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binary" PartName="/xl/metadata"/>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ategories" sheetId="1" r:id="rId4"/>
    <sheet state="visible" name="company_data" sheetId="2" r:id="rId5"/>
    <sheet state="visible" name="IPO Data" sheetId="3" r:id="rId6"/>
    <sheet state="visible" name="product_data" sheetId="4" r:id="rId7"/>
    <sheet state="visible" name="email security" sheetId="5" r:id="rId8"/>
    <sheet state="visible" name="tip" sheetId="6" r:id="rId9"/>
    <sheet state="visible" name="Companies to add" sheetId="7" r:id="rId10"/>
    <sheet state="visible" name="Updated S" sheetId="8" r:id="rId11"/>
    <sheet state="visible" name="status" sheetId="9" r:id="rId12"/>
    <sheet state="visible" name="Category Definitions" sheetId="10" r:id="rId13"/>
    <sheet state="visible" name="Glossary" sheetId="11" r:id="rId14"/>
  </sheets>
  <definedNames>
    <definedName hidden="1" localSheetId="1" name="_xlnm._FilterDatabase">company_data!$A$1:$V$2058</definedName>
    <definedName hidden="1" localSheetId="3" name="_xlnm._FilterDatabase">product_data!$A$1:$I$9387</definedName>
    <definedName hidden="1" localSheetId="9" name="_xlnm._FilterDatabase">'Category Definitions'!$A$1:$C$79</definedName>
    <definedName hidden="1" localSheetId="3" name="Z_CEA7A4E6_4179_4817_BB4A_3CE9CE380E75_.wvu.FilterData">product_data!$A$1:$I$9387</definedName>
  </definedNames>
  <calcPr/>
  <customWorkbookViews>
    <customWorkbookView activeSheetId="0" maximized="1" windowHeight="0" windowWidth="0" guid="{CEA7A4E6-4179-4817-BB4A-3CE9CE380E75}" name="Filter 1"/>
  </customWorkbookViews>
  <extLst>
    <ext uri="GoogleSheetsCustomDataVersion1">
      <go:sheetsCustomData xmlns:go="http://customooxmlschemas.google.com/" r:id="rId15" roundtripDataSignature="AMtx7miCXhippJryldA36oRQCxAPxB2psg=="/>
    </ext>
  </extLst>
</workbook>
</file>

<file path=xl/comments1.xml><?xml version="1.0" encoding="utf-8"?>
<comments xmlns:r="http://schemas.openxmlformats.org/officeDocument/2006/relationships" xmlns="http://schemas.openxmlformats.org/spreadsheetml/2006/main">
  <authors>
    <author/>
  </authors>
  <commentList>
    <comment authorId="0" ref="M1">
      <text>
        <t xml:space="preserve">======
ID#AAAAIp2Gs9Q
Adrian Sanabria    (2021-06-05 04:24:20)
Private, public or acquired</t>
      </text>
    </comment>
    <comment authorId="0" ref="K979">
      <text>
        <t xml:space="preserve">======
ID#AAAALnJ_2B8
    (2021-03-05 20:34:09)
COO &amp; CMO</t>
      </text>
    </comment>
    <comment authorId="0" ref="K665">
      <text>
        <t xml:space="preserve">======
ID#AAAALnJ_2B0
    (2021-03-05 20:34:09)
Senior Vice President and Chief Marketing &amp; Communications Officer</t>
      </text>
    </comment>
    <comment authorId="0" ref="Q705">
      <text>
        <t xml:space="preserve">======
ID#AAAALnJ_2Bw
    (2021-03-05 20:34:09)
from https://www.macrotrends.net/stocks/charts/FFIV/f5-networks/revenue</t>
      </text>
    </comment>
    <comment authorId="0" ref="B148">
      <text>
        <t xml:space="preserve">======
ID#AAAALnJ_2Bo
    (2021-03-05 20:34:09)
Ernst &amp; Young LLP</t>
      </text>
    </comment>
    <comment authorId="0" ref="O18">
      <text>
        <t xml:space="preserve">======
ID#AAAALnJ_2Bg
    (2021-03-05 20:34:09)
https://nocamels.com/2014/02/6scan-closes-series-a-financing-round/</t>
      </text>
    </comment>
    <comment authorId="0" ref="G11">
      <text>
        <t xml:space="preserve">======
ID#AAAALnJ_2BU
    (2021-03-05 20:34:09)
https://www.tag-cyber.com/vendors/360-security-group</t>
      </text>
    </comment>
    <comment authorId="0" ref="Q149">
      <text>
        <t xml:space="preserve">======
ID#AAAALnJ_2BM
    (2021-03-05 20:34:09)
https://growjo.com/company/Advanced_Software_Products_Group</t>
      </text>
    </comment>
  </commentList>
  <extLst>
    <ext uri="GoogleSheetsCustomDataVersion1">
      <go:sheetsCustomData xmlns:go="http://customooxmlschemas.google.com/" r:id="rId1" roundtripDataSignature="AMtx7mgUAkRf59GVpuDONdXphNFGHCL6Zw=="/>
    </ext>
  </extLst>
</comments>
</file>

<file path=xl/comments2.xml><?xml version="1.0" encoding="utf-8"?>
<comments xmlns:r="http://schemas.openxmlformats.org/officeDocument/2006/relationships" xmlns="http://schemas.openxmlformats.org/spreadsheetml/2006/main">
  <authors>
    <author/>
  </authors>
  <commentList>
    <comment authorId="0" ref="B5229">
      <text>
        <t xml:space="preserve">======
ID#AAAAMYrxlAw
Anonymous    (2021-05-20 12:56:27)
https://loch.io/</t>
      </text>
    </comment>
    <comment authorId="0" ref="B164">
      <text>
        <t xml:space="preserve">======
ID#AAAAMYrxlAU
Anonymous    (2021-05-20 12:55:23)
https://www.acronis.com/en-us/</t>
      </text>
    </comment>
    <comment authorId="0" ref="B1230">
      <text>
        <t xml:space="preserve">======
ID#AAAAMYrxk_8
Anonymous    (2021-05-20 12:53:00)
https://www.biocatch.com/</t>
      </text>
    </comment>
    <comment authorId="0" ref="B5693">
      <text>
        <t xml:space="preserve">======
ID#AAAAMYJrXZA
Anonymous    (2021-05-18 14:11:45)
https://www.nstalker.com/alliance/</t>
      </text>
    </comment>
    <comment authorId="0" ref="B6451">
      <text>
        <t xml:space="preserve">======
ID#AAAAMYJrXSY
Anonymous    (2021-05-18 13:46:24)
https://www.pegasustechnologies.com/</t>
      </text>
    </comment>
    <comment authorId="0" ref="B7496">
      <text>
        <t xml:space="preserve">======
ID#AAAAMW17f98
Rita Aslanyan    (2021-05-14 13:56:02)
https://www.security-art.com/#</t>
      </text>
    </comment>
    <comment authorId="0" ref="B8618">
      <text>
        <t xml:space="preserve">======
ID#AAAAMW17f8c
Rita Aslanyan    (2021-05-14 13:45:45)
https://webrate.org/site/triagingx.com/</t>
      </text>
    </comment>
    <comment authorId="0" ref="B8742">
      <text>
        <t xml:space="preserve">======
ID#AAAAMW17fzc
Rita Aslanyan    (2021-05-14 13:03:50)
https://www.twinwave.io/</t>
      </text>
    </comment>
    <comment authorId="0" ref="A9283">
      <text>
        <t xml:space="preserve">======
ID#AAAAMW17fy4
Rita Aslanyan    (2021-05-14 12:58:18)
Company Name = Mitigate Cyber</t>
      </text>
    </comment>
    <comment authorId="0" ref="B9137">
      <text>
        <t xml:space="preserve">======
ID#AAAAMW17fxk
Rita Aslanyan    (2021-05-14 12:51:51)
https://websecurify.com/</t>
      </text>
    </comment>
    <comment authorId="0" ref="A4435">
      <text>
        <t xml:space="preserve">======
ID#AAAAMW17fxM
Rita Aslanyan    (2021-05-14 12:49:31)
White Ops (9958-9960)</t>
      </text>
    </comment>
    <comment authorId="0" ref="C4435">
      <text>
        <t xml:space="preserve">======
ID#AAAAMW17fxE
Rita Aslanyan    (2021-05-14 12:49:05)
Human Verification Engine</t>
      </text>
    </comment>
    <comment authorId="0" ref="B4435">
      <text>
        <t xml:space="preserve">======
ID#AAAAMW17fxA
Rita Aslanyan    (2021-05-14 12:48:51)
https://www.whiteops.com/</t>
      </text>
    </comment>
  </commentList>
  <extLst>
    <ext uri="GoogleSheetsCustomDataVersion1">
      <go:sheetsCustomData xmlns:go="http://customooxmlschemas.google.com/" r:id="rId1" roundtripDataSignature="AMtx7miI3MF8TAOoYstyHzaLCDTsBPHobA=="/>
    </ext>
  </extLst>
</comments>
</file>

<file path=xl/sharedStrings.xml><?xml version="1.0" encoding="utf-8"?>
<sst xmlns="http://schemas.openxmlformats.org/spreadsheetml/2006/main" count="77781" uniqueCount="32728">
  <si>
    <t>Categories</t>
  </si>
  <si>
    <t>Product Count</t>
  </si>
  <si>
    <t>% of all products</t>
  </si>
  <si>
    <t>Company Count</t>
  </si>
  <si>
    <t>% of all companies</t>
  </si>
  <si>
    <t>Consulting</t>
  </si>
  <si>
    <t>IAM</t>
  </si>
  <si>
    <t>Managed security services</t>
  </si>
  <si>
    <t>Application security</t>
  </si>
  <si>
    <t>Endpoint</t>
  </si>
  <si>
    <t>Network security</t>
  </si>
  <si>
    <t>Training</t>
  </si>
  <si>
    <t>Data protection</t>
  </si>
  <si>
    <t>Encryption</t>
  </si>
  <si>
    <t>Compliance</t>
  </si>
  <si>
    <t>Cloud</t>
  </si>
  <si>
    <t>Forensics</t>
  </si>
  <si>
    <t>Threat intelligence</t>
  </si>
  <si>
    <t>SIEM</t>
  </si>
  <si>
    <t>Email security</t>
  </si>
  <si>
    <t>Mobile</t>
  </si>
  <si>
    <t>Network traffic analysis</t>
  </si>
  <si>
    <t>Vulnerability management</t>
  </si>
  <si>
    <t>Firewall</t>
  </si>
  <si>
    <t>Secure file sharing</t>
  </si>
  <si>
    <t>IOT</t>
  </si>
  <si>
    <t>Remote access</t>
  </si>
  <si>
    <t>Third-party risk</t>
  </si>
  <si>
    <t>DDOS</t>
  </si>
  <si>
    <t>Physical security</t>
  </si>
  <si>
    <t>Threat hunting</t>
  </si>
  <si>
    <t>Network access control</t>
  </si>
  <si>
    <t>Incident response</t>
  </si>
  <si>
    <t>Phishing</t>
  </si>
  <si>
    <t>Zero trust</t>
  </si>
  <si>
    <t>ICS security</t>
  </si>
  <si>
    <t>TDR</t>
  </si>
  <si>
    <t>Malware</t>
  </si>
  <si>
    <t>Backup and recovery</t>
  </si>
  <si>
    <t>Asset management</t>
  </si>
  <si>
    <t>Hardware security</t>
  </si>
  <si>
    <t>Security awareness</t>
  </si>
  <si>
    <t>Attack surface mgmt</t>
  </si>
  <si>
    <t>Wireless security</t>
  </si>
  <si>
    <t>SOC</t>
  </si>
  <si>
    <t>Deception</t>
  </si>
  <si>
    <t>DevOps</t>
  </si>
  <si>
    <t>Configuration management</t>
  </si>
  <si>
    <t>Active directory</t>
  </si>
  <si>
    <t>Application isolation</t>
  </si>
  <si>
    <t>Container security</t>
  </si>
  <si>
    <t>Critical infrastructure</t>
  </si>
  <si>
    <t xml:space="preserve">Cryptocurrency </t>
  </si>
  <si>
    <t>Intrusion detection</t>
  </si>
  <si>
    <t>Privacy</t>
  </si>
  <si>
    <t>Insider threat</t>
  </si>
  <si>
    <t>Research</t>
  </si>
  <si>
    <t>Patch management</t>
  </si>
  <si>
    <t>Attack simulation</t>
  </si>
  <si>
    <t>OSINT</t>
  </si>
  <si>
    <t>Breach</t>
  </si>
  <si>
    <t>Threat modeling</t>
  </si>
  <si>
    <t>Social engineering</t>
  </si>
  <si>
    <t>Company Name</t>
  </si>
  <si>
    <t>Legal Name</t>
  </si>
  <si>
    <t>HQ City</t>
  </si>
  <si>
    <t>HQ State</t>
  </si>
  <si>
    <t>HQ Country</t>
  </si>
  <si>
    <t>Founded Date</t>
  </si>
  <si>
    <t>About</t>
  </si>
  <si>
    <t>URL</t>
  </si>
  <si>
    <t>CEO Name</t>
  </si>
  <si>
    <t>CEO LinkedIn</t>
  </si>
  <si>
    <t>CMO/VP, Marketing Name</t>
  </si>
  <si>
    <t>CMO/VP, Marketing LinkedIn</t>
  </si>
  <si>
    <t>Company Status</t>
  </si>
  <si>
    <t>Stock Symbol</t>
  </si>
  <si>
    <t>Funding Round</t>
  </si>
  <si>
    <t>Total Funding</t>
  </si>
  <si>
    <t>Revenue</t>
  </si>
  <si>
    <t>Number of Employees</t>
  </si>
  <si>
    <t>Acquired?</t>
  </si>
  <si>
    <t>Acquired By</t>
  </si>
  <si>
    <t>Branded As</t>
  </si>
  <si>
    <t>Date Acquired</t>
  </si>
  <si>
    <t>A10 Networks</t>
  </si>
  <si>
    <t>A10 Networks, Inc.</t>
  </si>
  <si>
    <t>San Jose</t>
  </si>
  <si>
    <t>California</t>
  </si>
  <si>
    <t>United States</t>
  </si>
  <si>
    <t>A10 Networks (NYSE: ATEN) enables service providers, cloud providers and enterprises to ensure their 5G networks and multi-cloud applications are secure. With advanced analytics, machine learning and intelligent automation, business-critical applications are protected, reliable and always available. Founded in 2004, A10 Networks is based in San Jose, Calif. and serves customers in 117 countries worldwide.</t>
  </si>
  <si>
    <t>https://www.a10networks.com/</t>
  </si>
  <si>
    <t>Drupad Trivedi</t>
  </si>
  <si>
    <t>https://www.linkedin.com/in/dhrupad-trivedi-505669/</t>
  </si>
  <si>
    <t>Gunter Reiss</t>
  </si>
  <si>
    <t>https://www.linkedin.com/in/gunter-reiss-660724/</t>
  </si>
  <si>
    <t>Public</t>
  </si>
  <si>
    <t>NYSE:ATEN</t>
  </si>
  <si>
    <t>Post-IPO Debt</t>
  </si>
  <si>
    <t>$143,000,000</t>
  </si>
  <si>
    <t>$212,630,000</t>
  </si>
  <si>
    <t>No</t>
  </si>
  <si>
    <t>_Cyel</t>
  </si>
  <si>
    <t>_cyel AG</t>
  </si>
  <si>
    <t>Bern</t>
  </si>
  <si>
    <t>Switzerland</t>
  </si>
  <si>
    <t>We are a Swiss-German company providing WAN equipment to build software-defined networks that are fully compatible with legacy infrastructure.We leverage moving target security to take away the aim for any attacker and deliver an unprecedented level of cybersecurity.
_cyel writes the new rules of cybersecurity.</t>
  </si>
  <si>
    <t>https://cyel.ch/</t>
  </si>
  <si>
    <t xml:space="preserve">Jaume Ayerbe
</t>
  </si>
  <si>
    <t>https://www.linkedin.com/in/jaumeayerbe/</t>
  </si>
  <si>
    <t>Private</t>
  </si>
  <si>
    <t>$500,000</t>
  </si>
  <si>
    <t>11-50</t>
  </si>
  <si>
    <t>1E</t>
  </si>
  <si>
    <t>1E Inc.</t>
  </si>
  <si>
    <t>New York</t>
  </si>
  <si>
    <t>1E has been inventing solutions to help IT get more done every day for 22 years, earning over 40 patents in the process. Over 31 million licenses have been consumed by 1750 organizations to help IT teams with their endless to-do list.
With Tachyon, 1E has made a breakthrough to take the normal in IT from delay to done already. This is the way IT should always have been, starting and finishing the task within a single thought process.</t>
  </si>
  <si>
    <t>https://www.1e.com/</t>
  </si>
  <si>
    <t>Sumir Karayi</t>
  </si>
  <si>
    <t>https://www.linkedin.com/in/sumirkarayi/</t>
  </si>
  <si>
    <t>Amy Collins</t>
  </si>
  <si>
    <t>https://www.linkedin.com/in/ameliasophiecollins/</t>
  </si>
  <si>
    <t>1Password</t>
  </si>
  <si>
    <t>AgileBits, Inc.</t>
  </si>
  <si>
    <t>Toronto</t>
  </si>
  <si>
    <t>Ontario</t>
  </si>
  <si>
    <t>Canada</t>
  </si>
  <si>
    <t>Trusted by more than 60,000 businesses to protect their data, 1Password gives you complete control over passwords and other sensitive business information.
As an integral layer of the Identity and Access Management (IAM) stack, 1Password protects all employee accounts – even those you aren’t aware of. Give employees secure access to any app or service and safely share everything you need to work together – including logins, documents, credit cards, and more – while keeping everything else private.
1Password is easy to deploy and integrates with Azure AD, Okta, OneLogin, and Slack, so you can automatically provision employees using the systems you already trust. It’s simple to manage and fits seamlessly into your team’s workflow, so you can secure your business without compromising productivity.</t>
  </si>
  <si>
    <t>https://1password.com/</t>
  </si>
  <si>
    <t>Jeff Shiner</t>
  </si>
  <si>
    <t>https://www.linkedin.com/in/jshiner/</t>
  </si>
  <si>
    <t>Jackie Davis</t>
  </si>
  <si>
    <t>https://www.linkedin.com/in/jackiedavis2/</t>
  </si>
  <si>
    <t>Series A</t>
  </si>
  <si>
    <t>$200,000,000</t>
  </si>
  <si>
    <t>$37,900,000</t>
  </si>
  <si>
    <t>2|sec</t>
  </si>
  <si>
    <t>2-sec Limited</t>
  </si>
  <si>
    <t>London</t>
  </si>
  <si>
    <t>England</t>
  </si>
  <si>
    <t>United Kingdom</t>
  </si>
  <si>
    <t>2|SEC Consulting delivers technical assurance and business advisory services to its global client base; from agile start-ups to FTSE 250 organisations.
Our service offering helps organisations to increase their cyber security maturity through a cost-effective service. This also enables the business to do more with existing budgets. We believe that security measures should be implemented intelligently and effectively; with SMART objectives set.</t>
  </si>
  <si>
    <t>https://www.2-sec.com/</t>
  </si>
  <si>
    <t>Tim Holman</t>
  </si>
  <si>
    <t>https://www.linkedin.com/in/timholman/</t>
  </si>
  <si>
    <t>Inga Nikolajeva</t>
  </si>
  <si>
    <t>https://www.linkedin.com/in/inga-nikolajeva-853311101/</t>
  </si>
  <si>
    <t>$5,000,000</t>
  </si>
  <si>
    <t>2B Secure</t>
  </si>
  <si>
    <t>2Bsecure Ltd.</t>
  </si>
  <si>
    <t>Airport City</t>
  </si>
  <si>
    <t>Israel</t>
  </si>
  <si>
    <t>2BSecure is the leading Information Security and Cyber Security provider in Israel. We offer a wide range of cybersecurity services across the globe to over 200 customers from all sectors of industry.
Our company’s service offering includes, consulting, planning, implementation and integration of information and communication security solutions, conducting surveys, reviews and audits,, in addition to, performing penetration tests and raising awareness.
2BSecure secure your cloud environment, applications and crown-jewels. Working with the best vendors in the market, 2BSecure professionals use best practices to develop state of the art project.
Established in 2003, 2BSecure was acquired by Matrix, Israel’s leader in the IT Service Market with 9,600 employees and publicly trade on the TASE.  Matrix, in turn, is part of the Asseco Group, one of Europe’s largest and most trusted IT integrators.</t>
  </si>
  <si>
    <t>https://www.2bsecure.co.il/</t>
  </si>
  <si>
    <t>Moti Chiko</t>
  </si>
  <si>
    <t>https://www.linkedin.com/in/moti-chiko-340a7213/</t>
  </si>
  <si>
    <t>Pablo Gutt</t>
  </si>
  <si>
    <t>https://www.linkedin.com/in/pablo-gutt-73940214/</t>
  </si>
  <si>
    <t>$7,000,000</t>
  </si>
  <si>
    <t>Yes</t>
  </si>
  <si>
    <t>Matrix</t>
  </si>
  <si>
    <t>Absolute</t>
  </si>
  <si>
    <t>Absolute Software Corporation</t>
  </si>
  <si>
    <t>Vancouver</t>
  </si>
  <si>
    <t>British Columbia</t>
  </si>
  <si>
    <t>Absolute adds resilience to your endpoint
We help organizations recover and resume normal operations in the face of security breaches.
Absolute envisions a world where security and IT professionals always retain control over their devices and data. We’re the first and only company to offer uncompromised visibility and near real-time remediation of security breaches at the source.
Absolute Persistence™ returns devices to their desired state of safety and efficacy after malicious attacks or user error, thanks to our unique location in the firmware of more than 500 million devices built by most of the world’s top device manufacturers.</t>
  </si>
  <si>
    <t>https://www.absolute.com/</t>
  </si>
  <si>
    <t>Christy Wyatt</t>
  </si>
  <si>
    <t>https://www.linkedin.com/in/christywyatt/</t>
  </si>
  <si>
    <t>Sandra Toms</t>
  </si>
  <si>
    <t>https://www.linkedin.com/in/sandra-toms-419277/</t>
  </si>
  <si>
    <t>NASDAQ:ABST</t>
  </si>
  <si>
    <t>IPO</t>
  </si>
  <si>
    <t>$60,000,000</t>
  </si>
  <si>
    <t>$104,000,000</t>
  </si>
  <si>
    <t>2Keys</t>
  </si>
  <si>
    <t>2Keys Corporation</t>
  </si>
  <si>
    <t>Ottawa</t>
  </si>
  <si>
    <t>Beginning with Public Key Infrastructures we have continuously worked in the Canadian Public Sector and the Financial Sector on Digital Identity and Access and Cyber Security. We closely follow policy, process, operational and technology trends and implement them in order to meet the needs of the enterprise and its stakeholders for Confidentiality, Availability, Integrity, and Privacy. 2Keys focuses on these principles as the best way to protect and enhance online business value for our clients.
Our people and company possess the requisite clearances and industry accreditations commensurate with our work.
We design, build and operate our client’s infrastructures using Open Standards, ITIL and ITSG methods and standards on a 24/7/365 basis using a variety of deployment models. We understand Digital Identity and Access as a key business and program driver as well as forming a core part of your ‘security in depth’ approach to providing trust and confidence in your digital assets.</t>
  </si>
  <si>
    <t>https://2keys.ca/</t>
  </si>
  <si>
    <t>John Scott</t>
  </si>
  <si>
    <t>https://www.linkedin.com/in/john-m-scott-a23ba4a/</t>
  </si>
  <si>
    <t>Grant</t>
  </si>
  <si>
    <t>$10,850,000</t>
  </si>
  <si>
    <t>Interac</t>
  </si>
  <si>
    <t>360 Cyber Secure</t>
  </si>
  <si>
    <t>360 Cyber Secure LLC</t>
  </si>
  <si>
    <t>Bellaire</t>
  </si>
  <si>
    <t>Texas</t>
  </si>
  <si>
    <t>360 Cyber Security is based at Houston, TX and supports clients throughout North America. We are made up of 70+ onshore &amp; offshore Information Security Consultants. We stand behind our commitments and seek to enable our clients businesses by protecting their vital information assets.</t>
  </si>
  <si>
    <t>https://www.360cybersecure.com/</t>
  </si>
  <si>
    <t>$58,488</t>
  </si>
  <si>
    <t>$22,900,000</t>
  </si>
  <si>
    <t>360 Security Group</t>
  </si>
  <si>
    <t>360 Security Group SAS</t>
  </si>
  <si>
    <t>Bogotá</t>
  </si>
  <si>
    <t>Cundinamarca</t>
  </si>
  <si>
    <t>Colombia</t>
  </si>
  <si>
    <t>360 Security Group has extensive experience in the development and provision of technological and organizational services in information security, for national and multinational companies, of various sizes, from different sectors of the industry and in multiple countries. The diversity of our experience together with our excellent human and technical team, allow us to provide high quality services according to the needs, possibilities and environment of our clients.</t>
  </si>
  <si>
    <t>https://www.360sec.com/</t>
  </si>
  <si>
    <t>Luis Enrique Londono</t>
  </si>
  <si>
    <t>https://www.linkedin.com/in/llondono/</t>
  </si>
  <si>
    <t>$637,688</t>
  </si>
  <si>
    <t>$2,000,000</t>
  </si>
  <si>
    <t>3P&amp;T Security Recruiting</t>
  </si>
  <si>
    <t>3P&amp;T Security Recruiting, LLC</t>
  </si>
  <si>
    <t>Everett</t>
  </si>
  <si>
    <t>Washington</t>
  </si>
  <si>
    <t>3P&amp;T Security Recruiting was founded with the vision of being a different type of recruiting company, with the primary focus being placement of information security professionals. We work with the best and brightest security companies and individuals to bring our clients candidates that meet their placement needs. We seek out the ideal and most well-rounded practitioners, those with extensive industry expertise and years of addressing challenges in organizations of all sizes to meet our client needs.</t>
  </si>
  <si>
    <t>https://www.3pandt.com/</t>
  </si>
  <si>
    <t>Catherine Tanner</t>
  </si>
  <si>
    <t>https://www.linkedin.com/in/cathtanner/</t>
  </si>
  <si>
    <t>$1,000,000</t>
  </si>
  <si>
    <t>42Crunch</t>
  </si>
  <si>
    <t>42Crunch, Inc.</t>
  </si>
  <si>
    <t>42crunch builds the security platform which automatically generates the appropriate security policies for enterprises APIs and their hosting infrastructure, thanks to an innovative risk assessment tooling. The 42 Crunch platform empowers security teams and enables for close collaboration with development and operations teams, an approach known as DevSecOps.</t>
  </si>
  <si>
    <t>https://42crunch.com/</t>
  </si>
  <si>
    <t>Jacques Declas</t>
  </si>
  <si>
    <t>https://www.linkedin.com/in/jdeclas/</t>
  </si>
  <si>
    <t>Kristin Davis</t>
  </si>
  <si>
    <t>https://www.linkedin.com/in/kristinmdavis/</t>
  </si>
  <si>
    <t>Private Equity</t>
  </si>
  <si>
    <t>$154,507</t>
  </si>
  <si>
    <t>$3,000,000</t>
  </si>
  <si>
    <t>4Discovery</t>
  </si>
  <si>
    <t>4Discovery LLC</t>
  </si>
  <si>
    <t>Chicago</t>
  </si>
  <si>
    <t>Illinois</t>
  </si>
  <si>
    <t>4Discovery is an elite B2B digital forensics firm that provides organizations and attorneys with digital forensic, information security, and electronic discovery services. We believe in simple, efficient, and cost-effective solutions that leverage technology to solve complex challenges. We act as a trusted third party for our clients by assisting with case strategy, conducting forensic examinations, reporting critical findings, and providing expert testimony.</t>
  </si>
  <si>
    <t>https://4discovery.com/</t>
  </si>
  <si>
    <t>Chad Gough</t>
  </si>
  <si>
    <t>https://www.linkedin.com/in/chadgough/</t>
  </si>
  <si>
    <t>Will Ris</t>
  </si>
  <si>
    <t>https://www.linkedin.com/in/willris/</t>
  </si>
  <si>
    <t>$6,000,000</t>
  </si>
  <si>
    <t>4iQ</t>
  </si>
  <si>
    <t>4IQ, Inc.</t>
  </si>
  <si>
    <t>Los Altos</t>
  </si>
  <si>
    <t>Cyber attacks and data breaches cost companies, countries, and individuals billions of dollars annually. This problem isn’t going away. In fact, it is getting worse every day. Hacked and dumped, and lost and leaked identity information is proliferating in the surface, social, deep and dark web and bad actors are using this information to launch an unrelenting stream of new attacks. Organizations need to take a more active approach.
4iQ was founded because protecting people and information requires more than just basic security hygiene, building a wall or defending a network. We are on a mission to protect people and organizations with breached identity intelligence. Knowing that cybercriminals are also in these breached corpuses, we built tools and technology to leverage our adversary intelligence to combat cyber crime.</t>
  </si>
  <si>
    <t>https://4iq.com</t>
  </si>
  <si>
    <t>Kailash Ambwani</t>
  </si>
  <si>
    <t>https://www.linkedin.com/in/kambwani/</t>
  </si>
  <si>
    <t>Doug Dangremond</t>
  </si>
  <si>
    <t>https://www.linkedin.com/in/douglas-dangremond-a542202/</t>
  </si>
  <si>
    <t>Series C</t>
  </si>
  <si>
    <t>$62,000,000</t>
  </si>
  <si>
    <t>$129,500,000</t>
  </si>
  <si>
    <t>Constella Intelligence</t>
  </si>
  <si>
    <t>4Secure</t>
  </si>
  <si>
    <t>4Secure Ltd.</t>
  </si>
  <si>
    <t>Northampton</t>
  </si>
  <si>
    <t>4Secure are an agile and innovative cyber security company, industry renowned for its highly professional and experienced team of information security professionals providing services and innovative solutions used to counter and respond to the most sophisticated and targeted cyber threats.
Founded by Managing Director, Peter Hoinville, the company has remained focused and committed to its core principles of being a security, rather than an IT company and has continued, for over a decade, to deliver ‘excellence in cyber security’ across a vast array of business and operational systems for government, defence and commercial organisations across Europe. The increasing reliance on technology and the continued demand for a fully connected digital world, coupled with an evolving cyber threat has emphasised the need for agile, effective and fully embedded cyber security expertise to maintain reliability in IT systems to ensure business or mission continuity.</t>
  </si>
  <si>
    <t>https://www.4-secure.com/</t>
  </si>
  <si>
    <t>Peter Hoinville</t>
  </si>
  <si>
    <t>https://www.linkedin.com/in/peter-hoinville-b07a8a2/</t>
  </si>
  <si>
    <t xml:space="preserve">Katie Gray
</t>
  </si>
  <si>
    <t>https://www.linkedin.com/in/katie-gray-838322146/</t>
  </si>
  <si>
    <t>$9,800,000</t>
  </si>
  <si>
    <t>5nine</t>
  </si>
  <si>
    <t>5nine Software, Inc.</t>
  </si>
  <si>
    <t>West Palm Beach</t>
  </si>
  <si>
    <t>Florida</t>
  </si>
  <si>
    <t>5nine Software is the global Hyper-V virtualization management and security provider. It offers the first and only agentless security and management solutions for Microsoft Hyper-V. 5nine Software provides innovative, powerful, yet easy-to-use software designed to reduce costs, increase productivity and mitigate security risks.</t>
  </si>
  <si>
    <t>5nine.com</t>
  </si>
  <si>
    <t>Venture - Series Unknown</t>
  </si>
  <si>
    <t>$150,000</t>
  </si>
  <si>
    <t>$10,000,000</t>
  </si>
  <si>
    <t>Acronis</t>
  </si>
  <si>
    <t>6Scan</t>
  </si>
  <si>
    <t>6Scan Ltd</t>
  </si>
  <si>
    <t>Daytona Beach</t>
  </si>
  <si>
    <t>Our story begins at Matzov, the Israeli military unit responsible for defending confidential communications from hackers – the Israeli counterpart of America’s NSA. After spending years designing security algorithms and testing products for vulnerabilities, we became the go-to people for help with securing, well, pretty much anything. We couldn’t help but notice a question that kept popping up: “My website got hacked; what do I do now?” None of the solutions we knew of could fix that problem once and for all – they were either complicated, expensive, or did only half the job. Thus, we decided to see if we could think up a way to protect websites that is both affordable and easy enough to use so that websites of any size and budget could finally solve the hacker problem, once and for all – and 6Scan was born.</t>
  </si>
  <si>
    <t>https://6scan.com/</t>
  </si>
  <si>
    <t>802 Secure</t>
  </si>
  <si>
    <t>802 Secure, Inc.</t>
  </si>
  <si>
    <t>Emeryville</t>
  </si>
  <si>
    <t>802 Secure is a global leading technology provider in next-generation wireless security threat monitoring and surveillance. AIRSHIELD™ provides comprehensive real-time visibility into both wireless IT and IoT security risks through passive monitoring of the WiFi and Cellular airwaves.</t>
  </si>
  <si>
    <t>https://802secure.com/</t>
  </si>
  <si>
    <t>Garry Drummond</t>
  </si>
  <si>
    <t>https://www.linkedin.com/in/garry-drummond-cissp-cwna-cwsp-7964b83/</t>
  </si>
  <si>
    <t>Jeff Kushner</t>
  </si>
  <si>
    <t>https://www.linkedin.com/in/jkushner/</t>
  </si>
  <si>
    <t>9STAR</t>
  </si>
  <si>
    <t>9STAR Research, Inc.</t>
  </si>
  <si>
    <t>Austin</t>
  </si>
  <si>
    <t>9STAR is a rapidly growing cybersecurity company, a leading provider of Enterprise-grade Identity, Authentication and Access Management software solutions.
We are the leading commercial provider of the widely-adopted open-source Shibboleth IT security middleware, so essentially, we are the RedHat of Shibboleth. We deliver unique IT security software solutions that are designed for IT Pro’s, and IT Managers to help them rapidly provision and manage IDaaS (Identity as a Service) in the cloud or on-premises.
Our Elastic SSO® software solutions are Shibboleth-based, and currently deployed in the Enterprise, Education, Financial Services, Retail, SMB/SME, Non-Profit, Public Sector, and SaaS markets around the globe.
We know what it takes to deliver, deploy and support identity (IAM) and single sign-on (SSO) authentication access management security software solutions that meet the strong enterprise security, privacy, compliance and governance guidelines, and provide significant savings and return on investment.</t>
  </si>
  <si>
    <t>https://9starinc.com/</t>
  </si>
  <si>
    <t>Rachel Smith</t>
  </si>
  <si>
    <t>https://www.linkedin.com/in/rachel-smith-5372ab9a/</t>
  </si>
  <si>
    <t>$435,400</t>
  </si>
  <si>
    <t>$2,600,000</t>
  </si>
  <si>
    <t>A3sec</t>
  </si>
  <si>
    <t>A3sec SA</t>
  </si>
  <si>
    <t>Madrid</t>
  </si>
  <si>
    <t>Spain</t>
  </si>
  <si>
    <t>A3SEC is a business group present in Spain, Mexico, Colombia and the USA, which provides professional solutions in the areas of Cybersecurity, Device Monitoring, Business Intelligence and Big Data. For us, DATA forms the epicenter of our business, around data we offer an ecosystem of multidisciplinary and innovative services, always with a focus on generating value in the clients' business. We are specialized in converting large volumes of data into relevant information for decision making, at the right time and place. The A3SEC team is mainly made up of engineers and consultants with a long history in the development of new ICT solutions, capable of adapting projects and deployments of professional cybersecurity services, big data,</t>
  </si>
  <si>
    <t>https://a3sec.com/</t>
  </si>
  <si>
    <t>Javier López-Tello</t>
  </si>
  <si>
    <t>https://www.linkedin.com/in/a3sec/</t>
  </si>
  <si>
    <t>Pablo mendoza</t>
  </si>
  <si>
    <t>https://www.linkedin.com/in/pablomendozad/</t>
  </si>
  <si>
    <t>$834,695</t>
  </si>
  <si>
    <t>Accenture</t>
  </si>
  <si>
    <t>Accenture PLC</t>
  </si>
  <si>
    <t>Dublin</t>
  </si>
  <si>
    <t>Ireland</t>
  </si>
  <si>
    <t>Accenture is a global professional services company with leading capabilities in digital, cloud and security. Combining unmatched experience and specialized skills across more than 40 industries, we offer Strategy and Consulting, Interactive, Technology and Operations services—all powered by the world’s largest network of Advanced Technology and Intelligent Operations centers. Our 500,000+ people deliver on the promise of technology and human ingenuity every day, serving clients in more than 120 countries. We embrace the power of change to create value and shared success for our clients, people, shareholders, partners and communities.</t>
  </si>
  <si>
    <t>https://www.accenture.com/ie-en</t>
  </si>
  <si>
    <t>Julie Sweet</t>
  </si>
  <si>
    <t>https://www.linkedin.com/in/julie-sweet-165213b4/</t>
  </si>
  <si>
    <t>Amy Fuller</t>
  </si>
  <si>
    <t>https://www.linkedin.com/in/amyfuller22</t>
  </si>
  <si>
    <t>FRA:CSA</t>
  </si>
  <si>
    <t>$44,330,000,000</t>
  </si>
  <si>
    <t>Abacode, Inc.</t>
  </si>
  <si>
    <t>Tampa</t>
  </si>
  <si>
    <t>Abacode is a next-generation Managed Cybersecurity &amp; Compliance Provider (MCCP). Leveraging a unified platform, we help you implement a holistic, framework-based cybersecurity program. Our unique model enables you to transform cybersecurity challenges into a competitive advantage.  We meet you where you are to help you make objective and reasoned security investments. 
We are a turnkey certified solution provider for all the necessary disciplines you need to meet regulatory mandates and business cybersecurity standards.  We work in collaboration with third-party audit, attestation and certification bodies where we complete the gaps you need to meet a compliance standard and the implementation and ongoing management of an entire program.  Our unified services platform is designed for ongoing compliance changes and updates along with continuous cybersecurity monitoring and management.</t>
  </si>
  <si>
    <t>https://abacode.com/</t>
  </si>
  <si>
    <t>Michael Ferris</t>
  </si>
  <si>
    <t>https://www.linkedin.com/in/michael-ferris-72280013/</t>
  </si>
  <si>
    <t>Terrence Carter</t>
  </si>
  <si>
    <t>https://www.linkedin.com/in/terrence-j-carter/</t>
  </si>
  <si>
    <t>$4,900,000</t>
  </si>
  <si>
    <t>$2,770,000</t>
  </si>
  <si>
    <t>ADT</t>
  </si>
  <si>
    <t>ADT Inc</t>
  </si>
  <si>
    <t>Ronkonkoma</t>
  </si>
  <si>
    <t>April 5, 1874</t>
  </si>
  <si>
    <t>ADT is a purpose-driven company backed by more than 300 offices, 9 monitoring centers, and the largest network of security professionals in the United States. As a leading provider of security, automation, and smart home solutions, ADT helps protect and connect individuals and business customers via professionally installed, do-it-yourself, and digital-based offerings. Innovative partnerships with leading brands and the ADT Go app bring ADT outside the home, because everyone deserves to feel safe.</t>
  </si>
  <si>
    <t>https://www.adt.com/</t>
  </si>
  <si>
    <t>Jim DeVries</t>
  </si>
  <si>
    <t>https://www.linkedin.com/in/jim-devries-a6515522</t>
  </si>
  <si>
    <t>Jochen Koedijk</t>
  </si>
  <si>
    <t>https://www.linkedin.com/in/j0chen/</t>
  </si>
  <si>
    <t>NYSE:ADT</t>
  </si>
  <si>
    <t>Post-IPO Equity; Grant</t>
  </si>
  <si>
    <t>$454,000,000</t>
  </si>
  <si>
    <t>TELUS</t>
  </si>
  <si>
    <t>Abnormal Security</t>
  </si>
  <si>
    <t>Abnormal Security Corporation</t>
  </si>
  <si>
    <t>San Francisco</t>
  </si>
  <si>
    <t>The Abnormal Security platform protects enterprises from targeted email attacks. Abnormal Behavior Technology (ABX) models the identity of both employees and external senders, profiles relationships and analyzes email content to stop attacks that lead to account takeover, financial damage and organizational mistrust. Though one-click, API-based Office 365 and G Suite integration, Abnormal sets up in minutes and does not disrupt email flow.</t>
  </si>
  <si>
    <t>https://abnormalsecurity.com/</t>
  </si>
  <si>
    <t>Evan Reiser</t>
  </si>
  <si>
    <t>https://www.linkedin.com/in/evanreiser/</t>
  </si>
  <si>
    <t>Ken Liao</t>
  </si>
  <si>
    <t>https://www.linkedin.com/in/kenliao/</t>
  </si>
  <si>
    <t>$24,000,000</t>
  </si>
  <si>
    <t>$14,500,000</t>
  </si>
  <si>
    <t>Absio</t>
  </si>
  <si>
    <t>Absio Corporation</t>
  </si>
  <si>
    <t>Denver</t>
  </si>
  <si>
    <t>Colorado</t>
  </si>
  <si>
    <t>Absio is comprised of an experienced team of software architects, developers, project managers and business consultants offering proprietary encryption software, data security consulting, and custom software development services.
Our capabilities include most programming languages, software and hardware platforms, data types, compliance frameworks, cryptographic algorithms, digital rights management, blockchain and more. Learn more about Absio's deep and experienced team of change agents below.</t>
  </si>
  <si>
    <t>https://www.absio.com/</t>
  </si>
  <si>
    <t xml:space="preserve">Dan Kruger
</t>
  </si>
  <si>
    <t>https://www.linkedin.com/in/davidakruger/</t>
  </si>
  <si>
    <t xml:space="preserve">Kristy Matteson
</t>
  </si>
  <si>
    <t>https://www.linkedin.com/in/kmatteson/</t>
  </si>
  <si>
    <t>$7,500,000</t>
  </si>
  <si>
    <t>$820,000</t>
  </si>
  <si>
    <t>Abusix</t>
  </si>
  <si>
    <t>Abusix, Inc.</t>
  </si>
  <si>
    <t>Boston</t>
  </si>
  <si>
    <t>Massachusetts</t>
  </si>
  <si>
    <t>Abusix provides the missing piece in today’s network security environment that allows for quick and reliable mitigation of network abuse and other cyber threats. Hundreds of ISPs, Telcos, Cloud &amp; Hosting providers, and Enterprises rely on Abusix to keep their networks secure and their users safe.</t>
  </si>
  <si>
    <t>https://www.abusix.com/</t>
  </si>
  <si>
    <t>Tobias Knecht</t>
  </si>
  <si>
    <t>https://www.linkedin.com/in/tobiasknecht/</t>
  </si>
  <si>
    <t>Pedro Miranda</t>
  </si>
  <si>
    <t>https://www.linkedin.com/in/pedro-miranda-44b561/</t>
  </si>
  <si>
    <t>Seed</t>
  </si>
  <si>
    <t>$1,300,000</t>
  </si>
  <si>
    <t>$16,000,000</t>
  </si>
  <si>
    <t>Acalvio</t>
  </si>
  <si>
    <t>Acalvio Technologies, Inc.</t>
  </si>
  <si>
    <t>Santa Clara</t>
  </si>
  <si>
    <t>Acalvio provides Advanced Threat Defense (ATD) solutions to detect, engage and respond to malicious activity inside the perimeter. The solutions are anchored on patented innovations in Deception and Data Science. This enables a DevOps approach to ATD, enabling ease of deployment, monitoring and management. Acalvio enriches its threat intelligence by data obtained from internal and partner ecosystems, enabling customers to benefit from defense in depth, reduce false positives, and derive actionable intelligence for remediation.</t>
  </si>
  <si>
    <t>https://www.acalvio.com/</t>
  </si>
  <si>
    <t>Ram Varadarajan</t>
  </si>
  <si>
    <t>https://www.linkedin.com/in/ramvaradarajan/</t>
  </si>
  <si>
    <t>Divya Valmiki</t>
  </si>
  <si>
    <t>https://www.linkedin.com/in/divya-valmiki-b740aa2b/</t>
  </si>
  <si>
    <t>Venturee - Series Unknown</t>
  </si>
  <si>
    <t>$33,100,000</t>
  </si>
  <si>
    <t>$8,600,000</t>
  </si>
  <si>
    <t>Accellion</t>
  </si>
  <si>
    <t>Accellion USA, LLC</t>
  </si>
  <si>
    <t>Palo Alto</t>
  </si>
  <si>
    <t>The Accellion enterprise content firewall prevents data breaches and compliance violations from third party cyber risk. CIOs and CISOs rely on the Accellion platform for complete visibility, security and control over the communication of IP, PII, PHI, and other sensitive content across email, file sharing, mobile, enterprise apps, web portals, SFTP, and automated inter-business workflows. By consolidating security across third party communication channels, the Accellion content firewall simplifies complex infrastructure and reduces costs, while improving the user experience. When employees click the Accellion button, they know it’s the safe, secure way to share sensitive information with the outside world.</t>
  </si>
  <si>
    <t>https://www.accellion.com/</t>
  </si>
  <si>
    <t xml:space="preserve">Jonathan Yaron
</t>
  </si>
  <si>
    <t>https://www.linkedin.com/in/jonathan-yaron-81a12a3/</t>
  </si>
  <si>
    <t>Joel York</t>
  </si>
  <si>
    <t>https://www.linkedin.com/in/joelyork/</t>
  </si>
  <si>
    <t>$136,000,000</t>
  </si>
  <si>
    <t>$29,020,000</t>
  </si>
  <si>
    <t>AccessData</t>
  </si>
  <si>
    <t>AccessData Group, Inc.</t>
  </si>
  <si>
    <t>Orem</t>
  </si>
  <si>
    <t>Utah</t>
  </si>
  <si>
    <t>Whether it’s for investigation, litigation or compliance, AccessData offers industry-leading solutions that put the power of forensics in your hands. For more than 30 years, AccessData has worked with more than 130,000 clients in law enforcement, government agencies, corporations, service providers and law firms around the world to understand and focus on their unique collection-to-analysis needs. The result? Products that empower faster results, better insights, and more connectivity.
Faster insights, trusted answers and better results. Our proven approach to forensics gives you infinite benefits, no matter what the challenge.</t>
  </si>
  <si>
    <t>https://accessdata.com/</t>
  </si>
  <si>
    <t xml:space="preserve">Ken Naumann
</t>
  </si>
  <si>
    <t>https://www.linkedin.com/in/naumannken/</t>
  </si>
  <si>
    <t>Lori Tyler</t>
  </si>
  <si>
    <t>https://www.linkedin.com/in/lorityler/</t>
  </si>
  <si>
    <t>Debt Financing</t>
  </si>
  <si>
    <t>$45,000,000</t>
  </si>
  <si>
    <t>$36,530,000</t>
  </si>
  <si>
    <t>AccessIT Group</t>
  </si>
  <si>
    <t>AccessIT Group, Inc.</t>
  </si>
  <si>
    <t>King of Prussia</t>
  </si>
  <si>
    <t>Pennsylvania</t>
  </si>
  <si>
    <t>AccessIT Group helps organizations design, develop, and drive their cybersecurity systems. Our expert security team members deliver personalized services to businesses along the East Coast and beyond.
AccessIT Group seeks to differentiate itself by offering a higher level of expertise from engineers and sales staff, all of whose knowledge was derived from real life enterprise deployments. These values have helped AccessIT Group grow to become the first-choice cybersecurity provider in our region. Today, AccessIT Group maintains sales and service offices in King of Prussia, PA, Mountain Lakes, NJ, New York, NY, Columbia, MD, Boston, MA and Charlotte, NC.</t>
  </si>
  <si>
    <t>https://www.accessitgroup.com/</t>
  </si>
  <si>
    <t>Joe Luciano</t>
  </si>
  <si>
    <t>https://www.linkedin.com/in/joe-luciano-1b24861/</t>
  </si>
  <si>
    <t>$15,700,000</t>
  </si>
  <si>
    <t>Accume Partners</t>
  </si>
  <si>
    <t>Accume Partners LLC</t>
  </si>
  <si>
    <t>Accume Partners is a trusted advisor that assists clients by delivering integrated Risk, Regulatory, and Cybersecurity solutions to help manage uncertainty and drive business value.
We focus on both emerging and established Financial Services, Commercial, and Education sectors.
We have over 25 years of experience, a local &amp; national presence, and currently advise over 500 clients.</t>
  </si>
  <si>
    <t>https://www.accumepartners.com/</t>
  </si>
  <si>
    <t>Michael Barrack</t>
  </si>
  <si>
    <t>https://www.linkedin.com/in/michael-barrack-a93467/</t>
  </si>
  <si>
    <t>Cindy Jablonsky</t>
  </si>
  <si>
    <t>https://www.linkedin.com/in/cindyjablonskyurso/</t>
  </si>
  <si>
    <t>Accurate Data Networks</t>
  </si>
  <si>
    <t>Accurate Data Networks, Inc.</t>
  </si>
  <si>
    <t>Los Angeles</t>
  </si>
  <si>
    <t>Small and mid size business specialists. Complete solutions from taking over an IT department to being the experts for special projects. Projects include: Microsoft SBS 2008 / 2011 servers, Exchange setup, migration from old servers to new ones, relocation of clients, security enhancements, disaster recovery planning and implementation, Anti spam solutions, desktop support for both PC and Macs. Network integration for PC and Macs.</t>
  </si>
  <si>
    <t>https://www.accuratecomputers.com/</t>
  </si>
  <si>
    <t>Asher Dahan</t>
  </si>
  <si>
    <t>https://www.linkedin.com/in/asher-dahan-9820905#:~:text=Block%20Ransomware%E2%84%A2%20was%20developed,sizes%20for%20over%2025%20years.</t>
  </si>
  <si>
    <t>$272,624</t>
  </si>
  <si>
    <t>Accurics</t>
  </si>
  <si>
    <t>Accurics, Inc.</t>
  </si>
  <si>
    <t>Pleasanton</t>
  </si>
  <si>
    <t>At Accurics™, we envision a world where organizations can innovate in the cloud with confidence. Our mission is to enable cyber resilience through self-healing as organizations embrace cloud native infrastructure. The Accurics platform self-heals cloud native infrastructure by codifying security throughout the development lifecycle. It programmatically detects and resolves risks across Infrastructure as Code before infrastructure is provisioned, and maintains the secure posture in runtime by programmatically mitigating risks from changes. We provide free SaaS and open source tools such as Terrascan™ to enable organizations of all sizes to innovate with confidence.</t>
  </si>
  <si>
    <t>https://www.accurics.com/</t>
  </si>
  <si>
    <t>Sachin Aggarwal</t>
  </si>
  <si>
    <t>https://www.linkedin.com/in/sachinyaggarwal</t>
  </si>
  <si>
    <t>Upa Campbell</t>
  </si>
  <si>
    <t>https://www.linkedin.com/in/ukhazarika</t>
  </si>
  <si>
    <t>Series A; Seed</t>
  </si>
  <si>
    <t>$20,000,000</t>
  </si>
  <si>
    <t>ACL</t>
  </si>
  <si>
    <t>ACL Services Ltd.</t>
  </si>
  <si>
    <t>ACL is a Vancouver-headquartered technology company focused on the global fraud detection, anti-bribery and corruption, and regulatory compliance markets. Named as one of Canada’s Top SME Employers and a BC Top Employer, ACL helps the world’s largest public and private companies stamp out fraud, operational waste and unethical business. With more than 14,000 customers globally, including 89% of the Fortune 500, ACL is disrupting the entire industry by leading auditors, risk and compliance professionals into the cloud and mobile.</t>
  </si>
  <si>
    <t>https://www.acl.com/</t>
  </si>
  <si>
    <t>Laurie Schultz</t>
  </si>
  <si>
    <t>https://ca.linkedin.com/in/laurie-schultz-2675081</t>
  </si>
  <si>
    <t>Corporate Round</t>
  </si>
  <si>
    <t>$50,000,000</t>
  </si>
  <si>
    <t>$24,800,000</t>
  </si>
  <si>
    <t>251-500</t>
  </si>
  <si>
    <t>ACPL</t>
  </si>
  <si>
    <t>ACPL Systems Pvt. Ltd.</t>
  </si>
  <si>
    <t>Gurgaon</t>
  </si>
  <si>
    <t>Haryana</t>
  </si>
  <si>
    <t>India</t>
  </si>
  <si>
    <t>Founded in 1990 ACPL has steadfastly focused and grown steadily in the Information Security Space. Over the years ACPL has emerged as a leading specialist provider of end-to-end Quality Solutions in the area of information security to customers across India – Products, Services, Training and Consultancy. Innovative R&amp;D &amp; Strategic Associations with Global Leaders in each segment has enabled us to always offer the best of breed Information Security Solutions to our customers – helping them manage the "e"​ &amp; "I"​ of their business for profits.</t>
  </si>
  <si>
    <t>https://www.acpl.com/</t>
  </si>
  <si>
    <t>Vishal Bindra</t>
  </si>
  <si>
    <t>https://in.linkedin.com/in/vishalbindra</t>
  </si>
  <si>
    <t>101-250</t>
  </si>
  <si>
    <t>Active CounterMeasures</t>
  </si>
  <si>
    <t>ACTIVE COUNTERMEASURES, INC.</t>
  </si>
  <si>
    <t>Spearfish</t>
  </si>
  <si>
    <t>South Dakota</t>
  </si>
  <si>
    <t>Active Countermeasures is a group of like-minded geeks that believe in giving back to the security community. We do this through free training, thought leadership, and both open source and affordable commercial tools.
As a community, we have tools and techniques to help protect our networks (firewalls, AV, log review, etc.). We also have tools and processes to recover when a system is compromised (incident handling and forensics). What’s been missing is the bridge between the two; the ability to quickly identify that our protections have failed and recovery needs to be implemented. There are very few tools in this space and no open standards or attestation requirements. How do you validate that your network is free of intruders? This is the problem Active Countermeasures is focused on solving.</t>
  </si>
  <si>
    <t>https://www.activecountermeasures.com/</t>
  </si>
  <si>
    <t>JOHN STRAND</t>
  </si>
  <si>
    <t>https://www.linkedin.com/in/john-strand-a1b4b62</t>
  </si>
  <si>
    <t>$4,000,000</t>
  </si>
  <si>
    <t>Active Cypher</t>
  </si>
  <si>
    <t>Active Cypher Inc</t>
  </si>
  <si>
    <t>Costa Mesa</t>
  </si>
  <si>
    <t>Active Cypher was founded on the belief that socially responsible data protection is a right and privilege granted to every person and organization. Our DLP software solution, File Fortress for Enterprise protects your files anywhere they’re stored, anywhere they’re sent, without changing how the end-user works. With File Fortress for Enterprise, malware and ransomware can’t get to your important information, nor can users leak your most critical files, whether accidental or malicious. It renders leaked, stolen, or misplaced files useless to the wrong person.</t>
  </si>
  <si>
    <t>https://www.activecypher.com/</t>
  </si>
  <si>
    <t>Mike Quinn</t>
  </si>
  <si>
    <t>https://www.linkedin.com/in/citadelconsulting#:~:text=Mike%20Quinn%20%2D%20Chief%20Executive%20Officer%20%2D%20Active%20Cypher%E2%84%A2%20%7C%20LinkedIn</t>
  </si>
  <si>
    <t>$237,500</t>
  </si>
  <si>
    <t>Acumin</t>
  </si>
  <si>
    <t>Established in 1998, Acumin | RSR Digital has grown with the technology industry. For over two decades, we have been the first choice cyber security specific recruitment consultancy for some of the world’s leading brands, as well as a unique provider of digital &amp; IT specialists for public sector organisations, particularly in the law enforcement and emergency services sectors. We provide the expertise to protect your most valuable assets. Our highly trained consultants are subject matter experts, who provide an advisory service tailored to your requirements.</t>
  </si>
  <si>
    <t>https://www.acumin.co.uk/</t>
  </si>
  <si>
    <t>Acunetix</t>
  </si>
  <si>
    <t>Acunetix Ltd</t>
  </si>
  <si>
    <t>Acunetix is a global web security leader. As the first company to build a fully dedicated and fully automated web vulnerability scanner, Acunetix carries unparalleled experience in the field. The Acunetix web vulnerability scanner has been recognized as a leading solution multiple times. It is also trusted by customers from the most demanding sectors including many fortune 500 companies.</t>
  </si>
  <si>
    <t>https://www.acunetix.com/</t>
  </si>
  <si>
    <t>Ferruh Mavituna</t>
  </si>
  <si>
    <t>https://uk.linkedin.com/in/fmavituna</t>
  </si>
  <si>
    <t>Ad Novum</t>
  </si>
  <si>
    <t>AdNovum Informatik AG</t>
  </si>
  <si>
    <t>Zürich</t>
  </si>
  <si>
    <t>Zurich</t>
  </si>
  <si>
    <t>The Swiss software company AdNovum offers its customers comprehensive support in the fast and secure digitalization of business processes from consulting and design to implementation and operation. AdNovum’s core competencies also include identity and access management and security solutions. Our customer focus is on companies and organizations who want to differentiate themselves through innovative digitalization solutions, among them banks, insurance companies, and the public sector.</t>
  </si>
  <si>
    <t>https://www.adnovum.ch/</t>
  </si>
  <si>
    <t>Thomas Zangerl</t>
  </si>
  <si>
    <t>https://ch.linkedin.com/in/thomas-zangerl-64251921</t>
  </si>
  <si>
    <t>501-1000</t>
  </si>
  <si>
    <t>Adaptiva</t>
  </si>
  <si>
    <t>Adaptive Protocols, Inc.</t>
  </si>
  <si>
    <t>Kirkland</t>
  </si>
  <si>
    <t>Adaptiva is a leading, global provider of endpoint management and security solutions. The company’s products, including OneSite™, Client Health™, and Evolve VM™, empower enterprises to manage and secure endpoints at unparalleled speed and massive scale using the power of peer-to-peer technology. Adaptiva is self-funded and highly profitable. Leading global Fortune 1000 organizations, including T-Mobile, Nokia, HSBC, Walgreens, the U.S. Department of Defense, and the U.S. Department of Homeland Security, use Adaptiva products to eliminate the need for a vast IT infrastructure and automate countless endpoint management and security tasks.</t>
  </si>
  <si>
    <t>https://adaptiva.com/</t>
  </si>
  <si>
    <t>Dr. Deepak Kumar</t>
  </si>
  <si>
    <t>Jeff Harrell</t>
  </si>
  <si>
    <t>https://www.linkedin.com/in/jeffcharrell</t>
  </si>
  <si>
    <t xml:space="preserve"> </t>
  </si>
  <si>
    <t>Adaptive Technology Group</t>
  </si>
  <si>
    <t>Adaptive Technology Group, LLC</t>
  </si>
  <si>
    <t>Snohomish</t>
  </si>
  <si>
    <t>Adaptive Technology Group delivers IT Services and IT Support to mid-sized companies across the greater Seattle and Spokane, WA areas. We take the time to understand your business needs and then tailor IT support, solutions and consulting so you can deliver excellence to your customers.</t>
  </si>
  <si>
    <t>https://www.adaptivetechgroup.com/</t>
  </si>
  <si>
    <t>Paul Allen</t>
  </si>
  <si>
    <t>https://www.linkedin.com/in/paul-allen-6915a17</t>
  </si>
  <si>
    <t>Cyemptive Technologies</t>
  </si>
  <si>
    <t>AdaptiveMobile</t>
  </si>
  <si>
    <t>AdaptiveMobile Ltd.</t>
  </si>
  <si>
    <t>AdaptiveMobile Security is the world leader in cyber-telecoms security, powered by our core expertise and foundation in security with a unique focus on real-time mobile network enforcement. The combination of global insight provided by our security specialists teams, our world-leading Threat Intelligence Unit, and our proprietary, telecom-grade Network Protection Platform are trusted by the world’s largest service providers to secure their critical communications infrastructure. This unique combination provides constant protection and threat response services against current and future cyber threats to protect networks, nations and individual mobile subscribers. AdaptiveMobile Security was founded in 2004 and boasts some of the world’s largest mobile operators as customers and the leading security and telecom equipment vendors as partners. The company is headquartered in Dublin with offices in the North America, Europe, South Africa, Middle East and Asia Pacific.</t>
  </si>
  <si>
    <t>https://www.adaptivemobile.com/</t>
  </si>
  <si>
    <t>Brian Collins</t>
  </si>
  <si>
    <t>https://ie.linkedin.com/in/brian-collins-0b186443</t>
  </si>
  <si>
    <t>Graeme Coffey</t>
  </si>
  <si>
    <t>https://uk.linkedin.com/in/graemecoffey</t>
  </si>
  <si>
    <t>Debt Financing; Series B; Series A</t>
  </si>
  <si>
    <t>$19,500,000</t>
  </si>
  <si>
    <t>$10,100,000</t>
  </si>
  <si>
    <t>Advent IM</t>
  </si>
  <si>
    <t>Advent IM Ltd</t>
  </si>
  <si>
    <t>Halesowen</t>
  </si>
  <si>
    <t>West Midlands</t>
  </si>
  <si>
    <t>Advent IM is one of the UK’s leading independent cyber security specialist, with a unique approach to providing holistic security management solutions.
We work with clients nationwide across both the public and private sectors to implement best practice security policies, processes and procedures and understand security threats in order to address security risk.
Advent IM is a Crown Commercial Services Supplier through the G-Cloud Frameworks as well as a supplier to HM Government.</t>
  </si>
  <si>
    <t>https://www.advent-im.co.uk/</t>
  </si>
  <si>
    <t>Mike Gillespie</t>
  </si>
  <si>
    <t>https://uk.linkedin.com/in/adventimmikegillespie</t>
  </si>
  <si>
    <t>$12,000,000</t>
  </si>
  <si>
    <t>BMC</t>
  </si>
  <si>
    <t>BMC Software, Inc.</t>
  </si>
  <si>
    <t>Houston</t>
  </si>
  <si>
    <t xml:space="preserve">BMC helps customers run and reinvent their businesses with open, scalable, and modular solutions to complex IT problems. With unmatched experience in IT management, we support 92 of the Forbes Global 100 and have earned recognition as an ITSM Gartner Magic Quadrant Leader for five years running. Our solutions offer speed, agility, and efficiency to tackle business challenges in service management, automation, operations, and the mainframe.
</t>
  </si>
  <si>
    <t>https://www.bmc.com/</t>
  </si>
  <si>
    <t>Ayman Sayed</t>
  </si>
  <si>
    <t>https://www.linkedin.com/in/ayman-sayed-41662a1/</t>
  </si>
  <si>
    <t>Saar Shwartz</t>
  </si>
  <si>
    <t>https://www.linkedin.com/in/saar-shwartz-4201b6/</t>
  </si>
  <si>
    <t>$750,000,000</t>
  </si>
  <si>
    <t>$2,000,000,000</t>
  </si>
  <si>
    <t>Kohlberg Kravis Roberts</t>
  </si>
  <si>
    <t>Adventium Labs</t>
  </si>
  <si>
    <t>Minneapolis</t>
  </si>
  <si>
    <t>Minnesota</t>
  </si>
  <si>
    <t>Adventium Labs is open and operating with an emphasis on remote operations due to the COVID-19 pandemic.
Adventium Labs develops solutions for safe and secure software-intensive complex systems, by advancing separation architectures, model-based system engineering, and mathematical analysis technologies.
Adventium Labs is dedicated to community support and growth, and supports educational, professional, and social initiatives at the local, national, and international levels.</t>
  </si>
  <si>
    <t>https://www.adventiumlabs.com/</t>
  </si>
  <si>
    <t>Kyle Nelson</t>
  </si>
  <si>
    <t>https://www.linkedin.com/in/kyle-nelson-758561a</t>
  </si>
  <si>
    <t>Afilias</t>
  </si>
  <si>
    <t>Afilias, Inc.</t>
  </si>
  <si>
    <t>Afilias is the world’s second largest Internet domain name registry, with more than 20 million names under management. Afilias powers a wide variety of top-level domains, and will soon support hundreds of new TLDs (top level domains) now preparing for launch, including TLDs for cities, brands, communities and generic terms. Afilias’ specialized technology makes Internet addresses more accessible and useful through a wide range of applications, including Internet domain registry services, Managed DNS and Mobile &amp; Web services like DeviceAtlas® and DeviceAssure.</t>
  </si>
  <si>
    <t>https://afilias.info/</t>
  </si>
  <si>
    <t>Henry ‘Hal’ Lubsen</t>
  </si>
  <si>
    <t>https://www.linkedin.com/in/hal-lubsen-3a4230</t>
  </si>
  <si>
    <t>Roland LaPlante</t>
  </si>
  <si>
    <t>https://www.linkedin.com/in/roland-laplante-2b198/</t>
  </si>
  <si>
    <t>$64,400,000</t>
  </si>
  <si>
    <t>AECOM</t>
  </si>
  <si>
    <t>AECOM launched when a handful of employees from design and engineering companies shared a dream of creating an industry-leading firm dedicated to making the world a better place.
AECOM became an independent company formed by the merger of five entities. While our official founding was in 1990, many of our predecessor firms had distinguished histories dating back more than 120 years.
Since then, more than 50 companies have joined AECOM and, in 2007, we became a publicly traded company on the New York Stock Exchange.
Today, listed at #163 on the Fortune 500 as one of America’s largest companies, AECOM is the world’s premier infrastructure firm with an unrivaled heritage delivering design, planning, engineering, consulting and construction management solutions.</t>
  </si>
  <si>
    <t>https://aecom.com/</t>
  </si>
  <si>
    <t>Troy Rudd</t>
  </si>
  <si>
    <t>https://www.linkedin.com/in/troy-rudd-11b93290</t>
  </si>
  <si>
    <t>NYSE:ACM</t>
  </si>
  <si>
    <t>Value capture</t>
  </si>
  <si>
    <t>$13,200,000,000</t>
  </si>
  <si>
    <t>Agilent Technologies</t>
  </si>
  <si>
    <t>Agilent Technologies, Inc.</t>
  </si>
  <si>
    <t>Agilent Technologies, a spin-off of Hewlett-Packard Company, broke records on Nov. 18, 1999 as the largest initial public offering (IPO) in Silicon Valley history. The US $2.1 billion raised from that IPO was a sharp contrast to the $538 in working capital that founders Bill Hewlett and Dave Packard began with in 1938. From a small garage in Palo Alto, California, to employees around the world serving customers in 110 countries, Agilent has a long history of innovation and leadership in the communications, electronics, semiconductor, test and measurement, life sciences and chemical analysis industries.</t>
  </si>
  <si>
    <t>https://www.agilent.com/</t>
  </si>
  <si>
    <t>Mike McMullen</t>
  </si>
  <si>
    <t>https://www.linkedin.com/in/mike-mcmullen-8388186</t>
  </si>
  <si>
    <t>NYSE:A</t>
  </si>
  <si>
    <t>$500,000,000</t>
  </si>
  <si>
    <t>$5,522,000,000</t>
  </si>
  <si>
    <t>Agari</t>
  </si>
  <si>
    <t>Agari Data, Inc.</t>
  </si>
  <si>
    <t>Foster City</t>
  </si>
  <si>
    <t>Agari was founded by the thought leaders behind Cisco’s IronPort solution and co-founders of the DMARC standard for email authentication. Using predictive AI informed by global intelligence from around 2 trillion emails annually, we protect organizations against phishing, business email compromise (BEC) scams and other advanced email threats.</t>
  </si>
  <si>
    <t>https://www.agari.com/</t>
  </si>
  <si>
    <t>Patrick Peterson</t>
  </si>
  <si>
    <t>https://www.linkedin.com/in/patrickrpeterson</t>
  </si>
  <si>
    <t>Armen Najarian</t>
  </si>
  <si>
    <t>Series E</t>
  </si>
  <si>
    <t>$84,700,000</t>
  </si>
  <si>
    <t>$25,000,000</t>
  </si>
  <si>
    <t>Agil3</t>
  </si>
  <si>
    <t>Agile Financial Technologies Pte Ltd</t>
  </si>
  <si>
    <t>Mumbai</t>
  </si>
  <si>
    <t>Maharashtra</t>
  </si>
  <si>
    <t>Agile Financial Technologies is led by captains of the industry who envisioned the creation of an unparalleled enterprise that would be an agile technology partner to leading players in the BFSI (Banking, Financial Services and Insurance) sector.  Agile was formed by acquiring and merging strategic software products technology companies in the space of insurance and lending software.
We bring the energy and agility of a young enterprise, and the wisdom and rich experience that is given by a cumulative 45 operating years of the constituent enterprises that are now Agile Financial Technologies.
Our strategic intent is to serve enterprises in the BFSI sector with a paradigm shift in services delivery that would enable us offer a combination of our products and outsourcing services that will enable our client's businesses. We understand technology's strategic relevance to business, and provide solutions that allow our client's focus on their core business. Our state of the art facilities are oriented to provide for the outsourcing of our client's business processes and back office, thus enabling them focus on their core business</t>
  </si>
  <si>
    <t>https://www.agile-ft.com/</t>
  </si>
  <si>
    <t>Belinda Estelle Lowe</t>
  </si>
  <si>
    <t>https://www.linkedin.com/in/belindaestellelowe/</t>
  </si>
  <si>
    <t>$5,700,000</t>
  </si>
  <si>
    <t>AIG</t>
  </si>
  <si>
    <t xml:space="preserve">American International Group, Inc. </t>
  </si>
  <si>
    <t>We're a leading global insurance organization with operations in more than 80 countries and jurisdictions. We provide a wide range of property casualty insurance, life insurance, retirement solutions, and other financial services to support our clients in business and in life through our General Insurance, Life &amp; Retirement and Investments business units.
What unites us across all of these offerings is our commitment to helping individuals, businesses and communities prepare for and respond to times of uncertainty. Whether serving those facing natural disasters or millions of Americans striving for a financially secure retirement, we have the specialist expertise to help clients better manage risk.
We’re also committed to doing the right thing for our people and the communities where we work and live. It’s why we seek to offer what matters to our ever-diversifying team - like flexible and creative work environments, professional growth opportunities and forums to advocate for one another and incite change. We encourage employees to give back to the causes they care most about, supporting these efforts through our Volunteer Time Off and Matching Grants Programs.</t>
  </si>
  <si>
    <t>https://www.aig.com/</t>
  </si>
  <si>
    <t>Brian Duperreault</t>
  </si>
  <si>
    <t>https://www.linkedin.com/in/brian-duperreault</t>
  </si>
  <si>
    <t>Lucy Fato</t>
  </si>
  <si>
    <t>https://www.linkedin.com/in/lucy-fato-8a006a52/</t>
  </si>
  <si>
    <t>NYSE:AIG</t>
  </si>
  <si>
    <t>American International Group PEP III</t>
  </si>
  <si>
    <t>$49,750,000,000</t>
  </si>
  <si>
    <t>AgileBits</t>
  </si>
  <si>
    <t>AgileBits is the maker of 1Password, the premier password manager for Mac, iOS, Windows, and Android.
1Password goes beyond simple password management by integrating directly with your web browser to allow you to quickly log into websites, enter credit card information, fill registration forms, and easily generate strong passwords.</t>
  </si>
  <si>
    <t>https://ca.linkedin.com/in/jshiner</t>
  </si>
  <si>
    <t>Agio</t>
  </si>
  <si>
    <t>Agio, Inc.</t>
  </si>
  <si>
    <t>Agio is a hybrid managed IT and cybersecurity provider servicing the financial services, health care and payments industries. The company has extensive experience supporting the alternative investment space, specializing in hedge funds, private equity firms and asset managers. Agio offers technology hosting, monitoring, management, helpdesk, disaster prevention and recovery, as well as managed security, 360° cybersecurity programs, virtual CISO (vCISO) support and cybersecurity consulting. With over 300 employees, the company is headquartered in New York, NY with its Network Management Center (NOC) in Norman, OK and Security Operations Center (SOC) in Raleigh, NC.</t>
  </si>
  <si>
    <t>https://agio.com/</t>
  </si>
  <si>
    <t>Bart McDonough</t>
  </si>
  <si>
    <t>https://www.linkedin.com/in/bartmcd</t>
  </si>
  <si>
    <t>Kate Wood</t>
  </si>
  <si>
    <t>https://www.linkedin.com/in/kateswood</t>
  </si>
  <si>
    <t>Akamai</t>
  </si>
  <si>
    <t>Akamai Technologies, Inc</t>
  </si>
  <si>
    <t>Cambridge</t>
  </si>
  <si>
    <t>At Akamai, our mission is to make digital experiences fast, intelligent and secure. Our intelligent edge platform surrounds everything, from the enterprise to the cloud. It keeps apps and experiences closer to users — and attacks and threats far away. Top brands globally rely on Akamai as their competitive edge. We help them win in the market through agile solutions that extend the power of their multi-cloud world. Our portfolio of edge security, web and mobile performance, enterprise access and video-delivery solutions is supported by unmatched customer service, analytics, and 24/7/365 monitoring.</t>
  </si>
  <si>
    <t>https://www.akamai.com/</t>
  </si>
  <si>
    <t>Frank Thomson Leighton</t>
  </si>
  <si>
    <t>https://www.linkedin.com/in/tleighton/</t>
  </si>
  <si>
    <t>Monique Bonner</t>
  </si>
  <si>
    <t>https://www.linkedin.com/in/mobonner/</t>
  </si>
  <si>
    <t>NASDAQ:AKAM</t>
  </si>
  <si>
    <t>Venture</t>
  </si>
  <si>
    <t>$277,400,000</t>
  </si>
  <si>
    <t>$2,894,000,000</t>
  </si>
  <si>
    <t>Alibaba</t>
  </si>
  <si>
    <t>Alibaba Group Holding Limited</t>
  </si>
  <si>
    <t>Hangzhou</t>
  </si>
  <si>
    <t>Zhejiang</t>
  </si>
  <si>
    <t>China</t>
  </si>
  <si>
    <t>Launched in 1999, Alibaba.com is the leading platform for global wholesale trade. We serve millions of buyers and suppliers around the world.</t>
  </si>
  <si>
    <t>https://us.alibabacloud.com/en</t>
  </si>
  <si>
    <t>Daniel Yong ZHANG</t>
  </si>
  <si>
    <t>https://www.linkedin.com/in/daniel-zhang-498211120/</t>
  </si>
  <si>
    <t>HKG:9988</t>
  </si>
  <si>
    <t>Post-IPO Equity</t>
  </si>
  <si>
    <t>$8,900,000,000</t>
  </si>
  <si>
    <t>$72,000,000,000</t>
  </si>
  <si>
    <t>AhnLab</t>
  </si>
  <si>
    <t>AhnLab, Inc.</t>
  </si>
  <si>
    <t>Seoul</t>
  </si>
  <si>
    <t>Seoul-t'ukpyolsi</t>
  </si>
  <si>
    <t>South Korea</t>
  </si>
  <si>
    <t>AhnLab develops industry-leading information security solutions and services for consumers, enterprises, and small and medium businesses worldwide. We deliver a comprehensive security lineup, including proven, world-class antivirus products for desktops and servers, mobile security products, online transaction security products, network security appliances, and consulting services. AhnLab has firmly established its market position and manages sales partners in many countries worldwide.</t>
  </si>
  <si>
    <t>https://global.ahnlab.com/</t>
  </si>
  <si>
    <t>Kang Seok-kyun</t>
  </si>
  <si>
    <t>https://www.linkedin.com/in/suk-kyoon-kang-916437114/</t>
  </si>
  <si>
    <t>Ahope</t>
  </si>
  <si>
    <t>Ahope Co., Ltd.</t>
  </si>
  <si>
    <t>AHOPE, is in the midst of the 4th Industrial Revolution (artificial intelligence, robots, IoT, 3D printing, etc.), and aspiring to be a key player to lead these state-of-the-art technologies throughout Korea.
AHOPE is founded on security technology, and has a long history of skills and research on various subjects related to security, and mobile platforms, which means it is a talented and balanced company, and able to build up new security-based skills. If you are looking for a partner, both technical and reliable, don't hesitate to contact AHOPE.</t>
  </si>
  <si>
    <t>https://ahope.net/</t>
  </si>
  <si>
    <t>Yeonwoo Kim</t>
  </si>
  <si>
    <t>https://www.linkedin.com/in/yeonwoo-kim-976a3571/</t>
  </si>
  <si>
    <t>Aimbrain</t>
  </si>
  <si>
    <t>AimBrain Solutions Ltd.</t>
  </si>
  <si>
    <t xml:space="preserve">AimBrain is a #BIDaaS (Biometric Identity as-a-Service) platform. Connectivity to the platform is via open-source SDKs and an API; businesses and developers can go trial-to-deployment with 1,000 free API calls a month, on our free platform AimBrain On Demand. 
Our approach combines 100% proprietary passive (anomaly detection and behavioural) and active (voice, facial and combined face/audio/lip movement) authentication modules to verify the user, not the device. The cloud model lets companies authenticate their users across any channel and any device, to reduce fraud and improve the security experience.
</t>
  </si>
  <si>
    <t>https://aimbrain.com/</t>
  </si>
  <si>
    <t>Andrius Sutas</t>
  </si>
  <si>
    <t>https://uk.linkedin.com/in/andrius-sutas</t>
  </si>
  <si>
    <t>$4,400,000</t>
  </si>
  <si>
    <t>$100,000-$5,000,000</t>
  </si>
  <si>
    <t>BioCatch</t>
  </si>
  <si>
    <t>Airbus Defence/Space</t>
  </si>
  <si>
    <t>Airbus S.A.S.</t>
  </si>
  <si>
    <t xml:space="preserve">Airbus is an international reference in the aerospace sector. We design, manufacture and deliver industry-leading commercial aircraft, helicopters, military transports, satellites and launch vehicles, as well as providing data services, navigation, secure communications, urban mobility and other solutions for customers on a global scale.
With a forward-looking strategy based on cutting-edge technologies, digital and scientific excellence, we aim for a better-connected, safer and more prosperous world. </t>
  </si>
  <si>
    <t>https://www.airbus.com/space.html</t>
  </si>
  <si>
    <t>Dirk Hoke</t>
  </si>
  <si>
    <t>https://www.linkedin.com/in/dirk-hoke-610a0710/</t>
  </si>
  <si>
    <t>Bernhard Brenner</t>
  </si>
  <si>
    <t>https://www.linkedin.com/in/bernhard-brenner-072a5415a/</t>
  </si>
  <si>
    <t xml:space="preserve">$10,800,000,000 </t>
  </si>
  <si>
    <t>Airgap Networks</t>
  </si>
  <si>
    <t>Airgap Networks, Inc.</t>
  </si>
  <si>
    <t>Airgap helps implement comprehensive Zero Trust in minutes without the need for agents, APIs, or forklift upgrades. The patent pending Zero Trust Isolation platform assures threat propagation protection.</t>
  </si>
  <si>
    <t>https://airgap.io/</t>
  </si>
  <si>
    <t>Ritesh Agrawal</t>
  </si>
  <si>
    <t>https://www.linkedin.com/in/helloritesh/</t>
  </si>
  <si>
    <t>John Lehane</t>
  </si>
  <si>
    <t>https://www.linkedin.com/in/johnlehane1/</t>
  </si>
  <si>
    <t>AirWatch</t>
  </si>
  <si>
    <t>VMware, Inc.</t>
  </si>
  <si>
    <t>Atlanta</t>
  </si>
  <si>
    <t>Georgia</t>
  </si>
  <si>
    <t>Keeping end users connected is challenging but it doesn’t have to be. Staff, contractors, company owned devices, Bring Your Own Device (BYOD), fixed devices, mobile devices, the spectrum can be wide. AirWatch is part of the Workspace ONE family delivering Unified Endpoint Management. Delivering a simple consolidated view of any device at any time and providing the confidence of enterprise grade security from a globally known and trusted brand. Let AirWatch simplify your life.
This is more than just Unified Endpoint Management, AirWatch enables secure delivery of documents, email management, mobile app delivery to select groups or users and much more. Distribute your own applications through your own corporate app store, securely connected back into your middleware or host systems. Join the industry leaders who already use AirWatch to confidently enable their organisations on any device, any time any where.
Utilising state of the art data centres, Dusk Mobile offers Proof of Concept setups plus a full installation and configuration service for AirWatch by VMWare. Giving a true sense of accomplishment, we can take care of migrations from incumbent mobile device management products also.</t>
  </si>
  <si>
    <t>https://www.air-watch.com/</t>
  </si>
  <si>
    <t>John Marshall</t>
  </si>
  <si>
    <t>https://www.linkedin.com/in/johnmarshall3/</t>
  </si>
  <si>
    <t xml:space="preserve">Series A
</t>
  </si>
  <si>
    <t>$225,000,000</t>
  </si>
  <si>
    <t>$1,200,000,000</t>
  </si>
  <si>
    <t>VMware</t>
  </si>
  <si>
    <t>Jan 22, 2014.</t>
  </si>
  <si>
    <t>Akana</t>
  </si>
  <si>
    <t>Akana, Inc.</t>
  </si>
  <si>
    <t>APIs are driving your digital business, whether you know it or not. This opens up your enterprise, applications, and systems in new ways – introducing new risks and opportunities. The world’s leading organizations trust Akana to secure, design, and manage their APIs to reach their full digital potential while minimizing risk. Akana was founded in 2001 under the name Digital Evolution. In 2005, the company changed its name to SOA Software, after which a number of software vendors were acquired. Most notably were Blue Titan, a web services networking company, in May 2006 and LogicLibrary, an SOA Repository and Governance vendor, in May 2008.</t>
  </si>
  <si>
    <t>https://www.akana.com/</t>
  </si>
  <si>
    <t>Mark Tapling</t>
  </si>
  <si>
    <t>https://www.linkedin.com/in/mark-tapling-352b501/</t>
  </si>
  <si>
    <t>$21,000,000</t>
  </si>
  <si>
    <t>$5.0-25M</t>
  </si>
  <si>
    <t>Rogue Wave Software</t>
  </si>
  <si>
    <t>Alcatraz AI</t>
  </si>
  <si>
    <t>Alcatraz AI, Inc.</t>
  </si>
  <si>
    <t>For too long, physical security has forced organizations to choose between traditional technologies that keep environments safe but sacrifice movement, and modernized options that keep workers moving but limit security.
Our vision at Alcatraz is to eliminate this tradeoff, through a solution that delivers on both fronts, and is cost-effective for organizations, actionable for managers, and intuitive for users.
We have designed the Alcatraz platform to work in the most secure spaces and deliver the most frictionless experience. Alcatraz keeps people safe, and it keeps people going.
Alcatraz is the only access control platform that gives any environment the freedom to flow.</t>
  </si>
  <si>
    <t>https://www.alcatraz.ai/</t>
  </si>
  <si>
    <t>Vince Gaydarzhiev</t>
  </si>
  <si>
    <t>https://www.linkedin.com/in/gaydarzhiev/</t>
  </si>
  <si>
    <t>$13,800.000</t>
  </si>
  <si>
    <t>$100K-5.0M</t>
  </si>
  <si>
    <t>Alert Enterprise</t>
  </si>
  <si>
    <t>AlertEnterprise Inc.</t>
  </si>
  <si>
    <t>Fremont</t>
  </si>
  <si>
    <t>At AlertEnterprise digital identity and trust are at the center of everything we do and core to our Physical Identity and Access Management (PIAM) solutions. We go to work each day with the mission to help organizations solve critical business and security challenges. We address those challenges by taking a universal digital identity for people and things, extending it across an entire enterprise in a secure, intelligent and efficient way.</t>
  </si>
  <si>
    <t>https://alertenterprise.com/</t>
  </si>
  <si>
    <t>Jasvir Gill</t>
  </si>
  <si>
    <t>https://www.linkedin.com/in/gilljasvir/</t>
  </si>
  <si>
    <t>Willem Ryan</t>
  </si>
  <si>
    <t>https://www.linkedin.com/in/willem-ryan-impactfulmarketing/</t>
  </si>
  <si>
    <t>Series B</t>
  </si>
  <si>
    <t>$27,000,000</t>
  </si>
  <si>
    <t>Alert Logic</t>
  </si>
  <si>
    <t>Alert Logic, Inc.</t>
  </si>
  <si>
    <t>Since no level of investment prevents or blocks 100% of attacks, you need to continuously identify and address breaches or gaps before they cause real damage. With limited budget and expertise, this level of security can seem out of reach.
More than 4,000 organizations rely on our purpose-built technology and team of MDR security experts to protect their organizations and empower them to resolve whatever threats may come.
Founded in 2002, Alert Logic is headquartered in Houston, Texas, with offices in Austin, Cardiff, London, and Cali, Colombia.</t>
  </si>
  <si>
    <t>https://www.alertlogic.com/</t>
  </si>
  <si>
    <t>Bob Lyons</t>
  </si>
  <si>
    <t>https://www.linkedin.com/in/bob-lyons-2156342/</t>
  </si>
  <si>
    <t>Bryan Urioste</t>
  </si>
  <si>
    <t>https://www.linkedin.com/in/b2bonlinemarketing/</t>
  </si>
  <si>
    <t>$387,300,000</t>
  </si>
  <si>
    <t>$120,000,000</t>
  </si>
  <si>
    <t>Alertsec</t>
  </si>
  <si>
    <t>AlertSec Inc.</t>
  </si>
  <si>
    <t>Founded in 2007, AlertSec Inc. is a leader in cloud-managed endpoint encryption as a managed service as well as enforcing compliance on third-party devices.
AlertSec’s advancements in IT security build on the innovation behind Pointsec Mobile Technologies, co-founded by Mr Loevstedt in 1998. Today, Pointsec Full Disk Encryption software is used on more than 30 million laptops around the world. Pointsec was acquired by Check Point Software Technologies Ltd in 2007.
AlertSec is headquartered in Palo Alto, California, and supports customers in more than 30 countries.</t>
  </si>
  <si>
    <t>https://www.alertsec.com/</t>
  </si>
  <si>
    <t>Ebba Blitz</t>
  </si>
  <si>
    <t>https://www.linkedin.com/in/ebbablitz/?locale=en_US</t>
  </si>
  <si>
    <t>$561,000</t>
  </si>
  <si>
    <t>AlgoSec</t>
  </si>
  <si>
    <t>AlgoSec Inc.</t>
  </si>
  <si>
    <t>Ridgefield Park</t>
  </si>
  <si>
    <t>New Jersey</t>
  </si>
  <si>
    <t>The leading provider of business-driven security management solutions, AlgoSec helps the world’s largest organizations align security with their business processes. With AlgoSec users can discover, map and migrate business application connectivity, proactively analyze risk from the business perspective, tie cyber-attacks to business processes and intelligently automate network security changes with zero touch - across their cloud, SDN and on-premise networks. Over 1,800 leading organizations, including 20 of the Fortune 50, have utilized AlgoSec’s solutions to make their organizations more agile, more secure and more compliant - all the time. Since its inception, AlgoSec has provided the industry’s only money-back guarantee.</t>
  </si>
  <si>
    <t>https://www.algosec.com/</t>
  </si>
  <si>
    <t>Yuval Baron</t>
  </si>
  <si>
    <t>https://www.linkedin.com/in/yuval-baron-b426566/</t>
  </si>
  <si>
    <t>Jade Kahn</t>
  </si>
  <si>
    <t>https://www.linkedin.com/in/jade-kahn/</t>
  </si>
  <si>
    <t>$36,000,000</t>
  </si>
  <si>
    <t>AllClear ID</t>
  </si>
  <si>
    <t>AllClear ID, Inc</t>
  </si>
  <si>
    <t>As the leader in customer security, we have spent more than ten years empowering clients to prepare for, respond to and recover from the most complex breaches in history.
We are proud to be recognized for our unparalleled expertise, excellent customer service and innovative solutions and are committed to continuing to deliver the same well into the future. Our work is based on the belief that everyone has a right to identity protection and organizations have a responsibility to keep their customers’ data safe.
AllClear ID was founded in 2004 by CEO Bo Holland, a visionary entrepreneur who has been delivering innovative technology solutions to the financial sector for more than twenty years.</t>
  </si>
  <si>
    <t>https://www.allclearid.com/</t>
  </si>
  <si>
    <t>Bo Holland</t>
  </si>
  <si>
    <t>https://www.linkedin.com/in/bo-holland-56180016/</t>
  </si>
  <si>
    <t>$21,300,000</t>
  </si>
  <si>
    <t>$31,840,000</t>
  </si>
  <si>
    <t>Experian plc</t>
  </si>
  <si>
    <t>Allot Communications</t>
  </si>
  <si>
    <t>Allot Ltd.</t>
  </si>
  <si>
    <t>Hod Hasharon</t>
  </si>
  <si>
    <t>HaMerkaz</t>
  </si>
  <si>
    <t>Allot is a leading provider of innovative network intelligence and security solutions that empower communications service providers (CSPs) and enterprises worldwide to enhance the value they bring to their customers. With over 20 years of proven success, our solutions turn network, application, usage and security data into actionable intelligence that make our customers’ networks smarter and their users more secure.
Allot Secure, our network-based security platform, disrupts the security industry by positioning CSPs as leading Security-as-a-Service providers with market penetration exceeding 50% and protecting over 20 million subscribers worldwide. Recently introduced modules, IoTSecure and HomeSecure, enable service providers to secure enterprise and consumer IoT deployments at the network layer, in both fixed and mobile networks. Allot Secure delivers anywhere, any device any threat protection and generates value-added-service revenue of 10-15% on top of pure connectivity.</t>
  </si>
  <si>
    <t>https://www.allot.com/</t>
  </si>
  <si>
    <t>Erez Antebi</t>
  </si>
  <si>
    <t>https://www.linkedin.com/in/erez-antebi-9825761/</t>
  </si>
  <si>
    <t>Vered Zur</t>
  </si>
  <si>
    <t>https://www.linkedin.com/in/vered-zur-a06a7712/</t>
  </si>
  <si>
    <t>NASDAQ:ALLT</t>
  </si>
  <si>
    <t>$26,300,000</t>
  </si>
  <si>
    <t>$110,100,000</t>
  </si>
  <si>
    <t>Allegro Software</t>
  </si>
  <si>
    <t>Allegro Software Development Corporation</t>
  </si>
  <si>
    <t>Boxborough</t>
  </si>
  <si>
    <t>Allegro Software Development Corporation is a premier provider of secure IoT software components with an emphasis on industry-leading technology stack for connectivity, device management, and IoT device security. Since 1996, Allegro has been on the forefront of leading the evolution of device management solutions with its patented embedded web server and security toolkits.</t>
  </si>
  <si>
    <t>https://www.allegrosoft.com/</t>
  </si>
  <si>
    <t>Bob Van Andel</t>
  </si>
  <si>
    <t>https://www.linkedin.com/in/bobvanandel/</t>
  </si>
  <si>
    <t>Loren Shade</t>
  </si>
  <si>
    <t>https://www.linkedin.com/in/loren-shade/</t>
  </si>
  <si>
    <t>Allgress</t>
  </si>
  <si>
    <t>Allgress, Inc</t>
  </si>
  <si>
    <t>Livermore</t>
  </si>
  <si>
    <t>Founded in 2008, Allgress helps enterprise security and risk professionals solve the problem of how to assess, understand and manage corporate risk.
Its founders and management team are committed to providing CISOs with the ability to make effective investment decisions that align security and compliance programs with top business priorities, communicate the value of those decisions to senior executives, and manage risk, fines, and brand damage.
Allgress Business Risk Intelligence solutions converge disparate risk silos across global enterprise networks and automate governance, risk and compliance (IT GRC) management processes. Powered by the patented Allgress Business Risk Intelligence engine, the company's products, solutions and CISO reporting tools provide customers with heat maps and compliance assessment reports that reveal a comprehensive, immediate and intuitive picture of their organizations' security and compliance risk posture.
Allgress provides operational efficiency. Its solutions allow users to assess once and manage and report on many industry and government regulations. Allgress deploys faster than competing solutions and provides rapid ROI.</t>
  </si>
  <si>
    <t>https://allgress.com/</t>
  </si>
  <si>
    <t>Gordon Shevlin</t>
  </si>
  <si>
    <t>https://www.linkedin.com/in/gordonshevlin/</t>
  </si>
  <si>
    <t>$3,030,000</t>
  </si>
  <si>
    <t>Allstream</t>
  </si>
  <si>
    <t>Allstream Inc.</t>
  </si>
  <si>
    <t>Allstream is a leader in business telecommunications working with customers throughout the United States and Canada. Everything we do revolves around simplifying your business communications and helping you innovate, thrive and grow.
Our communications technologies include a range of innovative, highly scalable voice, Internet and connectivity solutions that help organizations communicate and collaborate more efficiently and profitably.</t>
  </si>
  <si>
    <t>https://allstream.com/</t>
  </si>
  <si>
    <t>Michael Strople</t>
  </si>
  <si>
    <t>https://www.linkedin.com/in/mikestrople/</t>
  </si>
  <si>
    <t>Rishi Patel</t>
  </si>
  <si>
    <t>https://www.linkedin.com/in/rishipatel999/</t>
  </si>
  <si>
    <t>$600,000,000</t>
  </si>
  <si>
    <t>Bell MTS</t>
  </si>
  <si>
    <t>AllThatSoft</t>
  </si>
  <si>
    <t>AllthatSoft Co.</t>
  </si>
  <si>
    <t xml:space="preserve">A global mobile security innovator providing enhanced security solutions to protect IoT devices at the heart of digital life.
Mobile application developers and commercial service companies should avoid the risk that their mobile apps will be easily exposed to hacker attacks. The risk associated with hijacking mobile apps through identity theft, stealing services, code forgery, and reverse engineering puts a lot of strain on application development. Our code protection solution, AppServo™, will help prevent these malicious attacks and greatly improve your product security.
</t>
  </si>
  <si>
    <t>https://www.allthatsoft.com/</t>
  </si>
  <si>
    <t>Jim Jones</t>
  </si>
  <si>
    <t>https://www.linkedin.com/in/jim-jones-843ba6144/</t>
  </si>
  <si>
    <t>$2,400,000</t>
  </si>
  <si>
    <t>Allure Security</t>
  </si>
  <si>
    <t>Allure Security Technology, Inc.</t>
  </si>
  <si>
    <t>Waltham</t>
  </si>
  <si>
    <t>Allure Security was founded to protect customer information from cybercriminals. Our patented approach protects an organization's brand and provides security for their customers</t>
  </si>
  <si>
    <t>https://www.alluresecurity.com/</t>
  </si>
  <si>
    <t>Josh Shaul</t>
  </si>
  <si>
    <t>https://www.linkedin.com/in/joshshaul/</t>
  </si>
  <si>
    <t>Mikala Vidal</t>
  </si>
  <si>
    <t>https://www.linkedin.com/in/mikalavidal/</t>
  </si>
  <si>
    <t>$12,200,000</t>
  </si>
  <si>
    <t>$9,000,000</t>
  </si>
  <si>
    <t>CORISECIO</t>
  </si>
  <si>
    <t>Corisecio GmbH</t>
  </si>
  <si>
    <t>Darmstadt</t>
  </si>
  <si>
    <t>Hessen</t>
  </si>
  <si>
    <t>Germany</t>
  </si>
  <si>
    <t>CORISECIO is a manufacturer of open source security products. We secure Microsoft SharePoint for you, at the highest level, according to your wishes. We offer companies various security solutions: Transparent and strong encryption, uncomplicated, server-side, without a client and high-performance, for data of any kind in e.g. SharePoint, Dropbox or OneDrive. We enable a worldwide unique full text search in your encrypted documents. For mobile access, we offer a secure, browser-based solution that enables platform-independent collaboration in and with your encrypted documents.</t>
  </si>
  <si>
    <t>www.corisecio.com</t>
  </si>
  <si>
    <t>Bruno Quint</t>
  </si>
  <si>
    <t>$197,000</t>
  </si>
  <si>
    <t>Allgeier</t>
  </si>
  <si>
    <t>AlphaGuardian</t>
  </si>
  <si>
    <t>Alpha Guardian</t>
  </si>
  <si>
    <t>Henderson</t>
  </si>
  <si>
    <t>Nevada</t>
  </si>
  <si>
    <t>Alpha Guardian was established in July 2017 and is a market leader in the safe and secure storage industry. Since 1965, Alpha Guardian’s brands have led the way in providing consumers with secure storage solutions. Its products are sold to major retailers across the United States under the Cannon Safe, Stack-On and GunVault brands, all of which are designed to fill unique consumer needs. The company operates manufacturing and distribution facilities in the U.S. and Mexico and has employees in multiple countries.
A heavyweight in the secure storage industry with the desire to put “A Safe in Every Home,” Alpha Guardian takes immense pride in their products and the people who back them. With a focus on people, consumers, and continual improvement, Alpha Guardian champions an evolving, robust, and innovative portfolio of products that will provide consumers secure storage solutions for what matters most in their lives.</t>
  </si>
  <si>
    <t>https://www.alphaguardian.com/</t>
  </si>
  <si>
    <t>Richard Bisson</t>
  </si>
  <si>
    <t>https://www.linkedin.com/in/richard-bisson-665834175/</t>
  </si>
  <si>
    <t>Kevin Frank</t>
  </si>
  <si>
    <t>https://www.linkedin.com/in/kevinfrankmba/</t>
  </si>
  <si>
    <t>$117,680,000</t>
  </si>
  <si>
    <t>Alpine Cyber</t>
  </si>
  <si>
    <t>Alpine Cyber Solutions</t>
  </si>
  <si>
    <t>Pottstown</t>
  </si>
  <si>
    <t>Alpine Cyber Solutions is a leading cybersecurity and cloud infrastructure company that helps businesses reduce and respond to cyber threats, by delivering preemptive solutions and powerful IT intelligence. Headquartered in Pottstown, Pennsylvania, Alpine Cyber serves companies of all sizes and industries with services including managed security, incident response, vulnerability analysis, cybersecurity solutions, staff augmentation, security awareness training and, cutting-edge products and integration.
Founded in 2013, Alpine Cyber has established strategic partnerships with premier software and network security companies including Amazon Web Services, Cisco, Check Point, Citrix, Blue Coat and FireEye, among others.</t>
  </si>
  <si>
    <t>https://www.alpinecyber.com/</t>
  </si>
  <si>
    <t>Scott E. Avvento, CISSP-ISSAP</t>
  </si>
  <si>
    <t>https://www.linkedin.com/in/scott-avvento-cissp-issap-7723949/</t>
  </si>
  <si>
    <t>Alsid</t>
  </si>
  <si>
    <t>Alsid SAS</t>
  </si>
  <si>
    <t>Paris</t>
  </si>
  <si>
    <t>Île-de-France</t>
  </si>
  <si>
    <t>France</t>
  </si>
  <si>
    <t>Founded in 2016 by two former incident responders from the French National Cybersecurity Agency (ANSSI), Alsid is a hypergrowth cybersecurity vendor headquartered in Paris with a global reach.
Since Alsid’s inception, we’ve resolved to defend those few systems on the critical path of our adversaries. And one towers above them all: Active Directory. One system that we can protect and leverage to break our opponents’ operations.
This is our battlefield. And we own it.</t>
  </si>
  <si>
    <t>https://www.alsid.com/</t>
  </si>
  <si>
    <t>Emmanuel Gras</t>
  </si>
  <si>
    <t>https://www.linkedin.com/in/emmanuelgras/</t>
  </si>
  <si>
    <t>Jérôme Robert</t>
  </si>
  <si>
    <t>https://www.linkedin.com/in/jeromerobert2/?locale=en_US</t>
  </si>
  <si>
    <t>$14,600,000</t>
  </si>
  <si>
    <t>$243,600,000</t>
  </si>
  <si>
    <t>Alta Associates</t>
  </si>
  <si>
    <t>Flemington</t>
  </si>
  <si>
    <t xml:space="preserve">Since 1986, Alta Associates has been widely acknowledged as the leading boutique executive search firm specializing in Information Security, Cybersecurity and IT Risk Management thus helping companies build resilient workforces.
When the Russians hacked into Citibank in 1994 Alta Associates was retained to help build the first ever information security organization. Twenty years later they are recruiting Chief Information Security Officers and their teams for companies that are the targets of sophisticated cyber-attacks. Most recent placements include the CISOs for a retail giant, a global payment processor, an insurance provider, and a major auto manufacturer to name a few. Alta has played a significant role in both defining and elevating the role of cybersecurity professionals. 
</t>
  </si>
  <si>
    <t>https://www.altaassociates.com/</t>
  </si>
  <si>
    <t>Joyce Brocaglia</t>
  </si>
  <si>
    <t>https://www.linkedin.com/in/joycebrocaglia/</t>
  </si>
  <si>
    <t>$36,300,000</t>
  </si>
  <si>
    <t>ALTR</t>
  </si>
  <si>
    <t>ALTR SOLUTIONS, INC.</t>
  </si>
  <si>
    <t>ALTR was founded by a core team whose previous work was in algorithmic options trading technology. A requirement of that business was to locate servers inside of the cages at the 14 options exchanges where they were executing trades.
Without physical access to those servers themselves, they had no idea who did have access, and they took on huge risk every day by sending and storing highly sensitive data through untrusted infrastructure.
They tried everything to solve the problem. Encryption and tokenization. Database firewalling, governance and monitoring products. Nothing worked for them.
‍
After successfully exiting that business, they started ALTR to figure out a way to solve the intractable problems they had faced on Wall Street.</t>
  </si>
  <si>
    <t>https://www.altr.com/</t>
  </si>
  <si>
    <t>David Sikora</t>
  </si>
  <si>
    <t>https://www.linkedin.com/in/sikoradavid/</t>
  </si>
  <si>
    <t>Doug Wick</t>
  </si>
  <si>
    <t>https://www.linkedin.com/in/dougwick/</t>
  </si>
  <si>
    <t>$30,000,000</t>
  </si>
  <si>
    <t>alumarisk.com</t>
  </si>
  <si>
    <t>Aluma</t>
  </si>
  <si>
    <t>District of Columbia</t>
  </si>
  <si>
    <t>Based in Washington D.C., Aluma is a risk management and security consulting firm that specializes in the SAFETY Act program administered by the U.S. Department of Homeland Security. We work with private and public sector clients by drawing on our experience and establishing a detailed project plan to identify and address challenges facing their enterprises. 
With over 15 years of national security and counterterrorism experience, we understand that one size does not fill all; companies need a bespoke and customized solution that considers their industry and challenges. Our proprietary roadmap process drives a reliable and clear path toward success. We work collaboratively with our clients to develop effective security programs that leverage breakthrough technologies and incorporate industry standards to ultimately reduce their risk exposure.</t>
  </si>
  <si>
    <t>https://www.alumarisk.com/</t>
  </si>
  <si>
    <t>Akmal Ali, J.D.</t>
  </si>
  <si>
    <t>https://www.linkedin.com/in/akmal-ali-87578211/</t>
  </si>
  <si>
    <t>Aman</t>
  </si>
  <si>
    <t>Aman Group</t>
  </si>
  <si>
    <t>Petah Tiqva</t>
  </si>
  <si>
    <t>Aman Group is a leading IT company, providing a broad range of services and solutions in Digital, Cyber security, Data, Software Development, Knowledge Management, and Blockchain. In the current revolutionary times Aman uses technology and innovation to help businesses improve their performance and create value for their customers and the society. With around 2500 people we serve clients around the world with being a warm home to our employees.</t>
  </si>
  <si>
    <t>https://www.aman.co.il/</t>
  </si>
  <si>
    <t>Ben Pasternak</t>
  </si>
  <si>
    <t>https://www.linkedin.com/in/ben-pasternak-8701b6/</t>
  </si>
  <si>
    <t>Michal Grotas</t>
  </si>
  <si>
    <t>https://www.linkedin.com/in/michal-grotas-513a79102/</t>
  </si>
  <si>
    <t>$32,000,000</t>
  </si>
  <si>
    <t>American National Standards Institute (ANSI)</t>
  </si>
  <si>
    <t>The American National Standards Institute (ANSI) is a private, non-profit organization that administers and coordinates the U.S. voluntary standards and conformity assessment system. Founded in 1918, the Institute works in close collaboration with stakeholders from industry and government to identify and develop standards- and conformance-based solutions to national and global priorities.
Together, standards and technical regulations impact up to 93% of global trade. Globally relevant standards and the conformance measures that assure their effective use help to increase efficiency, open markets, boost consumer confidence, and reduce costs. And ANSI is the U.S. leader in fostering that potential for the benefit of businesses across every industry and consumers around the world.</t>
  </si>
  <si>
    <t>https://ansi.org/</t>
  </si>
  <si>
    <t>S. JOE BHATIA</t>
  </si>
  <si>
    <t>GEORGE A. GULLA</t>
  </si>
  <si>
    <t>https://www.linkedin.com/in/george-a-gulla-b670262/</t>
  </si>
  <si>
    <t>Anchain.ai</t>
  </si>
  <si>
    <t>AnChain.AI Inc.</t>
  </si>
  <si>
    <t xml:space="preserve">Based in Silicon Valley, AnChain.AI is a blockchain analytics company that specializes in AI-powered platforms. Supported by leading VCs from Silicon Valley and Wall Street, the AnChain.AI founder group brings a wealth of industry-leading expertise to the forefront of the emerging cryptoeconomic sector.  
AnChain.AI’s founding members have decades of experience in cyber-security, artificial intelligence, cloud computing, and big data having worked with stalwarts of the security industry: FireEye, Mandiant, EMC/RSA, Google, Amazon, Pivotal, Yahoo, and many more.  
AnChain.AI provides around-the-clock protection, securing some of the world’s largest crypto exchanges, protocols, and DApps worldwide for several millions of dollars in weekly transaction amounts. </t>
  </si>
  <si>
    <t>https://www.anchain.ai/</t>
  </si>
  <si>
    <t>Victor Fang, Ph.D.</t>
  </si>
  <si>
    <t>https://www.linkedin.com/in/drvictorfang/</t>
  </si>
  <si>
    <t>Steven Yang</t>
  </si>
  <si>
    <t>Head of Marketing</t>
  </si>
  <si>
    <t>$6,300,000</t>
  </si>
  <si>
    <t>Anchor Technologies</t>
  </si>
  <si>
    <t>Anchor Technologies, Inc.</t>
  </si>
  <si>
    <t>Annapolis</t>
  </si>
  <si>
    <t>Maryland</t>
  </si>
  <si>
    <t>Anchor was founded in 2002 with a 100% focus on cybersecurity.  It’s our passion and we firmly believe that most of today’s breaches could be prevented with a planned, purposeful cybersecurity program.
We serve as trusted advisors supporting the journey through cyber risk strategy, identification, management, monitoring and education. Our team of seasoned cyber experts perform engagements in every industry vertical including breach response, penetration testing, cyber maturity analysis and security technology integration.
We offer an unparalleled and unique real-world approach toward addressing cyber risk. We exist to help our clients improve their cybersecurity posture and prevent a breach.</t>
  </si>
  <si>
    <t>https://www.anchortechnologies.com/</t>
  </si>
  <si>
    <t xml:space="preserve">Peter Dietrich
</t>
  </si>
  <si>
    <t>https://www.linkedin.com/in/peterdietrich/</t>
  </si>
  <si>
    <t>AnchorFree</t>
  </si>
  <si>
    <t>AnchorFree, Inc.</t>
  </si>
  <si>
    <t>Menlo Park</t>
  </si>
  <si>
    <t xml:space="preserve">AnchorFree’s mission is to provide secure and private access to the world’s information for every person on the planet. AnchorFree’s Hotspot Shield app is the world’s most popular freedom and privacy platform, with over 650 million downloads in 200 countries.
AnchorFree has been named among America’s Most Promising Companies by Forbes in 2013 and 2014, and in 2019, Fast Company named AnchorFree the "Most Innovative Security Company"​ in the world. The company's founders have been profiled by Inc., Fortune, Forbes, Entrepreneur, and other major publications and have won numerous awards for leadership, entrepreneurship, and innovation.
AnchorFree is a privately funded company with investment from WndrCo. The company is focused on bringing online privacy and freedom to the next billion internet users. 
</t>
  </si>
  <si>
    <t>https://www.anchorfree.com</t>
  </si>
  <si>
    <t>David Gorodyansky</t>
  </si>
  <si>
    <t>https://www.linkedin.com/in/davidgorodyansky/</t>
  </si>
  <si>
    <t>$357,800,000</t>
  </si>
  <si>
    <t>$25,400,000</t>
  </si>
  <si>
    <t>Pango</t>
  </si>
  <si>
    <t>?</t>
  </si>
  <si>
    <t>Anitian</t>
  </si>
  <si>
    <t>Anitian, Inc.</t>
  </si>
  <si>
    <t>Portland</t>
  </si>
  <si>
    <t>Oregon</t>
  </si>
  <si>
    <t>Anitian delivers the fastest path to security and compliance in the cloud. Anitian’s Compliance Automation Platform and SecureCloud service help high-growth SaaS companies get applications to market quickly, so they can unlock revenue in weeks, not months or years. Our automated cloud platform and service delivers a full suite of security controls – pre-engineered and pre-configured to rigorous security standards such as FedRAMP, PCI, CMMC, GDPR, or ISO27001. Anitian’s pre-engineered environment and platform use the full power and scale of the cloud to accelerate time-to-market and time-to-revenue so you can start secure, start compliant, and stay ahead. Find out more at www.anitian.com.</t>
  </si>
  <si>
    <t>https://www.anitian.com</t>
  </si>
  <si>
    <t>Rakesh Narasimhan</t>
  </si>
  <si>
    <t>https://www.linkedin.com/in/rakeshnarasimhan/</t>
  </si>
  <si>
    <t>John Vecchi</t>
  </si>
  <si>
    <t>https://www.linkedin.com/in/johnvecchi/</t>
  </si>
  <si>
    <t>$11,000,000</t>
  </si>
  <si>
    <t>Anjuna Security Inc</t>
  </si>
  <si>
    <t>Anjuna Security, Inc.</t>
  </si>
  <si>
    <t>Anjuna protects applications and data from insiders by seamlessly encrypting everything end to end with Secure Enclaves. Our approach requires no application or operational changes.
Enclaves are a hardware-based CPU security technology supported by all major vendors. Enclaves require re-building applications with low level coding. Ajnuna runs applications in enclaves with no changes.
When applications run with Anjuna, sysadmins and hackers with root privileges cannot access application data on the network, in memory or in storage. 
Secure enclaves are positioned to quickly become the ubiquitous standard for securing enterprise applications and data. But until now, implementing them has been both time-consuming and expensive. The need to rewrite applications with vendor-specific SDKs has put the hardened protection of secure enclaves out of reach of most IT organizations. Anjuna Enterprise Enclaves bring a “lift and shift” approach that harnesses the power of secure enclave technology without requiring changes to applications or operations.
Anjuna sees five key requirements that must be met to allow for large-scale deployment of secure enclaves within an enterprise or cloud environment: 
  1. Adoption should be simple and straightforward
  2. Full stack coverage
  3. Protection for storage and networks—anywhere and everywhere
  4. Enterprise-class deployment capabilities
  5. The ability to authenticate and confirm the legitimacy of enclaves</t>
  </si>
  <si>
    <t>www.anjuna.io</t>
  </si>
  <si>
    <t>Ayal Yogev</t>
  </si>
  <si>
    <t>https://www.linkedin.com/in/ayalyogev/</t>
  </si>
  <si>
    <t>Bruce Fram</t>
  </si>
  <si>
    <t>$12,100,000</t>
  </si>
  <si>
    <t>Anodot</t>
  </si>
  <si>
    <t>Anodot Ltd.</t>
  </si>
  <si>
    <t>Ra'anana</t>
  </si>
  <si>
    <t>Anodot is an industry leader in Business Monitoring, an AI-driven approach that empowers businesses to safeguard their revenues and costs, digital partners, and audience journey, experience and engagement. By leveraging AI to constantly monitor and correlate business performance, Anodot identifies revenue-critical issues, providing real-time alerts and forecasts. Our customers use Anodot to grow their business — and sleep better.</t>
  </si>
  <si>
    <t>https://www.anodot.com/</t>
  </si>
  <si>
    <t>David Drai</t>
  </si>
  <si>
    <t>https://www.linkedin.com/in/daviddrai/</t>
  </si>
  <si>
    <t>Amit Levi</t>
  </si>
  <si>
    <t>https://il.linkedin.com/in/amitlevi</t>
  </si>
  <si>
    <t>$62,500,000</t>
  </si>
  <si>
    <t>$23,000,000</t>
  </si>
  <si>
    <t>Anomali</t>
  </si>
  <si>
    <t>Anomali, Inc.</t>
  </si>
  <si>
    <t>Redwood City</t>
  </si>
  <si>
    <t>Anomali delivers intelligence-driven cybersecurity solutions, including ThreatStream®, Match™, and Lens™. Companies use Anomali to enhance threat visibility, automate threat processing and detection, and accelerate threat investigation, response, and remediation.</t>
  </si>
  <si>
    <t>www.anomali.com</t>
  </si>
  <si>
    <t>Hugh Njemanze</t>
  </si>
  <si>
    <t>https://www.linkedin.com/in/hugh-njemanze-6037211</t>
  </si>
  <si>
    <t>Dan Maier</t>
  </si>
  <si>
    <t>https://www.linkedin.com/in/danmaier/</t>
  </si>
  <si>
    <t>Series D</t>
  </si>
  <si>
    <t>$96,300,000</t>
  </si>
  <si>
    <t>Anomalix</t>
  </si>
  <si>
    <t>ANOMALIX INC.</t>
  </si>
  <si>
    <t>Las Vegas</t>
  </si>
  <si>
    <t>Anomalix is a Gartner-recognized solutions and services company for Identity and Access Management. Anomalix leverages big data, machine learning and AI to create security based solutions that protect consumers, business and governments. Anomalix solutions empower organizations to establish an omnichannel view of identity and access information that improves sales and marketing campaigns, enhances security administration, and simplifies governance compliance and reporting. Anomalix’s solutions automate identity lifecycle and risk management processes for employees, third parties and customers.  Our solutions help organizations across numerous industries to manage and mitigate risk, while simultaneously enabling net new revenue models.</t>
  </si>
  <si>
    <t>https://www.anomalix.com/</t>
  </si>
  <si>
    <t>MOHAMMED ELKHATIB</t>
  </si>
  <si>
    <t>https://www.linkedin.com/in/moelkhatib/</t>
  </si>
  <si>
    <t>$3,300,000</t>
  </si>
  <si>
    <t>Anonymizer</t>
  </si>
  <si>
    <t>Anonymizer, Inc.</t>
  </si>
  <si>
    <t>Anonymizer, Inc. provides Internet privacy and security solutions for consumers. Its flagship product, Anonymizer Universal, protects a user’s IP address and identity online. The company was founded in 1995, and is one of the oldest commercial VPN providers. It is headquartered in San Diego, California. Anonymizer, Inc. operates as a subsidiary ofNtrepid Corporation.</t>
  </si>
  <si>
    <t>www.anonymizer.com</t>
  </si>
  <si>
    <t>Lance Cottrell</t>
  </si>
  <si>
    <t>https://www.linkedin.com/in/lancecottrell/</t>
  </si>
  <si>
    <t xml:space="preserve">Ntrepid Corporation
</t>
  </si>
  <si>
    <t>Antiopea</t>
  </si>
  <si>
    <t>Ile-de-France</t>
  </si>
  <si>
    <t>Antiopea is a French start-up specialized in Blockchain, Assisted Intelligence and Cybersecurity that offer companies efficient and original software solutions against breaches, identity fraud and data theft without disrupting their existing computer systems.
Based on these innovative technologies, the proprietary NRM software - Axiom Network Relationship Management developed by Antiopea allows companies to manage their network, secure their exchanges and certify their documents in a simple and effective way for all their intra- and inter-company interactions.
In addition to proprietary software, Antiopea also offers its customers tailor-made training and accompaniment services in order for them to fully understand and benefit from these technologies in their day-to-day operations.</t>
  </si>
  <si>
    <t>https://antiopea.com/en//</t>
  </si>
  <si>
    <t>Kevin Cohen</t>
  </si>
  <si>
    <t>https://www.linkedin.com/in/kevincohenma/</t>
  </si>
  <si>
    <t>Antiy Labs</t>
  </si>
  <si>
    <t>ANTIY Labs</t>
  </si>
  <si>
    <t>ANTIY is a competent company leading in threat detection and defense, whose products and services covers many countries. Antiy has grown from a small group focusing on anti-virus engine into a big team with 6 research centers. Based on a number of self-owned advanced technologies, among which next-generation engine of threat detection, integrated human-machine analysis, artificial intelligence, we provide customers a portfolio of endpoint protection, network monitor, deep analysis, rapid response. We also provide solutions of security management, threat intelligence, and situation awareness, and exercise ranges.
As a key node on global basic security supply chain, Antiy partners with many famous security and IT companies around the world,providing reliable detection capabilities. Our detection engines are embedded in tens of thousands of network and security devices. As the first Chinese company awarded AV-TEST, our AVL SDK for mobile is now protecting more than 1 billion smart devices.
Antiy is an important enterprise providing rapid cyber incident response. In dozens of incidents, among which are Red Code, Dvldr, Heartbleed, Bash, WannaCry,we have provided prediction and remedies for our customers.</t>
  </si>
  <si>
    <t>https://www.antiy.net/</t>
  </si>
  <si>
    <t>$86,400,000</t>
  </si>
  <si>
    <t>Anubex</t>
  </si>
  <si>
    <t>Kontich</t>
  </si>
  <si>
    <t>Belgium</t>
  </si>
  <si>
    <t>https://www.anubex.com</t>
  </si>
  <si>
    <t>Astadia</t>
  </si>
  <si>
    <t>APCON</t>
  </si>
  <si>
    <t>APCON, Inc.</t>
  </si>
  <si>
    <t>Wilsonville</t>
  </si>
  <si>
    <t>A World Leader in Network Visibility
We provide valuable network insights that enable security and network professionals to monitor, secure and protect their data in both physical and virtual environments, inspiring confidence through APCON’s exceptional product quality and responsive customer service.</t>
  </si>
  <si>
    <t>https://www.apcon.com/</t>
  </si>
  <si>
    <t>Richard Rauch</t>
  </si>
  <si>
    <t>https://www.linkedin.com/in/richardbrauch/</t>
  </si>
  <si>
    <t>Bret Costelow</t>
  </si>
  <si>
    <t>https://www.linkedin.com/in/bretcostelow/</t>
  </si>
  <si>
    <t>$49,100,000</t>
  </si>
  <si>
    <t>Aporeto</t>
  </si>
  <si>
    <t xml:space="preserve">Aporeto, Inc.
</t>
  </si>
  <si>
    <t>Aporeto Zero Trust Cloud Security platform is built for cloud native apps, simplifies hybrid cloud security, and delivers security at the speed of DevOps with application identity, not IP addresses.
Distributed firewall for cloud-native and hybrid cloud applications removes security barriers to cloud adoption.
Uniform cloud workload security and identity model for heterogeneous infrastructure without relying on IP addresses.
Remove security friction with DevOps automation of virtual security zones for cloud-native, hybrid infrastructure.</t>
  </si>
  <si>
    <t>aporeto.com</t>
  </si>
  <si>
    <t>Jason Schmitt</t>
  </si>
  <si>
    <t>https://www.linkedin.com/in/mjasonschmitt/</t>
  </si>
  <si>
    <t>$34,500,000</t>
  </si>
  <si>
    <t xml:space="preserve"> $9,900,000</t>
  </si>
  <si>
    <t>Palo Alto Networks</t>
  </si>
  <si>
    <t>Apozy</t>
  </si>
  <si>
    <t>Apozy, Inc.</t>
  </si>
  <si>
    <t>Apozy creates Airlock, the Browser Defense Platform to stop phishing, malvertising, and malicious extensions.</t>
  </si>
  <si>
    <t>https://www.apozy.com/</t>
  </si>
  <si>
    <t>Rick Deacon</t>
  </si>
  <si>
    <t>https://www.linkedin.com/in/rickdeaconx/</t>
  </si>
  <si>
    <t>$3,900,000</t>
  </si>
  <si>
    <t>AppCurity</t>
  </si>
  <si>
    <t>AppCurity, Inc.</t>
  </si>
  <si>
    <t>Ann Arbor</t>
  </si>
  <si>
    <t>Michigan</t>
  </si>
  <si>
    <t>At AppCurity we are pleased to present our premiere, True On-Demand, Application Security Testing Solution offered as a Cloud-based Service. Our revolutionary, innovative AppCurity technology will transform your current application security testing program, by removing current and / or potential solution on-premise cost. AppCurity dramatically reduces application layer risk by leveraging our one of a kind AppCurity Labs expertise. Your Application Security Testing efforts will benefit tremendously from the review, input and expertise of our Application Security Architects, Sr. Software Security Developers, Ethical Hackers, Security Engineers, Security Testers and Security Consultants.</t>
  </si>
  <si>
    <t>www.appcurity.com</t>
  </si>
  <si>
    <t>Appdome</t>
  </si>
  <si>
    <t>Appdome, Inc.</t>
  </si>
  <si>
    <t>Appdome is the industry’s first no-code mobile integration platform. Appdome’s patented, Fusion technology and its AI-Digital Developer™, known as AMI, powers a self-service platform that allows anyone to complete the integration of thousands of mobile services, standards, vendors, SDKs and APIs in security, authentication, access, mobility, mobile threat, analytics and more, adding these services to any mobile app instantly. Leading financial, healthcare, government and e-commerce providers use Appdome to deliver rich mobile experiences, eliminating development complexity and accelerating mobile app lifecycles.</t>
  </si>
  <si>
    <t>www.appdome.com</t>
  </si>
  <si>
    <t>Tom Tovar</t>
  </si>
  <si>
    <t>https://www.linkedin.com/in/tom-tovar-9b8552/</t>
  </si>
  <si>
    <t>Jan Sysmans</t>
  </si>
  <si>
    <t>https://www.linkedin.com/in/jsysmans</t>
  </si>
  <si>
    <t>$27,500,000</t>
  </si>
  <si>
    <t>$9,900,000</t>
  </si>
  <si>
    <t>AppGate</t>
  </si>
  <si>
    <t>Appgate</t>
  </si>
  <si>
    <t>Coral Gables</t>
  </si>
  <si>
    <t>AppGate develops and provides cloud and hybrid-ready security and analytics products and services. The company provides AppGate SDP, a software-defined perimeter solution, the total fraud protection suite of risk-based authentication and digital threat protection capabilities, and a range of innovative threat management and analytics offerings,including the Brainspace digital investigations platform and the immunity range of offense-oriented software and adversary simulation services.</t>
  </si>
  <si>
    <t>https://www.appgate.com/</t>
  </si>
  <si>
    <t>Barry Field</t>
  </si>
  <si>
    <t>https://www.linkedin.com/in/barryfield/</t>
  </si>
  <si>
    <t>Julie Preiss</t>
  </si>
  <si>
    <t>https://www.linkedin.com/in/juliepreiss/</t>
  </si>
  <si>
    <t>$28,000,000</t>
  </si>
  <si>
    <t>501-1,000</t>
  </si>
  <si>
    <t>AppGuard</t>
  </si>
  <si>
    <t>AppGuard, Inc</t>
  </si>
  <si>
    <t>Companies worldwide struggle with daily security breaches, costing them billions of dollars. It’s become all too obvious that the familiar names in cybersecurity can no longer be trusted. Traditional Antivirus, or any type of “machine learning” or “A/I learning” are fatally flawed, based on practices that never worked.
AppGuard is the only security product in the marketplace that is currently undefeated. Protecting the operating system through kernel level policy enforcement AppGuard’s patented technology works for both large and small corporate businesses as well as individual consumers.</t>
  </si>
  <si>
    <t>https://www.appguard.us/</t>
  </si>
  <si>
    <t>Brody Ehrlich</t>
  </si>
  <si>
    <t>https://www.linkedin.com/in/brody-ehrlich-64191635/</t>
  </si>
  <si>
    <t>Maitland Muse</t>
  </si>
  <si>
    <t>https://www.linkedin.com/in/maitland-muse-7a0495a/</t>
  </si>
  <si>
    <t>$80,000,000</t>
  </si>
  <si>
    <t>$12,600,000</t>
  </si>
  <si>
    <t>Appknox</t>
  </si>
  <si>
    <t>XYSec Labs Private Limited</t>
  </si>
  <si>
    <t>Singapore</t>
  </si>
  <si>
    <t>Central Region</t>
  </si>
  <si>
    <t>At Appknox, we have been working with businesses ranging from early-stage companies to fortune 100 enterprises. All businesses strive and build a magnificent product to give their customers the best of experience and no one wants to do that at a stake of getting hacked. None of the products is underbuilt but fighting against hackers is difficult and something which all companies should be doing. Also, if you think you are too safe then we will highlight what someone has said earlier, there are 2 kinds of companies: one who has been hacked and others who do not know they have been hacked. We started Appknox with the sole purpose of making the mobile application ecosystem more secure and safe. When we started there was a gradual shift happening to the mobile application and it was becoming absolute for most of the internet usage. In fact, the majority of people got introduced to the web through mobile. We were sure that mobile will be the next big thing and whatever grows attracts hackers towards it. As we started building our product we realized speed is very important while building and releasing mobile applications. We automated complete Vulnerability Assessment and have a very focused team who are experts to perform Penetration Testing for mobile applications. From day one, we wanted to have the best (Expert) team working behind whatever we do and today we are proud of every single team member contributing in whatever or more they are onboard for. Appknox is a Value SaaS business. We are committed to building our business capital efficiently. See here for more of Value SaaS manifesto.</t>
  </si>
  <si>
    <t>https://www.appknox.com/</t>
  </si>
  <si>
    <t xml:space="preserve">Harshit Agarwal
</t>
  </si>
  <si>
    <t>https://www.linkedin.com/in/agarwalharshit/</t>
  </si>
  <si>
    <t xml:space="preserve">Prateek Panda
</t>
  </si>
  <si>
    <t>https://www.linkedin.com/in/prateekpanda/</t>
  </si>
  <si>
    <t>$659,900</t>
  </si>
  <si>
    <t>$3,500,000</t>
  </si>
  <si>
    <t>Application Security, Inc.</t>
  </si>
  <si>
    <t>Application Security, Inc. provides database security, risk, and compliance solutions for enterprises in the United States and internationally. The company offers DBProtect, a managed enterprise solution for database security that provides database scanning, vulnerability assessment, and activity monitoring in an enterprise suite; andAppDetectivePro, a network-based database vulnerability assessment scanner that discovers database applications within infrastructure and assesses their security strength, as well as locates, examines, reports, and fixes security holes and mis-configurations. It offers its products for activity monitoring, auditing, compliance, continuous monitoring, cost optimization, database security, information protection, operational efficiency, patch gap management, policy enforcement and management, remediation and response, risk management, threat intelligence, and vulnerability assessment applications.</t>
  </si>
  <si>
    <t>www.appsecinc.com</t>
  </si>
  <si>
    <t xml:space="preserve">Jack Hembrough
</t>
  </si>
  <si>
    <t>https://www.linkedin.com/in/jhembrough/</t>
  </si>
  <si>
    <t>$17,000,000</t>
  </si>
  <si>
    <t>51-200</t>
  </si>
  <si>
    <t>Trustwave Holdings</t>
  </si>
  <si>
    <t>Applicure</t>
  </si>
  <si>
    <t>Applicure Technologies Ltd.</t>
  </si>
  <si>
    <t>Ramat Gan</t>
  </si>
  <si>
    <t>Tel Aviv</t>
  </si>
  <si>
    <t>Applicure Technologies Ltd. (TASE: APCR) develops the leading multi-platform web application security software products to protect web sites and web applications from external and internal attacks. Built upon years of research into hacker behavior, Applicure solutions feature a comprehensive knowledge base to identify attacks accurately, and stop them before they reach the website or application.</t>
  </si>
  <si>
    <t xml:space="preserve">www.applicure.com
</t>
  </si>
  <si>
    <t>Yaacov Sherban</t>
  </si>
  <si>
    <t>https://www.linkedin.com/in/yaacov-sherban-26b1701/</t>
  </si>
  <si>
    <t>TASE: APCR</t>
  </si>
  <si>
    <t xml:space="preserve">$2,000,000
</t>
  </si>
  <si>
    <t>$22,000,000</t>
  </si>
  <si>
    <t>Applied Magnetics Lab</t>
  </si>
  <si>
    <t>Applied Magnetics Laboratory Inc.</t>
  </si>
  <si>
    <t>York</t>
  </si>
  <si>
    <t>We've been in business since 1973. For many years our primary business was the design of special magnetic, 
mechanical, and electronic devices and instruments. We've worked on everything from driving artificial hearts 
to separating dirt from potatoes, to finding unexploded ordnance underwater and on land, to refining plutonium. 
We've always done things that nobody else could do, or perhaps was willing to do. 
An important segment of our business has ALWAYS been devoted to specialty security equipment. Since the late 
1990's, our focus has gradually shifted entirely to the development, design and manufacture of high-security equipment. 
We generally concentrate on the security of stored information. Usually this involves making sure that our customers 
have a way to destroy information in such a way that even the most determined adversary cannot possibly recover it. 
Our relationships with the Security Community go back thirty years, and indirectly, back to the days of OSS and WWII. 
This is the most important work we've ever done, and we are honored and pleased that it is now our primary business.</t>
  </si>
  <si>
    <t>https://www.appliedmagnetics.com/</t>
  </si>
  <si>
    <t>$200,000</t>
  </si>
  <si>
    <t>Applied Risk</t>
  </si>
  <si>
    <t>Applied Risk BV</t>
  </si>
  <si>
    <t>Amsterdam</t>
  </si>
  <si>
    <t>Netherlands</t>
  </si>
  <si>
    <t>Applied Risk is an established leader in Industrial Control Systems security, focused on critical infrastructure security and combating security breaches that pose a significant threat.
Operating on a global scale, we work with a wealth of large organisations that rely on our expertise to safeguard their critical assets. Our proven experience of identifying vulnerabilities and security risks is based on methodologies honed over years of conducting assessments in industrial environments.
Industrial Control Systems (ICS) security is an engineering-based problem that requires an engineering-focused solution. Our offerings includes a wealth of engineering and technical assurance services, combined with comprehensive security assessments that cover the full spectrum of our client’s critical asset requirements while meeting industry standards.</t>
  </si>
  <si>
    <t>https://applied-risk.com/</t>
  </si>
  <si>
    <t>Jalal Bouhdada</t>
  </si>
  <si>
    <t>https://www.linkedin.com/in/jalalbouhdada/</t>
  </si>
  <si>
    <t>ApplyLogic</t>
  </si>
  <si>
    <t>ApplyLogic Consulting Group, LLC</t>
  </si>
  <si>
    <t>Dunn Loring</t>
  </si>
  <si>
    <t>Virginia</t>
  </si>
  <si>
    <t>Founded in the year 2004, ApplyLogic is a privately held company with corporate headquarters in Dunn Loring, Virginia. Our employees and customers recognize us as a company with:
Leadership with vision and integrity
A commitment to supporting diversity in our workforce
An entrepreneurial spirit
A company that rewards outstanding teamwork in support of its clients
ApplyLogic, a service-disabled veteran-owned small business (SDVOSB), designs and delivers customized IT infrastructure and cyber security solutions for government, corporate, healthcare and non-profit enterprises. We realize that no two clients are created equal: That’s why our consultants work closely with you to find out what makes your business function, then use the full force of their knowledge and experience to develop solutions that make your network more secure, efficient and cost-effective.
Driven by industry best practices, sound business principles, and years of experience, ApplyLogic consultants have a history of completing projects on time, on budget and on target with client’s goals and needs. Our employees know that maximizing our customer’s business is our business and we believe that you always treat your customer the way you wish to be treated - with honesty, integrity and respect.</t>
  </si>
  <si>
    <t>https://www.applylogic.com/</t>
  </si>
  <si>
    <t>J. Jeff Ramella</t>
  </si>
  <si>
    <t>https://www.linkedin.com/in/applylogic/</t>
  </si>
  <si>
    <t>AppOmni Inc.</t>
  </si>
  <si>
    <t>AppOmni secures the Applications that power the Enterprise!
AppOmni is the only SaaS CSPM solution that gives teams all the tools they need to be successful – from security posture management to monitoring and detection to continuous compliance.
To properly secure and manage the use of critical SaaS applications, Security, Compliance, and ITteams need a comprehensive solution that enables immediate visibility, proactive posture monitoring, normalized event streams, and effective compliance tooling. AppOmni is that solution.
Founded in 2018, AppOmni empowers Security, Compliance, and IT teams with unique capabilities across all phases of a mature Cloud Security Posture Management (CSPM) program. Unlike traditional security and management tools, AppOmni deeply understands SaaS applications and provides immediate visibility, management, and detection capabilities.</t>
  </si>
  <si>
    <t>https://appomni.com/</t>
  </si>
  <si>
    <t>Brendan O’Connor</t>
  </si>
  <si>
    <t>https://www.linkedin.com/in/securitybrendan/</t>
  </si>
  <si>
    <t>John Yun</t>
  </si>
  <si>
    <t>https://www.linkedin.com/in/johncyun/</t>
  </si>
  <si>
    <t>$13,000,000</t>
  </si>
  <si>
    <t>$8,200,000</t>
  </si>
  <si>
    <t>AppRiver</t>
  </si>
  <si>
    <t>Appriver, LLC</t>
  </si>
  <si>
    <t>Gulf Breeze</t>
  </si>
  <si>
    <t>AppRiver provides subscription-based email and Web security services that include spam and virus filtering, Web protection, email encryption, secure Microsoft Exchange hosting, eDiscovery, and archiving. AppRiver also is one of Microsoft’s original syndication partners for Office 365, offering a bundled package that includes spam and virus protection as well as email continuity service. All services include a 30-day free trial and are backed by 24/7 customer support provided by AppRiver employees.
AppRiver's US headquarters is in Gulf Breeze, Florida. EMEA headquarters is in Lupfig, Switzerland. The company has regional offices in Austin, TX, Atlanta, GA, Northport, NY, and Barcelona, Spain.</t>
  </si>
  <si>
    <t>https://appriver.com/</t>
  </si>
  <si>
    <t>Michael Murdoch</t>
  </si>
  <si>
    <t>Jim McClellan</t>
  </si>
  <si>
    <t>https://www.linkedin.com/in/jimcclellan/</t>
  </si>
  <si>
    <t>$275,000,000</t>
  </si>
  <si>
    <t>$180,000,000</t>
  </si>
  <si>
    <t>Zix Corporation</t>
  </si>
  <si>
    <t>AppSec Labs</t>
  </si>
  <si>
    <t>Kfar Saba</t>
  </si>
  <si>
    <t>AppSec Labs is a vibrant team of professionals who love application security. Founded by Erez Metula, a world renowned application security expert and is the author of Managed Code Rootkits.
Our mission is to raise awareness of the software development world to the importance of integrating software security across the development lifecycle.
Our team has accumulated years of experience in penetration testing, consulting and training of secure coding and hacking at the highest level.
Our customer base is diverse, from financial, homeland security, governmental, e-commerce to hi-tech, we do our best to improve product security.
Our endless curiosity drives us to continuous research of emerging technologies and platforms placing us at the top of the charts in our field.
We are constantly researching and developing new professional tools to improve penetration testing for a multitude of platforms.
AppSec Labs has positioned itself as a groundbreaker and leader in the field of mobile application security and is looking forward to the challenges of the new millennia.
We are looking forward to helping you and your organization achieve the product security level you are seeking.</t>
  </si>
  <si>
    <t>https://appsec-labs.com/</t>
  </si>
  <si>
    <t xml:space="preserve">Erez Metula
</t>
  </si>
  <si>
    <t>https://www.linkedin.com/in/erezmetula/</t>
  </si>
  <si>
    <t>AppsPicket</t>
  </si>
  <si>
    <t>AppsPicket helps organisations and individuals access cloud, web and mobile in a seamless and secure manner. Our innovative Two Factor Authentication (2FA) technology permits users to be authenticated in a strong (2FA) sense without the hassles of OTPs/hardware tokens or additional Authenticator apps. When combined with our Single Sign-On technology, this extends the power of strong authentication to all web applications. Combined with Mobile wallets or payment gateways, this ensures simple, convenient and secure mobile payments.</t>
  </si>
  <si>
    <t>https://appspicket.com/</t>
  </si>
  <si>
    <t>Raghav Bhaskar</t>
  </si>
  <si>
    <t>https://www.linkedin.com/in/raghav-bhaskar/</t>
  </si>
  <si>
    <t>£15, 000</t>
  </si>
  <si>
    <t>$3,800,000</t>
  </si>
  <si>
    <t>AppViewX</t>
  </si>
  <si>
    <t>AppViewX, Inc.</t>
  </si>
  <si>
    <t>AppViewX is revolutionizing the manner in which NetOps and SecOps teams deliver services to the rest of Enterprise IT. The AppViewX Platform is a modular, low-code software application that enables the automation and orchestration of network infrastructure using an intuitive, context-aware, visual workflow. Leveraging a vast library of pre-built tasks and workflows, the platform enables Ops teams to quickly and easily translate business requirements into automation workflows that improve agility, enforce compliance, eliminate errors, and reduce cost.
AppViewX customers include a significant number of Fortune 500 companies which use the AppViewX Platform at scale. AppViewX is headquartered in New York City with additional offices in the U.S., U.K., Australia and India.</t>
  </si>
  <si>
    <t>https://www.appviewx.com/</t>
  </si>
  <si>
    <t>Gregory Webb</t>
  </si>
  <si>
    <t>https://www.linkedin.com/in/gregory-webb-243ba81/</t>
  </si>
  <si>
    <t>Prabhakar Manickam</t>
  </si>
  <si>
    <t>https://www.linkedin.com/in/prabhakarmanickam/</t>
  </si>
  <si>
    <t>$32, 000, 000</t>
  </si>
  <si>
    <t>$59,000,000</t>
  </si>
  <si>
    <t>Apricorn</t>
  </si>
  <si>
    <t>Apricorn, Inc.</t>
  </si>
  <si>
    <t>San Diego</t>
  </si>
  <si>
    <t>Headquartered in Poway, California, Apricorn provides hardware-based 256-bit encrypted external storage products to companies and organizations that require high-level protection for their data at rest. Since we began in 1983, dozens of award-winning innovations have been developed under the Apricorn brand as well as for a number of leading computer manufacturers on an OEM basis.
Apricorn’s unique approach to employing 256-bit internal and portable HDD encryption is particularly valuable for verticals whose data security practices are regulated (e.g., finance, healthcare, education, and insurance.) And for federal, state, and local governments, Apricorn encrypted USB drives and devices set the standard for data security for both North America and the rest of the world.
Since every Apricorn Aegis drive is encrypted and authenticated exclusively by way of its own onboard keypad and internal hardware, there is never any software involvement in these critical security parameters. As such, Apricorn device CSPs are never shared with that device's host computer. As we continue to create innovations to defend against today’s threats, as well as to anticipate tomorrow’s, rest assured that your secrets are safe with us.</t>
  </si>
  <si>
    <t>https://apricorn.com/</t>
  </si>
  <si>
    <t>Paul Brown</t>
  </si>
  <si>
    <t>https://www.linkedin.com/in/paul-brown-138209b/</t>
  </si>
  <si>
    <t>Mike McCandless</t>
  </si>
  <si>
    <t>https://www.linkedin.com/in/mike-mccandless-5646bb/</t>
  </si>
  <si>
    <t>$9,550,000</t>
  </si>
  <si>
    <t>Aptible</t>
  </si>
  <si>
    <t>Aptible Inc.</t>
  </si>
  <si>
    <t>Aptible was founded to build trust on the internet. We do this by making it easier for companies to go from having an idea to releasing it to the world safely and securely. Protecting data online can no longer be an afterthought. Saying “we take data security seriously” isn’t good enough. Customers, partners, investors, shareholders, and vendors are all demanding proof that you’re authentically investing in data security.
Our products are designed to help modern companies deal with security and compliance requirements quickly:
* Aptible Comply turns security and compliance into repeatable processes that accelerate your growth.
* Aptible Deploy empowers developers to deploy audit-ready apps and databases using a developer workflow they'll love.</t>
  </si>
  <si>
    <t>https://www.aptible.com/</t>
  </si>
  <si>
    <t>Chas Ballew</t>
  </si>
  <si>
    <t>https://www.linkedin.com/in/chasballew/</t>
  </si>
  <si>
    <t>Jeff Lesser</t>
  </si>
  <si>
    <t>https://www.linkedin.com/in/jefflesser/</t>
  </si>
  <si>
    <t>Aqua Security</t>
  </si>
  <si>
    <t>Aqua Security Software Ltd.</t>
  </si>
  <si>
    <t>Burlington</t>
  </si>
  <si>
    <t>Aqua Security is the largest pure-play cloud native security company, providing customers the freedom to innovate and run their businesses with minimal friction. The Aqua Cloud Native Security Platform provides prevention, detection, and response automation across the entire application lifecycle to secure the build, secure cloud infrastructure and secure running workloads wherever they are deployed. Aqua customers are among the world’s largest enterprises in financial services, software, media, manufacturing and retail, with implementations across a broad range of cloud providers and modern technology stacks spanning containers, serverless functions, and cloud VMs.</t>
  </si>
  <si>
    <t>https://www.aquasec.com/</t>
  </si>
  <si>
    <t>Dror Davidoff</t>
  </si>
  <si>
    <t>https://www.linkedin.com/in/drordavidoff/</t>
  </si>
  <si>
    <t>Andy Feit</t>
  </si>
  <si>
    <t>https://www.linkedin.com/in/andyfeit/</t>
  </si>
  <si>
    <t>$130,000,000</t>
  </si>
  <si>
    <t>$38,300,000</t>
  </si>
  <si>
    <t>CloudSploit</t>
  </si>
  <si>
    <t>Amazon Web Services</t>
  </si>
  <si>
    <t>Amazon Web Services, Inc.</t>
  </si>
  <si>
    <t>Seattle</t>
  </si>
  <si>
    <t xml:space="preserve">Amazon Web Services (AWS) is the world’s most comprehensive and broadly adopted cloud platform, offering over 175 fully featured services from data centers globally. Millions of customers—including the fastest-growing startups, largest enterprises, and leading government agencies—are using AWS to lower costs, become more agile, and innovate faster.
</t>
  </si>
  <si>
    <t>https://aws.amazon.com</t>
  </si>
  <si>
    <t>Andy Jassy</t>
  </si>
  <si>
    <t>https://www.linkedin.com/in/andy-jassy-8b1615/</t>
  </si>
  <si>
    <t>Matt Garman</t>
  </si>
  <si>
    <t>https://www.linkedin.com/in/mattgarman/</t>
  </si>
  <si>
    <t>NASDAQ: AMZN</t>
  </si>
  <si>
    <t>Pre Seed round</t>
  </si>
  <si>
    <t>$108,100,000,000</t>
  </si>
  <si>
    <t>ARCON</t>
  </si>
  <si>
    <t>ARCON is a leading information technology company specialized in risk control solutions. It offers a proprietary unified governance framework, which addresses risks across various technology platforms. In the last decade, ARCON has been at the forefront of innovations in risk control solutions, with its roots strongly entranced in identifying business risk across industries. It is in a unique position to react with innovative solutions and products.
Team ARCON consists of experienced professionals with industry knowledge and strong technology background and has in past worked for some of the large corporations including several Fortune 500 companies. The team is fully equipped to conceptualize and deliver solutions across various risk interfaces. Further ARCON has one of the best in class risk labs established in Europe, which helps in research and development efforts. At ARCON we believe CLOUD computing will bring back the era of super-computers and virtualization will become the next buzzword for large corporations. One of its technology innovations includes risk control for these emerging environments.
With offices and partners in the leading cities of the world, ARCON provides support and services matched to the best-in-class in the industry.</t>
  </si>
  <si>
    <t>https://www.arconnet.com/</t>
  </si>
  <si>
    <t>Zoher Mala</t>
  </si>
  <si>
    <t>https://www.linkedin.com/in/zoher-mala-a88b5410/?originalSubdomain=ca</t>
  </si>
  <si>
    <t>Aon</t>
  </si>
  <si>
    <t>Aon plc</t>
  </si>
  <si>
    <t>Aon is a global provider of risk management, insurance and reinsurance brokerage, human resources solutions, and outsourcing services. It employs over 60,000 people in 120 countries worldwide.
ACIA is a unit of Aon, based in Dublin, which was set up in 2009. It is one of the first centers established in Ireland that are dedicated to dataanalytics and innovation. ACIA provides analytical services that identify and create innovative new products and services for the many different divisions within Aon.</t>
  </si>
  <si>
    <t>https://www.aon.com</t>
  </si>
  <si>
    <t>Christine Williams</t>
  </si>
  <si>
    <t>https://www.linkedin.com/in/christine-williams-8197b223/</t>
  </si>
  <si>
    <t>NYSE:AON</t>
  </si>
  <si>
    <t>Venture Round</t>
  </si>
  <si>
    <t>Arctic Security</t>
  </si>
  <si>
    <t>Arctic Security Oy</t>
  </si>
  <si>
    <t>Oulu</t>
  </si>
  <si>
    <t>Finland</t>
  </si>
  <si>
    <t>Arctic Security is develops and operates a threat intelligence analysis platform. The company offers AbuseSA, which is a feed-agnostic threat intelligence platform that enables abuse detection, focus remediation efforts, and ultimately secure network from external threats</t>
  </si>
  <si>
    <t>https://arcticsecurity.com/</t>
  </si>
  <si>
    <t>David Chartier</t>
  </si>
  <si>
    <t>https://www.linkedin.com/in/david-chartier-b3839/</t>
  </si>
  <si>
    <t>Arctic Wolf Networks</t>
  </si>
  <si>
    <t>Arctic Wolf Networks, Inc.</t>
  </si>
  <si>
    <t>Eden Prairie</t>
  </si>
  <si>
    <t>Arctic Wolf offers a security operations center as a concierge service that helps companies end cyber risk.
Arctic Wolf solutions include Managed Detection and Response (MDR), Managed Risk, and Managed Cloud Monitoring, each delivered through the industry’s original concierge security team. Its concierge security engineers act as an extension ofa company's internal team, providing tailored threat detection and response, as well as ongoing risk management to keep your valuable business data safe.
The company was founded in 2012 and headquartered in Eden Prairie, Minnesota</t>
  </si>
  <si>
    <t>https://arcticwolf.com/</t>
  </si>
  <si>
    <t>Brian NeSmith</t>
  </si>
  <si>
    <t>https://www.linkedin.com/in/briannesmitharcticwolfceo/</t>
  </si>
  <si>
    <t>Dan Larson</t>
  </si>
  <si>
    <t>https://www.linkedin.com/in/larsondan/</t>
  </si>
  <si>
    <t>$348,200,000</t>
  </si>
  <si>
    <t>$102,800,000</t>
  </si>
  <si>
    <t>RootSecure</t>
  </si>
  <si>
    <t>Ardent</t>
  </si>
  <si>
    <t>Ardent Security LLC</t>
  </si>
  <si>
    <t>Catonsville</t>
  </si>
  <si>
    <t>Ardent Privacy is “Data Minimization” company in Enterprise Data Privacy space based in National Capital region. Enterprises are losing more data in breaches due to lack of data hygiene because they do not know their data footprint and there is lack of enterprise wide data minimization and elimination strategy, tools or processes. This is commontheme across enterprises since we are not looking at data hygiene. Regulations like GDPR in Europe and now in US CCPA are mandating "Right to know" "Right to be forgotten " for consumers and their personal data. Ardent Privacy product automates this process in enterprises to minimize their privacy risk and ultimately business risk.</t>
  </si>
  <si>
    <t>https://ardentprivacy.ai/</t>
  </si>
  <si>
    <t>Sameer Ahirrao</t>
  </si>
  <si>
    <t>https://www.linkedin.com/in/sameerahi/</t>
  </si>
  <si>
    <t>Pre-Seed</t>
  </si>
  <si>
    <t>Arista Networks</t>
  </si>
  <si>
    <t>Arista Networks, Inc.</t>
  </si>
  <si>
    <t>Arista Networks is an industry leader in cognitive cloud networking for mission-critical data center and campus environments. Arista’s award-winning platforms deliver availability, agility, automation analytics and security through CloudVision® and Arista EOS®, an advanced network operating system. Committed to open standards, our platforms range in speeds from 10-400 gigabits per second.
At the core of Arista's platform is the Extensible Operating System (EOS™), a ground-breaking network operating system with single-image consistency across hardware platforms, and modern core architecture enabling in-service upgrades and application extensibility.</t>
  </si>
  <si>
    <t>https://www.arista.com/en/</t>
  </si>
  <si>
    <t>Jayshree V. Ullal</t>
  </si>
  <si>
    <t>https://www.linkedin.com/in/jayshree-ullal-b22342138/</t>
  </si>
  <si>
    <t>Mark Foss</t>
  </si>
  <si>
    <t>https://www.linkedin.com/in/mark-foss-1904aa9/</t>
  </si>
  <si>
    <t>NYSE:ANET</t>
  </si>
  <si>
    <t>$7,400,000</t>
  </si>
  <si>
    <t>$2,410,000,000</t>
  </si>
  <si>
    <t>Awake Security</t>
  </si>
  <si>
    <t>Aruba Networks</t>
  </si>
  <si>
    <t>Aruba securely delivers the enterprise network to users, wherever they work or roam, with unified mobility networks that significantly expand the reach of traditional port-centric networks. Unified mobility networks integrate adaptive WLANs, identity-based security, and application continuity services into a cohesive, high-performance system that can be easily deployed as an overlay on top of existing network infrastructure. Adaptive WLANs deliver high-performance, follow-me connectivity so users are always within reach of mission-critical information. Application continuity services enable follow-me applications that can be seamlessly accessed across WLAN and cellular networks. Listed on the NASDAQ and Russell 2000® Index, Aruba is based in Sunnyvale, California, and has operations throughout the Americas, Europe, Middle East, and Asia Pacific regions.</t>
  </si>
  <si>
    <t>https://www.arubanetworks.com/</t>
  </si>
  <si>
    <t>Keerti Melkote</t>
  </si>
  <si>
    <t>https://www.linkedin.com/in/keertimelkote/</t>
  </si>
  <si>
    <t>Michael Dickman</t>
  </si>
  <si>
    <t>https://www.linkedin.com/in/midickman/</t>
  </si>
  <si>
    <t>NASDAQ:ARUN</t>
  </si>
  <si>
    <t>$96,500,000</t>
  </si>
  <si>
    <t>$3,000,000,000</t>
  </si>
  <si>
    <t>Hewlett-Packard</t>
  </si>
  <si>
    <t>Area 1 Security</t>
  </si>
  <si>
    <t>Area 1 Security, Inc.</t>
  </si>
  <si>
    <t>Area 1’s mission is to stop phish - the root cause of 95% of cybersecurity incidents. Phishing enables rogue wire transfers, stolen customer data, and initial access into computer networks. 
We offer the cybersecurity industry’s only Pay-per-Phish solution: Pay only for the phish we catch, that your other defenses are missing.  We also offer the only technology that comprehensively blocks phishing attacks across all threat vectors - email, web and network - before they can damage your business.
Area 1 is trusted by more than 2000 leading enterprises across the financial services, healthcare, aviation, manufacturing, consumer goods, critical infrastructure and other industries.</t>
  </si>
  <si>
    <t>https://www.area1security.com/</t>
  </si>
  <si>
    <t>Patrick Sweeney</t>
  </si>
  <si>
    <t>https://www.linkedin.com/in/patrick-sweeney-0457a91/</t>
  </si>
  <si>
    <t>Shalabh Mohan</t>
  </si>
  <si>
    <t>https://www.linkedin.com/in/shalabhm/</t>
  </si>
  <si>
    <t>$82,500,000</t>
  </si>
  <si>
    <t>$19,800,000</t>
  </si>
  <si>
    <t>Argo Cyber Systems</t>
  </si>
  <si>
    <t>Argo Cyber Systems, LLC</t>
  </si>
  <si>
    <t>Pittsburgh</t>
  </si>
  <si>
    <t>Argo AI is a technology platform company working with leading automakers to deliver a fully integrated self-driving system that makes getting around cities safe, easy, and enjoyable for all. Our team’s extensive experience in robotics and artificial intelligence complements our partners’ expertise in manufacturing high-quality vehicles at scale to build self-driving technology you can trust. We’re individuals driven by strong values to solve complex problems together, the Argo Way.</t>
  </si>
  <si>
    <t>https://www.argo.ai/</t>
  </si>
  <si>
    <t>Bryan Salesky</t>
  </si>
  <si>
    <t>https://www.linkedin.com/in/bsalesky/</t>
  </si>
  <si>
    <t>Brett Browning</t>
  </si>
  <si>
    <t>https://www.linkedin.com/in/brett-browning-9908abb/</t>
  </si>
  <si>
    <t>$3,600,000,000</t>
  </si>
  <si>
    <t>$377,500,000</t>
  </si>
  <si>
    <t>Princeton Lightwave</t>
  </si>
  <si>
    <t>Asgent</t>
  </si>
  <si>
    <t>Asgent, Inc.</t>
  </si>
  <si>
    <t>Chuo-ku</t>
  </si>
  <si>
    <t>Tokyo</t>
  </si>
  <si>
    <t>Japan</t>
  </si>
  <si>
    <t>Asgent is a Developer and Distributor of pioneering Network Security solutions for enterprise and medium sized organizations. With an eye on the future and a reseller base of over 100 Systems Integrators, we command an impressive reputation for creating markets for new products and for making overseas and domestic network security products best sellers in Japan.</t>
  </si>
  <si>
    <t>https://www.asgent.com/</t>
  </si>
  <si>
    <t>Takahiro Sugimoto</t>
  </si>
  <si>
    <t>4288:JP</t>
  </si>
  <si>
    <t>$3,126,010</t>
  </si>
  <si>
    <t>Argus Cyber Security</t>
  </si>
  <si>
    <t>Argus Cyber Security Ltd.</t>
  </si>
  <si>
    <t>Tel Aviv-yafo</t>
  </si>
  <si>
    <t>Argus, the global leader in automotive cyber security, provides comprehensive and proven solution suites to protect connected cars and commercial vehicles against cyber-attacks. With decades of experience in both cyber security and the automotive industry, Argus offers innovative security methods and proven computer networking know-how with a deep understanding of automotive best practices. Customers include car manufacturers, their Tier 1 suppliers, fleet operators and aftermarket connectivity providers. Founded in 2013, Argus is headquartered in Tel Aviv, Israel, with offices in Michigan, Silicon Valley, Stuttgart and Tokyo.
Argus is an independent company of Elektrobit, a leading provider of automotive software products and services.</t>
  </si>
  <si>
    <t>https://argus-sec.com/</t>
  </si>
  <si>
    <t>Ofer Ben-Noon</t>
  </si>
  <si>
    <t>https://www.linkedin.com/in/oferbennoon/?originalSubdomain=il</t>
  </si>
  <si>
    <t>Miki Hakak</t>
  </si>
  <si>
    <t>https://www.linkedin.com/in/miki-hakak-3aa6a7/?originalSubdomain=il</t>
  </si>
  <si>
    <t>$25,100,000</t>
  </si>
  <si>
    <t>$31,800,000</t>
  </si>
  <si>
    <t xml:space="preserve">Elektrobit </t>
  </si>
  <si>
    <t>Aries Security</t>
  </si>
  <si>
    <t>Aries Security, LLC</t>
  </si>
  <si>
    <t>Wilmington</t>
  </si>
  <si>
    <t>Delaware</t>
  </si>
  <si>
    <t>Aries Security was founded in 2008 by Brian Markus and his team from humble beginnings at the DEF CON hacker conference, teaching hackers to analyze the worlds most hostile network for threats. 
Aries Security has become the manufacturer of the premiere cyber training range and skill assessment suite, as well as an industry leading content developer.</t>
  </si>
  <si>
    <t>https://www.ariessecurity.com/</t>
  </si>
  <si>
    <t>Brian Markus</t>
  </si>
  <si>
    <t>https://www.linkedin.com/in/brian-markus-mba-cissp-b201021/</t>
  </si>
  <si>
    <t>AT&amp;T Cybersecurity</t>
  </si>
  <si>
    <t>AT&amp;T, Inc.</t>
  </si>
  <si>
    <t>Dallas/Fort Worth Metroplex</t>
  </si>
  <si>
    <t xml:space="preserve">AT&amp;T is a telecommunications company that provides wireless communications, local exchange, and long-distance services for consumers and businesses in the United States and internationally.
The company offers its services in two segments: wireless and wireline. Its wireless segment offers various wireless voice, data, text, and other services. This segment sells various handsets, wirelessly-enabled computers, and wireless data cards for personal computers through its owned stores, agents, and third-party retail stores. It also sells accessories comprising carrying cases, hands-free devices, batteries, battery chargers, and other items to consumers as well as to agents and third-party distributors. As of December 31, 2013, this segment served approximately 110 million wireless subscribers.
</t>
  </si>
  <si>
    <t>https://cybersecurity.att.com/</t>
  </si>
  <si>
    <t>Randall Stephenson</t>
  </si>
  <si>
    <t>https://www.linkedin.com/in/randall-l-stephenson-a23279199/</t>
  </si>
  <si>
    <t>Donald Hester</t>
  </si>
  <si>
    <t>https://www.linkedin.com/in/donald-hester-b5041359/</t>
  </si>
  <si>
    <t>NYSE:T</t>
  </si>
  <si>
    <t>$181,200,000,000</t>
  </si>
  <si>
    <t>Avast</t>
  </si>
  <si>
    <t>Avast Software s.r.o.</t>
  </si>
  <si>
    <t>Prague</t>
  </si>
  <si>
    <t>Hlavni mesto Praha</t>
  </si>
  <si>
    <t>Czech Republic</t>
  </si>
  <si>
    <t xml:space="preserve">At Avast, we strive to give everyone the power to explore our shared digital world freely and safely. Our team is working to help shape the digital world to be a freer, fairer and safer place through the application of science, technology and human ingenuity, and we are looking for people who share our passion to contribute to a better online world. Avast promotes a rich diversity of cultures, debates, and out-of-the-box thinking. Today, Avast is a FTSE 100 company that safeguards more than 435 million people worldwide, protecting their digital data, identity, and privacy.
</t>
  </si>
  <si>
    <t>https://www.avast.com/</t>
  </si>
  <si>
    <t>Ondřej Vlček</t>
  </si>
  <si>
    <t>https://www.linkedin.com/in/ondrejvlcek/</t>
  </si>
  <si>
    <t>Lisa Carey</t>
  </si>
  <si>
    <t>https://www.linkedin.com/in/licarey/</t>
  </si>
  <si>
    <t>LSE:AVST</t>
  </si>
  <si>
    <t xml:space="preserve"> $100,000,000</t>
  </si>
  <si>
    <t>$871,100,000</t>
  </si>
  <si>
    <t>Arkose Labs</t>
  </si>
  <si>
    <t>Arkose Labs, Inc.</t>
  </si>
  <si>
    <t>Arkose Labs’ innovative approach to fighting fraud was inspired by bringing together Kevin Gosschalk’s expertise in interactive machine vision technology with Matthew Ford’s experience in video game development. The co-founders recognized the potential of applying dynamic, user-friendly puzzles in the authentication process and from this developed a comprehensive platform that combined sophisticated risk-based profiling with targeted challenges. 
They established a business with global operations with bases in San Francisco, California and Brisbane, Australia. The company enjoys rapid momentum and has raised capital plus strategic investment from PayPal, M12 (Microsoft’s venture fund) and USVP. 
Arkose Labs was named by Gartner as a Cool Vendor in IAM and Fraud in 2020, and was named by CNBC in their list of the top 100 start-ups to watch in 2019.</t>
  </si>
  <si>
    <t>https://www.arkoselabs.com/</t>
  </si>
  <si>
    <t>Kevin Gosschalk</t>
  </si>
  <si>
    <t>https://www.linkedin.com/in/kgosschalk/</t>
  </si>
  <si>
    <t>Vanita Pandey</t>
  </si>
  <si>
    <t>https://www.linkedin.com/in/vanita-pandey-274824/</t>
  </si>
  <si>
    <t>$36,500,000</t>
  </si>
  <si>
    <t>Armadillo Managed Services</t>
  </si>
  <si>
    <t>https://wearearmadillo.com/</t>
  </si>
  <si>
    <t>Mark Newns</t>
  </si>
  <si>
    <t>Armis</t>
  </si>
  <si>
    <t>Armis, Inc.</t>
  </si>
  <si>
    <t>Armis is the first agentless, enterprise-class security platform to address the new threat landscape of unmanaged and IoT devices. Fortune 1000 companies trust our unique out-of-band sensing technology to discover and analyze all managed, unmanaged, and IoT devices—from traditional devices like laptops and smartphones to new unmanaged smart devices like smart TVs, webcams, printers, HVAC systems, industrial robots, medical devices and more. Armis discovers devices on and off the network, continuously analyzes endpoint behavior to identify risks and attacks, and protects critical information and systems by identifying suspicious or malicious devices and quarantining them. Armis is a privately held company and headquartered in Palo Alto, California.</t>
  </si>
  <si>
    <t>https://www.armis.com/</t>
  </si>
  <si>
    <t>Yevgeny Dibrov</t>
  </si>
  <si>
    <t>https://www.linkedin.com/in/yevgenydibrov/</t>
  </si>
  <si>
    <t>Michael Parker</t>
  </si>
  <si>
    <t>https://www.linkedin.com/in/buzzfactory/</t>
  </si>
  <si>
    <t>$112,000,000</t>
  </si>
  <si>
    <t>$73,400,000</t>
  </si>
  <si>
    <t>Insight Partners</t>
  </si>
  <si>
    <t>Armjisoft</t>
  </si>
  <si>
    <t>Armjisoft Digital Rights Management Systems, Inc</t>
  </si>
  <si>
    <t>Armjisoft Digital Rights Management Systems is the established leader in Digital Rights Management technologies and inventions.
Our products had been in continual use by military, governmental, publishing, educational, corporations and manufacturing concerns since the company’s founding in 2002. We provide our customers with systems to Protect, Share and Distribute high value information in secure still flexible ways.
Our first priority is to provide best available Digital Right Management , protection, licensing and distribution solutions and establish a reputation for quality work.</t>
  </si>
  <si>
    <t>https://armjisoft.com/</t>
  </si>
  <si>
    <t>$32,900,000</t>
  </si>
  <si>
    <t>Armor</t>
  </si>
  <si>
    <t>Armor Defense Inc.</t>
  </si>
  <si>
    <t>Richardson</t>
  </si>
  <si>
    <t>Armor is a global cybersecurity software company. We simplify protecting data and applications in private, public, or hybrid clouds as well as help organizations comply with major regulatory frameworks and controls. We know security is complex; it doesn’t have to feel that way.</t>
  </si>
  <si>
    <t>https://www.armor.com/</t>
  </si>
  <si>
    <t>Mark Woodward</t>
  </si>
  <si>
    <t>https://www.linkedin.com/in/mark-woodward-5403525/</t>
  </si>
  <si>
    <t>Diana Massaro</t>
  </si>
  <si>
    <t>https://www.linkedin.com/in/diana-massaro-944201/</t>
  </si>
  <si>
    <t>Series F</t>
  </si>
  <si>
    <t>$149,100,000</t>
  </si>
  <si>
    <t>$39,670,000</t>
  </si>
  <si>
    <t>Armorblox</t>
  </si>
  <si>
    <t>Armorblox, Inc.</t>
  </si>
  <si>
    <t>Sunnyvale</t>
  </si>
  <si>
    <t>Armorblox is a language-powered cloud office security platform that stops targeted attacks and data loss across email, messaging, and file-sharing services. Armorblox leverages natural language understanding and deep learning to analyze identity, behavior, and language on all enterprise communications. Organizations use pre-configured Armorblox policies to stop targeted attacks, automate abuse mailbox remediation, and prevent outbound and lateral data loss. Armorblox was featured in the 2019 Forbes AI 50 list and was named a 2020 Gartner Cool Vendor in Cloud Office Security. Founded in 2017, Armorblox is headquartered in Cupertino, CA and backed by General Catalyst.</t>
  </si>
  <si>
    <t>https://www.armorblox.com/</t>
  </si>
  <si>
    <t>Dhananjay Sampath</t>
  </si>
  <si>
    <t>https://www.linkedin.com/in/djsampath/</t>
  </si>
  <si>
    <t>Anand Raghavan</t>
  </si>
  <si>
    <t>https://www.linkedin.com/in/raghavananand/</t>
  </si>
  <si>
    <t>$16,500,000</t>
  </si>
  <si>
    <t>$7,300,000</t>
  </si>
  <si>
    <t>Arsenal Recon</t>
  </si>
  <si>
    <t>Chelsea</t>
  </si>
  <si>
    <t>Arsenal Recon are digital forensics experts, providing consultancy services and powerful software tools to improve the analysis of electronic evidence.</t>
  </si>
  <si>
    <t>https://arsenalrecon.com/</t>
  </si>
  <si>
    <t>Mark Spencer</t>
  </si>
  <si>
    <t>https://www.linkedin.com/in/markspencer/</t>
  </si>
  <si>
    <t>Arwen</t>
  </si>
  <si>
    <t>Commonwealth Crypto, Inc.</t>
  </si>
  <si>
    <t>The technology of blockchain has incredible implications for value storage, personal agency, asset ownership, and much more. As the global community of traditional financial institutions and blockchain developers continue to build a new financial ecosystem, we saw an opportunity to solve one of the biggest roadblocks to large-scale cryptocurrency adoption.
Arwen eliminates counterparty risk on centralized exchanges and bilateral trade platforms by providing a decentralized security layer. Using the blockchain itself as the security agent, Arwen provides secure settlement protocols across incompatible chains as well as fiat networks. Our protocol and system has been developed by a team with over a decade of expertise in cryptographic standards and network security.</t>
  </si>
  <si>
    <t>https://www.arwen.io/</t>
  </si>
  <si>
    <t>Sharon Goldberg</t>
  </si>
  <si>
    <t>https://www.linkedin.com/in/sharon-goldberg-002803143/</t>
  </si>
  <si>
    <t>Arxan</t>
  </si>
  <si>
    <t>Arxan Technologies</t>
  </si>
  <si>
    <t>Arxan, a global trusted leader providing the industry’s most comprehensive application protection solutions, works with organizations looking to protect critical applications that deployed “into the wild.” Arxan currently protects more than one billion application instances across many industries including financial services, mobile payments,healthcare,automotive, gaming, and entertainment. Unlike legacy security providers that relying on perimeter-based barriers to keep bad actors out or that require device management controls, Arxan products protect at the application-level from the inside out. This approach protects the source and binary code to expand the corporate perimeter of trust. Arxan provides a broad range of patented security capabilities such as a dynamic app policy engine, code hardening, obfuscation, white-box cryptography and encryption, and threat analytics.</t>
  </si>
  <si>
    <t>https://www.arxan.com/</t>
  </si>
  <si>
    <t>Joe Sander</t>
  </si>
  <si>
    <t>https://www.linkedin.com/in/joesander/</t>
  </si>
  <si>
    <t>Rusty Carter</t>
  </si>
  <si>
    <t>https://www.linkedin.com/in/rustycarter/?locale=de_DE</t>
  </si>
  <si>
    <t>$28,300,000</t>
  </si>
  <si>
    <t>$24,700,000</t>
  </si>
  <si>
    <t>Digital.ai</t>
  </si>
  <si>
    <t>ascend.tech</t>
  </si>
  <si>
    <t>Ascend Technology Group</t>
  </si>
  <si>
    <t>Omaha</t>
  </si>
  <si>
    <t>Nebraska</t>
  </si>
  <si>
    <t>Any organisation that wants to be competitive, profitable and trusted today must protect its information from risk – in cyberspace, in the office or even on employees’ personal devices.
Ascentor specialises in independent cyber risk management. We view information security as a powerful business enabler. A member of the EMB Group since 2017, Ascentor has specialised in independent information and cyber security consultancy since 2004. The advice we give will help you to protect your information and strengthen your business for the future.
Whether you are a public sector organisation, government supplier or commercial business – we can help you raise your game.</t>
  </si>
  <si>
    <t>https://www.ascendtg.com/</t>
  </si>
  <si>
    <t>John Gerdes</t>
  </si>
  <si>
    <t>https://www.linkedin.com/in/jtgerdes/</t>
  </si>
  <si>
    <t>$576,000</t>
  </si>
  <si>
    <t>AXA</t>
  </si>
  <si>
    <t>AXA SA</t>
  </si>
  <si>
    <t>As one of the largest global insurers, our purpose is to act for human progress by protecting what matters.
Protection has always been at the core of our business, helping individuals, businesses and societies to thrive. And AXA has always been a leader, an innovator, an entrepreneurial company, fostering progress in all its dimensions. Our purpose also links back to the Group's roots. From the outset, AXA has been committed to acting as a force for collective good. From solidarity-based actions with AXA Hearts In Action to work on prevention issues with the AXA Research Fund and the fight against climate change, AXA has always been attentive to its social environment and embraced its responsibility as an insurer: responsibility for taking action upstream in order to better understand risks, with one goal in mind: to ensure better protection.</t>
  </si>
  <si>
    <t>https://www.axa.com/</t>
  </si>
  <si>
    <t>Thomas Buberl</t>
  </si>
  <si>
    <t>https://www.linkedin.com/in/thomas-buberl/</t>
  </si>
  <si>
    <t>Amélie OUDEA-CASTERA</t>
  </si>
  <si>
    <t>https://www.linkedin.com/in/amelieoudeacastera/</t>
  </si>
  <si>
    <t>EPA: CS</t>
  </si>
  <si>
    <t>€103,500,000,000</t>
  </si>
  <si>
    <t>Ascentor</t>
  </si>
  <si>
    <t>Ascentor LTD</t>
  </si>
  <si>
    <t>Quedgeley</t>
  </si>
  <si>
    <t>Gloucestershire</t>
  </si>
  <si>
    <t>Ascentor specialises in independent cyber risk management. We view information security as a powerful business enabler. 
A member of the EMB Group since 2017, Ascentor has specialised in independent information and cyber security consultancy since 2004. 
It doesn’t matter what business you are in: commercial, government or public sector, small company or large corporation, your information is a valuable business asset and needs to be protected from cyber threats.
Whatever your level of information risk, our pragmatic and business focused approach will help you build the appropriate level of response to your cyber security challenges.</t>
  </si>
  <si>
    <t>https://www.ascentor.co.uk/</t>
  </si>
  <si>
    <t>Dave James</t>
  </si>
  <si>
    <t>https://www.linkedin.com/in/davejames1/</t>
  </si>
  <si>
    <t>$37,000,000</t>
  </si>
  <si>
    <t>Axway</t>
  </si>
  <si>
    <t>Axway Software SA</t>
  </si>
  <si>
    <t>Phoenix</t>
  </si>
  <si>
    <t>Arizona</t>
  </si>
  <si>
    <t>Axway is an enterprise integration company that's been around for over 20 years, quietly working behind the scenes to digitally transform enterprises of all sizes –– more than 11,000 in 100 countries at last count. Our years of experience as pioneers in managed file transfer, B2B integration, API management, content services, and other mission-critical solutions continue to be a big difference-maker to our customers.
But it's your customer's experience that really drives us. After all, no matter what your industry, you're in the customer service business. Our team helps deliver brilliant digital experiences that extend the value of your heritage infrastructure and empower you to interact with customers wherever and however they want to engage.</t>
  </si>
  <si>
    <t>www.axway.com</t>
  </si>
  <si>
    <t>Patrick Donovan</t>
  </si>
  <si>
    <t>https://www.linkedin.com/in/pmdonovan67/</t>
  </si>
  <si>
    <t>Rahim Bhatia</t>
  </si>
  <si>
    <t>https://www.linkedin.com/in/rahim-bhatia/</t>
  </si>
  <si>
    <t xml:space="preserve">EPA:AXW
</t>
  </si>
  <si>
    <t>$301,100,000</t>
  </si>
  <si>
    <t>Ashton Search Group</t>
  </si>
  <si>
    <t>Pittsford</t>
  </si>
  <si>
    <t>Ashton Search Group is dedicated exclusively to recruiting and placement of experienced Engineering professionals throughout the United States. Areas of specialization include Software, Hardware, Electrical, RF, Aerospace, Mechanical, Civil, Biomedical, and Manufacturing Engineering.
All of our recruiters hold engineering degrees, and have extensive professional work experience. What this means to our client companies, and the people we represent _x0097_- is a thorough knowledge of the skills and experience required to achieve the optimum match between the individual and the position. The benefit to you is immediate and maximum results.</t>
  </si>
  <si>
    <t>https://ashtonsearchgroup.com/</t>
  </si>
  <si>
    <t>Thomas Moore</t>
  </si>
  <si>
    <t>https://www.linkedin.com/in/twmasg/</t>
  </si>
  <si>
    <t>Aspect Security, Inc.</t>
  </si>
  <si>
    <t>Columbia</t>
  </si>
  <si>
    <t xml:space="preserve">Aspect Security is now part of the EY family, offering industry-leading application security (AppSec) services and solutions, including enterprise-wide application security strategies that identify, quantify and address their organization’s application security risk.
Prior to its acquisition in 2017, Aspect Security was a leading application security consulting firm. 
</t>
  </si>
  <si>
    <t>www.aspectsecurity.com/</t>
  </si>
  <si>
    <t>Ernst &amp; Young LLP</t>
  </si>
  <si>
    <t>ASPG</t>
  </si>
  <si>
    <t>Advanced Software Products Group, Inc.</t>
  </si>
  <si>
    <t>Naples</t>
  </si>
  <si>
    <t>Advanced Software Products Group, Inc. has provided the z/OS &amp; OS/390 Mainframe community with cutting edge software solutions, support, and services since 1986. With a worldwide network of support, including active partnerships with IBM™ and Microsoft™, ASPG remains a leader in the optimization of data center performance. ASPG offers over 20 innovative software solutions for Data Security, Storage Management, Capacity Planning, System Management, Application Programming, and CICS Productivity.</t>
  </si>
  <si>
    <t>https://aspg.com/</t>
  </si>
  <si>
    <t>Cathy Thompson</t>
  </si>
  <si>
    <t>https://www.linkedin.com/in/cathy-thompson-45244512/</t>
  </si>
  <si>
    <t>David Vertin</t>
  </si>
  <si>
    <t>https://www.linkedin.com/in/david-vertin-5a568aa7/</t>
  </si>
  <si>
    <t>$4,600,000</t>
  </si>
  <si>
    <t>Assevero</t>
  </si>
  <si>
    <t>Assevero Security Consulting, LLC</t>
  </si>
  <si>
    <t>Assevero is a Veteran Owned Small Business based in Annapolis, MD. We are a boutique provider of cyber  security and information assurance services to selected government and commercial clients. Our partners and clients run the gamut from small businesses with fewer than five employees to government agencies employing tens of thousands.
True to our tagline, Assevero is committed to providing Serious Service, Serious Innovation, and Serious Security to each of our partners and clients, and to promoting a professionally stimulating, diverse, and rewarding workplace for our employees and consultants. Our mission is to build company value by helping our clients successfully address their cyber security challenges using the thoughtful application of people, processes, and technology. We are a different kind of cyber security company. We do not dilute our resources across a wide range of services. We offer only cyber security and cyber warfare related services and solutions. This strict focus — combined with cutting edge tools, comprehensive domain knowledge, and extensive experience — allow us to provide the highest quality services possible to each of our clients.</t>
  </si>
  <si>
    <t>https://www.assevero.com/</t>
  </si>
  <si>
    <t>Mike Covert</t>
  </si>
  <si>
    <t>https://www.linkedin.com/in/mike-covert-a6a21b3/</t>
  </si>
  <si>
    <t>Assure Technical</t>
  </si>
  <si>
    <t>Assure Technical Limited</t>
  </si>
  <si>
    <t>Graham Road</t>
  </si>
  <si>
    <t>Malvern</t>
  </si>
  <si>
    <t>Since being founded in 2011, it has been our mission to help organisations develop a holistic security capability that builds resilience and improves business performance.
We understand the importance of appropriate and effective cyber, physical and information security risk management.
We take time to understand our clients and adopt a pragmatic and flexible partnership approach to help them overcome challenges and meet objectives.
Our ethos is built around accuracy, integrity and trust.  This is the cornerstone of everything we do.
Assure Technical became an IASME Accredited Certification Body in 2017.  Since then, we have supported hundreds of organisations from a wide range of industries achieve Cyber Essentials, Cyber Essentials PLUS and IASME Governance certifications.
We are perfectly placed as your certification partner of choice, providing a range of competitively priced certification packages tailored to your budget, timeframe and experience – including Unlimited Remote Support and Turnkey Solutions.
Additional services we provide include vCISO Services and Holistic Security Audits.</t>
  </si>
  <si>
    <t>https://assuretechnical.com/</t>
  </si>
  <si>
    <t>$277,578</t>
  </si>
  <si>
    <t>Assured Information Security</t>
  </si>
  <si>
    <t>Assured Information Security, Inc.</t>
  </si>
  <si>
    <t>Rome</t>
  </si>
  <si>
    <t>From testing drones and searching for vulnerabilities in software to building the tools of the cyber warfighter, AIS leads groundbreaking efforts in all areas of cyber and information security.
We provide government and commercial customers with industry leading cyber and information security capabilities specializing in research, development, consulting, testing, forensics, remediation and training. We envision our clients, their customers and our nation’s citizens being able to safely operate and conduct business with efficiency and confidence.</t>
  </si>
  <si>
    <t>https://www.ainfosec.com/</t>
  </si>
  <si>
    <t>Charles Green</t>
  </si>
  <si>
    <t>https://www.linkedin.com/in/greenc/</t>
  </si>
  <si>
    <t>$269,300</t>
  </si>
  <si>
    <t>$46,080,000</t>
  </si>
  <si>
    <t>Assuria</t>
  </si>
  <si>
    <t>Assuria Ltd</t>
  </si>
  <si>
    <t>Reading</t>
  </si>
  <si>
    <t>Developed entirely in the UK, Assuria technology is used in demanding, highly classified Government environments in the UK, US, Europe, Middle East, Africa, Japan and Hong Kong. Assuria solutions meet the cyber security needs of commercial and public sector organisations from SMEs to large enterprises in almost every business sector.
Our on-premise software solutions, SaaS services and fully managed security service solutions provide security monitoring, detection and response, vulnerability management and configuration assurance services to organisations utilising in-house data centres, hosted data centres, hybrid cloud and full public cloud environments.</t>
  </si>
  <si>
    <t>https://assuria.com/</t>
  </si>
  <si>
    <t>Terry Pudwell</t>
  </si>
  <si>
    <t>https://www.linkedin.com/in/terry-pudwell-09785/</t>
  </si>
  <si>
    <t>AssurIT</t>
  </si>
  <si>
    <t>Assurit Consulting Group, LLC.</t>
  </si>
  <si>
    <t>Fairfax</t>
  </si>
  <si>
    <t xml:space="preserve">Assurit is an innovative cybersecurity solutions provider ensuring the security of data and mission-critical systems for federal and commercial organizations nationwide. Our services span implementation and advisory, assessment and compliance, incident and threat management, and security architecture and engineering. Assurit holds and has access to several government-wide acquisition, indefinite delivery and quantity, blanket purchase agreement, and customer-specific task order contract vehicles, including SBA 8(a) Sole-Source and Competitive Set-Aside Contracts, as well as GSA IT Schedule 70. Additionally, we hold numerous certifications to meet a variety of small business utilization goals and earn small business participation credits.
</t>
  </si>
  <si>
    <t>https://www.assurit.com/</t>
  </si>
  <si>
    <t>Sunny K. Tuteja</t>
  </si>
  <si>
    <t>https://www.linkedin.com/in/sunnytuteja/</t>
  </si>
  <si>
    <t>Denise L. Pho</t>
  </si>
  <si>
    <t>https://www.linkedin.com/in/denise-pho-93903b156/</t>
  </si>
  <si>
    <t>$1,200,000</t>
  </si>
  <si>
    <t>Astadia, Inc.</t>
  </si>
  <si>
    <t>https://www.astadia.com</t>
  </si>
  <si>
    <t>Scott G. Silk</t>
  </si>
  <si>
    <t>https://www.linkedin.com/in/scottsilk?trk=org-employees_profile-result-card_result-card_full-click</t>
  </si>
  <si>
    <t>201-500</t>
  </si>
  <si>
    <t>Atar Labs</t>
  </si>
  <si>
    <t>ATAR Labs Limited</t>
  </si>
  <si>
    <t>ATAR Labs, which was founded in 2017 by the experienced management team of Innovera, Turkey’s leading information and security services provider, is the leading cyber security supplier of Turkey, exporting technology to global markets.
ATAR Labs continues its engineering operations in Bilkent University Cyberpark, launches ATAR® cyber security robot, which is the most valuable examples of Turkey’s R&amp;D power, to international arena. In order to strengthen its presence in international markets, ATAR Labs has received one of the largest seed funding rounds in Turkish history from Diffusion Capital Partners (DCP), and is focusing on carrying out an international operation with leading cyber security technologies, through its offices in Turkey, as well as the UAE, Continental Europe and UK. ATAR® is an innovative cyber security technology that allows organizations to integrate different cyber security products and skills. By this means, even if organizations use several products, they can achieve effective and fast results with one single cyber security solution.
ATAR® cyber security robot supports organizations that can not catch up with the speed and volume of cyber-attacks. ATAR® defense robot automatically runs the pre- taught attack reflexes. In this way, ATAR® can run frequently repetitive operations in a security operations center without the need of a human expert. By this means, while 30-40% of the total alarm handling load is covered by the robot, incident investigation and response capabilities provided by ATAR® allow operation center experts to analyse and resolve 15 to 20 times faster.
ATAR Labs aims to expand the success of ATAR®, which has been developed to make the Security Operations Centers (SOC) faster, more flexible and smarter, throughout the world, in parallel with its new corporate structure and vision.</t>
  </si>
  <si>
    <t>https://www.atarlabs.io/en/</t>
  </si>
  <si>
    <t>Burak Dayioglu</t>
  </si>
  <si>
    <t>https://www.linkedin.com/in/burakdayioglu/?originalSubdomain=tr</t>
  </si>
  <si>
    <t>Gamze Karslı</t>
  </si>
  <si>
    <t>https://www.linkedin.com/in/gamzekarsli/</t>
  </si>
  <si>
    <t xml:space="preserve"> $6,400,000</t>
  </si>
  <si>
    <t>Micro Focus</t>
  </si>
  <si>
    <t>Atlantic Data Forensics</t>
  </si>
  <si>
    <t>Atlantic Data Forensics, Inc.</t>
  </si>
  <si>
    <t>Elkridge</t>
  </si>
  <si>
    <t xml:space="preserve">Rigorous examinations and no-translation-necessary results aren't something you should have to hope for in data forensics.  It should be something you expect.  At Atlantic Data Forensics, we leverage our multidisciplinary expertise and extensive industry knowledge to deliver on that promise.
As industry-recognized experts, Atlantic Data Forensics is repeatedly engaged as the computer forensic examiners of choice by many of our nation's leading organizations.  Fortune 500 companies, the United States Department of Justice, Federally-Funded Academic Research Institutions, and many of the largest law firms in the US have chosen the practitioners at Atlantic Data Forensics time after time to handle their most critical digital investigations.  Our formula for success and client retention is simple: we pride ourselves on making the digital forensic process as efficient, effective, and transparent as possible.
</t>
  </si>
  <si>
    <t>https://www.atlanticdf.com/</t>
  </si>
  <si>
    <t xml:space="preserve">Brian Dykstra
</t>
  </si>
  <si>
    <t>https://www.linkedin.com/in/adfdykstra/</t>
  </si>
  <si>
    <t xml:space="preserve"> $6,800,000</t>
  </si>
  <si>
    <t>BAE Systems</t>
  </si>
  <si>
    <t>BAE Systems plc</t>
  </si>
  <si>
    <t>Farnborough</t>
  </si>
  <si>
    <t>Hampshire</t>
  </si>
  <si>
    <t>At BAE Systems, our advanced defence technology protects people and national security, and keeps critical information and infrastructure secure. We search for new ways to provide our customers with a competitive edge across the air, maritime, land and cyber domains. We employ a skilled workforce of 85,800 people in more than 40 countries, and work closely with local partners to support economic development by transferring knowledge, skills and technology.</t>
  </si>
  <si>
    <t xml:space="preserve">www.baesystems.com
</t>
  </si>
  <si>
    <t>Charles Woodburn</t>
  </si>
  <si>
    <t>https://www.linkedin.com/in/charles-woodburn-60b0221a/</t>
  </si>
  <si>
    <t xml:space="preserve">LSE:BA
</t>
  </si>
  <si>
    <t>$85,200,000</t>
  </si>
  <si>
    <t>$18,310,000,000</t>
  </si>
  <si>
    <t>Atola</t>
  </si>
  <si>
    <t>Atola Technology, Inc.</t>
  </si>
  <si>
    <t>Surrey</t>
  </si>
  <si>
    <t>Atola Technology is a leading developer of forensic hardware imagers for global digital forensic markets.
Ever since our establishment in 2003, our research &amp; development team has been committed to producing user-friendly and flexible data recovery solutions. Driven by the needs of our customers, we bring our expertise in data recovery to deliver highly efficient forensic tools that provide:
- fast forensic imaging and triage of data storage devices
- data recovery from damaged devices
- unique device diagnostics capabilities
Our clients include state and federal agencies as well as municipal and provincial units, our private-sector customers range from Fortune 500 corporations to small-scale businesses.</t>
  </si>
  <si>
    <t>https://atola.com/</t>
  </si>
  <si>
    <t>Dmitry Postrigan</t>
  </si>
  <si>
    <t>https://www.linkedin.com/in/dmitrypostrigan/</t>
  </si>
  <si>
    <t>Yulia Samoteykina</t>
  </si>
  <si>
    <t>https://www.linkedin.com/in/yulia-samoteykina/</t>
  </si>
  <si>
    <t xml:space="preserve"> $14,400,000</t>
  </si>
  <si>
    <t>Atomicorp</t>
  </si>
  <si>
    <t>Atomicorp Ltd.</t>
  </si>
  <si>
    <t>Chantilly</t>
  </si>
  <si>
    <t>Atomicorp was founded in 2015 to solve the critical problem faced by the modern enterprise: Ie How do you ensure security and compliance when workloads are continuously deployed across multiple cloud and datacenter environments. We knew the only answer was a lightweight, devops-friendly platform that could automate a wide range of functional requirements. We also knew that OSSEC was the ideal foundation on which to build this solution.
Today we help hundreds of customers around the world to meet their most critical security and compliance requirements efficiently and cost effectively.</t>
  </si>
  <si>
    <t>https://atomicorp.com/</t>
  </si>
  <si>
    <t>Michael Shinn</t>
  </si>
  <si>
    <t>https://www.linkedin.com/in/michaelshinn/</t>
  </si>
  <si>
    <t>Todd Crumpler</t>
  </si>
  <si>
    <t>https://www.linkedin.com/in/todd-crumpler/</t>
  </si>
  <si>
    <t xml:space="preserve"> $1,100,000</t>
  </si>
  <si>
    <t xml:space="preserve"> $8,400,000</t>
  </si>
  <si>
    <t>Atonomi</t>
  </si>
  <si>
    <t>Atonomi LLC</t>
  </si>
  <si>
    <t>Atonomi is the creator of the universal trust environment for IoT. Atonomi is designed to validate immutable device identity, as well as enable device interoperability and reputation for a connected world. Through the application of blockchain technology, Atonomi aims to make it possible for IoT solutions to build upon it to enable secure IoT transactions. Atonomi’s parent company, CENTRI Technology, is a leading provider of IoT data security for resource-constrained devices.
Developers and manufacturers can embed the Atonomi SDK onto their IoT devices, giving them the ability to leverage the power of blockchain technology and the Atonomi trust environment.</t>
  </si>
  <si>
    <t>https://atonomi.io/</t>
  </si>
  <si>
    <t xml:space="preserve"> $25,000,000</t>
  </si>
  <si>
    <t xml:space="preserve"> $12,000,000</t>
  </si>
  <si>
    <t>Atredis Partners</t>
  </si>
  <si>
    <t>Atredis Partners, LLC</t>
  </si>
  <si>
    <t>Saint Louis</t>
  </si>
  <si>
    <t>Missouri</t>
  </si>
  <si>
    <t>Much of the information security industry is built on selling complex solutions to simple problems. Many vendors focus on boilerplate, commodity services and replacing people with products, pounding square pegs into round holes. At Atredis Partners, you aren't a commodity. We focus instead on understanding each client's individual security needs, business goals and engagement drivers.
Each and every work product we create is unique, tailored to the target environment, powered by our own research and a passion to truly improve quality for our clients and partners.</t>
  </si>
  <si>
    <t>https://www.atredis.com/</t>
  </si>
  <si>
    <t>Shawn Moyer</t>
  </si>
  <si>
    <t>https://www.linkedin.com/in/shawnmoyer/</t>
  </si>
  <si>
    <t xml:space="preserve"> $6,000,000</t>
  </si>
  <si>
    <t>atsec</t>
  </si>
  <si>
    <t>atsec information security corporation</t>
  </si>
  <si>
    <t>atsec is an independent, information security consulting, Common Criteria and FIPS 140-2/140-3 evaluation services company that combines a business-oriented approach to information security with in-depth technical knowledge and global experience.
Since January 2000 atsec has grown into an international company with offices in the United States, Europe and Asia.</t>
  </si>
  <si>
    <t>https://www.atsec.com/</t>
  </si>
  <si>
    <t xml:space="preserve">Staffan Persson
</t>
  </si>
  <si>
    <t>https://www.linkedin.com/in/staffan-persson-3839b45/?originalSubdomain=de</t>
  </si>
  <si>
    <t>Andreas Fabis</t>
  </si>
  <si>
    <t>https://www.linkedin.com/in/fabis/</t>
  </si>
  <si>
    <t xml:space="preserve"> $23,200,000</t>
  </si>
  <si>
    <t>Attack Research</t>
  </si>
  <si>
    <t>Attack Research, LLC</t>
  </si>
  <si>
    <t>White Rock</t>
  </si>
  <si>
    <t>New Mexico</t>
  </si>
  <si>
    <t>Attack Research (AR) is a boutique security firm located in Northern New Mexico which specializes in advanced information security, especially concerning targeted and sophisticated attacks.  Rather than offering security-only focused solutions, AR works to understand the client’s business needs in order to tailor the best solution possible.
AR brings extensive experience operating in a broad variety of complex environments, including sensitive government networks and Fortune 500 companies ranging from Finance and Avionics to Oil &amp; Gas.  AR is well known in the information security research community, having presented numerous times at Blackhat, Defcon, SANS, and other similar conferences.</t>
  </si>
  <si>
    <t>https://www.attackresearch.com/</t>
  </si>
  <si>
    <t>Tadeusz Raven</t>
  </si>
  <si>
    <t>https://www.linkedin.com/in/tadeuszraven/</t>
  </si>
  <si>
    <t xml:space="preserve"> $7,000,000</t>
  </si>
  <si>
    <t>AttackIQ</t>
  </si>
  <si>
    <t>AttackIQ, Inc.</t>
  </si>
  <si>
    <t>AttackIQ is an automated validation platform that enables organizations to test and measure the effectiveness of their security posture. It supports the MITRE ATT&amp;CK Matrix, a curated knowledge base and model for cyber adversary behavior used for planning security improvements and verifying security defenses work as expected.
Its"FireDrill" platform is an open-system or security control validation, SECOPS operator exercise, Red Team augmentation, and analytics. The platform allows teams to maximize their reach and capabilities, overcoming the limitations of time and resources. It also enables users to identify how individual assets in their security program respond to specific attacks.</t>
  </si>
  <si>
    <t>https://attackiq.com/</t>
  </si>
  <si>
    <t>Brett Galloway</t>
  </si>
  <si>
    <t>https://www.linkedin.com/in/brettgalloway/</t>
  </si>
  <si>
    <t>Julie O'Brien</t>
  </si>
  <si>
    <t>https://www.linkedin.com/in/obrienjuliea/</t>
  </si>
  <si>
    <t xml:space="preserve"> $31,900,000</t>
  </si>
  <si>
    <t xml:space="preserve"> $23,300,000</t>
  </si>
  <si>
    <t>Attila Security</t>
  </si>
  <si>
    <t>Attila Security, Inc.</t>
  </si>
  <si>
    <t>Attila provides visibility, control, and threat defense across physical, virtual, and cloud applications. Attila protects connected devices from the tidal wave of cyber activity estimated to cost the global economy more than $600 billion annually. Atilla was co-founded by Gregg Smith and Vesh Bhatt in 2018.</t>
  </si>
  <si>
    <t>https://www.attilasec.com/</t>
  </si>
  <si>
    <t>Gregg Smith</t>
  </si>
  <si>
    <t>https://www.linkedin.com/in/nurad1/</t>
  </si>
  <si>
    <t xml:space="preserve"> $3,300,000</t>
  </si>
  <si>
    <t xml:space="preserve"> $3,000,000</t>
  </si>
  <si>
    <t>Attivo Networks</t>
  </si>
  <si>
    <t>Attivo Networks, Inc.</t>
  </si>
  <si>
    <t>The Attivo Networks mission is to stop attacks by hiding and denying access to data and obfuscating the attack surface so adversaries reveal their presence and cannot find targets to attack. The company achieves this by providing the best possible security control for defending against lateral movement when attackers seek to move from the first system to compromise others within the network. This is a CRITICAL layer of defense that other security tools on the market do not do well. A convenient way to look at this is through the MITRE ATT&amp;CK framework. There are 12 categories with a long list of tactics within each section. Attivo specifically boosts detection performance related to preventing access to credentials, network discovery, lateral movement, and collecting data privileges attackers need to advance their attack. Essentially, by preventing attackers from completing discovery and lateral movement activities, they cannot fingerprint systems, successfully enumerate Active Directory, steal credentials, or leverage local admin credentials, nor can they easily find the systems, files, folders, or shares they need to access data. Attivo does this through a very clever combination of hiding assets, feeding attackers fake data, misdirecting their attack paths, and obfuscating the attack surface.</t>
  </si>
  <si>
    <t>https://attivonetworks.com/</t>
  </si>
  <si>
    <t>Tushar Kothari</t>
  </si>
  <si>
    <t>https://www.linkedin.com/in/tushar-kothari-2ba1804/</t>
  </si>
  <si>
    <t>Carolyn Crandall</t>
  </si>
  <si>
    <t>https://www.linkedin.com/in/cacrandall/</t>
  </si>
  <si>
    <t xml:space="preserve"> $60,100,000</t>
  </si>
  <si>
    <t xml:space="preserve"> $41,600,000</t>
  </si>
  <si>
    <t>Auconet</t>
  </si>
  <si>
    <t>Auconet, Inc.</t>
  </si>
  <si>
    <t>Auconet was founded in 1998 by a German engineering team with deep expertise in IT Operations Management. Originally a systems integrator engaged by Global 1000 enterprises to monitor, manage, and maintain vast enterprise networks, using existing platforms, Auconet recognized the need for a better approach. Auconet’s customers had been unable to find any truly vendor-independent solution for network management. Instead, customers were locked into proprietary network management solutions that each hardware vendor offered to monitor, manage, control, and secure its own devices. The resulting vendor lock-in created unacceptable risk, cost, and inconvenience. Auconet’s Global 1000 customers were looking for a better approach.
Auconet studied its customers’ challenges in depth, and developed the Auconet Business Infrastructure Control Solution (BICS). BICS not only provides network infrastructure management for all vendors’ devices and endpoints, but also serves as the foundation for a new generation of IT infrastructure management.</t>
  </si>
  <si>
    <t>https://auconet.com/</t>
  </si>
  <si>
    <t>Frank Winter</t>
  </si>
  <si>
    <t>https://www.linkedin.com/in/frank-winter-57250851/</t>
  </si>
  <si>
    <t xml:space="preserve"> $1,500,000</t>
  </si>
  <si>
    <t>Beta Systems</t>
  </si>
  <si>
    <t>Audit Square</t>
  </si>
  <si>
    <t>Audit Square - DCIT, a.s.</t>
  </si>
  <si>
    <t>Prague 10</t>
  </si>
  <si>
    <t>Audit Square is operated by DCIT, a.s.
DCIT is a company with long term experience in security auditing and many other areas of IT security Check the DCIT website to learn more about the company behind Audit Square and its auditing and consulting services</t>
  </si>
  <si>
    <t>https://auditsquare.com/</t>
  </si>
  <si>
    <t>Aujas Networks</t>
  </si>
  <si>
    <t>Aujas Networks Pvt. Ltd</t>
  </si>
  <si>
    <t>Jersey City</t>
  </si>
  <si>
    <t>At Aujas, we build and transform cybersecurity postures to enable business and mitigate risks. Our focus is to strengthen security resilience by minimizing the occurrence of attacks, threats, and risks, so that you drive change, innovate, and accelerate growth, the way you want.
Instated in 2008 with backing from IDG Ventures, lvCap Ventures, and Rajasthan Venture Capital Fund, Aujas Cybersecurity is now part of the NSE Group and a subsidiary of NSEIT. The National Stock Exchange of India (NSE) is one of the world's largest stock exchange.</t>
  </si>
  <si>
    <t>https://www.aujas.com/</t>
  </si>
  <si>
    <t>SAMEER SHELKE</t>
  </si>
  <si>
    <t>https://www.linkedin.com/in/sameershelke/</t>
  </si>
  <si>
    <t>Asim Khan</t>
  </si>
  <si>
    <t>https://www.linkedin.com/in/asim-khan-2ab3565a/?originalSubdomain=in</t>
  </si>
  <si>
    <t xml:space="preserve"> $10,900,000</t>
  </si>
  <si>
    <t xml:space="preserve"> $500,000,000</t>
  </si>
  <si>
    <t>NSEIT</t>
  </si>
  <si>
    <t>Auriga Consulting Ltd</t>
  </si>
  <si>
    <t>As a trusted supplier to many high profile Government Departments, Agencies and Private Sector organisations Auriga offers Clients a cyber protection journey from design through to continuous monitoring. Being a privately owned company, that has grown based on merit, results and services, Client satisfaction and quality is vital to Auriga. Our Consultants and Analysts customise solutions, no matter the size of your organisation, to suit your business and requirements.</t>
  </si>
  <si>
    <t>https://www.aurigaconsulting.com/</t>
  </si>
  <si>
    <t>Erik Rautenbach</t>
  </si>
  <si>
    <t>https://www.linkedin.com/in/erik-rautenbach-0a142b7b/?originalSubdomain=uk</t>
  </si>
  <si>
    <t xml:space="preserve"> $10,000,000</t>
  </si>
  <si>
    <t>The Cyberfort Group</t>
  </si>
  <si>
    <t>Aurora InfoTech, LLC</t>
  </si>
  <si>
    <t>Orlando</t>
  </si>
  <si>
    <t>Aurora InfoTech provides cybersecurity and Information Technology (IT) consultancy, management, and support to small businesses and companies of all sizes.
Our portfolio of services &amp; solutions includes cybersecurity assessments &amp; consulting, remote management &amp; monitoring of IT infrastructures, data backup &amp; disaster recovery, managed firewall &amp; VPN, cloud-based business software, network design &amp; deployment. Additionally, we provide 24×7 end-user support via our US-based help desk and remote monitoring &amp; management of network infrastructure via our geographically disbursed Network Operations Centers (NOC).</t>
  </si>
  <si>
    <t>https://www.aurora-infotech.com/</t>
  </si>
  <si>
    <t>Aluska Harms-Richardson</t>
  </si>
  <si>
    <t>https://www.linkedin.com/in/aluska-harms-richardson/</t>
  </si>
  <si>
    <t xml:space="preserve"> $14,000,000</t>
  </si>
  <si>
    <t>BAE Systems, Inc.</t>
  </si>
  <si>
    <t>Falls Church</t>
  </si>
  <si>
    <t>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t>
  </si>
  <si>
    <t>https://www.baesystems.com/en-us/our-company</t>
  </si>
  <si>
    <t>Tom Arseneault</t>
  </si>
  <si>
    <t>Auspex Labs</t>
  </si>
  <si>
    <t>Auspex Labs, Inc.</t>
  </si>
  <si>
    <t>Bluemont</t>
  </si>
  <si>
    <t>Auspex Labs Inc. is a cyber security company headquartered in Bluemont, Virginia. Its flagship product, Auspex Observatory™, is an automated threat hunting platform which enables organizations to detect attacks as they happen, instead of months later, using a combination of conventional algorithms, unsupervised machine learning, and threat intelligence.</t>
  </si>
  <si>
    <t>https://www.auspex-labs.com/</t>
  </si>
  <si>
    <t>Jason Robinson</t>
  </si>
  <si>
    <t>https://www.linkedin.com/in/robinje/</t>
  </si>
  <si>
    <t>Auth0</t>
  </si>
  <si>
    <t>Auth0, Inc.</t>
  </si>
  <si>
    <t>Bellevue</t>
  </si>
  <si>
    <t>Auth0 is the first identity management platform for application builders, and the only identity solution needed for custom-built applications. With a mission to secure the world’s identities so innovators can innovate, Auth0 provides the simplicity, extensibility, and expertise to scale and protect identities in any application, for any audience. Auth0 secures more than 100 million logins each day, giving enterprises the confidence to deliver trusted and elegant digital experiences to their customers around the world.</t>
  </si>
  <si>
    <t>https://auth0.com/</t>
  </si>
  <si>
    <t>Eugenio Pace</t>
  </si>
  <si>
    <t>https://www.linkedin.com/in/eugeniop/</t>
  </si>
  <si>
    <t>Martín Gontovnikas</t>
  </si>
  <si>
    <t>https://www.linkedin.com/in/mgonto/</t>
  </si>
  <si>
    <t xml:space="preserve"> $332,300,000</t>
  </si>
  <si>
    <t>$108,500,000</t>
  </si>
  <si>
    <t>Okta</t>
  </si>
  <si>
    <t>Authentic8</t>
  </si>
  <si>
    <t>Authentic8, Inc.</t>
  </si>
  <si>
    <t>The browser has become one of the most important tools on the desktop, but the browser’s ubiquity makes it the leading target of exploit. Users connect from untrusted devices over insecure networks; corrupted websites plant malicious code; spoofed URLs are clicked; and credentials are entered into phishing forms. All of this leads to managementchallenges and risk to sensitive data and resources.</t>
  </si>
  <si>
    <t>https://www.authentic8.com/</t>
  </si>
  <si>
    <t>Scott Petry</t>
  </si>
  <si>
    <t>https://www.linkedin.com/in/scottpetry/</t>
  </si>
  <si>
    <t xml:space="preserve"> $21,000,000</t>
  </si>
  <si>
    <t>AuthLite</t>
  </si>
  <si>
    <t>AuthLite, LLC</t>
  </si>
  <si>
    <t>Springfield</t>
  </si>
  <si>
    <t>AuthLite secures your Windows enterprise network authentication and stays in your budget. Unlike all competing multi-factor authentication solutions, the unique AuthLite technology teaches your Active Directory how to natively understand two-factor authentication.</t>
  </si>
  <si>
    <t>https://www.authlite.com/</t>
  </si>
  <si>
    <t>Gregory Bell</t>
  </si>
  <si>
    <t>https://www.linkedin.com/in/gregory-bell-a836aa10/</t>
  </si>
  <si>
    <t>$68,409</t>
  </si>
  <si>
    <t>AuthRocket</t>
  </si>
  <si>
    <t xml:space="preserve">Cosmic is part of Notioneer. Founded in 2013, we’re located in Denver, Colorado, elevation 1 mile (1609 meters).
Backstory
We’ve been in your shoes, excitedly drawing up plans for a new application, only to get bogged down writing backend boilerplate code: user accounts, authentication, SSO, password, permissions, the list goes on. You probably know the drill all too well.
You see, before AuthRocket we began development on an unrelated web app, determined to focus on the core-business related parts of the project. To save time and money, we’d use cloud services for everything else. It was a good plan, except… except we couldn’t find anything viable for authentication and user management. In response, we designed a reusable authentication API for ourselves.
</t>
  </si>
  <si>
    <t>https://authrocket.com/</t>
  </si>
  <si>
    <t>Authy</t>
  </si>
  <si>
    <t>Authy Inc.</t>
  </si>
  <si>
    <t xml:space="preserve">Authy provides strong authentication for the connected world, protecting people and the enterprise against malicious attacks. Our two-factor authentication (2FA) security solution enables organizations to minimize risk while enhancing the user experience.
Authy 2FA provides a fast-to-implement, highly scalable and proven 99.999 % reliable alternative to passwords. Used by 11,000+ websites serving 2 million consumers worldwide, it's designed to give users  the ability to self-service or easily manage their own 2FA experience. Coinbase, CloudFlare, Humble Bundle and Twitch.tv are just some Authy clients.  </t>
  </si>
  <si>
    <t>https://authy.com/</t>
  </si>
  <si>
    <t>Daniel Palacio</t>
  </si>
  <si>
    <t xml:space="preserve"> $3,100,000</t>
  </si>
  <si>
    <t>Twilio</t>
  </si>
  <si>
    <t>Automox</t>
  </si>
  <si>
    <t>Automox, Inc.</t>
  </si>
  <si>
    <t>Boulder</t>
  </si>
  <si>
    <t>Facing growing threats and a rapidly expanding attack surface, understaffed and alert-fatigued organizations need more efficient ways to eliminate their exposure to vulnerabilities. Automox is a modern cyber hygiene platform that closes the aperture of attack by more than 80% with just half the effort of traditional solutions.
Cloud-based and globally available, Automox enforces OS &amp; third-party patch management, security configurations, and custom scripting across Windows, Mac, and Linux from a single intuitive console. IT and SecOps can quickly gain control and share visibility of on-prem, remote and virtual endpoints without the need to deploy costly infrastructure. 
Automox dramatically reduces corporate risk while raising operational efficiency to deliver best-in-class security outcomes, faster and with fewer resources.</t>
  </si>
  <si>
    <t>https://www.automox.com/</t>
  </si>
  <si>
    <t>Jay Prassl</t>
  </si>
  <si>
    <t>https://www.linkedin.com/in/jayprassl/</t>
  </si>
  <si>
    <t xml:space="preserve"> $42,600,000</t>
  </si>
  <si>
    <t>$22,600,000</t>
  </si>
  <si>
    <t>AutoRABIT</t>
  </si>
  <si>
    <t>San Ramon</t>
  </si>
  <si>
    <t>https://www.autorabit.com</t>
  </si>
  <si>
    <t>Avanan</t>
  </si>
  <si>
    <t>Avanan, Inc.</t>
  </si>
  <si>
    <t>Avanan is a cloud email security platform that pioneered and patented a new approach to prevent sophisticated attacks. We use APIs to scan for phishing, malware, and data leakage in the line of communications traffic. This means we catch threats missed by Microsoft while adding a transparent layer of security for the entire suite and other collaboration tools like Slack.</t>
  </si>
  <si>
    <t>https://www.avanan.com/</t>
  </si>
  <si>
    <t>Gil Friedrich</t>
  </si>
  <si>
    <t>https://www.linkedin.com/in/gilfriedrich/</t>
  </si>
  <si>
    <t>Michael J Landewe</t>
  </si>
  <si>
    <t>https://www.linkedin.com/in/michaellandewe/</t>
  </si>
  <si>
    <t xml:space="preserve"> $41,400,000</t>
  </si>
  <si>
    <t xml:space="preserve"> $10,300,000</t>
  </si>
  <si>
    <t>Avatier</t>
  </si>
  <si>
    <t>Avatier Corporation</t>
  </si>
  <si>
    <t xml:space="preserve">Avatier develops software and delivers services that automate IT operations. Our identity management and access governance solutions make organizations more secure and productive in the shortest time at the lowest costs. Avatier is the only company providing solutions that adapt to the needs of the business user delivering a unified framework for business processes across operations. Avatier Corporation offers identity access management software, cyber security audit controls, and enterprise risk management services that transform how enterprises operate. Avatier identity management solutions combine business technology with innovation to augment and sustain an organization's risk management compliance through self-service administration and automation. 
</t>
  </si>
  <si>
    <t>https://www.avatier.com/</t>
  </si>
  <si>
    <t>Nelson Cicchitto</t>
  </si>
  <si>
    <t>https://www.linkedin.com/in/nelsoncicchitto/</t>
  </si>
  <si>
    <t>Mary Marshall</t>
  </si>
  <si>
    <t>https://www.linkedin.com/in/mary-marshall-6118115a/</t>
  </si>
  <si>
    <t xml:space="preserve"> $4,900,000</t>
  </si>
  <si>
    <t>Averon</t>
  </si>
  <si>
    <t>Averon US, Inc.</t>
  </si>
  <si>
    <t>Averon is on a mission to restore sanity in online identity. Our conversion-increasing innovations instantly authenticate mobile users, creating a world where we can all move safely and efficiently around the internet with zero effort and maximum trust. 
Our technology is the new gold standard for digital identity—the easiest, fastest and most secure verification solution worldwide. Join us in our mission to help the digital world Be Authentic.™</t>
  </si>
  <si>
    <t>https://averon.a2hosted.com/</t>
  </si>
  <si>
    <t>Wendell Brown</t>
  </si>
  <si>
    <t>https://www.linkedin.com/in/wendellbrownofficial/</t>
  </si>
  <si>
    <t>Karolina Kocalevski</t>
  </si>
  <si>
    <t>https://www.linkedin.com/in/karolinakocalevski/</t>
  </si>
  <si>
    <t xml:space="preserve"> $20,000,000</t>
  </si>
  <si>
    <t xml:space="preserve"> $9,000,000</t>
  </si>
  <si>
    <t>Avertium</t>
  </si>
  <si>
    <t>Avertium MDR, EDR, Compliance &amp; Consulting</t>
  </si>
  <si>
    <t xml:space="preserve">Avertium is the managed security and consulting provider that companies turn to when they want more than check-the-box cybersecurity. In today’s threat landscape, your not-so-standard processes, workflows, and vulnerabilities require more than just a standard approach to cybersecurity. You need a smarter, stronger, show-no-weakness approach based on more rigor, more relevance, and more responsiveness. That’s why more than 2,500 organizations in every sector from manufacturing to financial services, healthcare to technology and business services to hospitality rely on Avertium for cybersecurity services. 
</t>
  </si>
  <si>
    <t>https://www.avertium.com/</t>
  </si>
  <si>
    <t>Jeff Schmidt</t>
  </si>
  <si>
    <t>https://www.linkedin.com/in/schmidt21/</t>
  </si>
  <si>
    <t>JACQUI CHEW</t>
  </si>
  <si>
    <t>https://www.linkedin.com/in/jacquichew/</t>
  </si>
  <si>
    <t>$37,300,000</t>
  </si>
  <si>
    <t>AVeS</t>
  </si>
  <si>
    <t>AVeS Cyber Security (Pty) Ltd</t>
  </si>
  <si>
    <t>Johannesburg</t>
  </si>
  <si>
    <t>Gauteng</t>
  </si>
  <si>
    <t>South Africa</t>
  </si>
  <si>
    <t>AVeS Cyber Security is a specialist IT Governance &amp; Architectural services consultancy that combines expert knowledge and services with leading technology products to provide comprehensive Information Security and Advanced IT Infrastructure solutions. Over the past 21-years, AVeS Cyber Security has strategically honed its solutions and services to help Southern African businesses future-proof their IT environments against the constantly evolving threat landscape while achieving their digital transformation aspirations. The company offers a leading portfolio of professional services, products, and training in security, infrastructure, and governance solutions. In 2018, the company won eight awards from some of the world’s top technology vendors, indicating competency, strength, innovation and robustness in an industry that is fast growing in complexity due to evolving challenges such as ransomware, advanced targeted attacks and the Internet of Things.</t>
  </si>
  <si>
    <t>https://aves.co.za/</t>
  </si>
  <si>
    <t xml:space="preserve">Charl Ueckermann
</t>
  </si>
  <si>
    <t>https://www.linkedin.com/in/charl-ueckermann-29a5b518/</t>
  </si>
  <si>
    <t>$3,090,000</t>
  </si>
  <si>
    <t>Barracuda Networks</t>
  </si>
  <si>
    <t>Philip Lieberman</t>
  </si>
  <si>
    <t>Campbell</t>
  </si>
  <si>
    <t xml:space="preserve">At Barracuda we strive to make the world a safer place. We believe every business deserves access to cloud-enabled, enterprise-grade security solutions that are easy to buy, deploy, and use. We protect email, networks, data, and applications with innovative solutions that grow and adapt with our customers’ journey. More than 150,000 organizations worldwide trust Barracuda to protect them – in ways they may not even know they are at risk – so they can focus on taking their business to the next level.  
</t>
  </si>
  <si>
    <t xml:space="preserve">www.barracuda.com
</t>
  </si>
  <si>
    <t>BJ Jenkins</t>
  </si>
  <si>
    <t>https://www.linkedin.com/in/bjjenkins/</t>
  </si>
  <si>
    <t>Erin Hintz</t>
  </si>
  <si>
    <t>https://www.linkedin.com/in/erinhintz/</t>
  </si>
  <si>
    <t xml:space="preserve">NYSE:CUDA
</t>
  </si>
  <si>
    <t>$46,400,000</t>
  </si>
  <si>
    <t>$94,750,000</t>
  </si>
  <si>
    <t>Thoma Bravo</t>
  </si>
  <si>
    <t>AVG</t>
  </si>
  <si>
    <t>AVG Technologies USA, Inc.</t>
  </si>
  <si>
    <t>Redwood City County of San Mateo</t>
  </si>
  <si>
    <t>AVG Technologies offers anti-virus software for both individual and business computer users around the world. It develops solutions for various platforms, including PC, Mac, Android, iPhone, and iPad.
The company’s consumer focus includes digital protection, performance, and privacy for individuals and families, with Location Labs providingfurther depth in AVG’s mobile safety and security services.
AVG Business includes cloud-based security and management platforms, in addition to products and services designed to protect small businesses.
The company’s portfolio of products includes AVG Protection FREE, AVG Protection PRO, AVG AntiVirus FREE, AVG AntiVirus, AVG Internet Security, AVG Performance FREE, AVG Performance PRO, AVG PC TuneUp, AVG Driver Updater, AVG Web TuneUp, and more.</t>
  </si>
  <si>
    <t>https://www.avg.com/</t>
  </si>
  <si>
    <t>Gary Kovacs</t>
  </si>
  <si>
    <t>https://www.linkedin.com/in/garykovacs/</t>
  </si>
  <si>
    <t>$128,000,000</t>
  </si>
  <si>
    <t>Avira</t>
  </si>
  <si>
    <t>Avira Operations GmbH &amp; Co. KG</t>
  </si>
  <si>
    <t>Tettnang</t>
  </si>
  <si>
    <t>Baden-Wurttemberg</t>
  </si>
  <si>
    <t>Avira is a company with a clear vision. We were the original pioneers of the freemium software business model as a way to offer high quality, market-leading security products for free to everyone. Why? Because we believe that everyone has the right to enjoy life online safely, securely and privately. Over thirty years, we’ve used this model to deliver award-winning technologies to a base of over 100 million customers.</t>
  </si>
  <si>
    <t>https://www.avira.com/</t>
  </si>
  <si>
    <t>TRAVIS WITTEVEEN</t>
  </si>
  <si>
    <t>https://www.linkedin.com/in/traviswitteveen/</t>
  </si>
  <si>
    <t>$34,100,000</t>
  </si>
  <si>
    <t>Investcorp</t>
  </si>
  <si>
    <t>Awake Security, Inc.</t>
  </si>
  <si>
    <t>Awake was born out of a deep motivation to prove them wrong.
When the concept of a brain-like security solution—one that can think, sense, learn, and adapt—arose, it was a lofty idea that many believed would never work. But we had a vision of a cerebral network detection and response solution that could stay ahead of today’s complex cyber threats.
With the help of more than 200 enterprise security teams, our concept was developed, refined, tested, and perfected. Using analytics, AI, and machine learning in innovative ways, our solution can uncover behaviors and threats that are invisible to existing technologies.
Today, as part of Arista Networks, we’re doing what they said couldn’t be done.</t>
  </si>
  <si>
    <t>https://awakesecurity.com/</t>
  </si>
  <si>
    <t>Rahul Kashyap</t>
  </si>
  <si>
    <t>https://www.linkedin.com/in/rckashyap/</t>
  </si>
  <si>
    <t>Rudolph Araujo</t>
  </si>
  <si>
    <t>https://www.linkedin.com/in/rudolpharaujo/</t>
  </si>
  <si>
    <t>$66,000,000</t>
  </si>
  <si>
    <t>$19,200,000</t>
  </si>
  <si>
    <t>Aware (Formerly Wiretap)</t>
  </si>
  <si>
    <t>Nullable, Inc.</t>
  </si>
  <si>
    <t>Columbus</t>
  </si>
  <si>
    <t>Ohio</t>
  </si>
  <si>
    <t xml:space="preserve">Aware aims to adopt the latest advancements in cognitive computing, artificial intelligence and behavioral analytics to amplify enterprise value by monitoring the social graph (Office 365, Slack, Workplace by Facebook).
Our flagship product, Aware Risk Management, extends traditional governance and compliance technologies by providing human-centric insight to enhance employee engagement and reduce the risk of unsafe behavior on enterprise collaboration tools. 
As more enterprise organizations adopt and deploy employee collaboration tools like Microsoft’s Yammer and Teams, or Workplace by Facebook, it becomes increasingly important to identify and manage the human risk factor in order to create a dynamic and more productive work environment.  
</t>
  </si>
  <si>
    <t>https://www.awarehq.com/</t>
  </si>
  <si>
    <t>Jeff Schumann</t>
  </si>
  <si>
    <t>https://www.linkedin.com/in/jeffreyschumann/</t>
  </si>
  <si>
    <t>Jeff Spridgeon</t>
  </si>
  <si>
    <t>https://www.linkedin.com/in/jeffspridgeon</t>
  </si>
  <si>
    <t>$16,100,000</t>
  </si>
  <si>
    <t>AwareGo</t>
  </si>
  <si>
    <t>AwareGO Ehf.</t>
  </si>
  <si>
    <t>Reykjavík</t>
  </si>
  <si>
    <t>Gullbringusysla</t>
  </si>
  <si>
    <t>Iceland</t>
  </si>
  <si>
    <t>AwareGO’s security awareness training videos are based on years of experience from founder and CEO Ragnar Sigurdsson, CISSP, CEH, a penetration tester and ethical hacker.
Ragnar experienced first hand the challenges organizations faced when training employees on proper security measures. He saw employees doze off and completely lose interest during security awareness training lectures. This lead to him starting AwareGO, knowing that there had to be a better way of bringing security messages to the masses and making workplaces safer.
In 2018 Eyrir Ventures decided to come on board and is to this day AwareGO’s largest single investor.</t>
  </si>
  <si>
    <t>https://www.awarego.com/</t>
  </si>
  <si>
    <t>Ragnar Sigurdsson</t>
  </si>
  <si>
    <t>https://www.linkedin.com/in/awarego/</t>
  </si>
  <si>
    <t>Sindri Bergmann</t>
  </si>
  <si>
    <t>https://www.linkedin.com/in/sindri-bergmann-0932423/</t>
  </si>
  <si>
    <t>$156,673</t>
  </si>
  <si>
    <t>Axiomatics</t>
  </si>
  <si>
    <t>Axiomatics AB</t>
  </si>
  <si>
    <t>Stockholm</t>
  </si>
  <si>
    <t>Stockholms Lan</t>
  </si>
  <si>
    <t>Sweden</t>
  </si>
  <si>
    <t>Axiomatics is the premier vendor of dynamic authorization delivered through Attribute Based Access Control (ABAC) solutions. The company is headquartered in Stockholm, Sweden and has offices across the US. Axiomatics is a driving force behind dynamic access control through its suite of industry standard products. These products are utilized by Global Fortune 2000 companies and federal government agencies to balance compliance, information sharing, and the protection of critical assets and Intellectual Property.</t>
  </si>
  <si>
    <t>https://www.axiomatics.com/</t>
  </si>
  <si>
    <t>Babak Sadighi</t>
  </si>
  <si>
    <t>https://www.linkedin.com/in/babaksadighi/</t>
  </si>
  <si>
    <t>Karin Giertta</t>
  </si>
  <si>
    <t>https://www.linkedin.com/in/karingiertta/</t>
  </si>
  <si>
    <t>$6,500,000</t>
  </si>
  <si>
    <t>Axonius</t>
  </si>
  <si>
    <t>Axonius, Inc.</t>
  </si>
  <si>
    <t>Axonius is a cybersecurity asset management platform that helps secure and manages connected devices in use by businesses.
The platform that lets IT and security teams see devices for what they are in order to manage and secure all. It delivers a unified, extensible, and open system that integrates information from networked devices and existingdevice-specific standalone management service, creating a single visibility and control environment, enabling Information technology and security operations teams to safely engage device adoption and usage at scale.</t>
  </si>
  <si>
    <t xml:space="preserve">https://www.axonius.com//
</t>
  </si>
  <si>
    <t>Dean Sysman</t>
  </si>
  <si>
    <t>https://www.linkedin.com/in/deansysman/</t>
  </si>
  <si>
    <t>Nathan Burke</t>
  </si>
  <si>
    <t>https://www.linkedin.com/in/nathanwburke/</t>
  </si>
  <si>
    <t>$95,000,000</t>
  </si>
  <si>
    <t>Axxum Technologies</t>
  </si>
  <si>
    <t>AXXUM TECHNOLOGIES LLC</t>
  </si>
  <si>
    <t>McLean</t>
  </si>
  <si>
    <t>Axxum Technologies is a premier provider of Network Communications and Information Technology Security Solutions. We strive to deliver the best service to our clients and always go above and beyond to keep your projects on track and on budget.
Axxum Technologies is a company committed to adding value to our customers and partners. We do so by providing Network Communications and Information Technology Security services and solutions. Axxum Technologies is built on a foundation of strong Network Communications and Information Technology Security expertise. Our thorough understanding of Program Management processes, and our commitment to hiring the best professionals in the industry has allowed us to achieve the highest client satisfaction. We pride ourselves on our ability to successfully manage multiple projects within budget and on schedule.</t>
  </si>
  <si>
    <t>https://www.axxumtech.com/</t>
  </si>
  <si>
    <t>Martha Mims</t>
  </si>
  <si>
    <t>https://www.linkedin.com/in/martha-mims-3a84588/</t>
  </si>
  <si>
    <t>Beazley</t>
  </si>
  <si>
    <t>Beazley PLC</t>
  </si>
  <si>
    <t>Beazley is a proud participant in the Lloyd's market, the largest and oldest insurance market in the world. Through the Lloyd's broker network and the market's trading licenses, we are able to access a wide range of insurance and reinsurance businesses from around the world.
Our client base is broadly diversified by type, by size and by geography.Our clients are leaders in many of the markets in which they operate.
Over three decades Beazley has evolved from a specialist Lloyd's syndicate transacting business exclusively from the Beazley "box" at Lloyd's in London to a global insurer with offices in Europe, Asia, and across North America.</t>
  </si>
  <si>
    <t>https://www.beazley.com/</t>
  </si>
  <si>
    <t>Andrew Horton</t>
  </si>
  <si>
    <t>Lou Ann Layton</t>
  </si>
  <si>
    <t>https://www.linkedin.com/in/lou-ann-layton-063974196/</t>
  </si>
  <si>
    <t>LSE:BEZ</t>
  </si>
  <si>
    <t>$2,636,500,000</t>
  </si>
  <si>
    <t>Baffin Bay Networks</t>
  </si>
  <si>
    <t>Baffin Bay Networks AB</t>
  </si>
  <si>
    <t xml:space="preserve">Founded in 2017 by leading industry experts, Baffin Bay Networks is a Swedish cyber security company poised to disrupt the cloud-based cyber security market. 
Baffin Bay Networks operates globally distributed Threat Protection Centers™, offering DDoS protection, Web Application Protection and Threat Inspection via more than 11 Internet Exchange Points (IXP) and transit providers.
Our mission is to build the world’s best Threat Protection Platform: one that is easy to use for any company or service provider to protect their key assets and services. No company or organization should be defenseless against advanced cyber threats. </t>
  </si>
  <si>
    <t>https://www.baffinbaynetworks.com</t>
  </si>
  <si>
    <t>Joakim Sundberg</t>
  </si>
  <si>
    <t>https://www.linkedin.com/in/joakim-sundberg-4129252/</t>
  </si>
  <si>
    <t>$7,200,000</t>
  </si>
  <si>
    <t>Baffle</t>
  </si>
  <si>
    <t>Baffle, Inc.</t>
  </si>
  <si>
    <t>Baffle simplifies enterprise encryption. The company’s modern data-centric encryption and advanced data protection solution is designed for distributed and cloud-native environments, DevOps and microservices. Only Baffle protects data at rest, in memory, in the search index and while in use with AES encryption that requires no application rewrites, no key management changes and no business process breakage. Baffle’s investors include True Ventures, Clearvision Ventures, ServiceNow Ventures [NYSE: NOW], Thomvest Ventures, Engineering Capital, Industry Ventures and Triphammer Ventures.</t>
  </si>
  <si>
    <t>baffle.io/</t>
  </si>
  <si>
    <t>Ameesh Divatia</t>
  </si>
  <si>
    <t>https://www.linkedin.com/in/ameeshd/</t>
  </si>
  <si>
    <t>Harold Byun</t>
  </si>
  <si>
    <t>https://www.linkedin.com/in/haroldbyun/</t>
  </si>
  <si>
    <t>BAI Security</t>
  </si>
  <si>
    <t>Schaumburg</t>
  </si>
  <si>
    <t>BAI Security is a nationally recognized cybersecurity auditing &amp; compliance firm serving Healthcare, Banks, Credit Unions, Financial Services, Pharmaceutical, Legal, Insurance, Utilities, &amp; more. We specialize in the most rigorous, innovative, and cost-effective IT security &amp; compliance solutions on the market. 
Deploying cutting-edge methods and best-of-breed tools, BAI Security has built an industry-leading reputation based upon unparalleled cyber-expertise and exceptional service. With the highest caliber audit available, BAI ensures organizations receive the most comprehensive &amp; accurate assessment of their security posture, while providing actionable solutions - all within budget. 
Since its founding in 2007, BAI Security's innovations have continued to raise the bar for the entire IT security profession, earning BAI repeated national recognition for industry leadership, including "10 Best Security Solution Providers of 2020," "10 Best Companies of 2020," "Top 20 Security Solution Providers of 2018," and more.</t>
  </si>
  <si>
    <t>https://www.baisecurity.net/</t>
  </si>
  <si>
    <t>Michael Bruck</t>
  </si>
  <si>
    <t>https://www.linkedin.com/in/mbruck/</t>
  </si>
  <si>
    <t xml:space="preserve">        Debt</t>
  </si>
  <si>
    <t>Balbix</t>
  </si>
  <si>
    <t>Balbix, Inc.</t>
  </si>
  <si>
    <t xml:space="preserve">Balbix is the world’s first cybersecurity platform to leverage specialized AI to provide real-time visibility into an organization’s breach risk. The Balbix system predicts where and how breaches are likely to happen, prescribes prioritized mitigating actions, and enables workflows to address the underlying security issues. 
Balbix enables CISOs and CIOs to transform their organization’s cybersecurity posture, reducing cyber risk by 95% or more, while making security teams 10 times more efficient. Balbix counts many global 1000 companies among its rapidly growing customer base and was named a “Cool Vendor” by Gartner in 2018.
</t>
  </si>
  <si>
    <t>https://www.balbix.com/</t>
  </si>
  <si>
    <t>Gaurav Banga</t>
  </si>
  <si>
    <t>https://www.linkedin.com/in/gaurav-banga-0a527b/</t>
  </si>
  <si>
    <t>$28,600,000</t>
  </si>
  <si>
    <t>$14,100,000</t>
  </si>
  <si>
    <t>BIO-key</t>
  </si>
  <si>
    <t>BIO-key International, Inc.</t>
  </si>
  <si>
    <t>Fort Monmouth</t>
  </si>
  <si>
    <t>BIO-key International, Inc. develops, was founded in 1993 and markets fingerprint biometric identification software and hardware. Our network security solutions were designed to identify individuals and verify, or confirm, before granting access, among other things, corporate resources, subscribed data and services, web portals, applications, physical locations or assets using fingerprint authentication. Additionally, BIO-key is proud to be Microsoft's hardware and software partner in creating affordable, high-quality USB Fingerprint scanner accessories for Windows Hello and Windows Hello for Business. Our 25-year track record in delivering transformational enterprise and OEM-embedded biometric solutions is testament to an unwavering commitment: “To empower organizations with strong and multi-factor authentication (MFA) to strengthen online security that is both scalable and cost-efficient, enabling them to achieve rapid time-to-value.</t>
  </si>
  <si>
    <t>https://www.bio-key.com/international/</t>
  </si>
  <si>
    <t>Michael W. DePasquale</t>
  </si>
  <si>
    <t>https://www.linkedin.com/in/midepasquale/</t>
  </si>
  <si>
    <t>Kimberly Johnson</t>
  </si>
  <si>
    <t>https://www.linkedin.com/in/kimberlyjohnson33/</t>
  </si>
  <si>
    <t>NASDAQ:BKYI</t>
  </si>
  <si>
    <t>$3,700,000</t>
  </si>
  <si>
    <t>$2,270,000</t>
  </si>
  <si>
    <t>Bambenek Consulting</t>
  </si>
  <si>
    <t>Champaign</t>
  </si>
  <si>
    <t>Bambenek Consulting is a leading consultancy led by industry veteran John Bambenek. Services include the Well Fed Intelligence feeds used by thousands of organizations all over the world. In addition to intelligence services, Bambenek Consulting provides general security consulting, compliance audits, expert witness services, and investigations and intelligence work on cybercrime threats. Professional training is also offered for on-site training of organizations looking to level up their in-house security ability.</t>
  </si>
  <si>
    <t>https://www.bambenekconsulting.com</t>
  </si>
  <si>
    <t>$186,000</t>
  </si>
  <si>
    <t>0-1</t>
  </si>
  <si>
    <t>Bandura</t>
  </si>
  <si>
    <t>Bandura Cyber, Inc.</t>
  </si>
  <si>
    <t>Bandura provides network security solutions for automated protection against inbound attacks and outbound data loss.
Bandura’s PoliWall is the industry leader for automated action against inbound attacks and outbound data loss. As opposed to security remaining a game of catch-up, Bandura Cyber aggregates multiple threat feeds, intelligently assign risk scores, and feeds this data to perimeter security devices (PoliWalls) so that immediate action can be taken against known risks at line speeds with negligible impact on network latency.</t>
  </si>
  <si>
    <t>banduracyber.com/</t>
  </si>
  <si>
    <t>Brian McMahon</t>
  </si>
  <si>
    <t>https://www.linkedin.com/in/brianjosephmcmahon/</t>
  </si>
  <si>
    <t>$14,800,000</t>
  </si>
  <si>
    <t>Barclay Simpson</t>
  </si>
  <si>
    <t xml:space="preserve">Barclay Simpson is an international recruitment consultancy that specialises in recruiting professionals for the interrelated disciplines of governance, namely:
INTERNAL AND IT AUDIT 	RISK MANAGEMENT 	COMPLIANCE 	CYBER SECURITY
COMPANY SECRETARIAL 	RESILIENCE 	LEGAL 	TREASURY 
From our international offices we are able to source experienced professionals across the UK and Europe, North America and the MENA region and covering all industry sectors. Our success lies in the calibre of consultants that we employ, who have an in depth understanding of their niche markets and the ability to draw upon a sophisticated network of contacts built up over many years. To this we add an empathy with both the requirements and values of our clients and the aspirations of our candidates, so ensuring the very best match is achieved.
</t>
  </si>
  <si>
    <t xml:space="preserve">www.barclaysimpson.com/
</t>
  </si>
  <si>
    <t>Dean Spencer</t>
  </si>
  <si>
    <t>https://www.linkedin.com/in/deanspencer/</t>
  </si>
  <si>
    <t>$56,000,000</t>
  </si>
  <si>
    <t>Barkly</t>
  </si>
  <si>
    <t>Barkly Protects, Inc.</t>
  </si>
  <si>
    <t>Barkly is advancing endpoint security by combining the strongest protection, smartest technology, with the simplest management. The Barkly Endpoint Protection Platform™ blocks attacks across all vectors and intents, including exploits, scripts, executables, and ransomware. Barkly is the only protection with visibility into all levels of the system, including the CPU and stays up-to-date through its continuous machine-learning engine that automatically converts threat intelligence into powerful protection through nightly training on malware and customer-specific goodware. Barkly requires no security expertise to setup and deploy and makes management simple through any desktop or mobile device. Barkly is independently certified for antivirus replacement, HIPAA, PCI DSS &amp; NIST by Coalfire and AV-TEST.</t>
  </si>
  <si>
    <t>www.barkly.com/</t>
  </si>
  <si>
    <t>Mike Duffy</t>
  </si>
  <si>
    <t>https://www.linkedin.com/in/michaelduffyceo/</t>
  </si>
  <si>
    <t>$3,750,000</t>
  </si>
  <si>
    <t>Blackberry</t>
  </si>
  <si>
    <t xml:space="preserve">BlackBerry Limited
</t>
  </si>
  <si>
    <t>Waterloo</t>
  </si>
  <si>
    <t>BlackBerry is a mobile-native software and services company dedicated to securing the Enterprise of Things. BlackBerry Secure software provides the embedded intelligence for the Enterprise of Things so that the Internet of Things can thrive. Today’s BlackBerry is a software company with a standard of security for managing the network of mobile and wearable devices, desktops and laptops, and other endpoints within enterprises. In addition to developing and providing applications, our BlackBerry Secure platform enables enterprises and independent developers to create applications for smartphones, medical devices, connected cars, consumer appliances and industrial machinery, and much more.</t>
  </si>
  <si>
    <t>https://www.blackberry.com/us/en</t>
  </si>
  <si>
    <t>John S. Chen</t>
  </si>
  <si>
    <t>https://www.linkedin.com/in/john-chen-20988b4/</t>
  </si>
  <si>
    <t>Mark Wilson</t>
  </si>
  <si>
    <t>https://www.linkedin.com/in/mark-wilson-b6b21/</t>
  </si>
  <si>
    <t>SWX:BB</t>
  </si>
  <si>
    <t>$1,000,000,000</t>
  </si>
  <si>
    <t>$916,000,000</t>
  </si>
  <si>
    <t>Bastille</t>
  </si>
  <si>
    <t>Bastille Networks, Inc.</t>
  </si>
  <si>
    <t>Bastille specializes in enterprise threat detection through software-defined radio. It provides full visibility into the known and unknown mobile, wireless, and Internet of Things (IoT) devices inside an enterprise’s corporate airspace. Through its patented software-defined radio and machine learning technology, Bastille senses, identifies andlocalizes threats, providing security teams the ability to accurately quantify risk and mitigate airborne threats that could pose a danger to network infrastructure.</t>
  </si>
  <si>
    <t>https://www.bastille.net</t>
  </si>
  <si>
    <t>Chris Risley</t>
  </si>
  <si>
    <t>https://www.linkedin.com/in/chrisrisley/</t>
  </si>
  <si>
    <t>Ivan O'Sullivan</t>
  </si>
  <si>
    <t>https://www.linkedin.com/in/ivanosullivan/</t>
  </si>
  <si>
    <t xml:space="preserve">	$39,000,000</t>
  </si>
  <si>
    <t>Bay Dynamics</t>
  </si>
  <si>
    <t>Bay Dynamics, Inc.</t>
  </si>
  <si>
    <t>Bay Dynamics helps the world’s largest organizations turn enterprise data into actionable information risk intelligence ensuring the integrity of sensitive information assets and making certain they are being used in a way that creates business value. Proven among the Fortune 50, Bay Dynamics leverages its unique technology to detect and exposedeviations from the norm and provide clear data visualization for risk prioritization, proactive management, and actionable insight into any business.
Bay Dynamics' unique set of products enables you to turn that mountain of information generated by your existing data security operations. The company enables enterprise organizations to identify, prioritize, and mitigate their most critical cyber risks based on a strategic array of real-world conditions. Their flagship User and Entity Behavior Analytics (UEBA) and risk analytics software solution, Risk Fabric, integrates and analyzes security data across the full breadth of existing security infrastructure to pinpoint emerging threats and enable rapid remediation.
Bay Dynamics was founded in 2001 and is headquartered in New York, NY, USA.</t>
  </si>
  <si>
    <t>baydynamics.com</t>
  </si>
  <si>
    <t>Feris Rifai</t>
  </si>
  <si>
    <t>https://www.linkedin.com/in/feris-rifai-7246162/</t>
  </si>
  <si>
    <t>$31,000,000</t>
  </si>
  <si>
    <t xml:space="preserve"> Broadcom</t>
  </si>
  <si>
    <t>Bayshore Networks</t>
  </si>
  <si>
    <t>Bayshore Networks, Inc.</t>
  </si>
  <si>
    <t>Durham</t>
  </si>
  <si>
    <t>NC</t>
  </si>
  <si>
    <t>Bayshore Networks, named a Gartner Cool Vendor and SINET 16 Innovator for 2015, is the cybersecurity leader for the industrial Internet of Things. The Company’s award-winning, patented Bayshore IT/OT Gateway™ software deploys in the cloud, enabling Fortune 1000 industrial enterprises with unprecedented visibility into their OT networks. It safely and securely protects industrial applications, networks, machines and workers.
The Bayshore Gateway software is distinguished by granular inspection and filtering of network flows, policy building and enforcement, and its ability to detect, parse and segment industrial protocols. Leveraging these capabilities, Bayshore delivers ROI in areas such as M2M cybersecurity, operational continuity, data loss protection and plant safety.</t>
  </si>
  <si>
    <t>https://www.bayshorenetworks.com/</t>
  </si>
  <si>
    <t>Kevin Senator</t>
  </si>
  <si>
    <t>https://www.linkedin.com/in/kevin-senator-46bb821/</t>
  </si>
  <si>
    <t>Katherine Brocklehurst</t>
  </si>
  <si>
    <t>https://www.linkedin.com/in/katherine-brocklehurst-915a47/</t>
  </si>
  <si>
    <t>$11,400,000</t>
  </si>
  <si>
    <t>$5,800,000</t>
  </si>
  <si>
    <t>BlackRidge Technology</t>
  </si>
  <si>
    <t>BlackRidge Technology International, Inc.</t>
  </si>
  <si>
    <t>Reno</t>
  </si>
  <si>
    <t xml:space="preserve">BlackRidge develops, markets and supports a family of products that provide a next generation cyber security solution for protecting enterprise networks and cloud services. With our patented technology, network and server resources located in the enterprise, data centers and cloud systems are better protected and less vulnerable to compromise from cyber-attacks. Our identity-based, zero trust approach to cyber defense offers superior performance compared to legacy network security approaches, reduces cyber risk and meets network security compliance goals, and reduces the total cost of ownership for organizations by eliminating malicious and unwanted traffic from their networks and systems.
</t>
  </si>
  <si>
    <t>https://www.blackridge.us/</t>
  </si>
  <si>
    <t>Bob Graham</t>
  </si>
  <si>
    <t>https://www.linkedin.com/in/bograham/</t>
  </si>
  <si>
    <t>BRTI:OTC</t>
  </si>
  <si>
    <t>$248,000</t>
  </si>
  <si>
    <t>Boeing</t>
  </si>
  <si>
    <t>The Boeing Company</t>
  </si>
  <si>
    <t>Boeing is the world's largest aerospace company and leading manufacturer of commercial jetliners, defense, space and security systems, and service provider of aftermarket support. As America’s biggest manufacturing exporter, the company supports airlines and U.S. and allied government customers in more than 150 countries. Boeing products and tailored services include commercial and military aircraft, satellites, weapons, electronic and defense systems, launch systems, advanced information and communication systems, and performance-based logistics and training.</t>
  </si>
  <si>
    <t>https://www.boeing.com/</t>
  </si>
  <si>
    <t>David L. Calhoun</t>
  </si>
  <si>
    <t>NYSE:BA</t>
  </si>
  <si>
    <t>$1,500,000,000</t>
  </si>
  <si>
    <t>$76,560,000,000</t>
  </si>
  <si>
    <t>BCS</t>
  </si>
  <si>
    <t>BCS, The Chartered Institute for IT</t>
  </si>
  <si>
    <t xml:space="preserve">At BCS, we’re on a mission to ensure everyone’s experience with technology is positive. It’s something we’ve been committed to since 1957. 
Who we are 
We're 68,000 members in 150 countries, and a wider community of business leaders, educators, practitioners and policy-makers all committed to our mission. 
As a charity with a royal charter, our agenda is to lead the IT industry through its ethical challenges, to support the people who work in the industry, and to make IT good for society. 
What we do 
At BCS, we're ensuring the digital journey is safe and positive for everyone, by raising standards of competence and conduct across the IT industry and tackling the ethical challenges we face along the way. 
Find out how we're shaping policy and influencing change 
Everything we do at BCS is built on our five strategic pillars, which make it possible for us to raise standards and realise greater potential in the technology industry. </t>
  </si>
  <si>
    <t>https://www.bcs.org/</t>
  </si>
  <si>
    <t>Paul Fletcher</t>
  </si>
  <si>
    <t>https://www.linkedin.com/in/paultfletcher/</t>
  </si>
  <si>
    <t>$54,540,000</t>
  </si>
  <si>
    <t>Beachhead</t>
  </si>
  <si>
    <t>Beachhead Solutions, Inc.</t>
  </si>
  <si>
    <t>Beachhead offers first-in-class subscription services to enforce encryption and manage security on mobile devices through one, easy-to-manage web-based console. Beachhead's services are user-transparent and give an organization or managed service provider (MSP) the ability to change policy on compromised Mac &amp; Windows PCs, USB storage, iPhones, iPads and Android devices. These access restrictions can include data wipe, revocation of authentication, denial (and restoration) of data access, system shutdown and more. Beachhead Solutions, Inc. is privately held &amp; funded and is incorporated in Delaware.</t>
  </si>
  <si>
    <t>https://www.beachheadsolutions.com/</t>
  </si>
  <si>
    <t>Jim Obot</t>
  </si>
  <si>
    <t>https://www.linkedin.com/in/jim-obot-2812898/</t>
  </si>
  <si>
    <t>Debt</t>
  </si>
  <si>
    <t>BehavioSec</t>
  </si>
  <si>
    <t>BehavioSec, Inc.</t>
  </si>
  <si>
    <t>BehavioSec is the first vendor to pioneer behavioral biometrics. The company’s Behavioral Biometrics as a Service (BBaaS) platform is widely deployed across Global 2000 companies for its proven ability to dramatically reduce account fraud and data theft. Founded in 2008 out of groundbreaking academic research, BehavioSec technology allowscompanies, to continuously verify digital identities with superior precision, in real-time. Strengthened with the leadership of serial entrepreneurs and experienced industry professionals, the BehavioSec team now spans the world, providing security while preserving a rich digital experience throughout web and mobile apps. BehavioSec is the only enterprise-grade vendor used in global deployments with some of the largest companies, reducing manual review whilst safeguarding millions of users and billions of transactions.</t>
  </si>
  <si>
    <t>https://www.behaviosec.com/</t>
  </si>
  <si>
    <t>Neil Costigan</t>
  </si>
  <si>
    <t>https://www.linkedin.com/in/neilcostigan/</t>
  </si>
  <si>
    <t>Jordan Blake</t>
  </si>
  <si>
    <t>https://www.linkedin.com/in/jordan-blake-3300562/</t>
  </si>
  <si>
    <t>$25,700,000</t>
  </si>
  <si>
    <t>Bekchy</t>
  </si>
  <si>
    <t>Bekchy, Inc.</t>
  </si>
  <si>
    <t xml:space="preserve">Provides protection of websites, works in front of web application servers, creates firewalls and blocks incoming attacks.
</t>
  </si>
  <si>
    <t>https://bekchy.com/</t>
  </si>
  <si>
    <t>Kenan Altun</t>
  </si>
  <si>
    <t>https://www.linkedin.com/in/kenanaltun/</t>
  </si>
  <si>
    <t>$36,000</t>
  </si>
  <si>
    <t>Belcan</t>
  </si>
  <si>
    <t>Belcan Corp.</t>
  </si>
  <si>
    <t>Cincinnati</t>
  </si>
  <si>
    <t>Founded in 1958, Belcan has become a global technological leader. Today, Belcan has over 10,000 professionals serving hundreds of customers in over 60 locations worldwide.
To better serve customers, Belcan created three business models designed to act as centers of excellence: Engineering Services, Technical Services and Consulting Services. Each unit is designed to accelerate the business goals of our customers through unmatched expertise and a commitment to measurable results.</t>
  </si>
  <si>
    <t>https://www.belcan.com/</t>
  </si>
  <si>
    <t>Lance Kwasniewski</t>
  </si>
  <si>
    <t>https://www.linkedin.com/in/lance-kwasniewski-a2b450/</t>
  </si>
  <si>
    <t>$950,000,000</t>
  </si>
  <si>
    <t>AE Industrial Partners LLC</t>
  </si>
  <si>
    <t>Belkasoft</t>
  </si>
  <si>
    <t>Belkasoft LLC</t>
  </si>
  <si>
    <t>Founded in 2002, Belkasoft is a global leader in digital forensics technology, known for their sound and comprehensive forensic tools. With a team of professionals in digital forensics, data recovery and reverse engineering, Belkasoft focuses on creating technologically advanced yet easy-to-use products for investigators and forensic experts to make their work easier, faster, and more effective.
With this focus in mind, Belkasoft introduces their flagship product, Belkasoft Evidence Center — an easy-to-use, integrated solution for collecting and analyzing digital evidence from mobile and computer devices. Customers in law enforcement, police, military, business, intelligence agencies, and forensic laboratories in 130+ countries worldwide use Belkasoft products to fight homicide, crimes against children, drug trafficking, data leakage, fraud, and other online and offline crimes.</t>
  </si>
  <si>
    <t>https://belkasoft.com/</t>
  </si>
  <si>
    <t>Yuri Gubanov</t>
  </si>
  <si>
    <t>https://www.linkedin.com/in/yurigubanov/</t>
  </si>
  <si>
    <t>Bell Canada</t>
  </si>
  <si>
    <t>Montreal</t>
  </si>
  <si>
    <t>Quebec</t>
  </si>
  <si>
    <t>April 29, 1880</t>
  </si>
  <si>
    <t>Canada’s communications leader for 140 years, Bell continues to transform itself to provide more value to its customers and shareholders. Our goal is to be recognized by customers as Canada’s leading communications company. To achieve it, we rely on the efforts, engagement and expertise of our employees. Our 50,000+ team members are located across Canada, working in thousands of locations in urban and rural areas. Our diverse team is made up of individuals who are highly skilled in a broad range of jobs, working in an environment designed to nurture an engaged workforce and a performance-driven culture.</t>
  </si>
  <si>
    <t>https://www.bell.ca/</t>
  </si>
  <si>
    <t>Mirko Bibic</t>
  </si>
  <si>
    <t>https://www.linkedin.com/in/mirkobibic/</t>
  </si>
  <si>
    <t>John Watson</t>
  </si>
  <si>
    <t>https://www.linkedin.com/in/john-watson-232a5666</t>
  </si>
  <si>
    <t>$23,470,000,000</t>
  </si>
  <si>
    <t>Neustar</t>
  </si>
  <si>
    <t>Neustar, Inc</t>
  </si>
  <si>
    <t>Sterling</t>
  </si>
  <si>
    <t>Neustar Enables Trusted Connections Between Companies and People at the Moments That Matter Most.</t>
  </si>
  <si>
    <t>https://www.home.neustar/</t>
  </si>
  <si>
    <t>Charles E. Gottdiener</t>
  </si>
  <si>
    <t>https://www.linkedin.com/in/charliegottdiener/</t>
  </si>
  <si>
    <t>Dorean Kass</t>
  </si>
  <si>
    <t>https://www.linkedin.com/in/doreankass/</t>
  </si>
  <si>
    <t>$605,000,000</t>
  </si>
  <si>
    <t>$700,000,000</t>
  </si>
  <si>
    <t>Golden Gate Capital</t>
  </si>
  <si>
    <t>Benchmark Executive Search</t>
  </si>
  <si>
    <t>Benchmark Executive Search LLC</t>
  </si>
  <si>
    <t>Reston</t>
  </si>
  <si>
    <t>Benchmark is a boutique executive search firm with over seventy years of CxO, VP, GM and Board level executive search experience working with companies providing technology (hardware, software, infrastructure and services), cybersecurity, systems engineering and scientific products and services to the federal and commercial markets.
We specialize in working with startup, emerging-growth and mid-cap companies interested in entering or expanding their presence in the federal market with game-changing technologies and innovative services. With a deep understanding of the government acquisition process and a collaborative approach to networking, our clients trust us with their most sensitive, confidential and mission-critical searches and benefit from our unique access to an elite talent pool.
We strongly believe that fewer searches per partner foster closer relationships and a deeper understanding of our clients’ needs and are essential to achieving extraordinary results. Our relationship-driven approach is the foundation for our proprietary precision matching system and unique candidate benchmarking and scoring dashboard, proven to deliver executives that are aligned with the position and the client’s corporate culture.
Benchmark is committed to Excellence in Search Execution which we measure by accuracy, responsiveness, time to closure and short and long term success of the executive leadership we recruit for our clients.</t>
  </si>
  <si>
    <t>https://www.benchmarkes.com/</t>
  </si>
  <si>
    <t>Jeremy King</t>
  </si>
  <si>
    <t>https://www.linkedin.com/in/jeremyking-headhunter/</t>
  </si>
  <si>
    <t>Berkeley Varitronics Systems</t>
  </si>
  <si>
    <t>Berkeley Varitronics Systems, Inc.</t>
  </si>
  <si>
    <t>Metuchen</t>
  </si>
  <si>
    <t xml:space="preserve">Wireless and Security Innovation is in our family
Berkeley Varitronics Systems, Inc. (BVS) is a privately owned family business and known as an engineering think tank delivering custom wireless RF engineering products and solutions since 1972. BVS clients range from NASA to many Fortune 500 companies all the way down to small entrepreneurs looking for rapid development and prototyping of an idea. Our word of mouth and repeat business is fueled by our reputation of treating the customers the way we would like to be treated ourselves and delivering every engineering specification as promised. BVS has deployed tens of thousands of wireless security, test, safety and cybersecurity products worldwide.
Explosion of ideas
Back in 1972 in Berkeley Heights, NJ, BVS founder and CTO, Gary Schober, began to assemble a team of expert RF hardware and software engineers. This team has led BVS to many innovations including the first wireless link used to monitor artificial hearts, remote monitoring systems for Pepsi vending machines and even the design (over 30 unique instruments) and delivery (over 6,000 units) of cellular test devices used in the U.S. cellular network buildout in the late 80s.
Since 1990, BVS has been designing, manufacturing and shipping our own branded products all from our headquarters in Metuchen, NJ. Over the years, the entire catalog has grown to some 200 unique products consisting of wireless test, security, safety and cybersecurity solutions including stimulus transmitters, cell phone detection solutions and cybersecurity training and education. This vast array of products and categories allows BVS to serve government, corporate, military, law enforcement, correctional, telecom and transportation industries by leveraging decades of wireless and manufacturing expertise into every project and product we ship.
</t>
  </si>
  <si>
    <t>https://www.bvsystems.com/</t>
  </si>
  <si>
    <t>Scott N. Schober</t>
  </si>
  <si>
    <t>https://www.linkedin.com/in/snschober/</t>
  </si>
  <si>
    <t>$350,000</t>
  </si>
  <si>
    <t>$6,660,000</t>
  </si>
  <si>
    <t>NoPassword</t>
  </si>
  <si>
    <t>NoPassword is now a part of the LastPass Identity suite by LogMeIn.</t>
  </si>
  <si>
    <t>$600,000</t>
  </si>
  <si>
    <t>LogMeIn</t>
  </si>
  <si>
    <t>BETTER</t>
  </si>
  <si>
    <t>Better Mobile Security Inc.</t>
  </si>
  <si>
    <t>In a world where working remotely and bringing your own devices (BYOD) to work is the new norm Mobile Threat Defense (MTD) Solutions are increasingly crucial for the safety of our data. Threats arise from many innocent-looking coincidences; a few to name are data leakages by "riskware" apps, unsecured Wifi hubs, and Phishing attacks.
BETTER's Mobile Threat Defense is the best way to secure iOS and Android devices against all types of known and unknown mobile threats. BETTER's security platform combines sophisticated machine learning / artificial intelligence with its real-time threat intelligence to automatically detect attacks from malware, network, OS vulnerabilities, out-of-date operating systems, and many other breaches.</t>
  </si>
  <si>
    <t>https://www.better.mobi/home</t>
  </si>
  <si>
    <t>Senai Ahderom</t>
  </si>
  <si>
    <t>https://www.linkedin.com/in/senaiahderom/</t>
  </si>
  <si>
    <t>$2,500,000</t>
  </si>
  <si>
    <t>BetterCloud</t>
  </si>
  <si>
    <t>BetterCloud, Inc.</t>
  </si>
  <si>
    <t>BetterCloud is the leading SaaSOps platform that enables IT professionals to discover, manage and secure the growing stack of SaaS applications in the digital workplace. With an expanding ecosystem of SaaS integrations, thousands of forward thinking organizations like Zoom, Walmart, and Square now rely on BetterCloud to automate processes and policies across their cloud application portfolio.</t>
  </si>
  <si>
    <t>https://www.bettercloud.com/</t>
  </si>
  <si>
    <t xml:space="preserve">David Politis
</t>
  </si>
  <si>
    <t>https://www.linkedin.com/in/davidpolitis/</t>
  </si>
  <si>
    <t xml:space="preserve">Jason Lyman
</t>
  </si>
  <si>
    <t>https://www.linkedin.com/in/jason-lyman1/</t>
  </si>
  <si>
    <t>$186,900,000</t>
  </si>
  <si>
    <t>$42,300,000</t>
  </si>
  <si>
    <t>Beyond Identity</t>
  </si>
  <si>
    <t>Beyond Identity, Inc.</t>
  </si>
  <si>
    <t xml:space="preserve">Beyond Identity is the first and only company to provide passwordless identity management. The Beyond Identity team is composed of cybersecurity and identity management professionals who are passionate about restoring digital trust and building a fundamentally secure way to authenticate and authorize users while protecting privacy. 
Two and a half decades ago, our founders, Jim Clark and Tom Jermoluk, made the World Wide Web accessible to all and ready for business – Jim with the release of the Netscape browser and SSL for secure Internet transactions, and Tom with large-scale home broadband access with @Home Network. However, as businesses, governments, and individuals increasingly relied on the Internet, bad actors eroded trust, stole intellectual property, and pilfered funds. 
With hundreds of billions of passwords in the world today, we continue to rely on this fundamentally insecure authentication model. Passwords are insecure because these “shared secrets” transit networks, are stored insecurely in databases, are shared among friends and family, and are reused across multiple apps.  
 </t>
  </si>
  <si>
    <t>https://www.beyondidentity.com/</t>
  </si>
  <si>
    <t>Thomas Jermoluk</t>
  </si>
  <si>
    <t>https://www.linkedin.com/in/thomas-jermoluk-a4a491126/</t>
  </si>
  <si>
    <t xml:space="preserve">Patrick McBride
</t>
  </si>
  <si>
    <t>https://www.linkedin.com/in/patrickmcbride/</t>
  </si>
  <si>
    <t>Beyond Inc.</t>
  </si>
  <si>
    <t>Beyond, Inc.</t>
  </si>
  <si>
    <t>Minato</t>
  </si>
  <si>
    <t>Chiba</t>
  </si>
  <si>
    <t>Beyond, Inc. is provides smartphone application business services.</t>
  </si>
  <si>
    <t>https://www.beyond-inc.jp/</t>
  </si>
  <si>
    <t>Booz Allen Hamilton</t>
  </si>
  <si>
    <t>Booz Allen Hamilton Inc.</t>
  </si>
  <si>
    <t>Mclean</t>
  </si>
  <si>
    <t xml:space="preserve">We bring bold thinking and a desire to be the best in our work in consulting, analytics, digital solutions, engineering, and cyber, and with industries ranging from defense to health to energy to international development.
We celebrate and value diversity in all its forms; it’s something we truly value as a multicultural community of problem solvers. We have one guiding purpose—to empower people to change the world. Our founder, Edwin Booz said it best: “Start with character… and fear not the future.” We bring a ferocious integrity to not only train our clients to tackle the problems they face today, but to help them change the status quo for tomorrow. Each day, we imagine, invent, and deliver new ways to better serve our employees, our clients, and the world. 
</t>
  </si>
  <si>
    <t>https://www.boozallen.com/</t>
  </si>
  <si>
    <t>Horacio Rozanski</t>
  </si>
  <si>
    <t>https://www.linkedin.com/in/horacio-rozanski-84a2519/</t>
  </si>
  <si>
    <t>NYSE:BAH</t>
  </si>
  <si>
    <t>$6,700,000,000</t>
  </si>
  <si>
    <t xml:space="preserve">Morphick Cyber Security </t>
  </si>
  <si>
    <t>Beyond Security</t>
  </si>
  <si>
    <t>Beyond Security, Inc.</t>
  </si>
  <si>
    <t>Roseville</t>
  </si>
  <si>
    <t xml:space="preserve">Beyond Security is a global leader in automated vulnerability assessment and compliance solutions - enabling businesses and governments to accurately assess and manage security weaknesses in their networks, applications, industrial systems and networked software at a fraction of the cost of human-based penetration testing.
</t>
  </si>
  <si>
    <t xml:space="preserve">https://beyondsecurity.com/
</t>
  </si>
  <si>
    <t>Aviram Jenik</t>
  </si>
  <si>
    <t>https://www.linkedin.com/in/aviramjenik/</t>
  </si>
  <si>
    <t>HelpSystems</t>
  </si>
  <si>
    <t>BeyondTrust</t>
  </si>
  <si>
    <t>BeyondTrust Corporation</t>
  </si>
  <si>
    <t>Johns Creek</t>
  </si>
  <si>
    <t xml:space="preserve">BeyondTrust is the worldwide leader in Privileged Access Management, offering the most seamless approach to preventing data breaches related to stolen credentials, misused privileges, and compromised remote access.
Our extensible platform empowers organizations to easily scale privilege security as threats evolve across endpoint, server, cloud, DevOps, and network device environments. BeyondTrust unifies the industry’s broadest set of privileged access capabilities with centralized management, reporting, and analytics, enabling leaders to take decisive and informed actions to defeat attackers. Our holistic platform stands out for its flexible design that simplifies integrations, enhances user productivity, and maximizes IT and security investments.
</t>
  </si>
  <si>
    <t>https://www.beyondtrust.com/</t>
  </si>
  <si>
    <t>Matt Dircks</t>
  </si>
  <si>
    <t>https://www.linkedin.com/in/mattdircks/</t>
  </si>
  <si>
    <t>Liz Shulof</t>
  </si>
  <si>
    <t>https://www.linkedin.com/in/liz-shulof-03962b1/</t>
  </si>
  <si>
    <t>$48,450,000</t>
  </si>
  <si>
    <t>BHC Laboratory</t>
  </si>
  <si>
    <t>BHC Laboratory LLC</t>
  </si>
  <si>
    <t>Tallinn</t>
  </si>
  <si>
    <t>Estonia</t>
  </si>
  <si>
    <t xml:space="preserve">BHC Laboratory, bringing together cyberspace and security experts, was founded in 2012 as an Independent Cyber Security Advisor.
Prior to establishing BHC Laboratory, the members of our team have led together a number of successful projects in the cyber security field. Working in team we could see very positive effects for our customers – by bringing together various areas of expertise in technology, leadership and 
communication we are fully equipped to:
• Help our customers with the most intricating challenges
• Deliver comprehensive and complete services
• Do away with complex IT terms and adopt the language of our customers
• Establish common ground between senior management and IT departments
</t>
  </si>
  <si>
    <t>https://bhclab.com/</t>
  </si>
  <si>
    <t xml:space="preserve">Andrus Kivisaar
</t>
  </si>
  <si>
    <t>https://www.linkedin.com/in/andrus-kivisaar-04aaa42/</t>
  </si>
  <si>
    <t>Biarca</t>
  </si>
  <si>
    <t>Biarca, Inc.</t>
  </si>
  <si>
    <t>At Biarca, we simplify complex business problems through the use of cutting-edge technologies and expert engineering teams. With our knowledge of the top cloud platforms and open source solutions, we provide our clients with cohesive cloud environments and resilient IT programs that support business innovation.</t>
  </si>
  <si>
    <t>https://biarca.io/</t>
  </si>
  <si>
    <t>Subha Rajana</t>
  </si>
  <si>
    <t>https://www.linkedin.com/in/subharajana/</t>
  </si>
  <si>
    <t>Amar Rao</t>
  </si>
  <si>
    <t>https://www.linkedin.com/in/amarrao22/</t>
  </si>
  <si>
    <t>BicDroid</t>
  </si>
  <si>
    <t>BicDroid, Inc.</t>
  </si>
  <si>
    <t>We are a global leader in data protection. Our innovative security solutions use patented technology to deliver a truly secure system, unlike anything else available. Our management team has brought together their decades of experience to solve the most significant technology challenge facing the world today - data protection.</t>
  </si>
  <si>
    <t>https://www.bicdroid.com/</t>
  </si>
  <si>
    <t>En-hui Yang</t>
  </si>
  <si>
    <t>https://www.linkedin.com/in/en-hui-yang-94a66280/</t>
  </si>
  <si>
    <t>$720,000</t>
  </si>
  <si>
    <t>Big Switch Networks</t>
  </si>
  <si>
    <t>Big Switch Networks LLC</t>
  </si>
  <si>
    <t>Big Switch Networks is the Cloud-First Networking company, bringing public cloud-style networking and hybrid cloud consistency to organizations around the world. The company provides data center switching, monitoring, visibility and security solutions for on-premises enterprise cloud, public cloud and Multi-cloud environments that enable companies of all sizes to dramatically increase operational efficiency, increase business agility, and reduce networking costs. Big Switch was founded in 2010, with roots in the original Stanford research team that invented software-defined networking. Big Switch has strategic partnerships with Dell EMC, HPE and Edgecore, delivering innovative software on industry-standard open networking hardware. Since its founding the company has been an active member and contributor to multiple open source communities. Big Switch Networks is headquartered in Santa Clara, CA, with a dedicated presence across more than 25 countries.</t>
  </si>
  <si>
    <t>www.bigswitch.com</t>
  </si>
  <si>
    <t>Douglas Murray</t>
  </si>
  <si>
    <t>https://www.linkedin.com/in/douglas-murray-2324932/</t>
  </si>
  <si>
    <t>Prashant Gandhi</t>
  </si>
  <si>
    <t>https://www.linkedin.com/in/ppgandhi/</t>
  </si>
  <si>
    <t>$119,500,000</t>
  </si>
  <si>
    <t xml:space="preserve">Arista Networks
</t>
  </si>
  <si>
    <t>BigID</t>
  </si>
  <si>
    <t>BigID, Inc.</t>
  </si>
  <si>
    <t xml:space="preserve">BigID redefines data privacy and protection: helping organizations know their data for privacy, protection and perspective.
BigID uses advanced machine learning and identity intelligence to help enterprises better protect their customer and employee data at petabyte scale. With BigID, enterprises can better  manage and protect their customer data, meet data privacy and protection regulations like the CCPA and GDPR, and leverage unmatched coverage for all data across all data stores.
By bringing data science and purpose-built technology to data privacy and protection, BigID enables organizations to discover and map all types of data from all enterprise data sources; automatically classify, correlate, and catalog identity &amp; entity data into profiles; manage and protect enterprise data with advanced data intelligence; and automate data privacy and protection.
</t>
  </si>
  <si>
    <t>https://bigid.com/</t>
  </si>
  <si>
    <t>Dimitri Sirota</t>
  </si>
  <si>
    <t>https://www.linkedin.com/in/dimitrisirota/</t>
  </si>
  <si>
    <t>Sarah Hospelhorn</t>
  </si>
  <si>
    <t>https://www.linkedin.com/in/hospelhorn/</t>
  </si>
  <si>
    <t>$146,100,000</t>
  </si>
  <si>
    <t xml:space="preserve"> $39,800,000</t>
  </si>
  <si>
    <t>BigPanda</t>
  </si>
  <si>
    <t>BigPanda, Inc.</t>
  </si>
  <si>
    <t>Mountain View</t>
  </si>
  <si>
    <t>As organizations take on transformation initiatives like moving to the cloud, modernizing applications or adopting new technologies and operating models, enterprise IT Ops, NOC, DevOps and SRE teams find themselves managing environments at unprecedented scale, complexity and velocity.
To keep up, organizations have been trying to automate IT Operations for years. But that automation has been based on rules and dependency models that were programmed by hand, leading to high costs, slow time to value, and inability to keep up with rapid change.
Our founders, Assaf and Elik, were both frustrated that IT Ops was still held captive by these rules-driven solutions and overly manual processes. But they knew that Machine learning could help. So they launched BigPanda.</t>
  </si>
  <si>
    <t>https://www.bigpanda.io/</t>
  </si>
  <si>
    <t>Assaf Resnick</t>
  </si>
  <si>
    <t>https://www.linkedin.com/in/assafresnick/</t>
  </si>
  <si>
    <t xml:space="preserve">Cari Jaquet
</t>
  </si>
  <si>
    <t>https://www.linkedin.com/in/carijaquet/</t>
  </si>
  <si>
    <t>$101,000,000</t>
  </si>
  <si>
    <t xml:space="preserve"> $24,000,000</t>
  </si>
  <si>
    <t>Billington CyberSecurity</t>
  </si>
  <si>
    <t>Billington CyberSecurity is one of the world’s leading cyber education companies for senior executives.
Founded in 2010, the company produces the world’s leading government cybersecurity summit. The 11th Annual Billington CyberSecurity Summit will occur on September 8-9, 2020 at the Washington Marriott Wardman Park. Speakers confirmed include Dana Deasy, CIO, DoD and VADM Nancy Norton, Director, DISA and Commander, JFHQ-DODIN. Last year’s event sold out with some 1200 attendees.
After a decade launching the largest events for BNA and Thomson Reuters, Thomas K. Billington founded his cybersecurity education company early in 2010 with an exclusive focus on cybersecurity, years before the issue made major newspaper headlines. He is now Chairman, CEO and Founder of the limited liability company.</t>
  </si>
  <si>
    <t>https://billingtoncybersecurity.com/</t>
  </si>
  <si>
    <t>Thomas K. Billington</t>
  </si>
  <si>
    <t>https://www.linkedin.com/in/tombillington/</t>
  </si>
  <si>
    <t>BINAR10</t>
  </si>
  <si>
    <t>BINAR10 SAC</t>
  </si>
  <si>
    <t>Barranquilla</t>
  </si>
  <si>
    <t>Atlántico</t>
  </si>
  <si>
    <t>BINAR10 is a technology services company, specialized in Ethical Hacking / Penetration Testing, Information Security Management and Open Source technologies.
BINAR10 is made up of upright professionals, carefully selected in the academic, technical and ethical aspects; With a profile of researchers in the scientific and technological field, who have university studies of doctorate, master's degree, engineering and international certifications from recognized entities, such as EC-Council, ISACA, BSI, MILE2, Red Hat, Cisco, Microsoft, among others.</t>
  </si>
  <si>
    <t>https://www.binar10.com/</t>
  </si>
  <si>
    <t>Angela Maria Jiménez Pión</t>
  </si>
  <si>
    <t>https://www.linkedin.com/in/angela-maria-jim%C3%A9nez-pi%C3%B3n-5ba5b5179/</t>
  </si>
  <si>
    <t>$251,000</t>
  </si>
  <si>
    <t>Binary Defense</t>
  </si>
  <si>
    <t>Binary Defense Systems, LLC</t>
  </si>
  <si>
    <t>Hudson</t>
  </si>
  <si>
    <t>Founded in 2014 by the industry’s top cybersecurity experts, Binary Defense is on a mission to change the security industry for the better and help organizations defend against threats of all kinds.
We believe that the best defense against cyber threats uses a human-driven, technology-assisted approach. We protect businesses of all sizes through our advanced cybersecurity solutions including Managed Detection and Response, Security Information and Event Management and Counterintelligence.</t>
  </si>
  <si>
    <t>https://www.binarydefense.com/</t>
  </si>
  <si>
    <t>Mike Valentine</t>
  </si>
  <si>
    <t>David White ; Nicole Serapilio</t>
  </si>
  <si>
    <t>https://www.linkedin.com/in/david-white-136429137/ ; https://www.linkedin.com/in/nicoleliebermanserapilio/?locale=de_DE</t>
  </si>
  <si>
    <t>Panopta</t>
  </si>
  <si>
    <t>Panopta LLC</t>
  </si>
  <si>
    <t xml:space="preserve">Illinois </t>
  </si>
  <si>
    <t>https://www.panopta.com/</t>
  </si>
  <si>
    <t>Fortinet</t>
  </si>
  <si>
    <t>BioCatch Ltd.</t>
  </si>
  <si>
    <t>BioCatch was founded in 2011 by experts in neural science, artificial intelligence (AI), machine learning and cyberterrorism. The newly-founded company had a significant mission: to address next-generation digital identity challenges by focusing on online user behavior rather than static authentication measures, like passwords or endpoint security. They discovered an untapped goldmine.Powerful behavioral insights — gleaned from the analysis of more than 2,000 physical and cognitive behavioral parameters — were able to support different use cases across the digital identity lifecycle. The technology enabled the holy grail of the modern digital era — seamless and secure online experiences. Behavioral biometrics, a technology used to identify people based on their behavioral parameters, was born.</t>
  </si>
  <si>
    <t>https://www.biocatch.com/</t>
  </si>
  <si>
    <t>Howard Edelstein</t>
  </si>
  <si>
    <t>https://www.linkedin.com/in/phowardedelstein/</t>
  </si>
  <si>
    <t>Mark Elliot</t>
  </si>
  <si>
    <t>$213,700,000</t>
  </si>
  <si>
    <t>$35,700,000</t>
  </si>
  <si>
    <t>Bionic</t>
  </si>
  <si>
    <t>BiowatchID</t>
  </si>
  <si>
    <t>Biowatch SA</t>
  </si>
  <si>
    <t>Lausanne</t>
  </si>
  <si>
    <t>Vaud</t>
  </si>
  <si>
    <t xml:space="preserve">Biowatch is the replacement for traditional badges, cards, keys, passwords, PIN codes and biometrics. Once on your wrist it provides seamless authentication to your devices, services and premises.
</t>
  </si>
  <si>
    <t>https://biowatchid.com/</t>
  </si>
  <si>
    <t>Matthias Vanoni</t>
  </si>
  <si>
    <t>https://www.linkedin.com/in/matthias-vanoni-02147b76/</t>
  </si>
  <si>
    <t xml:space="preserve">Grant
</t>
  </si>
  <si>
    <t>Biscom</t>
  </si>
  <si>
    <t>Biscom, Inc</t>
  </si>
  <si>
    <t>Chelmsford</t>
  </si>
  <si>
    <t xml:space="preserve">Founded in 1986 by S.K. Ho, Carlos Mainemer, and Bill Agudelo, Biscom pioneered the enterprise fax server and secure fax marketplaces with FAXCOM® and its award-winning fax management solutions. Since then, Biscom has developed expertise and solutions around secure file transfer, synchronization, file translation, and mobile devices.
Biscom is committed to developing innovative secure communication solutions for the world’s largest regulated organizations – especially healthcare, finance, and government. Our solutions ensure the mission-critical documents are delivered securely and reliably – without compromise.  
</t>
  </si>
  <si>
    <t>https://www.biscom.com/</t>
  </si>
  <si>
    <t>Bill Ho</t>
  </si>
  <si>
    <t>https://www.linkedin.com/in/billho1/</t>
  </si>
  <si>
    <t xml:space="preserve">Charles Magliato
</t>
  </si>
  <si>
    <t>https://www.linkedin.com/in/charles-magliato-76323610/</t>
  </si>
  <si>
    <t>Bishop Fox</t>
  </si>
  <si>
    <t>Bishop Fox, LLC</t>
  </si>
  <si>
    <t>Bishop Fox is the largest private professional services firm focused on offensive security testing. Since 2005, the firm has provided security consulting services to the world's leading organizations — working with over 25% of the Fortune 100 — to help secure their products, applications, networks, and cloud resources with penetration testing and security assessments. In February 2019, Bishop Fox closed $25 million in Series A funding from ForgePoint Capital, which will allow the company to continue to grow its research capabilities and develop next generation offensive security technologies like CAST. The company is headquartered in Phoenix, AZ and has offices in Atlanta, GA; San Francisco, CA; New York, NY; and Barcelona, Spain.</t>
  </si>
  <si>
    <t>https://www.bishopfox.com/</t>
  </si>
  <si>
    <t>Vinnie Liu</t>
  </si>
  <si>
    <t>https://www.linkedin.com/in/vinnieliu</t>
  </si>
  <si>
    <t>Elvie Stephanopoulos</t>
  </si>
  <si>
    <t>https://www.linkedin.com/in/elviestephanopoulos</t>
  </si>
  <si>
    <t>$45,300,000</t>
  </si>
  <si>
    <t>Bit Discovery</t>
  </si>
  <si>
    <t>Bit Discovery Inc.</t>
  </si>
  <si>
    <t>Your company has internet-accessible technology. Domain names, subdomains, IP address, servers, web pages – things that anyone can access on the internet. We discover every little bit of that for you. We inventory it, and keep that inventory updated. Bit Discovery makes it easy. We illuminate every little bit of the internet so that our customers are aware of all of the internet-accessible tech they own. Using snapshots of the internet, we organize massive amounts of information and distill it down into a simple and elegant inventory system. The Bit Discovery solution was created for busy people, by busy people. Time is everyone’s most precious resource, so we work as efficiently for our customers as we do for ourselves.</t>
  </si>
  <si>
    <t>https://bitdiscovery.com/</t>
  </si>
  <si>
    <t>Jeremiah Grossman</t>
  </si>
  <si>
    <t>https://www.linkedin.com/in/grossmanjeremiah/</t>
  </si>
  <si>
    <t>Kyle Kephart</t>
  </si>
  <si>
    <t>https://www.linkedin.com/in/kyle-kephart-6a2b0b23</t>
  </si>
  <si>
    <t>$2,700,000</t>
  </si>
  <si>
    <t>Box</t>
  </si>
  <si>
    <t>Box, Inc.</t>
  </si>
  <si>
    <t>We started Box in 2005 to make it easy to access information from anywhere and collaborate with anyone. While that vision still lies at the core of our business, it has transformed into our mission to power how the world works together. Today, we're proud to call 97,000 companies and 68% of the Fortune 500 our customers — but we're just getting started. As work continues to evolve, we stay focused on delivering innovation to organizations across the globe and blowing our customers' minds every day.</t>
  </si>
  <si>
    <t>www.box.com</t>
  </si>
  <si>
    <t>Aaron Levie</t>
  </si>
  <si>
    <t>https://www.linkedin.com/in/boxaaron/</t>
  </si>
  <si>
    <t>Chris Koehler</t>
  </si>
  <si>
    <t>https://www.linkedin.com/in/ckoehler/</t>
  </si>
  <si>
    <t>NYSE:BOX</t>
  </si>
  <si>
    <t>Series G</t>
  </si>
  <si>
    <t>$559,000,000</t>
  </si>
  <si>
    <t>$696,000,000</t>
  </si>
  <si>
    <t xml:space="preserve">Butter.ai </t>
  </si>
  <si>
    <t>Bitcrack</t>
  </si>
  <si>
    <t>Bitcrack Cyber Security</t>
  </si>
  <si>
    <t>Sandton</t>
  </si>
  <si>
    <t>Founded by Security and Business Professionals Those are just a few of the qualifications our staff have, along with a combined experience of 40+ years. Our company has a firm foundation in technology, with a strong focus in security and hacking. Now, combined with experienced business professionals, we have complete synergy in our offerings that are designed, maintained and focus on one thing : YOU. At Bitcrack Cyber Security, we understand that ethos. We embrace it. However we also understand that business speaks a different language. So we have merged the two in our company to create an entity with two sides. The side that will help your business grow, make key decisions and communicate what we do in a way that makes business sense.</t>
  </si>
  <si>
    <t>https://www.bitcrack.net/</t>
  </si>
  <si>
    <t>Lloyd Kumbemba</t>
  </si>
  <si>
    <t>https://www.linkedin.com/in/lloyd-wesley-kumbemba-a6224877/</t>
  </si>
  <si>
    <t>$777,000</t>
  </si>
  <si>
    <t>BitDam</t>
  </si>
  <si>
    <t>BitDam Ltd.</t>
  </si>
  <si>
    <t>BitDam’s mission is to secure enterprise communications across all collaboration tools. We protect organizations from advanced threats hidden in files and links regardless of the threat type and delivery method.
No matter what collaboration platform your end-users are using – email, cloud drives, or instant messaging – BitDam cyber security solutions ensure no phishing, ransomware or other malware will enter your organization.</t>
  </si>
  <si>
    <t>https://bitdam.com/</t>
  </si>
  <si>
    <t>Liron Barak</t>
  </si>
  <si>
    <t>https://www.linkedin.com/in/liron-barak-172792a1/</t>
  </si>
  <si>
    <t>Rotem Shemesh</t>
  </si>
  <si>
    <t>https://www.linkedin.com/in/rotem-shemesh-4949056/</t>
  </si>
  <si>
    <t>Datto</t>
  </si>
  <si>
    <t>Bitdefender</t>
  </si>
  <si>
    <t>Bitdefender SRL</t>
  </si>
  <si>
    <t>Bucharest</t>
  </si>
  <si>
    <t>Bucuresti</t>
  </si>
  <si>
    <t>Romania</t>
  </si>
  <si>
    <t xml:space="preserve">Bitdefender delivers robust security you can rely on. With a global security delivery infrastructure protecting half a billion users, visionary solutions, and a wealth of awards, we have been a trusted security provider since 2001.
Bitdefender works with government organizations, large enterprises, SMEs and private individuals across more than 150 countries. We are dedicated to providing solutions to each of their challenges and needs – and our dedication proves to be successful.
With over 1,600 employees, and a team of 800+ engineers and researchers, Bitdefender is one of the most innovative IT security software vendors in the world today.
</t>
  </si>
  <si>
    <t>https://www.bitdefender.com/</t>
  </si>
  <si>
    <t>Florin Talpeș</t>
  </si>
  <si>
    <t>https://www.linkedin.com/in/florin-talpes-a2508a4/</t>
  </si>
  <si>
    <t>Mihaela Paun</t>
  </si>
  <si>
    <t>Secondary Market</t>
  </si>
  <si>
    <t>$187,000,000</t>
  </si>
  <si>
    <t>$139,700,000</t>
  </si>
  <si>
    <t>Bitglass</t>
  </si>
  <si>
    <t xml:space="preserve">Bitglass, Inc.
</t>
  </si>
  <si>
    <t xml:space="preserve">Bitglass delivers data and threat protection for any interaction, on any device, anywhere.  Operating at cloud scale across a global network of over 200 points of presence, Bitglass delivers unrivaled performance and uptime to ensure secure business continuity for the largest organizations.
Bitglass was founded in 2013 by a team of industry veterans with a proven track record of innovation and execution.
</t>
  </si>
  <si>
    <t>https://www.bitglass.com/</t>
  </si>
  <si>
    <t>Nat Kausik</t>
  </si>
  <si>
    <t>https://www.linkedin.com/in/bnkausik/</t>
  </si>
  <si>
    <t>Kevin Sheu</t>
  </si>
  <si>
    <t>https://www.linkedin.com/in/kevin-sheu-a0319a4/</t>
  </si>
  <si>
    <t>$150,100,000</t>
  </si>
  <si>
    <t>Bitgo</t>
  </si>
  <si>
    <t xml:space="preserve">BitGo, Inc.
</t>
  </si>
  <si>
    <t>At BitGo, we believe digital assets will drive the global financial system. Our clients choose BitGo because they need services and solutions they can trust. BitGo’s solution is built on top of the strongest technological foundation in the industry, allowing BitGo to provide clients with an integrated solution for digital assets that mitigates risk and optimizes capital efficiency.</t>
  </si>
  <si>
    <t>https://www.bitgo.com/</t>
  </si>
  <si>
    <t>Mike Belshe</t>
  </si>
  <si>
    <t>https://www.linkedin.com/in/mikebelshe/</t>
  </si>
  <si>
    <t>$69,500,000</t>
  </si>
  <si>
    <t>$10,900,000</t>
  </si>
  <si>
    <t>BitSight Technologies</t>
  </si>
  <si>
    <t xml:space="preserve">BitSight Technologies, Inc.
</t>
  </si>
  <si>
    <t xml:space="preserve">Organizations are often in the dark when it comes to understanding the actual security performance of critical third parties or even assessing the impact of their own security programs and policies. This is due to a lack of objective metrics and tools that help measure and mitigate cyber risk across the business ecosystem.
In 2011, BitSight pioneered the security ratings market, founding the company with a solitary mission: to transform how organizations evaluate risk and security performance by employing the outside-in model used by credit rating agencies. BitSight is honored to be supported by the top scientists of the National Science Foundation, which provides financial backing to scientific and engineering efforts of national importance.
</t>
  </si>
  <si>
    <t>https://www.bitsight.com/</t>
  </si>
  <si>
    <t>Stephen Harvey</t>
  </si>
  <si>
    <t>https://www.linkedin.com/in/stephen-harvey-667a411b/</t>
  </si>
  <si>
    <t>Joseph (Jay) Roxe</t>
  </si>
  <si>
    <t>https://www.linkedin.com/in/jroxe/</t>
  </si>
  <si>
    <t>$151,000,000</t>
  </si>
  <si>
    <t>$100,000,000</t>
  </si>
  <si>
    <t>Broadcom</t>
  </si>
  <si>
    <t>Broadcom Inc</t>
  </si>
  <si>
    <t>Broadcom Inc. is a global infrastructure technology leader built on 50 years of innovation, collaboration and engineering excellence. With roots based in the rich technical heritage of AT&amp;T/Bell Labs, Lucent and Hewlett-Packard/Agilent, Broadcom focuses on technologies that connect our world. Through the combination of industry leaders Broadcom, LSI, Broadcom Corporation, Brocade, CA Technologies and Symantec, the company has the size, scope and engineering talent to lead the industry into the future.</t>
  </si>
  <si>
    <t>www.broadcom.com</t>
  </si>
  <si>
    <t>Hock E. Tan</t>
  </si>
  <si>
    <t>Charlie Kawwas, Ph.D.</t>
  </si>
  <si>
    <t>https://www.linkedin.com/in/charlie-kawwas-2aa673/</t>
  </si>
  <si>
    <t>NASDAQ:BRCM</t>
  </si>
  <si>
    <t>$22.600,000,000</t>
  </si>
  <si>
    <t xml:space="preserve"> Broadcom Limited</t>
  </si>
  <si>
    <t>Bivio Networks</t>
  </si>
  <si>
    <t>Network Robots Inc.</t>
  </si>
  <si>
    <t xml:space="preserve">Bivio Networks is a leader in network security and control solutions.
</t>
  </si>
  <si>
    <t>https://www.bivio.net/</t>
  </si>
  <si>
    <t>Elan Amir</t>
  </si>
  <si>
    <t>https://www.linkedin.com/in/elan-amir-8524051/</t>
  </si>
  <si>
    <t>$60,800,000</t>
  </si>
  <si>
    <t>$14,000,000</t>
  </si>
  <si>
    <t>Black Duck Software</t>
  </si>
  <si>
    <t xml:space="preserve">Black Duck Software, Inc.
</t>
  </si>
  <si>
    <t xml:space="preserve">Black Duck by Synopsys provides automated solutions for securing and managing open source software. With the rapid, widespread adoption of open source software, Black Duck is a key component of Synopsys’ Software Integrity Platform, the most comprehensive solution for integrating security into the SDLC and software supply chain.
Black Duck by Synopsys is headquartered in Mountain View, CA, and has offices in Burlington, MA, San Jose, CA, London, Belfast, Hong Kong, Tokyo, Seoul, Vancouver and Beijing.
Black Duck Software was acquired by Synopsys in December 2017.
</t>
  </si>
  <si>
    <t>https://www.blackducksoftware.com/</t>
  </si>
  <si>
    <t>Lou Shipley</t>
  </si>
  <si>
    <t>$75,500,000</t>
  </si>
  <si>
    <t>Synopsys</t>
  </si>
  <si>
    <t>Black Hills Information Security</t>
  </si>
  <si>
    <t xml:space="preserve">As a leader in the information security industry we specialize in innovative security solutions that work and are cost effective. Our team provides on point solutions to small and large organizations including financial institutions, government agencies, health care providers, and Top Secret programs. We understand that security is an ongoing process and strive to foster and support those processes in your organization.
</t>
  </si>
  <si>
    <t>https://www.blackhillsinfosec.com/</t>
  </si>
  <si>
    <t>John Strand</t>
  </si>
  <si>
    <t>https://www.linkedin.com/in/john-strand-a1b4b62/</t>
  </si>
  <si>
    <t>Blackbot, Inc.</t>
  </si>
  <si>
    <t xml:space="preserve">We’re a team of contrarians built with multidisciplinary expertise in offensive cyber operations, verified threat intelligence, and big data analytics to help organizations verify protection against advanced cyber attacks and we want to help you too.
</t>
  </si>
  <si>
    <t>https://blackbot.io/</t>
  </si>
  <si>
    <t>Jon Black</t>
  </si>
  <si>
    <t>https://www.linkedin.com/in/jonathanalvarez/</t>
  </si>
  <si>
    <t>BlackDragon Industries</t>
  </si>
  <si>
    <t>Tysons</t>
  </si>
  <si>
    <t>Blackdragon is the first and only of its kind company operating in the federal contracting community. We are transforming the industry with a pioneering new approach that generates competitive advantages for our clients, ultimately helping the right bidder firms win the right contracts more effectively and efficiently than ever before.
Blackdragon is more than just a company, it is a family. It is a radical movement on a mission. It is a kaleidoscopic network of networks and a team of teams that perpetually strengthens itself and boosts its own momentum. It is a liberated lifestyle where members are accountable to themselves calling their own shots and a place where career success is always being redefined with respect to work-life balance.</t>
  </si>
  <si>
    <t>https://www.blackdragon.expert/</t>
  </si>
  <si>
    <t>Rob Rosenberger</t>
  </si>
  <si>
    <t>https://www.linkedin.com/in/robertrosenberger/</t>
  </si>
  <si>
    <t xml:space="preserve">1,001-5,000 </t>
  </si>
  <si>
    <t>Blackmere Consulting</t>
  </si>
  <si>
    <t>Blackmere Talent Acquisition &amp; Consulting</t>
  </si>
  <si>
    <t>Redmond</t>
  </si>
  <si>
    <t>Blackmere Consulting is a Nationwide Technical and Executive Recruiting firm dedicated to Cyber Security and Information Technology. From Fortune 100 companies to emerging growth organizations, our focus is to pair talented professionals with companies who value them.
If you’re a client organization, you’re looking for a talented person to fit in with your team, bring the right ideas to the table and have the ability to influence your partners, and execute your strategy. Our strategy relies on a strong partnership with our clients and our ability to perform as a trusted partner in your business with focus on quality, speed and cost effectiveness.</t>
  </si>
  <si>
    <t>https://blackmereconsulting.com/</t>
  </si>
  <si>
    <t>Domini Clark</t>
  </si>
  <si>
    <t>https://www.linkedin.com/in/dominiclark/</t>
  </si>
  <si>
    <t>$511,968</t>
  </si>
  <si>
    <t>Blackpoint</t>
  </si>
  <si>
    <t xml:space="preserve"> Blackpoint Cyber</t>
  </si>
  <si>
    <t>Ellicott City</t>
  </si>
  <si>
    <t>Blackpoint Cyber is a technology-focused cyber security company headquartered in Maryland, USA. The company was established by former US Department of Defense and Intelligence cyber security and technology experts. Leveraging its real-world cyber experience and knowledge of malicious cyber behavior and tradecraft, Blackpoint provides cyber security products and services to help organizations protect their infrastructure and operations. The company’s proprietary security operations and incident response platform, SNAP-Defense, is available as a product or as a 24x7 Managed Detection and Response (MDR) service.</t>
  </si>
  <si>
    <t>https://blackpointcyber.com/</t>
  </si>
  <si>
    <t>JON MURCHISON</t>
  </si>
  <si>
    <t>https://www.linkedin.com/in/jon-murchison-b92898b5/</t>
  </si>
  <si>
    <t>RYAN DENNING</t>
  </si>
  <si>
    <t>https://www.linkedin.com/in/ryandenning/</t>
  </si>
  <si>
    <t>$8,000,000</t>
  </si>
  <si>
    <t>BlackStratus</t>
  </si>
  <si>
    <t>NetForensics Inc</t>
  </si>
  <si>
    <t>Stamford</t>
  </si>
  <si>
    <t>Connecticut</t>
  </si>
  <si>
    <t xml:space="preserve">Since 1999 BlackStratus has been providing reliable and innovative security information event management (SIEM) products and services. Based in part on our many years of experience with the world’s leading managed service providers (MSPs) and enterprises, we are able to offer the most highly evolved security and compliance management software. We also offer unparalleled support to help MSPs develop new or improve their current security-as-a-service business.
</t>
  </si>
  <si>
    <t>https://www.blackstratus.com/</t>
  </si>
  <si>
    <t>Dale Cline</t>
  </si>
  <si>
    <t>https://www.linkedin.com/in/dale-cline-402850/</t>
  </si>
  <si>
    <t xml:space="preserve">Venture - Series Unknown </t>
  </si>
  <si>
    <t>$13,500,000</t>
  </si>
  <si>
    <t>BT</t>
  </si>
  <si>
    <t>BT Group plc</t>
  </si>
  <si>
    <t xml:space="preserve">BT is one of the world's leading communications services companies.
We serve the needs of customers in the UK and in 180 countries worldwide. Our main activities are the provision of fixed-line services, broadband, mobile and TV products and services as well as networked IT services. 
BT is the world's oldest communications company, tracing all the way back to the The Electric Telegraph Company, incorporated in 1846. It was the first company to develop a nationwide communications network.
</t>
  </si>
  <si>
    <t>https://www.bt.com/</t>
  </si>
  <si>
    <t>Philip Jansen</t>
  </si>
  <si>
    <t>LSE:BT.A</t>
  </si>
  <si>
    <t>ZAR 990,000,000</t>
  </si>
  <si>
    <t xml:space="preserve">$23,430,000,000 </t>
  </si>
  <si>
    <t>Blaick</t>
  </si>
  <si>
    <t>Blaick Technologies Ltd</t>
  </si>
  <si>
    <t>Blaick is an Israeli cyber-security company which deploys proprietary Artificial Intelligence threats detection technology for early prevention of online cyber crime, including phishing, malware and scam. Blaick’s AI-powered products introduce a new layer of early-stage threats prevention, protecting enterprises from zero-day threats delivered via malicious links and illegal or compromised content.</t>
  </si>
  <si>
    <t>https://blaick.com/</t>
  </si>
  <si>
    <t>David Mail</t>
  </si>
  <si>
    <t>https://www.linkedin.com/in/davidmail/?originalSubdomain=il</t>
  </si>
  <si>
    <t>Block Armour</t>
  </si>
  <si>
    <t>Block Armour Pvt. Ltd.</t>
  </si>
  <si>
    <t>Block Armour is a Mumbai and Singapore based cybersecurity startup focused on harnessing emerging technologies such as Blockchain to counter growing cybersecurity challenges in bold new ways.Cybersecurity solutions built on traditional technologies are struggling to keep pace as security incidents continue to grow with escalating impact and costs that are often measured in the millions. The growing mobility of users and swelling enterprise perimeter, with migrations of infrastructure and systems to the cloud, has resulted in a rapidly vanishing enterprise IT perimeter.</t>
  </si>
  <si>
    <t>https://blockarmour.com/</t>
  </si>
  <si>
    <t>NARAYAN NEELAKANTAN</t>
  </si>
  <si>
    <t>https://www.linkedin.com/in/narayan-neelakantan/</t>
  </si>
  <si>
    <t>ANUPRIYA JAHAGIRDAR</t>
  </si>
  <si>
    <t>https://www.linkedin.com/in/anupriya-jahagirdar-3bb0512/</t>
  </si>
  <si>
    <t>Bloombase</t>
  </si>
  <si>
    <t>Bloombase, Inc.</t>
  </si>
  <si>
    <t xml:space="preserve">Government agencies and enterprises operates and runs their business on networked-yet-distributed computing systems as they seek for improved scalability, availability, portability and connectivity. Information on-transit (messaging, SOA, EDI and EAI data) and at-rest (local and network persistence data) are critical and confidential data that should never be seen or tampered by unauthorized parties. Naturally, these systems do not provide effective security measures in view of data confidentiality, privacy, integrity and source identity.Numerous trends and factors contribute to worsen enterprise information security including adoption of SOA for inter-company data exchange, intelligent viruses and spyware, insider threat, system consolidation, outsourcing and disaster recovery. 
</t>
  </si>
  <si>
    <t>https://www.bloombase.com/</t>
  </si>
  <si>
    <t>sean xiang</t>
  </si>
  <si>
    <t>https://www.linkedin.com/in/sean-xiang-357b19186/?originalSubdomain=hk</t>
  </si>
  <si>
    <t>Blue Cedar</t>
  </si>
  <si>
    <t>Blue Cedar Networks, Inc.</t>
  </si>
  <si>
    <t xml:space="preserve">Mobile apps are transforming businesses and governments, who are increasingly using the power of software to digitize all elements of their operations. Mobile apps are a critically important form factor for corporate workloads because today’s end users are increasingly mobile-first in the way they engage with the digital world, and mobile devices and connections are growing exponentially in power and responsiveness, increasing their suitability for on-device data computation use cases.
</t>
  </si>
  <si>
    <t>https://www.bluecedar.com/</t>
  </si>
  <si>
    <t>JOHN AISIEN</t>
  </si>
  <si>
    <t>https://www.linkedin.com/in/johnaisien/</t>
  </si>
  <si>
    <t>Nikfar Kaleeli</t>
  </si>
  <si>
    <t>https://www.linkedin.com/in/khaleeli/</t>
  </si>
  <si>
    <t>Blue Hexagon</t>
  </si>
  <si>
    <t>Blue Hexagon Inc.</t>
  </si>
  <si>
    <t xml:space="preserve">Blue Hexagon is a deep learning innovator of AI You Can Trust(™) to instantly stop cyber adversaries and threats and get hi-fidelity visibility. Our real-time deep learning platform delivers the world’s highest detection efficacy for zero-day and known threats, and real-time orchestration and blocking controls, to protect enterprise network, cloud, and email. Blue Hexagon deep learning models do not require baselining and the solution eliminates learning delays, agents, sandboxes, and signatures. Blue Hexagon is headquartered in Sunnyvale, CA, and backed by Benchmark and Altimeter Capital.
</t>
  </si>
  <si>
    <t>https://bluehexagon.ai/</t>
  </si>
  <si>
    <t>Nayeem Islam</t>
  </si>
  <si>
    <t>https://www.linkedin.com/in/nayeem-islam-22b6b5/</t>
  </si>
  <si>
    <t>Balaji Prasad</t>
  </si>
  <si>
    <t>https://www.linkedin.com/in/bprasad1/</t>
  </si>
  <si>
    <t>$7,100,000</t>
  </si>
  <si>
    <t>Blue Lance</t>
  </si>
  <si>
    <t>Blue Lance, Inc.</t>
  </si>
  <si>
    <t xml:space="preserve">Blue Lance is a global provider of Cyber Governance solutions. Headquartered in Houston, Texas, for 26 years Blue Lance has been committed to corporate vitality and helping companies with the safekeeping of their digitally managed assets. As a trusted partner, we continue to expand our solutions as the complexity of organizational risk increases due to sophisticated Cyber thieves and increasingly complicated industry and government regulations.
</t>
  </si>
  <si>
    <t>https://bluelance.com/</t>
  </si>
  <si>
    <t>Umesh Verma</t>
  </si>
  <si>
    <t>https://www.linkedin.com/in/umeshkumarverma/</t>
  </si>
  <si>
    <t>$64,000,000</t>
  </si>
  <si>
    <t>BlueCat Networks</t>
  </si>
  <si>
    <t>BlueCat Networks, Inc.</t>
  </si>
  <si>
    <t>BlueCat is the Adaptive DNS™ company. Our mission is to help the world’s largest organizations thrive on network complexity, from the edge to the core. To do this, BlueCat re-imagined DNS. The result – Adaptive DNS™ – is a dynamic, open, secure, scalable, and automated resource that supports the most challenging digital transformation initiatives, like adoption of hybrid cloud and rapid application development.</t>
  </si>
  <si>
    <t>https://bluecatnetworks.com/</t>
  </si>
  <si>
    <t>Stephen Devito</t>
  </si>
  <si>
    <t>https://www.linkedin.com/in/stephen-devito/?originalSubdomain=ca</t>
  </si>
  <si>
    <t>Jim Williams</t>
  </si>
  <si>
    <t>https://www.linkedin.com/in/jimcwilliams/</t>
  </si>
  <si>
    <t>$27,800,000</t>
  </si>
  <si>
    <t xml:space="preserve">Madison Dearborn Partners </t>
  </si>
  <si>
    <t>Blueliv</t>
  </si>
  <si>
    <t>Leap In Value, S.L.</t>
  </si>
  <si>
    <t>Barcelona</t>
  </si>
  <si>
    <t xml:space="preserve">Blueliv is Europe’s leading cyberthreat intelligence provider, headquartered in Barcelona, Spain. We look beyond your perimeter, scouring the open, deep and dark web to deliver fresh, automated and actionable threat intelligence to protect the enterprise and manage your digital risk. Covering the broadest range of threats on the market, a pay-as-you-need modular architecture means customers receive streamlined, cost-effective intelligence delivered in real-time, backed by our world-class in-house analyst team. 
</t>
  </si>
  <si>
    <t>https://www.blueliv.com/</t>
  </si>
  <si>
    <t>Daniel Solis</t>
  </si>
  <si>
    <t>https://www.linkedin.com/in/danisolis/?locale=es_ES</t>
  </si>
  <si>
    <t>Trevor Crompton</t>
  </si>
  <si>
    <t>https://www.linkedin.com/in/trevorcrompton/</t>
  </si>
  <si>
    <t xml:space="preserve"> Series A</t>
  </si>
  <si>
    <t>$7,080,000</t>
  </si>
  <si>
    <t>BlueRISC</t>
  </si>
  <si>
    <t>BlueRiSC Inc.</t>
  </si>
  <si>
    <t>Amherst</t>
  </si>
  <si>
    <t xml:space="preserve">BlueRiSC Inc.  is headquartered in the beautiful town of Amherst, Mass., with sales representatives in San Jose, Atlanta, and Dallas. BlueRiSC has assembled a first-class,  talented team  and advisors with cutting-edge experience from leading security, semiconductor and software companies as well as academia.
Dr Csaba Andras Moritz is the founder, Chief Architect, and Chairman of BlueRiSC Inc. Andras is a serial entrepreneur who initiated entrepreneurial directions such as CDC RD AB, BlueRiSC, WindowsSCOPE.com, EPRIVO private email service, and ExaSCALE.  He is often the driving visionary behind BlueRiSC’s approaches and directions.  Andras has a unique background, having spent half of his career in various technical and executive-management positions in industry and half in academia. </t>
  </si>
  <si>
    <t>https://www.bluerisc.com/</t>
  </si>
  <si>
    <t>Csaba Andras Moritz</t>
  </si>
  <si>
    <t>https://www.linkedin.com/in/csabaandrasmoritz/</t>
  </si>
  <si>
    <t>$18,000,000</t>
  </si>
  <si>
    <t>BlueTalon</t>
  </si>
  <si>
    <t>BlueTalon, Inc.</t>
  </si>
  <si>
    <t>BlueTalon is a leading provider of Unified Data Access Control for big data and new data initiatives.The BlueTalon Policy Engine delivers precise, consistent, and dynamic user access controls to data across Hadoop, Spark, Cassandra, and traditional RDBMS. The BlueTalon Audit Engine provides a complete audit trail at the level of detail required for regulatory compliance and effective data security.Leading Fortune 100 companies rely on BlueTalon to eliminate security blind spots and gain visibility and control at the data layer, and BlueTalon has built strong partnerships with Dell EMC and Teradata (among others) to serve its customer base.BlueTalon is featured by Gartner in its Market Guide to Data-Centric Audit and Protection.  Learn more about BlueTalon at www.bluetalon.com.</t>
  </si>
  <si>
    <t>https://www.bluetalon.com/</t>
  </si>
  <si>
    <t>Eric W. Tilenius</t>
  </si>
  <si>
    <t>https://www.linkedin.com/in/tilenius/</t>
  </si>
  <si>
    <t>$27,400,000</t>
  </si>
  <si>
    <t xml:space="preserve"> $3,500,000</t>
  </si>
  <si>
    <t xml:space="preserve">Microsoft </t>
  </si>
  <si>
    <t>BlueVoyant</t>
  </si>
  <si>
    <t>BlueVoyant LLC</t>
  </si>
  <si>
    <t>We are a cybersecurity services company that prides ourselves on our ability to maintain the agility and passion of a start-up with the expertise only seen in well-established organizations. We were built differently - with a unique purpose and with unparalleled support - to protect organizations of all sizes against agile, and well-funded adversaries. Armed with capital, BlueVoyant’s leadership set out to build a better cybersecurity model. Our founders’ priorities were to hire the industry’s top-talent and acquire the best technology and data to deliver exceptional threat intelligence to large organizations, and scalable services comprised of intelligence, technology and expertise to resource-constrained teams.</t>
  </si>
  <si>
    <t>https://www.bluevoyant.com/</t>
  </si>
  <si>
    <t>Jim Rosenthal</t>
  </si>
  <si>
    <t>https://www.linkedin.com/in/jim-rosenthal-198aab39/</t>
  </si>
  <si>
    <t>$275,5000,000</t>
  </si>
  <si>
    <t>$51,600,000</t>
  </si>
  <si>
    <t>Bluink</t>
  </si>
  <si>
    <t>Bluink Ltd.</t>
  </si>
  <si>
    <t>Bluink specializes in identity and access management and customer identity verification, using your smartphone as a strong authenticator and secure identity store. Our mission is to empower people and businesses by making secure access simple using strong digital identities. We do this by combining expertise and leadership with creativity and innovation. Not only do we build our products, but we use them too. Whether you’re seeking password management, 2FA, SSO, federated identity, or all of the above, you can trust that Bluink has the best for you.</t>
  </si>
  <si>
    <t>https://bluink.ca/</t>
  </si>
  <si>
    <t>Steve Borza</t>
  </si>
  <si>
    <t>https://www.linkedin.com/in/steveborza/?originalSubdomain=ca</t>
  </si>
  <si>
    <t>Michael Little</t>
  </si>
  <si>
    <t>-</t>
  </si>
  <si>
    <t>Angel</t>
  </si>
  <si>
    <t>$856,300</t>
  </si>
  <si>
    <t>Blumira</t>
  </si>
  <si>
    <t>Blumira, Inc.</t>
  </si>
  <si>
    <t>Blumira's end-to-end platform offers both automated threat detection and response, enabling organizations of any size to more efficiently defend against cybersecurity threats in near real-time. It eases the burden of alert fatigue, complexity of log management and lack of IT visibility. Blumira's cloud SIEM can be deployed in hours with broad integration coverage across cloud, endpoint protection, firewall and identity providers including Office 365, G Suite, Crowdstrike, Okta, Palo Alto, Cisco FTD and many others.</t>
  </si>
  <si>
    <t>https://www.blumira.com/</t>
  </si>
  <si>
    <t>Steve Fuller</t>
  </si>
  <si>
    <t>https://www.linkedin.com/in/steve-fuller-aa1a1115/</t>
  </si>
  <si>
    <t>BluVector, A Comcast Company</t>
  </si>
  <si>
    <t>BluVector, Inc.</t>
  </si>
  <si>
    <t>Arlington</t>
  </si>
  <si>
    <t xml:space="preserve">BluVector, A Comcast Company, is revolutionizing network security with state-of-the-art AI, sensing and responding to the world's most sophisticated threats in real time. Stop waiting for breaches to happen. Get ahead of the threat.As a leader in advanced threat detection, BluVector is empowering security teams to get answers about real threats, allowing businesses and governments to operate with greater confidence that data and systems are protected.
</t>
  </si>
  <si>
    <t>https://www.bluvector.io/</t>
  </si>
  <si>
    <t>Eric Malawer</t>
  </si>
  <si>
    <t>https://www.linkedin.com/in/eric-malawer-2744774/</t>
  </si>
  <si>
    <t xml:space="preserve">Comcast
</t>
  </si>
  <si>
    <t>Boldon James</t>
  </si>
  <si>
    <t>Boldon James Ltd</t>
  </si>
  <si>
    <t>Cheshire</t>
  </si>
  <si>
    <t>Boldon James is an industry specialist in data classification and secure messaging, delivering globally-recognised innovation,service excellence and technology solutions that work.Part of HelpSystems, we integrate with powerful data security and governance ecosystems to enable customers to effectively manage data, streamline operations and proactively respond to regulatory change.We are a safe pair of hands, with a 35 year heritage of delivering for the world’s leading commercial organisations, systems integrators,defence forces and governments.</t>
  </si>
  <si>
    <t>https://www.boldonjames.com/</t>
  </si>
  <si>
    <t>Martin Sugden</t>
  </si>
  <si>
    <t>https://www.linkedin.com/in/martinsugden/</t>
  </si>
  <si>
    <t>$44,000,000</t>
  </si>
  <si>
    <t>BOMGAR</t>
  </si>
  <si>
    <t xml:space="preserve">Bomgar Corporation </t>
  </si>
  <si>
    <t>Ridgeland</t>
  </si>
  <si>
    <t>Mississippi</t>
  </si>
  <si>
    <t xml:space="preserve">Bomgar Corporation is the worldwide leader in secure, appliance-based remote support solutions. The company's enterprise-grade solutions enable technology support staff to gain remote control of a desktop, laptop, kiosk, unattended system or mobile device and troubleshoot it as if they were physically present.
</t>
  </si>
  <si>
    <t>www.bomgar.com</t>
  </si>
  <si>
    <t>MATT DIRCKS</t>
  </si>
  <si>
    <t>LIZ SHULOF</t>
  </si>
  <si>
    <t>$93,100,000</t>
  </si>
  <si>
    <t>Francisco Partners</t>
  </si>
  <si>
    <t>Boole Server</t>
  </si>
  <si>
    <t>Boole Server srl</t>
  </si>
  <si>
    <t xml:space="preserve">Boole Server is an Independent Software Vendor in the data protection and sharing field.Boole Server is an innovative, secure and scalable system designed to persistently (at rest, in transit and in use) safeguard any sensitive data through military-grade encryption and protection, while allowing them to be shared with / accessed by whom(both internal and external users), how (any device, incl. iPhone and iPad) and when (incl. offline) needed. In particular, Boole Server data-centric technology allows to apply dynamic and granular DRM and policy enforcement.Boole Server is a multi-award winning solution, including the 2012 SC Awards for Best Encryption solution and Best DLP solution, White Bull Awards and Gartner Cool Vendor.
</t>
  </si>
  <si>
    <t>https://www.booleserver.com/</t>
  </si>
  <si>
    <t>BotDoc</t>
  </si>
  <si>
    <t>BOTDOC INC.</t>
  </si>
  <si>
    <t>Monument</t>
  </si>
  <si>
    <t xml:space="preserve">Botdoc provides an easy, remote, real-time, digital, secure file transfer service that works via text messaging and email with end-to-end encryption. 
Botdoc, located in Monument Colorado, started in 2014 and we’ve been on an epic ride ever since. From our beginnings as a technology platform for ShortSave (helping homeowners and lenders engage by leveraging the smartphone) to launching Botdoc in 2016, we’ve tried to stay true to our core beliefs and deliver an exceptional experience for our community.
</t>
  </si>
  <si>
    <t>https://botdoc.io/</t>
  </si>
  <si>
    <t>KARL FALK</t>
  </si>
  <si>
    <t>https://www.linkedin.com/in/karlfalk/</t>
  </si>
  <si>
    <t>REBECCA SKUBISH</t>
  </si>
  <si>
    <t>https://www.linkedin.com/in/rebecca-skubish/</t>
  </si>
  <si>
    <t>BotRx Inc.</t>
  </si>
  <si>
    <t>ForceShield Inc. dba BotRx</t>
  </si>
  <si>
    <t>Unseen threats from automated bot attacks have increased in volume and sophistication—and experienced by almost every business. All companies, regardless of size, need and deserve robust cybersecurity and industry-leading protection for their websites. With traditional, reactive protections failing against sophisticated threats, the health of online businesses are in jeopardy. This risks operational disruption, financial losses, and reputational damage.
BotRx fortifies defenses against clever, invisible, and dynamic bots with intelligence-driven technology that is collected from over 10,000 global businesses. Designed and scaled for large enterprise, but with the small and medium-sized business in mind, our bot detection and mitigation provides the same great benefits of an enterprise cybersecurity solution. It is delivered as an easy to use, affordable alternative that starts working day one.</t>
  </si>
  <si>
    <t>https://www.botrx.com/</t>
  </si>
  <si>
    <t>Ming Xu</t>
  </si>
  <si>
    <t>https://www.linkedin.com/in/mingxugm/</t>
  </si>
  <si>
    <t>Peter Christou</t>
  </si>
  <si>
    <t>https://www.linkedin.com/in/peterchristou/</t>
  </si>
  <si>
    <t>$4,500,000</t>
  </si>
  <si>
    <t>Boxcryptor</t>
  </si>
  <si>
    <t>Secomba GmbH</t>
  </si>
  <si>
    <t>Augsburg</t>
  </si>
  <si>
    <t>Bayern</t>
  </si>
  <si>
    <t xml:space="preserve">We enable people to benefit from new technology while keeping control of their data. We make complex security solutions easy to use. We are Boxcryptor.
 Today, cloud computing is part of our everyday lives and it is continuously changing and evolving. The influence that cloud computing has on our personal and business lives will have a lasting impact on our world. Therefore, data security in the cloud is of highest priority. Personal and sensitive information are valuable property that must be protected – today and always. Boxcryptor was born inspired by our passion for cloud computing security and our wish to find new solutions to make our lives a little easier and more secure.
</t>
  </si>
  <si>
    <t>https://www.boxcryptor.com/en/</t>
  </si>
  <si>
    <t>Andrea Pfundmeier</t>
  </si>
  <si>
    <t>https://www.linkedin.com/in/andreapfundmeier/</t>
  </si>
  <si>
    <t xml:space="preserve">Johanna Reisacher
</t>
  </si>
  <si>
    <t>https://www.linkedin.com/in/johanna-reisacher/?originalSubdomain=de</t>
  </si>
  <si>
    <t>BoxPhish</t>
  </si>
  <si>
    <t>BoxPhish Ltd</t>
  </si>
  <si>
    <t>Leeds</t>
  </si>
  <si>
    <t>UK based, founded in 2018, Boxphish have grown to become a leading player in the Cyber Awareness Market, delivering thousands of simulations and education journeys on a monthly basis. We are a business that prides itself on Customer Success, we aren’t happy if our customers are not happy. Ambition is at the core of our DNA, we have set our sights to deliver 100,000 training courses per month by the end of 2021. The best way for us to meet our objectives is to continually develop and invest in our product, provide visibility of our road map and listen to our customers.</t>
  </si>
  <si>
    <t>https://www.boxphish.com/</t>
  </si>
  <si>
    <t>Nick Deacon Elliott</t>
  </si>
  <si>
    <t>https://www.linkedin.com/in/nickdeaconelliott/</t>
  </si>
  <si>
    <t>CACI</t>
  </si>
  <si>
    <t>CACI International Inc</t>
  </si>
  <si>
    <t>CACI is ever vigilant in helping our customers meet their greatest enterprise and mission challenges in national security and government modernization. Our distinctive expertise and technology deliver innovation and excellence. We are a company of good character, and our dynamic team of professionals is committed to doing the right thing by performing with ethics and integrity. We take pride in our achievements and create value for our customers, employees, and shareholders.</t>
  </si>
  <si>
    <t>https://www.caci.com/</t>
  </si>
  <si>
    <t>John S. Mengucci</t>
  </si>
  <si>
    <t>https://www.linkedin.com/in/john-mengucci-612a079/</t>
  </si>
  <si>
    <t>NYSE:CACI</t>
  </si>
  <si>
    <t>$4,035,000,000</t>
  </si>
  <si>
    <t>Brainloop</t>
  </si>
  <si>
    <t>Brainloop AG</t>
  </si>
  <si>
    <t>München</t>
  </si>
  <si>
    <t>When we founded the company in 2000, we saw businesses making major gains in productivity and competitiveness by using the Internet to collaborate with external partners.
But the same tools that made collaboration so effective also wreaked havoc on the security and control over information distribution that companies relied on.</t>
  </si>
  <si>
    <t>https://www.brainloop.com/en-gb/</t>
  </si>
  <si>
    <t>Dr. Ulf Gartzke</t>
  </si>
  <si>
    <t>https://www.linkedin.com/in/ulf-gartzke-a36214/?locale=de_DE</t>
  </si>
  <si>
    <t>Undisclosed</t>
  </si>
  <si>
    <t>$29,200,000</t>
  </si>
  <si>
    <t>Diligent</t>
  </si>
  <si>
    <t>Braintrace</t>
  </si>
  <si>
    <t>Salt Lake City</t>
  </si>
  <si>
    <t>Braintrace is a privately held, sole-source security provider headquartered in Salt Lake City, Utah. 
In addition to providing cutting-edge information security and IT services, Braintrace has vast experience in advising customers in broad areas of security-related business risks, including government compliance and regulatory issues.  With this knowledge, Braintrace is positioned to provide unique expertise and technology to help corporations and vendors in any industry remain safe.  To this end, Braintrace operates five unique business units:
- A Managed Security Service Provider (MSSP) specializing in Managed Detection and Response (MDR), Managed SIEM, SIEM-as-a-Service, SOC-as-a-Service, Managed Firewalls, Managed Endpoints, and Incident Response, among several other managed security offerings.
- Advisory Services delivers results by partnering with business executives to create tailored information security strategies and threat profiles.  Advisory Services also performs SOC 2 Type I and II IT audits and readiness assessments, control assessments and regulatory or compliance certifications for GDPR, NIST 800 Series, ISO Series, PCI, SOX, FFIEC, NYDFS, FEDRamp and many others. Additional services include incident response, penetration testing, virtual Chief Information Security Officer (vCISO), and virtual Data Privacy/Protection Officer (vDPO) consulting services.  
- A Value-Added Reseller (VAR) unit that offers our clients best-in-breed technologies, as well as expert installation and integration services that add value to products, thereby increasing the solution’s overall utility. The Braintrace VAR unit has subject matter experts on the technologies offered.  These experts understand how the pieces of each client’s technology ecosystem fit together.
- BraintraceLABS is the Research and Development (R&amp;D) and dark web division focused on the development of cutting-edge tools, threat intelligence services, code, custom security tools and technologies.</t>
  </si>
  <si>
    <t xml:space="preserve">braintrace.com/
</t>
  </si>
  <si>
    <t>Bret Laughlin</t>
  </si>
  <si>
    <t>https://www.linkedin.com/in/bret-laughlin-5a12168/</t>
  </si>
  <si>
    <t>Gregory J. Spicer</t>
  </si>
  <si>
    <t>https://www.linkedin.com/in/gregory-spicer-5a64b812/</t>
  </si>
  <si>
    <t>Bricata</t>
  </si>
  <si>
    <t>Bricata, Inc.</t>
  </si>
  <si>
    <t>Born to Empower the Analyst. Built for the Modern Enterprise.
Bricata empowers organizations to leverage the ground truth of network traffic to mount the strongest defense, by providing total visibility and comprehensive detection, by reducing the noise and accelerating response time, and by providing better, smarter ways to hunt threats.</t>
  </si>
  <si>
    <t>www.bricata.com/</t>
  </si>
  <si>
    <t>John Trauth</t>
  </si>
  <si>
    <t>https://www.linkedin.com/in/john-trauth-8b7ab/</t>
  </si>
  <si>
    <t>Jason Moore</t>
  </si>
  <si>
    <t>https://www.linkedin.com/in/jason-moore-6ab3611/</t>
  </si>
  <si>
    <t>$13,400,000</t>
  </si>
  <si>
    <t>Bridgeway Security Solutions</t>
  </si>
  <si>
    <t>Bridgeway Security Solutions Ltd</t>
  </si>
  <si>
    <t>Cambridgeshire</t>
  </si>
  <si>
    <t>Bridgeway was established in 2011.
We have proven experience in delivering security solutions around mobility, cloud and security intelligence.
The company is based in the UK with offices in Cambridge and Falkirk. Our customers are from across all of the UK.
We are trusted by some of the country’s most prestigious and well-managed organisations. Through a consultative approach and taking time to understand the strategy, Bridgeway works in partnership with these organisations to guide them to complete information assurance.  
We are privately owned and profitable.</t>
  </si>
  <si>
    <t>https://www.bridgeway.co.uk</t>
  </si>
  <si>
    <t>Brinqa</t>
  </si>
  <si>
    <t>Brinqa, LLC.</t>
  </si>
  <si>
    <t>Brinqa is a leading provider of unified risk management – enabling stakeholders, governance organizations, and infrastructure and security teams to effectively manage technology risk at the speed of business. Brinqa software and cloud services leverage an organization’s existing investment in systems, security, and governance programs to identify, measure, manage and monitor risk. With Brinqa, organizations are reducing response time to emerging threats, impact to business, and technology risk and compliance costs by over 50% through real-time risk analytics, automated risk assessments, prioritized remediation, actionable insights and improved communication.
Founded in 2008 by industry leaders in risk management with a proven track record in delivering cutting edge, innovative and cost-effective solutions. Brinqa’s award winning software and cloud services are trusted by fortune 500 companies across risk disciplines such as information technology risk, vendor risk, and regulatory compliance risk. Brinqa is headquartered in Austin, Texas and has a global presence.</t>
  </si>
  <si>
    <t>www.brinqa.com</t>
  </si>
  <si>
    <t>Amad Fida</t>
  </si>
  <si>
    <t>https://www.linkedin.com/in/amad-fida-80b7534/</t>
  </si>
  <si>
    <t>Syed Abdur</t>
  </si>
  <si>
    <t>https://www.linkedin.com/in/syedxar/</t>
  </si>
  <si>
    <t>$8,400,000</t>
  </si>
  <si>
    <t>Brivo</t>
  </si>
  <si>
    <t>Brivo Inc.</t>
  </si>
  <si>
    <t>Bethesda</t>
  </si>
  <si>
    <t>Brivo is the global leader in cloud-based access control and security platforms for commercial and multifamily properties. Our mission is to provide Simply Better Security solutions that improve user experiences for property managers, tenants, employees, and visitors. With over 20 million users and 1,500 authorized dealers, our SaaS platform has been unifying the security experience across access control, mobile credentials, video surveillance, identity federation, visitor management, intercoms, and elevator control since 2001. Hundreds of software partners and end users use our APIs and SDKs to extend our solutions to unique vertical market offerings. More than ten years of SOC audits underscore our commitment to protecting customer privacy and data security. Brivo is privately held and headquartered in Bethesda, Maryland.</t>
  </si>
  <si>
    <t>https://www.brivo.com/</t>
  </si>
  <si>
    <t>Steve Van Till</t>
  </si>
  <si>
    <t>https://www.linkedin.com/in/steve-van-till-4338632</t>
  </si>
  <si>
    <t>Kerstin Demko</t>
  </si>
  <si>
    <t>https://www.linkedin.com/in/kerstin-demko-7169504/</t>
  </si>
  <si>
    <t>$29,800,000</t>
  </si>
  <si>
    <t>Eagle Eye Networks</t>
  </si>
  <si>
    <t>Bromium</t>
  </si>
  <si>
    <t>Bromium, Inc.</t>
  </si>
  <si>
    <t>Cupertino</t>
  </si>
  <si>
    <t>Bromium deliver a new technology called micro-virtualization to address the enterprise security problem and provide protection for end users against advanced malware.
Bromium is delivering truly innovative enterprise security solutions with both vSentry and LAVA. vSentry uses Intel CPU features for virtualization and security to automatically hardware-isolate each user task that accesses the Internet or untrusted documents. Each task runs in its own micro-VM, and all micro-VMs are separated from each other, and from the trusted enterprise network. If malware targets the end user, the threat is contained in the hardware-isolated micro-VM. Consequently, it is never able to steal or damage the user or enterprise’s information, and is destroyed when the task is completed.</t>
  </si>
  <si>
    <t>www.bromium.com</t>
  </si>
  <si>
    <t>Aarij Khan</t>
  </si>
  <si>
    <t>https://www.linkedin.com/in/aarijkhan/</t>
  </si>
  <si>
    <t>$115,800,000</t>
  </si>
  <si>
    <t xml:space="preserve">Hewlett-Packard </t>
  </si>
  <si>
    <t>BSI Cybersecurity</t>
  </si>
  <si>
    <t>The British Standards Institution</t>
  </si>
  <si>
    <t>Our purpose is to inspire trust for a more resilient world. Our solutions and services improve performance and support the United Nations Sustainable Development Goals. At BSI, our mission is to share knowledge, innovation and best practice to help people and organizations make excellence a habit. This is  underpinned by our role as the national standards body and through our prestigious Royal Charter.
For more than a century we have been challenging mediocrity and complacency to help embed excellence into the way people and products work. That means showing businesses how to improve performance, reduce risk and achieve sustainable growth. As a global leader in helping organizations improve, our clients range from high profile brands to small, local companies in 193 countries worldwide.</t>
  </si>
  <si>
    <t>https://www.bsigroup.com/</t>
  </si>
  <si>
    <t>Howard Kerr</t>
  </si>
  <si>
    <t>https://www.linkedin.com/in/howard-kerr-9862427/</t>
  </si>
  <si>
    <t>1001-5000</t>
  </si>
  <si>
    <t>Buddha Labs</t>
  </si>
  <si>
    <t>Buddha Labs develops IT automation and security software for enterprise level private, hybrid, and public clouds. Provides pre-compliant EC2 Amazon machine images which is pre-built for regulatory compliance assessments, IT security engineering, penetration testing and web application security. Provides hardened Amazon machine images which creates full compliance audit reports and deliver detailed insight into specific configuration changes made to the systems. Images are preconfigured for compliance to the DISA STIG checklist for  and are updated as per the guidelines of the STIG. Various products are available on AWS marketplace based on type of servers and is priced at $0.01/hr for software + AWS usage fees. Other services include manual application penetration testing which is customed for each client's need and XLS and HTML formatted compliant reporting.</t>
  </si>
  <si>
    <t>https://www.buddhalabs.com/</t>
  </si>
  <si>
    <t>Vincent Passaro</t>
  </si>
  <si>
    <t>https://www.linkedin.com/in/vincentpassaro/</t>
  </si>
  <si>
    <t>BUFFERZONE</t>
  </si>
  <si>
    <t>BUFFERZONE Security Ltd.</t>
  </si>
  <si>
    <t>BUFFERZONE endpoint security solutions protect enterprises from advanced threats including zero-day, drive-by downloads, phishing scams and APTs. With cutting-edge containment, bridging and intelligence, BUFFERZONE gives employees seamless access to internet applications, mail and removable storage – while keeping the enterprise safe.</t>
  </si>
  <si>
    <t>https://bufferzonesecurity.com/</t>
  </si>
  <si>
    <t>Israel Levy</t>
  </si>
  <si>
    <t>https://www.linkedin.com/in/israellevy/</t>
  </si>
  <si>
    <t>Bugcrowd</t>
  </si>
  <si>
    <t>Bugcrowd Inc.</t>
  </si>
  <si>
    <t xml:space="preserve">Bugcrowd is the #1 crowdsourced security platform. More enterprise organizations trust Bugcrowd to manage their bug bounty, vulnerability disclosure, attack surface management and next-gen pen test programs. By combining the largest, most experienced triage team with the most trusted hackers around the world, Bugcrowd generates better results, reduces risk through remediation advice, and empowers organisations to release secure products to market faster — with no hidden fees.
</t>
  </si>
  <si>
    <t>https://www.bugcrowd.com/</t>
  </si>
  <si>
    <t>Ashish Gupta</t>
  </si>
  <si>
    <t>https://www.linkedin.com/in/ashishguptabugcrowd/</t>
  </si>
  <si>
    <t>Andy Burtis</t>
  </si>
  <si>
    <t>https://www.linkedin.com/in/andy-burtis-84a1a3/</t>
  </si>
  <si>
    <t>$78,700,000</t>
  </si>
  <si>
    <t>$285,400,000</t>
  </si>
  <si>
    <t>BugSec</t>
  </si>
  <si>
    <t>Bugsec LTD</t>
  </si>
  <si>
    <t>Rishon Le Zion</t>
  </si>
  <si>
    <t xml:space="preserve">Bugsec is a fast-paced cybersecurity company, providing high-end consulting and managed security services (MSSP). We apply attack-oriented defensive strategies delivered by leading cyber experts.  By ethically hacking some of the largest global companies in all major industries, we showed that we have what it takes to protect our customers from hostile hackers and cyber attacks. BugSec identifies and addresses the most crucial cybersecurity challenges facing organizations today – from predicting unknown threats to preventing tailored attacks. These types of attacks are hard to plan for, expensive to recover from, and nearly impossible to stop with most of the available security solutions, products, controls, policies &amp; regulations currently on the market. 
 </t>
  </si>
  <si>
    <t>https://www.bugsec.com</t>
  </si>
  <si>
    <t>Meir Abergel</t>
  </si>
  <si>
    <t>https://linkedin.com/in/meirabergel/</t>
  </si>
  <si>
    <t>Refael Shteinmetz</t>
  </si>
  <si>
    <t>https://www.linkedin.com/in/refael-shtainmetz-a085459b/</t>
  </si>
  <si>
    <t xml:space="preserve">51-200 </t>
  </si>
  <si>
    <t>BullGuard</t>
  </si>
  <si>
    <t>BullGuard Limited</t>
  </si>
  <si>
    <t xml:space="preserve">BullGuard is an award-winning cybersecurity company focused on providing the consumer and small business markets with the confidence to use the internet in absolute safety. We make it simple for users to protect their data, identity and privacy – at home, in the office and on the go. The BullGuard product portfolio extends to PC, Mac, tablet and smartphone protection, and features a comprehensive product suite, including internet security, mobile security, identity protection, an easy-to-use VPN with military-grade encryption and BullGuard Small Office Security, a dedicated, cloud-managed endpoint service designed specifically for small offices. 
</t>
  </si>
  <si>
    <t>https://www.bullguard.com/</t>
  </si>
  <si>
    <t>Paul Lipman</t>
  </si>
  <si>
    <t>https://www.linkedin.com/in/paul-lipman/</t>
  </si>
  <si>
    <t>Cam Le</t>
  </si>
  <si>
    <t>https://www.linkedin.com/in/camle/</t>
  </si>
  <si>
    <t>BuyDRM</t>
  </si>
  <si>
    <t>BuyDRM, Inc.</t>
  </si>
  <si>
    <t xml:space="preserve">BuyDRM™ is a leading global provider of multi-DRM (Digital Rights Management) and Content Security Services for the entertainment, enterprise and hospitality industries. The KeyOS Multi-DRM platform powers many of the largest brands in media and technology. In 2018, Frost &amp; Sullivan awarded BuyDRM the 2018 Global Content Protection Entrepreneurial Company of the Year Award. Since 2001, BuyDRM has amassed substantial success stories for many of today’s largest brands including ABC (Australian Broadcasting Corporation), BBC iPlayer, BBC Studios, BBC iPlayer Radio, Blizzard, EPIX, FuboTV, Sony New Media Solutions, Sony Crackle, The Academy (AMPAS), TubiTV, Showtime and Zee5.
</t>
  </si>
  <si>
    <t>https://www.buydrm.com/</t>
  </si>
  <si>
    <t>Christopher Levy</t>
  </si>
  <si>
    <t xml:space="preserve"> Inisoft</t>
  </si>
  <si>
    <t>Byos</t>
  </si>
  <si>
    <t>Byos Inc.</t>
  </si>
  <si>
    <t>Halifax</t>
  </si>
  <si>
    <t>Nova Scotia</t>
  </si>
  <si>
    <t>Byos™ is the endpoint micro-segmentation company dedicated to helping organizations protect themselves from the risk of ubiquitous remote, guest and IoT network connectivity. Byos allows employees, contractors and devices to safely and securely connect to any network, regardless of their location or network environment.The patent-pending Byos µGateway™ (pronounced “micro-gateway”), implemented as a portable “security stack on a USB stick” or as embedded circuitry directly in a device, automatically creates a micro-segment of  1  delivering hardware enforced protection of the device from the inherent risks on dirty networks while allowing secure zero-trust based access to corporate resources. The Byos Management Console provides centralized policy management and reporting across enterprise wide deployments of Gateways.</t>
  </si>
  <si>
    <t>https://byos.io/</t>
  </si>
  <si>
    <t>Matias Katz</t>
  </si>
  <si>
    <t>https://www.linkedin.com/in/matiaskatz/</t>
  </si>
  <si>
    <t>Ken Rutsky</t>
  </si>
  <si>
    <t>https://www.linkedin.com/in/kenrutsky/</t>
  </si>
  <si>
    <t>Capgemini</t>
  </si>
  <si>
    <t xml:space="preserve">Capgemini Services SAS
</t>
  </si>
  <si>
    <t>Capgemini is a global leader in consulting, digital transformation, technology and engineering services. The Group is at the forefront of innovation to address the entire breadth of clients’ opportunities in the evolving world of cloud, digital and platforms.</t>
  </si>
  <si>
    <t>https://www.capgemini.com/</t>
  </si>
  <si>
    <t>Aiman Ezzat</t>
  </si>
  <si>
    <t>https://www.linkedin.com/in/aiman-ezzat/?originalSubdomain=fr</t>
  </si>
  <si>
    <t>Sarika Naik</t>
  </si>
  <si>
    <t>https://www.linkedin.com/in/sarikanaik/?originalSubdomain=in</t>
  </si>
  <si>
    <t xml:space="preserve"> EPA:CAP</t>
  </si>
  <si>
    <t>$14,120,000,000</t>
  </si>
  <si>
    <t>C2SEC</t>
  </si>
  <si>
    <t>C2SEC INC.</t>
  </si>
  <si>
    <t>C2SEC is a global cybersecurity technology provider with clients in North America, Europe, and APAC. Our clients include financial institutions, high-tech companies, insurance companies, industry conglomerates, etc. We are building a cloud native iRisk Security Operation SaaS Platform to help enterprise security teams manage digital asset and attack surface, and centralize security operations for both first party and third parties. 
​
C2SEC is based in Seattle WA, United States, and Lausanne, Switzerland. The founding team members are from Microsoft, IBM, and Swisscom, with years of cybersecurity, AI, and business experience managing the most challenging cyber security issues in the world.</t>
  </si>
  <si>
    <t>https://www.c2sec.com/</t>
  </si>
  <si>
    <t>Chengyun Chu</t>
  </si>
  <si>
    <t>https://www.linkedin.com/in/chengyun-chu-a4838912/</t>
  </si>
  <si>
    <t>C3IA</t>
  </si>
  <si>
    <t>C3IA Solutions Limited</t>
  </si>
  <si>
    <t>Poole</t>
  </si>
  <si>
    <t>Dorset</t>
  </si>
  <si>
    <t>Mar 17, 2006</t>
  </si>
  <si>
    <t>C3IA Solutions Limited was incorporated on 17th March 2006 and for day-to-day business is known simply as C3IA. We started small and by the end of 2007 had 4 permanent employees and a small number of Associates working across 5 contracts. Our growth has been steady and consistent and we are proud of what, where and how we have achieved. By the end of 2017, our active team strength totalled 76 people across 46 contracts and we have been able to develop our solutions, capability and service offering through investment in and empowerment of our people.</t>
  </si>
  <si>
    <t>https://www.c3ia.co.uk/</t>
  </si>
  <si>
    <t>Keith Parsons</t>
  </si>
  <si>
    <t>https://www.linkedin.com/in/keithrparsons/</t>
  </si>
  <si>
    <t>Cadmus</t>
  </si>
  <si>
    <t>The Cadmus Group LLC</t>
  </si>
  <si>
    <t>Cadmus is a strategic and technical consultancy compelled to help solve the world's most challenging problems.We assemble outstanding teams of leading experts who work seamlessly across disciplines to help you achieve extraordinary results.From energy, water, and transportation to safety, security, and resilience — together, we are strengthening society and the natural world.</t>
  </si>
  <si>
    <t>https://cadmusgroup.com/</t>
  </si>
  <si>
    <t>Ian Kline</t>
  </si>
  <si>
    <t>https://www.linkedin.com/in/ian-kline-2500a51/</t>
  </si>
  <si>
    <t>Capita Identity Solutions</t>
  </si>
  <si>
    <t xml:space="preserve">Capita plc </t>
  </si>
  <si>
    <t>We simplify the connections between businesses and customers, governments and citizens by delivering innovative consulting, digital and software solutions which allow our clients to focus on what they do best to achieve better outcomes.</t>
  </si>
  <si>
    <t>https://www.capita.com/</t>
  </si>
  <si>
    <t>LSE:CPI</t>
  </si>
  <si>
    <t>Caliber Security Partners</t>
  </si>
  <si>
    <t>Caliber Security Partners was founded in 2010 with the belief that the more we help people, the better our business and our community becomes, which is why our whole identity is centered around helping people. Our founder, Tab Pierce, has been in the information security industry for quite some time and has implemented some big ideas on how to deliver better solutions for clients.</t>
  </si>
  <si>
    <t>https://calibersecurity.com/</t>
  </si>
  <si>
    <t>Tab Pierce</t>
  </si>
  <si>
    <t>https://www.linkedin.com/in/tabpierce/</t>
  </si>
  <si>
    <t>Carbon Black</t>
  </si>
  <si>
    <t>Carbon Black, Inc.</t>
  </si>
  <si>
    <t>VMware Carbon Black is a global leader in endpoint protection dedicated to making the world safe from cyberattacks.</t>
  </si>
  <si>
    <t>https://www.carbonblack.com/</t>
  </si>
  <si>
    <t>Patrick Morley</t>
  </si>
  <si>
    <t>https://www.linkedin.com/in/patrickmorley/</t>
  </si>
  <si>
    <t>NASDAQ:CBLK</t>
  </si>
  <si>
    <t>$191,700,000</t>
  </si>
  <si>
    <t xml:space="preserve"> $60,900,000</t>
  </si>
  <si>
    <t xml:space="preserve">VMware
</t>
  </si>
  <si>
    <t>Callsign</t>
  </si>
  <si>
    <t>Callsign Inc.</t>
  </si>
  <si>
    <t>Founded in 2012, Callsign’s mission is to seamlessly power the identification of every web, mobile and physical interaction. To do this we hire the brightest, most inquisitive minds who want to change the rules of identity and make this mission a reality. Callsign products use deep learning techniques to combine event, threat, and behavioural analytics with multi-factor authentication, securing access to services whilst uniquely ensuring the most frictionless and transparent user experience. We provide risk intelligence in real time, enabling organizations to intelligently adjust authentication journeys, also in real time. By pinpointing suspicious access attempts, we can step up and step down the authentication requirement, catching fraudulent activity more effectively while simultaneously removing friction for legitimate users.</t>
  </si>
  <si>
    <t>https://www.callsign.com/</t>
  </si>
  <si>
    <t>Zia Hayat</t>
  </si>
  <si>
    <t>https://www.linkedin.com/in/ziahayat/</t>
  </si>
  <si>
    <t>Sarah Whipp</t>
  </si>
  <si>
    <t>https://www.linkedin.com/in/sarahwhipp/</t>
  </si>
  <si>
    <t>$38,800,000</t>
  </si>
  <si>
    <t>$19,000,000</t>
  </si>
  <si>
    <t>Calyptix Security</t>
  </si>
  <si>
    <t>Calyptix Security Corporation</t>
  </si>
  <si>
    <t>Charlotte</t>
  </si>
  <si>
    <t>North Carolina</t>
  </si>
  <si>
    <t xml:space="preserve">Calyptix Security helps small and medium offices secure their networks so they can raise profits, protect investments, and control technology. Our customers do not waste time with security products designed for large enterprises. Instead, we make it easy for SMBs to protect and manage networks of up to 350 users.
Calyptix understands small business. We understand network complexity and we understand the meaning of “partnership.” When we protect your network or your clients’ networks, you get more than the best tools for security and management. You get flexible partnership terms that match your business model and industry-leading tech support from US-based engineers.
</t>
  </si>
  <si>
    <t>https://www.calyptix.com/</t>
  </si>
  <si>
    <t>Ben Yarbrough</t>
  </si>
  <si>
    <t>https://www.linkedin.com/in/ben-yarbrough-b500385/</t>
  </si>
  <si>
    <t>CapLinked</t>
  </si>
  <si>
    <t>CapLinked, Inc.</t>
  </si>
  <si>
    <t>Manhattan Beach</t>
  </si>
  <si>
    <t>CapLinked’s intuitive, cloud-based platform makes it easier to manage and close business transactions.CapLinked enables its customers to coordinate on asset sales, financings, mergers &amp; acquisitions, and other types of complex deals with secure workspaces. Customers can manage and syndicate deals, conduct due diligence, handle investorreporting, and network with other users.</t>
  </si>
  <si>
    <t>https://www.caplinked.com/</t>
  </si>
  <si>
    <t>Eric Jackson</t>
  </si>
  <si>
    <t>https://www.linkedin.com/in/ericmj/</t>
  </si>
  <si>
    <t>Greg Brinson</t>
  </si>
  <si>
    <t>https://www.linkedin.com/in/gregbrinson/</t>
  </si>
  <si>
    <t>Convertible Note</t>
  </si>
  <si>
    <t>$7,600,000</t>
  </si>
  <si>
    <t>Capstone Security</t>
  </si>
  <si>
    <t>Capstone Fire and Safety Management provides specialized services offering outsourced firefighting, technical rescue, and safety services.  Our organization serves leading public, private, and government entities who maintain exceptionally high reliability standards. Material benefits we provide our clients include adherence to regulatory compliance, reducing overall risk and liability, and front-line protection of valuable assets.</t>
  </si>
  <si>
    <t>Escondido</t>
  </si>
  <si>
    <t>capstonefire.com/</t>
  </si>
  <si>
    <t>MATT DUSA</t>
  </si>
  <si>
    <t>https://www.linkedin.com/in/matthew-dusa-93795a33/</t>
  </si>
  <si>
    <t>101-251</t>
  </si>
  <si>
    <t>Capsule8</t>
  </si>
  <si>
    <t>Capsule8, Inc.</t>
  </si>
  <si>
    <t>Brooklyn</t>
  </si>
  <si>
    <t>Capsule8 is the only company providing high-performance attack protection for Linux production environments – whether containerized, virtualized, or bare-metal, on-premise or in the cloud.Capsule8 liberates SecOps from managing a high volume of manual tasks, while being safe for even the busiest workloads, on the busiest networks.</t>
  </si>
  <si>
    <t>https://capsule8.com/</t>
  </si>
  <si>
    <t>John Viega</t>
  </si>
  <si>
    <t>https://www.linkedin.com/in/viega/</t>
  </si>
  <si>
    <t>Melissa Goldberger</t>
  </si>
  <si>
    <t>https://www.linkedin.com/in/myahre/</t>
  </si>
  <si>
    <t xml:space="preserve">$30,000,000
</t>
  </si>
  <si>
    <t xml:space="preserve"> $2,400,000</t>
  </si>
  <si>
    <t>Carahsoft</t>
  </si>
  <si>
    <t xml:space="preserve"> Carahsoft Technology Corp</t>
  </si>
  <si>
    <t>Carahsoft has built our reputation as a customer-centric organization dedicated to serving the needs of our technology manufacturers, government end users, and reseller ecosystem with Solutions for Government®.
We have a proven history of helping government agencies find the best possible technology solution at the best possible value. Each customer works directly with a dedicated account representative to determine a solution tailored specifically to meet his or her needs. As a Master Government Aggregator®, Carahsoft combines extensive knowledge of the technologies we provide with a thorough understanding of the government procurement process, to analyze needs, provide configuration support, simplify the ordering process, and offer special government pricing.</t>
  </si>
  <si>
    <t>https://www.carahsoft.com/</t>
  </si>
  <si>
    <t>Craig P. Abod</t>
  </si>
  <si>
    <t>https://www.linkedin.com/in/craigabod/</t>
  </si>
  <si>
    <t xml:space="preserve">Julie Denworth
</t>
  </si>
  <si>
    <t>https://www.linkedin.com/in/julie-denworth-7a4b9a3/</t>
  </si>
  <si>
    <t>$5,400,000,000</t>
  </si>
  <si>
    <t>Carson &amp; SAINT</t>
  </si>
  <si>
    <t>Carson &amp; SAINT Corporation</t>
  </si>
  <si>
    <t>Carson &amp; SAINT are award-winning security consulting and management consulting firms serving public institutions and private enterprises around the world. The management teams have deep experience in cybersecurity technology, software, and management consulting. They are veteran-owned small businesses based in Bethesda, Maryland just 30 minutes from Washington, DC.</t>
  </si>
  <si>
    <t>https://www.carson-saint.com/</t>
  </si>
  <si>
    <t>Gary Merry</t>
  </si>
  <si>
    <t>https://www.linkedin.com/in/gmerry/</t>
  </si>
  <si>
    <t xml:space="preserve">11-50 </t>
  </si>
  <si>
    <t>Carve Systems</t>
  </si>
  <si>
    <t>Carve Systems LLC</t>
  </si>
  <si>
    <t>Ridgewood</t>
  </si>
  <si>
    <t>Carve Systems LLC was founded in 2011 to bring enterprise level information security, training, and risk management services to organizations of any size and industry. Like most boutique security consulting shops, Carve has its roots in delivering high-end security consulting services to Fortune 500 organizations. Unlike most, Carve also complements its enterprise consulting offerings with services specifically tailored for mid-size companies. We believe that true security is found in the continual process of evaluation and improvement required to match the dynamic technology, business, and threat landscape. We’ll advocate for security and challenge your thinking in a way that’s beneficial to your organization.</t>
  </si>
  <si>
    <t>https://carvesystems.com/</t>
  </si>
  <si>
    <t>Mike Zusman</t>
  </si>
  <si>
    <t>https://www.linkedin.com/in/mikezusman</t>
  </si>
  <si>
    <t>CAST</t>
  </si>
  <si>
    <t>CAST, Inc.</t>
  </si>
  <si>
    <t>Woodcliff Lake</t>
  </si>
  <si>
    <t xml:space="preserve">Founded in 1993, CAST continues to thrive as the longest-running — and most experienced — independent IP supplier.
Our mission has been to provide proven, low-risk IP cores, under simple and flexible licensing terms, coupled with outstanding support. 
The years of work we have done to perfect IP reuse, improve IP quality standards, and refine sales and business practices yield a product line and a partner network that offer you a better IP experience, today and in the future. </t>
  </si>
  <si>
    <t>https://www.cast-inc.com/</t>
  </si>
  <si>
    <t>Vincent Delaroche</t>
  </si>
  <si>
    <t>https://www.linkedin.com/in/vincent-delaroche-cast/</t>
  </si>
  <si>
    <t>Rado Nikolov</t>
  </si>
  <si>
    <t>https://www.linkedin.com/in/rado/</t>
  </si>
  <si>
    <t>$42,000,000</t>
  </si>
  <si>
    <t>CDW</t>
  </si>
  <si>
    <t>CDW Corporation</t>
  </si>
  <si>
    <t>Vernon Hills</t>
  </si>
  <si>
    <t xml:space="preserve">CDW (Nasdaq:CDW) is a leading multi-brand technology solutions provider to business, government, education and healthcare organizations in the United States, the United Kingdom and Canada. A Fortune 500 company and member of the S&amp;P 500 Index, CDW features dedicated account managers who help customers choose the right technology products and services to meet their needs. 
The company’s solution architects offer expertise in designing customized solutions, while its advanced technology engineers assist customers with the implementation and long-term management of those solutions. Areas of focus include software, network communications, notebooks/mobile devices, data storage, video monitors, desktops, printers and solutions such as virtualization, collaboration, security, mobility, data center optimization and cloud computing. 
</t>
  </si>
  <si>
    <t>Christine A Leahy</t>
  </si>
  <si>
    <t>https://www.linkedin.com/in/chris-leahy-ba226687/</t>
  </si>
  <si>
    <t>NASDAQ:CDW</t>
  </si>
  <si>
    <t>$58,700,000</t>
  </si>
  <si>
    <t>$16,240,000,000</t>
  </si>
  <si>
    <t>Symphonic Software</t>
  </si>
  <si>
    <t>Symphonic Software Limited</t>
  </si>
  <si>
    <t>Edinburgh</t>
  </si>
  <si>
    <t>https://www.symphonicsoft.com/</t>
  </si>
  <si>
    <t>Ping Identity</t>
  </si>
  <si>
    <t>Castle Intelligence</t>
  </si>
  <si>
    <t>Castle Intelligence, Inc.</t>
  </si>
  <si>
    <t>We’re on a mission to make consumer security simple and invisible. We enable developers to build uncompromising security in the easiest and most flexible way possible.</t>
  </si>
  <si>
    <t>https://castle.io/</t>
  </si>
  <si>
    <t>Johan Brissmyr</t>
  </si>
  <si>
    <t>https://www.linkedin.com/in/brissmyr/</t>
  </si>
  <si>
    <t xml:space="preserve">Heather Howland </t>
  </si>
  <si>
    <t>https://www.linkedin.com/in/howland</t>
  </si>
  <si>
    <t>$11,600,000</t>
  </si>
  <si>
    <t>Cato Networks</t>
  </si>
  <si>
    <t>Cato Networks Ltd.</t>
  </si>
  <si>
    <t>Cato provides enterprises a converged SD-WAN and network security platform, delivered as a global cloud service. Aligned with Gartner's Secure Access Service Edge (SASE) framework, Cato Cloud connects all data centers, branches, mobile users, and cloud resources into an agile and secure global network. Our service empowers you to connect, secure, and run the network yourself, and supports you with expert managed services if you need them. Cato's cloud-native architecture delivers a future-proof network that evolves at the pace of your business. With Cato, your network, and your business, are ready for whatever comes next.</t>
  </si>
  <si>
    <t>https://www.catonetworks.com/</t>
  </si>
  <si>
    <t>Shlomo Kramer</t>
  </si>
  <si>
    <t>https://il.linkedin.com/in/shlomokramer</t>
  </si>
  <si>
    <t>Yishay Yovel</t>
  </si>
  <si>
    <t>https://il.linkedin.com/in/yishay</t>
  </si>
  <si>
    <t>$202,000,000</t>
  </si>
  <si>
    <t>Caveon</t>
  </si>
  <si>
    <t>Caveon, LLC</t>
  </si>
  <si>
    <t>Midvale</t>
  </si>
  <si>
    <t>At Caveon, we fundamentally believe in the importance of standards-based testing and recognize that validity, reliability, and fairness can only be achieved when exams are secure. After 15 years as the recognized leader in the field, Caveon’s test security offerings have expanded to encompass innovative solutions and technologies that provide comprehensive protection: Solutions designed to detect, deter, and even prevent test fraud. We are committed to integrity in testing.</t>
  </si>
  <si>
    <t>https://www.caveon.com/</t>
  </si>
  <si>
    <t>David Foster</t>
  </si>
  <si>
    <t>https://www.linkedin.com/in/davidffoster/</t>
  </si>
  <si>
    <t>Cavirin</t>
  </si>
  <si>
    <t>Cavirin Systems, Inc.</t>
  </si>
  <si>
    <t>Cavirin, headquartered in Santa Clara, Calif., is a privately-held, global provider of risk, cybersecurity, and compliance posture intelligence for the hybrid cloud. Cavirin’s continuous protection, monitoring, and remediation, across hybrid infrastructure, automates compliance and secures organizations from possible cyber attacks. Powered by Cavirin’s patent-pending machine learning technology, our CyberPosture Intelligence, provides users the most accurate credit-like scoring view of their security posture, so they can make informative decisions when protecting their organization.</t>
  </si>
  <si>
    <t>https://www.cavirin.com/</t>
  </si>
  <si>
    <t>Dr. Rao Papolu</t>
  </si>
  <si>
    <t>https://cz.linkedin.com/pub/dr-rao-m-papolu/1/55b/97b?trk=biz_employee_pub</t>
  </si>
  <si>
    <t>Dave Ginsburg</t>
  </si>
  <si>
    <t>https://www.linkedin.com/in/daveginsburg</t>
  </si>
  <si>
    <t>CBI</t>
  </si>
  <si>
    <t>Troy</t>
  </si>
  <si>
    <t>For nearly three decades, our customers have come to rely on CBI as their trusted advisor to meet their unique needs with solutions from the best professionals in the industry. We are a privately owned, services-led team of individuals that are obsessed with cybersecurity and making this world a safer place for everyone.
Comprised of strategists, former CISOs &amp; security experts, we eagerly spend our time and energy identifying and stopping would-be threats before they crop up on our clients’ radars. It‘s with this team of experts that we are able to deliver on our promise — to help defend and secure your network and endpoints; test and monitor areas of operational risk; and protect your data.</t>
  </si>
  <si>
    <t>https://cbisecure.com/</t>
  </si>
  <si>
    <t>Steve Barone Steve</t>
  </si>
  <si>
    <t>https://www.linkedin.com/in/stevebaronecbi/</t>
  </si>
  <si>
    <t>Deborah Julius</t>
  </si>
  <si>
    <t>https://www.linkedin.com/in/deborahjulius/</t>
  </si>
  <si>
    <t>Celestix</t>
  </si>
  <si>
    <t>Celestix Networks, Inc</t>
  </si>
  <si>
    <t>Celestix Networks Inc. has a proven track record and is a trusted brand in the delivery of managed security appliances and security solutions.
Celestix is leveraging its significant experience in the remote access and authentication markets to extend its portfolio into the Cloud managed appliance security market.
Founded in 1999 and headquartered in Pleasanton, California, Celestix has delivered over 25,000 security appliances worldwide and currently offers support to over 5,000 customers. The company maintains regional offices in London, Singapore and Tokyo.
As the threat landscape constantly evolves, Celestix will never cease to protect our clients from risk. Our company provides market leading technologies backed up by a global support network that ensures we meet and exceed the demands of our international customer base.</t>
  </si>
  <si>
    <t>https://www.celestix.com/</t>
  </si>
  <si>
    <t>Yong Thye Lin</t>
  </si>
  <si>
    <t>https://www.linkedin.com/in/yongthye/</t>
  </si>
  <si>
    <t>Celestya</t>
  </si>
  <si>
    <t>Celestya Ltd</t>
  </si>
  <si>
    <t>Migdal Tefen</t>
  </si>
  <si>
    <t>HaZafon</t>
  </si>
  <si>
    <t>Since its inception, Celestya Ltd., has dedicated itself to providing the most advanced and cost effective systems for human behavior education on cybersecurity awareness training. Celestya’s customers include large organizations from a many different sectors including national government, municipal government, health-care, transportation, and finance.
Celestya’s flagship product, Q-LOG, is setting the bar for innovative and effective cybersecurity human awareness training. Celestya is dedicated working the way that you work by providing a product that integrates easily into your existing network infrastructure and provides education and training services on both desktop and mobile devices.
Celestya has a network of distribution partners covering the Americas, Europe and the Middle East and is rapidly expanding into other sectors.</t>
  </si>
  <si>
    <t>https://www.celestya.net/</t>
  </si>
  <si>
    <t>Mehul Mehta (Micky)</t>
  </si>
  <si>
    <t>https://www.linkedin.com/in/mehulmmehta/</t>
  </si>
  <si>
    <t>$687,310</t>
  </si>
  <si>
    <t>Cellcrypt</t>
  </si>
  <si>
    <t>Cellcrypt Limited</t>
  </si>
  <si>
    <t>Cellcrypt is supporting organizations facing increased security threats and the costs of communications for their now remote workforces. Our new Secure Communications for Home Workers quick-start program offers an enterprise-ready, rapid deployment of Cellcrypt at an unprecedented discount.</t>
  </si>
  <si>
    <t>https://www.cellcrypt.com/</t>
  </si>
  <si>
    <t>Richard Greco</t>
  </si>
  <si>
    <t>Ian Meakin</t>
  </si>
  <si>
    <t>https://uk.linkedin.com/in/ianmeakin</t>
  </si>
  <si>
    <t>$3,200,000</t>
  </si>
  <si>
    <t>$20,900,000</t>
  </si>
  <si>
    <t>Cellebrite</t>
  </si>
  <si>
    <t>Cellebrite Mobile Synchronization Ltd.</t>
  </si>
  <si>
    <t>Today’s connected world is increasingly complex. Organizations and people have more information at their fingertips than ever before, yet find it harder to understand and make sense of it all.
That’s where Cellebrite comes in. Cellebrite enables investigators to capture insights in today’s complex, digital world. Our digital intelligence platform provides a complete and objective picture of evidence, empowering agencies and investigators to solve and close cases faster than ever</t>
  </si>
  <si>
    <t>https://www.cellebrite.com/</t>
  </si>
  <si>
    <t>Yossi Carmil</t>
  </si>
  <si>
    <t>https://www.linkedin.com/in/yossi-carmil-6383571/</t>
  </si>
  <si>
    <t>Mark Gambill</t>
  </si>
  <si>
    <t>https://www.linkedin.com/in/mgambill/</t>
  </si>
  <si>
    <t>$110,000,000</t>
  </si>
  <si>
    <t>$220,000,000</t>
  </si>
  <si>
    <t xml:space="preserve">FutureDial
</t>
  </si>
  <si>
    <t>Cellrox</t>
  </si>
  <si>
    <t>Cellrox Ltd.</t>
  </si>
  <si>
    <t>Cellrox's Thinvisor is a lightweight mobile virtualization platform that enables multiple Virtual Mobile Instances to coexist on a single device. Each Virtual Mobile Instance is completely isolated, can be customized and transferred to other devices. The Thinvisor ensures that the Virtual Mobile Instances are independent and isolated from one another. Thinvisor maintains device performance, power usage, and support for native applications while providing an intuitive user experience.</t>
  </si>
  <si>
    <t>https://www.cellrox.com/</t>
  </si>
  <si>
    <t>DROR NADLER</t>
  </si>
  <si>
    <t>https://www.linkedin.com/in/dror-nadler-99b40a/</t>
  </si>
  <si>
    <t>$4,700,000</t>
  </si>
  <si>
    <t>$5,300,000</t>
  </si>
  <si>
    <t>Censys</t>
  </si>
  <si>
    <t>Censys, Inc.</t>
  </si>
  <si>
    <t>Censys is a cybersecurity company that offers Internet-wide continuous visibility and real-time risk assessment. Censys™ is the gold standard in data-driven security used by researchers, corporations, and governments to find and analyze every device connected to the Internet. Founded by the creators of ZMap, Censys gives organizations thevisibility they need to fight threats by continuously analyzing real-time Internet data. Investors include GV and Greylock Partners. Companies like FireEye, Google, the North Atlantic Treaty Organisation (NATO), Swiss Armed Forces, and the U.S. Department of Homeland Security believe that Censys data helps them proactively prevent cybersecurity threats.</t>
  </si>
  <si>
    <t>https://censys.io/</t>
  </si>
  <si>
    <t>David Corcoran</t>
  </si>
  <si>
    <t>https://www.linkedin.com/in/david-corcoran/</t>
  </si>
  <si>
    <t>Eirik Herskedal</t>
  </si>
  <si>
    <t>$18,100,000</t>
  </si>
  <si>
    <t>Centerpoint</t>
  </si>
  <si>
    <t>Centerpoint Inc.</t>
  </si>
  <si>
    <t>CENTERPOINT was founded as a cybersecurity firm by a team of technologists and entrepreneurs averaging over 25 years of experience in Federal information technology. This experience serves as the company’s foundation as we focus on supporting clients’ mission in defense, intelligence, and civilian agencies.  The company’s work is centered on cybersecurity support and engineering services that enable secure operation of and access to enterprise services and information.
Since its inception, CENTERPOINT has been engaging with clients and industry partners in meaningful projects to secure our nation’s digital assets and infrastructure.
CENTERPOINT’s team of experts continues to provide mission-driven cybersecurity solutions to address modern threats and challenges. We remain laser-focused on our mission to Protect Our Nation and Our Way of Life.</t>
  </si>
  <si>
    <t>https://www.centerpoint.biz</t>
  </si>
  <si>
    <t>Tony Ambegaoker</t>
  </si>
  <si>
    <t>https://www.linkedin.com/in/tonyambegaoker/</t>
  </si>
  <si>
    <t>Gabe Fulton</t>
  </si>
  <si>
    <t>https://www.linkedin.com/in/gabrielfulton/</t>
  </si>
  <si>
    <t>CENTRI</t>
  </si>
  <si>
    <t>CENTRI Technology</t>
  </si>
  <si>
    <t>CENTRI provides advanced data security for the Internet of Things. Our flexible, software-only product provides IoT professionals, developers and device makers with the means to quickly get to market with purpose-built IoT security, protecting data from creation to consumption. CENTRI enables you to mitigate today’s data communication risks in a standards-based network infrastructure with heavyweight industry-standard encryption and compression, packed into a lightweight small footprint ideal for low-power IoT endpoint devices.</t>
  </si>
  <si>
    <t>https://www.centritechnology.com/</t>
  </si>
  <si>
    <t>James Salter</t>
  </si>
  <si>
    <t>https://www.linkedin.com/in/jameshsalter/</t>
  </si>
  <si>
    <t>Centrify</t>
  </si>
  <si>
    <t>Centrify Corporation</t>
  </si>
  <si>
    <t>Centrify is redefining the legacy approach to Privileged Access Management by delivering multi-cloud-architected Identity-Centric PAM to enable digital transformation at scale. Centrify Identity-Centric PAM establishes a root of trust, and then grants least privilege access just-in-time based on verifying who is requesting access, the context of the request, and the risk of the access environment. Centrify centralizes and orchestrates fragmented identities, improves audit and compliance visibility, and reduces risk, complexity, and costs for the modern, hybrid enterprise. Over half of the Fortune 100, the world’s largest financial institutions, intelligence agencies, and critical infrastructure companies, all trust Centrify to stop the leading cause of breaches – privileged credential abuse.</t>
  </si>
  <si>
    <t>https://www.centrify.com</t>
  </si>
  <si>
    <t>Flint Brenton</t>
  </si>
  <si>
    <t>https://www.linkedin.com/in/flint-brenton-03057a5/</t>
  </si>
  <si>
    <t>Andy Smith</t>
  </si>
  <si>
    <t>https://www.linkedin.com/in/andysmithpm/</t>
  </si>
  <si>
    <t>$94,000,000</t>
  </si>
  <si>
    <t>TPG</t>
  </si>
  <si>
    <t>Centripetal Networks</t>
  </si>
  <si>
    <t>Centripetal Networks Inc.</t>
  </si>
  <si>
    <t xml:space="preserve">Centripetal Networks Inc. is dedicated to protecting organizations from advanced threats by operationalizing intelligence-driven security.
Centripetal delivers the market’s only patented Threat Intelligence Gateway platform to customers via its CleanINTERNET® solution, a comprehensive intelligence-led cyber service. With Centripetal, customers across every vertical and of every size can persistently prevent over 90% of known threats with applied threat intelligence, rapid correlation and automated enforcement of millions of IOC policies, against live network traffic with live cyber analyst support. </t>
  </si>
  <si>
    <t>https://www.centripetal.ai/</t>
  </si>
  <si>
    <t>Steven Rogers</t>
  </si>
  <si>
    <t>https://www.linkedin.com/in/steven-rogers-63518111/</t>
  </si>
  <si>
    <t>Byron Rashed</t>
  </si>
  <si>
    <t>https://www.linkedin.com/in/byronrashed/</t>
  </si>
  <si>
    <t>$38,400,000</t>
  </si>
  <si>
    <t xml:space="preserve"> $1,000,000</t>
  </si>
  <si>
    <t>Cenzic, Inc.</t>
  </si>
  <si>
    <t xml:space="preserve">Cenzic, Inc. </t>
  </si>
  <si>
    <t xml:space="preserve">Cenzic provides application security solutions across pre-production, production, and supply chain domains - to continuously assess Cloud, Mobile and Web vulnerabilities. This helps brands of all sizes protect their reputation and manage security risk in the face of malicious attacks. Today, Cenzic secures more than half a million online applications and trillions of dollars of commerce for Fortune 1000 companies, all major security companies, government agencies, universities and SMBs. Cenzic is now part of Trustwave.
</t>
  </si>
  <si>
    <t>https://www.cenzic.com/</t>
  </si>
  <si>
    <t>$43,200,000</t>
  </si>
  <si>
    <t>Cequence Security</t>
  </si>
  <si>
    <t>Cequence Security, Inc.</t>
  </si>
  <si>
    <t>Cequence Security is a venture-backed cybersecurity software company founded in 2014 and based in Sunnyvale, CA. Named a Gartner Cool Vendor in 2018, the company has developed the Cequence Application Security Platform (ASP), an open, distributed, and scalable software platform designed to protect customers’ web, mobile, and API applications fromthe growing number of malicious bot attacks. Cequence Security will be delivering multiple security service modules for ASP, each designed to work together, simplify security architectures, and deliver strong protection for today’s hyper-connected organizations. Cequence Security customers include F500 organizations across multiple vertical markets. The executive team is led by industry veterans that previously held leadership positions at Palo Alto Networks and Symantec.</t>
  </si>
  <si>
    <t>https://www.cequence.ai/</t>
  </si>
  <si>
    <t>Larry Link</t>
  </si>
  <si>
    <t>https://www.linkedin.com/in/larry-link-3011123/</t>
  </si>
  <si>
    <t>$29,500,000</t>
  </si>
  <si>
    <t>Certes</t>
  </si>
  <si>
    <t>Certes Networks, Inc.</t>
  </si>
  <si>
    <t>Headquartered in the U.S. with a global presence in Europe, Middle East and Asia Pac, Certes Networks has been delivering security technology solutions to enterprises and governments around the world for over 15 years.  Our technology is deployed across 1000 customers in nearly 100 countries and is certified for FIPS 140-2 and Common Criteria EAL4+.  Our global foot print of organizations using Certes technology has helped customers to meet national, international or industry-specific regulations.</t>
  </si>
  <si>
    <t>https://certesnetworks.com/</t>
  </si>
  <si>
    <t>PAUL GERMAN</t>
  </si>
  <si>
    <t>https://www.linkedin.com/in/paulgerman/</t>
  </si>
  <si>
    <t>$23,800,000</t>
  </si>
  <si>
    <t>CertiPath</t>
  </si>
  <si>
    <t>CertiPath was founded in 2004 to solve one of the most difficult problems in online security: determining whether a digital identity validly represents a person or “thing” requesting access to a network. Trusted digital identities are critical to the security of networks, data and facilities. The heart of CertiPath’s success is our unparalleled experience with creating innovative, scalable products and services that ensure the highest levels of validation for digital identities that attempt to access customers’ networks.</t>
  </si>
  <si>
    <t>https://certipath.com/</t>
  </si>
  <si>
    <t>Shawn Hughes</t>
  </si>
  <si>
    <t>https://www.linkedin.com/in/shawnrhughes/</t>
  </si>
  <si>
    <t>Daniel Myslewski</t>
  </si>
  <si>
    <t>https://www.linkedin.com/in/daniel-myslewski-5ba42b2/</t>
  </si>
  <si>
    <t>Certo Software Ltd</t>
  </si>
  <si>
    <t>Certo Software Limited</t>
  </si>
  <si>
    <t>Certo Software, creator of the industry-leading iOS spyware detection tool - Certo AntiSpy. With years of experience in mobile security and spyware detection, Certo’s products have helped countless people safeguard their devices and find peace of mind.</t>
  </si>
  <si>
    <t>https://www.certosoftware.com/</t>
  </si>
  <si>
    <t>Certus Cybersecurity</t>
  </si>
  <si>
    <t>Certus Cybersecurity Solutions LLC</t>
  </si>
  <si>
    <t>Certus Cybersecurity is a leading provider of information security services. Specializing in application security, cloud security, IoT security and payment security services, Certus Cybersecurity currently serves Fortune 100 enterprises, leading law global firms, and innovative, high-growth businesses worldwide.</t>
  </si>
  <si>
    <t>https://www.certuscyber.com/</t>
  </si>
  <si>
    <t>Ryan McKamie</t>
  </si>
  <si>
    <t>https://www.linkedin.com/in/ryanmckamie/</t>
  </si>
  <si>
    <t>$521,241</t>
  </si>
  <si>
    <t>Chainalysis</t>
  </si>
  <si>
    <t>Chainalysis, Inc.</t>
  </si>
  <si>
    <t>Chainalysis is the blockchain analysis company. We provide compliance and investigation software to the world’s leading banks, businesses, and governments. Our experts in financial crime and blockchain analysis empower customers to derive insights they can act on.</t>
  </si>
  <si>
    <t>https://www.chainalysis.com/</t>
  </si>
  <si>
    <t>Michael Gronager</t>
  </si>
  <si>
    <t>https://www.linkedin.com/in/gronager/</t>
  </si>
  <si>
    <t>$66,600,000</t>
  </si>
  <si>
    <t>Checkmarx</t>
  </si>
  <si>
    <t>Checkmarx Ltd.</t>
  </si>
  <si>
    <t>Checkmarx is the global leader in software security solutions for modern enterprise software development. Checkmarx delivers the industry’s most comprehensive Software Security Platform that unifies with DevOps and provides static and interactive application security testing, software composition analysis, and developer application security awareness and training programs to reduce and remediate risk from software vulnerabilities. Checkmarx is trusted by more than 40 percent of the Fortune 100 and half of the Fortune 50, including leading organizations such as SAP, Samsung, and Salesforce.com.</t>
  </si>
  <si>
    <t>https://www.checkmarx.com</t>
  </si>
  <si>
    <t>Emmanuel Benzaquen</t>
  </si>
  <si>
    <t>https://www.linkedin.com/in/emmanuel-benzaquen-70344/</t>
  </si>
  <si>
    <t>$92,000,000</t>
  </si>
  <si>
    <t>$81,600,000</t>
  </si>
  <si>
    <t>Checkr</t>
  </si>
  <si>
    <t>Checkr, Inc.</t>
  </si>
  <si>
    <t>Checkr’s mission is to build a fairer future by improving understanding of the past. Our platform makes it easy for thousands of customers to hire millions of people every year. Using Checkr’s advanced background check technology, companies of all sizes can better understand the dynamics of the changing workforce, bring transparency and fairness to their hiring, and ultimately build a better future for workers.</t>
  </si>
  <si>
    <t>https://checkr.com/</t>
  </si>
  <si>
    <t>Daniel Yanisse</t>
  </si>
  <si>
    <t>https://www.linkedin.com/in/yanisse/</t>
  </si>
  <si>
    <t>Prachi Gore</t>
  </si>
  <si>
    <t>https://www.linkedin.com/in/prachigore/</t>
  </si>
  <si>
    <t>$309,000,000</t>
  </si>
  <si>
    <t>$64,700,000</t>
  </si>
  <si>
    <t>Chertoff Group</t>
  </si>
  <si>
    <t>The Chertoff Group is a global advisory services firm that applies security expertise, technology insights and policy intelligence to help clients build resilient organizations, gain competitive advantage and accelerate growth. Through its investment banking subsidiary Chertoff Capital, the firm provides M&amp;A advisory services in global security markets and assists cyber and tech-enabled security companies raise capital to grow their enterprise. The Chertoff Group is headquartered in Washington, D.C.</t>
  </si>
  <si>
    <t>https://www.chertoffgroup.com/</t>
  </si>
  <si>
    <t>CHAD SWEET</t>
  </si>
  <si>
    <t>https://www.linkedin.com/in/chadsweet/</t>
  </si>
  <si>
    <t>Chronicle</t>
  </si>
  <si>
    <t>Chronicle was born in 2016 as a project within X, Alphabet’s moonshot factory. As an Alphabet company, we bring unique resources and talent to the goal of giving enterprises, and the people within them, the tools to win the fight against cybercrime. We see a future where enterprise security teams can find and stop cyberattacks before they cause harm. By applying planet-scale computing and analytics to security operations, we provide the tools teams need to secure their networks and their customers’ data. We turn the advantage to the forces of good.</t>
  </si>
  <si>
    <t>https://chronicle.security/</t>
  </si>
  <si>
    <t>Stephen Gillett</t>
  </si>
  <si>
    <t>Cigital, Inc.</t>
  </si>
  <si>
    <t>Cigital Inc. provides software security and consulting services. The Company offers training, software development, software risk management, software quality, testing, vendor assessment, online gaming, and architecture analysis services. Cigital serves customers worldwide.</t>
  </si>
  <si>
    <t>https://www.cigital.com</t>
  </si>
  <si>
    <t>$55,000,000</t>
  </si>
  <si>
    <t>Cimcor</t>
  </si>
  <si>
    <t>Cimcor, Inc.</t>
  </si>
  <si>
    <t>Founded in 1997, Cimcor is an industry leader in developing innovative security, integrity and compliance software solutions. The firm is on the front lines of global corporate, government and military initiatives to protect critical IT infrastructure and has consistently brought IT integrity innovations to market. Cimcor’s flagship software product, CimTrak, helps organizations to monitor and protect a wide range of physical, network and virtual IT assets in real-time. Built around leading-edge file integrity monitoring capabilities, CimTrak gives organizations deep situational awareness including who is making changes, what is being changed, when changes are occurring, and how changes are being made. This, coupled with the ability to take instant action upon detection of change, gives organizations assurance that their IT assets are always in a secure and compliant state. Cimcor is headquartered right outside of the Chicago, IL market with business operations worldwide.</t>
  </si>
  <si>
    <t>https://www.cimcor.com/</t>
  </si>
  <si>
    <t xml:space="preserve">Robert Johnson, III
</t>
  </si>
  <si>
    <t>https://www.linkedin.com/in/robertejohnsoniii/</t>
  </si>
  <si>
    <t>Jacqueline von Ogden</t>
  </si>
  <si>
    <t>https://www.linkedin.com/in/vonogdenj/</t>
  </si>
  <si>
    <t>CIPHER</t>
  </si>
  <si>
    <t>Cipher</t>
  </si>
  <si>
    <t>Founded in 2000, Cipher is a global cybersecurity company that delivers a wide range of services: Managed Detection and Response (MDR), Managed Security Services (MSS), Cyber Intelligence Services (CIS), Red Team Services (RTS), Governance, Risk and Compliance (GRC) and Cybersecurity Technology Integration (CTI). These services are supported by the Cipher Labs, an elite threat and cyber intelligence research and development lab, and also by five 24×7 Security Operations Centers (SOC). Cipher is a highly accredited company holding ISO 27001, ISO 22301, ISO 20000, ISO 9001, SOC I, SOC II, PCI QSA, PCI ASV, Privacy Shield and CREST certifications. The quality of service has led Cipher to win many awards and distinctions from world-renowned research companies such as Gartner, Frost &amp; Sullivan and Forrester. Clients consist of companies from mid-size enterprises to world-renowned corporations and government agencies, with countless success stories.</t>
  </si>
  <si>
    <t>https://cipher.com/</t>
  </si>
  <si>
    <t>Ed Boucas</t>
  </si>
  <si>
    <t>https://www.linkedin.com/in/eboucas/</t>
  </si>
  <si>
    <t xml:space="preserve"> Prosegur</t>
  </si>
  <si>
    <t>Centene Corporation</t>
  </si>
  <si>
    <t xml:space="preserve">Centene Corporation is a multi-national company that provides high-quality healthcare services to members in all 50 states and around the world. Since its founding in 1984, Centene has worked to transform the health of communities, one person at a time. Centene is the largest Medicaid managed care organization in the country and provides a portfolio of services to government sponsored healthcare programs. Centene believes that healthcare is best delivered locally. Our local health plans offer a range of health insurance solutions with a focus on providing accessible care to uninsured and under-insured individuals. Many receive benefits provided under Medicaid, including the State Children's Health Insurance Program (CHIP), as well as Aged, Blind or Disabled (ABD), Foster Care and Long Term Care (LTC), in addition to other state-sponsored/hybrid programs, and Medicare (Special Needs Plans). Centene also contracts with other healthcare and commercial organizations to provide specialty services including behavioral health management, care management software, correctional healthcare services, dental benefits management, in-home health services, life and health management, managed vision, pharmacy benefits management, specialty pharmacy and telehealth services.
</t>
  </si>
  <si>
    <t>https://www.centene.com/</t>
  </si>
  <si>
    <t>Michael Neidorff</t>
  </si>
  <si>
    <t>https://www.linkedin.com/in/michael-neidorff/</t>
  </si>
  <si>
    <t xml:space="preserve">Nate Watters
</t>
  </si>
  <si>
    <t>https://www.linkedin.com/in/nate-watters-39903b1a/</t>
  </si>
  <si>
    <t>NYSE: CNC</t>
  </si>
  <si>
    <t>$21,100,000</t>
  </si>
  <si>
    <t>$74,640,000,000</t>
  </si>
  <si>
    <t>CipherCloud</t>
  </si>
  <si>
    <t>CipherCloud, Inc.</t>
  </si>
  <si>
    <t xml:space="preserve">CipherCloud delivers a comprehensive multi-cloud security platform that integrates advanced data protection, adaptive policy controls, monitoring, cloud risk analysis. The largest financial services, insurance, healthcare, telecommunication and government organizations across more than 25 countries have put their trust in CipherCloud.
</t>
  </si>
  <si>
    <t>https://www.ciphercloud.com/</t>
  </si>
  <si>
    <t>Pravin Kothari</t>
  </si>
  <si>
    <t>https://www.linkedin.com/in/pkothari/</t>
  </si>
  <si>
    <t>Matt Hines</t>
  </si>
  <si>
    <t>https://www.linkedin.com/in/matthines/</t>
  </si>
  <si>
    <t>Lookout</t>
  </si>
  <si>
    <t>CipherNova, LLC</t>
  </si>
  <si>
    <t>Founded in August 2014, CipherNova is a Veteran Owned Small Business (VOSB) verified by the U.S. Department of Veterans Affairs (VA) Center for Verification and Evaluation (CVE). CipherNova provides computer and network security solutions and software design &amp; development assistance for various commercial and government organizations in the Tennessee Valley. Training in these areas are also provided to further the success of businesses and individuals.</t>
  </si>
  <si>
    <t>https://www.ciphernova.com/</t>
  </si>
  <si>
    <t>Dewey Layman</t>
  </si>
  <si>
    <t>https://www.linkedin.com/in/deweylayman/</t>
  </si>
  <si>
    <t>$236,039</t>
  </si>
  <si>
    <t>CipherTechs</t>
  </si>
  <si>
    <t>CipherTechs, Inc.</t>
  </si>
  <si>
    <t>CipherTechs is a global Cyber Security service provider founded in 2001 that remains privately held with headquarters in New York City. We are completely and exclusively focused on cyber security and provide a full-service solution portfolio. We service our customers through the following main practice areas: Governance, Risk &amp; Compliance, Offensive &amp; Defensive Security, Managed &amp; EDR Services and Product Procurement.</t>
  </si>
  <si>
    <t>https://www.ciphertechs.com/</t>
  </si>
  <si>
    <t>Michael Quattrochi</t>
  </si>
  <si>
    <t>https://www.linkedin.com/in/michael-quattrochi-6b51611/</t>
  </si>
  <si>
    <t>Ciphertrace</t>
  </si>
  <si>
    <t>CipherTrace, Inc</t>
  </si>
  <si>
    <t>CipherTrace develops cryptocurrency Anti-Money Laundering, cryptocurrency forensics, and blockchain threat intelligence solutions. Leading exchanges, banks, investigators, regulators and digital asset businesses use CipherTrace to trace transaction flows and comply with regulatory anti-money laundering requirements, fostering trust in the cryptocurrency economy. CipherTrace Cryptocurrency Anti-Money Laundering Report has become an authoritative industry data source. CipherTrace was founded in 2015 by experienced Silicon Valley entrepreneurs with deep expertise in cybersecurity, eCrime, payments, banking, encryption, and virtual currencies.</t>
  </si>
  <si>
    <t>https://ciphertrace.com/</t>
  </si>
  <si>
    <t>David Jevans</t>
  </si>
  <si>
    <t>https://www.linkedin.com/in/davidajevans/</t>
  </si>
  <si>
    <t>John Jefferies</t>
  </si>
  <si>
    <t>https://www.linkedin.com/in/johnjefferies/</t>
  </si>
  <si>
    <t>Circadence</t>
  </si>
  <si>
    <t>Circadence Corporation</t>
  </si>
  <si>
    <t>Circadence solves complex cyber readiness problems delivering robust, industry-leading cybersecurity training and learning solutions. Powered by a culture of innovation and the demands of an evolving cyber market, Circadence offers cyber readiness solutions to enterprise, government and higher education institutions to address critical security challenges.</t>
  </si>
  <si>
    <t>https://circadence.com/</t>
  </si>
  <si>
    <t xml:space="preserve">Michael J. Moniz
</t>
  </si>
  <si>
    <t>https://www.linkedin.com/in/michael-moniz-7ba6032a/</t>
  </si>
  <si>
    <t>Wes Knee</t>
  </si>
  <si>
    <t>https://www.linkedin.com/in/wesley-knee-837a639/</t>
  </si>
  <si>
    <t>CenturyLink</t>
  </si>
  <si>
    <t>CenturyLink, Inc</t>
  </si>
  <si>
    <t>CenturyLink (NYSE: CTL) is a technology leader delivering hybrid networking, cloud connectivity, and security solutions to customers around the world. Through its extensive global fiber network, CenturyLink provides secure and reliable services to meet the growing digital demands of businesses and consumers. CenturyLink strives to be the trusted connection to the networked world and is focused on delivering technology that enhances the customer experience.</t>
  </si>
  <si>
    <t xml:space="preserve">Glen Post, III
</t>
  </si>
  <si>
    <t>https://www.linkedin.com/in/glen-post-iii-520a9838/</t>
  </si>
  <si>
    <t>NYSE:CTL</t>
  </si>
  <si>
    <t>$10,400,000</t>
  </si>
  <si>
    <t>$23,440,000,000</t>
  </si>
  <si>
    <t>CircleCI</t>
  </si>
  <si>
    <t>Circle Internet Services, Inc.</t>
  </si>
  <si>
    <t>CAlifornia</t>
  </si>
  <si>
    <t>https://circleci.com/</t>
  </si>
  <si>
    <t>Jim Rose</t>
  </si>
  <si>
    <t>https://www.linkedin.com/in/jimdotrose</t>
  </si>
  <si>
    <t>Erich Ziegler</t>
  </si>
  <si>
    <t>https://www.linkedin.com/in/erich-ziegler-8827911</t>
  </si>
  <si>
    <t>CIS</t>
  </si>
  <si>
    <t>Center for Internet Security, Inc. (CIS®)</t>
  </si>
  <si>
    <t>The Center for Internet Security, Inc. (CIS®) makes the connected world a safer place for people, businesses, and governments through our core competencies of collaboration and innovation. We are a community-driven nonprofit, responsible for the CIS Controls® and CIS Benchmarks™, globally recognized best practices for securing IT systems and data. We lead a global community of IT professionals to continuously evolve these standards and provide products and services to proactively safeguard against emerging threats. Our CIS Hardened Images® provide secure, on-demand, scalable computing environments in the cloud. CIS is home to the Multi-State Information Sharing and Analysis Center® (MS-ISAC®), the trusted resource for cyber threat prevention, protection, response, and recovery for U.S. State, Local, Tribal, and Territorial government entities, and the Elections Infrastructure Information Sharing and Analysis Center® (EI-ISAC®), which supports the rapidly changing cybersecurity needs of U.S. elections offices.</t>
  </si>
  <si>
    <t>https://www.cisecurity.org/</t>
  </si>
  <si>
    <t>John M. Gilligan</t>
  </si>
  <si>
    <t>https://www.linkedin.com/in/jogilligan/</t>
  </si>
  <si>
    <t>Claranet Cyber Security</t>
  </si>
  <si>
    <t>Claranet</t>
  </si>
  <si>
    <t>Founded in 1996, Claranet is one of Europe's leading managed IT services providers. We offer businesses hosting, networks and communications services. We have over 6,500 customers and an outstanding record for delivering high-quality solutions across a wide range of industries. With over 2,200 employees, we are based in 24 offices across Europe, Brazil and the United States. Claranet Cyber Security is our global cybersecurity services division for penetration testing, hacking training and managed security services, strengthened through the addition of NotSoSecure and Sec-1.</t>
  </si>
  <si>
    <t>https://www.claranetcybersecurity.com/</t>
  </si>
  <si>
    <t>Charles Nasser</t>
  </si>
  <si>
    <t>https://www.linkedin.com/in/charles-nasser-0279a32/</t>
  </si>
  <si>
    <t>$114,430,000</t>
  </si>
  <si>
    <t>$440,000,000</t>
  </si>
  <si>
    <t>CGI</t>
  </si>
  <si>
    <t>Founded in 1976, CGI is among the largest IT and business consulting services firms in the world. Operating in hundreds of locations across the globe, CGI delivers end-to-end services and solutions, including strategic IT and business consulting, systems integration, intellectual property, and managed IT and business process services. CGI works with clients through a local relationship model complemented by a global delivery network to help clients achieve their goals, including becoming customer-centric digital enterprises.</t>
  </si>
  <si>
    <t>https://www.cgi.com/</t>
  </si>
  <si>
    <t>George Schindler</t>
  </si>
  <si>
    <t>Chadi Habib</t>
  </si>
  <si>
    <t>https://www.linkedin.com/in/chadihabib/</t>
  </si>
  <si>
    <t>NYSE:GIB</t>
  </si>
  <si>
    <t>$12,160,000,000</t>
  </si>
  <si>
    <t>Clarivate Analytics</t>
  </si>
  <si>
    <t>Clarivate™ is a global leader in providing trusted information and insights to accelerate the pace of innovation. We offer subscription and technology-based solutions coupled with deep domain expertise that cover the entire lifecycle of innovation – from foundational research and ideas to protection and commercialization. Today, we’re setting a trail-blazing course to help customers turn bold ideas into life-changing inventions. Our portfolio consists of some of the world’s most trusted information brands, including the Web of Science™, Cortellis™, Derwent™, CompuMark™, MarkMonitor™ and Techstreet™.</t>
  </si>
  <si>
    <t>https://clarivate.com/</t>
  </si>
  <si>
    <t>JERRE STEAD</t>
  </si>
  <si>
    <t>https://www.linkedin.com/in/jerre-stead-a01600192/</t>
  </si>
  <si>
    <t>JULIA MAIR</t>
  </si>
  <si>
    <t>https://www.linkedin.com/in/julia-mair-50b4621/</t>
  </si>
  <si>
    <t>NYSE:CCC</t>
  </si>
  <si>
    <t>$27,390,000</t>
  </si>
  <si>
    <t>$974,000,000</t>
  </si>
  <si>
    <t>Claroty</t>
  </si>
  <si>
    <t>Claroty Inc.</t>
  </si>
  <si>
    <t>Claroty bridges the industrial cybersecurity gap between information technology (IT) and operational technology (OT) environments. Organizations with highly automated production sites and factories that face significant security and financial risk especially need to bridge this gap. Armed with the Claroty’s converged IT/OT solutions, these enterprises and critical infrastructure operators can leverage their existing IT security processes and technologies to improve the availability, safety, and reliability of their OT assets and networks seamlessly and without requiring downtime or dedicated teams. The result is more uptime and greater efficiency across business and production operations. Backed and adopted by leading industrial automation vendors, Claroty is deployed on all seven continents globally. The company is headquartered in New York City and has received $100 million in funding since being launched by the famed Team8 foundry in 2015.</t>
  </si>
  <si>
    <t>https://www.claroty.com/</t>
  </si>
  <si>
    <t>Yaniv Vardi</t>
  </si>
  <si>
    <t>https://www.linkedin.com/in/yaniv-vardi-2a671512/</t>
  </si>
  <si>
    <t>Jennifer Leggio</t>
  </si>
  <si>
    <t>https://www.linkedin.com/in/jenniferleggio/</t>
  </si>
  <si>
    <t>Clavister</t>
  </si>
  <si>
    <t>Clavister AB</t>
  </si>
  <si>
    <t>Clavister is a leading European cybersecurity vendor with over 20 years of experience. Seated in Sweden, the company has customers—communication service providers, governments, enterprises and managed security service providers (MSSPs)—in more than 150 countries. Clavister provides unique security solutions to protect their digital assets and secure business continuity. The company is, since 2014, listed on Nasdaq First North.</t>
  </si>
  <si>
    <t>https://www.clavister.com/</t>
  </si>
  <si>
    <t>John Vestberg</t>
  </si>
  <si>
    <t>https://www.linkedin.com/in/johnvestberg/</t>
  </si>
  <si>
    <t>Johan Edlund</t>
  </si>
  <si>
    <t>https://www.linkedin.com/in/johanedlund/</t>
  </si>
  <si>
    <t>NASDAQ:CLAV</t>
  </si>
  <si>
    <t>$21,400,000</t>
  </si>
  <si>
    <t>Cleafy</t>
  </si>
  <si>
    <t>Italy</t>
  </si>
  <si>
    <t xml:space="preserve">Cleafy is the first real-time platform for the largest Financial Institutions worldwide to stop cyber-fraud and secure all digital channels against the most advanced threats, enabling the business to focus on technology innovation and growth. Founded in 2014, recognized as innovative market leader by industry analysts, and listed as representative vendor for Online Fraud Detection in Gartner Market Guide 2018, 2019 and 2020, Cleafy today protects over 60M users of worldwide top-tier retail and corporate banks. Cleafy delivers complete end-to-end protection for web and mobile services, in real-time and at scale, unlocking the best user experience and ensuring full compliance with latest regulations, as PSD2. The platform combines a groundbreaking data-driven approach based on a comprehensive suite of threat detection modules (including Cleafy’s patented application integrity detection, behavioural analysis and transactional analysis), with first hand Threat Intelligence &amp; Incident Response extensive expertise.
</t>
  </si>
  <si>
    <t>https://www.cleafy.com/</t>
  </si>
  <si>
    <t>MATTEO BOGANA</t>
  </si>
  <si>
    <t>https://www.linkedin.com/in/matteobogana/</t>
  </si>
  <si>
    <t>Seed round</t>
  </si>
  <si>
    <t>ClearData</t>
  </si>
  <si>
    <t>Healthcare professionals across the globe trust the ClearDATA HITRUST-certified cloud to safeguard their sensitive data and power their critical applications available across the major public cloud platforms. For healthcare organizations, customers receive one of the most comprehensive Business Associate Agreements (BAA) in the industry, combined with market-leading healthcare-exclusive security and compliance solutions, and multi-cloud expertise. ClearDATA’s innovative platform of solutions and services protects customers from data privacy risks, improves their data management, and scales their healthcare IT infrastructure, enabling the industry to focus on making healthcare better by improving healthcare delivery, every single day.</t>
  </si>
  <si>
    <t>https://www.cleardata.com/</t>
  </si>
  <si>
    <t>Darin Brannan</t>
  </si>
  <si>
    <t>https://www.linkedin.com/in/darinbrannan/</t>
  </si>
  <si>
    <t>Michael Donohue</t>
  </si>
  <si>
    <t>https://www.linkedin.com/in/michaeldonohue/</t>
  </si>
  <si>
    <t>$80,400,000</t>
  </si>
  <si>
    <t>$33,500,000</t>
  </si>
  <si>
    <t>ClearOps, Inc.</t>
  </si>
  <si>
    <t>ClearOPS is a privacy technology platform with a vision to inspire trust through transparency. Internally, business privacy and security tools are commonly siloed. ClearOPS solves siloes and workflow mistakes that can cause erroneous information across the organization. Launched in February 2020, the first ClearOPS product helps vendors respond tosecurity questionnaires. The second ClearOPS product, launched in May 2020, allows vendors to assess their own service providers through a proprietary public data reporting system. Our technology takes advantage of advances in natural language processing and deep learning to critically analyze the privacy and security operations of the business.</t>
  </si>
  <si>
    <t>https://www.clearops.io/</t>
  </si>
  <si>
    <t>Caroline McCaffery</t>
  </si>
  <si>
    <t>https://www.linkedin.com/in/carolinemccaffery/</t>
  </si>
  <si>
    <t>Clearspeed</t>
  </si>
  <si>
    <t xml:space="preserve">Clearspeed was founded in 2016 to disrupt the vetting industry. Today we’re redefining risk assessment and fraud identification through innovation in AI-driven voice-based risk assessment technology. The problem we set out to solve was (and still is) a massive one: there is no good way to screen large volumes of people at scale, in any language, without bias. We knew this wasn’t a lie detector problem – lie detectors help humans make binary determinations of “lie” “no lie” in a 1on1 setting – this was a risk identification and risk stratification problem. Solving this problem required a huge paradigm shift. What if we could build a cutting-edge risk assessment technology purposefully designed, built and implemented to clear the vast majority of people who present low risk while identifying those few that present a higher risk? To do this, we knew we needed a sophisticated sensor capable of helping people clear a process, not forcing them into the traditional logjam that we see in hiring, security, and claims processes today. By a rigorous and complex analysis of real-world, and validated voice data with known risk outcomes, our experts were able to identify specific structures and features of the voice associated with both high and low-risk characteristics. Tying this analysis to a sophisticated technical process gave birth to a new generation of risk assessment technologies, we call Remote Risk Assessment (RRA®).
</t>
  </si>
  <si>
    <t>https://www.clearspeed.com/</t>
  </si>
  <si>
    <t>Alex Martin</t>
  </si>
  <si>
    <t>https://www.linkedin.com/in/alexandersmartin/</t>
  </si>
  <si>
    <t>Julie Criscenti Heck</t>
  </si>
  <si>
    <t>https://www.linkedin.com/in/juliecriscentiheck/</t>
  </si>
  <si>
    <t>$26,000,000</t>
  </si>
  <si>
    <t>Check Point Software</t>
  </si>
  <si>
    <t>Check Point Software Technologies, Ltd.</t>
  </si>
  <si>
    <t>heck Point Software Technologies Ltd. (www.checkpoint.com) is a leading provider of cyber security solutions to governments and corporate enterprises globally.  Check Point’s solutions protect customers from 5th generation cyber-attacks with an industry leading catch rate of malware, ransomware and advanced targeted threats. Check Point offers a multilevel security architecture, “Infinity Total Protection with Gen V advanced threat prevention”, this combined product architecture defends an enterprises’ cloud, network and mobile devices. Check Point provides the most comprehensive and intuitive one point of control security management system. Check Point protects over 100,000 organizations of all sizes.</t>
  </si>
  <si>
    <t>https://www.checkpoint.com/</t>
  </si>
  <si>
    <t>Gil Shwed</t>
  </si>
  <si>
    <t>Peter Alexander</t>
  </si>
  <si>
    <t>https://www.linkedin.com/in/peter-alexander-15b3936/</t>
  </si>
  <si>
    <t>CHKP</t>
  </si>
  <si>
    <t>$1,995,000,000</t>
  </si>
  <si>
    <t>Clearwater Compliance</t>
  </si>
  <si>
    <t>Clearwater Compliance LLC</t>
  </si>
  <si>
    <t>Clearwater Compliance is a leading provider of healthcare compliance and cyber risk management solutions. Thier mission is to empower hospitals and health systems to successfully manage healthcare’s evolving cybersecurity risks, compliance requirements, and ensure patient safety. Exclusively endorsed by the American Hospital Association,Clearwater solutions have been deployed within hundreds of hospitals and health systems, Fortune 100 organizations and federal government institutions. Clearwater’s award-winning software and solutions have earned the trust of many of today’s largest and most prestigious hospitals by consistently delivering innovative solutions that address today’s evolving cyber threats and compliance regulations.</t>
  </si>
  <si>
    <t>https://clearwatercompliance.com/</t>
  </si>
  <si>
    <t>Steve Cagle</t>
  </si>
  <si>
    <t>https://www.linkedin.com/in/steve-cagle/</t>
  </si>
  <si>
    <t>John Howlett</t>
  </si>
  <si>
    <t>https://www.linkedin.com/in/john-howlett-3518b8/</t>
  </si>
  <si>
    <t>ClickSSL</t>
  </si>
  <si>
    <t>ClickSSL was founded in the year of 2009 in Delaware, USA. ClickSSL is helping small, medium and big brands since last 8 years and became trusted name in SSL industry. Being a platinum partner of leading SSL certificate authorities like Comodo, RapidSSL, Thawte, GeoTrust and DigiCert, we have pleased numerous clients by providing low cost SSL certificate that makes it dearer among huge client base. ClickSSL simultaneously, assure to offer SSL products at unbeatable price without compromise of quality. We also help our clients by offering value added services like generating CSR, SSL installation, SSL finder, 24*7 support, 30 days money back guarantee.</t>
  </si>
  <si>
    <t>https://www.clickssl.net/</t>
  </si>
  <si>
    <t>Clone Systems</t>
  </si>
  <si>
    <t>Clone Systems, Inc</t>
  </si>
  <si>
    <t xml:space="preserve">Clone Systems is a global network security provider established in 1998. Since our company’s inception, we have distinguished ourselves by delivering innovative security solutions and services, around-the-clock customer support, and service guarantees, which are among the most comprehensive in our industry. Clone Systems is an award winning global cloud based managed security as a service provider that offers best-in-class solutions for securing businesses. Our team of highly trained network security and infrastructure engineers work 24 hours a day, 7 days a week to monitor, detect, and prevent attacks, and insure against losses in your company’s revenue, productivity, and data.
</t>
  </si>
  <si>
    <t>https://www.clone-systems.com/</t>
  </si>
  <si>
    <t>Cloud Conformity</t>
  </si>
  <si>
    <t>Cloud Conformity Pty. Ltd.</t>
  </si>
  <si>
    <t>Founded in Sydney, Australia in 2016, headquartered in the US, we launched a year later as Cloud Conformity. We were acquired by Trend Micro in October 2019 and rebranded as Cloud One - Conformity as a part of Trend Micro’s Cloud One Cloud Security services offering.
Cloud One - Conformity works with organizations around the world using our platform to implement and maintain best-in-class infrastructure security, compliance and optimization on the public cloud. We’re proud to remain agile, dynamic and responsive to the market as it continues to evolve and advance.
Cloud One - Conformity is an AWS Partner Network (APN) Advanced Technology Partner with AWS Competencies in Security and Cloud Management Tools. In addition, we were the ‘AWS Technology Partner of the Year for Australia and New Zealand’ in 2019.</t>
  </si>
  <si>
    <t>https://www.cloudconformity.com/</t>
  </si>
  <si>
    <t>$11,800,000</t>
  </si>
  <si>
    <t>Trend Micro</t>
  </si>
  <si>
    <t>Cloud Range</t>
  </si>
  <si>
    <t xml:space="preserve">Cloud Range's Cyber Range Platform: Powered by the most widely deployed cybersecurity training and simulation platform in the world, Cloud Range provides Cyber Range Training as a Service, including simulation based courses that  allow cybersecurity teams to experience fast-paced, real-world attack scenarios designed specifically within an emulated network environment.  In addition, Cloud Range delivers SOC Analyst Training which is the only hands-on training for the world's leading cybersecurity tools including IBM QRadar, Splunk, ArcSight, Check Point, Palo Alto, and more.
Cloud Range delivers onsite or virtual simulation training and hosted cyber range platforms, led by our world-class instructors in our customers'​ own training facilities or via remote access no matter where your SOC team members are in the world.
</t>
  </si>
  <si>
    <t>https://www.cloudrangecyber.com/</t>
  </si>
  <si>
    <t>Debbie Gordon</t>
  </si>
  <si>
    <t>https://www.linkedin.com/in/degordon/</t>
  </si>
  <si>
    <t>Sydney Pugliares</t>
  </si>
  <si>
    <t>https://www.linkedin.com/in/sydney-pugliares-73861373/</t>
  </si>
  <si>
    <t>Cloud Vector</t>
  </si>
  <si>
    <t xml:space="preserve">CloudVector
</t>
  </si>
  <si>
    <t>CloudVector is a Silicon Valley cybersecurity company that was established in 2018 by founders, executives, and the topmost engineers from Netskope, Agari, McAfee, Juniper, Bromium, Google Cloud, and VMWare. We’re on a mission to accelerate businesses on their digital transformation journey by protecting them from advanced API threats. As application architectures are undergoing a revolution and enterprise perimeters are disappearing, the APIs are the new ‘network’, forming the new ‘fabric’ of computing. Current security solutions cannot address the latest and evolving threat models. APIs are now the big threat scene. Our software solution offers the most comprehensive API security platform, allowing your enterprise to discover, monitor, and secure absolutely all APIs in your environment with zero-impact to your developers.</t>
  </si>
  <si>
    <t>https://www.cloudvector.com/</t>
  </si>
  <si>
    <t>Ravi Khatod</t>
  </si>
  <si>
    <t>https://www.linkedin.com/in/rkhatod/</t>
  </si>
  <si>
    <t>Eve Murto</t>
  </si>
  <si>
    <t>https://www.linkedin.com/in/evemurto/</t>
  </si>
  <si>
    <t>Imperva</t>
  </si>
  <si>
    <t>Cloudbric</t>
  </si>
  <si>
    <t>Cloudbric Corporation</t>
  </si>
  <si>
    <t xml:space="preserve">We provide comprehensive website protection featuring a fully managed WAF, DDoS protection, and SSL. Deployed on on-premise, cloud or hybrid infrastructure, Cloudbric’s suite of web security services protects clients both big and small.  Our WAF is perfect for those who lack extensive IT security knowledge or a team of security specialists. 
</t>
  </si>
  <si>
    <t>https://v2.cloudbric.com/</t>
  </si>
  <si>
    <t>TJ (Taejoon) Jung</t>
  </si>
  <si>
    <t>https://www.linkedin.com/in/taejoonj/</t>
  </si>
  <si>
    <t>Soojin Choi</t>
  </si>
  <si>
    <t>https://www.linkedin.com/in/soojin-choi-550627b8/</t>
  </si>
  <si>
    <t>Alcide.io</t>
  </si>
  <si>
    <t>Rapid7</t>
  </si>
  <si>
    <t>Cloudcheckr</t>
  </si>
  <si>
    <t>CloudCheckr Inc.</t>
  </si>
  <si>
    <t>CloudCheckr is a cloud management solution that helps businesses manage and automate cost and security for their public cloud environments. As organizations transform their business by leveraging the power of the cloud, they need total visibility, actionable intelligence, critical automation, and accountability across their cloud investments. To help manage, optimize and govern the cloud, the CloudCheckr platform generates a complete picture of their environment including billing details, multi-accounts, resources, configurations, permissions, changes, and more. From Amazon Web Services (AWS) to Microsoft Azure to Google Cloud, CloudCheckr turbo-charges your single or multi-cloud environments with a unified cost, security, inventory, utilization and automation solution to help be more efficient and secure at scale while saving money.</t>
  </si>
  <si>
    <t>https://cloudcheckr.com/</t>
  </si>
  <si>
    <t>Tim McKinnon</t>
  </si>
  <si>
    <t>https://www.linkedin.com/in/timmckinnon/</t>
  </si>
  <si>
    <t>David Snider</t>
  </si>
  <si>
    <t>https://www.linkedin.com/in/davidjsnider/</t>
  </si>
  <si>
    <t>$67,400,000</t>
  </si>
  <si>
    <t>$14,400,000</t>
  </si>
  <si>
    <t>Banzai Cloud</t>
  </si>
  <si>
    <t>https://banzaicloud.com/</t>
  </si>
  <si>
    <t>Cisco</t>
  </si>
  <si>
    <t>Bridgecrew</t>
  </si>
  <si>
    <t>Cobalt Stike</t>
  </si>
  <si>
    <t>Cloudknox</t>
  </si>
  <si>
    <t>CloudKnox Security Inc</t>
  </si>
  <si>
    <t>CloudKnox Security is the Infrastructure Authorization Administration (IAA) company with the only solution built from the ground up to support a true multi-cloud environment. For enterprises who are heavily invested in cloud infrastructure, CloudKnox provides a single platform that manages the entire identity privilege lifecycle across any privateand public cloud, enabling organizations to significantly reduce their risk against compromised credentials, accidents, and insider threats by achieving the principle of least privilege.</t>
  </si>
  <si>
    <t>https://cloudknox.io/</t>
  </si>
  <si>
    <t>Balaji Parimi</t>
  </si>
  <si>
    <t>https://www.linkedin.com/in/balajiparimi/</t>
  </si>
  <si>
    <t>$22,800,000</t>
  </si>
  <si>
    <t>Convercent</t>
  </si>
  <si>
    <t>https://www.convercent.com/</t>
  </si>
  <si>
    <t>OneTrust</t>
  </si>
  <si>
    <t>Curv</t>
  </si>
  <si>
    <t>PayPal</t>
  </si>
  <si>
    <t>Cloudmark</t>
  </si>
  <si>
    <t>Cloudmark, Inc.</t>
  </si>
  <si>
    <t>Cloudmark is a trusted leader in intelligent threat protection against known and future attacks, safeguarding 12 percent of the world’s inboxes from wide-scale and targeted email threats. With more than a decade of experience protecting the world’s largest messaging environments, only Cloudmark combines global threat intelligence from a billion subscribers with local behavioral context tracking to deliver instant and predictive defense against data theft and security breaches that result in financial loss and damage to brand and reputation. Cloudmark protects more than 120 tier-one service providers and tens of thousands of enterprises, including, Verizon, Swisscom, Comcast, Cox and NTT.</t>
  </si>
  <si>
    <t>https://www.cloudmark.com/</t>
  </si>
  <si>
    <t>Gary Steele</t>
  </si>
  <si>
    <t>https://www.linkedin.com/in/gasteele/</t>
  </si>
  <si>
    <t>$39,000,000</t>
  </si>
  <si>
    <t>Proofpoint</t>
  </si>
  <si>
    <t>CyberLynx Solutions</t>
  </si>
  <si>
    <t>http://cyberlynxsolutions.com/</t>
  </si>
  <si>
    <t>CloudMask</t>
  </si>
  <si>
    <t>CloudMask Inc.</t>
  </si>
  <si>
    <t>Today, businesses are concerned about the security of their data more than ever before. They need the ability to protect sensitive data independent of where they are or what application is being used. And so, the challenges arises:  How can we ensure that external and insider hackers, application providers and governments do not introduce data security vulnerabilities? How can we use cloud capabilities while being compliant with data residency and sovereignty regulations? CloudMask’s unique value proposition helps to address these challenges. CloudMask is the last line of defence, masking data in the cloud and on premise, even in the event of a total breach. CloudMask can track, protect and control access of data throughout its lifecycle, from creation, in-transit, storage and in-process to the point of consumption. Starting at the end device, CloudMask offers a zero trust model where no one is trusted with data - including cloud administrators, governments, employees and even company IT administrators. With certified military grade encryption, data is masked across multiple applications without requiring changes to the application including Salesforce, Box, Gmail and many more. CloudMask enables businesses to meet data residency and privacy regulations and be compliant without installation of any hardware or secure  gateways.</t>
  </si>
  <si>
    <t>https://www.cloudmask.com/</t>
  </si>
  <si>
    <t>Wael Aggan</t>
  </si>
  <si>
    <t>https://www.linkedin.com/in/aggan/</t>
  </si>
  <si>
    <t>CA$1,500,000</t>
  </si>
  <si>
    <t>Humio</t>
  </si>
  <si>
    <t>Crowdstrike</t>
  </si>
  <si>
    <t>Intello</t>
  </si>
  <si>
    <t>SailPoint</t>
  </si>
  <si>
    <t>Inverse Inc.</t>
  </si>
  <si>
    <t>CloudMinds</t>
  </si>
  <si>
    <t>CloudMinds Technology Inc.</t>
  </si>
  <si>
    <t>Founded in 2015, CloudMinds' unique Cloud Robot Service Platform consists of Human Augmented Robotics Intelligence with Extreme Reality (HARIX), Secure virtual backbone network (VBN over 4G/5G), and Robot Control Unit (RCU). Designed by CloudMinds, XR-1 Robot is the first commercial humanoid service robot powered by our Smart CompliantActuator (SCA) technology with precise and compliant grasping capability. It connects to our AI Cloud Brain platform (HARIX) to enable robotic intelligence through secured network over 4G/5G. It equips with SCA on each joint, multiple 2D/3D visual perception modules and many sensors for compliance and safe interaction with human and environment. It is a killer application for 5G.</t>
  </si>
  <si>
    <t>https://www.en.cloudminds.com/</t>
  </si>
  <si>
    <t>Bill Huang</t>
  </si>
  <si>
    <t>https://www.linkedin.com/in/bill-huang-188749/</t>
  </si>
  <si>
    <t>Melissa He</t>
  </si>
  <si>
    <t>https://www.linkedin.com/in/melissa-he-61b5497/</t>
  </si>
  <si>
    <t>$316,000,000</t>
  </si>
  <si>
    <t>$121,000,000</t>
  </si>
  <si>
    <t>Cloudneeti</t>
  </si>
  <si>
    <t>Cloudneeti Corporation</t>
  </si>
  <si>
    <t>Cloudneeti was formed as a company in July 2017 with a mission to eliminate cloud security risks for companies moving into public cloud. The leadership team brought together decades of expertise in building large scale cloud services, securing cloud infrastructure and migrating applications to public cloud. The team had a clear recognition that traditional approaches to security and compliance are slowing down cloud adoption and require different processes and tools to match the speed and agility of cloud infrastructure. These problems simply had to be fixed!</t>
  </si>
  <si>
    <t>https://www.cloudneeti.com/</t>
  </si>
  <si>
    <t>$300,000</t>
  </si>
  <si>
    <t>$5,100,000</t>
  </si>
  <si>
    <t>Zscaler</t>
  </si>
  <si>
    <t>CloudPassage</t>
  </si>
  <si>
    <t>CloudPassage Inc.</t>
  </si>
  <si>
    <t>CloudPassage safeguards cloud infrastructure for the world’s best-recognized brands in finance, e-commerce, gaming, B2B SaaS, and digital media. Widely recognized as a cloud security and compliance pioneer, CloudPassage was awarded the first-ever patent for universal cloud infrastructure security for a total of ten patents since the first generation of the Halo platform launched in 2011. CloudPassage’s Software-as-a-Service product is CloudPassage Halo, a unified cloud security platform that automates security and compliance controls across servers, containers, and IaaS resources in any public, private, hybrid, and multi-cloud environment. Halo’s extensive automation capabilities streamline and accelerate workflows between InfoSec and DevOps. Halo automates security and compliance controls for best-practice CIS, PCI, HIPAA, SysTrust/SOC 2 standards with tens of thousands of rules, policies, and configuration checks that are critical to digital enterprises. Halo reduces time to remediation for vulnerabilities and risks by fostering collaboration between InfoSec and application owners with real-time notification alerts, detailed issue descriptions, and remediation guidance and tracking. The platform deploys in minutes and scales effortlessly with pricing based on actual usage. CloudPassage is backed by leading Silicon Valley firms Benchmark, Four Rivers Group, Lightspeed Venture Partners, Meritech Capital, Musea Ventures, Shasta Ventures, Sozo Ventures, and Tenaya Capital..</t>
  </si>
  <si>
    <t>https://www.cloudpassage.com/</t>
  </si>
  <si>
    <t>Carson Sweet</t>
  </si>
  <si>
    <t>https://www.linkedin.com/in/carsonsweet/</t>
  </si>
  <si>
    <t>Rich Guth</t>
  </si>
  <si>
    <t>https://www.linkedin.com/in/richjguth/</t>
  </si>
  <si>
    <t>$96,400,000</t>
  </si>
  <si>
    <t>Fidelis Cybersecurity</t>
  </si>
  <si>
    <t>Cloudsine</t>
  </si>
  <si>
    <t>Cloudsine Pte Ltd</t>
  </si>
  <si>
    <t>Cloudsine is a cloud technology company specializing in cloud adoption, security and innovation. Cloud will be one of the most significant technology shifts your organization will encounter in the next few years. We aim to be your trusted partner in this journey to help you build new capabilities and business opportunities for the digital future.</t>
  </si>
  <si>
    <t>Matthias Chin</t>
  </si>
  <si>
    <t>https://www.linkedin.com/in/matthias-chin-13b3396/</t>
  </si>
  <si>
    <t>Cloudvisory</t>
  </si>
  <si>
    <t>Cloudvisory was founded in 2014 by industry veterans from HP, Oracle, JP Morgan Chase, AWS, Voltage Security, TruLogica, CA, and Accenture with deep expertise in enterprise security, cloud infrastructure, and virtualized environments. As the rapid adoption of cloud continues by companies seeking to realize its full potential, we recognized that visibility, security, policy management, and compliance remain challenges. The Cloudvisory Security Platform (CSP) uniquely addresses those challenges.</t>
  </si>
  <si>
    <t>https://www.cloudvisory.com/</t>
  </si>
  <si>
    <t>Lisun Kung</t>
  </si>
  <si>
    <t>https://www.linkedin.com/in/lisun-kung-2715b8/</t>
  </si>
  <si>
    <t>FireEye</t>
  </si>
  <si>
    <t>Cmd</t>
  </si>
  <si>
    <t xml:space="preserve">Cmd allows organizations to proactively secure their Linux environment like never before. Enjoy unprecedented real-time visibility into user actions, customizable controls, and the ability to stop commands pre-execution without the need for human intervention. Get ahead of the potential breach and block malicious attackers without blocking business. It’s the solution your DevOps and SecOps teams can finally agree upon.
</t>
  </si>
  <si>
    <t>https://cmd.com/</t>
  </si>
  <si>
    <t>Jake King</t>
  </si>
  <si>
    <t>https://www.linkedin.com/in/jakeking1/</t>
  </si>
  <si>
    <t>$75,300,000</t>
  </si>
  <si>
    <t>China Telecom</t>
  </si>
  <si>
    <t>China Telecom Corporation Limited</t>
  </si>
  <si>
    <t>China Telecom Corporation Limited ("China Telecom" or the "Company", a joint stock limited company incorporated in the People's Republic of China with limited liability, together with its subsidiaries, collectively the "Group") is a large-scale and leading integrated intelligent information services operator in the world, providing wireline &amp; mobile telecommunications services, Internet access services, information services and other value-added telecommunications services primarily in the PRC. As at the end of 2019, the Company had mobile subscribers of about 336 million, wireline broadband subscribers of about 153 million and access lines in service of about 111 million.</t>
  </si>
  <si>
    <t>https://www.chinatelecom-h.com/</t>
  </si>
  <si>
    <t>Ke Ruiwen</t>
  </si>
  <si>
    <t>NYSE:CHA</t>
  </si>
  <si>
    <t>¥352,300,000,000</t>
  </si>
  <si>
    <t>Neuralys</t>
  </si>
  <si>
    <t>Coalfire</t>
  </si>
  <si>
    <t>New Context</t>
  </si>
  <si>
    <t>https://newcontext.com/</t>
  </si>
  <si>
    <t>Copado</t>
  </si>
  <si>
    <t>Coalfire Systems, Inc.</t>
  </si>
  <si>
    <t>Coalfire is the cybersecurity advisor that helps private and public sector organizations avert threats, close gaps, and effectively manage risk. By providing independent, tailored advice and services that span the cybersecurity lifecycle (Cyber Risk Services, Compliance Services, and Coalfire Labs), we help clients develop scalable programs that improve their security posture, achieve their business objectives, and fuel their continued success.</t>
  </si>
  <si>
    <t>https://www.coalfire.com/</t>
  </si>
  <si>
    <t>Tom McAndrew</t>
  </si>
  <si>
    <t>https://www.linkedin.com/in/tom-mcandrew-5a416b117/</t>
  </si>
  <si>
    <t>Patrick Kehoe</t>
  </si>
  <si>
    <t>https://www.linkedin.com/in/patrickkehoe1/</t>
  </si>
  <si>
    <t>$9,400,000</t>
  </si>
  <si>
    <t>Coalition</t>
  </si>
  <si>
    <t>Coalition, Inc.</t>
  </si>
  <si>
    <t>Coalition is the leading provider of cyber insurance and security, combining comprehensive insurance and proactive cybersecurity tools to help businesses manage and mitigate cyber risk. Coalition’s unique product offerings combine best-in-class insurance and proactive cybersecurity tools to help keep businesses safe. Cyber losses cost the global economy upwards of $1.5 trillion each year, and yet the majority of businesses are under-insured and under-prepared to manage and mitigate the risks of an increasingly digital world. Coalition is addressing this gap by providing no-cost cybersecurity tools to prevent losses, security and incident response services to contain them, and comprehensive cyber insurance to help organizations recover. We have over 25,000 customers, ranging from small and mid-sized businesses to Fortune 500 companies. Founded in 2017, Coalition has raised $125M from a number of top tier global investment firms including Ribbit Capital, Greenoaks Capital, Valor Equity Partners, Felicis Ventures, and Vy Capital. Headquartered in San Francisco, Coalition’s team is distributed across more than 15 locations globally, including Austin, Washington DC, Denver, Canada and Portugal.</t>
  </si>
  <si>
    <t>https://www.coalitioninc.com/</t>
  </si>
  <si>
    <t>Joshua Motta</t>
  </si>
  <si>
    <t>https://www.linkedin.com/in/joshuamotta/</t>
  </si>
  <si>
    <t>$140,000,000</t>
  </si>
  <si>
    <t>$23,100,000</t>
  </si>
  <si>
    <t>Cobalt</t>
  </si>
  <si>
    <t>Cobalt Labs, Inc</t>
  </si>
  <si>
    <t>Cobalt provides a Pentest as a Service (PtaaS) platform that is modernizing the traditional, static penetration testing model. With a globally distributed team and offices in San Francisco, Boston and Berlin, Cobalt is transforming pentesting by providing streamlined processes, developer integrations, and on-demand pentesters who have undergone rigorous vetting. With Cobalt, customers can build their pentest program in as little as five minutes and start a pentest in 24 hours.</t>
  </si>
  <si>
    <t>https://cobalt.io/</t>
  </si>
  <si>
    <t>Jacob Hansen</t>
  </si>
  <si>
    <t>https://www.linkedin.com/in/shark256/</t>
  </si>
  <si>
    <t>Chris Tilton</t>
  </si>
  <si>
    <t>https://www.linkedin.com/in/chris-tilton-037ab71/</t>
  </si>
  <si>
    <t>$46,700,000</t>
  </si>
  <si>
    <t>Chubb</t>
  </si>
  <si>
    <t>Chubb is the world’s largest publicly traded property and casualty insurance company. With operations in 54 countries and territories, Chubb provides commercial and personal property and casualty insurance, personal accident and supplemental health insurance, reinsurance and life insurance to a diverse group of clients. As an underwriting company, we assess, assume and manage risk with insight and discipline. We service and pay our claims fairly and promptly. The company is also defined by its extensive product and service offerings, broad distribution capabilities, exceptional financial strength and local operations globally. Parent company Chubb Limited is listed on the New York Stock Exchange (NYSE: CB) and is a component of the S&amp;P 500 index. Chubb maintains executive offices in Zurich, New York, London, Paris and other locations, and employs 33,000 people worldwide.</t>
  </si>
  <si>
    <t>https://www.chubb.com/</t>
  </si>
  <si>
    <t>Evan G. Greenberg</t>
  </si>
  <si>
    <t>NYSE:CB</t>
  </si>
  <si>
    <t>$4,500,000,000</t>
  </si>
  <si>
    <t>RocketCyber</t>
  </si>
  <si>
    <t>Kaseya</t>
  </si>
  <si>
    <t>Coblue</t>
  </si>
  <si>
    <t>Coblue Cybersecurity B.V.</t>
  </si>
  <si>
    <t>Coblue Cybersecurity develop tools enabling you to control and secure your data. We are a team of data security experts with a passion for innovative technologies. We want to utilize technology as a means to increase trust, freedom and productivity. This drives us to develop software applications that empower businesses like yours to do more.</t>
  </si>
  <si>
    <t>https://coblue.eu/</t>
  </si>
  <si>
    <t>Cobwebs Technologies</t>
  </si>
  <si>
    <t>Cobwebs Technologies LTD</t>
  </si>
  <si>
    <t xml:space="preserve">Cobwebs Technologies is a global leader in developing and implementing AI-powered Web Intelligence (WEBINT) solutions. Cobwebs innovative and cutting-edge systems are tailored to fit the operational needs of both national security agencies and the private sector. The latest increase in social media platforms usage, coupled by the easy access to open and Deep Web sources have resulted in significant growth in illegal activities over the internet. AI-Powered Webint is an advanced new way of harnessing technology in the helps of extracting intelligence from big data.
It enables agencies to efficiently separate the wheat from the chaff within minimal time. Cobwebs Technologies solutions pinpoint web relations, criminal activities and terrorist threats with a click of a button.
</t>
  </si>
  <si>
    <t>https://cobwebs.com/</t>
  </si>
  <si>
    <t>Udi Levy</t>
  </si>
  <si>
    <t>https://www.linkedin.com/in/udi-levy-28a976b/</t>
  </si>
  <si>
    <t>Trustdome</t>
  </si>
  <si>
    <t>Velociraptor</t>
  </si>
  <si>
    <t>https://www.velocidex.com</t>
  </si>
  <si>
    <t>Code Dx</t>
  </si>
  <si>
    <t>Code Dx, Inc.</t>
  </si>
  <si>
    <t>Code Dx, Inc. was founded on the principle that application vulnerability management should be an integral part of the software development process, and we know that can only happen if it is convenient and logical. Our goal is to help developers and security professionals make their software as secure as possible, using an integrated collection of open-source and commercial tools. We believe that different application security techniques are neither better nor worse than one another, but are actually mutually beneficial, and should be used together. Most application security vulnerabilities won’t be found by any one tool, and every technique for finding them has its advantages and disadvantages. We built our flagship software, Code Dx Enterprise, to combine and correlate different tools and techniques under one vulnerability management tool – with one user interface, one reporting function, and one set of recommendations. Developers can use these reports and recommendations to coordinate the efforts of developers and security analysts, streamlining workflow and inter-function communication. From our headquarters on the north shore of Long Island, in a small village that once built wooden ships to withstand the dangers of fishing in the north Atlantic, we are focused on helping developers build and launch applications that can safely brave the hazardous waters of the internet. Code Dx’s software suite grew from research funded by the Department of Homeland Security, Science and Technology Directorate’s Small Business Initiative Research (SBIR) program. The Secure Decisions division of Applied Visions carried out this research, and Code Dx was spun out as a new company to make the results of that research available to the entire application development community.</t>
  </si>
  <si>
    <t>https://codedx.com/</t>
  </si>
  <si>
    <t>Anita D’Amico</t>
  </si>
  <si>
    <t>https://www.linkedin.com/in/anita-d-amico-1a1b515/</t>
  </si>
  <si>
    <t>Jim Holben</t>
  </si>
  <si>
    <t>https://www.linkedin.com/in/jim-holben/</t>
  </si>
  <si>
    <t>Code.scan</t>
  </si>
  <si>
    <t>https://www.codescan.io</t>
  </si>
  <si>
    <t>Code42</t>
  </si>
  <si>
    <t>Code42 Software, Inc.</t>
  </si>
  <si>
    <t>Code42 provides data loss protection, visibility, and recovery solutions. Its data loss protection solution rapidly detects insider threats, satisfies regulatory compliance requirements and speeds incident response, all without lengthy deployments, complex policy management or blocks on user collaboration. Its security, IT and complianceprofessionals can protect endpoint and cloud data from loss, leak and theft while maintaining an open and collaborative culture for employees. Founded in 2001, more than 50,000 organizations worldwide, including the most recognized brands in business and education, rely on Code42 to safeguard their ideas. The company is headquartered in Minneapolis, Minnesota, and backed by Accel Partners, JMI Equity, NEA and Split Rock Partners.</t>
  </si>
  <si>
    <t>https://www.code42.com/</t>
  </si>
  <si>
    <t>Joe Payne</t>
  </si>
  <si>
    <t>https://www.linkedin.com/in/paynejoe/</t>
  </si>
  <si>
    <t>Alexandra Gobbi</t>
  </si>
  <si>
    <t>https://www.linkedin.com/in/alexandragobbi/</t>
  </si>
  <si>
    <t>$137,500,000</t>
  </si>
  <si>
    <t>$100</t>
  </si>
  <si>
    <t>Cofense</t>
  </si>
  <si>
    <t>Cofense, formerly PhishMe, is the leading provider of human-driven phishing defense solutions world-wide. We deliver a collaborative approach to cybersecurity by enabling organization-wide engagement to active email threats. Our collective defense suite combines best-in class incident response technologies with timely attack intelligence sourced from employees to stop attacks in progress faster and stay ahead of breaches. From driving awareness to security automation and orchestration, our solutions are designed to anticipate and disrupt the attack kill chain at delivery to quickly mitigate the impacts from spear phishing, ransomware, malware, and business email compromise. Today this is all made real for thousands of global organizations in the defense, energy, financial services, healthcare, and manufacturing sectors that understand how changing user behavior will improve security, aid incident response, and reduce the risk of compromise.</t>
  </si>
  <si>
    <t>https://cofense.com/</t>
  </si>
  <si>
    <t>Rohyt Belani</t>
  </si>
  <si>
    <t>https://www.linkedin.com/in/rohytbelani/</t>
  </si>
  <si>
    <t>Michael Callahan</t>
  </si>
  <si>
    <t>https://www.linkedin.com/in/micallahan/</t>
  </si>
  <si>
    <t>$58,000,000</t>
  </si>
  <si>
    <t>$72,000,000</t>
  </si>
  <si>
    <t>Cognigo</t>
  </si>
  <si>
    <t>Cognigo Research Ltd.</t>
  </si>
  <si>
    <t>Cognigo helps to achieve data security and compliance in days, not months - through Cognitive Computing.  You could think of us as the "Google"​ for data security. At Cognigo, we believe the data is the new currency and our mission is to manage and protect it. Cognigo's DataSense is a single point of control to manage and secure critical data assets and PIIs. Through advanced machine learning algorithms, DataSense is able to understand and classify data, enforce compliance and security policies and to orchestrate other data security platforms. We proudly help leading companies worldwide to successfully achieve better data security and compliance. We understand that a risk to data is a risk to the business.  That is the reason that when it comes to critical data assets – our customers call us first. We proudly manage and protect mission-critical data assets and records of millions of individuals worldwide, making sure that their sensitive information will not fall into the wrong hands. Cognigo was founded in 2016 by an experienced team of machine learning experts with cyber security and enterprise data security veterans. Our mission is to ensure that critical data assets, which are now more important than ever before, will not fall into the wrong hands.</t>
  </si>
  <si>
    <t>https://www.cognigo.com/</t>
  </si>
  <si>
    <t>NetApp</t>
  </si>
  <si>
    <t>Cohesive Networks</t>
  </si>
  <si>
    <t>Cohesive Networks, LLC</t>
  </si>
  <si>
    <t>Since the early days of cloud computing, the Cohesive Networks team has been at the forefront of connectivity and security. Cohesive’s VNS3 software-only virtual appliances enable organizations to create and control networks on top of cloud IaaS. VNS3 offers public clouds users greater security for critical business systems. Today over 2,100 global enterprises use VNS3 to provide security, connectivity, and integration for applications. Cohesive is a member of the Amazon Partner Network, an Amazon Marketplace Seller, Microsoft Azure certified, a Google Cloud Platform Authorized Technology Partner, a CenturyLink Cloud Marketplace Provider, and an IBM Business Partner.</t>
  </si>
  <si>
    <t>https://www.cohesive.net/</t>
  </si>
  <si>
    <t>Patrick Kerpan</t>
  </si>
  <si>
    <t>https://www.linkedin.com/in/pjktech/</t>
  </si>
  <si>
    <t>Ryan Koop</t>
  </si>
  <si>
    <t>https://www.linkedin.com/in/rkoop/</t>
  </si>
  <si>
    <t>$1,730,000</t>
  </si>
  <si>
    <t>Comda</t>
  </si>
  <si>
    <t>Comda Ltd.</t>
  </si>
  <si>
    <t>Comda is a leading integrator of IT security solutions in Israel. Comda owns a wide knowledge base, professional personnel, technologies and products for computer networks and security information systems. Comda provides development services, marketing and integration of communication systems, security and information transmission. The company also provides consulting services, highly skilled technical personnel, authorized and experienced, at the various computer-related fields. Comda arranges professional seminars on data communication and security issues in all fields of computer networking. Comda’s offices are located in Atidim Tech Park in Tel-Aviv.</t>
  </si>
  <si>
    <t>https://comda-en.com/</t>
  </si>
  <si>
    <t>Zeev Shetach</t>
  </si>
  <si>
    <t>https://www.linkedin.com/in/zeev-shetach-900221/</t>
  </si>
  <si>
    <t>Sharon Levi</t>
  </si>
  <si>
    <t>https://www.linkedin.com/in/sharon-levi-b8b881aa/</t>
  </si>
  <si>
    <t>Commungen</t>
  </si>
  <si>
    <t>Commugen LTD.</t>
  </si>
  <si>
    <t>Commugen is the leading Israeli Cyber Posture and RegTech company. Commugen solutions are used by a third of Israel’s financial institutions and were chosen by the Israeli Cyber Directorate as the national platform for Supply Chain Risk Management and Organizational Cyber Defense. Commugen’s solutions enable CxOs to manage a holistic view of their field of responsibility through graphic representations.  They are built on AppChi – the Commugen’s enterprise no-code platform, that provides the benefits of: Tailor-made, Business user independence in adapting the solution to the changing business needs, Intuitive UX, Enterprise ready – with permission schemes and version control</t>
  </si>
  <si>
    <t>https://www.commugen.com/</t>
  </si>
  <si>
    <t>Eyal Sassoon</t>
  </si>
  <si>
    <t>https://www.linkedin.com/in/eyalsassoon/</t>
  </si>
  <si>
    <t>CommuniTake</t>
  </si>
  <si>
    <t>CommuniTake Technologies Ltd.</t>
  </si>
  <si>
    <t>CommuniTake is a software company that builds security, enablement, and management solutions to provide people and organizations with better, and more secure mobile device use. CommuniTake Intact Mobile Security is mobile Endpoint Protection Platform that dramatically improves the level of security of connected devices, delivers powerful in-depth protection against mobile cyber-attacks, and ensures seamless device performance and remediation. CommuniTake solutions are geared towards wide-ranging enterprise mobile security needs, after-sales cost-reduction essentials, and modular delivery methods. CommuniTake’s competencies are in remote access and support technology, mobile operating systems, and security architecture, ensuring best-of-all-worlds mobile security and enablement solutions.</t>
  </si>
  <si>
    <t>https://www.communitake.com/</t>
  </si>
  <si>
    <t>Ronen Sasson</t>
  </si>
  <si>
    <t>https://www.linkedin.com/in/ronen-sasson-87ab3a2/</t>
  </si>
  <si>
    <t>Noam Potter</t>
  </si>
  <si>
    <t>https://www.linkedin.com/in/noam-potter-376b2b1/</t>
  </si>
  <si>
    <t>$4,100,000</t>
  </si>
  <si>
    <t>Comodo</t>
  </si>
  <si>
    <t>Comodo Security Solutions, Inc.</t>
  </si>
  <si>
    <t>Comodo delivers next generation cybersecurity solutions to protect businesses, schools, and government organizations in today’s risk filled business environment. Headquartered in Clifton NJ, Comodo’s global development team and threat intelligence laboratories deliver innovative, category leading, solutions for a company’s endpoints, networkboundary, and internal network security. Thousands of companies and organizations rely on Comodo’s technology to authenticate, validate, and secure their most precious asset—information—and to combat constant cyberattacks and threats like ransomware from wreaking havoc on a global scale.</t>
  </si>
  <si>
    <t>https://www.comodo.com/</t>
  </si>
  <si>
    <t xml:space="preserve">Melih Abdulhayoglu
</t>
  </si>
  <si>
    <t>https://www.linkedin.com/in/melihabdulhayoglu/</t>
  </si>
  <si>
    <t>CipherLoc Corporation</t>
  </si>
  <si>
    <t>Cipherloc refers to a new era that harnesses the power of data in a quantum state to vastly expand the capability and strength of today's computers. Our patented technology and expertise come together to meet the unique challenge of securing data and protecting privacy today and in this new era.</t>
  </si>
  <si>
    <t>https://quantanova.com/</t>
  </si>
  <si>
    <t>David Chasteen</t>
  </si>
  <si>
    <t>https://www.linkedin.com/in/davidchasteen/</t>
  </si>
  <si>
    <t>CLOK</t>
  </si>
  <si>
    <t>$3,100,000</t>
  </si>
  <si>
    <t>$316,000</t>
  </si>
  <si>
    <t>ComplianceIQ.com</t>
  </si>
  <si>
    <t>ComplianceIQ</t>
  </si>
  <si>
    <t>ComplianceIQ is an educational and learning portal devoted to advancing quality learning through seminars, workshops, conferences and online training (webinars &amp; webcasts). We specialize in the creation and delivery of content rich focused training in Regulatory Compliance, Governance, Risk Management (GRC) and related Best Practices (BP) in a wide range of industries including healthcare, life sciences, pharmaceuticals, bio technology, medical devices and other industries where GRC &amp; BP are involved. ComplianceIQ leverages the best in technology, in-house research capabilities and a panel of industry renowned experts in its mission to revolutionize online learning and at the same time making these training practical and accessible to professionals and organizations around the world.</t>
  </si>
  <si>
    <t>https://www.complianceiq.com/</t>
  </si>
  <si>
    <t>CompliancePoint</t>
  </si>
  <si>
    <t>Compliancepoint, Inc.</t>
  </si>
  <si>
    <t>CompliancePoint’s Information Security practice group offers assessment, consulting, monitoring, and training services that help organizations mitigate data/cyber security risk and ensure ongoing compliance with HIPAA/HITECH, PCI, SSAE SOC, FISMA/NIST, and other industry or government standards. We have a history of successfulconsulting and audit engagements, including those for many Fortune 500 firms and global industry leaders.</t>
  </si>
  <si>
    <t>https://www.compliancepoint.com/</t>
  </si>
  <si>
    <t>Scott Frey</t>
  </si>
  <si>
    <t>https://www.linkedin.com/in/scottfreypn/</t>
  </si>
  <si>
    <t>$3,150,000</t>
  </si>
  <si>
    <t>Compliancy Group LLC</t>
  </si>
  <si>
    <t>Compliancy Group is the affordable industry standard for simplified compliance. We were founded in 2005 by former auditors that saw a gap in the market. Before we were founded, small and mid-size business owners were lacking a cost-effective tool to address their compliance.  From this realization, a compliance tracking software was born. We built our HIPAA compliance solution, The Guard, to help businesses like yours overcome the HIPAA compliance challenge. The Guard gives you everything you need to Achieve, Illustrate, and Maintain™ compliance with confidence. Compliancy Group is the only compliance software solution to be listed on both Inc. 2020 Best Places to Work and the 2020 Inc. 5000 list of the fastest-growing private companies in America. Our employees love what they do, so you know that when you work with us, you receive the service you deserve.</t>
  </si>
  <si>
    <t>https://compliancy-group.com/</t>
  </si>
  <si>
    <t xml:space="preserve">Marc Haskelson
</t>
  </si>
  <si>
    <t>https://www.linkedin.com/in/mhaskelson/</t>
  </si>
  <si>
    <t>Joe Bilello</t>
  </si>
  <si>
    <t>https://www.linkedin.com/in/joebilello/</t>
  </si>
  <si>
    <t>$7,800,000</t>
  </si>
  <si>
    <t>CompTIA INC</t>
  </si>
  <si>
    <t>Computing Technology Industry Association, Inc.</t>
  </si>
  <si>
    <t>CompTIA, the world's leading tech association, is a thought leader and an action leader. From our IT professional association to our leading certification programs, from our original research to our member communities and councils, our unparalleled programs set industry standards, foster skills development and generate knowledge and insight every day.</t>
  </si>
  <si>
    <t>https://www.comptia.org/</t>
  </si>
  <si>
    <t>Charles Eaton</t>
  </si>
  <si>
    <t>https://www.linkedin.com/in/charles-eaton-a04ba/</t>
  </si>
  <si>
    <t>$70,000</t>
  </si>
  <si>
    <t>$60,0000,000</t>
  </si>
  <si>
    <t>Computer Futures</t>
  </si>
  <si>
    <t>It was over 30 years ago that Computer Futures was established by a handful of eager entrepreneurs in London, England. Born from a desire to help local businesses find the IT talent they needed to thrive, today we’re providing IT recruitment solutions to organizations all over the world. Our ambition grew at a rapid pace, and so did the business. Now Computer Futures has evolved into an international company. Computer Futures is a part of Specialist Staffing Group, the US division of SThree PLC, the leading global specialist STEM (Science, Technology, Engineering, and Mathematics) recruitment company. Operating in 16 countries, Specialist Staffing Group is home to over 3,000 people and has more than 46 offices across the globe. Specialist Staffing Group is made up of a group of specialist recruitment brands, including Computer Futures. These brands are united by one common purpose; bringing skilled people together to build the future.</t>
  </si>
  <si>
    <t>https://www.computerfutures.com/</t>
  </si>
  <si>
    <t>$33,600,000</t>
  </si>
  <si>
    <t>Comsec Consulting</t>
  </si>
  <si>
    <t>COMSEC Consulting</t>
  </si>
  <si>
    <t>Comsec is a pioneering market leader that provides all-inclusive Information Security consulting services for large-scale enterprises across the globe. For over 25 years, Comsec’s security experts have been supporting and guiding organizations through the evolving security challenge.</t>
  </si>
  <si>
    <t>https://comsecglobal.com/</t>
  </si>
  <si>
    <t>Itzak Weinreb</t>
  </si>
  <si>
    <t>https://www.linkedin.com/in/itzak-weinreb-25834b11/</t>
  </si>
  <si>
    <t>Shira Lotto</t>
  </si>
  <si>
    <t>https://www.linkedin.com/in/shira-lotto-a133b762/</t>
  </si>
  <si>
    <t>Concentric</t>
  </si>
  <si>
    <t>Concentric Inc</t>
  </si>
  <si>
    <t>Concentric’s Semantic Intelligence solution delivers data risk insights across the entire inventory of sensitive documents in the cloud and on-premises. Its deep learning technology examines each document’s content and context for efficient actionable security. It scans the documents, identifies sensitive or business-critical data, evaluates therisk each document poses and highlights critical concerns that need immediate attention.
The company was founded in 2018 and is headquartered in San Jose, California.</t>
  </si>
  <si>
    <t>https://www.concentric.ai/</t>
  </si>
  <si>
    <t>Karthik Krishnan</t>
  </si>
  <si>
    <t>https://www.linkedin.com/in/kkrishnan/</t>
  </si>
  <si>
    <t>Concentric Security</t>
  </si>
  <si>
    <t>Concentric Security, LLC</t>
  </si>
  <si>
    <t>Sykesville</t>
  </si>
  <si>
    <t>Concentric Security works with organizations to develop customized turn-key perimeter security solutions based on the unique needs of each facility. Our team of security experts understand that security is a concern in all industries. We work with you to identify the challenges specific to your facility and provide recommendations based on the best technology and standards applicable.</t>
  </si>
  <si>
    <t>https://concentricsecurity.com/</t>
  </si>
  <si>
    <t>Mark Oakes</t>
  </si>
  <si>
    <t>https://www.linkedin.com/in/markooakes</t>
  </si>
  <si>
    <t>John Bray</t>
  </si>
  <si>
    <t>https://www.linkedin.com/in/brayjohn</t>
  </si>
  <si>
    <t>Confluent, Inc.</t>
  </si>
  <si>
    <t>Every byte of data has a story to tell, something of significance that will inform the next thing to be done. In a data-driven enterprise, how we move our data becomes nearly as important as the data itself. With greater speed and agility, data’s value increases exponentially.
From its very early days, we have open-sourced Apache Kafka ® and have led it to impressive industry-wide adoption across several thousand companies. Now we are focusing on building an event streaming platform to help other companies get easy access to enterprise data as real-time streams.</t>
  </si>
  <si>
    <t>https://www.confluent.io/</t>
  </si>
  <si>
    <t>Jay Kreps</t>
  </si>
  <si>
    <t>https://www.linkedin.com/in/jaykreps</t>
  </si>
  <si>
    <t>Giancarlo Lionetti</t>
  </si>
  <si>
    <t>https://www.linkedin.com/in/glionetti</t>
  </si>
  <si>
    <t>$455,900,000</t>
  </si>
  <si>
    <t>$280,000,000</t>
  </si>
  <si>
    <t>Confluera</t>
  </si>
  <si>
    <t>Confluera Inc.</t>
  </si>
  <si>
    <t>Confluera delivers autonomous infrastructure-wide cyber kill chain tracking and response by leveraging ‘Continuous Attack Graph’ to deterministically stop and remediate cyberthreats in real-time.</t>
  </si>
  <si>
    <t>https://www.confluera.com/</t>
  </si>
  <si>
    <t>Abhijit Ghosh</t>
  </si>
  <si>
    <t>https://www.linkedin.com/in/abhijit-ghosh-confluera/</t>
  </si>
  <si>
    <t>Gautam Agrawal</t>
  </si>
  <si>
    <t>https://www.linkedin.com/in/agrawal3/</t>
  </si>
  <si>
    <t>$29,000,000</t>
  </si>
  <si>
    <t>ConnectWise</t>
  </si>
  <si>
    <t>ConnectWise, LLC.</t>
  </si>
  <si>
    <t>ConnectWise is the longest-running, marketing-leading software platform for technology solution providers (TSPs). The ConnectWise platform is used by more TSPs around the world than any other software provider. So, in a way, you could say we help keep the IT world spinning.</t>
  </si>
  <si>
    <t>https://www.connectwise.com/</t>
  </si>
  <si>
    <t>Jason Magee</t>
  </si>
  <si>
    <t>https://www.linkedin.com/in/jasonmageecoo/</t>
  </si>
  <si>
    <t>Scott Marshall</t>
  </si>
  <si>
    <t>https://www.linkedin.com/in/slmarshall/</t>
  </si>
  <si>
    <t>$585,000</t>
  </si>
  <si>
    <t>$243,000,000</t>
  </si>
  <si>
    <t>Conquest Security</t>
  </si>
  <si>
    <t>Conquest Security, Inc.</t>
  </si>
  <si>
    <t>Gaithersburg</t>
  </si>
  <si>
    <t>Founded in 2005 and based in Gaithersburg, MD, Conquest Security brings industry-leading products, expert consulting, managed services, and customized training that enables government agencies, not-for-profit organizations and corporations to build and improve the maturity of their cybersecurity programs.
Our team has extensive experience working for the National Institute of Standards and Technology (NIST), industry-leading network security and cryptography companies, consulting firms, and law enforcement.
We specialize in helping our clients build institutional knowledge and a culture of cybersecurity by understanding their risks and implementing administrative, technical and physical countermeasures that protect critical assets, address regulatory requirements, and ensure organizational resiliency.</t>
  </si>
  <si>
    <t>https://conquestsecurity.com/</t>
  </si>
  <si>
    <t>Mark Williamson</t>
  </si>
  <si>
    <t>https://www.linkedin.com/in/markpwilliamson/</t>
  </si>
  <si>
    <t>Constella Intelligence, Inc.</t>
  </si>
  <si>
    <t>Content Security</t>
  </si>
  <si>
    <t>Content Security Pty Ltd.</t>
  </si>
  <si>
    <t>Sydney</t>
  </si>
  <si>
    <t>New South Wales</t>
  </si>
  <si>
    <t>Australia</t>
  </si>
  <si>
    <t>We’re an Australian IT security integration and consulting firm with offices in Sydney, Melbourne and Brisbane. Founded in March 2000, we focus on protecting our customers’ brand, reputation and bottom line, through robust security architecture; secure cloud solutions and advanced forensics and remediation.</t>
  </si>
  <si>
    <t>https://contentsecurity.com.au/</t>
  </si>
  <si>
    <t>Phil Wurth</t>
  </si>
  <si>
    <t>https://www.linkedin.com/in/philwurth/</t>
  </si>
  <si>
    <t>51-100</t>
  </si>
  <si>
    <t>ContentGuard</t>
  </si>
  <si>
    <t>ContentGuard, Inc.</t>
  </si>
  <si>
    <t>Plano</t>
  </si>
  <si>
    <t>ContentGuard is developing software and services for the emerging Internet privacy segment targeting both consumer and business solutions. Spun out of Xerox PARC, ContentGuard is a leading inventor, developer and licensor of content privacy and control technologies with more than 300 issued patents worldwide. ContentGuard currently has licensing agreements for its digital rights management technologies in place with leading technology companies, including LG, Microsoft, Nokia, Panasonic, Sharp, Sony, Toshiba, Casio, Hitachi, Time Warner and Xerox. ContentGuard is owned by Pendrell Corporation and Time Warner, and is headquartered in Plano, Texas.</t>
  </si>
  <si>
    <t>https://contentguard.com/</t>
  </si>
  <si>
    <t>$38,000,000</t>
  </si>
  <si>
    <t>Pendrell Corporation</t>
  </si>
  <si>
    <t>ContentKeeper</t>
  </si>
  <si>
    <t>ContentKeeper Technologies</t>
  </si>
  <si>
    <t>Canberra</t>
  </si>
  <si>
    <t>Australian Capital Territory</t>
  </si>
  <si>
    <t>For more than 20 years, ContentKeeper has delivered comprehensive, high quality, Secure Internet Gateway (SIG) solutions for global enterprises, government agencies and educational institutions worldwide. We enable our customers to protect their networks and users from cyber threats as global IT threats and malware environments continually shiftto new technologies and platforms.
Our mission is in innovation and delivery of the world’s best high-speed Internet security solutions. To that end, we are continuously developing advanced technologies that complement our multi-layered security approach to malware prevention at the gateway. Headquartered in Canberra, Australia, ContentKeeper also maintains U.S. based operations in Anaheim, California and regional sales and support offices worldwide.</t>
  </si>
  <si>
    <t>https://www.contentkeeper.com/</t>
  </si>
  <si>
    <t>David Wigley</t>
  </si>
  <si>
    <t>https://www.linkedin.com/in/david-wigley-a06b2a8/</t>
  </si>
  <si>
    <t>$6,000.000</t>
  </si>
  <si>
    <t>ContextIS</t>
  </si>
  <si>
    <t>Context Information Security</t>
  </si>
  <si>
    <t xml:space="preserve">We have been helping our clients to meet their ever evolving information security challenges and deal with cyber threats since 1998. Context became a part of Accenture Security in March, 2020.
An exceptional level of technical expertise informs all our work and our strong track record is based above all on the technical skills, professionalism, independence and integrity of our consultants.
Many of the world’s most successful organizations turn to us for advice, technical assurance, incident response and investigation services, because they believe Context sets the standards that others within the industry strive to follow. </t>
  </si>
  <si>
    <t>https://www.contextis.com/</t>
  </si>
  <si>
    <t>Mark Raeburn</t>
  </si>
  <si>
    <t>https://www.linkedin.com/in/mark-raeburn-5b8209/</t>
  </si>
  <si>
    <t>Bill Trent</t>
  </si>
  <si>
    <t>https://www.linkedin.com/in/bill-trent-9a044b5/</t>
  </si>
  <si>
    <t>ContextSpace Solutions Ltd</t>
  </si>
  <si>
    <t>Petah Tikwah</t>
  </si>
  <si>
    <t>ContextSpace is an ISO/IEC 27701-compliant Privacy Information Management System (PIMS) that enforces privacy and data protection compliance for GDPR, CCPA CPRA and LGPD.
ContextSpace integrates legal, privacy and security knowledge into a state-of-the-art compliance enforcement platform. 
Our engineering team has been together since 2007, delivering scalable solutions in identity, security and privacy to governments and large enterprises around the world.
​
We are based in Herzliya, Israel with offices in Miami, FL USA and Sydney, NSW Australia.</t>
  </si>
  <si>
    <t>https://www.contextspace.com/</t>
  </si>
  <si>
    <t xml:space="preserve">Shmuel Levine
</t>
  </si>
  <si>
    <t>https://www.linkedin.com/in/shmuel-levine/</t>
  </si>
  <si>
    <t>Shiri Kriksman</t>
  </si>
  <si>
    <t>Contextual Security Solutions</t>
  </si>
  <si>
    <t>Contextual Security, LLC.</t>
  </si>
  <si>
    <t>Memphis</t>
  </si>
  <si>
    <t>TN</t>
  </si>
  <si>
    <t>Founded in March 2012 by two long-time cybersecurity professionals, Contextual Security quickly earned its Payment Card Industry (PCI) Qualified Security Assessor (QSA) certification to offer clients the most comprehensive compliance solutions. The company’s thought-leaders are routinely asked to speak at such notable conferences as B-Sides, DataConnectors, DerbyCon, TechAdvantage and others. Our team holds leadership positions in regional and national organizations like ISSA and SANs Mentors and hosts industry-related workshops and other technical training. Contextual Security has grown into a nationally-known and trusted partner with over 20 years of commitment to the pursuit of cyber security..</t>
  </si>
  <si>
    <t>https://contextualsecurity.com/</t>
  </si>
  <si>
    <t>Rick Merwin</t>
  </si>
  <si>
    <t>https://www.linkedin.com/in/rickmerwin/</t>
  </si>
  <si>
    <t>Cisco Systems, Inc.</t>
  </si>
  <si>
    <t>Cisco (NASDAQ: CSCO) enables people to make powerful connections--whether in business, education, philanthropy, or creativity. Cisco hardware, software, and service offerings are used to create the Internet solutions that make networks possible--providing easy access to information anywhere, at any time. Cisco was founded in 1984 by a small group of computer scientists from Stanford University. Since the company's inception, Cisco engineers have been leaders in the development of Internet Protocol (IP)-based networking technologies. Today, with more than 71,000 employees worldwide, this tradition of innovation continues with industry-leading products and solutions in the company's core development areas of routing and switching, as well as in advanced technologies such as home networking, IP telephony, optical networking, security, storage area networking, and wireless technology. In addition to its products, Cisco provides a broad range of service offerings, including technical support and advanced services. Cisco sells its products and services, both directly through its own sales force as well as through its channel partners, to large enterprises, commercial businesses, service providers, and consumers.</t>
  </si>
  <si>
    <t>https://www.cisco.com/</t>
  </si>
  <si>
    <t>Chuck Robbins</t>
  </si>
  <si>
    <t>https://www.linkedin.com/in/chuck-robbins-9b47a195/</t>
  </si>
  <si>
    <t>Gerri Elliott</t>
  </si>
  <si>
    <t>https://www.linkedin.com/in/gerrielliott/</t>
  </si>
  <si>
    <t xml:space="preserve">NASDAQ:CSCO
</t>
  </si>
  <si>
    <t>$51,900,000,000</t>
  </si>
  <si>
    <t>Continuum GRC</t>
  </si>
  <si>
    <t>Continuum GRC, Inc.</t>
  </si>
  <si>
    <t>Scottsdale</t>
  </si>
  <si>
    <t xml:space="preserve">Continuum GRC, Inc. software solutions provides the most efficient, cost-effective and proactive Governance, Risk and Compliance (GRC) assessment software tools available.
Full automation in 26 languages producing reports such as the SSP, ROC, SAQ, SAP, SAR, and attestations for your compliance programs covering FedRAMP, SSAE 18 SOC 1, PCI DSS, GDPR, NIST 800-53, NIST 800-171, CJIS, DFARS, AT-101 SOC 2, ISO 27001, HIPAA, Vendor Risk, ITRM, and so many more.
</t>
  </si>
  <si>
    <t>https://continuumgrc.com/</t>
  </si>
  <si>
    <t>Michael Peters</t>
  </si>
  <si>
    <t>https://www.linkedin.com/in/michaeldpeters/</t>
  </si>
  <si>
    <t>Contrast Security</t>
  </si>
  <si>
    <t>Contrast Security, Inc.</t>
  </si>
  <si>
    <t>Contrast Security is the leader in modernized application security, embedding code analysis and attack prevention directly into software. Contrast’s patented deep security instrumentation completely disrupts traditional application security approaches with integrated, comprehensive security observability that delivers highly accurate assessment and continuous protection of an entire application portfolio.</t>
  </si>
  <si>
    <t>https://www.contrastsecurity.com/</t>
  </si>
  <si>
    <t>Alan P. Naumann</t>
  </si>
  <si>
    <t>https://www.linkedin.com/in/alannaumann/</t>
  </si>
  <si>
    <t>Mike Keating</t>
  </si>
  <si>
    <t>https://www.linkedin.com/in/mike-keating-60073b1/</t>
  </si>
  <si>
    <t>$119,000,000</t>
  </si>
  <si>
    <t>ControlCase</t>
  </si>
  <si>
    <t>ControlCase, LLC</t>
  </si>
  <si>
    <t>ControlCase, LLC is a United States based company with headquarters in McLean, Virginia and international operations in India that cover US, India, Japan, Middle East, South Korea, &amp; Taiwan markets.
ControlCase focuses on compliance services, products and solutions related to regulations such as PCI, ISO27001, Sarbanes Oxley, GLBA, J-Sox inthe United States and Asia/Pacific region. PCI compliance services are a core focus of the company in non-US markets, including the Middle East. Due to the core focus being PCI services, ControlCase has PCI experience on both sides of the card business, acquiring as well as issuing.</t>
  </si>
  <si>
    <t>https://www.controlcase.com/</t>
  </si>
  <si>
    <t>Mike Jenner</t>
  </si>
  <si>
    <t>https://www.linkedin.com/in/mike-jenner-982780/</t>
  </si>
  <si>
    <t>Shamala Boyd</t>
  </si>
  <si>
    <t>https://www.linkedin.com/in/shamala-boyd-m-b-a-m-s-7058316/</t>
  </si>
  <si>
    <t xml:space="preserve"> $38,100,000</t>
  </si>
  <si>
    <t>ControlScan</t>
  </si>
  <si>
    <t>ControlScan, Inc.</t>
  </si>
  <si>
    <t xml:space="preserve">At ControlScan, we believe that every business should have the means to protect itself and its customers from being victimized by cybercriminals. Therefore, our mission is to let nothing block your path to a strong security posture. Not budgetary restrictions, not a lack of expertise, and not human resource constraints. 
We are your managed security and compliance service provider of choice. With highly-credentialed experts; 24x7 managed detection and response; advanced endpoint protection; managed UTM firewall services; ASV vulnerability scanning; security penetration testing; PCI compliance programs; QSA, P2PE, PIN and HIPAA assessments; and more, we’ve got your back. </t>
  </si>
  <si>
    <t>https://www.controlscan.com/</t>
  </si>
  <si>
    <t>Mark Carl</t>
  </si>
  <si>
    <t>https://www.linkedin.com/in/markcarl/</t>
  </si>
  <si>
    <t>Amanda Parker</t>
  </si>
  <si>
    <t>https://www.linkedin.com/in/amandacparker/</t>
  </si>
  <si>
    <t>$13,600,000</t>
  </si>
  <si>
    <t>$30,600,000</t>
  </si>
  <si>
    <t>Sysnet Global Solutions</t>
  </si>
  <si>
    <t>ConvergeOne</t>
  </si>
  <si>
    <t>ConvergeOne, Inc.</t>
  </si>
  <si>
    <t>Eagan</t>
  </si>
  <si>
    <t xml:space="preserve">ConvergeOne is a leading IT services provider of collaboration and technology solutions for large and medium enterprises. We’ve spent decades building upon our technology offerings which span the core technology markets- customer experience, cybersecurity, data center, enterprise networking, and unified communications. We deliver these solutions across a number of delivery models including on-premise, and in private, hybrid, and public clouds as well as the proprietary ConvergeOne Cloud, regardless of our customers existing infrastructure.
We are focused on supporting our customers throughout the project lifecycle, from consultation and design to implementation, optimization, and ongoing management.  Our comprehensive portfolio provides one of the broadest and deepest solution offerings in the industry and is backed by a nationwide team of highly trained and certified technicians.
</t>
  </si>
  <si>
    <t>https://www.convergeone.com/</t>
  </si>
  <si>
    <t>Johm A. Mckenna Jr.</t>
  </si>
  <si>
    <t>https://www.linkedin.com/in/jmckennajr/</t>
  </si>
  <si>
    <t>$11,200,000</t>
  </si>
  <si>
    <t>$1,650,000</t>
  </si>
  <si>
    <t>CVC Capital Partners</t>
  </si>
  <si>
    <t>Corax Cyber Security</t>
  </si>
  <si>
    <t>Corax Cyber Security, Ltd. Corax Cyber Security Inc.</t>
  </si>
  <si>
    <t>Corax is a cyber risk modeling and prediction platform which leverages its proprietary data on the security and technology resilience of more than 10 million interconnected companies to provide faster and more accurate benchmarking, predictions and expected loss costs of cyber events to individual and groups of companies worldwide. By using predictive cyber models that are validated by the insurance industry and driven by the most extensive data available, Corax is a leading provider of financial and probabilistic quantification of cyber risk at micro and macro economic levels and in identifying potential ‘points of failure’ in services, service providers and service locations across portfolios and across the internet.</t>
  </si>
  <si>
    <t>https://www.coraxcyber.co/</t>
  </si>
  <si>
    <t>Jonathan Pope</t>
  </si>
  <si>
    <t>https://www.linkedin.com/in/jonathan-pope-7a18174/</t>
  </si>
  <si>
    <t>$5,200,000</t>
  </si>
  <si>
    <t>Cord3</t>
  </si>
  <si>
    <t xml:space="preserve"> Cord3 Innovation, Inc.</t>
  </si>
  <si>
    <t xml:space="preserve">Cord3 is a relatively young company, but its cyber security roots run deep. The company was founded to commercialize technology that some of the principal people in the Cord3 have been working on for over a decade.
Design concepts were considered to implement data-centric security. The best design concept was to implement data-centric security using an “overlay” approach that has a low impact on administrators, users, and applications, but a high impact on data security. A data-centric security overlay delivers data security completely separate from applications, so it is easy to deploy, operate and use – it operates transparently in the background.
Cord3’s overlay approach was proven through numerous military exercises to strongly protect sensitive data and require no changes to applications. At the same time, the technology enables easy-to-use sharing of sensitive information with authorized individuals.
</t>
  </si>
  <si>
    <t>https://www.cord3inc.com/</t>
  </si>
  <si>
    <t>Kevin Rankin</t>
  </si>
  <si>
    <t>https://www.linkedin.com/in/kevin-rankin-0372302/</t>
  </si>
  <si>
    <t>Citrix</t>
  </si>
  <si>
    <t>Citrix Systems, Inc.</t>
  </si>
  <si>
    <t>Citrix provides technology that empowers organizations to #UnlockPotential &amp; deliver a better employee experience. Our goal is to give people the space to succeed &amp; do their best work - wherever they are. Our platform brings intelligence, virtualization, workspace and app delivery, a zero-trust security approach, and data analytics together into a seamless experience that fosters innovation, resilience, and business continuity. From enabling sustainable remote work models to streamlining the journey to multi-cloud, Citrix helps securely deliver how work gets done today and in the future.</t>
  </si>
  <si>
    <t>https://www.citrix.com/</t>
  </si>
  <si>
    <t>David Henshall</t>
  </si>
  <si>
    <t>https://www.linkedin.com/in/dhenshall/</t>
  </si>
  <si>
    <t xml:space="preserve">Neil Taylor
</t>
  </si>
  <si>
    <t>https://www.linkedin.com/in/neiljtaylor1/</t>
  </si>
  <si>
    <t>NASDAQ:CTXS</t>
  </si>
  <si>
    <t>$122,440,000</t>
  </si>
  <si>
    <t>$3,010,000,000</t>
  </si>
  <si>
    <t>Core Security</t>
  </si>
  <si>
    <t>Courion Corp</t>
  </si>
  <si>
    <t>Roswell</t>
  </si>
  <si>
    <t xml:space="preserve">Cybersecurity suffers from too many silos. Even though spending on solutions continues to increase, the incidence of breaches and the impact to organizations is increasing to record levels. At best, traditional methods are only creating an illusion of protection—and companies are unable to keep up with the sophistication and speed of hackers as a result.
Core Security, a HelpSystems Company, addresses the missing link—protecting the misuse of credentials—by providing intelligent intersections between security and identity. Finally, there’s a company that integrates previously disparate disciplines like pen testing, identity governance and administration, and identity access management with endpoint and network security.
</t>
  </si>
  <si>
    <t>https://www.coresecurity.com/</t>
  </si>
  <si>
    <t>Mark Hatton</t>
  </si>
  <si>
    <t>https://www.linkedin.com/in/mark-hatton-b40665/</t>
  </si>
  <si>
    <t>$43,100,000</t>
  </si>
  <si>
    <t>Corelight</t>
  </si>
  <si>
    <t>Corelight, Inc.</t>
  </si>
  <si>
    <t>Corelight is a high-growth cybersecurity startup based in San Francisco. We help an extraordinary collection of massive companies and critical organizations understand and protect their networks. Our culture is open and collaborative, and while we strive for excellence, we also believe in a healthy dose of humility.</t>
  </si>
  <si>
    <t>https://corelight.com/</t>
  </si>
  <si>
    <t>Brian Dye</t>
  </si>
  <si>
    <t>https://www.linkedin.com/in/brdye/</t>
  </si>
  <si>
    <t>Alan Saldich</t>
  </si>
  <si>
    <t>https://www.linkedin.com/in/alansaldich/</t>
  </si>
  <si>
    <t>$84,200,000</t>
  </si>
  <si>
    <t xml:space="preserve"> $32,400,000</t>
  </si>
  <si>
    <t>CoroNet</t>
  </si>
  <si>
    <t>Coronet Cyber Security Ltd</t>
  </si>
  <si>
    <t>Our mission is to become the world leader in providing organizations of every size with out-of-premises security for their cloud applications, bring-your-own-devices, and communications over public networks.
Securing corporate operations out of premises, aka cloud security, used to require integrated implementation of multiple security systems. Expensive and operationally demanding, such solutions were available only to top-tier companies. This is precisely what Coronet is changing.
We designed our platform from the ground up in order to have all needed security available in a single, autonomous, cloud-based system, removing the need for heavy implementation and integration, and manual monitoring and intervention.</t>
  </si>
  <si>
    <t>https://www.coro.net/</t>
  </si>
  <si>
    <t>Guy Moskowitz</t>
  </si>
  <si>
    <t>https://www.linkedin.com/in/moskowitzguy/</t>
  </si>
  <si>
    <t>Len Crosson</t>
  </si>
  <si>
    <t>https://www.linkedin.com/in/lencrosson/</t>
  </si>
  <si>
    <t>$12,400,000</t>
  </si>
  <si>
    <t>Corsa</t>
  </si>
  <si>
    <t>Corsa Technology</t>
  </si>
  <si>
    <t>Corsa Security is the leader in scaling network security with the first turnkey network security virtualization platform that simplifies how large enterprises and service providers:
Expand traffic inspection for greater visibility into all traffic
Increase threat protection by turning onall NGFW features
Automate firewall virtualization for your next firewall refresh
The company was founded in 2013 as software-defined networking experts and are now leveraging this networking expertise and virtualization technologies to revolutionize network security. Corsa Security is headquartered in Ottawa, ON, Canada with offices in San Francisco, CA, New York, NY, and Boston, MA. Contact Us for more info.</t>
  </si>
  <si>
    <t>ttps://www.corsa.com/</t>
  </si>
  <si>
    <t>Eduardo Cervantes</t>
  </si>
  <si>
    <t>https://www.linkedin.com/in/eduardo-cervantes-corsa/</t>
  </si>
  <si>
    <t>Carolyn Raab</t>
  </si>
  <si>
    <t>https://www.linkedin.com/in/carolyn-raab/</t>
  </si>
  <si>
    <t>$40,700,000</t>
  </si>
  <si>
    <t>Cloudera</t>
  </si>
  <si>
    <t>Cloudera, Inc.</t>
  </si>
  <si>
    <t>Cloudera, Inc. is a US-based software company that provides a software platform for data engineering, data warehousing, machine learning and analytics that runs in the cloud or on premises. Cloudera started as a hybrid open-source Apache Hadoop distribution, CDH (Cloudera Distribution Including Apache Hadoop), that targeted enterprise-class deployments of that technology. Cloudera states that more than 50% of its engineering output is donated upstream to the various Apache-licensed open source projects (Apache Spark, Apache Hive, Apache Avro, Apache HBase, and so on) that combine to form the Apache Hadoop platform. Cloudera is also a sponsor of the Apache Software Foundation.</t>
  </si>
  <si>
    <t>https://www.cloudera.com/</t>
  </si>
  <si>
    <t>Robert Bearden</t>
  </si>
  <si>
    <t>Mick Hollison</t>
  </si>
  <si>
    <t>https://www.linkedin.com/in/mickhollison/</t>
  </si>
  <si>
    <t xml:space="preserve">NYSE:CLDR
</t>
  </si>
  <si>
    <t>$794,190,000</t>
  </si>
  <si>
    <t>Corvid</t>
  </si>
  <si>
    <t>Corvid Technologies LLC</t>
  </si>
  <si>
    <t>Mooresville</t>
  </si>
  <si>
    <t>Founded in 2004, we are a group of over 200 engineers and scientists, about 3/4 with master’s degrees or Ph.D.s, that provide end-to-end solutions including concept development, design and optimization, prototype build, test and manufacture.  We leverage the predictive capability of our high-fidelity computational physics solvers, indigenous massively parallel supercomputer system, prototyping plant, and ballistics and mechanics lab to investigate a variety of high-rate physics phenomena.</t>
  </si>
  <si>
    <t>corvidtec.com</t>
  </si>
  <si>
    <t>David Robinson</t>
  </si>
  <si>
    <t>https://www.linkedin.com/in/david-robinson-7318959/</t>
  </si>
  <si>
    <t>Matt Edwards</t>
  </si>
  <si>
    <t>https://www.linkedin.com/in/matt-edwards-b45b7312/</t>
  </si>
  <si>
    <t>$20,460,000</t>
  </si>
  <si>
    <t>CoSoSys</t>
  </si>
  <si>
    <t>Endpoint Protector by CoSoSys Ltd.</t>
  </si>
  <si>
    <t>Cluj-napoca</t>
  </si>
  <si>
    <t>Cluj</t>
  </si>
  <si>
    <t xml:space="preserve">CoSoSys is a leading developer of endpoint centric Data Loss Prevention (DLP) solutions and security software. Its flagship product, Endpoint Protector, is an advanced all-in-one DLP solution for Windows, macOS, and Linux computers. The solution puts an end to unintentional data leaks, protects from malicious data theft, offers seamless control of
portable storage devices, and helps to reach compliance with data protection regulations such as GDPR, HIPAA, CCPA, or PCI DSS. Endpoint Protector provides a short learning curve and flexible modules that can be mixed and matched to a customer's needs. The solution has functionalities such as Device Control, Content and Context Aware Protection, eDiscovery, and Enforced Encryption.
</t>
  </si>
  <si>
    <t>https://www.endpointprotector.com/</t>
  </si>
  <si>
    <t>Roman Foeckl</t>
  </si>
  <si>
    <t>https://www.linkedin.com/in/romanfoeckl/</t>
  </si>
  <si>
    <t>Paul Marcu</t>
  </si>
  <si>
    <t>$34,000,000</t>
  </si>
  <si>
    <t>CounterCraft</t>
  </si>
  <si>
    <t>CounterCraft SL</t>
  </si>
  <si>
    <t>San Sebastian</t>
  </si>
  <si>
    <t>Pais Vasco</t>
  </si>
  <si>
    <t xml:space="preserve">CounterCraft is a pioneering provider of cyber deception and counterintelligence products to detect targeted attacks.
Advanced adversaries and targeted attacks threaten large organisations on a daily basis. CounterCraft provides a distributed Deception Platform that creates automated digital breadcrumbs to bait adversaries into thinking they are penetrating companies’ networks. This innovative cybersecurity approach allows CounterCraft to get information on attackers’ and objectives while misdirecting them.
Counterintelligence campaigns are time-consuming to design and complex to deploy and maintain.
Monitoring them can be an arduous, if not impossible task. It is difficult to evaluate the success of a campaign and deliver useful intelligence as an output.
CounterCraft’s solution deploys deception-based campaigns and offers deep monitoring and complex response actions. 
</t>
  </si>
  <si>
    <t>https://www.countercraftsec.com/</t>
  </si>
  <si>
    <t>David Barroso</t>
  </si>
  <si>
    <t>https://www.linkedin.com/in/davidbarroso/</t>
  </si>
  <si>
    <t>Raúl Pérez</t>
  </si>
  <si>
    <t>$9,700,000</t>
  </si>
  <si>
    <t>Cloudflare</t>
  </si>
  <si>
    <t>Cloudflare, Inc.</t>
  </si>
  <si>
    <t>Cloudflare protects and accelerates any Internet application online without adding hardware, installing software, or changing a line of code. Internet properties powered by Cloudflare have all traffic routed through its intelligent global network, which gets smarter with each new site added. As a result, they see significant improvement in performance and a decrease in spam and other attacks. Cloudflare was recognized by the World Economic Forum as a Technology Pioneer, named the Most Innovative Network &amp; Internet Technology Company for two years running by the Wall Street Journal, and ranked among the world's 50 most innovative companies by Fast Company. Headquartered in San Francisco, CA, Cloudflare has offices in Austin, TX, Champaign, IL, Boston, MA, Washington, DC, London, and Singapore.</t>
  </si>
  <si>
    <t>https://www.cloudflare.com/</t>
  </si>
  <si>
    <t>Matthew Prince</t>
  </si>
  <si>
    <t>https://www.linkedin.com/in/mprince/</t>
  </si>
  <si>
    <t>Jake Anderson</t>
  </si>
  <si>
    <t>https://www.linkedin.com/in/jakeanderson2/</t>
  </si>
  <si>
    <t>NYSE:NET</t>
  </si>
  <si>
    <t>$332,100,000</t>
  </si>
  <si>
    <t>$423,500,000</t>
  </si>
  <si>
    <t>CounterFlow AI</t>
  </si>
  <si>
    <t>CounterFlow AI, Inc.</t>
  </si>
  <si>
    <t>Crozet</t>
  </si>
  <si>
    <t>Headquartered in Virginia’s Blue Ridge Mountains, just outside of Charlottesville, CounterFlow AI is changing how organizations monitor their networks by tackling head-on the visibility problems created by encrypted traffic. As a company, CounterFlow supports the work-hard-play-hard culture of a start-up with big ambitions. From top to bottom, we are team built around stretch goals, weekly accountability, and a rugged commitment to excellence.</t>
  </si>
  <si>
    <t>https://www.counterflow.ai/</t>
  </si>
  <si>
    <t>Randy Caldejon</t>
  </si>
  <si>
    <t>https://www.linkedin.com/in/shieldwolf/</t>
  </si>
  <si>
    <t>Bill Cantrell</t>
  </si>
  <si>
    <t>https://www.linkedin.com/in/bicantrell/</t>
  </si>
  <si>
    <t>Counterhack</t>
  </si>
  <si>
    <t>Counter Hack Challenges, LLC.</t>
  </si>
  <si>
    <t>Wall</t>
  </si>
  <si>
    <t xml:space="preserve">Counter Hack exists to serve one mission: to empower corporations, government agencies, and military organizations to secure and protect their enterprises from cyber threats. 
Founded in 2010 by Ed Skoudis, a foremost expert on penetration testing and security strategy, we provide a range of information security consulting solutions that help organizations worldwide identify and mitigate major risks before malicious adversaries exploit them. 
In addition to our consulting work, we design and develop award-winning cyber range training programs for the SANS Institute including NetWars Continuous, NetWars Tournament, and the annual Holiday Hack Challenge. </t>
  </si>
  <si>
    <t>https://www.counterhack.com/</t>
  </si>
  <si>
    <t>Ed Skoudis</t>
  </si>
  <si>
    <t>https://www.linkedin.com/in/edskoudis/</t>
  </si>
  <si>
    <t>Patrick Chapman</t>
  </si>
  <si>
    <t xml:space="preserve">	$7,600,000</t>
  </si>
  <si>
    <t>CounterTack</t>
  </si>
  <si>
    <t>CounterTack, Inc.</t>
  </si>
  <si>
    <t xml:space="preserve">CounterTack delivers the one true Endpoint Threat Platform, (ETP) to enterprise customers globally. CounterTack provides a unique combination of threat context, organizational resiliency and broad visibility, to mitigate endpoint risk and reduce the impact of advanced attacks. Combining a robust suite of endpoint detection and analysis capabilities by leveraging a single endpoint sensor and an open, scalable multi-tenant infrastructure, CounterTack helps IR and security teams neutralize and prevent advanced threats from damaging the business. CounterTack delivers its next-generation technology to over 250 customers globally. Based in Waltham, Mass., and with offices in Santa Monica, CA, Sacramento, CA and Singapore, CounterTack is privately-held, and venture-backed by Fairhaven Capital, TenEleven Ventures, EDBI, Goldman Sachs and a group of private investors.
</t>
  </si>
  <si>
    <t>https://www.countertack.com</t>
  </si>
  <si>
    <t>Neal Creighton</t>
  </si>
  <si>
    <t>https://www.linkedin.com/in/nealcreighton/</t>
  </si>
  <si>
    <t>John Randall</t>
  </si>
  <si>
    <t>$112,400,000</t>
  </si>
  <si>
    <t>$70,000,000</t>
  </si>
  <si>
    <t>Coverity</t>
  </si>
  <si>
    <t>Coverity Inc.</t>
  </si>
  <si>
    <t xml:space="preserve">Coverity, the development testing leader, is the trusted standard for companies that need to protect their brands and bottom lines from software failures. More than 1,100 Coverity customers use Coverity's development testing suite of products to automatically test source code for software defects that could lead to product crashes, unexpected
behavior, security breaches, or catastrophic failure. Coverity is a privately held company headquartered in San Francisco, with offices in Boston, Calgary, London, Munich, Paris, Amsterdam and Tokyo, with more than 240 employees worldwide. Coverity is funded by Foundation Capital and Benchmark Capital.
</t>
  </si>
  <si>
    <t>www.coverity.com</t>
  </si>
  <si>
    <t>Dr. Aart de Geus</t>
  </si>
  <si>
    <t>https://www.linkedin.com/in/aart-de-geus-2a624b23/</t>
  </si>
  <si>
    <t>Joe Logan</t>
  </si>
  <si>
    <t>$3,360,000,000</t>
  </si>
  <si>
    <t>cPacket Networks</t>
  </si>
  <si>
    <t xml:space="preserve">cPacket Networks, Inc.
</t>
  </si>
  <si>
    <t xml:space="preserve">cPacket Networks enables enterprises, governments and service providers through Network-Aware Application Performance and Security Assurance across the distributed hybrid environment. Our AIOps-ready single-pane-of-glass analytics provide the deep network visibility required for today’s complex IT environments. With cPacket, you can efficiently manage, secure, and future-proof your network – enabling digital transformation.
cPacket solutions are fully reliable, tightly integrated, and consistently simple. cPacket enables organizations around the world to de-risk their businesses against planned and unplanned downtime. Our cutting-edge technology enables network, application, and security teams to proactively identify issues before negatively impacting the business. The result: increased security, reduced complexity, and improved operational efficiency.
</t>
  </si>
  <si>
    <t>https://www.cpacket.com/</t>
  </si>
  <si>
    <t>Brendan O'Flaherty</t>
  </si>
  <si>
    <t>https://www.linkedin.com/in/brendan-o-flaherty-586b34/</t>
  </si>
  <si>
    <t>Nadeem Zahid</t>
  </si>
  <si>
    <t>https://www.linkedin.com/in/ishrat/</t>
  </si>
  <si>
    <t>$26,700,000</t>
  </si>
  <si>
    <t>Cradlepoint</t>
  </si>
  <si>
    <t>Cradlepoint, Inc.</t>
  </si>
  <si>
    <t>Boise</t>
  </si>
  <si>
    <t>Idaho</t>
  </si>
  <si>
    <t xml:space="preserve">Cradlepoint is a Boise, Idaho, company with a mission of enabling customers to Connect Beyond the limits of wired networks. We unlock the transformative power of today’s LTE and 5G cellular networks to provide an agile, reliable, and pervasive Wireless WAN edge.
Our NetCloud Service and wireless edge solutions let
customers connect people, places, and things everywhere.
Visionary. Innovative. Grit. Humble. Hungry. These words shaped our rise to become the industry leader in LTE wireless edge solutions for enterprise and public sector customers. And they continue to define us today as we lead the way to 5G and a Wireless WAN future.
</t>
  </si>
  <si>
    <t>https://cradlepoint.com/</t>
  </si>
  <si>
    <t>George Mulhern</t>
  </si>
  <si>
    <t>https://www.linkedin.com/in/geomulhern/</t>
  </si>
  <si>
    <t>Todd Krautkremer</t>
  </si>
  <si>
    <t>https://www.linkedin.com/in/todd-krautkremer-40a4a6/</t>
  </si>
  <si>
    <t>$162,800,000</t>
  </si>
  <si>
    <t>$179,740,000</t>
  </si>
  <si>
    <t>Ericsson</t>
  </si>
  <si>
    <t>CRITICALSTART</t>
  </si>
  <si>
    <t xml:space="preserve">Critical Start Inc.
</t>
  </si>
  <si>
    <t>For years, organizations believed that investing in more technology was the answer to their security challenges. In reality, companies were just adding technology on top of faulty security practices.
Recognizing the fundamental conflict between what organizations needed to address their security challenges and what the industry was telling them they needed, security executive Rob Davis founded CRITICALSTART in 2012 with a simple mission: to protect customers from cybersecurity attacks while reducing their risk.
Today, we continue to protect organizations of all sizes through our award-winning portfolio, which includes our Managed Detection and Response service, best-of-breed technology partners, and professional services.</t>
  </si>
  <si>
    <t>https://www.criticalstart.com/</t>
  </si>
  <si>
    <t>Rob Davis</t>
  </si>
  <si>
    <t>https://www.linkedin.com/in/txrobdavis/</t>
  </si>
  <si>
    <t>Carrie Kelly</t>
  </si>
  <si>
    <t>https://www.linkedin.com/in/carrienkelly/</t>
  </si>
  <si>
    <t>$40,000,000</t>
  </si>
  <si>
    <t>$30,900,000</t>
  </si>
  <si>
    <t>ACROS Security</t>
  </si>
  <si>
    <t>ACROS, d.o.o.</t>
  </si>
  <si>
    <t>ACROS Security is a leading provider of security research, real penetration testing and code review for customers with highest security requirements. Our in-depth security research pushes the boundaries of global knowledge, keeps our customers ahead of competitors and users safe from attackers.</t>
  </si>
  <si>
    <t>https://www.acrossecurity.com/</t>
  </si>
  <si>
    <t>Cronus Cyber Technologies</t>
  </si>
  <si>
    <t xml:space="preserve">Cronus Cyber Technology Ltd.
</t>
  </si>
  <si>
    <t>Haifa</t>
  </si>
  <si>
    <t>Hefa</t>
  </si>
  <si>
    <t>Cronus Cyber Technologies is a global provider of Automated Penetration Testing solutions called CyBot. CyBot provides a live map of validated Attack Path Scenarios on a global scale so you can efficiently focus on the vulnerabilities that threaten your core business process. Our patented technology imitates human ethical hacker operating practices to discover, predict, analyze, and mitigate the risk of sophisticated cyber attacks – all in real-time. Visualize your entire network, both local and global in one map and see your vulnerabilities with your own eyes. Gain business insights and save millions by preventing the next attack.</t>
  </si>
  <si>
    <t>https://cronus-cyber.com/</t>
  </si>
  <si>
    <t>Doron Sivan</t>
  </si>
  <si>
    <t>https://www.linkedin.com/in/doron-sivan-b21892b/?originalSubdomain=il</t>
  </si>
  <si>
    <t>$1,500,000</t>
  </si>
  <si>
    <t>Orchestra Group</t>
  </si>
  <si>
    <t>crowdsec.net</t>
  </si>
  <si>
    <t>CrowdSec</t>
  </si>
  <si>
    <t>Montrouge</t>
  </si>
  <si>
    <t>CrowdSec is a security engine leveraging a behavior system to qualify whether someone is trying to hack you, based on your logs. If your CrowdSec agent detects such aggression, the offending IP is then dealt with and sent for curation. If this signal passes curation, the IP is then redistributed to all users sharing a similar technological profile to “immunize” them against this IP. The global concept is to leverage the crowd power to create some form of Internet Neighborhood watch. As for the IP that aggressed your machine, you can choose to remedy the threat in any manner you feel appropriate, using a Bouncer.</t>
  </si>
  <si>
    <t>https://crowdsec.net/</t>
  </si>
  <si>
    <t>Philippe Humeau</t>
  </si>
  <si>
    <t>https://www.linkedin.com/in/philippehumeau/</t>
  </si>
  <si>
    <t xml:space="preserve">Laurent Soubrevilla
</t>
  </si>
  <si>
    <t>https://www.linkedin.com/in/laurentsoubrevilla/</t>
  </si>
  <si>
    <t>Crowe</t>
  </si>
  <si>
    <t xml:space="preserve">Crowe LLP
</t>
  </si>
  <si>
    <t>Crowe LLP is a public accounting, consulting and technology firm with offices around the world. Crowe uses its deep industry expertise to provide audit services to public and private entities. The firm and its subsidiaries also help clients make smart decisions that lead to lasting value with its tax, advisory and consulting services. Crowe is recognized by many organizations as one of the best places to work in the U.S. As an independent member of Crowe Global, one of the largest global accounting networks in the world, Crowe serves clients worldwide. The network consists of more than 200 independent accounting and advisory services firms in more than 130 countries around the world.</t>
  </si>
  <si>
    <t>https://www.crowe.com/</t>
  </si>
  <si>
    <t>James L. Powers</t>
  </si>
  <si>
    <t>https://www.linkedin.com/in/jimpowerscrowe/</t>
  </si>
  <si>
    <t>Ann Lathrop</t>
  </si>
  <si>
    <t>https://www.linkedin.com/in/ann-lathrop-7026b25/</t>
  </si>
  <si>
    <t>$4,400,000,000</t>
  </si>
  <si>
    <t>Crown Sterling</t>
  </si>
  <si>
    <t>Crown Sterling Limited LLC</t>
  </si>
  <si>
    <t>Newport Beach</t>
  </si>
  <si>
    <t xml:space="preserve">Crown Sterling delivers next generation software-based, AI-driven cryptography in the form of random number generators and encryption products. From irrational numbers that modernize existing cryptography, to leading-edge encryption products and developer tools, Crown Sterling is changing the face of digital security with its non-integer-based algorithms that leverage time, AI and irrational numbers.
</t>
  </si>
  <si>
    <t>https://www.crownsterling.io/</t>
  </si>
  <si>
    <t>Robert E. Grant</t>
  </si>
  <si>
    <t>https://www.linkedin.com/in/rgrant888/</t>
  </si>
  <si>
    <t>Crypsis</t>
  </si>
  <si>
    <t>The Crypsis Group</t>
  </si>
  <si>
    <t>Founded in 2015, Crypsis was built based on a shared vision of creating a more secure digital world by providing the highest quality incident response, risk management, and digital forensic services.
Our daily mission is to fight cybercrime. We help and protect our clients by defending against and responding to severe cybersecurity threats. Staying ahead of the rapidly evolving threat landscape requires elite cybersecurity expertise, global response capability, and constant innovation. These competencies comprise our core values.
Out of this vision, Crypsis has grown into a national force with offices across the U.S. in Washington D.C., New York, Chicago, Austin, and Los Angeles, and from which our expanding corps of elite cybersecurity experts help and protect organizations worldwide.</t>
  </si>
  <si>
    <t>https://www.crypsisgroup.com/</t>
  </si>
  <si>
    <t>Bret Padres</t>
  </si>
  <si>
    <t>https://www.linkedin.com/in/bret-padres-ba02122/</t>
  </si>
  <si>
    <t>Anne Mroczynski</t>
  </si>
  <si>
    <t>https://www.linkedin.com/in/anne-m-65b4234/</t>
  </si>
  <si>
    <t>$33,300,000</t>
  </si>
  <si>
    <t>Crypteia Networks</t>
  </si>
  <si>
    <t>Crypteia Networks, a PCCW Global company</t>
  </si>
  <si>
    <t>Athens</t>
  </si>
  <si>
    <t>Attiki</t>
  </si>
  <si>
    <t>Greece</t>
  </si>
  <si>
    <t>Crypteia Networks, a PCCW Global company, delivers a patent-pending technology that identifies zero-day threats on their infancy along with misconfigurations on the already deployed defenses, as to provide visualizations of the threats paths and provide suggested mitigation actions (MOREAL™). This enables enterprises to add a new layer of security in their environment by expanding the intelligence of their already deployed security mechanisms, maximize the value of the logs they are already generating &amp; collecting without any change in their infrastructure. The solution is non-intrusive, OS independent and comes with zero integration pains.</t>
  </si>
  <si>
    <t>https://www.crypteianetworks.com/</t>
  </si>
  <si>
    <t>Yiannis Giokas</t>
  </si>
  <si>
    <t>https://www.linkedin.com/in/ygiokas/</t>
  </si>
  <si>
    <t>PCCW</t>
  </si>
  <si>
    <t>Crypto Quantique</t>
  </si>
  <si>
    <t xml:space="preserve">Crypto Quantique Limited
</t>
  </si>
  <si>
    <t>City Of London</t>
  </si>
  <si>
    <t>Crypto Quantique is a deep technology company that has developed a transformational cybersecurity technology, using the most advanced techniques in cryptography and quantum physics, designed to ensure that device security becomes foundational and end-to-end IoT security becomes standard practice.
Founded by Dr Shahram Mossayebi (CEO, PhD in Post-Quantum Cryptography), Dr Patrick Camilleri (CTO, PhD. Eng), Crypto Quantique has created the world's first proven quantum driven secure chip design for standard silicon which is coupled to an end to end supporting architecture encompassing cryptographic key and lifecycle management.</t>
  </si>
  <si>
    <t>https://www.cryptoquantique.com/</t>
  </si>
  <si>
    <t>Shahram Mossayebi</t>
  </si>
  <si>
    <t>https://www.linkedin.com/in/mossayebi/</t>
  </si>
  <si>
    <t>Crypto.com</t>
  </si>
  <si>
    <t xml:space="preserve">MCO Malta DAX Limited
</t>
  </si>
  <si>
    <t>Sai Wan</t>
  </si>
  <si>
    <t>Hong Kong Island</t>
  </si>
  <si>
    <t>Hong Kong</t>
  </si>
  <si>
    <t xml:space="preserve">About Crypto.com
Crypto.com was founded in 2016 on a simple belief: it's a basic human right for everyone to control their money, data and identity. Crypto.com serves over 5 million customers today, providing them with a powerful alternative to traditional financial services through the Crypto.com App, the Crypto.com Visa Card, the Crypto.com Exchange and Crypto.com DeFi Wallet.
</t>
  </si>
  <si>
    <t>https://crypto.com/en/index.html</t>
  </si>
  <si>
    <t>Kris Marszalek</t>
  </si>
  <si>
    <t>https://www.linkedin.com/in/krismarszalek/</t>
  </si>
  <si>
    <t>Steven Kalifowitz</t>
  </si>
  <si>
    <t>https://www.linkedin.com/in/skalifowitz/</t>
  </si>
  <si>
    <t>Initial Coin Offering</t>
  </si>
  <si>
    <t>Cryptolotus</t>
  </si>
  <si>
    <t xml:space="preserve">Crypto Lotus is a crypto currency hedge fund based out of the San Francisco bay area.
</t>
  </si>
  <si>
    <t>https://www.cryptolotus.com/</t>
  </si>
  <si>
    <t>Cryptomathic</t>
  </si>
  <si>
    <t>Cryptomathic A/S</t>
  </si>
  <si>
    <t>Århus</t>
  </si>
  <si>
    <t>Midtjylland</t>
  </si>
  <si>
    <t>Denmark</t>
  </si>
  <si>
    <t>Cryptomathic is a global provider of secure server solutions to businesses across a wide range of industry sectors, including banking, government, technology manufacturing, cloud and mobile. With over 30 years' experience, we provide systems for Authentication &amp; Signing, EMV and Crypto &amp; Key Management through best-of-breed security solutions and services. We pride ourselves on strong technical expertise and unique market knowledge, with 2/3 of employees working in R&amp;D, including an international team of security experts and a number of world renowned cryptographers. At the leading edge of security provision within its key markets, Cryptomathic closely supports its global customer base with many multinationals as longstanding clients.</t>
  </si>
  <si>
    <t>https://www.cryptomathic.com/</t>
  </si>
  <si>
    <t>Matt Landrock</t>
  </si>
  <si>
    <t>https://www.linkedin.com/in/matt-landrock-5200011</t>
  </si>
  <si>
    <t>$5,130,000</t>
  </si>
  <si>
    <t>CryptoMill</t>
  </si>
  <si>
    <t>CryptoMill Cybersecurity Solutions</t>
  </si>
  <si>
    <t>CryptoMill Cybersecurity Solutions is a proudly Canadian technology company. We at CryptoMill, are passionate about making the world safer and more secure. We focus on disruptive innovation - working hard to create ground-breaking, impactful solutions in a cyberspace which is constantly under attack. We believe that security is everyone’s right. We protect the data that builds governments &amp; businesses, bringing protection and simplicity into the most complex of environments.</t>
  </si>
  <si>
    <t>https://www.cryptomill.com/</t>
  </si>
  <si>
    <t>Nandini Jolly</t>
  </si>
  <si>
    <t>https://www.linkedin.com/in/nandini-jolly-08b1003/</t>
  </si>
  <si>
    <t>CNA</t>
  </si>
  <si>
    <t>Since 1897, when CNA entered the insurance market, we’ve been there for our customers and evolved to meet the needs of our times. Today, we focus on what we do best — providing insurance solutions for businesses and professionals in the U.S., Canada, Europe and Asia, complemented by our broad range of products and world-class Risk Control and Claim customer services.</t>
  </si>
  <si>
    <t>https://www.cna.com/</t>
  </si>
  <si>
    <t>Dino E. Robusto</t>
  </si>
  <si>
    <t>https://www.linkedin.com/in/dino-e-robusto-8032923/</t>
  </si>
  <si>
    <t xml:space="preserve">NYSE:CNA
</t>
  </si>
  <si>
    <t>$883,000</t>
  </si>
  <si>
    <t>$10,767,000,000</t>
  </si>
  <si>
    <t>CryptoSense</t>
  </si>
  <si>
    <t>Cryptosense</t>
  </si>
  <si>
    <t xml:space="preserve">Cryptosense was founded in 2013 by Graham Steel PhD. He saw a market need for tools that would help people use cryptography in a secure way.
After 15 years as a researcher in Formal Methods and Verification, Graham saw that although it is embedded throughout every company’s applications and infrastructure, cryptography is difficult to deploy effectively. It is often implemented incorrectly and problems are hard to identify by manual checks.
Graham also saw that cryptography failures have a huge impact: catastrophic loss of data, reputational damage and financial loss. In major organizations, fear of cryptography failure blocks necessary digital transformation and migration to public cloud.
Cryptosense was founded to provide a reliable automated solution to this problem.
</t>
  </si>
  <si>
    <t>https://cryptosense.com/</t>
  </si>
  <si>
    <t>Graham Steel</t>
  </si>
  <si>
    <t>https://www.crunchbase.com/person/graham-steel</t>
  </si>
  <si>
    <t>Clement Jeanjean</t>
  </si>
  <si>
    <t>https://www.linkedin.com/in/clementjeanjean/</t>
  </si>
  <si>
    <t>Air Force Research Laboratory</t>
  </si>
  <si>
    <t>AFResearchLab, AFRL</t>
  </si>
  <si>
    <t>Wright-Patterson AFB</t>
  </si>
  <si>
    <t xml:space="preserve">We lead the discovery, development and delivery of warfighting technologies for our air, space and cyberspace forces. Through unparalleled research, tomorrow’s technology and strategic partnerships, we give our warfighters unmatched advantage in the field. Balancing a legacy of success with a pursuit of innovation, AFRL is uniquely positioned to support the warfighter’s urgent needs and evolving demand to defend America.
WHO WE ARE
We’re a group of scientists, researchers, entrepreneurs, veterans and academics that push the boundaries of technology, creating a new tomorrow for our warfighters and our world. We never stop testing and we never stop trying. Because around the globe, market and military leaders rely on us to invent the future.
</t>
  </si>
  <si>
    <t>https://afresearchlab.com/</t>
  </si>
  <si>
    <t>Kennon D. Arnold</t>
  </si>
  <si>
    <t>5001-10000</t>
  </si>
  <si>
    <t>CryptoTEC AG</t>
  </si>
  <si>
    <t>CryptoTec Industrial GmbH</t>
  </si>
  <si>
    <t>Cologne</t>
  </si>
  <si>
    <t>Nordrhein-Westfalen</t>
  </si>
  <si>
    <t>CryptoTec AG has its roots in cyber defense for  payment, financial transaction and exchange of data over the internet, therefore  blockchain technology. A business environment with multi- billion turnovers that is constantly exposed to external and internal manipulation. A high level of decentralization for input devices, associated with central odds management, requires the highest possible degree of security, particularly for M2M communication (machine-to-machine) that is protected against manipulation and wiretapping. Within this industry, the founders of CryptoTec AG are considered asthe system-relevant providers for implementing such security solutions.</t>
  </si>
  <si>
    <t>https://cryptotec.com/</t>
  </si>
  <si>
    <t>Michael Mertens</t>
  </si>
  <si>
    <t>https://www.linkedin.com/in/michael-mertens-0918b425/</t>
  </si>
  <si>
    <t>Cryptshare</t>
  </si>
  <si>
    <t>Cryptshare AG</t>
  </si>
  <si>
    <t>Freiburg</t>
  </si>
  <si>
    <t>Owner-managed Cryptshare AG develops and supplies software solutions that help companies support, optimise, and secure their email processes and the handling of large files. Founded in the year 2000, the company now with over fifty employees has its headquarter and development team located in Freiburg im Breisgau, Germany. There are sales locations in the UK, US and the Netherlands. The focus is on Cryptshare, a communication solution for the exchange of sensitive business information. It makes it possible to send and receive emails and large files ad-hoc, securely, easily and at low cost. Cryptshare also offers auditability which helps companies meet compliance rules and regulations.</t>
  </si>
  <si>
    <t>https://www.cryptshare.com/en/home/</t>
  </si>
  <si>
    <t>Mark Forrest</t>
  </si>
  <si>
    <t>https://www.linkedin.com/in/mark-forrest-197b111/</t>
  </si>
  <si>
    <t>Oliver Gäng</t>
  </si>
  <si>
    <t>https://www.linkedin.com/in/oliver-g%C3%A4ng-b83a7b8a/</t>
  </si>
  <si>
    <t>Cryptyk</t>
  </si>
  <si>
    <t xml:space="preserve">Cryptyk Inc.
</t>
  </si>
  <si>
    <t>Cryptyk's unique cloud technology assumes that online security breaches are frequent and inevitable for every cloud storage provider and enterprise network. Instead of trying to stop these breaches our technology eliminates the potential liabilities relating to any unwanted breaches. We achieve this goal by leveraging user-encrypted file management and decentralized network storage architecture. Successful hackers can only steal a useless portion of any data payload, even if they break multiple encryption and user authentication barriers. Instead of attempting to hack-proof cloud storage, our technology converts all data into a "safe-to-hack"​ format.</t>
  </si>
  <si>
    <t>https://www.cryptyk.com/</t>
  </si>
  <si>
    <t>Dr. Adam Weigold</t>
  </si>
  <si>
    <t>https://www.linkedin.com/in/adam-weigold-phd-a05a4751/</t>
  </si>
  <si>
    <t>Wes Francis</t>
  </si>
  <si>
    <t>https://www.linkedin.com/in/wes-francis/</t>
  </si>
  <si>
    <t>CSS</t>
  </si>
  <si>
    <t>CSS, LLC</t>
  </si>
  <si>
    <t>Gibbsboro</t>
  </si>
  <si>
    <t>CSS, LLC (Comprehensive Screening Solutions), founded in 1999, is a globally recognized employment screening provider. Our mission is to help you achieve your goals as a company by ensuring the security and accuracy of your hiring process. CSS is committed to your company's vision. We believe this starts by providing you with the talented workforce you deserve. Your company's future starts with the greatest asset: YOUR EMPLOYEES.</t>
  </si>
  <si>
    <t>https://csscheck360.com/</t>
  </si>
  <si>
    <t>Michael Chalenski</t>
  </si>
  <si>
    <t>https://www.linkedin.com/in/michael-chalenski-a2b48b2/</t>
  </si>
  <si>
    <t>Comcast</t>
  </si>
  <si>
    <t>Comcast Corporation</t>
  </si>
  <si>
    <t>Comcast Corporation is a global media and technology company with two primary businesses, Comcast Cable and NBCUniversal. Comcast Cable is one of the nation’s largest video, high-speed internet, and phone providers to residential customers under the XFINITY brand, and also provides these services to businesses. It also provides wireless andsecurity and automation services to residential customers under the XFINITY brand. NBCUniversal operates news, entertainment, and sports cable networks, the NBC and Telemundo broadcast networks, television production operations, television station groups, Universal Pictures, and Universal Parks and Resorts.</t>
  </si>
  <si>
    <t>https://corporate.comcast.com/</t>
  </si>
  <si>
    <t>Brian Roberts</t>
  </si>
  <si>
    <t xml:space="preserve">NASDAQ:CMCSA
</t>
  </si>
  <si>
    <t>$4,900,000,000</t>
  </si>
  <si>
    <t>$108,942,000,000</t>
  </si>
  <si>
    <t>Cubro</t>
  </si>
  <si>
    <t>Cubro Inc</t>
  </si>
  <si>
    <t>Vienna</t>
  </si>
  <si>
    <t>Wien</t>
  </si>
  <si>
    <t>Austria</t>
  </si>
  <si>
    <t>Modern businesses rely on an interconnected IT network to remain operational. Network infrastructure is the backbone of modern business and to ensure seamless business operations and transactions it is crucial to avoid any bottlenecks. Complete network visibility facilitates the transformation by removing ‘blind spot’ and providing control of all data transiting a company’s network. As a leading manufacturer and global supplier of IT network visibility products, Cubro offers scalable solutions for network monitoring, analytics and security visibility.</t>
  </si>
  <si>
    <t>https://www.cubro.com/en/</t>
  </si>
  <si>
    <t>Christian Ferenz</t>
  </si>
  <si>
    <t>https://www.linkedin.com/in/christian-ferenz-9723077/</t>
  </si>
  <si>
    <t>TAMANNA BHATIA</t>
  </si>
  <si>
    <t>https://www.linkedin.com/in/tamanna-bhatia-129a1532/?originalSubdomain=at</t>
  </si>
  <si>
    <t>Cura Software</t>
  </si>
  <si>
    <t>Cura Global GRC Solutions Pte Ltd.</t>
  </si>
  <si>
    <t xml:space="preserve">CURA Software is the perfect GRC Software Solutions (Governance, Risk and Compliance) built for all intents and purposes that enables mitigating and monitoring of fast reliable facts, filling gaps of connectivity and communication between and among the hierarchy in any Business or Organisation. CURA roots its purposes on Certified Standards for Business Management like ISO, COSO, COBIT, HIPPA, SOX, KING III, and BASEL that makes it reliable and the most trusted Brand and has been in the industry from the past 16 years.
</t>
  </si>
  <si>
    <t>https://www.curasoftware.com/</t>
  </si>
  <si>
    <t>Rama Pochinapeddi</t>
  </si>
  <si>
    <t>https://www.linkedin.com/in/pochinapeddi/</t>
  </si>
  <si>
    <t>Raj Shekhar</t>
  </si>
  <si>
    <t>https://www.linkedin.com/in/rajshekhar22/</t>
  </si>
  <si>
    <t>$41,000,000</t>
  </si>
  <si>
    <t>Softpro Systems</t>
  </si>
  <si>
    <t>Curtail Security</t>
  </si>
  <si>
    <t xml:space="preserve">Curtail, Inc.
</t>
  </si>
  <si>
    <t>Santa Barbara</t>
  </si>
  <si>
    <t>Curtail’s patented network comparison technology detects, records, and reports any anomalous application behavior among different versions of software in real time. Without requiring any scripted testing this unique technology provides DevOps and release teams with an automated tool for evaluating release candidates using real production traffic before going live.</t>
  </si>
  <si>
    <t>https://curtail.com/</t>
  </si>
  <si>
    <t>Frank Huerta</t>
  </si>
  <si>
    <t>$2,900,000</t>
  </si>
  <si>
    <t>CV Cryptovision</t>
  </si>
  <si>
    <t>cv cryptovision GmbH</t>
  </si>
  <si>
    <t>Gelsenkirchen</t>
  </si>
  <si>
    <t xml:space="preserve">cv cryptovision GmbH is one of the leading specialists for modern, user-friendly cryptography and solutions for secure electronic identities. With its products and complete solutions, 250 million people worldwide and a multitude of institutions in the digital world protect themselves against hacker attacks, manipulation, misuse of identities and espionage. cryptovision addresses various industries such as public administration, health, automotive, finance &amp; insurance, energy or IT. Its customers include countries such as Nigeria, Ghana and Ecuador, institutions such as the German Armed Forces, the German Federal Office for Information Security (BSI), the city of New York and companies such as E.ON, VW and Allianz.
</t>
  </si>
  <si>
    <t>https://www.cryptovision.com/en/welcome/</t>
  </si>
  <si>
    <t>Markus Hoffmeister</t>
  </si>
  <si>
    <t>https://www.linkedin.com/in/markus-hoffmeister-8a36065/</t>
  </si>
  <si>
    <t>$1,360,000</t>
  </si>
  <si>
    <t>CyanAG</t>
  </si>
  <si>
    <t>cyan Security Group GmbH</t>
  </si>
  <si>
    <t>Munich</t>
  </si>
  <si>
    <t xml:space="preserve">cyan is the leading provider of revolutionary network-integrated &amp; endpoint security solutions that protect the digital lives of end customers. Besides seamless security solutions, cyan also offers its digital and cloud-based BSS/OSS Platform to existing and potential players of the telco industry.
With over 15 years of experience, cyan is well-known for its versatile mobile security and data privacy solutions, which are fully integrated into the customer’s network environment. Based in Vienna and with its holding company located in Munich, cyan offers its expertise to over 300 companies worldwide and holds a reputation as one of the world’s leading IT security experts. Moreover in March 2018, the company was listed on the Frankfurt Stock Exchange.
</t>
  </si>
  <si>
    <t>https://www.cyansecurity.com/</t>
  </si>
  <si>
    <t>Frank von Seth</t>
  </si>
  <si>
    <t>https://www.linkedin.com/in/frank-von-seth-8b142533/?locale=en_US</t>
  </si>
  <si>
    <t>$10,800,000</t>
  </si>
  <si>
    <t>Computer Associates, Inc</t>
  </si>
  <si>
    <t>CA Technologies</t>
  </si>
  <si>
    <t>Computer Associates International, Inc. (CA) is one of the largest computer software vendors in the world. The company sells over 1,200 different products, most of which are designed for businesses rather than home computer users. Because the majority of its products are behind-the-scenes workhorses designed to help big computer networks function, CA's specialty is often called "plumbing" in the software industry. Approximately half of the company's revenue derives from products associated with mainframe computers. CA is the market leader in designing software for managing corporate networks. The company also has a large share of the market for data security and data storage. Other products manage data for wireless networks and run Internet applications. Over 95 percent of Fortune 500 companies use CA software. The company grew enormously through acquisitions, buying up some 60 companies in its first 20 years. Founder Charles Wang gave up the chief executive position in 2000, but remains chairman of the board.</t>
  </si>
  <si>
    <t>https://www.ca.com/</t>
  </si>
  <si>
    <t>Mike Gregoire</t>
  </si>
  <si>
    <t>https://www.linkedin.com/in/mike-gregoire-a41520/</t>
  </si>
  <si>
    <t>CA</t>
  </si>
  <si>
    <t>$4,235,000,000</t>
  </si>
  <si>
    <t>Broadcom Inc.</t>
  </si>
  <si>
    <t>Cybeats</t>
  </si>
  <si>
    <t xml:space="preserve">Cybeats Technologies Inc.
</t>
  </si>
  <si>
    <t>Aurora</t>
  </si>
  <si>
    <t>Cybeats provides an immune system for IoT devices. Taking an "inside out"​ approach to cybersecurity, Cybeats’ software is implanted into Enterprise IoT devices to provide continuous protection, allowing devices to detect the most sophisticated threats instantly and gather data to help security professionals neutralize them. Cybeats’ Cloud SaaS Ecosystem analyzes data from the infected device, providing CSOs and IT pros a full diagnosis and treatment plan for the threat, saving them time and money.</t>
  </si>
  <si>
    <t>https://www.cybeats.com/</t>
  </si>
  <si>
    <t>Dmitry Raidman</t>
  </si>
  <si>
    <t>https://www.linkedin.com/in/draidman/</t>
  </si>
  <si>
    <t>Yuri Luskind</t>
  </si>
  <si>
    <t>https://www.linkedin.com/in/yuri-luskind/</t>
  </si>
  <si>
    <t>CybelAngel</t>
  </si>
  <si>
    <t xml:space="preserve">CybelAngel SAS
</t>
  </si>
  <si>
    <t>CybelAngel is the leading Digital Risk Protection Platform that continually scans, detects, and resolve data leaks before they become costly breaches.</t>
  </si>
  <si>
    <t>https://cybelangel.com/</t>
  </si>
  <si>
    <t>Erwan Keraudy</t>
  </si>
  <si>
    <t>https://www.linkedin.com/in/erwankeraudy/</t>
  </si>
  <si>
    <t>Jesse Kliza</t>
  </si>
  <si>
    <t>https://www.linkedin.com/in/jessekliza/</t>
  </si>
  <si>
    <t>$51,400,000</t>
  </si>
  <si>
    <t>$40,200,000</t>
  </si>
  <si>
    <t>Cyber 360 Solutions</t>
  </si>
  <si>
    <t>Cyber 360 Inc.</t>
  </si>
  <si>
    <t>Wakefield</t>
  </si>
  <si>
    <t>Cyber 360 Inc. is the leading Cybersecurity contract and fulltime staffing firm in the U.S. We work with Cybersecurity Leaders, and their teams, struggling to hire skilled cybersecurity professionals to secure their systems and reduce data and privacy risk. With the largest network of Cybersecurity talent in the U.S. and part of a global organization, we are strategically positioned to capture the largest share of the Cybersecurity talent market. We are the only firm of our size and scope solely dedicated to identifying the top 10% of Cybersecurity professionals available for contract and fulltime opportunities.</t>
  </si>
  <si>
    <t>https://cyber360solutions.com/</t>
  </si>
  <si>
    <t>Heather Aiello</t>
  </si>
  <si>
    <t>https://www.linkedin.com/in/heatheraiello/</t>
  </si>
  <si>
    <t>Cyber adAPT</t>
  </si>
  <si>
    <t xml:space="preserve">Cyber adAPT, Inc
</t>
  </si>
  <si>
    <t>Dallas</t>
  </si>
  <si>
    <t>The Cyber adAPT NTD (Network Threat Detection) platform provides immediate, automated and contextual information that categorizes the risk and urgency of the threat. With comprehensive visibility combined with speed-to-detection, enterprises are able to identify threats and respond immediately to effectively and efficiently remediate attacks before damage occurs.</t>
  </si>
  <si>
    <t>https://www.cyberadapt.com/</t>
  </si>
  <si>
    <t>Simon Williams</t>
  </si>
  <si>
    <t>https://www.linkedin.com/in/simwil/</t>
  </si>
  <si>
    <t>$15,000,000</t>
  </si>
  <si>
    <t>$8,800,000</t>
  </si>
  <si>
    <t>Cyber Defense Agency</t>
  </si>
  <si>
    <t>Cyber Defense Agency Inc.</t>
  </si>
  <si>
    <t>Clarksville</t>
  </si>
  <si>
    <t>Cyber Defense Agency (CDA) is a premier professional services firm specializing in cyber security, computer network defense, and information security. Formed in 2002, the company’s founder was among the early leaders who raised warnings about the Nation’s Critical Information Infrastructure (CII). 
CDA has assembled teams from among the world's most experienced cyber security practitioners and researchers. Our personnel are uniquely qualified experts who helped shape computer security during its infancy and are continuing to solve next generation security issues facing some of the most technologically intense organizations in the world and on the forefront of cyber defense.</t>
  </si>
  <si>
    <t>https://www.cyberdefenseagency.com/</t>
  </si>
  <si>
    <t>O. Sami Saydjari</t>
  </si>
  <si>
    <t>https://www.linkedin.com/in/sami-saydjari-a44273/</t>
  </si>
  <si>
    <t>$3.100.000</t>
  </si>
  <si>
    <t>Concur Technologies, Inc.</t>
  </si>
  <si>
    <t>Concur Technologies, Inc. provides integrated travel and expense management solutions. The Company's solutions include automated and user-interactive mobile and desktop applications. Concur's applications track and monitor items such as travel expenses and trip itineraries.</t>
  </si>
  <si>
    <t>https://www.concur.com/</t>
  </si>
  <si>
    <t>Christian Klein</t>
  </si>
  <si>
    <t>https://www.linkedin.com/in/christian-klein/</t>
  </si>
  <si>
    <t>Chris Juneau</t>
  </si>
  <si>
    <t>https://www.linkedin.com/in/cajseattle/</t>
  </si>
  <si>
    <t>NASDAQ: CNQR</t>
  </si>
  <si>
    <t>$13,810</t>
  </si>
  <si>
    <t>SAP Concur</t>
  </si>
  <si>
    <t>Cyber Defense Labs</t>
  </si>
  <si>
    <t xml:space="preserve">Cyber Defense Labs is a full life-cycle information security service provider helping companies manage, detect and respond to today’s cyber risks. We provide trusted, cost-effective cyber risk management services to help companies reduce business risk before, during and after a cyber event.
</t>
  </si>
  <si>
    <t>Mike Saylor</t>
  </si>
  <si>
    <t>$350.000</t>
  </si>
  <si>
    <t>$9.800.000</t>
  </si>
  <si>
    <t>Cyber Diligence</t>
  </si>
  <si>
    <t>CYBER DILIGENCE, Inc.</t>
  </si>
  <si>
    <t>Syosset</t>
  </si>
  <si>
    <t>We are a licensed private investigation firm that has been dedicated to providing our clients with a superior level of high technology investigative services since 1995.
Our team of law enforcement professionals collectively possesses over 150 years of experience and knowledge in law enforcement and cybercrime investigations.
Our sophisticated, purpose-built forensic lab has been developed by law enforcement professionals with complete creative autonomy. We use the latest court-recognized digital forensic tools and those that have been deemed ‘tried-and-tested’ by our senior staff during their law enforcement careers.</t>
  </si>
  <si>
    <t>https://www.cyberdiligence.com/</t>
  </si>
  <si>
    <t>Yalkın Demirkaya</t>
  </si>
  <si>
    <t>https://www.linkedin.com/in/yalkin-demirkaya-a90b641/</t>
  </si>
  <si>
    <t>$5,900,000</t>
  </si>
  <si>
    <t>Cyber ESI</t>
  </si>
  <si>
    <t xml:space="preserve">CESI Technologies Inc.
</t>
  </si>
  <si>
    <t>Baltimore</t>
  </si>
  <si>
    <t>CyberESI is a Managed Detection and Response (MDR) Provider founded in 2010.  Our founders are cybersecurity experts with experience serving the US Government and the National Institute of Standards and Technology as well as commercial industry leaders. CyberESI’s seasoned team of experts has an average of 15 years’ experience providing information security services, with many team members holding multiple security certifications. Focusing on the midsize enterprise with expanding cybersecurity needs, CyberESI offers a full range of information security services including incident response and digital forensics. We provide remote 24×7 security monitoring and management of your mission-critical networks.</t>
  </si>
  <si>
    <t>https://www.cyberesi.com/</t>
  </si>
  <si>
    <t>Joseph Drissel</t>
  </si>
  <si>
    <t>https://www.linkedin.com/in/joseph-drissel-018b2614/</t>
  </si>
  <si>
    <t>Cyber GRC</t>
  </si>
  <si>
    <t>CyberGRC™</t>
  </si>
  <si>
    <t>CyberGRC is a business platform that provides organizations the ability to identify, mitigate, and insure cyber risk.</t>
  </si>
  <si>
    <t>https://cybergrc.com/</t>
  </si>
  <si>
    <t>Robin Basham</t>
  </si>
  <si>
    <t>https://www.linkedin.com/in/robinbasham/</t>
  </si>
  <si>
    <t>Cyber Mongol</t>
  </si>
  <si>
    <t>Cyber Mongol Inc.</t>
  </si>
  <si>
    <t>Milton</t>
  </si>
  <si>
    <t>​July 2018, our team delivered a presentation to the Waterloo-Regional Police on cyber capabilities we could develop on their behalf, changing the course of our company forever. Our small team realized an industrywide need to understand advanced operator tactics and the need to know which of these tactics were currently in vogue. We decided to employ automation to collect adversary behaviors from the wild so that we could analyze the tactics being used – our first cyber intelligence engine was born, Harvester.</t>
  </si>
  <si>
    <t>https://www.cybermongol.ca/</t>
  </si>
  <si>
    <t>Jeff Sims</t>
  </si>
  <si>
    <t>https://www.linkedin.com/in/jeff-sims-abaa55158/?originalSubdomain=ca</t>
  </si>
  <si>
    <t>Cyber Risk Alliance</t>
  </si>
  <si>
    <t>CyberRisk Alliance LLC</t>
  </si>
  <si>
    <t>CyberRisk Alliance comprises an ensemble of highly specialized businesses producing information, events, digital marketing services and other professional intelligence resources with a shared mission of informing, educating and training business professionals on the subject of cybersecurity and information risk management, while building community and facilitating industry commerce.</t>
  </si>
  <si>
    <t>https://www.cyberriskalliance.com/</t>
  </si>
  <si>
    <t>Doug Manoni</t>
  </si>
  <si>
    <t>https://www.linkedin.com/in/doug-manoni-29720136/</t>
  </si>
  <si>
    <t>Cyber Risk Aware</t>
  </si>
  <si>
    <t>Cyber Risk Aware Limited</t>
  </si>
  <si>
    <t>Cyber Risk Aware was founded by Stephen Burke, a former Chief Information Security Officer (CISO) and Cyber Insurance Underwriting Advisor with over 20+ years’ experience. Stephen, having faced numerous security incidents even though he invested heavily in technical defences, soon realised that cyber criminals had fully commercialised their operations and were no longer targeting systems directly but were targeting PEOPLE.</t>
  </si>
  <si>
    <t>https://www.cyberriskaware.com/</t>
  </si>
  <si>
    <t>Stephen Burke</t>
  </si>
  <si>
    <t>https://www.linkedin.com/in/humanfirewall/?originalSubdomain=ie</t>
  </si>
  <si>
    <t>Cyber Search West</t>
  </si>
  <si>
    <t>Huntington Beach</t>
  </si>
  <si>
    <t>Cyber Search West is your “Go To” search firm specializing in the hyper-competitive Cyber Security industry.
Whether you are an employer in need of talent or a Technical / Sales / Marketing / Business Development professional looking to develop a confidential relationship with a Cyber Security Recruiter specialist, we encourage you to discover how our 30+ years of experience in recruitment and placements can work to your advantage.</t>
  </si>
  <si>
    <t>https://cybersearchwest.com/</t>
  </si>
  <si>
    <t>Roger Gaikar</t>
  </si>
  <si>
    <t>https://www.linkedin.com/in/roger-gaikar-cissp-trained-executive-recruiter-6b44422/</t>
  </si>
  <si>
    <t>Cyber Security Intelligence</t>
  </si>
  <si>
    <t>Cybersecurity Intelligence Ltd.</t>
  </si>
  <si>
    <t xml:space="preserve">CSC is a global leader of next-generation information technology (IT) services and solutions.
Cybersecurity services include:
Network Security - helping organizations gain greater visibility and control over assets and sensitive information across the enterprise.
Endpoint Security - providing the necessary controls to protect an infrastructure of IT assets and secure data 24x7x365.
Identity Management - tools to manage user identities and their entitlements, and control access to information while meeting regulatory and security requirements.
Application Security - protect, monitor and better manage business-developed, open source and commercial applications by integrating robust security throughout the application lifecycle.
Cloud Security - address the unique challenges of securing virtual environments for cloud and Infrastructure-as-a-Service.
Risk Management - we assist clients as they govern, detect, assess and respond to today’s changing threat landscape.
</t>
  </si>
  <si>
    <t>https://www.cybersecurityintelligence.com/</t>
  </si>
  <si>
    <t>Tim Heath</t>
  </si>
  <si>
    <t>https://www.linkedin.com/in/tim-heath-238193/</t>
  </si>
  <si>
    <t>Cyber Skyline</t>
  </si>
  <si>
    <t>Cyber Skyline, Inc.</t>
  </si>
  <si>
    <t>College Park</t>
  </si>
  <si>
    <t>Revolutionary cloud platform to practice, develop, and measure your team's technical cybersecurity skills built for Incident Response Handlers, Security &amp; Network Engineers, SOC Analysts, Software Engineers, Pentesters, and more</t>
  </si>
  <si>
    <t>https://cyberskyline.com/</t>
  </si>
  <si>
    <t>Franz Payer</t>
  </si>
  <si>
    <t>https://www.linkedin.com/in/fpayer/</t>
  </si>
  <si>
    <t>Cyber Smart Defense</t>
  </si>
  <si>
    <t>Cyber Smart Defence originated from a web development company in response to requests from clients to check and secure their systems, being now a reliable provider of penetration testing services and IT security audits both external and in-house. For the last 5 years, we have helped our clients manage the security of their critical data, assess vulnerabilities in their systems and reduce hacking risks to a high extent.</t>
  </si>
  <si>
    <t>https://www.cybersmartdefence.com/</t>
  </si>
  <si>
    <t>Cyber Triage</t>
  </si>
  <si>
    <t>Basis Technology Corporation</t>
  </si>
  <si>
    <t>Cyber Triage is built by the Digital Forensics Team at Basis Technology. Led by Brian Carrier, this team focuses on providing easy to use digital forensics software for people who are first to the cyber incident, crime scene, or battlefield. They also build the popular open-source forensics tool Autopsy.</t>
  </si>
  <si>
    <t>https://www.cybertriage.com/</t>
  </si>
  <si>
    <t>Corero</t>
  </si>
  <si>
    <t>Corero Network Security, Inc.</t>
  </si>
  <si>
    <t>Marlborough</t>
  </si>
  <si>
    <t>We are the leader in real-time, high-performance, automatic DDoS attack protection, with comprehensive attack visibility, analytics and reporting. Deployed on-premises, hybrid, and in the cloud, we protect thousands of organizations world-wide, across many verticals. The Corero SmartWall® Threat Defense System (TDS) family of solutions utilizes modern DDoS mitigation architecture to automatically, and surgically remove DDoS attack traffic, while allowing good user traffic to flow uninterrupted.</t>
  </si>
  <si>
    <t>https://www.corero.com/</t>
  </si>
  <si>
    <t>Lionel Chmilewsky</t>
  </si>
  <si>
    <t>https://www.linkedin.com/in/lionel-chmilewsky-410580/</t>
  </si>
  <si>
    <t>Sean Newman</t>
  </si>
  <si>
    <t>https://www.linkedin.com/in/newmansean/</t>
  </si>
  <si>
    <t>LSE:CNS</t>
  </si>
  <si>
    <t>$65,600,000</t>
  </si>
  <si>
    <t>Cybera</t>
  </si>
  <si>
    <t>CYBERA, INC.</t>
  </si>
  <si>
    <t>Franklin</t>
  </si>
  <si>
    <t>Tennessee</t>
  </si>
  <si>
    <t>Cybera fundamentally changes the way distributed businesses use technology. Our purpose-built network services platform empowers companies with many remote business locations to rapidly deploy, secure, and optimize new cloud-based applications and services. This includes retail, hospitality, financial services, and healthcare organizations with hundreds or even thousands of remote sites. In fact, thousands of companies rely on Cybera technology, including the world’s largest SD-WAN deployment with more than 16,000 locations. Cybera has been named an IDC Innovator and a Gartner Cool Vendor, and recognized seven times by Inc. 5000 as one of America’s fastest-growing private companies.</t>
  </si>
  <si>
    <t>https://www.cybera.com/</t>
  </si>
  <si>
    <t>Andrew Lev</t>
  </si>
  <si>
    <t>https://www.linkedin.com/in/andrew-lev-903820/</t>
  </si>
  <si>
    <t>Bethany Allee</t>
  </si>
  <si>
    <t>https://www.linkedin.com/in/bethanyallee</t>
  </si>
  <si>
    <t>CyberAlpha</t>
  </si>
  <si>
    <t>CyberAlpha Ltd.</t>
  </si>
  <si>
    <t>CyberAlpha provides a complete, easy to use cloud based managed website security platform to protect your website and customer data from cyber attacks. Featuring a cloud Web Application Firewall (WAF) with comprehensive website monitoring tools and malware scanning and removal services. It also includes a free SSL certificate for each domain.</t>
  </si>
  <si>
    <t>https://cyberalpha.io/</t>
  </si>
  <si>
    <t>Cyberbit</t>
  </si>
  <si>
    <t>Cyberbit Ltd.</t>
  </si>
  <si>
    <t>Cybersecurity teams will experience their first cyberattack on the job.Inadequate training and preparation of security teams is a primary cause of costly breaches. Information security practitioners lack a structured, hands-on training program that takes them through the fundamental cyber building blocks including the challenges and tension of advanced cyberattacks. Cyberbit addresses this critical challenge with the only platform delivering complete, zero to hero cyber skilling programs on-demand. Information security leaders all over the world use Cyberbit to build top-tier teams that equipped with a robust foundation, skillset, and experience to confront any attack, anytime.</t>
  </si>
  <si>
    <t>https://www.cyberbit.com/</t>
  </si>
  <si>
    <t>Adi Dar</t>
  </si>
  <si>
    <t>https://il.linkedin.com/in/adi-dar-74a080109</t>
  </si>
  <si>
    <t>Sharon Rosenman</t>
  </si>
  <si>
    <t>https://il.linkedin.com/in/sharonrosenman</t>
  </si>
  <si>
    <t>$65,500,000</t>
  </si>
  <si>
    <t>Elbit Systems</t>
  </si>
  <si>
    <t>CyberCentric</t>
  </si>
  <si>
    <t>The CyberCentric platform has been under development since 2015. After almost 2 years of effort by our engineers guided by a few large corporations, our platform was commercialized in early 2017.  Our technology was built  by experienced cyber security professionals and tested at a major corporation in order to ensure that we build a tool that solves real world problems.  We hold our technology's details close, and for this reason, the best way to fully understand the CyberCentric platform is to see it in action for yourself. Apply for a demo!</t>
  </si>
  <si>
    <t>https://cybercentric.com/</t>
  </si>
  <si>
    <t>Jeremiah Steptoe</t>
  </si>
  <si>
    <t>$6,800,000</t>
  </si>
  <si>
    <t>CyberCrocodile</t>
  </si>
  <si>
    <t>CyberCrocodile, LLC</t>
  </si>
  <si>
    <t>Richmond Hill</t>
  </si>
  <si>
    <t>Over the years, Hack and the CyberCrocodile team have helped countless numbers of people run toward educational goals, rocketfuel careers, and kick start sales teams that make their organizations thrive. Whether it’s a custom-designed, on-site CISSP® certification prep course for a 20-person team, a virtual webinar for individuals looking to move up in their career, or anything in-between, Hack and the CyberCrocodile crew deliver, every time.</t>
  </si>
  <si>
    <t>https://cybercrocodile.com/</t>
  </si>
  <si>
    <t>John Hackmeyer</t>
  </si>
  <si>
    <t>https://www.linkedin.com/in/hackmeyer/</t>
  </si>
  <si>
    <t>$192,000</t>
  </si>
  <si>
    <t>CyberCube</t>
  </si>
  <si>
    <t>CyberCube Analytics Inc.</t>
  </si>
  <si>
    <t>Our mission is to deliver the world’s leading cyber risk analytics. We enable society to make better decisions about which digital risks to avoid, mitigate or insure as internet-connected technologies change the nature of risk in the 21st century.</t>
  </si>
  <si>
    <t>https://www.cybcube.com/</t>
  </si>
  <si>
    <t>Pascal Millaire</t>
  </si>
  <si>
    <t>https://www.linkedin.com/in/pascal-millaire-962001b/</t>
  </si>
  <si>
    <t>$16,800,000</t>
  </si>
  <si>
    <t>CyberDefenses</t>
  </si>
  <si>
    <t xml:space="preserve">CyberDefenses Inc. </t>
  </si>
  <si>
    <t>Round Rock</t>
  </si>
  <si>
    <t>CyberDefenses, Inc. is a Managed Security Services Provider (MSSP) that delivers an unmatched level of customized security.</t>
  </si>
  <si>
    <t>https://cyberdefenses.com/</t>
  </si>
  <si>
    <t>ARMANDO ORDONEZ</t>
  </si>
  <si>
    <t>https://www.linkedin.com/in/txarmando/</t>
  </si>
  <si>
    <t>$32,800,000</t>
  </si>
  <si>
    <t>Cybereason</t>
  </si>
  <si>
    <t>Cybereason Inc.</t>
  </si>
  <si>
    <t>Cybereason is the champion for today’s cyber defenders with future-ready attack protection that extends from the endpoint, to the enterprise, to everywhere.</t>
  </si>
  <si>
    <t>https://www.cybereason.com/</t>
  </si>
  <si>
    <t>Lior Div</t>
  </si>
  <si>
    <t>https://www.linkedin.com/in/liordiv/</t>
  </si>
  <si>
    <t>MEG O'LEARY</t>
  </si>
  <si>
    <t>https://www.linkedin.com/in/megoleary/</t>
  </si>
  <si>
    <t>$188,000,000</t>
  </si>
  <si>
    <t xml:space="preserve"> $60,500,000</t>
  </si>
  <si>
    <t>Anonyome Labs</t>
  </si>
  <si>
    <t>Anonyome Labs, Inc.</t>
  </si>
  <si>
    <t>Anonyome Labs was created to give people control and freedom over their personal and private information. We believe that people should be able to determine how, what, and with whom they share their personal details. We build the tools necessary to empower our brand partners’ users and end consumers with the necessary capabilities to protect and control their digital information. Anonyome Labs puts control back into users’ hands through mobile and desktop applications.</t>
  </si>
  <si>
    <t>https://anonyome.com/</t>
  </si>
  <si>
    <t>JD Mumford</t>
  </si>
  <si>
    <t>https://www.linkedin.com/in/jdmumford2014/</t>
  </si>
  <si>
    <t>$20,400,000</t>
  </si>
  <si>
    <t>Cyberfish</t>
  </si>
  <si>
    <t>Beer Sheva</t>
  </si>
  <si>
    <t>https://cyberfish.io</t>
  </si>
  <si>
    <t>CyberFlow Analytics</t>
  </si>
  <si>
    <t>CyberFlow Analytics, Inc.</t>
  </si>
  <si>
    <t>CyberFlow Analytics has developed a disruptive approach to address securing the Industrial Internet of Things and Enterprise IT that uses a combination of Binocular Fusion Analytics, Threat Intelligence and Advanced Visualization.</t>
  </si>
  <si>
    <t>https://cyberflowanalytics.com/</t>
  </si>
  <si>
    <t xml:space="preserve">Webroot
</t>
  </si>
  <si>
    <t>Kaspersky</t>
  </si>
  <si>
    <t>AO Kaspersky Lab</t>
  </si>
  <si>
    <t>Moscow</t>
  </si>
  <si>
    <t>Russia</t>
  </si>
  <si>
    <t>https://usa.kaspersky.com/</t>
  </si>
  <si>
    <t>Covata</t>
  </si>
  <si>
    <t>Covata Ltd</t>
  </si>
  <si>
    <t xml:space="preserve">Covata provides an extensible platform for data-centric security that enables businesses, government agencies, vendor partners, and services providers to integrate data-centric security into applications, products, and services.
Covata reduces the risk of data compromise from doing business over untrusted networks and devices. Covata gives
organizations the confidence to share data beyond the domain via ad hoc relationships with customers or partners, or realize the business benefits of technology like the cloud and mobility. At Covata we call this “own your data” - securing data at the point of origination so it is protected wherever it resides. The Covata Platform enables organizations to protect sensitive data through encryption, to control that data through granular, persistent data rights management.
</t>
  </si>
  <si>
    <t>www.covata.com</t>
  </si>
  <si>
    <t>Ted Pretty</t>
  </si>
  <si>
    <t>https://www.linkedin.com/in/tedpretty/</t>
  </si>
  <si>
    <t>Hugh Stodart</t>
  </si>
  <si>
    <t>https://www.linkedin.com/in/hughstodart/</t>
  </si>
  <si>
    <t>ASX:CVT</t>
  </si>
  <si>
    <t>$21,900,000</t>
  </si>
  <si>
    <t xml:space="preserve"> $1,700,000</t>
  </si>
  <si>
    <t>CyberFlow Analytics is a new innovative Cyber Intelligence SaaS company. CyberFlow Analytics has coined the expression “Anomalytics” to describe a new continuous threat detection system using security analytics for anomaly detection.</t>
  </si>
  <si>
    <t>CyberGhost</t>
  </si>
  <si>
    <t>S.C. CyberGhost S.A.</t>
  </si>
  <si>
    <t>Founded in 2011 in Bucharest, Romania, CyberGhost is the creator of one of the world's most reliable privacy and security solutions in the world. The company secures and anonymizes the online presence of over 36 million users across the globe. CyberGhost defends privacy as a basic human right, being the first in the industry to publish a transparency report while building new user-oriented crypto-technology for the future.</t>
  </si>
  <si>
    <t>https://www.cyberghostvpn.com/en_US/</t>
  </si>
  <si>
    <t>Robert Knapp</t>
  </si>
  <si>
    <t xml:space="preserve">Kape Technologies
</t>
  </si>
  <si>
    <t>CyberGRX</t>
  </si>
  <si>
    <t>Cyber Global Risk Exchange, Inc.</t>
  </si>
  <si>
    <t>CyberGRX is on a mission to modernize third-party cyber risk management. Built on the market’s first third-party cyber risk exchange, our dynamic and scalable approach is innovating TPCRM for enterprises and third parties. Armed with fast and accurate data and a proven and innovative approach, CyberGRX customers make rapid, informed decisions and confidently engage with partners.</t>
  </si>
  <si>
    <t>https://www.cybergrx.com/</t>
  </si>
  <si>
    <t>Fred Kneip</t>
  </si>
  <si>
    <t>https://www.linkedin.com/in/fred-kneip-411a8322/</t>
  </si>
  <si>
    <t>Frank Price</t>
  </si>
  <si>
    <t>https://www.linkedin.com/in/fprice/</t>
  </si>
  <si>
    <t>$99,000,000</t>
  </si>
  <si>
    <t>$17,100,000</t>
  </si>
  <si>
    <t>CyberGym</t>
  </si>
  <si>
    <t>CyberGym Control Ltd</t>
  </si>
  <si>
    <t>Hadera</t>
  </si>
  <si>
    <t>CYBERGYM provides cyber readiness solutions, grounded in highly-impactful cyber-training programs, run at state-of-the-art training facilities. We give organizations of all sizes around the world the knowledge and tools they need to anticipate, mitigate and defend against cyberattacks. Our live, realistic cyber training is delivered by professional ex-intelligence hackers, in risk-free, remote environments, across our global network of facilities.</t>
  </si>
  <si>
    <t>https://www.cybergym.com/</t>
  </si>
  <si>
    <t>Ofir Hason</t>
  </si>
  <si>
    <t>https://www.linkedin.com/in/ofir-hason-a802b229/</t>
  </si>
  <si>
    <t>Maor Sorero</t>
  </si>
  <si>
    <t>https://www.linkedin.com/in/msorero/?originalSubdomain=il</t>
  </si>
  <si>
    <t>$43,400,000</t>
  </si>
  <si>
    <t>CyberHoot</t>
  </si>
  <si>
    <t>Portsmouth</t>
  </si>
  <si>
    <t>New Hampshire</t>
  </si>
  <si>
    <t>CyberHoot provides best of class training, with NO Passwords, NO Logins, and NO Administration</t>
  </si>
  <si>
    <t>https://cyberhoot.com/</t>
  </si>
  <si>
    <t>Tim Martin</t>
  </si>
  <si>
    <t>$391,000</t>
  </si>
  <si>
    <t>Cyberinc</t>
  </si>
  <si>
    <t>Cyberinc Corporation</t>
  </si>
  <si>
    <t>Los Gatos</t>
  </si>
  <si>
    <t>Cyberinc helps you experience a safer internet by proactively stopping web, email, and document-based threats. Cyberinc’s Isla Isolation Platform is grounded on the principle of Zero Trust Security and uses cutting-edge isolation technology to neutralize threats and prevent them before they have a chance to act, simplifying the security strategy and delivering immediate protection.</t>
  </si>
  <si>
    <t>https://cyberinc.com/</t>
  </si>
  <si>
    <t>Samir Shah</t>
  </si>
  <si>
    <t>https://www.linkedin.com/in/samirnshah/</t>
  </si>
  <si>
    <t>Rajiv Raghunarayan</t>
  </si>
  <si>
    <t>https://www.linkedin.com/in/rajiv-raghunarayan/</t>
  </si>
  <si>
    <t>$10,500,000</t>
  </si>
  <si>
    <t>Forcepoint</t>
  </si>
  <si>
    <t>CyberInt</t>
  </si>
  <si>
    <t>CyberInt Technologies Ltd.</t>
  </si>
  <si>
    <t>We believe high-touch, long-term, trusted partnerships with your team are the key to creating the cyber resilience your dynamic business needs.</t>
  </si>
  <si>
    <t>https://cyberint.com/</t>
  </si>
  <si>
    <t>Yochai Corem</t>
  </si>
  <si>
    <t>https://www.linkedin.com/in/yochaicorem/</t>
  </si>
  <si>
    <t>Ophir Bleiberg</t>
  </si>
  <si>
    <t>linkedin.com/in/ophir-bleiberg-3344582/</t>
  </si>
  <si>
    <t>$13,800,000</t>
  </si>
  <si>
    <t>Applied Control Solutions</t>
  </si>
  <si>
    <t>Applied Control Solutions provides consulting, books, and world-class resources on the protection of SCADA, industrial control systems, and Internet of Things (IoT). Joe Weiss is one of the world’s leading authorities in these areas with the background and experience required to advise purveyors of many of the world’s most critically important systems. Joe is a frequent lecturer on the topic, and has testified numerous times in Washington to help lawmakers better undertand this important topic. His books are essential for anyone desiring to better understand the technical challenges in this increasingly tough area.</t>
  </si>
  <si>
    <t>https://realtimeacs.com/</t>
  </si>
  <si>
    <t>Cyberis</t>
  </si>
  <si>
    <t>Cyberis Limited</t>
  </si>
  <si>
    <t>Tewkesbury</t>
  </si>
  <si>
    <t>Cyberis is an innovative information security consultancy which was formed in 2011. Cyberis' founders have 30 years of experience between them working in the information security industry and are able to call upon a wide range of skills and abilities. We have a wealth of experience in meeting the needs of today's information security arena. Cyberis prides itself on offering pragmatic and sensible solutions to risk management within big business, taking business needs into account when prioritising remediation advice. We like to work closely with our clients to understand their business pressures, and their information assets, so that the advice we provide is relevant and contextualised.</t>
  </si>
  <si>
    <t>https://www.cyberis.co.uk/</t>
  </si>
  <si>
    <t>Cybermaniacs</t>
  </si>
  <si>
    <t>The Cybermaniacs</t>
  </si>
  <si>
    <t>Cybermaniacs creates cyber secure humans, one laugh at a time. Our unique platform and approach helps everyone at your company build the cyber habits needed to stay cyber safe. We started with the most important elements for mindset shift, behavior change, and skills development:  your team’s hearts and minds. Built from proven scientific principles, modern digital technology, and the secret sauce of creativity and fun, our continual learning approach engages and motivates even the busiest of employees. Secure your company against a range of digital risks including cybercrime, insider threats and regulatory requirements, and build a happier safer team in the process.</t>
  </si>
  <si>
    <t>https://thecybermaniacs.com/</t>
  </si>
  <si>
    <t>Kathryn Brett Goldman</t>
  </si>
  <si>
    <t>https://www.linkedin.com/in/kathrynbrettgoldman/</t>
  </si>
  <si>
    <t>CyberMaxx</t>
  </si>
  <si>
    <t>CyberMaxx is a Managed Security Service Provider (MSSP). We built CyberMaxx with one goal in mind: to be the industry’s leading trusted partner in preventing, detecting, and responding to cyber attacks. We’re proud to provide a team of leading cybersecurity professionals focused solely on protecting our customers 24/7/365. When evaluating cybersecurity vendors, we know that the team members you’ll work alongside matter. That’s why we’re passionate about serving as your trusted partner and extension of your security team. With more than 15 years of experience, we’ve discovered that there are three areas of focus that must be preformed with precision in order to prevent, detect, and respond to cyber attacks effectively. This approach is based on the equal importance of three distinct pillars of cybersecurity: people, process, and technology.</t>
  </si>
  <si>
    <t>https://www.cybermaxx.com/</t>
  </si>
  <si>
    <t>Thomas Lewis</t>
  </si>
  <si>
    <t>https://www.linkedin.com/in/thomaslewislbmc/</t>
  </si>
  <si>
    <t>CyberMDX</t>
  </si>
  <si>
    <t>CyberMDX Technologies Inc.</t>
  </si>
  <si>
    <t>We are a team of top cybersecurity specialists and technology entrepreneurs with decades of collective experience in cyber warfare and cyber intelligence, addressing the growing security challenges hospitals and clinical networks are facing. We understand what potential attackers want and know how to prevent them from getting it.</t>
  </si>
  <si>
    <t>https://www.cybermdx.com/</t>
  </si>
  <si>
    <t>Amir Magner</t>
  </si>
  <si>
    <t>https://il.linkedin.com/in/amir-magner-32635b14b</t>
  </si>
  <si>
    <t>Joe Scotto</t>
  </si>
  <si>
    <t>https://www.linkedin.com/in/joescotto/</t>
  </si>
  <si>
    <t>CybernetIQ</t>
  </si>
  <si>
    <t>CYBERNETIQ secures the Nation's Critical Infrastructure through research, consultation, and education to protect, exploit, and fortify your Cyberspace Domain. As a leading, independent provider of expert training and professional security services. They bring extensive, internationally recognized expertise and experience to every clientengagement. CYBERNETIQ has hands-on experience with assessments of the most critical high integrity systems, some of which involved the security of nations. CYBERNETIQ is proud to have security consultants with the highest credentials including industry award winners, published authors, and speakers at the most leading security conferences including: Black Hat Arsenal, RSA, DEFCON, Blue Hat, CPNI, SANS, SERENE, and many others.</t>
  </si>
  <si>
    <t>https://cybernetiq.ca/</t>
  </si>
  <si>
    <t>Joe Cummins</t>
  </si>
  <si>
    <t>https://www.linkedin.com/in/joe-cummins-97326740/</t>
  </si>
  <si>
    <t>$250,000</t>
  </si>
  <si>
    <t>$5,400,000</t>
  </si>
  <si>
    <t>Cybernetix Technologies</t>
  </si>
  <si>
    <t>Cybernetix Technologies, LLC</t>
  </si>
  <si>
    <t>We specialize in Cybersecurity and Cyber Risk Management integrating the methodologies throughout our services and providing educational risk management presentations to industry conferences, and custom training to technical and executive audiences.</t>
  </si>
  <si>
    <t>https://cybernetix.com/</t>
  </si>
  <si>
    <t>Kris Kahn</t>
  </si>
  <si>
    <t>https://www.linkedin.com/in/goodrisk</t>
  </si>
  <si>
    <t>$195,000</t>
  </si>
  <si>
    <t>CyberOWL</t>
  </si>
  <si>
    <t>CyberOwl Ltd</t>
  </si>
  <si>
    <t>We are generating and collecting more information than ever before. While this brings with it some challenges, we believe this gives security teams a real opportunity to stay one step ahead of cyber criminals. Shut down attacks before any real loss is sustained. There are no shortcuts and we are still a long way away from completely replacing human operators in cyber security. But automation and analytics could fundamentally change the way we secure our organisations. CyberOwl builds on cutting-edge research that started its life at the Defence Academy of the United Kingdom and completed at Coventry University. The founding team combines decades of experience in developing, securing and operating large distributed systems.</t>
  </si>
  <si>
    <t>https://www.cyberowl.io/</t>
  </si>
  <si>
    <t>Daniel Ng</t>
  </si>
  <si>
    <t>https://uk.linkedin.com/in/daniel-ng-cyberowl</t>
  </si>
  <si>
    <t>$4,800,000</t>
  </si>
  <si>
    <t>CyberPeak Solutions</t>
  </si>
  <si>
    <t>Cyberpeak Solutions LLC</t>
  </si>
  <si>
    <t>brandon</t>
  </si>
  <si>
    <t>We help organizations plan, build, optimize and implement their cyber security solutions. Our team of certified security experts partner with you to solve and manage your security needs. Organizations are under constant attack from a continuous stream of threats. Whether zero-day attacks, targeted malware or ransomware, it is important that your organization is gaining the full benefits from your investment in technology. We ensure your security technologies are properly configured and optimized to increase operational efficiency and return on your security investment.</t>
  </si>
  <si>
    <t>https://www.cyberpeak.net/</t>
  </si>
  <si>
    <t>Cyberpion</t>
  </si>
  <si>
    <t>CYBERPION, INC.</t>
  </si>
  <si>
    <t>Cyberpion mission is to defend the new and vast attack surface created by online ecosystems. Cyberpion’s groundbreaking platform enables security teams to identify and neutralize the rising threats stemming from vulnerabilities within online assets throughout an enterprise’s far-reaching, hyperconnected ecosystem.</t>
  </si>
  <si>
    <t>https://www.cyberpion.com/</t>
  </si>
  <si>
    <t>Dr. Nethanel Gelernter</t>
  </si>
  <si>
    <t>https://www.linkedin.com/in/nethanel-gelernter-165015166/</t>
  </si>
  <si>
    <t>$8,300,000</t>
  </si>
  <si>
    <t>CyberPoint International</t>
  </si>
  <si>
    <t>CyberPoint delivers innovative, leading-edge cyber security products, solutions, and services to customers worldwide. We discover the threats and vulnerabilities that expose data, systems, and infrastructure to compromise, and we design defenses that protect what’s invaluable to our customers. We tailor that protection to the customer’s needs in a world of continuously evolving cyber threats. With world-class engineers, mathematicians, computer scientists, and industry experts, CyberPoint serves a diverse array of commercial, government, and international customers.</t>
  </si>
  <si>
    <t>https://www.cyberpointllc.com/</t>
  </si>
  <si>
    <t>Karl Gumtow</t>
  </si>
  <si>
    <t>https://www.linkedin.com/in/karl-gumtow-6ba9b8</t>
  </si>
  <si>
    <t>CyberProtex</t>
  </si>
  <si>
    <t>CyberProtex, LLC</t>
  </si>
  <si>
    <t>Madison</t>
  </si>
  <si>
    <t>Alabama</t>
  </si>
  <si>
    <t>CyberProtex is a premier provider of Cyber Security training/education and engineering solutions. With innovative software development, CyberProtex can provide your company with automated compliance or Managed Security Services Provider (MSSP). Located in the Tennessee Valley, we have been serving businesses, government entities, the military, educational institutions, Cyber Security professionals and students across America for over 20 years. ​</t>
  </si>
  <si>
    <t>https://www.cyberprotex.com/</t>
  </si>
  <si>
    <t>Benjamin McGee</t>
  </si>
  <si>
    <t>https://www.linkedin.com/in/bencmcgee</t>
  </si>
  <si>
    <t>CyberSaint</t>
  </si>
  <si>
    <t>CyberSaint, Inc.</t>
  </si>
  <si>
    <t>Cybersecurity as a Business Function. Simplifying enterprise cyber and IT risk management with a new level of automation that enables agility, visibility, and scalability from assessment to Boardroom.</t>
  </si>
  <si>
    <t>https://www.cybersaint.io/</t>
  </si>
  <si>
    <t>George Wrenn</t>
  </si>
  <si>
    <t>https://www.linkedin.com/in/george-wrenn-0a77513/</t>
  </si>
  <si>
    <t>Alison Furneaux</t>
  </si>
  <si>
    <t>https://www.linkedin.com/in/alisonfurneaux/</t>
  </si>
  <si>
    <t>$150.000</t>
  </si>
  <si>
    <t>$2,100,000</t>
  </si>
  <si>
    <t>CyberScout</t>
  </si>
  <si>
    <t>Cyberscout, LLC.</t>
  </si>
  <si>
    <t>Since 2003, Cyberscout has been a leader in protecting businesses, individuals and families against hackers, thieves and human error. We deliver unrivaled cybersecurity education, identity protection and fraud resolution services, as well as swift cyber incident response services around the world.</t>
  </si>
  <si>
    <t>https://cyberscout.com/en</t>
  </si>
  <si>
    <t>Jennifer Leuer</t>
  </si>
  <si>
    <t>https://www.linkedin.com/in/jenniferleuer/</t>
  </si>
  <si>
    <t>Jeremy Barnett</t>
  </si>
  <si>
    <t>https://www.linkedin.com/in/jeremybarnett/</t>
  </si>
  <si>
    <t>Sontiq</t>
  </si>
  <si>
    <t>Cybersecurity Ventures</t>
  </si>
  <si>
    <t>Cybersecurity Ventures is the world’s leading researcher and Page ONE for the global cyber economy, and a trusted source for cybersecurity facts, figures, and statistics.</t>
  </si>
  <si>
    <t>https://cybersecurityventures.com/</t>
  </si>
  <si>
    <t>Steve Morgan</t>
  </si>
  <si>
    <t>https://www.linkedin.com/in/cybersecuritysf/</t>
  </si>
  <si>
    <t>CyberSN</t>
  </si>
  <si>
    <t>Cyber Security Network, LLC</t>
  </si>
  <si>
    <t>Framingham</t>
  </si>
  <si>
    <t>CyberSN matches cybersecurity professionals to jobs and removes the pain from job searching and hiring.</t>
  </si>
  <si>
    <t>https://www.cybersn.com/</t>
  </si>
  <si>
    <t>Deidre Diamond</t>
  </si>
  <si>
    <t>https://www.linkedin.com/in/deidrediamond/</t>
  </si>
  <si>
    <t>Lisa R. Kendall</t>
  </si>
  <si>
    <t>https://www.linkedin.com/in/lisakendall/</t>
  </si>
  <si>
    <t>CyberSponse, Inc.</t>
  </si>
  <si>
    <t>CyberSponse provides a Virtual Appliance Based Security Orchestration and Automation platform that automates SecOps and incident response. The platform allows enterprises to gain full visibility and control over multiple cybersecurity data sources and provides a highly configurable incident response management system.</t>
  </si>
  <si>
    <t>https://cybersponse.com/</t>
  </si>
  <si>
    <t>Joseph Loomis</t>
  </si>
  <si>
    <t>https://www.linkedin.com/in/joeloomis/</t>
  </si>
  <si>
    <t>CyberSwarm</t>
  </si>
  <si>
    <t>Cyber Swarm, Inc.</t>
  </si>
  <si>
    <t>CyberSwarm is developing a CPU specialized for cybersecurity which empowers every device to defend itself in case of a cyberattack. It is a full cybersecurity solution, with increased complexity, efficiency and scalability. Furthermore, machine learning algorithms will ensure devices communicate and cooperate with each other to learn how to countervarious threats.</t>
  </si>
  <si>
    <t>https://www.cyber-swarm.net/</t>
  </si>
  <si>
    <t>Mihai Raneti</t>
  </si>
  <si>
    <t>https://www.linkedin.com/in/mihairaneti/</t>
  </si>
  <si>
    <t>CyberTrap</t>
  </si>
  <si>
    <t>CYBERTRAP Software GmbH</t>
  </si>
  <si>
    <t>Neustadt</t>
  </si>
  <si>
    <t>Niederosterreich</t>
  </si>
  <si>
    <t xml:space="preserve">CyberTrap is an advanced highly-interactive deception technology, CyberTrap lures malicious actors into its digital playground. This allows organizations for the first time to receive full transparency via live analysis and control of successful breaches.
</t>
  </si>
  <si>
    <t>https://cybertrap.com/</t>
  </si>
  <si>
    <t>Franz Weber</t>
  </si>
  <si>
    <t>https://www.linkedin.com/in/franzweber/?originalSubdomain=at</t>
  </si>
  <si>
    <t>Carsten Keil</t>
  </si>
  <si>
    <t>https://www.linkedin.com/in/carsten-keil-3509a415/</t>
  </si>
  <si>
    <t>Cyberus Security</t>
  </si>
  <si>
    <t>We consult on all aspects of an organization’s cyber defense strategy.  We specialize in cybersecurity training for executives and Internet Safety Training for employees and can help you develop a breach survival plan and CEO/board alert process.  Our goal is to preserve and extend your existing IT investment and compliance.  We can assist with vendor choices by balancing total cost of ownership against percentage of risk reduction.</t>
  </si>
  <si>
    <t>https://www.cyberussecurity.com/</t>
  </si>
  <si>
    <t>Cynthia James</t>
  </si>
  <si>
    <t>https://www.linkedin.com/in/cynthiajames/</t>
  </si>
  <si>
    <t>CyberVista</t>
  </si>
  <si>
    <t>Cybervista, LLC</t>
  </si>
  <si>
    <t>CyberVista was founded in 2016, but our history reaches back near 85 years. This is how we’ve come to serve you and your organization today.</t>
  </si>
  <si>
    <t>https://www.cybervista.net/</t>
  </si>
  <si>
    <t>Simone Petrella</t>
  </si>
  <si>
    <t>https://www.linkedin.com/in/simone-petrella-a213a42/</t>
  </si>
  <si>
    <t>Patrick Mullan</t>
  </si>
  <si>
    <t>https://www.linkedin.com/in/solution-sales-management/</t>
  </si>
  <si>
    <t>CyberX</t>
  </si>
  <si>
    <t>Cyber X, Inc.</t>
  </si>
  <si>
    <t>CyberX is the only industrial cybersecurity platform built by blue-team cyber-experts with a proven track record defending critical national infrastructure.
We were the ones who developed the technology solutions – sometimes overnight – in real environments to address real and immediate threats … and we were the ones who deployed them in the field and made sure they worked, day in and day out, even when managed by people who had to worry about countless other things – like survival.</t>
  </si>
  <si>
    <t>https://cyberx-labs.com/</t>
  </si>
  <si>
    <t>Omer Schneider</t>
  </si>
  <si>
    <t>https://www.linkedin.com/in/omer-schneider-b59b5b1/</t>
  </si>
  <si>
    <t>Nir Krumer</t>
  </si>
  <si>
    <t>https://www.linkedin.com/in/nirkrumer/</t>
  </si>
  <si>
    <t>$47,000,000</t>
  </si>
  <si>
    <t>Microsoft</t>
  </si>
  <si>
    <t>Cybesion</t>
  </si>
  <si>
    <t>Cyberspace Armor, LLC</t>
  </si>
  <si>
    <t>Neptune</t>
  </si>
  <si>
    <t>Cyberspace Armor provides online protection, and we also offer technical services so you worry less, and enjoy more efficiency!
We assist you with:
Preventing cyber attacks on your home or business with virus and malware removal and protection
Providing expert technical support for operating systems, software and hardware for your home or business: Windows, PC, Apple, Mac, macOS, iOS, Android, ChromeOS, phones, laptops, desktops, tablets, mobile devices, Linux, printers, networks, servers, email, we remotely monitor, manage and automate your identity, computer, server and network assets. We assist businesses, organizations and offices cost-effectively design, purchase, implement and maintain comprehensive systems for:
Identity and information security to meet HIPAA compliance and or Personally Identifiable Information (PII) compliance
Network, perimeter and online protection
Email security
Update and patch management
Disaster recovery plans, services and hardware repair</t>
  </si>
  <si>
    <t>https://cybesion.com/</t>
  </si>
  <si>
    <t>Cecil Powell</t>
  </si>
  <si>
    <t>CYBONET</t>
  </si>
  <si>
    <t xml:space="preserve">Cybonet Security Technologies
</t>
  </si>
  <si>
    <t>We have secured networks throughout the world since 2002. CYBONET, formerly PineApp, bridges the industrial cybersecurity resilience gap between information technology (IT) operational technology (OT) and Internet of Things environments. CYBONET helps companies with large-scale operational technology (OT) networks value the benefits of industrial IoT by reducing cyber risks and mitigating operational threats. Our agentless AI platform provides advanced coverage offering high level of detection rate, asset discovery, Vulnerability assessment on the run and Threats Mitigation and user experience.</t>
  </si>
  <si>
    <t xml:space="preserve">www.cybonet.com
</t>
  </si>
  <si>
    <t>David Feldman</t>
  </si>
  <si>
    <t>https://www.linkedin.com/in/david-feldman-16381718/</t>
  </si>
  <si>
    <t>CyBot</t>
  </si>
  <si>
    <t>CyBot LLC</t>
  </si>
  <si>
    <t>Copenhagen</t>
  </si>
  <si>
    <t>Hovedstaden</t>
  </si>
  <si>
    <t>Cybot delivers automated ePrivacy services that enable website operators to respect and protect the privacy of their visitors. By bringing ePrivacy to the Internet Community, websites earn both consumer trust and compliance with legal regulations - both increasingly competitive fundamentals in the digital economy.</t>
  </si>
  <si>
    <t>https://www.cybot.com/</t>
  </si>
  <si>
    <t>CEO Daniel Johannsen</t>
  </si>
  <si>
    <t>https://www.linkedin.com/in/danieljohannsen/</t>
  </si>
  <si>
    <t>$400,000</t>
  </si>
  <si>
    <t>CrowdStrike</t>
  </si>
  <si>
    <t xml:space="preserve">CrowdStrike, Inc. CrowdStrike Holdings, Inc
</t>
  </si>
  <si>
    <t>CrowdStrike is the leader in cloud-delivered next-generation endpoint protection. CrowdStrike has revolutionized endpoint protection by being the first and only company to unify next-generation antivirus (AV), endpoint detection and response (EDR), and a 24/7 managed hunting service — all delivered via a single lightweight agent.
Many of the world’s largest organizations already put their trust in CrowdStrike, including three of the 10 largest global companies by revenue, five of the 10 largest financial institutions, three of the top 10 health care providers, and three of the top 10 energy companies.</t>
  </si>
  <si>
    <t>https://www.crowdstrike.com/</t>
  </si>
  <si>
    <t>George Kurtz</t>
  </si>
  <si>
    <t>https://www.linkedin.com/in/georgekurtz/</t>
  </si>
  <si>
    <t>Johanna Flower</t>
  </si>
  <si>
    <t>https://www.linkedin.com/in/jflower/</t>
  </si>
  <si>
    <t>NASDAQ:CRWD</t>
  </si>
  <si>
    <t>$481,000,000</t>
  </si>
  <si>
    <t>$178,100,000</t>
  </si>
  <si>
    <t>Cybrary</t>
  </si>
  <si>
    <t>Cybrary, Inc.</t>
  </si>
  <si>
    <t>Cybrary is a growing community where people, companies and training come together to give everyone the ability to collaborate in an open source way that is revolutionizing the cyber security educational experience.</t>
  </si>
  <si>
    <t>https://www.cybrary.it/</t>
  </si>
  <si>
    <t>Ryan Corey</t>
  </si>
  <si>
    <t>https://www.linkedin.com/in/ryanjcorey/</t>
  </si>
  <si>
    <t>Cybriant</t>
  </si>
  <si>
    <t>Cybriant.com</t>
  </si>
  <si>
    <t>Alpharetta</t>
  </si>
  <si>
    <t>Cybriant is a holistic cybersecurity service provider which enables mid-market to lower enterprise organizations the ability to deploy and afford the same cyber defense strategies and tactics as the Fortune 100. We design, build, operate, and monitor cyber risk management programs. ​</t>
  </si>
  <si>
    <t>https://cybriant.com/</t>
  </si>
  <si>
    <t>Jeff Uhlich</t>
  </si>
  <si>
    <t>https://www.linkedin.com/in/uhlichjeff/</t>
  </si>
  <si>
    <t>Crystal Nichols</t>
  </si>
  <si>
    <t>https://www.linkedin.com/in/crystalnichols/</t>
  </si>
  <si>
    <t>CYBRIC</t>
  </si>
  <si>
    <t>ZeroNorth, Inc.</t>
  </si>
  <si>
    <t>ZeroNorth brings security, DevOps and the business together to improve application security performance and reduce organizational risk.</t>
  </si>
  <si>
    <t xml:space="preserve">www.zeronorth.io
</t>
  </si>
  <si>
    <t>John Worrall</t>
  </si>
  <si>
    <t>https://www.linkedin.com/in/john-worrall-75a7791/</t>
  </si>
  <si>
    <t>Dave Howell</t>
  </si>
  <si>
    <t>https://www.linkedin.com/in/davidhowellboston/</t>
  </si>
  <si>
    <t>$27,600,000</t>
  </si>
  <si>
    <t>CYBRScore</t>
  </si>
  <si>
    <t xml:space="preserve">Comtech Mission-Critical Technologies </t>
  </si>
  <si>
    <t>Germantown</t>
  </si>
  <si>
    <t>Comtech Mission-Critical Technologies (Comtech MCT) provides cybersecurity solutions and services tailored to training and workforce development. The CYBRScore® product portfolio was created by a team of former National Intelligence Community members who all possess the necessary hands-on, practical cybersecurity experience and abilities required to meet the needs of our demanding customer base.</t>
  </si>
  <si>
    <t>https://www.comtech-mct.com/</t>
  </si>
  <si>
    <t>Fred Kornberg</t>
  </si>
  <si>
    <t>Cybsafe</t>
  </si>
  <si>
    <t>Cybsafe Limited</t>
  </si>
  <si>
    <t>We build incredible software that makes it easy to manage human cyber risk.We’re on a mission to revolutionise the way society addresses the human aspect of cyber security. Our technology uses science and data to help people when they need it most. In the way that is most effective for them.</t>
  </si>
  <si>
    <t>https://www.cybsafe.com/</t>
  </si>
  <si>
    <t>Oz Alashe MBE</t>
  </si>
  <si>
    <t>https://www.linkedin.com/in/oz-alashe-mbe-a8870785/</t>
  </si>
  <si>
    <t>CyCognito</t>
  </si>
  <si>
    <t>CyCognito Inc.</t>
  </si>
  <si>
    <t>CyCognito empowers companies to take full control over their attack surface by uncovering and eliminating the critical security risks they didn't even know existed. Welcome to the Shadow Risk Revolution.</t>
  </si>
  <si>
    <t>https://www.cycognito.com/</t>
  </si>
  <si>
    <t>Rob Gurzeev</t>
  </si>
  <si>
    <t>https://www.linkedin.com/in/gurzeev/</t>
  </si>
  <si>
    <t>Raphael Reich</t>
  </si>
  <si>
    <t>https://www.linkedin.com/in/raphael-reich/</t>
  </si>
  <si>
    <t>$53,000,000</t>
  </si>
  <si>
    <t>Cyfir</t>
  </si>
  <si>
    <t>CyFIR, LLC</t>
  </si>
  <si>
    <t>Ashburn</t>
  </si>
  <si>
    <t xml:space="preserve">CyFIR makes cyber resiliency accessible to enterprises of any size through platform licensing, managed services, and turnkey investigative services for one-time needs.
Digital security and forensic investigation capabilities provide modern enterprises with a wide range of benefits, such as detecting malware and security vulnerabilities, conducting internal investigations, eDiscovery, protecting intellectual property, and more. Executing these enterprise-wide tasks depends on technology that provides visibility at scale and trained investigators with the experience to know what to look for. CyFIR’s state-of-the-art platform and team of experienced forensic specialists help organizations manage a wide range of enterprise search and analysis tasks to save money and reduce the potential damage of cyber incidents.
</t>
  </si>
  <si>
    <t>https://www.cyfir.com/</t>
  </si>
  <si>
    <t>Andrew Ward</t>
  </si>
  <si>
    <t>https://www.linkedin.com/in/andy-ward-33a66a135/</t>
  </si>
  <si>
    <t>John Irvine</t>
  </si>
  <si>
    <t>https://www.linkedin.com/in/johnirvine/</t>
  </si>
  <si>
    <t>CYFIRMA</t>
  </si>
  <si>
    <t>CYFIRMA HOLDINGS PTE. LTD.</t>
  </si>
  <si>
    <t>CYFIRMA, offers market-leading cyberthreat visibility products and services, powered by artificial intelligence (AI) and machine learning, CYFIRMA’s flagship platform delivers comprehensive, real-time insights into emerging cyberthreats, attack motives and methods—customized to a client’s industry and IT environment.</t>
  </si>
  <si>
    <t>https://www.cyfirma.com/</t>
  </si>
  <si>
    <t>Kumar Ritesh</t>
  </si>
  <si>
    <t>https://www.linkedin.com/in/kumar-ritesh-b82b504/</t>
  </si>
  <si>
    <t xml:space="preserve">Anna Koh
</t>
  </si>
  <si>
    <t>https://www.linkedin.com/in/cmoannakoh/</t>
  </si>
  <si>
    <t>Cygilant</t>
  </si>
  <si>
    <t>Cygilant, Inc.</t>
  </si>
  <si>
    <t>Cygilant is led by a seasoned team of cybersecurity executives, technologists and some of the world’s leading investors. We’re on a mission to rid you of the stress, cost and complexity of being secure.</t>
  </si>
  <si>
    <t>https://www.cygilant.com//</t>
  </si>
  <si>
    <t>Rob Scott</t>
  </si>
  <si>
    <t>https://www.linkedin.com/in/rob-scott-17669a/</t>
  </si>
  <si>
    <t xml:space="preserve">Steve Harrington </t>
  </si>
  <si>
    <t>https://www.linkedin.com/in/steve-harrington-b241bb3/</t>
  </si>
  <si>
    <t>CyGlass</t>
  </si>
  <si>
    <t>CyGlass Inc.</t>
  </si>
  <si>
    <t>Littleton</t>
  </si>
  <si>
    <t xml:space="preserve">CyGlass is a leading provider of network-centric, threat detection solutions. Its customers can uncover, pinpoint, and respond to advanced cyber threats that have evaded traditional security controls. By baselining what is normal it can help organizations plan, prioritize, and protect their network. 
The company’s unique technology had its origins in work funded by the US Department of Defense’s DARPA agency, who were interested in its potential to tackle the anomalies that could impact fighter aircraft. Now headquartered in Boston, USA, CyGlass developed its early-stage capabilities into a frictionless solution for organisations of any size. 
Nominet acquired CyGlass in 2020. Nominet is a profit with a purpose company driven by making the world more connected, inclusive, and secure. </t>
  </si>
  <si>
    <t>www.cyglass.com/</t>
  </si>
  <si>
    <t>Ed Jackowiak</t>
  </si>
  <si>
    <t>https://www.linkedin.com/in/edjackowiak/</t>
  </si>
  <si>
    <t xml:space="preserve"> Nominet UK</t>
  </si>
  <si>
    <t>Cylance</t>
  </si>
  <si>
    <t>Cylance Inc.</t>
  </si>
  <si>
    <t>Irvine</t>
  </si>
  <si>
    <t>Cylance is the first company to apply artificial intelligence, algorithmic science and machine learning to cybersecurity to prevent the most advanced security threats in the world. Built on a breakthrough predictive analysis process, the Cylance AI Platform serves as a foundation for innovative, AI-driven security products to address critical attack vectors. The company’s flagship product, CylancePROTECT®, quickly and accurately identifies what is benign and what is a threat, and prevents malicious code from ever executing on a targeted system. By coupling advanced machine learning and artificial intelligence with a unique understanding of an attacker’s mentality, Cylance provides technology and services that are truly predictive and preventive against the most advanced threats.</t>
  </si>
  <si>
    <t>www.cylance.com</t>
  </si>
  <si>
    <t>Stuart McClure</t>
  </si>
  <si>
    <t>https://www.linkedin.com/in/mcclurestuart/</t>
  </si>
  <si>
    <t>$297,000,000</t>
  </si>
  <si>
    <t>$100,100,000</t>
  </si>
  <si>
    <t xml:space="preserve"> Blackberry</t>
  </si>
  <si>
    <t>Cymatic</t>
  </si>
  <si>
    <t>Cymatic Security Inc.</t>
  </si>
  <si>
    <t>Raleigh</t>
  </si>
  <si>
    <t>Cymatic offers the only web application firewall (WAF) solution that combines client-side WAF defenses with proprietary vulnerability, awareness, detection, and response (VADR™) features to deliver instant and continuous in-session intelligence around devices, users, and locations. Cymatic’s first-look, first-strike capability is earliest in the kill chain, reducing risk across applications, networks, and users while ensuring organizations are compliant with today’s security-driven regulations. The solution is invisible and frictionless to users, deploys in minutes and operationalizes in seconds. Cymatic is headquartered in Raleigh, NC with offices in California and New York.</t>
  </si>
  <si>
    <t>https://cymatic.io/</t>
  </si>
  <si>
    <t>Jason A. Hollander</t>
  </si>
  <si>
    <t>https://www.linkedin.com/in/jasonhollander/</t>
  </si>
  <si>
    <t xml:space="preserve">11-50
</t>
  </si>
  <si>
    <t>Cymmetria</t>
  </si>
  <si>
    <t>Cymmetria Inc.</t>
  </si>
  <si>
    <t>Cymmetria is a cybersecurity company at the forefront of deception technology, and offers the only commercially available deception technology that has caught 5 nation-state APTs.
Cymmetria’s deception products, MazeRunner and ActiveSOC, give organizations the ability to hunt attackers, detect lateral movement inside the perimeter, automate incident response, and mitigate attacks. The company also offers deception as a service, enabling organizations to customize deception technologies for their business environment. 
Founded in 2014 by security expert Gadi Evron, Cymmetria is changing the asymmetry of cybersecurity, giving defenders the upper hand.</t>
  </si>
  <si>
    <t>www.cymmetria.com/</t>
  </si>
  <si>
    <t>Gadi Evron</t>
  </si>
  <si>
    <t>https://www.linkedin.com/in/gadievron/</t>
  </si>
  <si>
    <t>$10,600,000</t>
  </si>
  <si>
    <t>$2,300,000</t>
  </si>
  <si>
    <t>Stage Fund</t>
  </si>
  <si>
    <t>Cymulate</t>
  </si>
  <si>
    <t>Cymulate Ltd.</t>
  </si>
  <si>
    <t>Cymulate is a breach and attack simulation platform that lets you protect your organization at the click of a button. Operating thousands of attack strategies, Cymulate shows you exactly where you’re exposed, and how to fix it.
Cymulate was founded by an elite team of former IDF intelligence officers who identified frustrating inefficiencies during their cyber security operations. From this came their mission to empower organizations worldwide and make advanced cyber security as simple and familiar as sending an e-mail. Today, Cymulate is trusted by hundreds of companies worldwide, including leading banks and financial services.</t>
  </si>
  <si>
    <t>https://cymulate.com/</t>
  </si>
  <si>
    <t>Eyal Wachsman</t>
  </si>
  <si>
    <t>https://www.linkedin.com/in/eyal-wachsman-3936058/</t>
  </si>
  <si>
    <t xml:space="preserve">Gily Netzer
</t>
  </si>
  <si>
    <t>https://www.linkedin.com/in/gilynetzer/</t>
  </si>
  <si>
    <t>Cynerio</t>
  </si>
  <si>
    <t>Cynerio Israel Ltd</t>
  </si>
  <si>
    <t>We protect healthcare organizations worldwide from evolving cyber threats on clinical networks. Our solution provides end-to-end real-time visibility into connected medical devices, proactively mapping and prioritizing potential risks, detecting anomalies and preventing breaches by reducing the attack surface. 
Cynerio is a leading provider of medical device and Internet of Medical Things (IoMT) security solutions. We help healthcare organizations around the world protect their clinical networks from cyber threats by providing them with unparalleled visibility into their medical device ecosystem, proactively mapping and prioritizing potential risks, detecting anomalies, and preventing breaches by proactively shrinking the attack surface.</t>
  </si>
  <si>
    <t>https://www.cynerio.com/</t>
  </si>
  <si>
    <t>Leon Lerman</t>
  </si>
  <si>
    <t>https://il.linkedin.com/in/leon-lerman-16431b54</t>
  </si>
  <si>
    <t>Vicki Michaeli</t>
  </si>
  <si>
    <t>https://www.linkedin.com/in/vickimichaeli/</t>
  </si>
  <si>
    <t>Cynet</t>
  </si>
  <si>
    <t xml:space="preserve">Cynet 360 is the world’s first autonomous breach protection platform. Cynet eliminates the need of complex multi-product stacks, making robust breach protection within reach for any organization.
</t>
  </si>
  <si>
    <t>https://www.cynet.com/</t>
  </si>
  <si>
    <t>Eyal Gruner</t>
  </si>
  <si>
    <t>https://www.linkedin.com/in/eyal-gruner/</t>
  </si>
  <si>
    <t xml:space="preserve">Dori Harpaz
</t>
  </si>
  <si>
    <t>https://www.linkedin.com/in/doriharpaz/</t>
  </si>
  <si>
    <t>Cypherix</t>
  </si>
  <si>
    <t>Cypherix®</t>
  </si>
  <si>
    <t>Humble</t>
  </si>
  <si>
    <t xml:space="preserve">Cypherix® is one of the few companies worldwide to specialize in cryptography and data security. We believe this focus allows us to best leverage our expertise in delivering state-of-the-art, world-class products. 
Our encryption packages are not bound by any restrictions, and can be used anywhere in the world. For more information please contact us. 
Three things make us the best data security option - technology, concept and usability 
Our product range is based on the latest encryption technologies, and uses the most trusted algorithms like Blowfish, AES, RSA, etc. We use strong encryption algorithms that are statistically uncrackable: the mean time to break Cypherix®®'s encryption is estimated at 1032 years - in comparison, the estimated age of the Universe is 1018 years. 
 </t>
  </si>
  <si>
    <t xml:space="preserve">www.cypherix.com/
</t>
  </si>
  <si>
    <t>Samar Jit</t>
  </si>
  <si>
    <t>CYR3CON</t>
  </si>
  <si>
    <t>Cyber Reconnaissance, Inc.</t>
  </si>
  <si>
    <t>Tempe</t>
  </si>
  <si>
    <t>CYR3CON started with a simple premise – what if, rather than playing catch up, we could predict where the next attack might occur? This deceptively simple idea is now supported with multiple patents, new algorithms that live up to the AI hype and a dedicated and determined team that make it all happen.</t>
  </si>
  <si>
    <t>https://www.cyr3con.ai/</t>
  </si>
  <si>
    <t>Paulo Shakarian</t>
  </si>
  <si>
    <t>https://www.linkedin.com/in/pauloshakarian/</t>
  </si>
  <si>
    <t>$7,700,000</t>
  </si>
  <si>
    <t>Cyral Inc.</t>
  </si>
  <si>
    <t>Cyral Inc</t>
  </si>
  <si>
    <t>Cyral is the first cloud-native solution that makes it easy to observe, control, and protect the data cloud. Cyral intercepts all activity across your data repositories, applies granular access controls, and stops anomalous behavior – all with zero impact on performance.</t>
  </si>
  <si>
    <t>www.cyral.com/</t>
  </si>
  <si>
    <t>Manav Mital</t>
  </si>
  <si>
    <t>https://www.linkedin.com/in/manavmital/</t>
  </si>
  <si>
    <t>cyrisma.com</t>
  </si>
  <si>
    <t>Data Spotlite, Inc</t>
  </si>
  <si>
    <t>Rochester</t>
  </si>
  <si>
    <t>At CYRISMA, we work as a family, learning to grow through each other’s strengths and weaknesses. It is important for us to understand the issues thoroughly by looking at every aspect through the eyes of each member of our team so that we can bring the best outcome for the client. We have an entrepreneurial culture to take that leap to bring something new but resourceful in solving problems.</t>
  </si>
  <si>
    <t>https://www.cyrisma.com</t>
  </si>
  <si>
    <t>Liam Downward</t>
  </si>
  <si>
    <t>https://www.linkedin.com/in/liamdownward/</t>
  </si>
  <si>
    <t>$50,000</t>
  </si>
  <si>
    <t>Cyware</t>
  </si>
  <si>
    <t>Cyware Labs Inc.</t>
  </si>
  <si>
    <t>Cyware Labs is a product-based cybersecurity provider headquartered in New York, USA. Cyware offers a full-stack of innovative cyber fusion solutions for all-source strategic, tactical, technical and operational threat intelligence sharing &amp; threat response automation.</t>
  </si>
  <si>
    <t>www.cyware.com/</t>
  </si>
  <si>
    <t>Anuj Goel, Ph.D.</t>
  </si>
  <si>
    <t>https://www.linkedin.com/in/goelanuj/</t>
  </si>
  <si>
    <t>$27,900,000</t>
  </si>
  <si>
    <t>Cyxtera Technologies</t>
  </si>
  <si>
    <t>Cyxtera Technologies, Inc.</t>
  </si>
  <si>
    <t xml:space="preserve">Ping. Power. Partner. 
A data center is more than power and space. It's the engine room for today's digital businesses. The nexus of interconnected, interwoven business partnerships. A meeting point for customers, partners and employees.  
We're data center people, but our DNA is technology, not simply real estate. To that end, we're applying innovation to help modernize all aspects of colocation, from our CXD platform that provides on-demand colocation and connectivity services to help our customers operate with greater speed and agility, to flexible contracts that let your colocation service change and grow according to your business needs, and a fast-growing digital ecosystem of network, service, cloud and infrastructure providers to help you assemble complex solutions at cloud speed.  
 </t>
  </si>
  <si>
    <t>https://www.cyxtera.com/</t>
  </si>
  <si>
    <t>Nelson Fonseca</t>
  </si>
  <si>
    <t>https://www.linkedin.com/in/nelsonfonseca/</t>
  </si>
  <si>
    <t>David Keasey</t>
  </si>
  <si>
    <t>https://www.linkedin.com/in/davidkeasey/</t>
  </si>
  <si>
    <t>$143,800,000</t>
  </si>
  <si>
    <t>BC Partners</t>
  </si>
  <si>
    <t xml:space="preserve">May 2, 2017
Price </t>
  </si>
  <si>
    <t>D-ID</t>
  </si>
  <si>
    <t>De-Identification Ltd</t>
  </si>
  <si>
    <t>D-ID was established by three innovators who rose to the challenge of creating the first facial image de-identification solution, to protect privacy without influencing usability.
 D-ID’s unique technology applies deep-learning methodologies to enhance privacy and ensure regulatory compliance by removing unnecessary sensitive biometric data from facial images. Completely seamless and transparent, D-ID protected photos looks no different to the human eye. Yet D-ID photos cannot be decrypted or reverse-engineered – outsmarting even the most advanced facial recognition engines. Allowing companies and individuals to store, share and post images in a privacy-secured manner, makes D-ID one of the world’s leading identity theft protection companies.
 D-ID employs market-leading experts in deep learning, computer vision and image processing. Our IP-protected solutions have been successfully implemented in leading fortune 500 companies and institutions worldwide.</t>
  </si>
  <si>
    <t>https://www.deidentification.co/</t>
  </si>
  <si>
    <t>GIL PERRY</t>
  </si>
  <si>
    <t>https://www.linkedin.com/in/gil-perry-21532655/</t>
  </si>
  <si>
    <t>D3 Security</t>
  </si>
  <si>
    <t>D3 Security was founded so that organizations could fully leverage data-driven decision-making in their security operations and investigations. Since 2004, our dedicated team has been at the forefront of innovation, helping to solve the toughest challenges at many of the world’s most targeted organizations. No matter your organization’s size and industry, D3 Security can give you the guidance and insight you need to remediate threats rapidly, and eliminate their root cause</t>
  </si>
  <si>
    <t xml:space="preserve">www.d3security.com
</t>
  </si>
  <si>
    <t>Alex MacLachlan</t>
  </si>
  <si>
    <t>https://www.linkedin.com/in/alex-w-maclachlan-a5757159/</t>
  </si>
  <si>
    <t>Damballa</t>
  </si>
  <si>
    <t>Damballa, Inc.</t>
  </si>
  <si>
    <t xml:space="preserve">Damballa is a cyber security company specializing in network monitoring for advanced threats. We were founded by data scientists in 2006 who had the foresight to know signature and reputation-based security tools would eventually be outsmarted by attackers. They were right. Today Damballa monitors nearly 15% of the world's Internet activity and protects more than 1/2 billion devices. We provide three solutions: 
 *Failsafe . 
*Network Security Checkup 
*Service Provider Monitoring </t>
  </si>
  <si>
    <t>https://www.damballa.com</t>
  </si>
  <si>
    <t>David Dagon</t>
  </si>
  <si>
    <t>$66,100,000</t>
  </si>
  <si>
    <t xml:space="preserve"> K1 Investment Management</t>
  </si>
  <si>
    <t>CSPi</t>
  </si>
  <si>
    <t>CSP Inc.</t>
  </si>
  <si>
    <t>Lowell</t>
  </si>
  <si>
    <t>Since 1968, CSPi has been partnering with our customers to help them meet their most demanding performance, availability, and security requirements by maximizing and enhancing the use of their network infrastructure, applications, and services.
CSPi operates two divisions: High-Performance Products (including ARIA Cybersecurity Solutions) and Technology Solutions. Each division delivers unique expertise in designing and implementing technology solutions to help our customers drive business success.</t>
  </si>
  <si>
    <t>https://www.cspi.com/</t>
  </si>
  <si>
    <t>Victor Dellovo</t>
  </si>
  <si>
    <t>https://www.linkedin.com/in/victor-dellovo-70a05190/</t>
  </si>
  <si>
    <t>NASDAQ:CSPI</t>
  </si>
  <si>
    <t>$827,000</t>
  </si>
  <si>
    <t>Daon</t>
  </si>
  <si>
    <t>Daon’s vision is “To be the world’s leading human identity platform enabling people across any channel to easily assert and protect their identity.”
Founded in 2000, Daon is a privately held software company that has pioneered methods for securely and conveniently combining biometric and digital identity capabilities with large-scale deployments that span payments verification, digital banking, wealth, insurance, telcos, and securing borders and seamless travel.
Today, Daon creates products to help manage identities in six continents, across the full digital identity lifecycle including onboarding, authentication and recovery, thus eliminating the threat of biometric security breaches and fraud. Throughout the world, Daon has developed identity assurance software that allows government and commercial enterprises to establish trust that someone is who they claim to be.</t>
  </si>
  <si>
    <t>www.daon.com</t>
  </si>
  <si>
    <t>TOM GRISSEN</t>
  </si>
  <si>
    <t>https://www.linkedin.com/in/tom-grissen-38b7661/</t>
  </si>
  <si>
    <t>SCOTT SULLIVAN</t>
  </si>
  <si>
    <t>https://www.linkedin.com/in/4scottsullivan/</t>
  </si>
  <si>
    <t>Dark Cubed</t>
  </si>
  <si>
    <t>Dark3, Inc.</t>
  </si>
  <si>
    <t>Alexandria</t>
  </si>
  <si>
    <t>Dark Cubed is on a mission to bring information security to the 99% of companies without the resources to implement security today. 
The Dark Cubed SaaS solution augments existing firewalls to provide enterprise-grade, automated threat detection and blocking capabilities at a fraction of the cost and complexity of traditional products. We partner with MSPs and service providers to secure their customer bases, increase their revenue, and capture new customers.  Founded by a former White House CISO, Dark Cubed is headquartered in Alexandria, VA.</t>
  </si>
  <si>
    <t>https://darkcubed.com/</t>
  </si>
  <si>
    <t>VINCE CRISLER</t>
  </si>
  <si>
    <t>https://www.linkedin.com/in/vincecrisler/</t>
  </si>
  <si>
    <t>JEFF HILL</t>
  </si>
  <si>
    <t>https://www.linkedin.com/in/jeff-hill-27086637/</t>
  </si>
  <si>
    <t>$3,400,000</t>
  </si>
  <si>
    <t>Dark Light Cyber</t>
  </si>
  <si>
    <t>DarkLight, Inc.</t>
  </si>
  <si>
    <t>Investments in Machine Learning and other data science analytics are beginning to show their limitations. DarkLight was created to bridge the gaps and help organizations realize the full potential of AI. 
We are pointing DarkLight’s powerful domain agnostic AI platform first at a massive problem – Cybersecurity.</t>
  </si>
  <si>
    <t>https://www.darklight.ai/</t>
  </si>
  <si>
    <t>Dan Wachtler</t>
  </si>
  <si>
    <t>https://www.linkedin.com/in/dan-wachtler/</t>
  </si>
  <si>
    <t>DarkOwl</t>
  </si>
  <si>
    <t>DarkOwl, LLC</t>
  </si>
  <si>
    <t xml:space="preserve">We were originally founded in 2009, focusing primarily on security services and threat intelligence. While developing a proprietary tool to increase the darknet reach of our in-house analysts, our leadership realized its commercial potential and began efforts to provide this to customers. The DarkOwl Vision platform was born. Since then, DarkOwl has focused on purely providing DARKINT data and our team of technical dynamos has refined the platform into a customer-friendly offering.
Our mission is to not only be the world’s leading DARKINT data provider, but also to provide the tools our clients need to effectively and efficiently use our data. Providing the tools needed to safely search the darknet empowers our clients to continually improve their cybersecurity defenses. </t>
  </si>
  <si>
    <t>https://www.darkowl.com/</t>
  </si>
  <si>
    <t>Mark Turnage</t>
  </si>
  <si>
    <t>https://www.linkedin.com/in/markturnage</t>
  </si>
  <si>
    <t xml:space="preserve">Venture </t>
  </si>
  <si>
    <t>Dashlane</t>
  </si>
  <si>
    <t>Dashlane Inc.</t>
  </si>
  <si>
    <t xml:space="preserve">Dashlane is a password manager and digital wallet, designed to make identity and payment simple and secure. 
Dashlane's password manager helps you simplify and secure your digital identity—all your personal information that lives online. Available across all platforms and devices, the intuitive Dashlane app automatically fills and stores 
passwords, personal data, and payment details with its patented security architecture. Available in 11 languages and trusted by 10+ million people in 180 countries (and growing), it's the complete, global solution for living safely and seamlessly online—at home, at work, and everywhere in between. 
 </t>
  </si>
  <si>
    <t>www.dashlane.com</t>
  </si>
  <si>
    <t>emmanuel schalit</t>
  </si>
  <si>
    <t>https://www.linkedin.com/in/emmanuelschalit/</t>
  </si>
  <si>
    <t>Joy Howard</t>
  </si>
  <si>
    <t>$210,900,000</t>
  </si>
  <si>
    <t>$48,300,000</t>
  </si>
  <si>
    <t>Data Devices International</t>
  </si>
  <si>
    <t>Data Devices International, Inc.</t>
  </si>
  <si>
    <t>San Marino</t>
  </si>
  <si>
    <t>Data Devices International, Inc. is a leader in the media maintenance industry. Our 40 years experience in the magnetic media and data security business allows us to guarantee that we will be with you for the life span of your investment. We pride ourselves on our broad product line - the broadest offered in our industry - which allows us to offer you the exact machine to fit your needs.
We are located approximately 7 miles north east of downtown Los Angeles in the city of San Marino, which borders Pasadena, home of the annual Rose Bowl and Rose Parade.
Our office hours are from 8:00am to 6:00pm. We open early to accommodate our broad customer base both overseas and on the East coast.</t>
  </si>
  <si>
    <t>www.datadev.com/</t>
  </si>
  <si>
    <t>Data Passports</t>
  </si>
  <si>
    <t>DataPassports™</t>
  </si>
  <si>
    <t>DataPassports is an Enterprise Software as a Service Technology company operating in Toronto, Canada. Paving the way for powering Information Asset Valuation, Monetization &amp; Protection by commercializing Data-centric cryptographic chaining and artificial intelligence technologies.</t>
  </si>
  <si>
    <t>www.datapassports.com/</t>
  </si>
  <si>
    <t>Kevin A. Ellison</t>
  </si>
  <si>
    <t>Nick Sardino</t>
  </si>
  <si>
    <t>https://www.linkedin.com/in/nicksardino/</t>
  </si>
  <si>
    <t>Data Security Inc.</t>
  </si>
  <si>
    <t>Data Security, Inc.</t>
  </si>
  <si>
    <t>Lincoln</t>
  </si>
  <si>
    <t>Data Security, Inc. is the leading American manufacturer and supplier of hard drive degaussers, magnetic tape degaussers as well as hard drive and solid state destruction devices. With proven performance, our products are listed in the National Security Agency/Central Security Service Evaluated Products Lists. As such, our products meet all DoD, state, federal, financial and health care regulations, mandates and security guidelines.
Our 30 plus years in the field has also made us experts on common destruction methods and alternative technologies. We have a comprehensive understanding of regulatory requirements and are familiar with competitor's products. We make it our priority to provide this education and information to all of our customers and anybody interested in learning more.</t>
  </si>
  <si>
    <t>https://www.datasecurityinc.com/</t>
  </si>
  <si>
    <t>Brian Boles</t>
  </si>
  <si>
    <t>Robert Schultz</t>
  </si>
  <si>
    <t>CyberArk</t>
  </si>
  <si>
    <t>CyberArk Software Ltd</t>
  </si>
  <si>
    <t>Newton</t>
  </si>
  <si>
    <t>CyberArk is the global leader in privileged access management, a critical layer of IT security to protect data, infrastructure and assets across the enterprise, in the cloud and throughout the DevOps pipeline. CyberArk delivers the industry’s most complete solution to reduce the risk created by privileged credentials and secrets. The company is trusted by the world’s leading organizations, including more than 50 percent of the Fortune 500, to protect against external attackers and malicious insiders.</t>
  </si>
  <si>
    <t>https://www.cyberark.com/</t>
  </si>
  <si>
    <t>Udi Mokady</t>
  </si>
  <si>
    <t>https://www.linkedin.com/in/udimokady/</t>
  </si>
  <si>
    <t>Marianne Budnik</t>
  </si>
  <si>
    <t>https://www.linkedin.com/in/marianne-budnik-92a5471/</t>
  </si>
  <si>
    <t>NASDAQ:CYBR</t>
  </si>
  <si>
    <t>$433,900,000</t>
  </si>
  <si>
    <t>Data Shepherd</t>
  </si>
  <si>
    <t>Data Shepherd Ltd</t>
  </si>
  <si>
    <t>Manchester</t>
  </si>
  <si>
    <t>Data Shepherds primary focus is to protect your business. We achieve this by offering extensive and unique expertise in innovative IT and Cyber security solutions. 
Based in Manchester we offer cutting edge solutions to our partners throughout the UK, working with over 150 leading IT service providers (link) which is rapidly increasing. 
Data Shepherd combines world-class corporate experience, with cyber security consultants providing expertise across the team as well as a flexible 24/7 capability, with access to a network of regional, national and international expertise.
Our cyber security solutions address the needs of any business including commercial, healthcare and government sectors.</t>
  </si>
  <si>
    <t>https://datashepherd.net/</t>
  </si>
  <si>
    <t>Cyberfort Software</t>
  </si>
  <si>
    <t>Cyberfort Software Inc</t>
  </si>
  <si>
    <t>Cyberfort Software, Inc. (OTCQB: CYBF) is a company specializing in the acquisition and development of cyber security, content filtering and ad blocking technology. Positioning itself to deal with various cyber threats through innovative protection technologies for mobile, personal and business tech devices, stretching across a number of the available platforms. In 2016, the company acquired Vivio, a provider of pioneering AI content filtering and software protection. While developing the Vivio app, the company continues to search for potential acquisitions within the Cyber Security sector.</t>
  </si>
  <si>
    <t>https://www.cyberfortsoftware.com/</t>
  </si>
  <si>
    <t>Daniel Cattlin</t>
  </si>
  <si>
    <t>OTCQB:CYBF</t>
  </si>
  <si>
    <t>CynergisTek</t>
  </si>
  <si>
    <t>CynergisTek, Inc.</t>
  </si>
  <si>
    <t>CynergisTek is a top-ranked cybersecurity consulting firm dedicated to serving the information assurance needs of healthcare. CynergisTek offers specialized services and solutions to help organizations achieve privacy, security, and compliance goals. The company has been recognized by KLAS in the 2016 and 2018 Cybersecurity reports as a top performing firm in healthcare cybersecurity, as well as the 2017 Best in KLAS winner for Cybersecurity Advisory Services.</t>
  </si>
  <si>
    <t>https://cynergistek.com/</t>
  </si>
  <si>
    <t>CALEB BARLOW</t>
  </si>
  <si>
    <t>https://www.linkedin.com/in/calebbarlow/</t>
  </si>
  <si>
    <t>CARRIE MULCAHY</t>
  </si>
  <si>
    <t>https://www.linkedin.com/in/carriemulcahy1/</t>
  </si>
  <si>
    <t xml:space="preserve">NYSEMKT:CTEK
</t>
  </si>
  <si>
    <t>Data Theorem</t>
  </si>
  <si>
    <t>Data Theorem, Inc.</t>
  </si>
  <si>
    <t>Data Theorem is a leading provider of modern application security. Its core mission is to analyze and secure any modern application anytime, anywhere. The Data Theorem Analyzer Engine continuously analyzes APIs, Web, Mobile, and Cloud applications in search of security flaws and data privacy gaps. Data Theorem products help organizations prevent AppSec data breaches. The company has detected more than 1 billion application eavesdropping incidents and currently secures more than 8,000 modern applications for its Enterprise customers around the world. Data Theorem is headquartered in Palo Alto, Calif., with offices in New York and Paris</t>
  </si>
  <si>
    <t>https://www.datatheorem.com/</t>
  </si>
  <si>
    <t>Himanshu Dwivedi</t>
  </si>
  <si>
    <t>https://www.linkedin.com/in/himanshudwivedi1/</t>
  </si>
  <si>
    <t xml:space="preserve">Felicia Bermudez Haggarty
</t>
  </si>
  <si>
    <t>https://www.linkedin.com/in/fhaggarty/</t>
  </si>
  <si>
    <t>DataDome</t>
  </si>
  <si>
    <t>DataDome SAS</t>
  </si>
  <si>
    <t>DataDome is the #1 SaaS bot protection solution for e-commerce and classifieds businesses.
DataDome offers real-time AI protection against all OWASP automated threats, such as credential stuffing, Layer 7 DDoS attacks, vulnerability scanning and intensive scraping.
The solution deploys in minutes on any web infrastructure, without changing the existing architecture. It runs anywhere, in any cloud, and is compatible with multi-cloud and multi-CDN setups.
DataDome runs on autopilot and takes care of all unwanted traffic so its users don’t have to. They still remain in full control and can monitor detection and customize responses, thanks to the industry’s most comprehensive dashboard.
DataDome’s cybersecurity technology protects 10 000+ eCommerce and Classifieds domains from all over the world, including TripAdvisor, Rakuten, Kurt Geiger, ClassMates, BlaBlaCar and Adevinta.</t>
  </si>
  <si>
    <t>https://datadome.co/</t>
  </si>
  <si>
    <t>Fabien Grenier</t>
  </si>
  <si>
    <t>https://www.linkedin.com/in/fabiengrenier/</t>
  </si>
  <si>
    <t xml:space="preserve">Jean-Dominique Quien
</t>
  </si>
  <si>
    <t>https://www.linkedin.com/in/jdquien/?locale=en_US</t>
  </si>
  <si>
    <t>DataEndure</t>
  </si>
  <si>
    <t>Most people can’t believe it when we say that we’ve been in business for over 35 years. We have grown up with the industry, which gives us unique expertise that we use to help your business bypass traditional data challenges, zoning straight in for what really will or won’t work for you. We bring together the gold standard of technological insight and capabilities with the ethics and heart of a family business, right here in Silicon Valley. For three generations now, we are proud to be the home of secure, smarter, and cost-effective IT solutions.</t>
  </si>
  <si>
    <t>https://www.dataendure.com/</t>
  </si>
  <si>
    <t>Kurt Klein</t>
  </si>
  <si>
    <t>https://www.linkedin.com/in/kurtklein/</t>
  </si>
  <si>
    <t>Kirstin Burke</t>
  </si>
  <si>
    <t>https://www.linkedin.com/in/kirstin-burke-b53276/</t>
  </si>
  <si>
    <t>Dataguise</t>
  </si>
  <si>
    <t>Dataguise, Inc.</t>
  </si>
  <si>
    <t>Dataguise is the leader in personal data discovery and protection, helping organizations minimize risks and costs as they store and use data to drive business value. From automating information security and privacy processes to fueling data analytics and IT transformation initiatives, we empower business teams across the enterprise with a smart approach to managing personal data for positive business outcomes. Our ultra-efficient, scalable software is simple to use on a broad range of data types and repositories—enabling precise, automated visibility and control, even in the fastest-moving, most complex IT environments. Some of the most recognized brands in the world rely on Dataguise to improve the effectiveness of their compliance, governance, and innovation efforts.</t>
  </si>
  <si>
    <t>https://www.dataguise.com/</t>
  </si>
  <si>
    <t>Manmeet Singh</t>
  </si>
  <si>
    <t>https://www.linkedin.com/in/manmeet-s-bhasin-b313741/</t>
  </si>
  <si>
    <t>JT Sison</t>
  </si>
  <si>
    <t>https://www.linkedin.com/in/jt-sison-94577b/</t>
  </si>
  <si>
    <t>$16,300,000</t>
  </si>
  <si>
    <t xml:space="preserve">PKWare
</t>
  </si>
  <si>
    <t>DataLocker</t>
  </si>
  <si>
    <t>DataLocker, Inc.</t>
  </si>
  <si>
    <t>Overland Park</t>
  </si>
  <si>
    <t>Kansas</t>
  </si>
  <si>
    <t>DataLocker technology is at the heart of almost every encryption hardware and software solution in the market. Why? DataLocker has more than 15 patents that serve as the backbone for the entire industry. So even if you’re not using DataLocker solutions, you’re likely using the innovation DataLocker introduced to the market.</t>
  </si>
  <si>
    <t>https://datalocker.com/</t>
  </si>
  <si>
    <t>Jay Kim</t>
  </si>
  <si>
    <t>https://www.linkedin.com/in/jwkim/</t>
  </si>
  <si>
    <t>$1,600,000</t>
  </si>
  <si>
    <t>$14,200,000</t>
  </si>
  <si>
    <t>Datashield</t>
  </si>
  <si>
    <t>Datashield LLC</t>
  </si>
  <si>
    <t xml:space="preserve">Founded in 2009 Datashield, an ADT company, is one of the most tenured cyber security firms in North America. We provide end-to-end cyber security resilience solutions with a specialty in managed detection and response (MDR) services.
Datashield is one of the few companies in our space that can provide true MDR to the mid-market and small-to-medium enterprises. We leverage proprietary orchestration technology and threat intelligence to service clients across all industries including healthcare, financial services, manufacturing, energy, government and more.
We differentiate ourselves as a leader in the industry by combining advanced technologies with human intelligence and internal processes that detect and combat advanced persistent threats in real-time.
</t>
  </si>
  <si>
    <t>https://www.datashieldprotect.com/</t>
  </si>
  <si>
    <t>Jimmy Treuting</t>
  </si>
  <si>
    <t>https://www.linkedin.com/in/jimmytreuting/</t>
  </si>
  <si>
    <t>ADT Security</t>
  </si>
  <si>
    <t>DataSunrise</t>
  </si>
  <si>
    <t xml:space="preserve">DataSunrise, Inc </t>
  </si>
  <si>
    <t>DataSunrise secures your Database, keeps your Data safe! DataSunrise offers homogeneous database security experience in heterogeneous databases environments.DataSunrise is an innovative Database &amp; Data Security and Compliance software company. DataSunrise is on the mission to secure customer data in the cloud or on premises and address emerging cybersecurity challenges in modern economy.Our company was founded by a talented team with a strong background in enterprise security, data protection and database management systems.</t>
  </si>
  <si>
    <t>https://www.datasunrise.com/</t>
  </si>
  <si>
    <t>Boris Tamarkin</t>
  </si>
  <si>
    <t>https://www.linkedin.com/in/boristamarkin/</t>
  </si>
  <si>
    <t>$13,100,000</t>
  </si>
  <si>
    <t>DataVisor</t>
  </si>
  <si>
    <t>DataVisor, Inc.</t>
  </si>
  <si>
    <t>The DataVisor approach combines applied machine learning capabilities with powerful investigative workflows and an intelligence network of more that 4B user accounts to provide real-time fraud signals, insights, and protection to preserve vital trust and security.</t>
  </si>
  <si>
    <t>https://www.datavisor.com/</t>
  </si>
  <si>
    <t>Yinglian Xie</t>
  </si>
  <si>
    <t>https://www.linkedin.com/in/yinglian-xie-7249812/</t>
  </si>
  <si>
    <t>Priya Rajan</t>
  </si>
  <si>
    <t>$54,500,000</t>
  </si>
  <si>
    <t>Day Zero Security</t>
  </si>
  <si>
    <t>Day Zero Security Limited</t>
  </si>
  <si>
    <t>Day Zero Security is a security consultancy based on the Staffordshire/Cheshire border providing security solutions and services to both companies and residential clients.
Formed in 2005 and incorporated as a Limited company in February 2006 our client portfolio stretches from Local Government, Police and Fire Services to Universities and Private business.
We also have an online procurement option for residential customers for our Safestick encrypted pen drives.
As QualysGuard Specialists our consultant license allows one off vulnerability assessment work as well as security testing and remediation advice.</t>
  </si>
  <si>
    <t>https://www.dayzerosecurity.com/</t>
  </si>
  <si>
    <t>DB Cyber Tech</t>
  </si>
  <si>
    <t>DB CyberTech, Inc.</t>
  </si>
  <si>
    <t>DB CyberTech’s next generation data security technology is based on deep layer 7 protocol extraction and decoding, discovery, machine learning, and behavioral analysis. The insights we provide customers “shine a light” on your database conversations. Our machine learning and behavioral analysis algorithms automatically identify anomalies to predict potential malicious intent. Our Predictive Data Loss Prevention for structured data solutions are focused and designed to monitor the conversation between the database and the client to alert on a potential data theft before it occurs after the perimeter has been breached. We offer unprecedented accuracy in the detection of malicious intent for data theft, Advanced Persistent Threats (APTs), and zero-day attacks while also significantly reducing operational support.</t>
  </si>
  <si>
    <t>https://www.dbcybertech.com/</t>
  </si>
  <si>
    <t>Brett Helm</t>
  </si>
  <si>
    <t>https://www.linkedin.com/in/brett-helm-15ba23b0/</t>
  </si>
  <si>
    <t>Michael Sabo</t>
  </si>
  <si>
    <t>https://www.linkedin.com/in/michael-sabo-400a845b</t>
  </si>
  <si>
    <t>Deceptive Bytes</t>
  </si>
  <si>
    <t>Deceptive Bytes Ltd.</t>
  </si>
  <si>
    <t>Holon</t>
  </si>
  <si>
    <t>Deceptive Bytes provides an Active Endpoint Deception platform that dynamically responds to attacks as they evolve and changes their outcome, by creating deceptive information based on the current detected stage of compromise through the entire Endpoint Kill Chain. The preemptive solution covers the evolving nature of advanced threat landscape &amp; sophisticated malware techniques, stopping all threats without relying on signatures, patterns or the need for constant updates.</t>
  </si>
  <si>
    <t>https://deceptivebytes.com/</t>
  </si>
  <si>
    <t>Sagi Lamay</t>
  </si>
  <si>
    <t>https://il.linkedin.com/in/sagilamay</t>
  </si>
  <si>
    <t>Dedrone</t>
  </si>
  <si>
    <t>Dedrone Holdings, Inc.</t>
  </si>
  <si>
    <t>Drone technology has advanced tremendously in the past few years, and today drones significantly aid in surveying, disaster relief, delivery, and myriad business and consumer applications. In the wrong hands, however, a drone’s accessibility, capabilities, and ease of flying makes it especially suitable for hacking, surveillance, and terrorism.
Dedrone protects organizations from malicious drones by securing the airspace using advanced hardware and software technology.</t>
  </si>
  <si>
    <t>https://www.dedrone.com/</t>
  </si>
  <si>
    <t>Aaditya Devarakonda</t>
  </si>
  <si>
    <t>https://www.linkedin.com/in/aadityadevarakonda</t>
  </si>
  <si>
    <t>Friederike Nielsen</t>
  </si>
  <si>
    <t>https://de.linkedin.com/in/friederike-nielsen-31a01b1b</t>
  </si>
  <si>
    <t>CYREN</t>
  </si>
  <si>
    <t>Cyren Ltd.</t>
  </si>
  <si>
    <t>Cyren is leading a revolution in internet security by utilizing extensive cloud intelligence to provide the fastest protection available. Industry leaders such as Google, Microsoft, and Check Point trust Cyren to secure millions of users and billions of daily internet transactions.</t>
  </si>
  <si>
    <t>www.cyren.com/</t>
  </si>
  <si>
    <t>BRETT JACKSON</t>
  </si>
  <si>
    <t>https://www.linkedin.com/in/brett-jackson-90320a10/</t>
  </si>
  <si>
    <t>MATT MOSLEY</t>
  </si>
  <si>
    <t>https://www.linkedin.com/in/mmosley/</t>
  </si>
  <si>
    <t>NASDAQ:CYRN</t>
  </si>
  <si>
    <t>$124,200,000</t>
  </si>
  <si>
    <t>$38,390,000</t>
  </si>
  <si>
    <t>Deep Identity</t>
  </si>
  <si>
    <t>Deep Identity Pte Ltd.</t>
  </si>
  <si>
    <t>We are an innovation leader in providing comprehensive and unique solutions to address cybersecurity, identity governance and administration (IGA), compliance management and data governance needs and requirements. With a rich history of nearly 2 decades, our solutions have satisfied and secured customers across APAC and a 99% customer satisfaction rating.
Deep Identity is a subsidiary of Trusted Services, a Temasek Management Services company, a member of the Temasek ecosystem.</t>
  </si>
  <si>
    <t>https://www.deepidentity.com/</t>
  </si>
  <si>
    <t>Siva Belasamy</t>
  </si>
  <si>
    <t>https://www.linkedin.com/in/siva-belasamy-4aa47a9b/</t>
  </si>
  <si>
    <t>$470,000</t>
  </si>
  <si>
    <t>Deep Instinct</t>
  </si>
  <si>
    <t>Deep Instinct Ltd.</t>
  </si>
  <si>
    <t>NYC</t>
  </si>
  <si>
    <t xml:space="preserve">Dissatisfied with the available cybersecurity companies, Guy Caspi, Nadav Maman and Eli David (PhD) dedicated themselves to pursuing the uncharted territory of deep learning to find a security product that would stop even the most sophisticated types of attacks. Together, they founded Deep Instinct, the world’s first and only deep learning cybersecurity company.
Taking this wildly innovative approach necessitated looking at things differently. Instead of looking for a cure, they looked to prevent.
And through venturing into the depths of deep learning, they developed an artificial neural network brain that holds an instinctive ability to identify attacks in just milliseconds. Doing so, with the highest rate of detections and minimal false positives.
</t>
  </si>
  <si>
    <t>https://www.deepinstinct.com/</t>
  </si>
  <si>
    <t>Guy Caspi</t>
  </si>
  <si>
    <t>https://www.linkedin.com/in/guycaspi1/</t>
  </si>
  <si>
    <t>JONATHAN KAFTZAN</t>
  </si>
  <si>
    <t>https://www.linkedin.com/in/jkaftzan/</t>
  </si>
  <si>
    <t>$92,100,000</t>
  </si>
  <si>
    <t>$35,100,000</t>
  </si>
  <si>
    <t>Deep Secure</t>
  </si>
  <si>
    <t>Deep-Secure Ltd.</t>
  </si>
  <si>
    <t>Founded in 2010 and headquartered in the UK, Deep Secure’s cybersecurity products and services give organisations immunity from cyberattacks delivered via malware and help protect against unwanted data loss.</t>
  </si>
  <si>
    <t>https://www.deep-secure.com/</t>
  </si>
  <si>
    <t>Daniel Turner</t>
  </si>
  <si>
    <t>https://www.linkedin.com/in/daniel-turner-a0aa90/</t>
  </si>
  <si>
    <t>DeepFactor, Inc.</t>
  </si>
  <si>
    <t>DeepFactor was created for developers by developers. Our founding team’s +100 years of collective software development experience arm us with the skills to address one of your biggest headaches in software development – lack of visibility into the app’s runtime security, compliance, and performance in dev, test, and staging environments. In effect, we are Runtime Blind™, and this blind spot is a serious problem. With containerization and DevOps resulting in multiple builds a week, waiting for a pen test every six months
or putting the entire burden on AppSec is no longer an option. Automatically observing an application at runtime in the CI/CD pipeline and ensuring it meets a baseline set of rules for rational behavior is the only option!</t>
  </si>
  <si>
    <t>https://deepfactor.io/</t>
  </si>
  <si>
    <t>Kiran Kamity</t>
  </si>
  <si>
    <t>https://www.linkedin.com/in/kirankamity/</t>
  </si>
  <si>
    <t>Amy Fenwick</t>
  </si>
  <si>
    <t>https://www.linkedin.com/in/amyfenwick/</t>
  </si>
  <si>
    <t>Deepnet Security</t>
  </si>
  <si>
    <t>Deepnet Security Limited</t>
  </si>
  <si>
    <t>Deepnet Security is a leading vendor in Multi-Factor Authentication (MFA) and Identity &amp; Access Management (IAM). Its award-winning product, Deepnet DualShield, is a Versatile Authentication System (VAS) that unifies all types of two-factor authentication methods in one single platform. DualShield seamlessly integrates with all commonly used business applications with multi-factor authentication out of the box. Over 1,000 organisations world-wide rely on Deepnet DualShield to secure their VPN, desktop, web and cloud applications as well as Outlook emails.
Deepnet Security headquarters in London, United Kingdom with regional offices in Europe, North America, South America and Asia. Deepnet Security also operates an extensive world-wide network of value-added distributors, resellers, system integrators and solution providers.</t>
  </si>
  <si>
    <t>https://deepnetsecurity.com/</t>
  </si>
  <si>
    <t>Yurong Lin</t>
  </si>
  <si>
    <t>https://www.linkedin.com/in/yuronglin/</t>
  </si>
  <si>
    <t>DeepSource Inc</t>
  </si>
  <si>
    <t>DeepSource, Inc.</t>
  </si>
  <si>
    <t>DeepSource was founded in December 2018. We set out to build a product to automate all objective parts of the code review. We strongly believe the adoption of static analysis can increase to a great degree if they’re easier to setup and use, carefully integrated with code review workflow and has very low rate of false positives. We’re building exactly that — straightforward configuration, native integration with code review workflow in Bitbucket/GitHub/GitLab, highly accurate and actively maintained analyzers.
One of the major milestones that we just hit is the release of Autofix — in addition to detecting issues, DeepSource can now also automatically fix some of the most commonly occurring issues.</t>
  </si>
  <si>
    <t>https://deepsource.io/</t>
  </si>
  <si>
    <t>Jai Pradeesh</t>
  </si>
  <si>
    <t>https://www.linkedin.com/in/jaipradeesh/</t>
  </si>
  <si>
    <t>Seth Bindernagel</t>
  </si>
  <si>
    <t>$2,800,000</t>
  </si>
  <si>
    <t>deepwatch incorporated</t>
  </si>
  <si>
    <t>deepwatch, Inc.</t>
  </si>
  <si>
    <t>We could use all the traditional buzzwords to tell you why we’re the best security company ever. But we know you’re busy fighting bad guys. In short, most approaches to security are outdated and ineffective. The landscape changes rapidly. At deepwatch, our world class team is changing the way managed security services are delivered.</t>
  </si>
  <si>
    <t>https://www.deepwatch.com/</t>
  </si>
  <si>
    <t>Charlie Thomas</t>
  </si>
  <si>
    <t>https://www.linkedin.com/in/claytonthomas/</t>
  </si>
  <si>
    <t>Christopher Kolling</t>
  </si>
  <si>
    <t>https://www.linkedin.com/in/ckolling1/</t>
  </si>
  <si>
    <t>$76,000,000</t>
  </si>
  <si>
    <t>Defence Intelligence</t>
  </si>
  <si>
    <t>Network Defence Intelligence, Inc.</t>
  </si>
  <si>
    <t>Kanata</t>
  </si>
  <si>
    <t>Founded in 2008, Defence Intelligence is an Ottawa based information security firm specializing in advanced malware protection.
Perhaps best known for discovering and dismantling the Mariposa botnet, Defence Intelligence has received international acclaim and been awarded the Global Hero Award by the Digital Crimes Consortium.
A passionate group of security experts, Defence Intelligence combines global threat data, research partnerships, analysis and proprietary tools and techniques to provide the most effective and advanced malware protection solutions available.
Our team members are regularly featured as experts on television and in print.</t>
  </si>
  <si>
    <t>https://defintel.com/</t>
  </si>
  <si>
    <t>Keith Murphy</t>
  </si>
  <si>
    <t>https://www.linkedin.com/in/keithvmurphy/</t>
  </si>
  <si>
    <t>Defendify</t>
  </si>
  <si>
    <t>Defendify, Inc.</t>
  </si>
  <si>
    <t>Maine</t>
  </si>
  <si>
    <t>At Defendify, we work every day to bridge the gap between cyber, security, and small business. We're a group of friendly, funny, energetic, security-minded cyber-superheroes who believe in making the world a better place, protecting one customer at a time.</t>
  </si>
  <si>
    <t>https://www.defendify.io/</t>
  </si>
  <si>
    <t>Rob Simopoulos</t>
  </si>
  <si>
    <t>https://www.linkedin.com/in/rob-simopoulos-6b658413</t>
  </si>
  <si>
    <t>Jim Albright</t>
  </si>
  <si>
    <t>https://www.linkedin.com/in/albright/</t>
  </si>
  <si>
    <t>$3,600,000</t>
  </si>
  <si>
    <t>DefenseStorm</t>
  </si>
  <si>
    <t>DefenseStorm, Inc.</t>
  </si>
  <si>
    <t>GA</t>
  </si>
  <si>
    <t xml:space="preserve">We are a uniquely specialized cybersecurity and cyber compliance company built for banking. We help banks and credit unions achieve real time Cyber Safety and Soundness through the only co-managed, cloud-based and compliance-automated solution of its kind – delivered as both a technology system and a service supported by experts in financial institution security and compliance.
</t>
  </si>
  <si>
    <t>https://www.defensestorm.com/</t>
  </si>
  <si>
    <t>Steve Soukup</t>
  </si>
  <si>
    <t>https://www.linkedin.com/in/ssoukup/</t>
  </si>
  <si>
    <t>Jack Daly</t>
  </si>
  <si>
    <t>https://www.linkedin.com/in/jackjdaly/</t>
  </si>
  <si>
    <t>DefiniSec</t>
  </si>
  <si>
    <t>Definitive Data Security, Inc.</t>
  </si>
  <si>
    <t>DefiniSec provides highly effective data protection from today's most advanced threats with software that's easy to use and administer. Our technologies are based on a collection of established techniques refined by security practitioners with over a century of collective experience. Together with innovations in key areas, we are able togreatly inhibit nation-state sponsored espionage and international organized crime syndicates that use attack techniques other security solutions do not and often times cannot address.
Our products provide data encryption, access control, backup/recovery, secure collaboration, and disaster recovery - all without significant impact to the way you normally work with information. We provide one-touch data restoration and also deterministic, host-based data access auditing that is critical when managing Incident Response details inside corporate networks.</t>
  </si>
  <si>
    <t>https://definisec.io/</t>
  </si>
  <si>
    <t>John Poffenbarger</t>
  </si>
  <si>
    <t>https://www.linkedin.com/in/jpoff/</t>
  </si>
  <si>
    <t>Déjà vu Security</t>
  </si>
  <si>
    <t>Deja vu Security, LLC</t>
  </si>
  <si>
    <t xml:space="preserve">Since 2011, Deja vu Security has been a trusted provider of information security research and consulting services to some of the world’s largest and most-esteemed technology companies. Our expertise is in information security services where we provide our clients strategic insight, proactive advice, tactical assessment and outsourced development. For each client, we offer a full range of security services.
We balance an organization’s business and security needs by helping clients build robust, secure solutions that represent the leading edge of computer security. We’re more than a collection of expert security consultants: we spend our hours brainstorming, discovering, researching and developing every possible point of entry and vulnerability in software and systems. We work around the clock conceptualizing system architecture, devouring code, and testing theories.
</t>
  </si>
  <si>
    <t>https://dejavusecurity.squarespace.com/</t>
  </si>
  <si>
    <t>Adam Cecchetti</t>
  </si>
  <si>
    <t>https://www.linkedin.com/in/adamcecchetti/</t>
  </si>
  <si>
    <t>$2,850,000</t>
  </si>
  <si>
    <t>Delfigo</t>
  </si>
  <si>
    <t>Delfigo Security</t>
  </si>
  <si>
    <t xml:space="preserve">Delfigo Security is a venture-backed provider of information security solutions located in Boston and Cambridge, Massachusetts. Delfigo's zero-footprint security platform, DSGatewayTM, is the industry's only solution that combines strong authentication utilizing a cost effective biometric solution with advanced cognitive capabilities. DSGateway helps organizations reduce costs while providing unmatched confidence in the identity of each user.
The company's unique use of the Confidence Factor allows organizations to be more flexible and not locked into an all-in, all-out approach to authentication. </t>
  </si>
  <si>
    <t>https://www.delfigosecurity.com/</t>
  </si>
  <si>
    <t>Ralph Rodriguez</t>
  </si>
  <si>
    <t>https://www.linkedin.com/in/ralphrod/</t>
  </si>
  <si>
    <t>Deloitte</t>
  </si>
  <si>
    <t>Deloitte Touche Tohmatsu Limited</t>
  </si>
  <si>
    <t>Deloitte is a leading global provider of audit and assurance, consulting, financial advisory, risk advisory, tax &amp; legal, and related services. With more than 150 years of hard work and commitment to making a real difference, our organization has grown in scale and diversity—approximately 312,000 people in 150 countries and territories, providing these services—yet our shared culture remains the same. Our organization serves four out of five Fortune Global 500® companies.</t>
  </si>
  <si>
    <t>https://www2.deloitte.com/</t>
  </si>
  <si>
    <t>Punit Renjen</t>
  </si>
  <si>
    <t>https://www.linkedin.com/in/punitrenjen/</t>
  </si>
  <si>
    <t>$47,600,000,000</t>
  </si>
  <si>
    <t>Delta Risk</t>
  </si>
  <si>
    <t>Delta Risk LLC</t>
  </si>
  <si>
    <t>San Antonio</t>
  </si>
  <si>
    <t>Delta Risk provides cloud security, managed security services, and professional security consulting services to government and commercial clients. Formed in 2007, Delta Risk brings together leaders from the cyber policy, infrastructure protection, and technical security expert communities to help clients secure their networks and data. Our core areas of expertise include managed security services, cloud monitoring of SaaS and cloud infrastructure environments, managed detection and response (MDR), Security Orchestration Automation and Response (SOAR), SOC-as-a-Service, endpoint and network security, penetration testing, exercises and training, vulnerability assessments, threat hunting, and incident response.</t>
  </si>
  <si>
    <t>https://deltarisk.com/</t>
  </si>
  <si>
    <t>Scott Kaine</t>
  </si>
  <si>
    <t>https://www.linkedin.com/in/scottkaine</t>
  </si>
  <si>
    <t>Tempy Wright</t>
  </si>
  <si>
    <t>https://www.linkedin.com/in/tempywright/</t>
  </si>
  <si>
    <t>Demisto</t>
  </si>
  <si>
    <t>Demisto Inc.</t>
  </si>
  <si>
    <t>Demisto Enterprise is a security operations platform that combines intelligent automation and collaboration into a single ChatOps interface. It combines security orchestration and automation, incident management, and interactive investigation to help security teams meet these challenges and best leverage existing and new security investments.Demisto’s automation is provided by DBot who interacts with your team via ChatOps for playbook-based workflows, cross-correlation, and information sharing, helping security teams scale while working and learning the way humans are wired to – together</t>
  </si>
  <si>
    <t>Slavik Markovich</t>
  </si>
  <si>
    <t>https://www.linkedin.com/in/slavikm/</t>
  </si>
  <si>
    <t>Rishi Bhargava</t>
  </si>
  <si>
    <t>https://www.linkedin.com/in/bhargavarishi</t>
  </si>
  <si>
    <t>$69,000,000</t>
  </si>
  <si>
    <t>$21,600,000</t>
  </si>
  <si>
    <t>Denim Group</t>
  </si>
  <si>
    <t>Denim Group, Ltd.</t>
  </si>
  <si>
    <t>Denim Group is the leading secure software development firm, serving as a trusted advisor to customers on matters of software risk and security. The company builds software for the most security conscious while helping organizations assess and mitigate risk within their existing software. Denim Group’s flagship ThreadFix product accelerates the process of software vulnerability remediation, reflecting the company’s rich understanding of what it takes to fix application vulnerabilities faster. Denim Group has emerged as a strong contributor to the larger application security community, and has actively participated in the Open Web Application Security Project (OWASP) since shortly after its inception.</t>
  </si>
  <si>
    <t>https://www.denimgroup.com/</t>
  </si>
  <si>
    <t>John B. Dickson</t>
  </si>
  <si>
    <t>https://www.linkedin.com/in/john-b-dickson-cissp-41a149/</t>
  </si>
  <si>
    <t>$11,300,000</t>
  </si>
  <si>
    <t>Denver Cyber Security</t>
  </si>
  <si>
    <t>CyberCecurity, LLC</t>
  </si>
  <si>
    <t>CyberCecurity , LLC was formed in March 2016 via a merger of the founder's two previous companies Denver Cyber Security, LLC and Information Risk Strategy Consultants, LLC. The two companies had been officially collaborating on projects for some time previous to the merger until it made sense to combine the two operations.
Today, CyberCecurity , LLC is considered one of Colorado's leading full-service cybersecurity and privacy companies and in certain national industry verticals (such as the mortgage lending industry vertical), CyberCecurity, LLC is recognized as the premier cybersecurity provider.</t>
  </si>
  <si>
    <t>https://www.denvercybersecurity.com/</t>
  </si>
  <si>
    <t>Depth Security</t>
  </si>
  <si>
    <t>Kansas City</t>
  </si>
  <si>
    <t>Depth Security is a different type of information security company. We were founded by a small group of experienced information security engineers and are still run by the same team today. Our company culture is deeply anchored in experience, creativity, and talent. Unlike many of our competitors, we've spent decades in the trenches of IT security, not 50,000 feet up in the clouds.
We've been key players at some of the largest IT security organizations and led some of the best corporate information security teams for enterprise organizations. We not only designed next-level information security solutions, but we also built them and were responsible for the day to day in some of the most challenging environments. Most importantly, we've walked in our customer's shoes and we understand.</t>
  </si>
  <si>
    <t>https://depthsecurity.com/</t>
  </si>
  <si>
    <t>Gene Abramov</t>
  </si>
  <si>
    <t>https://www.linkedin.com/in/genedepth/</t>
  </si>
  <si>
    <t>Detectify</t>
  </si>
  <si>
    <t>Detectify AB</t>
  </si>
  <si>
    <t xml:space="preserve">The company was founded in 2013, and quickly became one of the most talked about startups in the field of web security. Since 2013, Detectify has received worldwide recognition for their security research, won several awards and nominations and attracted customers from a wide range of industries and company sizes.
The founders of Detectify are friends from school who shared a mutual curiosity of trying to understand how the internet was built. Years of programming led to a passion for web security and finding a way to integrate security into developers’ everyday workflow in an easy way. Today, the Detectify service is used by businesses worldwide and checks websites for more than 2000 types of vulnerabilities, covering OWASP Top 10.
</t>
  </si>
  <si>
    <t>https://detectify.com/</t>
  </si>
  <si>
    <t>Rickard Carlsson</t>
  </si>
  <si>
    <t>https://www.linkedin.com/in/carlssonrickard/?originalSubdomain=se</t>
  </si>
  <si>
    <t>Veronika Alföldi</t>
  </si>
  <si>
    <t>https://www.linkedin.com/in/veronikaalfoldi/?originalSubdomain=se</t>
  </si>
  <si>
    <t xml:space="preserve"> $29,600,000</t>
  </si>
  <si>
    <t>Deterministic Security</t>
  </si>
  <si>
    <t xml:space="preserve">Deterministic Security, LLC </t>
  </si>
  <si>
    <t xml:space="preserve">Deterministic Security, LLC (DTRSEC) is a Delaware LLC founded in June 2017 as to commercialize the REnigma cyber investigation technology licensed from the Johns Hopkins University Applied Physics Laboratory (JHU/APL). The REnigma technology was originally developed by the co-founders of DTRSEC along with an outstanding team of other researchers at JHU/APL over the course of several years working with the US Department of Defense (DoD) and the US Department of Homeland Security (DHS).
REnigma was selected as one of eight technologies from across the nation's research laboratories for inclusion in the DHS Transition to Practice Program (TTP) for the 2016 class of technologies. Since starting the company, the co-founders have led development of the technology from its mature research prototype phase into a full commercial product by working closely with our early pilot partners to build up the technology into a powerful solution to help organizations keep their networks safe.
</t>
  </si>
  <si>
    <t>https://dtrsec.com/</t>
  </si>
  <si>
    <t>Dr. Julian B. Grizzard</t>
  </si>
  <si>
    <t>https://www.linkedin.com/in/julian-grizzard-733b0837/</t>
  </si>
  <si>
    <t>$46,737</t>
  </si>
  <si>
    <t>Darktrace</t>
  </si>
  <si>
    <t>Darktrace Limited</t>
  </si>
  <si>
    <t>Founded in 2013 by mathematicians from the University of Cambridge, Darktrace was the first company to develop an AI system for cyber security.
The company was seed-funded by Invoke Capital, a specialist technology investment fund headed by Dr Mike Lynch OBE, and the Invoke team was instrumental in working with the founders in the early days.</t>
  </si>
  <si>
    <t>www.darktrace.com</t>
  </si>
  <si>
    <t>Poppy Gustafsson</t>
  </si>
  <si>
    <t>https://www.linkedin.com/in/poppy-gustafsson-41464ba0/</t>
  </si>
  <si>
    <t>Emily Orton</t>
  </si>
  <si>
    <t>https://uk.linkedin.com/in/emily-orton-59030319</t>
  </si>
  <si>
    <t>LSE:DARK</t>
  </si>
  <si>
    <t>$230,500,000</t>
  </si>
  <si>
    <t>Devcon Detect</t>
  </si>
  <si>
    <t xml:space="preserve">DEV/CON DETECT INC
</t>
  </si>
  <si>
    <t>DEVCON provides tools to support DevSecOps teams throughout the entire CI/CD pipeline. Real-time JavaScript Security for websites and users allows security oversight into client-side enviornments that are traditionally overlooked.
Devcon on-page security tools are divided into two functions: Client-Side Security and Ad Tech Security.
Client-side security tools monitor third-party page code like shopping carts, chat bots, user authentication tools, etc. DEVCON users can configure the permissions for each script, monitor script versions, and manage content security policies to mitigate vulnerabilities.
Ad Tech security tools montior ad units specifically, acting as a browser firewall for the dynamic calls associated with ad delivery. DEVCCON users can also configure custom blocking for content management or competitive clarity.</t>
  </si>
  <si>
    <t>https://devcondetect.com/</t>
  </si>
  <si>
    <t>Maggie Louie</t>
  </si>
  <si>
    <t>https://www.linkedin.com/in/maggielouie/</t>
  </si>
  <si>
    <t>Andy Kahl</t>
  </si>
  <si>
    <t>https://www.linkedin.com/in/afaikiamamk/</t>
  </si>
  <si>
    <t>Device Authority</t>
  </si>
  <si>
    <t>Device Authority Ltd.</t>
  </si>
  <si>
    <t xml:space="preserve">Device Authority has developed a flexible device interface protocol that interoperates with KeyScaler for delivering automated PKI for IoT devices - providing two alternatives for device authentication.
KeyScaler™ is a purpose-built device identity centric IAM platform for IoT and Blockchain. It allows customers to securely register, provision and connect devices to IoT platforms, applications and services. The platform simplifies the process of establishing a robust, end-to-end security architecture within the IoT and deliver efficiencies at scale through security automation, without human intervention.
With the enormous and dynamic scale of the IoT where new devices are continually being provisioned, this process rapidly becomes unmanageable without automation. The IoT demands an approach to identification that starts with individual devices – authenticated automatically and dynamically, with no manual intervention required.
</t>
  </si>
  <si>
    <t>https://www.deviceauthority.com/</t>
  </si>
  <si>
    <t>Darron Antill</t>
  </si>
  <si>
    <t>https://www.linkedin.com/in/darronantill/</t>
  </si>
  <si>
    <t>Rosa Lenders</t>
  </si>
  <si>
    <t>https://www.linkedin.com/in/rosalenders/</t>
  </si>
  <si>
    <t>Cryptosoft</t>
  </si>
  <si>
    <t>DeviceLock</t>
  </si>
  <si>
    <t xml:space="preserve">DeviceLock, Inc. </t>
  </si>
  <si>
    <t>DeviceLock, a leading provider of endpoint device control and data loss prevention, has been acquired by Acronis, a global leader in cyber protection. Joining forces with Acronis helps us meet the growing needs of customers and partners for broader cyber protection capabilities by offering a unique combination of data loss prevention with innovative backup, AI-based threat protection, disaster recovery, storage, and enterprise file sync and share solutions - all accessible from a single pane of glass.</t>
  </si>
  <si>
    <t>https://www.devicelock.com/</t>
  </si>
  <si>
    <t>Vitaly Shipitsin</t>
  </si>
  <si>
    <t xml:space="preserve">Acronis
</t>
  </si>
  <si>
    <t>Devo</t>
  </si>
  <si>
    <t>Devo, Inc.</t>
  </si>
  <si>
    <t xml:space="preserve">Devo unlocks the full value of machine data for the world’s most instrumented enterprises by putting more data to work—now. With Devo, IT and security teams finally realize the transformational promise of machine data to drive breakthrough projects and fulfill their business goals.
Founded as Logtrust in Madrid, Spain, Devo shipped our first product in 2014. There are now more than 250 Devos from our Cambridge, Massachusetts headquarters, to our office in Madrid, and locations in the U.K. and across the U.S.—all passionate about helping organizations gain real-time actionable insight from their data, at petabyte scale. 
</t>
  </si>
  <si>
    <t>https://www.devo.com/</t>
  </si>
  <si>
    <t>Marc van Zadelhoff</t>
  </si>
  <si>
    <t>https://www.linkedin.com/in/marcvanzadelhoff/</t>
  </si>
  <si>
    <t>Dimitri Vlachos</t>
  </si>
  <si>
    <t>https://www.linkedin.com/in/dvlachos/</t>
  </si>
  <si>
    <t>$131,000,000</t>
  </si>
  <si>
    <t>$37,400,000</t>
  </si>
  <si>
    <t>DFLabs</t>
  </si>
  <si>
    <t>DFLabs S.P.A</t>
  </si>
  <si>
    <t>Milano</t>
  </si>
  <si>
    <t>Lombardia</t>
  </si>
  <si>
    <t>DFLabs is a Cyber Incident Response Platform where cyber incident response means the process of exchanging necessary information on a cyber security incident with individuals or organizations responsible for conducting or coordinating remediation to address the cyber security incident.</t>
  </si>
  <si>
    <t>https://www.dflabs.com/</t>
  </si>
  <si>
    <t>Dario Forte</t>
  </si>
  <si>
    <t>https://www.linkedin.com/in/darioforte/</t>
  </si>
  <si>
    <t>Sumo Logic</t>
  </si>
  <si>
    <t>DH2i</t>
  </si>
  <si>
    <t>DH2i Company</t>
  </si>
  <si>
    <t>Fort Collins</t>
  </si>
  <si>
    <t>DH2i was founded in 2010 by Don Boxley Jr. and OJ Ngo: entrepreneurs with a history of building applications that optimize the deployment of Microsoft SQL Server. Don and OJ met while working on HP’s PolyServe product. When PolyServe went end-of-life, Don and OJ knew they could develop a software product that would be more efficient, adaptable and expandable. They were right, and DH2i has been innovating in enterprise software ever since.</t>
  </si>
  <si>
    <t>https://dh2i.com/</t>
  </si>
  <si>
    <t>Don Boxley</t>
  </si>
  <si>
    <t>https://www.linkedin.com/in/donboxleyjr/</t>
  </si>
  <si>
    <t>DigiCert</t>
  </si>
  <si>
    <t>DigiCert, Inc.</t>
  </si>
  <si>
    <t>Lehi</t>
  </si>
  <si>
    <t>Our founders started DigiCert out of frustration for how time-consuming and painful it was to buy a simple SSL certificate. What should have been a smooth process always seemed to become a hassle. Worst of all, the customer service agents—who were supposed to ease the burden—were making the experience even worse. So, in 2003, our founders started DigiCert with the belief that internet security could be human and easy.</t>
  </si>
  <si>
    <t>https://www.digicert.com/</t>
  </si>
  <si>
    <t>John Merrill</t>
  </si>
  <si>
    <t>https://www.linkedin.com/in/john-merrill-b6ba7057</t>
  </si>
  <si>
    <t>Mark Packham</t>
  </si>
  <si>
    <t>https://www.linkedin.com/in/mark-packham-b060152/</t>
  </si>
  <si>
    <t>$207,300,000</t>
  </si>
  <si>
    <t>TA Associates</t>
  </si>
  <si>
    <t>Digify</t>
  </si>
  <si>
    <t>Digify Security Solutions</t>
  </si>
  <si>
    <t>Digify allows companies to protect and keep control of confidential documents. It is a cloud-based document security service with built-in encryption, digital rights management, file tracking and virtual data room capabilities. Digify is the winner of multiple international awards including the leading security competition RSA Innovation Sandbox. It has been featured in over 60+ press articles around the world.</t>
  </si>
  <si>
    <t>https://digify.com/</t>
  </si>
  <si>
    <t>Augustine Lim</t>
  </si>
  <si>
    <t>https://www.linkedin.com/in/auglim/</t>
  </si>
  <si>
    <t>Digital Defense</t>
  </si>
  <si>
    <t>Digital Defense, Inc.</t>
  </si>
  <si>
    <t>Since 1999, Digital Defense has created patented, leading-edge SaaS information security technology that helps organizations small and large safeguard sensitive data and make information security easier. As a pioneer in the development of SaaS technology, these organizations trust Digital Defense to deliver unparalleled solutions to bolster their security posture and ease the burden of vulnerability and threat management. Frontline.Cloud™ solutions offer ease of use and consistent, accurate results accompanied by the highest level of support and service.</t>
  </si>
  <si>
    <t>https://www.digitaldefense.com/</t>
  </si>
  <si>
    <t>Larry Hurtado</t>
  </si>
  <si>
    <t>https://www.linkedin.com/in/larryhurtado/</t>
  </si>
  <si>
    <t>Mieng Lim</t>
  </si>
  <si>
    <t>https://www.linkedin.com/in/mienglim/</t>
  </si>
  <si>
    <t xml:space="preserve">Debt Financing </t>
  </si>
  <si>
    <t>Help Systems</t>
  </si>
  <si>
    <t>Digital Guardian</t>
  </si>
  <si>
    <t>Digital Guardian, Inc.</t>
  </si>
  <si>
    <t>Digital Guardian is responding to the need to do more by expanding our product scope from the traditional insider focused DLP into broader awareness of threats, combined with the forensic artifact collection required to fully assess the risks to your data. Leveraging our new Analytics &amp; Reporting Cloud service, the DG Data Protection Platform now provides a single product suite that detects threats and stops data exfiltration from both well-meaning and malicious insiders as well as external adversaries. By converging DLP and endpoint detection and response, you have one less endpoint agent to manage and one less console to monitor.</t>
  </si>
  <si>
    <t>https://digitalguardian.com/</t>
  </si>
  <si>
    <t>Mo Rosen</t>
  </si>
  <si>
    <t>https://www.linkedin.com/in/mordecai-rosen-82132b21/</t>
  </si>
  <si>
    <t>Constance Stack</t>
  </si>
  <si>
    <t>https://www.linkedin.com/in/constancestack/</t>
  </si>
  <si>
    <t>$168,500,000</t>
  </si>
  <si>
    <t>$74,700,000</t>
  </si>
  <si>
    <t>Digital Hands</t>
  </si>
  <si>
    <t>Digital Hands, LLC</t>
  </si>
  <si>
    <t>We believe that individuals and companies should have the freedom to focus on their business with the peace of mind that comes from knowing their cyber world is secure. For us, it’s fundamentally about the relationships and the trust we’ve built with our customers year over year; providing deliberate, quality support and services that are critical to ensuring we properly protect and serve the great organizations we’re engaged with who we truly call our partners. Our Proven processes and best-in-class methodologies allow us to protect you quickly and keep you protected through our deliberate and proven Customer Journey Security Lifecycle.</t>
  </si>
  <si>
    <t>https://www.digitalhands.com/</t>
  </si>
  <si>
    <t>Charlotte Baker</t>
  </si>
  <si>
    <t>https://www.linkedin.com/in/charlotte-baker-b8179135/</t>
  </si>
  <si>
    <t>Bruce Hershey</t>
  </si>
  <si>
    <t>https://www.linkedin.com/in/bruce-j-hershey-ii/</t>
  </si>
  <si>
    <t xml:space="preserve">Private Equity
</t>
  </si>
  <si>
    <t>Datadog</t>
  </si>
  <si>
    <t>Datadog, Inc.</t>
  </si>
  <si>
    <t>Datadog is an essential monitoring platform for cloud applications. It brings together data from servers, containers, databases, and third-party services to make your stack entirely observable. These capabilities help DevOps teams avoid downtime, resolve performance issues, and ensure customers are getting the best user experience.</t>
  </si>
  <si>
    <t>https://www.datadoghq.com/</t>
  </si>
  <si>
    <t>Olivier Pomel</t>
  </si>
  <si>
    <t>https://www.linkedin.com/in/olivierpomel/</t>
  </si>
  <si>
    <t>Alex Rosemblat</t>
  </si>
  <si>
    <t>https://www.linkedin.com/in/alexrosemblat/</t>
  </si>
  <si>
    <t>NASDAQ:DDOG</t>
  </si>
  <si>
    <t>$147,900,000</t>
  </si>
  <si>
    <t>$368,000,000</t>
  </si>
  <si>
    <t>Digital Pocket</t>
  </si>
  <si>
    <t>Digital Pocket, LLC</t>
  </si>
  <si>
    <t xml:space="preserve">Outsourced IT services are not anything new, but how we deliver them definitely is.
Digital Pocket® provides customized solutions for all IT, mobile, infrastructure, cloud and security needs. Our clients rely on us to provide scalable solutions to enable them for growth and sustainability. 
Our suite of services are designed to eliminate overhead costs, technology risks, and guarantees clients deploy capital efficiently.
We help our clients minimize technical downtime, evaluate new technologies, and maintain the most secure networks in the world.  We are available to clients 24 hours a day, seven days a week. </t>
  </si>
  <si>
    <t>https://www.digitalpocket.com/</t>
  </si>
  <si>
    <t xml:space="preserve">Jeremy D.
</t>
  </si>
  <si>
    <t>https://www.linkedin.com/in/jeremy-d-26233764/</t>
  </si>
  <si>
    <t>Digital Reasoning Systems</t>
  </si>
  <si>
    <t>Digital Reasoning Systems, Inc.</t>
  </si>
  <si>
    <t>Digital Reasoning was founded by Tim Estes and Dot Currey on the unshakable conviction that machine learning would be incredibly transformative, empowering people in new ways and making a positive difference for humanity.</t>
  </si>
  <si>
    <t>https://digitalreasoning.com/</t>
  </si>
  <si>
    <t>Tim Estes</t>
  </si>
  <si>
    <t>https://www.linkedin.com/in/testes/</t>
  </si>
  <si>
    <t>Randi Schochet</t>
  </si>
  <si>
    <t>https://www.linkedin.com/in/randischochet/</t>
  </si>
  <si>
    <t>$134,000,000</t>
  </si>
  <si>
    <t>Smarsh</t>
  </si>
  <si>
    <t>Dataio</t>
  </si>
  <si>
    <t>Data I/O Corporation.</t>
  </si>
  <si>
    <t>Data I/O Corporation (NASDAQ: DAIO) is the leading global provider of advanced data and security programming solutions for flash, flash-memory based intelligent devices and microcontrollers for automotive, Internet-of-Things, medical, wireless, consumer electronics, industrial controls and other markets.   Customers use Data I/O’s programming solutions to reliably, securely, and cost-effectively bring innovative new products to life.</t>
  </si>
  <si>
    <t>https://www.dataio.com/</t>
  </si>
  <si>
    <t>Anthony Ambrose</t>
  </si>
  <si>
    <t>https://www.linkedin.com/in/anthonyambrose/</t>
  </si>
  <si>
    <t>Michael Tidwell</t>
  </si>
  <si>
    <t>https://www.linkedin.com/in/michaeltidwell1/</t>
  </si>
  <si>
    <t>NASDAQ:DAIO</t>
  </si>
  <si>
    <t>Digital Resolve</t>
  </si>
  <si>
    <t>Digital Resolve, Inc.</t>
  </si>
  <si>
    <t>PEACHTREE CORNERS</t>
  </si>
  <si>
    <t>For nearly 15 years, Digital Resolve has delivered proven and cost-effective solutions that help clients to maintain trust and confidence among their user base, regardless of the industry they serve. With multiple features designed to address fraud across the customer lifecycle, the Digital Resolve platform is the smart choice for those clients wanting a single, easy-to-deploy solution that provides robust protection from login to logout.</t>
  </si>
  <si>
    <t>https://www.digitalresolve.com/</t>
  </si>
  <si>
    <t>Bill Calpin</t>
  </si>
  <si>
    <t>https://www.linkedin.com/in/bill-calpin-608306/</t>
  </si>
  <si>
    <t>$437,000</t>
  </si>
  <si>
    <t>Digital Scepter</t>
  </si>
  <si>
    <t>Digital Scepter Corporation</t>
  </si>
  <si>
    <t>Murrieta</t>
  </si>
  <si>
    <t xml:space="preserve">Founded in 2007, Digital Scepter is a leading provider of robust and reliable information security systems. We help organizations of all sizes protect their mission-critical data, control employee Internet access, and navigate the complex landscape of security technology.
At Digital Scepter, we provide a number of flexible services, designed to meet your specific and individual security needs. Our service range covers network analysis and testing, designing and implementing new solutions, and network monitoring services. Some of our most popular services include an Application Visibility Report, firewall configuration, management and monitoring, vulnerability assessments, and penetration testing.
</t>
  </si>
  <si>
    <t>https://digitalscepter.com/</t>
  </si>
  <si>
    <t>Jon Robinson</t>
  </si>
  <si>
    <t>https://www.linkedin.com/in/jonrobinson/</t>
  </si>
  <si>
    <t>Digital Shadows</t>
  </si>
  <si>
    <t>Digital Shadows Ltd.</t>
  </si>
  <si>
    <t>Digital Shadows is the market leader in Digital Risk Protection. We identify unwanted exposure, protect against external threats, and minimize digital risk. Hear more about us from our co-founders, Alastair Paterson and James Chappell, in this video.</t>
  </si>
  <si>
    <t>https://www.digitalshadows.com/</t>
  </si>
  <si>
    <t>Alastair Paterson</t>
  </si>
  <si>
    <t>https://www.linkedin.com/in/alastair-paterson-2586445/</t>
  </si>
  <si>
    <t>Anna Jensen</t>
  </si>
  <si>
    <t>https://www.linkedin.com/in/annajjensen/</t>
  </si>
  <si>
    <t>Digital Shield, Inc.</t>
  </si>
  <si>
    <t>Bedford</t>
  </si>
  <si>
    <t>Digital Shield is proud to offer training on the latest technologies and best practices within the computer and mobile forensic communities. Digital Shield has been conducting training for over 20 years and has designed, developed and instructed courses for agencies such as DoD (Department of Defense), US State Department, FBI, DEA, CBP, State and Local Law Enforcement, Foreign Allied Nations, and commercial entities. Digital Shield specializes in courseware development and course instruction using the ISD (Instructional System Design) methodology, which is an approved adult learning curriculum approach.
Digital Shield has conducted numerous training sessions within the United States, and internationally in such countries as Colombia, Mexico, Jordan, Egypt, Kenya, Morocco, Thailand, Philippines, Indonesia, Malaysia, India, Bahamas, Antigua, and Pakistan.</t>
  </si>
  <si>
    <t>https://digitalshield.net/</t>
  </si>
  <si>
    <t>Joe Church</t>
  </si>
  <si>
    <t>https://www.linkedin.com/in/joechurch2124/</t>
  </si>
  <si>
    <t>$372,000</t>
  </si>
  <si>
    <t>Direct Recruiters</t>
  </si>
  <si>
    <t>Direct Recruiters, Inc.</t>
  </si>
  <si>
    <t>Solon</t>
  </si>
  <si>
    <t>For over 37 years, Direct Recruiters, Inc. has been recognized as the relationship-focused search firm that assists top-tier organizations with recruiting, acquiring, and retaining high-impact talent for mission-critical positions. Direct Recruiters services clients across North America and has years of experience placing candidates internationally as well.
What does relationship-focused mean to us? We get to know you, we have in-depth knowledge of your industry and we understand our candidates, helping you make the right decisions that will positively impact your organization.</t>
  </si>
  <si>
    <t>https://www.directrecruiters.com/</t>
  </si>
  <si>
    <t>Dan Charney</t>
  </si>
  <si>
    <t>https://www.linkedin.com/in/dan-charney-278a4a1/</t>
  </si>
  <si>
    <t>Christy Pashkovskiy</t>
  </si>
  <si>
    <t>https://www.linkedin.com/in/christy-fox/</t>
  </si>
  <si>
    <t>DirectRM</t>
  </si>
  <si>
    <t>DirectRM, Inc.</t>
  </si>
  <si>
    <t>In 2002, While working with large global security organizations and researching leading edge security technologies, DirectRM (DRM) founders identified the industries weaknesses with respect to mobility. DRM envisioned that to accommodate this rapidly growing mobility industry, security would be the weakness link.  DRM developed an integrated security solution to address what is known today as “Bring Your Own Device” trend which has serious implications and repercussions with network access control.  After eight years of research and development, DRM was formed in October 2010 and released our first product, Direct Authenticator, our secure Access Management Platform.</t>
  </si>
  <si>
    <t>https://directrm.com/</t>
  </si>
  <si>
    <t>Joseph L Baggio</t>
  </si>
  <si>
    <t>https://www.linkedin.com/in/joe-baggio-90377610/</t>
  </si>
  <si>
    <t>Robert Bailey</t>
  </si>
  <si>
    <t>Equity Crowdfunding</t>
  </si>
  <si>
    <t>Dispel</t>
  </si>
  <si>
    <t>Dispel, LLC</t>
  </si>
  <si>
    <t>Our mission is to connect people to their industrial control systems, wherever they are. We do so through a product that is fast, easy to implement, and simple to use.</t>
  </si>
  <si>
    <t>https://dispel.io/</t>
  </si>
  <si>
    <t>Ethan Schmertzler</t>
  </si>
  <si>
    <t xml:space="preserve"> https://www.linkedin.com/in/ethanschmertzler/</t>
  </si>
  <si>
    <t>$1,700,000</t>
  </si>
  <si>
    <t>Dispersive Technologies</t>
  </si>
  <si>
    <t>Dispersive Technologies, Inc.</t>
  </si>
  <si>
    <t xml:space="preserve">We are Dispersive and we’re moving the information that moves the world forward – faster and more securely than ever before.
Dispersive™ is ultra-secure and high performance virtual networking you can trust.
Our patent protected software defined approach significantly enhances network security, reliability and performance across all your devices from branches to laptops, tablets, mobile, and IoT devices.
</t>
  </si>
  <si>
    <t>https://dispersive.io/</t>
  </si>
  <si>
    <t>Edward Wood</t>
  </si>
  <si>
    <t>https://www.linkedin.com/in/edwardjwood/</t>
  </si>
  <si>
    <t>Greg Fegan</t>
  </si>
  <si>
    <t>https://www.linkedin.com/in/gregfegan/</t>
  </si>
  <si>
    <t xml:space="preserve">Venture - Series Unknown
</t>
  </si>
  <si>
    <t>$31,400,000</t>
  </si>
  <si>
    <t>$5,330,000</t>
  </si>
  <si>
    <t>Disrupt:Ops</t>
  </si>
  <si>
    <t>DisruptOps, Inc.</t>
  </si>
  <si>
    <t>DisruptOps helps you fix cloud security issues faster and more consistently. Our Cloud Security Detection and Response Platform connects to AWS and Azure clouds and intelligently routes security alerts to the responsible team within the tools they already use. DisruptOps integrates tightly with AWS SecurityHub to quickly and consistently take action and remediate findings resulting from attacks and misconfigurations.</t>
  </si>
  <si>
    <t>https://disruptops.com/</t>
  </si>
  <si>
    <t>Jody Brazil</t>
  </si>
  <si>
    <t>https://www.linkedin.com/in/jodybrazil/</t>
  </si>
  <si>
    <t>Hari Bhullar</t>
  </si>
  <si>
    <t>https://www.linkedin.com/in/hbhullar/</t>
  </si>
  <si>
    <t>$11,500,000</t>
  </si>
  <si>
    <t>Distil Networks</t>
  </si>
  <si>
    <t>Distil Networks, Inc.</t>
  </si>
  <si>
    <t>Distil Networks specializes in bot detection and mitigation focused on stopping automated attacks to make the web more secure. With Distil, users can automatically block 99.9% of malicious traffic without impacting legitimate users. Distil web security defends websites against web scraping, competitive data mining, account takeovers, transactionfraud, unauthorized vulnerability scans, spam, man-in-the-middle attacks, digital ad fraud, and denial of service. Distil API Security protects public and partner-facing APIs against developer errors, integration bugs, automated scraping, and web and mobile hijacking. Distil Analyst Managed Service brings human intelligence to the science of bot mitigation.</t>
  </si>
  <si>
    <t>www.distilnetworks.com</t>
  </si>
  <si>
    <t>Tiffany O. Kleemann</t>
  </si>
  <si>
    <t>$16,430,000</t>
  </si>
  <si>
    <t>Divvy</t>
  </si>
  <si>
    <t>Divvy Cloud Corporation</t>
  </si>
  <si>
    <t>DivvyCloud helps our customers change the world by empowering them to gain the freedom to innovate using cloud services without the resulting chaos and risk.</t>
  </si>
  <si>
    <t>https://divvycloud.com/</t>
  </si>
  <si>
    <t>Brian Johnson</t>
  </si>
  <si>
    <t>https://www.linkedin.com/in/brian10/</t>
  </si>
  <si>
    <t xml:space="preserve">Peter Scott
</t>
  </si>
  <si>
    <t>https://www.linkedin.com/in/peter-scott-86955b/</t>
  </si>
  <si>
    <t>$28,900,000</t>
  </si>
  <si>
    <t>Norwalk</t>
  </si>
  <si>
    <t>https://www.datto.com/</t>
  </si>
  <si>
    <t>NYSE:MSP</t>
  </si>
  <si>
    <t>DNIF</t>
  </si>
  <si>
    <t>DNIF Next Gen SIEM</t>
  </si>
  <si>
    <t>NETMONASTERY is a network security company which assists enterprises in securing their network and applications by detecting threats in real time. Established in 2002, we have a group of security experts who are passionate about securing your network. Over the years, we became the industry leader in detecting and thwarting threats keeping enterprises free from security hassles and persistent threats. Our team continues in its endeavors to help organizations of all shapes and sizes achieve the best-in-class security without the implementation headaches and huge expense of other solutions.</t>
  </si>
  <si>
    <t>https://dnif.it/</t>
  </si>
  <si>
    <t>Shomiron DAS GUPTA</t>
  </si>
  <si>
    <t>https://www.linkedin.com/in/shomiron/</t>
  </si>
  <si>
    <t>Viral Savla</t>
  </si>
  <si>
    <t>https://www.linkedin.com/in/viral-savla-4398ba66/</t>
  </si>
  <si>
    <t>DocSend</t>
  </si>
  <si>
    <t>DocSend, Inc.</t>
  </si>
  <si>
    <t>When three Stanford graduates started a venture in 2013, they were struck by how fundraising was such a black box. Were investors pinning pitch decks to a wall and throwing darts? Forwarding them along with funny gifs? No idea. DocSend was born to put the final nail in the coffin of email attachments, to give business leaders a modern, secure sharing and tracking platform. Today, over 15,000 professionals use DocSend for fundraising, business development and sales, M&amp;A deals, investor relations, and more.</t>
  </si>
  <si>
    <t>https://www.docsend.com/</t>
  </si>
  <si>
    <t>Russ Heddleston</t>
  </si>
  <si>
    <t>https://www.linkedin.com/in/heddleston/</t>
  </si>
  <si>
    <t xml:space="preserve">Alex Poulos
</t>
  </si>
  <si>
    <t>https://www.linkedin.com/in/poulos/</t>
  </si>
  <si>
    <t>$15,300,000</t>
  </si>
  <si>
    <t>Dropbox</t>
  </si>
  <si>
    <t>docTrackr, Inc.</t>
  </si>
  <si>
    <t>docTrackr’s mission is to democratize data security and protect the privacy of people and their businesses. 
Our advanced yet easy-to-use data security solutions put you in control of your sensitive documents and proprietary information. docTrackr empowers users to define who can access personal data, how information can be used and how long it can be shared. The minute you've sent a digital document, you are no longer in control.
Backed by Polaris Ventures and Atlas Ventures, docTrackr is a proud graduate of TechStars, the #1 start up accelerator in the world. 
docTrackr is based in the USA (Boston – MA) and in Europe (Paris – France; Bucharest – Romania)</t>
  </si>
  <si>
    <t>www.docTrackr.com</t>
  </si>
  <si>
    <t>$244,829</t>
  </si>
  <si>
    <t>Intralinks</t>
  </si>
  <si>
    <t>DomainTools</t>
  </si>
  <si>
    <t>DomainTools, LLC</t>
  </si>
  <si>
    <t>DomainTools helps security analysts turn threat data into threat intelligence. We take indicators from your network, including domains and IPs, and connect them with nearly every active domain on the Internet. Those connections inform risk assessments, help profile attackers, guide online fraud investigations, and map cyber activity to attacker infrastructure.
Our goal is to stop security threats to your organization before they happen, using domain/DNS data, predictive analysis, and monitoring of trends on the Internet. We collect Open Source Intelligence (OSINT) data from many sources, along with historical records, in a central database. We index and analyze the data based on various connection algorithms to deliver actionable intelligence, including domain scoring and forensic mapping.</t>
  </si>
  <si>
    <t>https://www.domaintools.com/</t>
  </si>
  <si>
    <t>Timothy Chen</t>
  </si>
  <si>
    <t>https://www.linkedin.com/in/timothyechen/</t>
  </si>
  <si>
    <t>Ariella Robison</t>
  </si>
  <si>
    <t>https://www.linkedin.com/in/ariellarobison/</t>
  </si>
  <si>
    <t>$16,700,000</t>
  </si>
  <si>
    <t>Dome9 Security</t>
  </si>
  <si>
    <t>Dome9 Security, Inc.</t>
  </si>
  <si>
    <t>CloudGuard Dome9 is a comprehensive software platform for public cloud security and compliance orchestration. Using Dome9, organizations can visualize and assess their security posture, detect misconfigurations, model and actively enforce security best practices, and protect against identity theft and data loss in the cloud. Dome9 delivers security capabilities across Amazon Web Services, Microsoft Azure, and Google Cloud Platform (GCP). You can learn more at.</t>
  </si>
  <si>
    <t>dome9.com</t>
  </si>
  <si>
    <t>Zohar Alon</t>
  </si>
  <si>
    <t>https://www.linkedin.com/in/zoharalon/</t>
  </si>
  <si>
    <t>$29,300,000</t>
  </si>
  <si>
    <t>Check Point Software Technologies</t>
  </si>
  <si>
    <t>DBAPPSecurity</t>
  </si>
  <si>
    <t>DBAPPSecurity Co. Ltd.</t>
  </si>
  <si>
    <t>Hangzhou City</t>
  </si>
  <si>
    <t>Zhejiang Province</t>
  </si>
  <si>
    <t>Founded in 2007,The stock symbol is 688023. DBAPPSecurity has been dedicated to cybersecurity sector. The main business covers R&amp;D, manufacturing and sales of cybersecurity products, and professional security services, including application security, big data security, cloud security, IoT security, ICS security, Industrial Internet security, etc. Empowered by strong R&amp;D capability and persistent innovation,DBAPPSecurity has developed a product portfolio that covers full cybersecurity lifecycle (before/during/after security events)including fundamental cybersecurity products (standalone appliances for security detection and protection) cybersecurity platforms and security services. All the products lines have gained noticeable competitive advantages in different industries.</t>
  </si>
  <si>
    <t>https://www.dbappsecurity.com/</t>
  </si>
  <si>
    <t>Frank Fan</t>
  </si>
  <si>
    <t>Emily Zhu</t>
  </si>
  <si>
    <t>https://www.linkedin.com/in/emily-zhu-83012228/</t>
  </si>
  <si>
    <t>SHA: 688023</t>
  </si>
  <si>
    <t>DOSarrest</t>
  </si>
  <si>
    <t>DOSarrest Internet Security LTD</t>
  </si>
  <si>
    <t xml:space="preserve">DOSarrest was created by our founder Mark Teolis, a veteran of a global colocation and hosting service who witnessed first-hand how DDoS attacks were causing legitimate websites to go down due to DDoS attacks and that hosting providers were not equipped with the tools to effectively help their customers. In 2007 DOSarrest was created to solve the DDoS problem, at the time there were less than a handful of companies that were focused on cloud based anti DDoS solutions.
Our commitment is to our customers and our mission is to bring together insanely responsive support with the best cloud based Internet security in the market place.
</t>
  </si>
  <si>
    <t>https://www.dosarrest.com/</t>
  </si>
  <si>
    <t>MARK TEOLIS</t>
  </si>
  <si>
    <t>https://www.linkedin.com/in/markteolis/?originalSubdomain=ca</t>
  </si>
  <si>
    <t>Dr.Web</t>
  </si>
  <si>
    <t>Doctor Web, Ltd.</t>
  </si>
  <si>
    <t>Russian Federation</t>
  </si>
  <si>
    <t xml:space="preserve">No branch of the economy could function flawlessly function without a means of protecting its information from virus-related computer incidents (VCIs) — i.e., without an anti-virus.
According to the Information Security Doctrine of the Russian Federation, the strategic objectives of information security in the economic sphere are to develop and produce competitive information security solutions. The main thrust of the efforts involved in ensuring information security in the economic sphere is to eliminate the dependence of domestic industries on foreign information technologies and information security solutions by creating, developing, and widely implementing Russian solutions.
Since 1992 the Russian anti-virus Dr.Web has been meeting the fundamental need of any business—to keep its digital assets protected; it helps companies operate in a secure digital environment.
</t>
  </si>
  <si>
    <t>https://www.drweb.com/</t>
  </si>
  <si>
    <t>Igor Danilov</t>
  </si>
  <si>
    <t>Dragos</t>
  </si>
  <si>
    <t>Dragos, Inc.</t>
  </si>
  <si>
    <t>Hanover</t>
  </si>
  <si>
    <t xml:space="preserve">Dragos is the Industrial Cybersecurity expert on a relentless mission to safeguard civilization. 
In a world of rising cybersecurity threats, Dragos protects the most critical infrastructure-those that provide us with the tenets of modern civilization-from increasingly capable adversaries who wish to do it harm. Devoted to codifying and sharing our in-depth industry knowledge of ICS/OT systems, dragos arm industrial defenders around the world with the knowledge and tools to protect their systems as effectively and efficiently as possible.
</t>
  </si>
  <si>
    <t>https://www.dragos.com/</t>
  </si>
  <si>
    <t>Robert M. Lee</t>
  </si>
  <si>
    <t>https://www.linkedin.com/in/robmichaellee/</t>
  </si>
  <si>
    <t xml:space="preserve">Peter Vescuso
</t>
  </si>
  <si>
    <t>https://www.linkedin.com/in/petervescuso/</t>
  </si>
  <si>
    <t>$48,200,000</t>
  </si>
  <si>
    <t>DriveLock</t>
  </si>
  <si>
    <t>DriveLock SE</t>
  </si>
  <si>
    <t xml:space="preserve">We are a German company. Founded in 1999, we are now one of the leading international specialists for IT and data security.
We have set ourselves the goal of reliably protecting corporate data, devices and systems. To achieve this, we rely on the latest technologies, experienced security experts and solutions based on the Zero Trust model.
In today's security architecture, zero trust means a paradigm shift according to the maxim "Never trust, always verify".
Our DriveLock Zero Trust platform follows this principle. It combines the elements:
Data protection
Endpoint protection
Endpoint Detection &amp; Response
Identity &amp; Access Management
The fully integrated zero trust platform supports different operating systems, end devices and is offered as an on-premise solution and managed security service. </t>
  </si>
  <si>
    <t>https://www.drivelock.com/</t>
  </si>
  <si>
    <t>Anton Kreuzer</t>
  </si>
  <si>
    <t>https://www.linkedin.com/in/anton-kreuzer-6236845/?originalSubdomain=de</t>
  </si>
  <si>
    <t>Katrin Hentschel</t>
  </si>
  <si>
    <t>https://www.linkedin.com/in/katrin-hentschel-b6475038/</t>
  </si>
  <si>
    <t>Druva</t>
  </si>
  <si>
    <t>Druva, Inc.</t>
  </si>
  <si>
    <t>Druva delivers data protection and management for the cloud era. Druva Cloud Platform is built on AWS and offered as-a-Service; delivering globally accessible, infinitely scalable and completely autonomous enterprise data resiliency. Customers drive down costs by up to 50 percent by freeing themselves from the burden of unnecessary hardware, capacity planning, and software management.
Druva’s patented cloud architecture transforms backup data into an asset, making it more open and accessible so customers can streamline governance, improve cyber resiliency, and gain critical insights to uncover opportunities and expedite decision making.</t>
  </si>
  <si>
    <t>https://www.druva.com/</t>
  </si>
  <si>
    <t>Jaspreet Singh</t>
  </si>
  <si>
    <t>https://www.linkedin.com/in/jaspreets/</t>
  </si>
  <si>
    <t>Thomas Been</t>
  </si>
  <si>
    <t>https://www.linkedin.com/in/tbeen/</t>
  </si>
  <si>
    <t>$328,000,000</t>
  </si>
  <si>
    <t>$118,900,000</t>
  </si>
  <si>
    <t>Dtex Systems</t>
  </si>
  <si>
    <t>DTEX Systems, Inc.</t>
  </si>
  <si>
    <t>DTEX is committed to helping enterprises run safer and smarter by providing context-rich user behavior and asset utilization analytics that deliver a first-of-its-kind human-centric approach to enterprise operational intelligence. More than 150 of the world’s largest enterprises, governments and forward-thinking organizations leverage DTEX to prevent insider threats, stop data loss, maximize software investments and deployments, optimize workforce productivity, and protect remote workers.</t>
  </si>
  <si>
    <t>https://www.dtexsystems.com/</t>
  </si>
  <si>
    <t>Bahman Mahbod</t>
  </si>
  <si>
    <t>https://www.linkedin.com/in/bahman-mahbod-82813b/</t>
  </si>
  <si>
    <t>Jonathan Daly</t>
  </si>
  <si>
    <t>https://www.linkedin.com/in/jonathanwdaly76/</t>
  </si>
  <si>
    <t>$57,500,000</t>
  </si>
  <si>
    <t>Duality Technologies</t>
  </si>
  <si>
    <t>Duality Technologies, Inc.</t>
  </si>
  <si>
    <t>Newark</t>
  </si>
  <si>
    <t>Founded by world-renowned cryptographers and data science executives, Duality Technologies addresses the rapidly growing need of enterprises across regulated industries to collaborate on sensitive data.  The award-winning Duality SecurePlus™ platform enables secure analysis and AI on encrypted data, deriving insights from sensitive data without exposing the data itself. The groundbreaking technology also protects valuable analytics models from exposure to external collaboration parties during computations.
The unparalleled performance and scalability of the Duality SecurePlus™ platform make it possible for enterprises to leverage advanced cryptographic methods for real-world data collaborations, while complying with data privacy regulations and protecting their IP.</t>
  </si>
  <si>
    <t>https://dualitytech.com/</t>
  </si>
  <si>
    <t>Dr. Alon Kaufman</t>
  </si>
  <si>
    <t>https://www.linkedin.com/in/alon-kaufman-24067b154/</t>
  </si>
  <si>
    <t>Ronen Cohen</t>
  </si>
  <si>
    <t>https://www.linkedin.com/in/rccohen/</t>
  </si>
  <si>
    <t>Duo Security</t>
  </si>
  <si>
    <t>Duo Security, Inc.</t>
  </si>
  <si>
    <t>At Duo, we combine security expertise with a user-centered philosophy to provide two-factor authentication, endpoint remediation and secure single sign-on tools for the modern era. It’s so simple and effective, you get the freedom to focus on your mission and leave protecting it to us.</t>
  </si>
  <si>
    <t>https://duo.com/</t>
  </si>
  <si>
    <t>Dug Song</t>
  </si>
  <si>
    <t>https://www.linkedin.com/in/dugsong/</t>
  </si>
  <si>
    <t>$121,500,000</t>
  </si>
  <si>
    <t>$259,000,000</t>
  </si>
  <si>
    <t>DXC Technology</t>
  </si>
  <si>
    <t>DXC Technology Co</t>
  </si>
  <si>
    <t xml:space="preserve">DXC Technology runs mission-critical systems with the latest technology innovations to deliver better business outcomes and new levels of performance, competitiveness and experiences for our customers.
The criticality of the IT estate is top of mind for customers across all industries. They need to manage previous investments in enterprise infrastructure and also move some of their IT estate to the cloud. Our focus is on IT modernization including on-premises and cloud, data-driven operations and workplace modernization. DXC is in a perfect position to help customers manage their IT estate with the scope and scale of services in the Enterprise Technology Stack. </t>
  </si>
  <si>
    <t>https://www.dxc.technology/</t>
  </si>
  <si>
    <t>Mike Salvino</t>
  </si>
  <si>
    <t>https://www.linkedin.com/in/mikesalvino/</t>
  </si>
  <si>
    <t>Shari Wenker</t>
  </si>
  <si>
    <t>https://www.linkedin.com/in/shariwenker/</t>
  </si>
  <si>
    <t>NYSE:DXC</t>
  </si>
  <si>
    <t>$19,058,000,000</t>
  </si>
  <si>
    <t>DUST Identity</t>
  </si>
  <si>
    <t>DUST Identity, Inc.</t>
  </si>
  <si>
    <t xml:space="preserve">We believe that everyone deserves to know what they’re buying and who they’re buying it from, and we’re using quantum engineered diamonds to make that a reality. Our Diamond Unclonable Secure Tag (DUST) allows companies to secure their physical products with unique identities. We’re committed to giving businesses the tools they need to build, and track, products that their customers can TRUST.
</t>
  </si>
  <si>
    <t>https://dustidentity.com/</t>
  </si>
  <si>
    <t>Ophir Gaathon, PhD</t>
  </si>
  <si>
    <t>https://www.linkedin.com/in/ophirgaathon/</t>
  </si>
  <si>
    <t>$12,300,000</t>
  </si>
  <si>
    <t>DynamiCode</t>
  </si>
  <si>
    <t>DynamiCode Company Limited</t>
  </si>
  <si>
    <t>Shanghai</t>
  </si>
  <si>
    <t>DynamiCode Company Limited was founded in 2006 with corporate headquarters in Shanghai(China),DynamiCode is a leading global provider of innovative electronic payment terminal and identity authentication terminal product solutions.The company has been always committed to the independent R&amp;D,manufacture, sales and service of the mobile payment and information security products.
DynamiCode is consistently ranked as one of the most important suppliers of dynamic token, secure electronic payment terminal,identify authentication system and transactional software services.Dynamicode has comprehensive product lines as DynamiPOS,DynamiKey series of products,including Smart Cashier,Smart Pos,mPos,BT Card Reader,Scan Pos,TMS and AMS softwares,which sirve the global clients.
Being a high technology company,Dynamicode has strong R&amp;D capabilities,which lead Dynamicode to archive a great amount of national and provincial awards.Dynamicode has approved ISO9001,ISO27001,ISO14001,OHSAS1800 certificactions.Dynamicode has more than 15000 square meters of production base,with an annual capacity of 30 million sets of embedded equipment and 1 million of smart POS.</t>
  </si>
  <si>
    <t>https://www.dynamicode.com.cn/en/</t>
  </si>
  <si>
    <t>Yang Jun</t>
  </si>
  <si>
    <t>https://www.linkedin.com/in/yang-jun-a0671b93/?originalSubdomain=cn</t>
  </si>
  <si>
    <t>e-Share</t>
  </si>
  <si>
    <t>e-Share, LLC</t>
  </si>
  <si>
    <t>e-Share was founded in 2012 as nCrypted Cloud to provide highly-secure external file sharing solutions built upon already existing cloud file sharing services. Though the company initially focused on the consumer market, it quickly became clear that Microsoft, Box, Dropbox and Google were not fully meeting the needs of enterprises who wanted to use their cloud file storage and sharing services to share regulated and proprietary data with clients, partners, suppliers and other outside parties. Re-branded as e-Share in 2017, we are solely focused on meeting the external file sharing and content collaboration needs of medium to large sized enterprises.</t>
  </si>
  <si>
    <t>https://www.e-share.us/</t>
  </si>
  <si>
    <t>Nick Stamos</t>
  </si>
  <si>
    <t>https://www.linkedin.com/in/stamosnicholas/</t>
  </si>
  <si>
    <t>Bill Fletcher</t>
  </si>
  <si>
    <t>https://www.linkedin.com/in/bifletcher/</t>
  </si>
  <si>
    <t>$9,300,000</t>
  </si>
  <si>
    <t>eAgency</t>
  </si>
  <si>
    <t>eAgency, Inc.</t>
  </si>
  <si>
    <t>Founded in 2001, eAgency is a market leader in mobile security for consumers and businesses worldwide. We deliver proven mobile security solutions using the cloud computing model including application blocking, wipe and restore, PIM sync, global search, contextual search and archive of SMS, MMS, call logs and email.
Our parental controls products have been adopted globally by carriers, platform providers and consumers. Our My Mobile Watchdog product enables parents to monitor all mobile phone activity via an easy to use web interface, giving parents safety and security in today’s fast paced world.
Our Enterprise solutions have been accepted and are being sold by carriers like: Verizon Wireless, AT&amp;T and China Mobile. The importance of data management and mobile security for smartphones in today’s corporate environment is critical to all companies globally. Our Blackbox Mobile solution for the enterprise market facilitates companies to secure and manage the data running on company-issued devices.
eAgency’s products have received national prominence on programs such as Dr. Phil, The Today Show, Good Morning America, CNN, The Wall Street Journal and USA Today. eAgency has been issued multiple wireless patents and continues our pursuit of innovation in the wireless industry.</t>
  </si>
  <si>
    <t>https://www.eagency.com/</t>
  </si>
  <si>
    <t>Robert Lotter</t>
  </si>
  <si>
    <t>Brian Sands</t>
  </si>
  <si>
    <t>https://www.linkedin.com/in/brian-sands-1078272b/</t>
  </si>
  <si>
    <t>Elastic</t>
  </si>
  <si>
    <t>Elasticsearch B.V.</t>
  </si>
  <si>
    <t>Elastic (NYSE: ESTC) is a search company. As the creators of the Elastic Stack (Elasticsearch, Kibana, Beats, and Logstash), Elastic builds self-managed and SaaS offerings that make data usable in real time and at scale for use cases like application search, site search, enterprise search, logging, APM, metrics, security, business analytics, and many more. Thousands of organizations worldwide, including Cisco, eBay, Goldman Sachs, Microsoft, The Mayo Clinic, NASA, The New York Times, Wikipedia, and Verizon, use Elastic to power mission-critical systems. Founded in 2012, Elastic is a distributed company with Elasticians working in countries around the world.</t>
  </si>
  <si>
    <t>https://www.elastic.co/</t>
  </si>
  <si>
    <t>Shay Banon</t>
  </si>
  <si>
    <t>https://www.linkedin.com/in/kimchy</t>
  </si>
  <si>
    <t>Sally Jenkins</t>
  </si>
  <si>
    <t>https://www.linkedin.com/in/sallyjenkins99/</t>
  </si>
  <si>
    <t>NYSE:ESTC</t>
  </si>
  <si>
    <t>$162,000,000</t>
  </si>
  <si>
    <t>$427,600,000</t>
  </si>
  <si>
    <t>Enea</t>
  </si>
  <si>
    <t>Enea AB</t>
  </si>
  <si>
    <t>Kista</t>
  </si>
  <si>
    <t>Enea delivers information technology products and services for companies that develop communication-intensive products.</t>
  </si>
  <si>
    <t>https://www.enea.com/</t>
  </si>
  <si>
    <t xml:space="preserve">Jan Häglund
</t>
  </si>
  <si>
    <t>https://www.linkedin.com/in/jan-h%C3%A4glund-4773121/</t>
  </si>
  <si>
    <t xml:space="preserve">Andrei Mirlogeanu
</t>
  </si>
  <si>
    <t>https://www.linkedin.com/in/andreimirlogeanu/</t>
  </si>
  <si>
    <t>WSE:ENA</t>
  </si>
  <si>
    <t>$115,000,000</t>
  </si>
  <si>
    <t>Earthlink</t>
  </si>
  <si>
    <t>EarthLink LLC</t>
  </si>
  <si>
    <t>Headquartered in Atlanta, Georgia, EarthLink offers internet access, premium email, web hosting and privacy and data security products and services to customers throughout the United States.  EarthLink also has key partner relationships with several of the nation’s largest providers, enabling the Company to offer products and connectivity services available to millions of households nationwide.</t>
  </si>
  <si>
    <t>https://www.earthlink.net/</t>
  </si>
  <si>
    <t>Glenn Goad</t>
  </si>
  <si>
    <t>https://www.linkedin.com/in/glenn-goad-912ba62/</t>
  </si>
  <si>
    <t>Brigitte Wright-Roy</t>
  </si>
  <si>
    <t>https://www.linkedin.com/in/brigittewrightroy</t>
  </si>
  <si>
    <t>$53,600,000</t>
  </si>
  <si>
    <t>$695,000,000</t>
  </si>
  <si>
    <t>Windstream</t>
  </si>
  <si>
    <t>east-tec</t>
  </si>
  <si>
    <t>East-Tec S.R.L</t>
  </si>
  <si>
    <t>East-Tec (formerly EAST Technologies) has been creating innovative and award-winning privacy and security products and solutions since the end of 1997. The company was founded by Horatiu Tanescu and Eugen Malita while still in high school. They foresaw the importance of protecting sensitive information from falling into the wrong hands, and the necessity of protecting the privacy, identity and confidential information of the computer and Internet user.
Today East-Tec has customers in over one hundred countries, and on all continents. The company is widely known for the east-tec Eraser online privacy protection software, recommended and reviewed by hundreds of magazines, media websites, networks, books, and IT and security professionals from all over the world.</t>
  </si>
  <si>
    <t>https://www.east-tec.com/</t>
  </si>
  <si>
    <t>Eugen Malita</t>
  </si>
  <si>
    <t>https://www.linkedin.com/in/eugen-malita-b2a8075/</t>
  </si>
  <si>
    <t>Eccouncil</t>
  </si>
  <si>
    <t>Albuquerque</t>
  </si>
  <si>
    <t>EC-Council is the leading IT and e-Business certification awarding body and the creator of the world famous Certified Ethical Hacker (#CEH), Computer Hacking Forensics Investigator (CHFI) and EC-Council Certified Security Analyst (ECSA)/License Penetration Tester (LPT) programs. 
EC-Council has trained over 80,000 individuals and certified more than 30,000 security professionals from such fine organizations as the US Army, the FBI, Microsoft, IBM and the United Nations.
EC-Council's certifications are recognized worldwide and have received endorsements from various government agencies including:
- the US Federal Government via the Montgomery GI Bill,
- National Security Agency (NSA) and the Committee on National Security Systems (CNSS).</t>
  </si>
  <si>
    <t>https://www.eccouncil.org/</t>
  </si>
  <si>
    <t>Jay Bavisi</t>
  </si>
  <si>
    <t>https://www.linkedin.com/in/jaybavisi/</t>
  </si>
  <si>
    <t>$84,000,000</t>
  </si>
  <si>
    <t>Echoworx</t>
  </si>
  <si>
    <t>Echoworx Corporation</t>
  </si>
  <si>
    <t>Echoworx protects the privacy of people and businesses throughout the world by making email data protection easier. As a recognized leader in customizable encryption, Echoworx is on a mission to prove to the world that it pays to be secure.</t>
  </si>
  <si>
    <t>https://www.echoworx.com/</t>
  </si>
  <si>
    <t>Michael Ginsberg</t>
  </si>
  <si>
    <t>https://www.linkedin.com/in/michael-ginsberg-02023512/</t>
  </si>
  <si>
    <t>Lorena Magee</t>
  </si>
  <si>
    <t>https://www.linkedin.com/in/lorenamagee/</t>
  </si>
  <si>
    <t>EclecticIQ</t>
  </si>
  <si>
    <t>EclecticIQ B.V.</t>
  </si>
  <si>
    <t>EclecticIQ is a global threat intelligence, hunting and response technology provider. Its clients are some of the most targeted organizations, globally.
To build tomorrow’s defences today, they have to understand the threats against them – and align their efforts and investments to mitigate their risks.
EclecticIQ helps governments, large enterprises and service providers manage threat intelligence, create situational awareness and adopt an intelligence-led cybersecurity approach.</t>
  </si>
  <si>
    <t>https://www.eclecticiq.com</t>
  </si>
  <si>
    <t>Joep Gommers</t>
  </si>
  <si>
    <t>https://www.linkedin.com/in/joepgommers/</t>
  </si>
  <si>
    <t>Ronald Fabbro</t>
  </si>
  <si>
    <t>https://www.linkedin.com/in/ronaldfabbro/</t>
  </si>
  <si>
    <t>Eclypsium</t>
  </si>
  <si>
    <t>Eclypsium, Inc.</t>
  </si>
  <si>
    <t xml:space="preserve">Eclypsium is the industry leader in enterprise firmware and hardware protection. The award-winning Eclypsium platform protects organizations from the foundation of their computing infrastructure upward, ensuring the integrity of laptops, servers and network devices in the supply chain, while deployed and during remote use. 
The Eclypsium platform provides a complete inventory of the health of enterprise firmware and hardware components, scanning automatically for vulnerabilities and updates, alerting you to threats and simplifying the assessment and mitigation of risk. 
</t>
  </si>
  <si>
    <t>https://eclypsium.com/</t>
  </si>
  <si>
    <t>YURIY BULYGIN, PH.D.</t>
  </si>
  <si>
    <t>https://www.linkedin.com/in/bulygin</t>
  </si>
  <si>
    <t>SUZANNE BALTER</t>
  </si>
  <si>
    <t>https://www.linkedin.com/in/suzannebalter</t>
  </si>
  <si>
    <t>$24,100,000</t>
  </si>
  <si>
    <t>Edgewise</t>
  </si>
  <si>
    <t>Edgewise Networks Inc.</t>
  </si>
  <si>
    <t>Edgewise was founded in 2016 to eliminate the problems of data breach and application compromise against companies’ critical business applications. For far too long, flat, unsegmented networks have allowed attackers to move laterally on companies’ unprotected network attack paths to reach vulnerable targets. Though microsegmentation is a well-known defense against unauthorized access, segmentation using legacy controls such as VLANs, firewalls, and ACLs has proven too resource intensive and too complicated to implement and manage, resulting in too little security return on investment.</t>
  </si>
  <si>
    <t>https://www.edgewise.net/</t>
  </si>
  <si>
    <t>Peter Smith</t>
  </si>
  <si>
    <t>https://www.linkedin.com/in/peter-smith-28aa4a2/</t>
  </si>
  <si>
    <t>Nagraj Seshadri</t>
  </si>
  <si>
    <t>https://www.linkedin.com/in/nagraj-seshadri-b07231/</t>
  </si>
  <si>
    <t>EFANI</t>
  </si>
  <si>
    <t xml:space="preserve">Efani Inc.
</t>
  </si>
  <si>
    <t xml:space="preserve">Every second, 3 Americans like you become a victim of cyber-criminals from across the world. 60M Americans like you become victims of such cyber criminals. 
We understand the emotional stress and financial pain before, which is why we built the most secure and private cell phone carrier in the world. At Efani, we guarantee you protection against these criminals &amp; back it with a $5M Insurance Policy. Our proprietary technology provides 11 layers of client-side integrity, privacy and authentication.
Criminals don’t wait, so why should you? Make the switch today with a 100% money-back guarantee.  
</t>
  </si>
  <si>
    <t>www.efani.com</t>
  </si>
  <si>
    <t>Haseeb Awan</t>
  </si>
  <si>
    <t>https://www.linkedin.com/in/haseebawan</t>
  </si>
  <si>
    <t>Egnyte</t>
  </si>
  <si>
    <t>Egnyte, Inc.</t>
  </si>
  <si>
    <t>Egnyte transforms businesses through smarter content allowing organizations to connect, protect, and unlock value from all their content. Our content governance platform delivers smart content collaboration and governance in the cloud or on-premises to thousands of businesses around the world even the most regulated industries. Founded in 2007, Egnyte is privately held and headquartered in Mountain View, CA. Investors include venture capital firms, such as Google Ventures and Kleiner Perkins Caufield &amp; Byers, as well as technology partners, such as CenturyLink and Seagate Technology.</t>
  </si>
  <si>
    <t>https://www.egnyte.com/</t>
  </si>
  <si>
    <t>Vineet Jain</t>
  </si>
  <si>
    <t>https://www.linkedin.com/in/vineetkjain/</t>
  </si>
  <si>
    <t>David Spitz</t>
  </si>
  <si>
    <t>https://www.linkedin.com/in/davidspitz/</t>
  </si>
  <si>
    <t>Egon Zehnder</t>
  </si>
  <si>
    <t>Egon Zehnder International Ltd</t>
  </si>
  <si>
    <t>Geneva</t>
  </si>
  <si>
    <t>Geneve</t>
  </si>
  <si>
    <t>Egon Zehnder is the world’s leadership advisory firm, sharing one goal: to transform people, organizations, and the world through great leadership. We know what great leaders can do and are passionate about delivering the best leadership solutions for our clients. As One Firm, our more than 500 Consultants in 68 offices and 40 countries bring our individual strengths to form one powerful collaborative team. 
We partner closely with public and private corporations, family-owned enterprises, and non-profit and government agencies to provide Board advisory services, CEO search and succession, executive search, executive assessment, leadership development, and organizational transformation. We share a commitment to and pride in doing work that contributes to successful careers, stronger companies, and a better world.</t>
  </si>
  <si>
    <t>https://www.egonzehnder.com/</t>
  </si>
  <si>
    <t>Edilson Camara</t>
  </si>
  <si>
    <t>https://de.linkedin.com/in/edilson-camara-2ba219?trk=pub-pbmap</t>
  </si>
  <si>
    <t>$770,800,000</t>
  </si>
  <si>
    <t>EgoSecure</t>
  </si>
  <si>
    <t>Ettlingen</t>
  </si>
  <si>
    <t>With EgoSecure Data Protection, the German security specialist EgoSecure from Ettlingen has been the innovation leader in the field of comprehensive Data Protection Solutions for the last 10 years. The latest innovation in the product version 10 is the module "Insight"​. First “Insight” determines the overall situation of data security in the network. Based on these facts, the protection requirements are individually determined for each company. The analysis and the protection modules in EgoSecure Data Protection are closely linked in one solution via a management console, a database and an administration concept. Therefore the installation is very simple.</t>
  </si>
  <si>
    <t>https://egosecure.com/</t>
  </si>
  <si>
    <t>Sergej Schlotthauer</t>
  </si>
  <si>
    <t>Matrix42</t>
  </si>
  <si>
    <t>Engility</t>
  </si>
  <si>
    <t>Engility Holdings, Inc</t>
  </si>
  <si>
    <t>Engility is an entirely new government services provider with over 40 years of combined experience across nearly 70 different legacy</t>
  </si>
  <si>
    <t>https://www.engility.com/what-we-do/</t>
  </si>
  <si>
    <t>Lynn Dugle</t>
  </si>
  <si>
    <t>https://www.linkedin.com/in/lynn-d-b96342/</t>
  </si>
  <si>
    <t>Bruce Feldman</t>
  </si>
  <si>
    <t>https://www.linkedin.com/in/bruce-feldman-6566391/</t>
  </si>
  <si>
    <t>NYSE:EGL</t>
  </si>
  <si>
    <t>$8,500,000</t>
  </si>
  <si>
    <t>$1,930,000,000</t>
  </si>
  <si>
    <t>SAIC</t>
  </si>
  <si>
    <t>Egress</t>
  </si>
  <si>
    <t>Egress Software Technologies Ltd.</t>
  </si>
  <si>
    <t>Our vision is for a connected world in which people communicate efficiently and securely. To achieve this, we wrap a protective layer around individual users to stop human-activated data breaches before they happen. Our patented technologies are built using leading-edge contextual machine learning and powerful encryption that mitigate modern risks in ways that other solutions simply can’t achieve.
Today, we provide intelligent email security to prevent accidental and intentional breaches, protect sensitive data, and equip CISOs and their teams with the detailed reporting required for compliance purposes.</t>
  </si>
  <si>
    <t>https://www.egress.com/</t>
  </si>
  <si>
    <t xml:space="preserve">Tony Pepper
</t>
  </si>
  <si>
    <t>https://www.linkedin.com/in/tony-pepper-023298/</t>
  </si>
  <si>
    <t>$47,400,000</t>
  </si>
  <si>
    <t>Ekran System</t>
  </si>
  <si>
    <t>Ekran System Inc</t>
  </si>
  <si>
    <t xml:space="preserve">Ekran System was established in 2013 by a group of experienced digital security specialists. In late 2013 the first official market version of Ekran Systems® was released. The company, backed by Commonwealth of Virginia (CIT funding via MACH37 accelerator) and private investors, focuses on the development of insider security solutions and delivering them to customers worldwide via its global partner network.
We see our mission as providing our customers with an efficient and easy-to-use tool to address all their insider threat management needs as well as to meet their compliance requirements.
</t>
  </si>
  <si>
    <t>https://www.ekransystem.com/en</t>
  </si>
  <si>
    <t>Dennis Turpitka</t>
  </si>
  <si>
    <t>ElcomSoft</t>
  </si>
  <si>
    <t xml:space="preserve">ElcomSoft Co. Ltd
</t>
  </si>
  <si>
    <t>Moscow City</t>
  </si>
  <si>
    <t xml:space="preserve">Founded in 1990, ElcomSoft Co. Ltd. is a leading developer of digital forensics tools. The company offers state-of-the-art solutions for businesses, forensic and law enforcement specialists, provides training and consulting services on mobile and computer forensics. ElcomSoft forensic products and tools are used for criminal investigations by the law enforcement. Today, the company offers the complete range of mobile and computer forensic tools, corporate security solutions and tools for IT security audits.
ElcomSoft tools are used by most of the Fortune 500 corporations, multiple branches of the military all over the world, foreign governments, and all major accounting firms. ElcomSoft is a Microsoft Partner (Silver Application Development), Intel Premier Elite Partner and member of NVIDIA’s CUDA/GPU Computing Registered Developer Program.
</t>
  </si>
  <si>
    <t>https://www.elcomsoft.com/</t>
  </si>
  <si>
    <t xml:space="preserve">Vladimir Katalov
</t>
  </si>
  <si>
    <t>Andy Malyshev</t>
  </si>
  <si>
    <t>https://www.linkedin.com/in/andymalyshev/</t>
  </si>
  <si>
    <t>eLearn Security</t>
  </si>
  <si>
    <t>Caendra Inc.</t>
  </si>
  <si>
    <t>Cary</t>
  </si>
  <si>
    <t xml:space="preserve">We are innovating the IT Security training market through online courses paired with practical hands-on virtual labs. Using the most effective mix of theory, practice and methodology in cyber security - all with real-world lessons that students can immediately apply to build relevant skills and keep their organization's data and systems safe.
</t>
  </si>
  <si>
    <t>https://elearnsecurity.com/</t>
  </si>
  <si>
    <t>Armando Romeo</t>
  </si>
  <si>
    <t>https://ae.linkedin.com/in/armandoromeo</t>
  </si>
  <si>
    <t>Elemental</t>
  </si>
  <si>
    <t xml:space="preserve">Elemental Web Solutions </t>
  </si>
  <si>
    <t>Table View</t>
  </si>
  <si>
    <t>Western Cape</t>
  </si>
  <si>
    <t>Having been established in 2005, in Cape Town, South Africa, Elemental Web Solutions was primarily focused on customized web development and building intranet applications. Oh, how far we have come! We’ve grown our web development service offering to include e-commerce, websites, API integrations and web and mobile applications. Not only have we grown our tech department, but we’ve also established and grown our creative division, allowing us to produce complex tech solutions that are beautifully presented. Our most recent expansion was the creation of a digital marketing division, which consists of highly experienced Google Certified marketing experts.</t>
  </si>
  <si>
    <t>https://www.elemental.co.za/</t>
  </si>
  <si>
    <t>Jerry Diender</t>
  </si>
  <si>
    <t>https://www.linkedin.com/in/jerry-diender-54212810/</t>
  </si>
  <si>
    <t>ePlus</t>
  </si>
  <si>
    <t>ePlus inc.</t>
  </si>
  <si>
    <t>Herndon</t>
  </si>
  <si>
    <t>ePlus is an technology solutions provider of professional &amp; managed services for cloud, security, data center, and digital infrastructure.</t>
  </si>
  <si>
    <t>https://www.eplus.com/</t>
  </si>
  <si>
    <t>Mark Marron</t>
  </si>
  <si>
    <t>https://www.linkedin.com/in/mark-marron-a1b5b1143/</t>
  </si>
  <si>
    <t>Kenneth Farber</t>
  </si>
  <si>
    <t>https://www.linkedin.com/in/kenfarber/</t>
  </si>
  <si>
    <t>NASDAQ:PLUS</t>
  </si>
  <si>
    <t>$1,600,000,000</t>
  </si>
  <si>
    <t>IGX Global</t>
  </si>
  <si>
    <t>Elevate Security</t>
  </si>
  <si>
    <t xml:space="preserve">Elevate Security, Inc.
</t>
  </si>
  <si>
    <t>Berkeley</t>
  </si>
  <si>
    <t>Elevate Security was founded by two former Salesforce executives, Robert Fly and Masha Sedova. With almost 40 years of collective experience in the security industry, they noticed one critical thing was missing. While there were many products on the market that focused on technology or processes, none focused effectively on people. Organizations today need all three elements to stand up to the rapidly changing security landscape. That’s how our journey started; with the ambition to elevate people-powered security by developing the first-ever truly people-centric solution. Today, we’re redefining the security landscape with a growing team serving large enterprises across industries. And this is just the beginning.</t>
  </si>
  <si>
    <t>https://elevatesecurity.com/</t>
  </si>
  <si>
    <t>Robert Fly</t>
  </si>
  <si>
    <t>https://www.linkedin.com/in/robertfly/</t>
  </si>
  <si>
    <t>Suresh Balasubramanian</t>
  </si>
  <si>
    <t>https://www.linkedin.com/in/sbexec/</t>
  </si>
  <si>
    <t>$18,300,000</t>
  </si>
  <si>
    <t>ElevenPaths</t>
  </si>
  <si>
    <t>Telefónica Cybersecurity Tech, S.L.U.</t>
  </si>
  <si>
    <t xml:space="preserve">ElevenPaths is Telefónica’s cyber security company, part of the Telefónica Tech holding, which brings together the digital businesses with the greatest growth potential in the company.
In a world in which cyberthreats are inevitable, as intelligent managed security services suppliers, we focus on preventing, detecting, responding and diminishing the possible attacks faced by companies. We guarantee the cyberresilience of our customers through 24/7 support entirely managed from eleven i-SOCs around the world with global operational capacity.
</t>
  </si>
  <si>
    <t>https://www.elevenpaths.com/index.html</t>
  </si>
  <si>
    <t>Pedro Pablo Pérez</t>
  </si>
  <si>
    <t>https://www.linkedin.com/in/pedro-pablo-perez-6b71431/</t>
  </si>
  <si>
    <t>$35,000,000</t>
  </si>
  <si>
    <t>Elliptic Enterprises</t>
  </si>
  <si>
    <t xml:space="preserve">Elliptic Enterprises Ltd.
</t>
  </si>
  <si>
    <t>Founded in 2013, Elliptic pioneered the use of blockchain analytics for financial crime compliance. We are the leading provider of crypto compliance solutions globally. Elliptic’s founders first became involved with cryptoassets in 2011, when they recognized the technology’s potential to open up financial services to unprecedented innovation and competition. Having worked for regulated financial institutions, they also understood that the cryptoasset industry would have to operate within financial crime regulatory frameworks to reach its full potential. With that in mind,  they built and launched the world’s first compliance tools based on blockchain analytics in 2015. As the technology matures, new blockchains emerge and regulations evolve - but our mission has remained the same: To protect our customers from financial crime in cryptoassets.</t>
  </si>
  <si>
    <t>https://www.elliptic.co/</t>
  </si>
  <si>
    <t>Simone Maini</t>
  </si>
  <si>
    <t>https://www.linkedin.com/in/simone-maini/</t>
  </si>
  <si>
    <t>Meredith Odgers</t>
  </si>
  <si>
    <t>https://www.linkedin.com/in/meredith-odgers/</t>
  </si>
  <si>
    <t>Emagined Security</t>
  </si>
  <si>
    <t>Emagined Security, Inc.</t>
  </si>
  <si>
    <t>San Carlos</t>
  </si>
  <si>
    <t>Emagined Security is a leading provider of professional services for information security and compliance solutions since 2002. We empower our clients by helping them effectively manage IT risk and network vulnerability in today’s ever-changing business environment. With deep industry expertise and a proven track record, Emagined Security can scale quickly and efficiently to provide best-in-class organizations with the rapid response required. We offer vulnerability assessments, penetration testing tools, managed security, and more. Our clients cover a wide range of U.S. and Global Fortune 500 organizations, including financial services, healthcare, pharmaceutical, high tech, manufacturing, energy, and insurance industries.</t>
  </si>
  <si>
    <t>https://www.emagined.com/</t>
  </si>
  <si>
    <t>David Sockol</t>
  </si>
  <si>
    <t>https://www.linkedin.com/in/david-sockol-3553a/</t>
  </si>
  <si>
    <t>David Zuckerman</t>
  </si>
  <si>
    <t>https://www.linkedin.com/in/david-zuckerman-73697b/</t>
  </si>
  <si>
    <t>$5,690,000</t>
  </si>
  <si>
    <t>Extreme Networks</t>
  </si>
  <si>
    <t>Extreme Networks, Inc</t>
  </si>
  <si>
    <t>Extreme Networks, Inc. (EXTR) creates effortless networking experiences that enable all of us to advance. We push the boundaries of technology leveraging the powers of machine learning, artificial intelligence, analytics, and automation. Over 50,000 customers globally trust our end-to-end, cloud-driven networking solutions and rely on our top-rated services and support to accelerate their digital transformation efforts and deliver progress like never before.</t>
  </si>
  <si>
    <t>https://www.extremenetworks.com/</t>
  </si>
  <si>
    <t>Ed Meyercord</t>
  </si>
  <si>
    <t>https://www.linkedin.com/in/ed-meyercord-3316b416</t>
  </si>
  <si>
    <t>NASDAQ:EXTR</t>
  </si>
  <si>
    <t>$582,000,000</t>
  </si>
  <si>
    <t>$661,200,000</t>
  </si>
  <si>
    <t>Emailage</t>
  </si>
  <si>
    <t xml:space="preserve">Emailage Corp.
</t>
  </si>
  <si>
    <t>Chandler</t>
  </si>
  <si>
    <t xml:space="preserve">Emailage is a developer of fraud prevention and identity verification technology used to make transactions easier and secure.
</t>
  </si>
  <si>
    <t>Rei Carvalho</t>
  </si>
  <si>
    <t>https://www.linkedin.com/in/reicarvalho/</t>
  </si>
  <si>
    <t>$10,160,000</t>
  </si>
  <si>
    <t>LexisNexis Risk Solutions</t>
  </si>
  <si>
    <t>CERIAS at Purdue University</t>
  </si>
  <si>
    <t>CERIAS</t>
  </si>
  <si>
    <t>The Center for Education and Research in Information Assurance and Security (CERIAS) is currently viewed as one of the world’s leading centers for research and education in areas of information security that are crucial to the protection of critical computing and communication infrastructure. CERIAS is unique among such national centers in its multidisciplinary approach to the problems, ranging from purely technical issues (e.g., intrusion detection, network security, etc) to ethical, legal, educational, communicational, linguistic, and economic issues, and the subtle interactions and dependencies among them.
The Research conducted through CERIAS includes faculty from six different colleges and 20+ departments across campus. The six areas below summarize the research focus areas for the faculty involved with the center:
Assured Identity and Privacy
End System Security
Human Centric Security
Network Security
Policy, Law and Management
Prevention, Detection and Response</t>
  </si>
  <si>
    <t>https://www.cerias.purdue.edu/</t>
  </si>
  <si>
    <t>eMazzanti Technologies</t>
  </si>
  <si>
    <t>Hoboken</t>
  </si>
  <si>
    <t>eMazzanti Technologies is your outsourced IT consultant servicing clients worldwide since 2001. We specialize in a wide range of IT Services that can help grow your business exponentially. Our experienced IT engineers can quickly provide expert analysis of your business technology and suggest an IT solution that will increase your business productivity, business growth and business security. No matter what, we will meet and exceed your business expectations with a suite of technology services that includes antivirus solutions, network security, application control, cloud computing, virtualization, PCI compliance, video security, remote support, email security, spam filtering as well as POS and retails solutions.</t>
  </si>
  <si>
    <t>https://www.emazzanti.net/</t>
  </si>
  <si>
    <t>Carl Mazzanti</t>
  </si>
  <si>
    <t>https://www.linkedin.com/in/cmazzanti/</t>
  </si>
  <si>
    <t>$209,000,000,000</t>
  </si>
  <si>
    <t>Empow Cyber Security</t>
  </si>
  <si>
    <t xml:space="preserve">empow Cyber Security, Inc.
</t>
  </si>
  <si>
    <t>empow is upending the security information &amp; event management (SIEM) industry with a new kind of SIEM that can detect and respond to attacks automatically, without requiring any correlation rules. The empow solution uses true artificial intelligence (natural language processing), machine learning, and cause-and-effect analytics rather than static rules, playbooks, and people to detect, investigate, and mitigate attacks. empow's patented breakthrough technology enables organizations to improve their security posture dramatically while reducing their total cost of ownership by orders of magnitude.</t>
  </si>
  <si>
    <t>https://empow.co/</t>
  </si>
  <si>
    <t>Avi Chesla</t>
  </si>
  <si>
    <t>https://www.linkedin.com/in/avi-chesla-0637761/</t>
  </si>
  <si>
    <t>Mickey Singer</t>
  </si>
  <si>
    <t>https://www.linkedin.com/in/mickey-singer-66bb69b9/</t>
  </si>
  <si>
    <t>EmpowerID</t>
  </si>
  <si>
    <t>EmpowerID, Inc.</t>
  </si>
  <si>
    <t>EmpowerID is the award winning, all-in-one Identity Management and Cloud Security suite. With over 2 decades in the industry, we are trusted by, and have partnered with, globally recognized organizations including Siemens, Airbus, Reckitt Benckiser, Henkel, Deloitte, Credit Suisse, Paccar, etc. Most security initiatives are compliance-driven focusing on paperwork, not actual security. We provide a highly scalable, fully customizable IAM infrastructure that delivers results in a more time and cost-efficient manner for your enterprise. Accolades include: “Product leader, Innovation Leader, and Overall Leader” EmpowerID allows organizations to stop worrying about account management, audit, and policy enforcement, and get back to doing business.</t>
  </si>
  <si>
    <t>https://www.empowerid.com/</t>
  </si>
  <si>
    <t>Patrick Parker</t>
  </si>
  <si>
    <t>https://www.linkedin.com/in/patrickparker/</t>
  </si>
  <si>
    <t>Cristiana Vicovan</t>
  </si>
  <si>
    <t>https://www.linkedin.com/in/cristianap/</t>
  </si>
  <si>
    <t>Emsisoft</t>
  </si>
  <si>
    <t xml:space="preserve">Emsisoft Ltd
</t>
  </si>
  <si>
    <t>Nelson</t>
  </si>
  <si>
    <t>New Zealand</t>
  </si>
  <si>
    <t>Emsisoft’s roots can be traced all the way to back to 1999 when our CEO Christian Mairoll kept receiving a nasty backdoor Trojan, “Back Orifice”, from so-called ‘friends’ via ICQ. As it forced the CD drive to repeatedly open and close, his curiosity sparked. How does this Trojan work? How do I get rid of it? It was then that the first line of Emsisoft Anti-Malware’s code was written. By 2003 what had started out as a hobby project became an anti-malware company for the masses and has been growing its staff to 40 passionate individuals today. Our team of leading experts dedicates its time and effort to defending millions of customers from the never ending stream of online threats.</t>
  </si>
  <si>
    <t>https://www.emsisoft.com/en/</t>
  </si>
  <si>
    <t>Christian Mairoll</t>
  </si>
  <si>
    <t>https://www.linkedin.com/in/emsisoft/</t>
  </si>
  <si>
    <t>Enclave Forensics</t>
  </si>
  <si>
    <t xml:space="preserve">Enclave Forensics, Inc.
</t>
  </si>
  <si>
    <t>Shelter Island</t>
  </si>
  <si>
    <t>Enclave Forensics, Inc. is an information security consultancy specializing in incident response planning, incident handling, penetration testing, digital forensics, secure coding, intrusion detection/intrusion prevention design and monitoring, and concierge information security training ranging from basic through advanced topics. Enclave Forensics serves our customers worldwide from our offices in New York and Las Vegas.</t>
  </si>
  <si>
    <t>https://www.enclaveforensics.com/</t>
  </si>
  <si>
    <t>David Hoelzer</t>
  </si>
  <si>
    <t>https://www.linkedin.com/in/davidhoelzer/</t>
  </si>
  <si>
    <t>Encode</t>
  </si>
  <si>
    <t>ENCODE S.A.</t>
  </si>
  <si>
    <t xml:space="preserve">Encode’s powerful Enorasys Security Analytics &amp; Response Orchestration platform enables continuous cyber situational awareness and targeted response, the only effective antidote to advanced cyber threat actors and APT attacks. The solution is customer centric, agile and delivered as a Managed Security Service, Cloud/SaaS, or on-premises solution.
With global operations and local expertise, Encode combines its cutting edge technology with best of breed Cyber Security Operations and Services to augment its clients’ cyber security capabilities for the continuous and effective management of advanced cyber threats.
Launched in 2001, Encode has conducted thousands of security projects for more than 200 major organizations. Our client-base includes European and Middle East banks, along with other major companies, telecom and public sector organizations from more than 20 countries.
</t>
  </si>
  <si>
    <t>https://www.encodegroup.com/</t>
  </si>
  <si>
    <t>Harry Eliopoulos</t>
  </si>
  <si>
    <t>https://www.linkedin.com/in/harryeliopoulos/</t>
  </si>
  <si>
    <t>F-Secure</t>
  </si>
  <si>
    <t>F-Secure Corporation</t>
  </si>
  <si>
    <t>Helsinki</t>
  </si>
  <si>
    <t>Southern Finland</t>
  </si>
  <si>
    <t>Nobody knows cyber security like F‑Secure. For three decades, F‑Secure has driven innovations in cyber security, defending tens of thousands of companies and millions of people. With unsurpassed experience in endpoint protection as well as detection and response, F‑Secure shields enterprises and consumers against everything from advanced cyber attacks and data breaches to widespread ransomware infections.</t>
  </si>
  <si>
    <t>https://www.f-secure.com/</t>
  </si>
  <si>
    <t>Samu Konttinen</t>
  </si>
  <si>
    <t>https://www.linkedin.com/in/samu-konttinen-30a99b4/</t>
  </si>
  <si>
    <t>Karolina Malagocka</t>
  </si>
  <si>
    <t>https://www.linkedin.com/in/karolinamarketing/</t>
  </si>
  <si>
    <t>HEL:FSC1V</t>
  </si>
  <si>
    <t>$256,600,000</t>
  </si>
  <si>
    <t xml:space="preserve">MWR InfoSecurity </t>
  </si>
  <si>
    <t>Encryptics</t>
  </si>
  <si>
    <t xml:space="preserve">Encryptics Holdings, Inc.
</t>
  </si>
  <si>
    <t>Frisco</t>
  </si>
  <si>
    <t>Now you can share data without ever losing control of it. Encryptics’ advanced architecture makes data self-protecting, intelligent and self-aware – wherever it goes, no matter who has it, for as long as you want. Our .SAFE (“dot-safe”) wrapper technology is based on a patented multi-key system designed so that no single key allows access to the data.  This policy-based, layered-key access model provides a systematic approach for data to evaluate its own safety conditions, including geo-sensing and geo-fencing, recipient authentication, access time periods and real-time policy changes from its owner. Contact us today to see for yourself.</t>
  </si>
  <si>
    <t>https://keyavidata.com/</t>
  </si>
  <si>
    <t>Elliot Lewis</t>
  </si>
  <si>
    <t>https://www.linkedin.com/in/elliotdlewis/</t>
  </si>
  <si>
    <t>Kenny C.</t>
  </si>
  <si>
    <t>https://www.linkedin.com/in/kenny-c-673a7042/</t>
  </si>
  <si>
    <t xml:space="preserve">Seed
</t>
  </si>
  <si>
    <t>$6,200,000</t>
  </si>
  <si>
    <t>F5</t>
  </si>
  <si>
    <t>F5 Networks, Inc.</t>
  </si>
  <si>
    <t>F5 (NASDAQ: FFIV) powers applications from development through their entire lifecycle, across any multi-cloud environment, so our customers—enterprise businesses, service providers, governments, and consumer brands—can deliver differentiated, high-performing, and secure digital experiences. Unique to F5 is its extensible application deliveryplatform, iRules, which allows application and security architects the ability to offload and implement commodity features and proactively deploy security and application related functionality that improves application deployments without requiring changes to those applications.</t>
  </si>
  <si>
    <t>https://www.f5.com/</t>
  </si>
  <si>
    <t>François Locoh-Donou</t>
  </si>
  <si>
    <t>https://www.linkedin.com/in/fldonou/</t>
  </si>
  <si>
    <t>Mika Yamamoto</t>
  </si>
  <si>
    <t>https://www.linkedin.com/in/mikayamamoto/</t>
  </si>
  <si>
    <t>NASDAQ:FFIV</t>
  </si>
  <si>
    <t>$2,351,000,000</t>
  </si>
  <si>
    <t>Shape Security</t>
  </si>
  <si>
    <t>Endace</t>
  </si>
  <si>
    <t>Endace Ltd.</t>
  </si>
  <si>
    <t>Ellerslie</t>
  </si>
  <si>
    <t>Auckland</t>
  </si>
  <si>
    <t>Endace started as a New Zealand University research project in 2001 when we developed the DAG™ Data Capture Card, which quickly redefined the packet capture market, and gained a reputation as the gold standard for accurate, reliable packet capture. Fifteen years on, we continue to set the benchmark for 100% accurate packet-capture, Network Recording and Playback™ at high speed. Our network recording and visibility solutions are used by some of the world's biggest companies to monitor some of the fastest, most powerful networks on the planet.</t>
  </si>
  <si>
    <t>https://www.endace.com/</t>
  </si>
  <si>
    <t>Stuart Wilson</t>
  </si>
  <si>
    <t>https://www.linkedin.com/in/stuart-wilson-endace/</t>
  </si>
  <si>
    <t>Mark Evans</t>
  </si>
  <si>
    <t>https://www.linkedin.com/in/marke/?originalSubdomain=nz</t>
  </si>
  <si>
    <t>Emulex</t>
  </si>
  <si>
    <t>Endgame</t>
  </si>
  <si>
    <t>ENDGAME, INC.</t>
  </si>
  <si>
    <t>Endgame's endpoint protection platform protects the world’s data from advanced attacks.</t>
  </si>
  <si>
    <t>https://www.endgame.com/</t>
  </si>
  <si>
    <t>https://www.linkedin.com/in/natefick/</t>
  </si>
  <si>
    <t>Justin Hoffman</t>
  </si>
  <si>
    <t>https://www.linkedin.com/in/jhoff68/</t>
  </si>
  <si>
    <t>$111,400,000</t>
  </si>
  <si>
    <t>Endian</t>
  </si>
  <si>
    <t>Endian SRL</t>
  </si>
  <si>
    <t>Appiano</t>
  </si>
  <si>
    <t>Trentino-Alto Adige</t>
  </si>
  <si>
    <t>Endian's mission is to protect global communication networks and provide secure information access to anyone.</t>
  </si>
  <si>
    <t>https://www.endian.com/</t>
  </si>
  <si>
    <t>Raphael Vallazza</t>
  </si>
  <si>
    <t>https://www.linkedin.com/in/raphaelvallazza/</t>
  </si>
  <si>
    <t>Andrea Albertini</t>
  </si>
  <si>
    <t>https://www.linkedin.com/in/andreaalbertini/</t>
  </si>
  <si>
    <t>Falanx Group</t>
  </si>
  <si>
    <t>Falanx Group Ltd</t>
  </si>
  <si>
    <t>Falanx Group protect, defend, and inform businesses in the face of growing political and cyber risks
Complete, proactive cyber defence, intelligence and technology from Falanx Group. Scalable and affordable.
Partnering closely with our clients, we use our intelligence, vigilance, tools and technology to provide targeted threat prevention to businesses like yours. Whether your need for cyber resilience is rooted in remaining compliant or mitigating risk, our experienced and friendly staff are here to help.
Deep understanding of industry requirements and the far reaching implications of cyber breaches enables us to help you make better informed, confident choices. Benefit from our trusted, reliable team and forgo the stress associated with protecting your business</t>
  </si>
  <si>
    <t>https://falanx.com/</t>
  </si>
  <si>
    <t>Mike Read</t>
  </si>
  <si>
    <t>https://www.linkedin.com/in/mike-read-b432756/</t>
  </si>
  <si>
    <t>Rick Flood</t>
  </si>
  <si>
    <t>https://www.linkedin.com/in/rick-flood-9037291/</t>
  </si>
  <si>
    <t>LSE:FLX</t>
  </si>
  <si>
    <t>$6,600,000</t>
  </si>
  <si>
    <t>Enet 1 Group</t>
  </si>
  <si>
    <t>EnterNet Security, LLC</t>
  </si>
  <si>
    <t>The Woodlands</t>
  </si>
  <si>
    <t>The Enet 1 Group audits, assesses, recommends, and delivers tested solutions for the ever-increasing threats to your critical systems and digital assets</t>
  </si>
  <si>
    <t>https://www.enet1group.com/</t>
  </si>
  <si>
    <t>Tim W. Smith</t>
  </si>
  <si>
    <t>https://www.linkedin.com/in/tim-w-smith-2493b41/</t>
  </si>
  <si>
    <t>Fasoo</t>
  </si>
  <si>
    <t>Fasoo provides unstructured data security, privacy and enterprise content platforms that protect, control, trace, analyze and share critical business information securely while enhancing productivity. Fasoo’s continuous focus on customer innovation and creativity provide market-leading solutions to the challenges faced by organizations of all sizes and industries.</t>
  </si>
  <si>
    <t>https://en.fasoo.com/</t>
  </si>
  <si>
    <t>John Herring</t>
  </si>
  <si>
    <t>https://www.linkedin.com/in/john-herring-43ba94119/</t>
  </si>
  <si>
    <t>Deborah Kish</t>
  </si>
  <si>
    <t>https://www.linkedin.com/in/deborahkish/</t>
  </si>
  <si>
    <t>KOSDAQ:150900</t>
  </si>
  <si>
    <t>Enigmedia</t>
  </si>
  <si>
    <t>Enigmedia, S.L.</t>
  </si>
  <si>
    <t>Enigmedia develops technological solutions that allow the encryption of information in real-time.</t>
  </si>
  <si>
    <t>https://enigmedia.es/</t>
  </si>
  <si>
    <t>Gerard Vidal</t>
  </si>
  <si>
    <t>https://www.linkedin.com/in/linkedinofgerard/</t>
  </si>
  <si>
    <t>Ensighten</t>
  </si>
  <si>
    <t>Ensighten, Inc.</t>
  </si>
  <si>
    <t>The leader in website security &amp; privacy compliance</t>
  </si>
  <si>
    <t>https://www.ensighten.com/</t>
  </si>
  <si>
    <t>Marty Greenlow</t>
  </si>
  <si>
    <t>https://www.linkedin.com/in/marty-greenlow-a18a6566/</t>
  </si>
  <si>
    <t>Christy Steward</t>
  </si>
  <si>
    <t>https://www.linkedin.com/in/christiana-steward-10b4887a/</t>
  </si>
  <si>
    <t>$61,700,000</t>
  </si>
  <si>
    <t>Ensign Infosecurity</t>
  </si>
  <si>
    <t>Ensign InfoSecurity Pte. Ltd</t>
  </si>
  <si>
    <t>Ensign InfoSecurity, Southeast Asia’s largest pure-play cybersecurity services provider.</t>
  </si>
  <si>
    <t>https://www.ensigninfosecurity.com/</t>
  </si>
  <si>
    <t>Tammie Tham</t>
  </si>
  <si>
    <t>https://www.linkedin.com/in/tammietham/</t>
  </si>
  <si>
    <t>$126,000,000</t>
  </si>
  <si>
    <t>enSilo</t>
  </si>
  <si>
    <t>enSilo Inc.</t>
  </si>
  <si>
    <t>enSilo is a real-time Data Protection Platform. enSilo stops data theft right when it starts. enSilo's protects customers' data from exfiltration, tampering and ransomware while never stopping business operations by working at the operating system level.</t>
  </si>
  <si>
    <t>Entersekt</t>
  </si>
  <si>
    <t>Stellenbosch</t>
  </si>
  <si>
    <t>NA - South Africa</t>
  </si>
  <si>
    <t>Innovator in mobile identity and payments enablement</t>
  </si>
  <si>
    <t>https://www.entersekt.com/</t>
  </si>
  <si>
    <t>Schalk Nolte</t>
  </si>
  <si>
    <t>https://www.linkedin.com/in/schalk-nolte-45b3b74/</t>
  </si>
  <si>
    <t>$28,200,000</t>
  </si>
  <si>
    <t>Fastly</t>
  </si>
  <si>
    <t>Fastly, Inc.</t>
  </si>
  <si>
    <t>Fastly helps the world’s most popular digital businesses keep pace with their customer expectations by delivering fast, secure, and scalable online experiences. Businesses trust the Fastly edge cloud platform to accelerate the pace of technical innovation, mitigate evolving threats, and scale on demand. The company's edge cloud platformenables the best of the web to thrive and helps to deliver better online experiences.</t>
  </si>
  <si>
    <t>https://www.fastly.com/</t>
  </si>
  <si>
    <t>Joshua Bixby</t>
  </si>
  <si>
    <t>https://www.linkedin.com/in/joshbixby/?originalSubdomain=ca</t>
  </si>
  <si>
    <t>DANA WOLF</t>
  </si>
  <si>
    <t>https://www.linkedin.com/in/dana-wolf-0713/</t>
  </si>
  <si>
    <t>NYSE:FSLY</t>
  </si>
  <si>
    <t>$219,000,000</t>
  </si>
  <si>
    <t>FEITIAN Technologies</t>
  </si>
  <si>
    <t xml:space="preserve">FEITIAN Technologies Co. Ltd. </t>
  </si>
  <si>
    <t>Beijing</t>
  </si>
  <si>
    <t>Established in 1998, FEITIAN Technologies is a leading global provider of cyber security products and solutions.
Our customers are located in more than 100 countries and regions. 5 oversea branches in Asia, Europe, North America, and a professional international team enable us to serve our customers all over the world.
FEITIAN has over 1,000 employees, more than half are R&amp;D engineers. The continuous high investment in R&amp;D and the deep understanding of customer needs over the past 20 years have enabled FEITIAN to continuously develop diversified types of innovative products with international patent rights and certifications.</t>
  </si>
  <si>
    <t>https://www.ftsafe.com/</t>
  </si>
  <si>
    <t>Huang Yu</t>
  </si>
  <si>
    <t>https://www.linkedin.com/in/yu-huang-1aab3161/?originalSubdomain=cn</t>
  </si>
  <si>
    <t>SZSE:300386</t>
  </si>
  <si>
    <t>$155,900,000</t>
  </si>
  <si>
    <t>Entrust Datacard</t>
  </si>
  <si>
    <t>Entrust Corporation</t>
  </si>
  <si>
    <t>Shakopee</t>
  </si>
  <si>
    <t>Entrust Datacard provides technologies to establish trusted identities and conduct highly secure transactions.</t>
  </si>
  <si>
    <t>https://www.entrust.com/</t>
  </si>
  <si>
    <t>Todd Wilkinson</t>
  </si>
  <si>
    <t>https://www.linkedin.com/in/todd-wilkinson-60a9b31/</t>
  </si>
  <si>
    <t>Karen Kaukol</t>
  </si>
  <si>
    <t>https://www.linkedin.com/in/karenkaukol/</t>
  </si>
  <si>
    <t>$800,000,000</t>
  </si>
  <si>
    <t>Enveil</t>
  </si>
  <si>
    <t>Enveil, Inc.</t>
  </si>
  <si>
    <t>Fulton</t>
  </si>
  <si>
    <t>Enveil is a pioneering data security company protecting Data in Use to enable secure search, analytics, sharing, and collaboration. Founded by U.S. Intelligence Community alumni with backgrounds in mathematics, algorithmics, and machine learning, Enveil is revolutionizing data security by addressing a Data in Use vulnerability that people have been chasing for more than 20 years.</t>
  </si>
  <si>
    <t>https://www.enveil.com/</t>
  </si>
  <si>
    <t>Ellison Anne Williams</t>
  </si>
  <si>
    <t>https://www.linkedin.com/in/ellison-anne-williams-98102a127/</t>
  </si>
  <si>
    <t>Scott Ostrowski</t>
  </si>
  <si>
    <t>https://www.linkedin.com/in/scott-ostrowski/</t>
  </si>
  <si>
    <t>$5,500,000</t>
  </si>
  <si>
    <t>Envelop</t>
  </si>
  <si>
    <t>ENVELOP is new 3D immersive sound space</t>
  </si>
  <si>
    <t>envelop.us</t>
  </si>
  <si>
    <t>Product Crowdfunding</t>
  </si>
  <si>
    <t>$15,700</t>
  </si>
  <si>
    <t>Envieta</t>
  </si>
  <si>
    <t>Envieta LLC</t>
  </si>
  <si>
    <t>From the ground up, virtually everyone at Envieta comes from a technical background–computer engineering, security, electrical engineering, mathematics.</t>
  </si>
  <si>
    <t>https://envieta.com/</t>
  </si>
  <si>
    <t>Ericom</t>
  </si>
  <si>
    <t>Ericom Software, Inc</t>
  </si>
  <si>
    <t>Closter</t>
  </si>
  <si>
    <t>Global Leader in Enterprise-grade Cybersecurity &amp; Access Solutions to securely Deliver Desktops, Applications &amp; Web Content to Any Device</t>
  </si>
  <si>
    <t>https://www.ericom.com/</t>
  </si>
  <si>
    <t>David Canellos</t>
  </si>
  <si>
    <t>https://www.linkedin.com/in/davidcanellos/</t>
  </si>
  <si>
    <t>Gerry Grealish</t>
  </si>
  <si>
    <t>https://www.linkedin.com/in/gerrygrealish/</t>
  </si>
  <si>
    <t>$19,100,000</t>
  </si>
  <si>
    <t>ERM Protect</t>
  </si>
  <si>
    <t>ERMProtect</t>
  </si>
  <si>
    <t>ERMProtect is a computer and network security company.</t>
  </si>
  <si>
    <t>https://ermprotect.com/</t>
  </si>
  <si>
    <t>Silka Gonzalez</t>
  </si>
  <si>
    <t>https://www.linkedin.com/in/silkagonzalez/</t>
  </si>
  <si>
    <t>$2,200,000</t>
  </si>
  <si>
    <t>eSecurity Solutions</t>
  </si>
  <si>
    <t>eSecurity Solutions, LLC</t>
  </si>
  <si>
    <t xml:space="preserve">eSecurity Solutions is a company that offers products and managed security services.
</t>
  </si>
  <si>
    <t>Tom Ruffolo</t>
  </si>
  <si>
    <t>https://www.linkedin.com/in/tom-ruffolo-2495bb/</t>
  </si>
  <si>
    <t>eSentire</t>
  </si>
  <si>
    <t>eSentire Inc.</t>
  </si>
  <si>
    <t>eSentire provides information security solutions and protects enterprises from advanced cyber threats.</t>
  </si>
  <si>
    <t>https://www.esentire.com/</t>
  </si>
  <si>
    <t>Kerry T. Bailey</t>
  </si>
  <si>
    <t>https://www.linkedin.com/in/ktbailey/</t>
  </si>
  <si>
    <t>Angela Rizzo</t>
  </si>
  <si>
    <t>https://www.linkedin.com/in/angelaorizzo/</t>
  </si>
  <si>
    <t>$84,900,000</t>
  </si>
  <si>
    <t>ESET</t>
  </si>
  <si>
    <t>ESET, spol. s r.o.</t>
  </si>
  <si>
    <t>Bratislava</t>
  </si>
  <si>
    <t>Slovakia (Slovak Republic)</t>
  </si>
  <si>
    <t>ESET is an information technology security company that develops security software solutions.</t>
  </si>
  <si>
    <t>https://www.eset.com/</t>
  </si>
  <si>
    <t>Richard Marko</t>
  </si>
  <si>
    <t>https://www.linkedin.com/in/richard-marko-55059b7/</t>
  </si>
  <si>
    <t>Ignacio Sbampato</t>
  </si>
  <si>
    <t>https://www.linkedin.com/in/ignaciosbampato/</t>
  </si>
  <si>
    <t>$210,100,000</t>
  </si>
  <si>
    <t>EventSentry</t>
  </si>
  <si>
    <t>NETIKUS.NET ltd</t>
  </si>
  <si>
    <t>EventSentry was originally named "EventwatchNT", a free event log monitoring application first released in the spring of 2001. Even though EventwatchNT was only developed on weekends and evenings it was well received by System Administrators who were finally able to monitor their event logs for free! At that time, and still today, no other freeware event log monitoring application, except for EventSentry Light, exist on the market. While EventwatchNT was very simple, it did offer enough features for most small networks and was quite reliable and stable.
EventwatchNT was developed for another 18 months after its initial release and was eventually "retired" at version 2.33 in November 2002. In its place followed EventSentry, an improved version of EventwatchNT that offered many new features for both small and enterprise businesses, now officially developed by NETIKUS.NET ltd . To honor small businesses and individuals we release a free version of EventSentry with limited features, called "EventSentry Light".</t>
  </si>
  <si>
    <t>https://www.eventsentry.com/</t>
  </si>
  <si>
    <t>EverCompliant</t>
  </si>
  <si>
    <t>EverCompliant Ltd.</t>
  </si>
  <si>
    <t>EverC is a pioneer in technologies that illuminate the darkest corners of the internet and enable data-driven decision-making within organizations. EverC uses artificial intelligence and machine learning techniques to assess hundreds of millions of domains and effectively categorize the internet. These insights shine a light on hidden relationships and risks, identify an entity’s full digital fingerprint, and reveal new opportunities to scale businesses efficiently and confidently.</t>
  </si>
  <si>
    <t>https://www.everc.com/</t>
  </si>
  <si>
    <t>Ron Teicher</t>
  </si>
  <si>
    <t>https://www.linkedin.com/in/ron-teicher-b218821/</t>
  </si>
  <si>
    <t>Timor Arbel-Sadras</t>
  </si>
  <si>
    <t>https://www.linkedin.com/in/timorarbelsadras/</t>
  </si>
  <si>
    <t>$48,000,000</t>
  </si>
  <si>
    <t>Evident ID</t>
  </si>
  <si>
    <t>Evident ID, Inc.</t>
  </si>
  <si>
    <t>Evident is revolutionizing the way personal data is shared. Businesses across industries use Evident's identity verification solution to increase trust, optimize growth, and bring confidence to every interaction.</t>
  </si>
  <si>
    <t>https://www.evidentid.com/</t>
  </si>
  <si>
    <t>David Thomas</t>
  </si>
  <si>
    <t>https://www.linkedin.com/in/david-thomas-7397381/</t>
  </si>
  <si>
    <t>Matt Anthony</t>
  </si>
  <si>
    <t>https://www.linkedin.com/in/manthony/</t>
  </si>
  <si>
    <t>$28,800,000</t>
  </si>
  <si>
    <t>Evident.io, Inc.</t>
  </si>
  <si>
    <t>Palo Alto Networks Inc.,</t>
  </si>
  <si>
    <t>Evident.io provides continuous security for public clouds, enabling rapid detection/remediation of risks, vulnerabilities, and compliance. It was founded to make cloud infrastructure security easier and accessible to organizations of all sizes, in all industries. By delivering the fastest security and compliance intelligence available toDevOps, cloud engineers, and IT/Risk managers in a friendly, consumable manner, the company helps to bridge the gap between agile and airtight.</t>
  </si>
  <si>
    <t>https://evident.io/</t>
  </si>
  <si>
    <t>Timothy Prendergast</t>
  </si>
  <si>
    <t>https://www.linkedin.com/in/tprendergast/</t>
  </si>
  <si>
    <t xml:space="preserve">Palo Alto Networks
</t>
  </si>
  <si>
    <t>Evidian</t>
  </si>
  <si>
    <t xml:space="preserve">Atos SE </t>
  </si>
  <si>
    <t>Les Clayes-sous-bois</t>
  </si>
  <si>
    <t xml:space="preserve">Evidian is the Identity and Access Management (IAM) software suite of Atos.
Evidian IAM is the European leader in identity and access management with a presence which is growing rapidly beyond Europe, particularly in Japan and the US.
Evidian Single Sign-On (SSO) is also the leader in the access management domain. It simplifies the users' authentication by eliminating the use of passwords.
More than 5,000,000 users in more than 900 organizations throughout the world connect to their companies every day and manage their access rights with Evidian identity and access management solutions.
We offer our clients a complete, integrated and modular solution for digital identity management and access governance compatible with their security policies and the new regulatory requirements.
</t>
  </si>
  <si>
    <t>https://www.evidian.com/</t>
  </si>
  <si>
    <t>Elie Girard</t>
  </si>
  <si>
    <t>https://www.linkedin.com/in/%C3%A9lie-girard-96067b95/</t>
  </si>
  <si>
    <t>Marc Meyer</t>
  </si>
  <si>
    <t>https://www.linkedin.com/in/marc-meyer-9a26aa24/</t>
  </si>
  <si>
    <t>Fingerprint Cards AB</t>
  </si>
  <si>
    <t>Gothenburg</t>
  </si>
  <si>
    <t>Fingerprints is the world-leading biometrics company. We believe in a secure and seamless universe where you are the key to everything. Our solutions are found in millions of devices and are used billions of times, every day, providing safe and convenient identification and authentication with a human touch.</t>
  </si>
  <si>
    <t>https://www.fingerprints.com/</t>
  </si>
  <si>
    <t>Christian Fredrikson</t>
  </si>
  <si>
    <t>https://www.linkedin.com/in/christianfredrikson//</t>
  </si>
  <si>
    <t>Ulf Ritsvall</t>
  </si>
  <si>
    <t>https://www.linkedin.com/in/ritsvall/</t>
  </si>
  <si>
    <t>STO:FING-B</t>
  </si>
  <si>
    <t>SEK1,525,000,000</t>
  </si>
  <si>
    <t>Finjan Holdings</t>
  </si>
  <si>
    <t>Finjan Holdings, Inc.</t>
  </si>
  <si>
    <t>Established more than 20 years ago, Finjan is a globally recognized leader in cybersecurity. Our inventions are embedded within a strong portfolio of patents focusing on software and hardware technologies capable of proactively detecting previously unknown and emerging threats on a real-time, behavior-based basis. We continue to grow through investments in innovation, strategic acquisitions, and partnerships promoting economic advancement and job creation.</t>
  </si>
  <si>
    <t>https://www.finjan.com/</t>
  </si>
  <si>
    <t>Phil Hartstein</t>
  </si>
  <si>
    <t>https://www.linkedin.com/in/philhartstein/</t>
  </si>
  <si>
    <t>NASDAQ:FNJN</t>
  </si>
  <si>
    <t>$67,500,000</t>
  </si>
  <si>
    <t>$82,000,000</t>
  </si>
  <si>
    <t xml:space="preserve">Fortress Investment Group
</t>
  </si>
  <si>
    <t>Evolve Security</t>
  </si>
  <si>
    <t>Evolve Security Academy, Inc.</t>
  </si>
  <si>
    <t>Evolve Security works alongside your current security and/or IT staff to manage and resolve security vulnerabilities throughout the full security lifecycle. Our ultimate goal is to improve our customers’ security posture, not just provide them with a list of vulnerabilities and security findings.
‍
Evolve trains your staff while the full security lifecycle is being performed, which equips your team with the necessary tools and best practices and allows your company to remain secure long after the initial assessment is completed. This unique approach ensures that improvements are made to your security posture, and that your company is positioned to be secure for the long-term.</t>
  </si>
  <si>
    <t>https://www.evolvesecurity.com/</t>
  </si>
  <si>
    <t>Paul Petefish</t>
  </si>
  <si>
    <t>https://www.linkedin.com/in/paulpetefish/</t>
  </si>
  <si>
    <t>Mike Hardenbrook</t>
  </si>
  <si>
    <t>https://www.linkedin.com/in/michaelhardenbrook/</t>
  </si>
  <si>
    <t>Exabeam</t>
  </si>
  <si>
    <t>Exabeam, Inc.</t>
  </si>
  <si>
    <t xml:space="preserve">Expanding attack surfaces. Billions of events. Insider threats. False positives. Increasingly, the odds are stacked against security teams. New attackers, from sophisticated state actors to malicious insiders, emerge daily. Meanwhile, organizations are less and less able to defend themselves: security teams are understaffed and risk being overwhelmed.
Exabeam helps security teams outsmart the odds by adding intelligence to existing security tools – SIEMs, XDRs, cloud data lakes and hundreds of other Exabeam Technology Alliance Partner products. We provide out-of-the-box use cases – from collection to detection, triage, investigation and response – to deliver repeatable results. Our behavioral analytics allows analysts to detect compromised and malicious users that were previously difficult, or impossible, to find.
</t>
  </si>
  <si>
    <t>https://www.exabeam.com/</t>
  </si>
  <si>
    <t>Nir Polak</t>
  </si>
  <si>
    <t>https://www.linkedin.com/in/nir-polak-1564934/</t>
  </si>
  <si>
    <t>Sherry Lowe</t>
  </si>
  <si>
    <t>https://www.linkedin.com/in/sherrylowe/</t>
  </si>
  <si>
    <t>$190,000,000</t>
  </si>
  <si>
    <t xml:space="preserve"> $78,900,000</t>
  </si>
  <si>
    <t>ExactData</t>
  </si>
  <si>
    <t>Exact Data.</t>
  </si>
  <si>
    <t>Exact Data sources consumer data from national database with approximately 210 million names, postal addresses, and telephone numbers, with approximately 700 selects, originating from over 2,000 different sources. Exact Data overlays its CAN-SPAM compliant email address database from over 100 sources on that national database, to make what we believe is the best, most accurate and up to date multi-channel consumer database on the market.</t>
  </si>
  <si>
    <t>https://www.exactdata.com/</t>
  </si>
  <si>
    <t>Lawrence Organ</t>
  </si>
  <si>
    <t>https://www.linkedin.com/in/larry-organ-869a62a/</t>
  </si>
  <si>
    <t>Exonar</t>
  </si>
  <si>
    <t>Exonar Limited</t>
  </si>
  <si>
    <t>Newbury</t>
  </si>
  <si>
    <t>West Berkshire</t>
  </si>
  <si>
    <t>Exonar is a software company that enables enterprise data to be better organised, de-risked &amp; more productive. They enable organisations to better organise their information, removing risk and making it more productive and secure. To accomplish this they have assembled a leadership team who understand the regulatory and data challengesorganisations face as a result they are able to rapidly innovate; adapting to and exceeding their client’s requirements.</t>
  </si>
  <si>
    <t>https://www.exonar.com/</t>
  </si>
  <si>
    <t>Danny Reeves</t>
  </si>
  <si>
    <t>https://www.linkedin.com/in/reevesdanny/</t>
  </si>
  <si>
    <t>James McCarthy</t>
  </si>
  <si>
    <t>https://www.linkedin.com/in/jmccarthy/?originalSubdomain=uk</t>
  </si>
  <si>
    <t>£7,8,000,000</t>
  </si>
  <si>
    <t xml:space="preserve"> $6,200,000</t>
  </si>
  <si>
    <t>Exosphere</t>
  </si>
  <si>
    <t>Exosphere, Inc.</t>
  </si>
  <si>
    <t>Exosphere provides the world’s first unified threat management (UTM) endpoint protection solution, enabling small and medium sized businesses to protect themselves from a broad range of modern cyber threats, easily and affordably. The Exosphere UTM endpoint protection solution delivers all-in-one functionality for anti-malware, anti-ransomware, web filtering, data loss prevention, patch and configuration management, and data backup —all managed from a single console.</t>
  </si>
  <si>
    <t>https://www.getexosphere.com/</t>
  </si>
  <si>
    <t>Exostar</t>
  </si>
  <si>
    <t>Exostar LLC</t>
  </si>
  <si>
    <t>Exostar is the cloud platform of choice for secure enterprise and supply chain collaboration solutions and identity and access management expertise. We are forging strong connections between people and technology and partner organizations.</t>
  </si>
  <si>
    <t>https://www.exostar.com/</t>
  </si>
  <si>
    <t xml:space="preserve">Richard Addi
</t>
  </si>
  <si>
    <t>https://www.linkedin.com/in/richard-addi-a946193/</t>
  </si>
  <si>
    <t>Michael Castle</t>
  </si>
  <si>
    <t>https://www.linkedin.com/in/michaelcastle/</t>
  </si>
  <si>
    <t>$32,760,000</t>
  </si>
  <si>
    <t>FireEye, Inc.</t>
  </si>
  <si>
    <t>Milpitas</t>
  </si>
  <si>
    <t>In a complex world, we are inspired by helping to create peace of mind, a sense of security and a feeling of control over one’s environment.</t>
  </si>
  <si>
    <t>https://www.fireeye.com/</t>
  </si>
  <si>
    <t>Kevin Mandia</t>
  </si>
  <si>
    <t>https://www.linkedin.com/in/kevin-mandia-0a07173/</t>
  </si>
  <si>
    <t>NASDAQ:FEYE</t>
  </si>
  <si>
    <t>$826,400,000</t>
  </si>
  <si>
    <t>$889,000,000</t>
  </si>
  <si>
    <t>Expanse</t>
  </si>
  <si>
    <t>Expanse, Inc.</t>
  </si>
  <si>
    <t>Expanse was built to ensure the Internet could fulfill its promise of unfettered innovation, empowering digital pioneers to experiment with confidence. We assembled an elite team of the sharpest minds and boldest explorers to find ways to restore hope and erase fear. We know the Internet can be a powerful tool that equips humanity to do more, be more, and achieve more. We exist to guard this promise of the Internet, and help top companies better manage, control, and protect their internet Assets so their leaders can fearlessly embrace digital transformation.</t>
  </si>
  <si>
    <t>https://expanse.co/</t>
  </si>
  <si>
    <t>Dr. Tim Junio</t>
  </si>
  <si>
    <t>https://www.linkedin.com/in/tim-junio-59b01367/</t>
  </si>
  <si>
    <t>Noah Rolff</t>
  </si>
  <si>
    <t>https://www.linkedin.com/in/noah-rolff-795a6aa/</t>
  </si>
  <si>
    <t>$26,100,000</t>
  </si>
  <si>
    <t>Experient</t>
  </si>
  <si>
    <t>Experient Inc.</t>
  </si>
  <si>
    <t>Twinsburg</t>
  </si>
  <si>
    <t xml:space="preserve">As one of the world's leading event management companies, Experient has both the experience and expertise to help you design and execute exceptional event experiences.
Experient delivers complete, distinct global meeting and events for attendees, exhibitors, sponsors and 
stakeholders by providing our services to thousands of events each year —  events of all types and sizes, from a wide range of industries, and ranging from 25 to over 100,000 persons. 
</t>
  </si>
  <si>
    <t xml:space="preserve">Eddie Shartar
</t>
  </si>
  <si>
    <t>https://www.linkedin.com/in/eddie-shartar-148a283/</t>
  </si>
  <si>
    <t>$183,900,000</t>
  </si>
  <si>
    <t xml:space="preserve">Maritz Travel </t>
  </si>
  <si>
    <t>ExpressVPN</t>
  </si>
  <si>
    <t>Express VPN International Ltd.</t>
  </si>
  <si>
    <t>Tórtola</t>
  </si>
  <si>
    <t>Castilla-La Mancha</t>
  </si>
  <si>
    <t xml:space="preserve">    Founded in 2009, ExpressVPN is one of the world’s largest providers of VPN services, enabling users to protect their privacy and security online with just a few clicks.  
The company’s award-winning software for Windows, Mac, iOS, Android, Linux, routers, and browsers secures user information and identities with best-in-class encryption and leakproofing.  
With 3,000+ servers across 94 countries, ExpressVPN provides a fast connection wherever users are and offers uncensored access to sites and services from around the world. </t>
  </si>
  <si>
    <t>https://www.expressvpn.com/</t>
  </si>
  <si>
    <t>ExtraHop Networks</t>
  </si>
  <si>
    <t>ExtraHop Networks, Inc.</t>
  </si>
  <si>
    <t>ExtraHop provides cloud-native network detection and response for the hybrid enterprise. Our breakthrough approach analyzes all network interactions and applies cloud-scale machine learning for complete visibility, real-time detection, and intelligent response. With this approach, we help the world's leading enterprises rise above the noise of alerts, organizational silos, and runaway technology. Whether you're investigating attacks, ensuring the availability of critical applications, or securing your investment in cloud, ExtraHop helps you detect threats up to 95 percent faster and respond 60 percent more efficiently.</t>
  </si>
  <si>
    <t>https://www.extrahop.com/</t>
  </si>
  <si>
    <t>Arif Kareem</t>
  </si>
  <si>
    <t>https://www.linkedin.com/in/arif-kareem-84b80714</t>
  </si>
  <si>
    <t>Bryce Hein</t>
  </si>
  <si>
    <t>https://www.linkedin.com/in/brycehein</t>
  </si>
  <si>
    <t>$227,500,000</t>
  </si>
  <si>
    <t>EY</t>
  </si>
  <si>
    <t>Ernst &amp; Young Global Limited</t>
  </si>
  <si>
    <t>Our purpose is Building a better working world. The insights and quality services we provide help build trust and confidence in the capital markets and in economies the world over. We develop outstanding leaders who team to deliver on our promises to all our stakeholders. In so doing, we play a critical role in building a better working world for our people, for our clients and for our communities.</t>
  </si>
  <si>
    <t>https://www.ey.com/en_gl</t>
  </si>
  <si>
    <t>Carmine Di Sibio</t>
  </si>
  <si>
    <t>https://www.linkedin.com/in/carminedisibio/</t>
  </si>
  <si>
    <t xml:space="preserve">Jay Nibbe
</t>
  </si>
  <si>
    <t>https://www.linkedin.com/in/jaynibbe/</t>
  </si>
  <si>
    <t>$36,400,000,000</t>
  </si>
  <si>
    <t>EZDRM</t>
  </si>
  <si>
    <t>EZDRM Inc</t>
  </si>
  <si>
    <t>Yonkers</t>
  </si>
  <si>
    <t>The team at EZDRM can rightly be credited with inventing the approach of Digital Rights Management (DRM) delivered as a service (DRMaaS) over 17 years ago. The concept was then, and remains today, a very compelling proposition. Rather than build your own expertise, infrastructure and support team, we make it a straightforward process to engage EZDRM to provide all the security technology you need through a service that is set up and fully managed by a team of DRM experts. Content owners and Internet-based media distributors can simply and rapidly integrate with our cloud-based offering to enable an efficient, cost-effective and superior method of content control and monetization.</t>
  </si>
  <si>
    <t>https://www.ezdrm.com/</t>
  </si>
  <si>
    <t>David Eisenbacher</t>
  </si>
  <si>
    <t>Factom</t>
  </si>
  <si>
    <t>Factom Inc.</t>
  </si>
  <si>
    <t>Factom, Inc. is a blockchain innovations company.  Established in 2014, the founders recognized bitcoin’s limitations to be a practical blockchain for Enterprise data solutions. Generally, distributed records, information and documents have been difficult to protect, challenging to synchronize, and impossible to truly verify because of the manual effort involved. In response to these challenges, we built the Factom blockchain as open source, reaching full decentralization in May 2018. We continue to support its advancement and adoption as an active contributor and community member.</t>
  </si>
  <si>
    <t>https://www.factom.com/</t>
  </si>
  <si>
    <t>Paul Snow</t>
  </si>
  <si>
    <t>https://www.linkedin.com/in/paulsn/</t>
  </si>
  <si>
    <t>Carl DiClementi</t>
  </si>
  <si>
    <t>https://www.linkedin.com/in/carldiclementi/</t>
  </si>
  <si>
    <t>$15,500,000</t>
  </si>
  <si>
    <t>Faraday</t>
  </si>
  <si>
    <t>Faraday, Inc.</t>
  </si>
  <si>
    <t>Vermont</t>
  </si>
  <si>
    <t xml:space="preserve">The hardest part about AI is knowing where to start. We’re the leading data science platform for brands: we’ve helped 100+ of them and we’d love to help yours next.
We’re dedicated to helping B2C companies get started and get ahead with AI that builds revenue. By focusing squarely on the customer journey, we put AI-powered insights and predictions to work where they have immediate impact. Insights and predictions are important, but action is crucial. Take immediate action on your data and AI-powereed predictions with built-in campaign tools and an API configured to feed predictions right where you want them.
</t>
  </si>
  <si>
    <t>https://faraday.io/</t>
  </si>
  <si>
    <t>Andy Rossmeissl</t>
  </si>
  <si>
    <t>https://www.linkedin.com/in/rossmeissl/</t>
  </si>
  <si>
    <t>Farallon Technology Group</t>
  </si>
  <si>
    <t>Our mission is to provide in-depth technology research that is easy to access and affordable. We believe that companies shouldn’t have to pay tens of thousands of dollars for an annual subscription to access high quality research. Farallon Technology Group provides useful market and technology research and advisory services to help our clients reduce cost, vendor evaluation time, and implementation risk.</t>
  </si>
  <si>
    <t>https://www.farallontech.com/</t>
  </si>
  <si>
    <t>Keao Caindec</t>
  </si>
  <si>
    <t>https://www.linkedin.com/in/kcaindec/</t>
  </si>
  <si>
    <t>Farsight Security</t>
  </si>
  <si>
    <t>Farsight Security, Inc.</t>
  </si>
  <si>
    <t>San Mateo</t>
  </si>
  <si>
    <t>Farsight Security provides the world’s largest real-time actionable threat intelligence on how the Internet is changing. Leveraging proprietary technology purpose-built to manage volumes of data and real-time analysis, Farsight observes over 200,000 DNS resolutions per second.
We provide security teams with the Internet’s view of an organization’s web presence and how it’s changing; whether it’s done intentionally, inadvertently, or maliciously.</t>
  </si>
  <si>
    <t>https://www.farsightsecurity.com/</t>
  </si>
  <si>
    <t>Dr. Paul Vixie</t>
  </si>
  <si>
    <t>https://www.linkedin.com/in/paulvixie/</t>
  </si>
  <si>
    <t>Emanuel Younanzadeh</t>
  </si>
  <si>
    <t>https://www.linkedin.com/in/emanuely/</t>
  </si>
  <si>
    <t>Fastpath</t>
  </si>
  <si>
    <t>Fastpath Solutions, LLC.</t>
  </si>
  <si>
    <t>Urbandale</t>
  </si>
  <si>
    <t>Iowa</t>
  </si>
  <si>
    <t>When we started the company in 2004, we were committed to one thing: solving people’s problems.  It’s why we always have and always will provide unlimited, free training and support. We also hire the best and brightest people and make sure their expertise gets incorporated into the software and customer experience. We strive to ensure that there is no barrier between our team and the end users.In the end, it's about our customers, our partners, and our employees working together to solve challenges.</t>
  </si>
  <si>
    <t>https://www.gofastpath.com/</t>
  </si>
  <si>
    <t>Andy Snook</t>
  </si>
  <si>
    <t>https://www.linkedin.com/in/snook/</t>
  </si>
  <si>
    <t>Trish Boccuti</t>
  </si>
  <si>
    <t>https://www.linkedin.com/in/boccuti/</t>
  </si>
  <si>
    <t>Fenror7</t>
  </si>
  <si>
    <t>Reduces the average threat detection time from months, to hours, providing near immediate detection of internal cyber attacks.</t>
  </si>
  <si>
    <t>https://www.fenror7.com/</t>
  </si>
  <si>
    <t>Yaniv Miron</t>
  </si>
  <si>
    <t>https://www.linkedin.com/in/yanivmiron/</t>
  </si>
  <si>
    <t>Non-equity Assistance</t>
  </si>
  <si>
    <t>Fidelis Cybersecurity, Inc</t>
  </si>
  <si>
    <t>Fidelis helps you outperform, outmaneuver and outfight cyber attackers at every step to keep your business operations and data safe. Enterprises are at a disadvantage against their cyber adversaries. Threats come from every angle and many organizations lack complete visibility of their cyber terrain, allowing cyber attackers to lurk undetected as they take aim at sensitive data or look to disrupt business operations.</t>
  </si>
  <si>
    <t>https://fidelissecurity.com/</t>
  </si>
  <si>
    <t>Anup Ghosh</t>
  </si>
  <si>
    <t>https://www.linkedin.com/in/anupghosh/</t>
  </si>
  <si>
    <t>Tim Roddy</t>
  </si>
  <si>
    <t>https://www.linkedin.com/in/troddy/</t>
  </si>
  <si>
    <t>$29,400,000</t>
  </si>
  <si>
    <t>Skyview Capital</t>
  </si>
  <si>
    <t>FileOpen</t>
  </si>
  <si>
    <t>FileOpen Systems Inc.</t>
  </si>
  <si>
    <t>Santa Cruz</t>
  </si>
  <si>
    <t>FileOpen Systems was founded in order to make real the vision of a purely digital publishing industry, in which rights management technology would play a critical role. Over the past two decades FileOpen has enabled some of the publishing industry's most complex digital migrations, helping to preserve intellectual property rights and user privacy in an increasingly fragmented and challenging technical environment.</t>
  </si>
  <si>
    <t>https://www.fileopen.com/</t>
  </si>
  <si>
    <t>Sanford Bingham</t>
  </si>
  <si>
    <t>https://www.linkedin.com/in/sanford-bingham-b8095/</t>
  </si>
  <si>
    <t>Diana Holm</t>
  </si>
  <si>
    <t>https://www.linkedin.com/in/dianaholm/</t>
  </si>
  <si>
    <t>FilingBox</t>
  </si>
  <si>
    <t>https://www.filingbox.com/</t>
  </si>
  <si>
    <t>Filmtrack</t>
  </si>
  <si>
    <t>FilmTrack, Inc.</t>
  </si>
  <si>
    <t>Studio City</t>
  </si>
  <si>
    <t>For over two decades, FilmTrack has been recognized as the leading rights management solution for the media and entertainment industry. The company’s cloud-based platform streamlines the complex intellectual property lifecycle, providing the necessary tools to manage mission-critical data, including contracts, rights, financials, royalties, and related assets.</t>
  </si>
  <si>
    <t>https://filmtrack.com/</t>
  </si>
  <si>
    <t>Jason Kassin</t>
  </si>
  <si>
    <t>https://www.linkedin.com/in/jason-kassin-8956788/</t>
  </si>
  <si>
    <t>$45,500,000</t>
  </si>
  <si>
    <t xml:space="preserve">City National Bank
</t>
  </si>
  <si>
    <t>FinalCode</t>
  </si>
  <si>
    <t>FinalCode, Inc.</t>
  </si>
  <si>
    <t>Everyday we create and share data that are modified and then sent to others.Files are exchanged continuously beyond corporate and national borders,especially in the modern era of international specialization.How can we ensure that files are handled safely in this global age?FinalCode’s goal is to persistently secure files in your day-to-day business and protect them anywhere they go, within or beyond the corporate borders.</t>
  </si>
  <si>
    <t>https://www.finalcode.com/en/</t>
  </si>
  <si>
    <t>Gord Boyce</t>
  </si>
  <si>
    <t>https://www.linkedin.com/in/gord-boyce-770a223/</t>
  </si>
  <si>
    <t>Finite State</t>
  </si>
  <si>
    <t>Finite State, Inc.</t>
  </si>
  <si>
    <t xml:space="preserve">We recognize that supply chain security is the #1 problem in cyber security today. Global software supply chains are opaque and complicated, involving countless developers, vendors, and components. Malicious actors exploit supply chain vulnerabilities to gain access to the networks that power our critical infrastructure and can carry out potentially devastating attacks.
Finite State defends these critical devices, networks, and supply chains by leveraging massive data analysis to provide transparency to device manufacturers and their customers – enabling them to understand and mitigate their risks before they are compromised.
</t>
  </si>
  <si>
    <t>https://finitestate.io/</t>
  </si>
  <si>
    <t>Matt Wyckhouse</t>
  </si>
  <si>
    <t>https://www.linkedin.com/in/mattwyckhouse/</t>
  </si>
  <si>
    <t>Ricky Arora</t>
  </si>
  <si>
    <t>https://www.linkedin.com/in/rickyarora/</t>
  </si>
  <si>
    <t>$12,500,000</t>
  </si>
  <si>
    <t xml:space="preserve"> $224,055</t>
  </si>
  <si>
    <t>Firebind</t>
  </si>
  <si>
    <t>Firebind Inc.</t>
  </si>
  <si>
    <t>Firebind continuously tests your on-prem or cloud firewall, IPS/IDS, DLP and other rules around-the-clock, alerting you to holes in your defenses before they can be exploited.</t>
  </si>
  <si>
    <t>https://www.firebind.com/</t>
  </si>
  <si>
    <t>Dave Patterson</t>
  </si>
  <si>
    <t>FireCompass</t>
  </si>
  <si>
    <t>FireCompass, Inc.</t>
  </si>
  <si>
    <t>FireCompass is a SaaS platform for Continuous Automated Red Teaming (CART) and Attack Surface Management (ASM). FireCompass continuously indexes and monitors the deep, dark and surface webs using nation-state grade reconnaissance techniques.</t>
  </si>
  <si>
    <t>https://www.firecompass.com/</t>
  </si>
  <si>
    <t>Bikash Barai</t>
  </si>
  <si>
    <t>https://www.linkedin.com/in/bikashbarai/</t>
  </si>
  <si>
    <t>Priyanka Aash</t>
  </si>
  <si>
    <t>https://www.linkedin.com/in/priyanka-aash-522aa739/</t>
  </si>
  <si>
    <t>FireMon</t>
  </si>
  <si>
    <t xml:space="preserve"> FireMon, LLC. </t>
  </si>
  <si>
    <t>FireMon is an enterprise security management company that allows its users to continuously analyze, visualize, and improve their existing network security infrastructure and firewall management. It helps organizations find, correct, and avoid gaps in their existing network security infrastructure.</t>
  </si>
  <si>
    <t>https://www.firemon.com/</t>
  </si>
  <si>
    <t>Satin Mirchandani</t>
  </si>
  <si>
    <t>https://www.linkedin.com/in/satinmirchandani/</t>
  </si>
  <si>
    <t>Charles Gold</t>
  </si>
  <si>
    <t>https://www.linkedin.com/in/charlesgold/</t>
  </si>
  <si>
    <t>$34,900,000</t>
  </si>
  <si>
    <t>FirstPoint Mobile Guard</t>
  </si>
  <si>
    <t xml:space="preserve"> FirstPoint Mobile Guard Inc.</t>
  </si>
  <si>
    <t>Netanya</t>
  </si>
  <si>
    <t xml:space="preserve">Co-founders Dror Fixler and Adam Weinberg knew they were on to something when they developed FirstPoint, which secures any SIM device, anywhere, against cellular network-specific attacks, without integration or user intervention, recognizing that the cellular security space needed an overhaul. Solutions were patchy or incomplete, fixing one security threat flawlessly but leaving gaps where subscribers and devices were open to risk. Enterprises and MNOs were being forced to onboard multiple security solutions to meet the shortfall, many of which slowed down the devices, impacted service, or were not fit for emerging technology such as IoT or the promises of 5G.
Today, we have created the most powerful and holistic security solution in the cellular security space.
</t>
  </si>
  <si>
    <t>https://www.firstpoint-mg.com/</t>
  </si>
  <si>
    <t>Prof. Dror Fixler</t>
  </si>
  <si>
    <t>https://il.linkedin.com/in/dror-fixler-0555491</t>
  </si>
  <si>
    <t>Noa Ouziel</t>
  </si>
  <si>
    <t>https://il.linkedin.com/in/noa-ouziel</t>
  </si>
  <si>
    <t>Fischer International</t>
  </si>
  <si>
    <t>Fischer International Identity, LLC</t>
  </si>
  <si>
    <t xml:space="preserve">We’re the disruptors, the big thinkers. The challengers of the status quo. We’re never scared to ask why. We never stop innovating. We are never satisfied with the product we’ve created, even though it’s already the best of breed in the market. We have a product that empowers every business to realize enterprise grade security, not just for those that afford it leaving behind those that need it the most.
You’re not buying software, you’re buying a possibility. You’re buying the decision every company dreams it can make at some point in its life. You’re buying your answer to the question plaguing every business today. 
</t>
  </si>
  <si>
    <t>https://www.fischeridentity.com/</t>
  </si>
  <si>
    <t>Andrew Sroka</t>
  </si>
  <si>
    <t>https://www.linkedin.com/in/andrew-sroka-3568407</t>
  </si>
  <si>
    <t>Adrienn Wiebe</t>
  </si>
  <si>
    <t>https://www.linkedin.com/in/adriennwiebe/</t>
  </si>
  <si>
    <t>Flashpoint</t>
  </si>
  <si>
    <t>EJ2 Communications, Inc.</t>
  </si>
  <si>
    <t xml:space="preserve">Flashpoint is the globally trusted leader in risk intelligence for organizations that demand the fastest, most comprehensive coverage of threatening activity on the internet.
Fueled by a combination of sophisticated technology, advanced data collections, and human-powered analysis, Flashpoint tailors its offerings to customer requirements.
From bolstering cyber and physical security, to detecting fraud and insider threats, Flashpoint partners with customers across the private and public sectors to help them rapidly identify threats and mitigate their most critical security risks.
</t>
  </si>
  <si>
    <t>https://www.flashpoint-intel.com/</t>
  </si>
  <si>
    <t>Josh Lefkowitz</t>
  </si>
  <si>
    <t xml:space="preserve">Justin Rogers
</t>
  </si>
  <si>
    <t>https://www.linkedin.com/in/justinmrogers/</t>
  </si>
  <si>
    <t>$83,300,000</t>
  </si>
  <si>
    <t>Flexera Software</t>
  </si>
  <si>
    <t>Flexera Software LLC</t>
  </si>
  <si>
    <t>Itasca</t>
  </si>
  <si>
    <t>Since day one, Flexera has sought to be an essential IT optimization resource, from developing one of the most widely used tools for software packaging (InstallShield) more than 30 years ago to acquiring the market leader in cloud management (RightScale) in 2018, and cloud migration planning (RISC Networks) in 2019.
Today, Flexera continues to search out new ways to expand and evolve our solutions, always seeking to help companies realize the power of IT to transform their business.</t>
  </si>
  <si>
    <t>www.flexera.com/</t>
  </si>
  <si>
    <t>Jim Ryan</t>
  </si>
  <si>
    <t>https://www.linkedin.com/in/jimryan</t>
  </si>
  <si>
    <t>Laura Luckman Kelber</t>
  </si>
  <si>
    <t>https://www.linkedin.com/in/lauraluckmankelber</t>
  </si>
  <si>
    <t>$261,000,000</t>
  </si>
  <si>
    <t>Flowmon</t>
  </si>
  <si>
    <t>Flowmon Networks a.s.</t>
  </si>
  <si>
    <t>Brno</t>
  </si>
  <si>
    <t>Jihomoravsky kraj</t>
  </si>
  <si>
    <t>The Flowmon solution creates a secure and transparent digital environment where people rule the network regardless of its complexity and nature. Using machine learning, heuristics and advanced analytics, it enables IT professionals to improve performance and reduce risk across on-premise, datacenter and cloud environments.
The solution serves as a shared platform where network and security teams speak the same language, enabling them to work as one for faster mean-time-to-resolve and optimal resource allocation. By delivering highly streamlined deployment to any network type, market-leading support and in-product guidance, the solution provides the fastest time-to-value in the industry.</t>
  </si>
  <si>
    <t>https://www.flowmon.com/en</t>
  </si>
  <si>
    <t>Jiri Tobola</t>
  </si>
  <si>
    <t>https://cz.linkedin.com/in/jiritobola</t>
  </si>
  <si>
    <t xml:space="preserve"> Kemp</t>
  </si>
  <si>
    <t>Fluency</t>
  </si>
  <si>
    <t xml:space="preserve">Fluency, Inc
</t>
  </si>
  <si>
    <t>Fluency provides an enterprise-level technology platform that automates critical, necessary, but repetitive and time-consuming tasks associated with digital advertising management. Fluency’s platform allows users to operate with the highest level of efficiency, enabling them to focus on strategic business objectives that deliver cost-effective, optimized advertising campaigns. This results in easily scalable advertising strategies that increase competitive advantage and optimize market share growth opportunities.</t>
  </si>
  <si>
    <t>https://www.fluency.inc/</t>
  </si>
  <si>
    <t>Mike Lane</t>
  </si>
  <si>
    <t>https://www.linkedin.com/in/mikelane/</t>
  </si>
  <si>
    <t>$950,000</t>
  </si>
  <si>
    <t>FM Global</t>
  </si>
  <si>
    <t>Johnston</t>
  </si>
  <si>
    <t>Rhode Island</t>
  </si>
  <si>
    <t>Mitigating risk is the mark of resilient companies. And it’s a big reason why more than one-third of Fortune 1000 companies choose to partner with us. You’ll quickly learn that we’re not like other property insurance companies. We’re guided by the belief that most losses can be prevented. So we do everything we can to understand your business needs and reduce your risk. You’ll discover that our approach to claims is different, too. We work closely with you before, during and after a loss—no matter where in the world that loss occurs. And we ground our recommendations in world-class scientific research and on-the-ground engineering services.</t>
  </si>
  <si>
    <t>https://www.fmglobal.com/</t>
  </si>
  <si>
    <t>Thomas A. Lawson</t>
  </si>
  <si>
    <t>https://www.linkedin.com/in/thomasalawson/</t>
  </si>
  <si>
    <t>$13,000,000,000</t>
  </si>
  <si>
    <t>Focal Point Data Risk</t>
  </si>
  <si>
    <t>Focal Point Data Risk, LLC</t>
  </si>
  <si>
    <t>At Focal Point Data Risk, we help our clients build secure and flexible risk management programs centered around their critical data, providing a comprehensive answer to the risks surrounding malicious cyber threats, data privacy and security challenges, shifting compliance mandates, and complex system implementation initiatives.</t>
  </si>
  <si>
    <t>https://focal-point.com/</t>
  </si>
  <si>
    <t>Brian Marlier</t>
  </si>
  <si>
    <t>https://www.linkedin.com/in/brian-marlier-0b357615/</t>
  </si>
  <si>
    <t>Casey Kochey</t>
  </si>
  <si>
    <t>https://www.linkedin.com/in/casey-kochey-1193014b/</t>
  </si>
  <si>
    <t>$3,080,000</t>
  </si>
  <si>
    <t>ForAllSecure, Inc</t>
  </si>
  <si>
    <t xml:space="preserve">ForAllSecure Inc.
</t>
  </si>
  <si>
    <t>ForAllSecure was founded with the mission to make the world’s critical software safe. The company has been applying its patented technology from over a decade of CMU research to solving the difficult challenge of making software safer. ForAllSecure has partnered with Fortune 1000 companies in aerospace, automotive and high-tech industries, as well as the US Department of Defense to integrate Mayhem into software development cycles for continuous security. Profitable and revenue-funded, the company is scaling rapidly.</t>
  </si>
  <si>
    <t>https://forallsecure.com/</t>
  </si>
  <si>
    <t>David Brumley</t>
  </si>
  <si>
    <t>https://www.linkedin.com/in/david-brumley-5aa57298/</t>
  </si>
  <si>
    <t>Tamulyn Takakura</t>
  </si>
  <si>
    <t>https://www.linkedin.com/in/tamulyn-takakura-a85a7647/</t>
  </si>
  <si>
    <t>$14,700,000</t>
  </si>
  <si>
    <t>ForeScout</t>
  </si>
  <si>
    <t>Forescout Technologies, Inc.</t>
  </si>
  <si>
    <t>Forescout is the leader in Enterprise of Things security, offering a holistic platform that continuously identifies, segments and enforces compliance of every connected thing across any heterogeneous network. The Forescout platform is the most widely deployed, scalable, enterprise-class solution for agentless device visibility and control. It deploys quickly on your existing infrastructure – without requiring agents, upgrades or 802.1X authentication. Fortune 1000 companies and government organizations trust Forescout to reduce the risk of business disruption from security incidents or breaches, ensure and demonstrate security compliance and increase security operations productivity.</t>
  </si>
  <si>
    <t>https://www.forescout.com/</t>
  </si>
  <si>
    <t>Greg Clark</t>
  </si>
  <si>
    <t>https://www.linkedin.com/in/greg-c-84921b186/</t>
  </si>
  <si>
    <t>Neville Letzerich</t>
  </si>
  <si>
    <t>https://www.linkedin.com/in/nevilleletzerich/</t>
  </si>
  <si>
    <t xml:space="preserve">NASDAQ:FSCT
</t>
  </si>
  <si>
    <t>$125,400,000</t>
  </si>
  <si>
    <t>$336,800,000</t>
  </si>
  <si>
    <t>Advent International</t>
  </si>
  <si>
    <t>Forcepoint™ LLC</t>
  </si>
  <si>
    <t>Forcepoint is the leading user and data protection cybersecurity company, entrusted to safeguard organizations while driving digital transformation and growth. Our solutions adapt in real-time to how people interact with data, providing secure access while enabling employees to create value.</t>
  </si>
  <si>
    <t>https://www.forcepoint.com/</t>
  </si>
  <si>
    <t>Matthew Moynahan</t>
  </si>
  <si>
    <t>https://www.linkedin.com/in/matthew-moynahan-845a931/</t>
  </si>
  <si>
    <t>Matt Preschern</t>
  </si>
  <si>
    <t>https://www.linkedin.com/in/matt-preschern-a051801/</t>
  </si>
  <si>
    <t>$658,000,000</t>
  </si>
  <si>
    <t>Foregenix</t>
  </si>
  <si>
    <t>Foregenix Limited</t>
  </si>
  <si>
    <t>Wiltshire</t>
  </si>
  <si>
    <t xml:space="preserve">When your business relies on security, compliance and a strong reputation for taking care of your customers, you need a partner that understands your ethos, your challenges and has considerable experience in providing pragmatic support and guidance to protect your business.
With our industry-leading cybersecurity team, our innovations from our forensic lab, our experience and values, Foregenix is the partner to assist, guide and support you in protecting your business.
</t>
  </si>
  <si>
    <t>https://www.foregenix.com/</t>
  </si>
  <si>
    <t>Eduardo Hotta</t>
  </si>
  <si>
    <t>https://www.linkedin.com/in/hotta/</t>
  </si>
  <si>
    <t>Forensic Computers</t>
  </si>
  <si>
    <t>Forensic Computers, Inc.</t>
  </si>
  <si>
    <t>Glen Lyn</t>
  </si>
  <si>
    <t>Forensic Computers, Inc. has been around since the beginning of computer forensics. Founded in 1999 by a retired Air Force special agent and computer crime investigator, Forensic Computers Inc has firsthand knowledge of the needs and challenges faced by the men and women who gather digital evidence and investigate computer crime.</t>
  </si>
  <si>
    <t>https://www.forensiccomputers.com/</t>
  </si>
  <si>
    <t>Jim Raubach</t>
  </si>
  <si>
    <t>https://www.linkedin.com/in/jim-raubach-54833877/</t>
  </si>
  <si>
    <t>Foreseeti</t>
  </si>
  <si>
    <t>Foreseeti AB</t>
  </si>
  <si>
    <t>foreseeti is a leading provider of Automated Cyber Threat Modeling and Attack Simulation Solutions.
Our flagship products, the securiCAD solutions, empower IT decision makers with insight to the cyber risk exposure and resilience of their IT architectures, uncovering critical paths to high value assets and weak spots in the architecture so that proactive actions can be taken where they really matter.
Our solutions are used around the globe by a broad audience, including national and multi-national companies and organizations, critical infrastructure operators, leading consulting firms, and other companies for whom cyber security is truly important. We have certified partners around the globe and are proud to be an AWS Select Partner.</t>
  </si>
  <si>
    <t>https://foreseeti.com/</t>
  </si>
  <si>
    <t>ANDERS MALMSTRÖM</t>
  </si>
  <si>
    <t>https://www.linkedin.com/in/anders-malmstroem/</t>
  </si>
  <si>
    <t>JOAKIM NYDREN</t>
  </si>
  <si>
    <t>https://www.linkedin.com/in/joakim-nydr%C3%A9n-a8bb27/</t>
  </si>
  <si>
    <t>$140,530</t>
  </si>
  <si>
    <t>Forrester</t>
  </si>
  <si>
    <t>Forrester Research, Inc.</t>
  </si>
  <si>
    <t>Forrester helps organizations grow through customer obsession. That means empowering you to put the customer at the center of everything you do: your leadership, strategy, and operations. Becoming a customer-obsessed organization requires change — it requires being bold. We give business and technology leaders the confidence to put bold into action, shaping and guiding how to navigate today’s unprecedented change in order to succeed.</t>
  </si>
  <si>
    <t>https://go.forrester.com/</t>
  </si>
  <si>
    <t>George F. Colony</t>
  </si>
  <si>
    <t>https://www.linkedin.com/in/georgecolony/</t>
  </si>
  <si>
    <t>Shirley Macbeth</t>
  </si>
  <si>
    <t>https://www.linkedin.com/in/shirleymacbeth/</t>
  </si>
  <si>
    <t>NASDAR:FORR</t>
  </si>
  <si>
    <t>$313.700 000</t>
  </si>
  <si>
    <t>Fortinet, Inc.</t>
  </si>
  <si>
    <t>Fortinet (NASDAQ: FTNT) secures the largest enterprise, service provider, and government organizations around the world. Fortinet empowers its customers with intelligent, seamless protection across the expanding attack surface and the power to take on ever-increasing performance requirements of the borderless network—today and into the future. Only the Fortinet Security Fabric architecture can deliver security without compromise to address the most critical security challenges, whether in networked, application, cloud, or mobile environments. Fortinet ranks number one in the most security appliances shipped worldwide and more than 450,000 customers trust Fortinet to protect their businesses.</t>
  </si>
  <si>
    <t>https://www.fortinet.com/</t>
  </si>
  <si>
    <t>Ken Xie</t>
  </si>
  <si>
    <t>https://www.linkedin.com/in/ken-xie-463a99162/?trk=pub-pbmap</t>
  </si>
  <si>
    <t>John Maddison</t>
  </si>
  <si>
    <t>https://www.linkedin.com/in/jomaddison/</t>
  </si>
  <si>
    <t>NASDAQ: FTNT</t>
  </si>
  <si>
    <t>$89,000,000</t>
  </si>
  <si>
    <t>$2,016,000,000</t>
  </si>
  <si>
    <t>ForgeRock</t>
  </si>
  <si>
    <t>ForgeRock, Inc.</t>
  </si>
  <si>
    <t>Founded in 2010 and headquartered in San Francisco, our employees, partners, and customers can be found in every corner of the world. We’re a high-growth private company that has attracted some of the best technology talent in the industry.</t>
  </si>
  <si>
    <t>https://www.forgerock.com/</t>
  </si>
  <si>
    <t>Fran Rosch</t>
  </si>
  <si>
    <t>https://www.linkedin.com/in/franrosch/</t>
  </si>
  <si>
    <t>Atri Chatterjee</t>
  </si>
  <si>
    <t>https://www.linkedin.com/in/atri-chatterjee-b6212/</t>
  </si>
  <si>
    <t>$233,700,000</t>
  </si>
  <si>
    <t>Fornetix</t>
  </si>
  <si>
    <t>Fornetix, Inc.</t>
  </si>
  <si>
    <t>Frederick</t>
  </si>
  <si>
    <t>Fornetix is an encryption management software company that recognizes the expanding necessity of effective and usable encryption technology.</t>
  </si>
  <si>
    <t>https://www.fornetix.com/</t>
  </si>
  <si>
    <t>Mark Gilroy</t>
  </si>
  <si>
    <t>https://www.linkedin.com/in/mark-gilroy-b1094813/</t>
  </si>
  <si>
    <t>Philippe Pedron</t>
  </si>
  <si>
    <t xml:space="preserve">https://www.linkedin.com/in/philippe-p-bb8899/
</t>
  </si>
  <si>
    <t>Fortalice</t>
  </si>
  <si>
    <t>Fortalice Solutions, LLC</t>
  </si>
  <si>
    <t>We are a team of cybercrime fighters protecting against internet predators. We design, develop, and deploy affordable customized services</t>
  </si>
  <si>
    <t>https://fortalicesolutions.com/</t>
  </si>
  <si>
    <t>Theresa Payton</t>
  </si>
  <si>
    <t>https://www.linkedin.com/in/theresapayton</t>
  </si>
  <si>
    <t>Mike Holland</t>
  </si>
  <si>
    <t>https://www.linkedin.com/in/mike-holland-37a7161</t>
  </si>
  <si>
    <t>Fortanix</t>
  </si>
  <si>
    <t>Fortanix, Inc.</t>
  </si>
  <si>
    <t>We put software and hardware security into billions of devices. 100+ security patents. 30+ papers in top conferences. USENIX, CCC, and Blackhat presenters.</t>
  </si>
  <si>
    <t>https://www.fortanix.com/</t>
  </si>
  <si>
    <t>Ambuj Kumar</t>
  </si>
  <si>
    <t>https://www.linkedin.com/in/ambujkumar/</t>
  </si>
  <si>
    <t>Seth Knox</t>
  </si>
  <si>
    <t>https://www.linkedin.com/in/sethknox/</t>
  </si>
  <si>
    <t>$17,700,000</t>
  </si>
  <si>
    <t>Fortego</t>
  </si>
  <si>
    <t>Fortego, LLC</t>
  </si>
  <si>
    <t>At Fortego we are uncompromising in adhering to our Core Values. They are the code we live by and form the foundation on which we perform work and conduct ourselves. They guide us when interacting with others and are the basis for how we make everyday decisions.</t>
  </si>
  <si>
    <t>fortegollc.com</t>
  </si>
  <si>
    <t>Forter</t>
  </si>
  <si>
    <t>Forter, Inc.</t>
  </si>
  <si>
    <t xml:space="preserve">Our global network of online retailers and banks work together- giving customers the freedom to shop online, risk-free
</t>
  </si>
  <si>
    <t>https://www.forter.com/</t>
  </si>
  <si>
    <t>Michael Reitblat</t>
  </si>
  <si>
    <t>https://www.linkedin.com/in/reitblat/</t>
  </si>
  <si>
    <t>Angela Singhal Whiteford</t>
  </si>
  <si>
    <t>https://www.linkedin.com/in/angela-singhal-whiteford/</t>
  </si>
  <si>
    <t xml:space="preserve">Series E
</t>
  </si>
  <si>
    <t>FTI Consulting</t>
  </si>
  <si>
    <t>FTI Consulting, Inc.</t>
  </si>
  <si>
    <t>FTI Consulting is an independent global business advisory firm dedicated to helping organizations manage change, mitigate risk and resolve disputes: financial, legal, operational, political &amp; regulatory, reputational and transactional. Individually, each practice is a leader in its specific field, staffed with experts recognized for the depth of their knowledge and a track record of making an impact. Collectively, FTI Consulting offers a comprehensive suite of services designed to assist clients across the business cycle – from proactive risk management to the ability to respond rapidly to unexpected events and dynamic environments.</t>
  </si>
  <si>
    <t>https://www.fticonsulting.com/</t>
  </si>
  <si>
    <t>Steven H. Gunby</t>
  </si>
  <si>
    <t>https://www.linkedin.com/in/steven-gunby/</t>
  </si>
  <si>
    <t>Jeffrey S. Amling</t>
  </si>
  <si>
    <t>https://www.linkedin.com/in/jeffrey-amling/</t>
  </si>
  <si>
    <t>NYSE:FCN</t>
  </si>
  <si>
    <t>Stock Issuance/Offering</t>
  </si>
  <si>
    <t>$2,350,000,000</t>
  </si>
  <si>
    <t>Fortify 24x7</t>
  </si>
  <si>
    <t>K &amp; L Group, Inc. dba Fortify 24x7</t>
  </si>
  <si>
    <t>Point Roberts</t>
  </si>
  <si>
    <t>Fortify 24×7’s Cybersecurity Managed™ program delivers a comprehensive and customizable set of strategic and adaptive cybersecurity services that address the entire security landscape. These services include assessment and planning, pen testing and threat hunting, SIEM management and security monitoring, perimeter and endpoint protection, secure cloud networking, and incident response.</t>
  </si>
  <si>
    <t>https://www.fortify24x7.com/</t>
  </si>
  <si>
    <t>Jeremy Murtishaw</t>
  </si>
  <si>
    <t>https://www.linkedin.com/in/murtishaw/</t>
  </si>
  <si>
    <t>$75,000</t>
  </si>
  <si>
    <t>FortifyData</t>
  </si>
  <si>
    <t>FortifyData, Inc.</t>
  </si>
  <si>
    <t>Kennesaw</t>
  </si>
  <si>
    <t>FortifyData is a cyber security software company that helps enterprises of all sizes assess, identify and manage their cyber security posture. FortifyData’s industry leading cyber risk scoring platform tracks performance against key risk indicators throughout an organization and allowing businesses to easily comply with industry security standards and regulations, including PCI, HIPAA, SOC 2, ISO 27001, NIST, 23NYC500 and others.</t>
  </si>
  <si>
    <t>https://www.fortifydata.com/</t>
  </si>
  <si>
    <t>Bob Morrell</t>
  </si>
  <si>
    <t>https://www.linkedin.com/in/bobmorrell/</t>
  </si>
  <si>
    <t>Fortiphyd Logic</t>
  </si>
  <si>
    <t>Fortiphyd Logic, Inc.</t>
  </si>
  <si>
    <t>Fortiphyd Logic secures industrial control system (ICS) networks, protecting their productivity, equipment, and personnel threatened by increasingly advanced ICS cyber attacks. While current competition is only capable of detecting network-based attacks, Fortiphyd's LogicGuard digs deeper, providing lightweight endpoint protection capable of detecting insider attacks with physical access.</t>
  </si>
  <si>
    <t>https://www.fortiphyd.com/</t>
  </si>
  <si>
    <t>David Formby</t>
  </si>
  <si>
    <t>https://www.linkedin.com/in/david-formby-8756921a/</t>
  </si>
  <si>
    <t>Fujitsu</t>
  </si>
  <si>
    <t>Fujitsu Limited</t>
  </si>
  <si>
    <t>Since it was founded back in 1935, Fujitsu has been innovating information and communication technologies (ICT) the world over. A long line of landmark achievements and product milestones have made Fujitsu what it is today – a leading company in the ICT space. Over the years, Fujitsu has gone from strength to strength, preempting and pioneering defining moments in the history of information and communication technologies. Fujitsu has inspired many of the enabling breakthroughs in information and communication technologies over the last century. Starting out in 1935 as a telecommunications equipment manufacturer, Fujitsu began making switching systems and transmission equipment to support telephone service networks. Over time, the equipment took on new and various forms as these telecommunication networks began to be used not only for telephone services, but for the transmission of computer data as well.</t>
  </si>
  <si>
    <t xml:space="preserve">www.fujitsu.com
</t>
  </si>
  <si>
    <t>Takahito Tokita</t>
  </si>
  <si>
    <t xml:space="preserve">TYO:6702
</t>
  </si>
  <si>
    <t>¥3,952,400,000,000</t>
  </si>
  <si>
    <t>Fortscale</t>
  </si>
  <si>
    <t>Fortscale Security, Inc.</t>
  </si>
  <si>
    <t>Fortscale is redefining behavioral analytics, with the industry’s first embeddable engine, making behavioral analytics available for everyone. Fortscale automates the delivery and use of behavioral analytics throughout the security infrastructure, embedding it within the native operations of security devices, so it can be used to quickly pinpoint risks, improve decision-making and strengthen security. When integrated, Fortscale processes the data collected by the device, using predictive, big data analytics and advanced machine learning, to autonomously model behaviors and quickly and accurately identify anomalous, high-risk activity.</t>
  </si>
  <si>
    <t>https://www.fortscale.com</t>
  </si>
  <si>
    <t>Idan Tendler</t>
  </si>
  <si>
    <t>https://www.linkedin.com/in/idan-tendler</t>
  </si>
  <si>
    <t>Rodolfo Melgoza</t>
  </si>
  <si>
    <t>https://www.linkedin.com/in/rodolfomelgoza/</t>
  </si>
  <si>
    <t>RSA Security</t>
  </si>
  <si>
    <t>Forum Systems</t>
  </si>
  <si>
    <t>Forum Systems, Inc.</t>
  </si>
  <si>
    <t>Needham</t>
  </si>
  <si>
    <t>Forum Systems is the global leader in API Security Management with industry-certified, patented, and proven products deployed in the most rigorous and demanding customer environments worldwide for over 15 years.
Recognized by KuppingerCole as the Only API Management Vendor “with a Primary Focus on Security” and an overall leader in both product and leadership categories in their Leadership Compass: API Security Management, our product technology is purpose-built and supports global enterprise customers across industries providing the leading edge of modern-day cyber-security innovation.
Forum Sentry, our API secure gateway, processes over 10 billion transactions per day in mission-critical environments, while maintaining a 100% deployment success rate for every technology deployment with U.S. Federal agencies, foreign governments and global enterprises.</t>
  </si>
  <si>
    <t>https://www.forumsys.com/</t>
  </si>
  <si>
    <t>Mamoon Yunus</t>
  </si>
  <si>
    <t>https://www.linkedin.com/in/mamoonyunus/</t>
  </si>
  <si>
    <t>Michael Canton</t>
  </si>
  <si>
    <t>https://www.linkedin.com/in/michaelcantonforumsys/</t>
  </si>
  <si>
    <t>$17,500,000</t>
  </si>
  <si>
    <t>Crosscheck Networks</t>
  </si>
  <si>
    <t>FOSSA</t>
  </si>
  <si>
    <t>FOSSA, Inc.</t>
  </si>
  <si>
    <t xml:space="preserve">Open Source has become the critical supplier for modern software companies, changing everything about how people think about their code. FOSSA builds the infrastructure for modern teams to be successful with open source.
FOSSA's flagship product helps teams track the open source used in their code and automate license scanning and compliance. Since then, over 7,000 open source projects (Kubernetes, Webpack, Terraform, ESLint) and companies ( Uber, Ford, Zendesk, Motorola) rely on FOSSA's tools to ship software. If you are in the software industry today, you're now using code that runs FOSSA.
FOSSA is a venture funded company backed by Cosanoa Ventures, Bain Capital Ventures, etc. with affiliate angels including Marc Benioff (Salesforce), Steve Chen (YouTube), Amr Awadallah (Cloudera), Jaan Tallin (Skype) and Justin Mateen (Tinder).
</t>
  </si>
  <si>
    <t>https://fossa.com/</t>
  </si>
  <si>
    <t>Kevin (Xi Zhao) Wang</t>
  </si>
  <si>
    <t>https://www.linkedin.com/in/kevinxizhao/</t>
  </si>
  <si>
    <t>Ryan Goldman</t>
  </si>
  <si>
    <t>https://www.linkedin.com/in/ryangoldman/</t>
  </si>
  <si>
    <t>$33,900,000</t>
  </si>
  <si>
    <t>FrameCyber</t>
  </si>
  <si>
    <t>Decision Framework Systems Inc.</t>
  </si>
  <si>
    <t>Towaco</t>
  </si>
  <si>
    <t>We are a team of qualified cybersecurity risk management and technology professionals. We have combined our experience to help others more efficiently and effectively collect and analyze information related to cybersecurity risk.</t>
  </si>
  <si>
    <t>https://www.framecyber.com/</t>
  </si>
  <si>
    <t>Ed Amoroso</t>
  </si>
  <si>
    <t>https://www.linkedin.com/public-profile/in/edward-amoroso?challengeId=AQHtdwH3aYPuxgAAAXXk2c6pIIubofKIMXT-R26i9Z9f6zNkCUpV54TNh5MJxbcMYpIgrWvvVw0pCGuV8lfN5wApNzxpuo47nw&amp;submissionId=899b246b-3c2b-4916-0f9d-3ec4ca832559</t>
  </si>
  <si>
    <t>FRSecure</t>
  </si>
  <si>
    <t>FRSecure LLC</t>
  </si>
  <si>
    <t>Minnetonka</t>
  </si>
  <si>
    <t>FRSecure is a full-service information security management company that protects sensitive, confidential business information from unauthorized access, disclosure, distribution and destruction.
Information security is not a one-size-fits-all as others would lead you to believe. FRSecure works hard to assess your most significant vulnerabilities (information security assessment), put a plan together for managing those risks (information security roadmap), and helps you execute that plan (information security program development).</t>
  </si>
  <si>
    <t>https://frsecure.com/</t>
  </si>
  <si>
    <t>Evan Francen</t>
  </si>
  <si>
    <t>https://www.linkedin.com/in/evanfrancen/</t>
  </si>
  <si>
    <t>Drew Boeke</t>
  </si>
  <si>
    <t>https://www.linkedin.com/in/drewboeke/</t>
  </si>
  <si>
    <t>Fudo Security</t>
  </si>
  <si>
    <t xml:space="preserve">Fudo Security Inc. </t>
  </si>
  <si>
    <t>We are the leading vendor of innovative IT security solutions. We focus on privileged access management and privileged session monitoring, combined under the Fudo Security brand. The Fudo product line merges innovation and an intuitive user experience with strong security features. These are the hallmarks of the future designs of the company. Fudo Security is a leading identity verification solutions firm, one of a select few in the world situated at the highest echelons of the industry. Our global customers include financial institutions, energy companies as well as the public sector. Our distribution channel covers a network of 80 partners across 30 countries, with the HQ located in Bay Area (Newark, CA).</t>
  </si>
  <si>
    <t>https://fudosecurity.com/en/</t>
  </si>
  <si>
    <t>Patryk Brozek</t>
  </si>
  <si>
    <t>https://www.linkedin.com/in/patrykbrozek/</t>
  </si>
  <si>
    <t>Fugue</t>
  </si>
  <si>
    <t>Fugue, Inc.</t>
  </si>
  <si>
    <t xml:space="preserve">Fugue ensures cloud infrastructure stays in continuous compliance with enterprise security policies. Our solution identifies cloud infrastructure security risks and compliance violations and ensures that they are never repeated. Fugue provides baseline drift detection and automated remediation to eliminate data breaches, and powerful visualization and reporting tools to easily demonstrate compliance. 
Fugue automates compliance audits with out-of-the-box frameworks for SOC 2, ISO 27001, HIPAA, GDPR, NIST 800-53, and CIS AWS and Microsoft Azure Benchmarks, and supports custom policies. Fugue works with CI/CD pipelines to ensure compliance and prevent unauthorized change. Customers like SparkPost, PBS, and SAP NS2 rely on Fugue to protect against cloud risks and enforce compliance. 
The company has raised a total of $74MM from investors including New Enterprise Associates, The Maryland Venture Fund, and Core Capital Partners.  </t>
  </si>
  <si>
    <t>https://www.fugue.co/</t>
  </si>
  <si>
    <t>Phillip Merrick</t>
  </si>
  <si>
    <t>https://www.linkedin.com/in/phillipmerrick</t>
  </si>
  <si>
    <t>Jared Elder</t>
  </si>
  <si>
    <t>https://www.linkedin.com/in/jaredelder</t>
  </si>
  <si>
    <t>$77,000,000</t>
  </si>
  <si>
    <t>Futurex</t>
  </si>
  <si>
    <t>Bulverde</t>
  </si>
  <si>
    <t xml:space="preserve"> Trusted by Tier 1 organizations around the world, Futurex has spent the last 39+ years building a reputation for reliable, innovative data security solutions. Throughout every facet of our company, we maintain a focus on providing exceptional customer service, best-in-class technology, and future-minded solutions, giving our customers everything they need to secure every aspect of their data systems.  
Our dedication to meeting the growing business needs of our global customers and partners is exhibited by the continuous expansion of our innovative products and services through extensive R&amp;D and custom development projects with global Tier 1 organizations. Our products satisfy the most rigorous security requirements, and as we move forward, Futurex will continue to be a global leader in the data security and electronic payments industry by maintaining high performance standards, providing quality service, and expanding our product suite.  </t>
  </si>
  <si>
    <t>https://www.futurex.com/</t>
  </si>
  <si>
    <t>Abby Smith</t>
  </si>
  <si>
    <t>https://www.linkedin.com/in/abby-smith-a4485311/</t>
  </si>
  <si>
    <t>Fuzzbuzz, Inc.</t>
  </si>
  <si>
    <t>Fuzzbuzz is a security platform that protects various software from digital hacks or attacks. It integrates fuzzing into DevOps workflow by automating away complex infrastructure management and setup and connecting with tools. The platform gives alerts when bugs are found, deduplicates, and categorizes them to cut out the noise and false positives,and allows them to easily analyze them via the web UI.
Fuzzbuzz was founded in 2018 and is headquartered in Redwood City, California.</t>
  </si>
  <si>
    <t>https://fuzzbuzz.io/</t>
  </si>
  <si>
    <t>Gartner</t>
  </si>
  <si>
    <t>Gartner, Inc.</t>
  </si>
  <si>
    <t>Founded in 1979, we are the leading research and advisory company. We’ve expanded well beyond our flagship technology research to provide senior leaders across the enterprise with the indispensable business insights, advice and tools they need to achieve their mission-critical priorities and build the organizations of tomorrow. Together with our clients, we fuel the future of business so that a more successful world takes shape.</t>
  </si>
  <si>
    <t>https://www.gartner.com/en</t>
  </si>
  <si>
    <t>Gideon Gartner</t>
  </si>
  <si>
    <t>https://www.linkedin.com/in/gideongartner</t>
  </si>
  <si>
    <t>Mike Thompson</t>
  </si>
  <si>
    <t>https://www.linkedin.com/in/michaellthompson1/</t>
  </si>
  <si>
    <t>NYSE:IT</t>
  </si>
  <si>
    <t>$4,250,000,000</t>
  </si>
  <si>
    <t>Fyde</t>
  </si>
  <si>
    <t>FYDE, INC.</t>
  </si>
  <si>
    <t xml:space="preserve">Founded by cybersecurity executives, mobile development and information security research experts. 
Fyde is on a mission to secure access to information while protecting devices and identities: increasing productivity and safety for connected teams and individuals. 
Fyde is now Barracuda CloudGen Access. Secure zero trust access to all your apps and data from any device and location. Security starts with access. The CloudGen Access zero trust model establishes unparalleled access control across users and devices without the performance pitfalls of a traditional VPN. It provides remote, conditional, and contextual access to resources and reduces over-privileged access and associated third-party risks. With CloudGen Access, employees and partners can access corporate apps and cloud workloads without creating additional attack surfaces. </t>
  </si>
  <si>
    <t>www.fyde.com/</t>
  </si>
  <si>
    <t>Sinan Eren</t>
  </si>
  <si>
    <t>https://www.linkedin.com/in/sinaneren/</t>
  </si>
  <si>
    <t>G DATA</t>
  </si>
  <si>
    <t>G DATA CyberDefense AG.</t>
  </si>
  <si>
    <t>Bochum</t>
  </si>
  <si>
    <t xml:space="preserve">G DATA Software, with its head office in Bochum, is an innovative and quickly expanding software house focusing on antivirus security solutions. As a specialist in Internet security and pioneer in the field of virus protection, the company, founded in Bochum in 1985, developed the first antivirus program more than 30 years ago. Consequently G DATA is amongst the eldest security software companies in the world.
Over more than five years, no other European security software provider has won national and international tests and awards more frequently than G DATA. When it comes to quality, G DATA is a world leader, combining the world's best security technologies in its antivirus products. Examples of this are its DoubleScan technology, with two independent virus scanners, and OutbreakShield instant protection. G DATA security solutions are available worldwide in more than 90 countries.
</t>
  </si>
  <si>
    <t>www.gdata-software.com</t>
  </si>
  <si>
    <t>Galaxkey</t>
  </si>
  <si>
    <t>Galaxkey Limited</t>
  </si>
  <si>
    <t>Welwyn Garden City</t>
  </si>
  <si>
    <t>Hertford</t>
  </si>
  <si>
    <t xml:space="preserve">Galaxkey was born from the need to create a security platform with the highest level of encryption while offering a simple-to-understand user interface. After exploring multiple models from 2010 to 2014, co-founders Randhir Shinde and Ricky Magalhaes developed Galaxkey’s most secure platform. With three layers of encryption, the revolutionary solution proved impenetrable, with no back-door vulnerabilities. 
Following initial testing, we worked from 2015 to 2016, creating an application that allowed end users to encrypt and secure both emails and files over a web interface, and via a wide range of products including Windows Outlook, iOS, Android and macOS X. 
Moving into 2017, we saw institutions and businesses such as University College London, Bradford City Council and a large airports authority in Middle East adopt the secure platform. That same year also saw Sir George Zambellas become our Executive Chairman, bringing his experience, vision, and incredible depth of knowledge of all levels of security to the company </t>
  </si>
  <si>
    <t>https://www.galaxkey.com</t>
  </si>
  <si>
    <t>Randhir Shinde</t>
  </si>
  <si>
    <t>https://www.linkedin.com/in/randhirshinde</t>
  </si>
  <si>
    <t>Peter Clowes</t>
  </si>
  <si>
    <t>https://www.linkedin.com/in/peter-clowes-8a0a0a/</t>
  </si>
  <si>
    <t>Galois</t>
  </si>
  <si>
    <t>Galois, Inc.</t>
  </si>
  <si>
    <t>Galois specializes in the research and development of new technologies that solve the most difficult problems in computer science. We are passionate about the trustworthiness of critical systems, and work to ensure that the systems you depend on work as intended, and only as intended. Our team works closely with clients to achieve a balance between the privacy/cost/speed challenges involved in making systems more trustworthy. We care deeply about real-world use of our R&amp;D efforts and work diligently to transition them into use. Many of our researchers joined Galois from academia and elsewhere in pursuit of more impact. Our clients, like those listed at the bottom of the page, derive value working with us as trusted advisors, and hold us to high standards for the actual production of algorithms and code that embody our work together. Galois is a privately held U.S.-owned and -operated company established in 1999 in Portland, Oregon. We were founded on core principles that are central to how we function.</t>
  </si>
  <si>
    <t>https://galois.com/</t>
  </si>
  <si>
    <t>Rob Wiltbank</t>
  </si>
  <si>
    <t>https://www.linkedin.com/in/robert-wiltbank-00196/</t>
  </si>
  <si>
    <t>GamaSec</t>
  </si>
  <si>
    <t>Gamasec Ltd</t>
  </si>
  <si>
    <t xml:space="preserve">GAMASEC NEXT GENERATION OF WEBSITE SECURITY SOLUTIONS, PROTECT WEB SITES AND APPLICATIONS AGAINST THREATS AND MALWARE. 
Web applications are proving to be the weakest link in overall corporate security. Organizations need a Web application scanning solution that can scan for security loopholes in Web-based applications to prevent would-be hackers from gaining unauthorized access to corporate applications and data.  
Clearly, Web applications are the biggest Achilles heel in an organization’s security strategy. They are much more difficult to protect than traditional applications that reside behind a firewall. Web application security needs to be stringently checked on a regular basis using an automated Web application security scanner. 
GamaSec was developed for the detection of website vulnerabilities and data breaches of highly-sensitive military and government entities. Our technologies have passed extensive and rigorous testing in order to comply with levels of security that surpass the standards of most commercially-available scanning solutions. 
 </t>
  </si>
  <si>
    <t>https://www.gamasec.com/</t>
  </si>
  <si>
    <t>Avi D. Bartov</t>
  </si>
  <si>
    <t>https://www.linkedin.com/in/avibartov/</t>
  </si>
  <si>
    <t>Gamma Networks</t>
  </si>
  <si>
    <t>Gamma.AI</t>
  </si>
  <si>
    <t>Gamma.AI is an AI powered cloud data discovery, data classification and data loss prevention platform. 
Gamma.AI is an AI powered enterprise ready cloud/SaaS data loss prevention platform. Gamma is agentless, deploys across all users and SaaS applications with 1-click, continuously monitors all employee actions over APIs and instantly detects and remediates any data loss activity with less than 0.1% false positive rate.</t>
  </si>
  <si>
    <t>https://gamma.ai/</t>
  </si>
  <si>
    <t>Arpit Goel</t>
  </si>
  <si>
    <t>https://www.linkedin.com/in/argoel/</t>
  </si>
  <si>
    <t>Garland Technology LLC</t>
  </si>
  <si>
    <t>Garland Technology</t>
  </si>
  <si>
    <t>Garland</t>
  </si>
  <si>
    <t xml:space="preserve">We believe that securing and monitoring your network is the ultimate goal. Our TAP to ToolTM philosophy empowers the solution by architecting to the tool, not competing with them. Garland Technology provides the scalability and flexibility to deploy what you need, when you need it, so you can focus on what's important - network visibility. 
Garland Technology is committed to helping increase the value of your network by offering the industry's most reliable, economical, easy to deploy, and scalable network TAP, packet broker, and cloud visibility solutions.  
Designing the industry’s first bypass test access point (TAP) is just one of the many benchmarks for success, and since our founding in 2011, Garland Technology has accelerated research and development, alongside a commitment to product evolution and quality, to become the leader for the industry’s most reliable test access point (TAP) and packet broker solutions. Laser focused on network visibility innovation, below are some highlights of Garland's history. </t>
  </si>
  <si>
    <t>https://www.garlandtechnology.com/</t>
  </si>
  <si>
    <t>Chris Bihary</t>
  </si>
  <si>
    <t>https://www.linkedin.com/in/chrisbihary/</t>
  </si>
  <si>
    <t>Jason Drewniak</t>
  </si>
  <si>
    <t>https://www.linkedin.com/in/jasondrewniak/</t>
  </si>
  <si>
    <t>Garner Products</t>
  </si>
  <si>
    <t>Garner Products, Inc.</t>
  </si>
  <si>
    <t>At Garner, we design, manufacture, and sell equipment that delivers complete, permanent, and verifiable data elimination.  Our products ensure your data is unrecoverable.  Founded more than 60 years ago, we serve government and business customers from every industry sector in countries around the world, providing time-tested solutions for permanent data security of working and nonworking hard drives, magnetic tape, and solid-state media through products that include:
Independently tested and certified degaussing equipment that completely eliminates all data on magnetic tapes, hard drives, and even old floppy disks by altering the media’s magnetic properties
NSA/CSS EPL-listed destruction equipment that bends, breaks and mangles hard drives deterring any attempt to recover data</t>
  </si>
  <si>
    <t>https://garnerproducts.com/</t>
  </si>
  <si>
    <t>Ronald Stofan</t>
  </si>
  <si>
    <t>https://www.linkedin.com/in/ron-stofan-388aba134/</t>
  </si>
  <si>
    <t>Garrison</t>
  </si>
  <si>
    <t xml:space="preserve">Garrison Technology Limited
</t>
  </si>
  <si>
    <t>Garrison was founded in 2014 by David Garfield and Henry Harrison, who set out to change our approach to cybersecurity.
With a wealth of experience from previous cyber businesses, they designed a product that eradicates the largest cyber risk to organizations and governments worldwide, that of web-borne threats such as malware, phishing attacks and drive-by downloads.</t>
  </si>
  <si>
    <t>https://www.garrison.com/</t>
  </si>
  <si>
    <t>David Garfield</t>
  </si>
  <si>
    <t>https://www.linkedin.com/in/david-garfield-18aaba87/</t>
  </si>
  <si>
    <t>James Derbyshire</t>
  </si>
  <si>
    <t>https://www.linkedin.com/in/james-derbyshire-7989531/</t>
  </si>
  <si>
    <t>GBprotect</t>
  </si>
  <si>
    <t>Gbprotect, Inc.</t>
  </si>
  <si>
    <t>GBprotect is a comprehensive Managed Security Services Provider, dedicated exclusively to managed security services and to providing the highest level of technical expertise and customer service available today.</t>
  </si>
  <si>
    <t>https://www.gbprotect.com/</t>
  </si>
  <si>
    <t>Mel Holstrom</t>
  </si>
  <si>
    <t>https://www.linkedin.com/in/mel-holstrom-94b888/</t>
  </si>
  <si>
    <t>Ronda Palsulich</t>
  </si>
  <si>
    <t>https://www.linkedin.com/in/ronda-palsulich/</t>
  </si>
  <si>
    <t>Nuspire Networks</t>
  </si>
  <si>
    <t>GDS360</t>
  </si>
  <si>
    <t>Global Data Sentinel</t>
  </si>
  <si>
    <t>Global Data Sentinel was founded in 2014 with the single purpose of improving corporate and government proactive cyber defense capabilities.</t>
  </si>
  <si>
    <t>https://www.globaldatasentinel.com/</t>
  </si>
  <si>
    <t>Helder Antunes</t>
  </si>
  <si>
    <t>https://www.linkedin.com/in/helderantunes/</t>
  </si>
  <si>
    <t>Shafi Khan</t>
  </si>
  <si>
    <t>https://www.linkedin.com/in/shafi-khan-17491b2b/</t>
  </si>
  <si>
    <t>Gemalto</t>
  </si>
  <si>
    <t>Gemalto NV</t>
  </si>
  <si>
    <t>AmsterdaM</t>
  </si>
  <si>
    <t>Noord- Holland</t>
  </si>
  <si>
    <t xml:space="preserve">Gemalto is at the heart of our evolving digital society. The freedom to communicate, travel, shop, bank, entertain, and work—anytime, anywhere—has become an integral part of what people want and expect, in ways that are convenient, enjoyable and secure.
Gemalto delivers on the growing demands of billions of people worldwide for mobile connectivity, identity, and data protection, credit card safety, health and transportation services, e-government and national security. We do this by supplying to governments, wireless operators, banks and enterprises a wide range of secure personal devices, such as subscriber identification modules (SIM), Universal Integrated Circuit Card (UICC) in mobile phones, smart banking cards, smart card access badges, electronic passports, and USB tokens for online identity protection. To complete the solution we also provide software, systems, and services to help our customers achieve their goals.
</t>
  </si>
  <si>
    <t>www.gemalto.com</t>
  </si>
  <si>
    <t>Philippe Vallee</t>
  </si>
  <si>
    <t>https://www.linkedin.com/in/valleephilippe/</t>
  </si>
  <si>
    <t>€2,969, 000, 000</t>
  </si>
  <si>
    <t>Thales</t>
  </si>
  <si>
    <t>GeoLang</t>
  </si>
  <si>
    <t>GeoLang Ltd</t>
  </si>
  <si>
    <t>Cardiff</t>
  </si>
  <si>
    <t>In our increasingly interconnected world, the necessity of controlling and protecting data in the face of mounting cyber threats – particularly in the form of Intellectual Property (IP) theft, Insider Threat, and the compromise of network systems and services – has never been so acutely felt in our society.
In turn, global data loss prevention (DLP) and security, which is now estimated to reach a stunning $5.54 billion by 2023, has naturally been propelled to the forefront of everyone’s thinking; though, quite understandably, the diverse range of companies and technologies being propagated can make it difficult for enterprises to truly appreciate the value of DLP.</t>
  </si>
  <si>
    <t>https://geolang.com/</t>
  </si>
  <si>
    <t>Dr Debbie Garside</t>
  </si>
  <si>
    <t>https://www.linkedin.com/in/debbiegarside/</t>
  </si>
  <si>
    <t>€50, 000</t>
  </si>
  <si>
    <t xml:space="preserve">Shearwater Group Plc </t>
  </si>
  <si>
    <t>Geotrust</t>
  </si>
  <si>
    <t>GeoTrust now powered by DigiCert is on trusted roots once again. With resources and tools to manage TLS/SSL certificates through the entire certificate lifecycle and award-winning customer support—our customers can rely on us to keep their websites secure.
Our world-class SSL Certificates offer fast-delivery at a cost-effective price and include a range of DigiCert, Norton and GeoTrust True Site Seals.
In addition, our Signing Products represent the latest technology for digitally signing applications and assuring code integrity to wireless platforms.
With the DigiCert CertCentral® platform you can manage your certificates from an intelligent and insightful platform.</t>
  </si>
  <si>
    <t>https://www.geotrust.com/</t>
  </si>
  <si>
    <t xml:space="preserve">John Harrison
</t>
  </si>
  <si>
    <t>https://www.linkedin.com/in/johncharrison</t>
  </si>
  <si>
    <t>$39,100,000</t>
  </si>
  <si>
    <t>VeriSign</t>
  </si>
  <si>
    <t>GetResponse</t>
  </si>
  <si>
    <t>GetResponse email marketing and online campaign management platform helps entrepreneurs build targeted subscriber lists and send high-impact newsletters, video emails, and follow-up campaigns. It offers marketing automation, responsive email design, hundreds of ready-to-use email templates, landing page creator, and useful statistical analysis tools.</t>
  </si>
  <si>
    <t>https://www.getresponse.com/</t>
  </si>
  <si>
    <t>Simon Grabowski</t>
  </si>
  <si>
    <t>https://www.linkedin.com/in/grabowski/</t>
  </si>
  <si>
    <t>Daniel Brzeziński</t>
  </si>
  <si>
    <t>https://www.linkedin.com/in/danielbrzezinski/</t>
  </si>
  <si>
    <t>GFI Software</t>
  </si>
  <si>
    <t>GFI USA, Inc.</t>
  </si>
  <si>
    <t>GFI Software develops solutions that enable IT administrators to efficiently discover, manage and secure their business networks.</t>
  </si>
  <si>
    <t>https://www.gfi.com/</t>
  </si>
  <si>
    <t xml:space="preserve">Dan Beer
</t>
  </si>
  <si>
    <t>https://www.linkedin.com/in/dan-beer-ottawa/</t>
  </si>
  <si>
    <t>Scott Thorburn</t>
  </si>
  <si>
    <t>https://www.linkedin.com/in/scott-thorburn/</t>
  </si>
  <si>
    <t>$78,000,000</t>
  </si>
  <si>
    <t>$17,980,000</t>
  </si>
  <si>
    <t>Gigamon</t>
  </si>
  <si>
    <t>Gigamon Inc.</t>
  </si>
  <si>
    <t>Today’s IT leaders often overlook opportunities to drive business innovation found in the ones and zeros hidden in their networks. The Gigamon Visibility and Analytics Fabric™ captures all network data, processes it and sends it to the tools and teams who need it. Using a single integrated platform, digital teams can choose advanced capabilities for easing network burdens, analyzing applications, and detecting and responding to threats.</t>
  </si>
  <si>
    <t>https://www.gigamon.com/</t>
  </si>
  <si>
    <t xml:space="preserve">Paul Hoope
</t>
  </si>
  <si>
    <t>https://www.linkedin.com/in/hooperpaul/</t>
  </si>
  <si>
    <t>Mandeep Khera</t>
  </si>
  <si>
    <t>https://www.linkedin.com/in/mandeepkhera1</t>
  </si>
  <si>
    <t>$22. 800, 000</t>
  </si>
  <si>
    <t>$310.900 ,000</t>
  </si>
  <si>
    <t>Elliot Management Corp.</t>
  </si>
  <si>
    <t>GigaNetworks</t>
  </si>
  <si>
    <t>GigaNetworks, Inc.</t>
  </si>
  <si>
    <t>Miami</t>
  </si>
  <si>
    <t>GigaNetworks, Inc was formed as a technology product provider based in Miami, FL in 2008 in response to a significant lack of adequately experienced technology resellers in South Florida. Lead by a team of engineers and sales professionals, GigaNetworks quickly grew to cover the security needs of many of the largest organizations in Florida.
GigaNetworks® focuses on offering strategic planning, system evaluation, implementation, training, and technical support that is customized to the need of our clients.  We pride ourselves in developing and bringing the best solutions for our clients by combining a variety of vendor products and creating a solution that is comprehensive and meets the client’s unique security environments.</t>
  </si>
  <si>
    <t>https://giganetworks.com/</t>
  </si>
  <si>
    <t xml:space="preserve">Pilar Somoza
</t>
  </si>
  <si>
    <t>https://www.linkedin.com/in/pilar-somoza-ph-d-7b130b81</t>
  </si>
  <si>
    <t xml:space="preserve">David Mendenhall
</t>
  </si>
  <si>
    <t>https://www.linkedin.com/in/davidcmendenhall</t>
  </si>
  <si>
    <t>$10 000 000</t>
  </si>
  <si>
    <t>GigaTrust</t>
  </si>
  <si>
    <t>GigaTrust Corporation</t>
  </si>
  <si>
    <t>GigaTrust is a leading SaaS provider of endpoint email security and document in-use protection for on premise private cloud or private cloud based deployments for Windows, iOS and Android devices. GigaTrust is the largest and oldest provider that enhances and extends Microsoft’s Rights Management Services (RMS) content security solution. Customersrely on GigaTrust’s innovative next generation content security technologies, combined with ease of use and deployment, to enable intellectual property protection and confidentiality.</t>
  </si>
  <si>
    <t>https://www.gigatrust.com/</t>
  </si>
  <si>
    <t>Robert Bernardi</t>
  </si>
  <si>
    <t>https://www.linkedin.com/in/robert-bernardi-495b8221/</t>
  </si>
  <si>
    <t>GitLab, Inc.</t>
  </si>
  <si>
    <t>GitLab Inc.</t>
  </si>
  <si>
    <t>GitLab is a complete DevOps platform, delivered as a single application. This makes GitLab unique and creates a streamlined software workflow, unlocking your organization from the constraints of a pieced together toolchain. Learn how GitLab offers unmatched visibility and higher levels of efficiency in a single application across the DevOps lifecycle.</t>
  </si>
  <si>
    <t>https://about.gitlab.com/</t>
  </si>
  <si>
    <t xml:space="preserve">Sytse Sijbrandij
</t>
  </si>
  <si>
    <t>https://www.linkedin.com/in/sijbrandij</t>
  </si>
  <si>
    <t xml:space="preserve">Todd Barr
</t>
  </si>
  <si>
    <t>https://www.linkedin.com/in/tbarr/en</t>
  </si>
  <si>
    <t xml:space="preserve"> $436,200,000</t>
  </si>
  <si>
    <t>$267,000,000</t>
  </si>
  <si>
    <t>Glasswall Solutions</t>
  </si>
  <si>
    <t>Glasswall Solutions Ltd.</t>
  </si>
  <si>
    <t>Woking</t>
  </si>
  <si>
    <t>We are passionate about making the world a safer place by delivering leading cyber security solutions.</t>
  </si>
  <si>
    <t>https://www.glasswallsolutions.com/</t>
  </si>
  <si>
    <t>Danny Lopez</t>
  </si>
  <si>
    <t>https://www.linkedin.com/in/dannylopez1974/</t>
  </si>
  <si>
    <t>Paul Burke</t>
  </si>
  <si>
    <t>https://www.linkedin.com/in/misterbee/</t>
  </si>
  <si>
    <t xml:space="preserve"> £15 000 000</t>
  </si>
  <si>
    <t>$13.100 000</t>
  </si>
  <si>
    <t>Global Cyber Risk</t>
  </si>
  <si>
    <t>Global Cyber Consultants</t>
  </si>
  <si>
    <t>OUR INDUSTRY LEADERS MAKE SURE YOUR COMPANY'S ASSETS ARE BEST PROTECTED WHILE DRIVING INNOVATIVE CHANGE AND IDENTIFYING OPERATIONAL EFFICIENCIES TO SECURE SUSTAINED SUCCESS AND ACCELERATED GROWTH FOR YOUR COMPANY</t>
  </si>
  <si>
    <t>https://www.globalcyberconsultants.com/</t>
  </si>
  <si>
    <t>STEVEN SCHWARTZ</t>
  </si>
  <si>
    <t>https://www.linkedin.com/in/stevenschwartzcyber/</t>
  </si>
  <si>
    <t>ABIGAIL KEENA</t>
  </si>
  <si>
    <t>https://www.linkedin.com/in/abigailkeena/</t>
  </si>
  <si>
    <t>$340 000 000</t>
  </si>
  <si>
    <t xml:space="preserve">$46,701 </t>
  </si>
  <si>
    <t>Global Digital Forensics</t>
  </si>
  <si>
    <t>Oceanside</t>
  </si>
  <si>
    <t>Global Digital Forensics uses 20 technology products and services including HTML5, Google Analytics, and jQuery, according to G2 Stack.
Global Digital Forensics is actively using 22 technologies for its website, according to BuiltWith. These include Viewport Meta, IPhone / Mobile Compatible, and Google Font API</t>
  </si>
  <si>
    <t>https://www.evestigate.com/</t>
  </si>
  <si>
    <t>Joseph Caruso</t>
  </si>
  <si>
    <t>https://www.linkedin.com/in/joecarusogdf/</t>
  </si>
  <si>
    <t xml:space="preserve">Joseph Cimino
</t>
  </si>
  <si>
    <t>https://www.linkedin.com/in/joseph-cimino-54754742/</t>
  </si>
  <si>
    <t>$4.150 000 000</t>
  </si>
  <si>
    <t>General Dynamics</t>
  </si>
  <si>
    <t>General Dynamics Corporation</t>
  </si>
  <si>
    <t>February 7, 1899</t>
  </si>
  <si>
    <t>General Dynamics is organized into five business groups: Aerospace, Combat Systems, Information Technology, Mission Systems and Marine Systems.
We have a balanced business model which gives each business unit the flexibility to stay agile and maintain an intimate understanding of customer requirements.
Each business unit is responsible for the execution of its strategy and operational performance. Our corporate leaders set the overall strategy of the business and manage allocation of capital. This unique model keeps us focused on what matters — delivering on our promises to customers through relentless improvement, continued growth, boosting return on invested capital and disciplined capital deployment.</t>
  </si>
  <si>
    <t>https://www.gd.com/</t>
  </si>
  <si>
    <t>Phebe N. Novakovic</t>
  </si>
  <si>
    <t>https://www.linkedin.com/in/phebe-novakovic-57066729/</t>
  </si>
  <si>
    <t>NYSE:GD</t>
  </si>
  <si>
    <t>$36,190,000,000</t>
  </si>
  <si>
    <t>Global Knowledge</t>
  </si>
  <si>
    <t>Global Knowledge Training LLC</t>
  </si>
  <si>
    <t>Global Knowledge is a technology skills training business that offers various IT courses and certification programs.</t>
  </si>
  <si>
    <t>https://www.globalknowledge.com/</t>
  </si>
  <si>
    <t>Todd Johnstone</t>
  </si>
  <si>
    <t>https://www.linkedin.com/in/todd-johnstone-986119a/</t>
  </si>
  <si>
    <t>Charlie Baird</t>
  </si>
  <si>
    <t>https://www.linkedin.com/in/charliebaird/</t>
  </si>
  <si>
    <t>$232,000,000</t>
  </si>
  <si>
    <t>SkillSoft</t>
  </si>
  <si>
    <t>Global Learning Systems</t>
  </si>
  <si>
    <t>Global Learning Systems, LLC</t>
  </si>
  <si>
    <t>Global Learning Systems (GLS) got its start nearly 30 years ago, just as the first “digital natives” were being born and training began to move beyond the classroom. The GLS of today is a marriage of two former subsidiaries: Electronic Learning Facilitators (ELF), developers of award-winning custom learning solutions, and Keystone Learning, pioneers of video-based, web-hosted software and business skills training products.</t>
  </si>
  <si>
    <t>https://www.globallearningsystems.com/</t>
  </si>
  <si>
    <t xml:space="preserve">Larry Cates
</t>
  </si>
  <si>
    <t>https://www.linkedin.com/in/larry-cates-8519865/?msgControlName=reply_to_sender&amp;msgConversationId=6674333349655539712&amp;msgOverlay=true</t>
  </si>
  <si>
    <t xml:space="preserve">Erica Smith
</t>
  </si>
  <si>
    <t>https://www.linkedin.com/in/erica-smith-2206a021/</t>
  </si>
  <si>
    <t>GlobalSign</t>
  </si>
  <si>
    <t>Global Sign</t>
  </si>
  <si>
    <t>GlobalSign is an identity services company providing cloud-based, highly scalable PKI solutions for enterprises needing to conduct safe commerce, communications, content delivery and community interactions. Our identity and security solutions enable businesses, large enterprises, cloud-based service providers and IoT innovators around the world to conduct secure online communications, manage millions of verified digital identities and automate authentication and encryption.</t>
  </si>
  <si>
    <t>https://www.globalsign.com/</t>
  </si>
  <si>
    <t>Ichiro Chujo</t>
  </si>
  <si>
    <t>https://www.linkedin.com/in/ichiro-chujo-a714165a/</t>
  </si>
  <si>
    <t>Koji Takenobu</t>
  </si>
  <si>
    <t>https://www.linkedin.com/in/koji-takenobu-6082b432/</t>
  </si>
  <si>
    <t>$90,600,000</t>
  </si>
  <si>
    <t>500-1000</t>
  </si>
  <si>
    <t>GMO Group</t>
  </si>
  <si>
    <t>Gluu</t>
  </si>
  <si>
    <t>Gluu, Inc.</t>
  </si>
  <si>
    <t xml:space="preserve">Gluu publishes Internet security software universities, government agencies and companies can use to securely identify a person, and manage what information they are allowed to access. 
Gluu's flagship product, the Gluu Server, enables organizations to use free open source software (FOSS) to deliver a central authentication and authorization service for web and mobile applications. </t>
  </si>
  <si>
    <t>https://www.gluu.org/</t>
  </si>
  <si>
    <t>Mike Schwartz</t>
  </si>
  <si>
    <t>https://www.linkedin.com/in/nynymike/</t>
  </si>
  <si>
    <t>$46,000,000</t>
  </si>
  <si>
    <t>GM Security Technologies</t>
  </si>
  <si>
    <t>GM Security Technologies, Inc.</t>
  </si>
  <si>
    <t>San Juan</t>
  </si>
  <si>
    <t>Puerto Rico</t>
  </si>
  <si>
    <t>GM Sectec with operations in 50 countries worldwide and headquartered in San Juan, Puerto Rico USA, has over 50 years of service in the technology and security vertical, with a client retention rate of over 25 years. GM Sectec is focused in providing Managed Security Services as MSSP. GM Sectec offers solutions and services that help accelerate business breakthroughs in the areas of managed detection and response services, cybersecurity, cyberdefense, governance, and compliance focused on managing digital risk. Our solutions are designed to detect advanced attacks and respond to them effectively, reducing business risk, fraud, and cybercrime.</t>
  </si>
  <si>
    <t>https://gmsectec.com/</t>
  </si>
  <si>
    <t xml:space="preserve">Guillermo L. Martínez
</t>
  </si>
  <si>
    <t>Alex Pascual</t>
  </si>
  <si>
    <t>1,001-5,000</t>
  </si>
  <si>
    <t>GoAnywhere</t>
  </si>
  <si>
    <t>Go Anywhere</t>
  </si>
  <si>
    <t>Ashland</t>
  </si>
  <si>
    <t>GoAnywhere is an award-winning cybersecurity product line that helps more than 3,000 organizations safely connect to their trading partners, automate their IT processes, protect their data, and keep their sensitive information out of the DMZ.
With solutions like GoAnywhere Managed File Transfer (MFT), GoAnywhere Gateway, GoAnywhere Open PGP Studio, and many more licensed modules and built-in integrations, GoAnywhere continues to provide powerhouse software that is backed by unparalleled customer support and professional services.</t>
  </si>
  <si>
    <t>https://www.goanywhere.com/</t>
  </si>
  <si>
    <t>Bob Luebbe</t>
  </si>
  <si>
    <t>https://www.linkedin.com/in/bobluebbe/</t>
  </si>
  <si>
    <t>HelpSystems, LLC</t>
  </si>
  <si>
    <t>Genians</t>
  </si>
  <si>
    <t>Genians, Inc.</t>
  </si>
  <si>
    <t>Anyang</t>
  </si>
  <si>
    <t>Gyeonggi-do</t>
  </si>
  <si>
    <t>Genians (KOSDAQ: 263860) provides the industry’s leading Network Access Control solution, which helps maintain full visibility and control of all your network assets and ensures them to be the highest level of security and compliance. Genians secures millions of various endpoints in organizations of all sizes and industries, including global Fortune 500 companies, the government, the military, energy, finance, healthcare, education, and more.</t>
  </si>
  <si>
    <t>https://www.genians.com/</t>
  </si>
  <si>
    <t>Dong-bum Lee</t>
  </si>
  <si>
    <t>KOSDAQ:263860</t>
  </si>
  <si>
    <t>$21,290,000</t>
  </si>
  <si>
    <t>Good Harbor</t>
  </si>
  <si>
    <t>Good Harbor Security Risk Management LLC</t>
  </si>
  <si>
    <t>Good Harbor Security Risk Management, LLC advises Boards, CEOs, CISOs and other corporate executives, investment professionals, and government leaders on managing cyber risk.</t>
  </si>
  <si>
    <t>https://www.goodharbor.net/</t>
  </si>
  <si>
    <t xml:space="preserve">Richard Clarke
</t>
  </si>
  <si>
    <t>https://www.linkedin.com/in/richard-clarke-177930140/</t>
  </si>
  <si>
    <t>$153,315</t>
  </si>
  <si>
    <t>GoSecure</t>
  </si>
  <si>
    <t>GoSecure Inc.</t>
  </si>
  <si>
    <t>La Jolla</t>
  </si>
  <si>
    <t>GoSecure is recognized as a leader and innovator in Managed Detection &amp; Response. The company is the first and only to integrate an Endpoint and Network threat detection platform, Managed Detection and Response services, and Cloud/SaaS delivery. The CounterTack Platform delivers predictive multi-vector detection, prevention, and response by applying a unique combination of behavioral analysis, memory forensics, machine learning, and reputational techniques to counter the most advanced threats. Our MDR Services are driven by aggressive SLAs for rapid response and active mitigation services that directly touch the customers’ network and endpoints. Together, these capabilities provide the most effective response to the increased sophistication of continuously evolving malware and malicious insiders that target people, processes and systems. With focus on innovation quality, integrity and respect, GoSecure has become the trusted provider of cybersecurity products and services to organizations of all sizes, across all industries globally.</t>
  </si>
  <si>
    <t>https://www.gosecure.net/</t>
  </si>
  <si>
    <t>Neil Creighton</t>
  </si>
  <si>
    <t>James Kunkel</t>
  </si>
  <si>
    <t>https://www.linkedin.com/in/jameskunkel/</t>
  </si>
  <si>
    <t>$127,400,000</t>
  </si>
  <si>
    <t>Gospel</t>
  </si>
  <si>
    <t>Gospel Technology Limited</t>
  </si>
  <si>
    <t>Gospel Technology was founded from the belief that the control, privacy and ownership of data will become one of the defining principles of the 21st century.
Sensitive data has become the most important asset of any enterprise organisation, and demonstrating trust, security and control of that data will be the difference between business success and failure. Too many times sensitive data is either used for the wrong reasons or placed in the wrong hands, putting companies and their customers at great risk; this is what keeps us up at night and gets us back into the office each morning. At Gospel Technology, we believe an organisation’s control of their own data should be easy, and we’re on a mission to give back that control.</t>
  </si>
  <si>
    <t>https://gospel.tech/</t>
  </si>
  <si>
    <t>Ian Smith</t>
  </si>
  <si>
    <t>Kelly Browning</t>
  </si>
  <si>
    <t>GrammaTech</t>
  </si>
  <si>
    <t>GrammaTech, Inc.</t>
  </si>
  <si>
    <t>GrammaTech is a global provider of application security testing solutions including static analysis (SAST) and software composition (SCA) products. Our CodeSonar and CodeSentry products help organizations develop and release higher quality and more secure software – free of harmful defects and exploitable weaknesses that cause system failures, enable data breaches, and increase corporate liability. GrammaTech has corporate headquarters in Bethesda MD with a Research and Development Center in Ithaca NY.</t>
  </si>
  <si>
    <t>https://www.grammatech.com/</t>
  </si>
  <si>
    <t>Mike Dager</t>
  </si>
  <si>
    <t>https://www.linkedin.com/in/mikedager/</t>
  </si>
  <si>
    <t>Andrew Meyer</t>
  </si>
  <si>
    <t>https://www.linkedin.com/in/andrewbmeyer/</t>
  </si>
  <si>
    <t>Five Points Capital</t>
  </si>
  <si>
    <t>Gravitational, Inc.</t>
  </si>
  <si>
    <t>Teleport/Gravitational, Inc.</t>
  </si>
  <si>
    <t>Oakland</t>
  </si>
  <si>
    <t>Teleport enables engineers to quickly access any computing resource anywhere on the planet. Our open source products provide a Unified Access Plane for developers and security professionals seeking to simplify secure access to servers, applications, and data across all environments. Teleport is a pioneer in environment-free computing.</t>
  </si>
  <si>
    <t>https://goteleport.com/</t>
  </si>
  <si>
    <t>Ev Kontsevoy</t>
  </si>
  <si>
    <t>https://www.linkedin.com/in/kontsevoy/</t>
  </si>
  <si>
    <t>Mark Herring</t>
  </si>
  <si>
    <t>https://www.linkedin.com/in/herringmark/</t>
  </si>
  <si>
    <t>$6,700,000</t>
  </si>
  <si>
    <t>Gravwell Inc.</t>
  </si>
  <si>
    <t>Coeur dAlene</t>
  </si>
  <si>
    <t>ID</t>
  </si>
  <si>
    <t>Gravwell was founded to bring the benefits of usable machine data to all customers: large or small, text or binary, security or operational. When experienced hackers and big data experts team up you get an analytics platform capable of things never seen outside of Hollywood. Gravwell enables security analytics that go well beyond log data into industrial processes, vehicle fleets, IT infrastructure, or everything combined. Need to hunt down a suspected access breach? Gravwell can correlate build access logs and run facial recognition machine learning against camera data to isolate multiple subjects entering a facility with a single badge-in.</t>
  </si>
  <si>
    <t>https://www.gravwell.io/</t>
  </si>
  <si>
    <t>Corey Thuen</t>
  </si>
  <si>
    <t>https://www.linkedin.com/in/corey-thuen/</t>
  </si>
  <si>
    <t>Jori VanAntwerp</t>
  </si>
  <si>
    <t>https://www.linkedin.com/in/jvanantwerp/</t>
  </si>
  <si>
    <t>$364,430</t>
  </si>
  <si>
    <t>Graylog</t>
  </si>
  <si>
    <t>Graylog, Inc</t>
  </si>
  <si>
    <t>Graylog is an open source, centralized log management alternative to Splunk. Graylog captures, stores, and enables real-time search and analysis against terabytes of machine data from any component in the IT infrastructure...for free. Recently named Gartner Cool Vendor: https://bit.ly/graylog</t>
  </si>
  <si>
    <t>https://www.graylog.org/</t>
  </si>
  <si>
    <t>ANDY GROLNICK</t>
  </si>
  <si>
    <t>https://www.linkedin.com/in/andygrolnick/</t>
  </si>
  <si>
    <t>KIMBER SPRADLIN</t>
  </si>
  <si>
    <t>https://www.linkedin.com/in/kimberspradlin/</t>
  </si>
  <si>
    <t>GRC 20/20 Research</t>
  </si>
  <si>
    <t>GRC 20/20 Research, LLC</t>
  </si>
  <si>
    <t>Milwaukee</t>
  </si>
  <si>
    <t>Wisconsin</t>
  </si>
  <si>
    <t>GRC 20/20 brings real-world expertise, independence, creativity and objectivity to help organizations understand and apply strategies and technology to meet the GRC challenges they face. Whether focused on a specific issue, process, department, or enterprise-wide GRC strategy, clients seek GRC 20/20 advice in achieving sustainable and pragmatic innovation. GRC 20/20 is a: Buyer advocate, representing the needs of those purchasing GRC solutions to help them navigate provider hyperbole to identify solutions and services that are practical and deliver on requirements.</t>
  </si>
  <si>
    <t>https://grc2020.com/</t>
  </si>
  <si>
    <t>Michael Rasmussen</t>
  </si>
  <si>
    <t>https://www.linkedin.com/in/mkrasmussen/</t>
  </si>
  <si>
    <t>GRC Group</t>
  </si>
  <si>
    <t>Bristol</t>
  </si>
  <si>
    <t>GRC Group specialise in providing services to the commercial property industry. With a network of clients ranging from private landowners, local authorities, Government agencies &amp; multi-national business, GRC Group are the go-to firm when clients need to deal with the unexpected. At GRC Group we take pride in the range of services we provide, these include: • Site security • Enforcement • Eviction services • Animal removal • Special projects First established in 1989, GRC group has evolved into one of Englands leading Enforcement &amp; security providers with clients based all over the world and multiple staff deployed throughout the country at any time.</t>
  </si>
  <si>
    <t>https://grcgroup.co.uk/</t>
  </si>
  <si>
    <t>GreatHorn</t>
  </si>
  <si>
    <t>Global 2000 companies use GreatHorn to reduce the inherent and pervasive risk associated with the everyday use of email. GreatHorn’s multi-staged approach to email security automatically combines data science, machine learning techniques, and technical analysis with human context to protect organizations before, during, and after a phishing attack. By treating email security as a risk management function, customers can not only detect and remove more attacks but also warn users in real-time of potential threats and provide response teams with the tools to limit exposure and minimize risk. As a result, GreatHorn Email Security safeguards cloud email from advanced threats such as business email compromise, impersonations, credential theft, account takeover, and other phishing attacks.</t>
  </si>
  <si>
    <t>https://www.greathorn.com/</t>
  </si>
  <si>
    <t>Kevin O'Brien</t>
  </si>
  <si>
    <t>https://www.linkedin.com/in/kmobrien/</t>
  </si>
  <si>
    <t>Annie Wacker</t>
  </si>
  <si>
    <t>https://www.linkedin.com/in/anniewacker/</t>
  </si>
  <si>
    <t>$21,800,000</t>
  </si>
  <si>
    <t>Green Hills Software</t>
  </si>
  <si>
    <t>Green Hills Software is the worldwide leader in embedded safety and security.
Green Hills Software's technology and services have been chosen by prominent companies in over 50 countries to build their electronic products for everything from MP3 players to jumbo jets. The company's platform-independent, certified safe and secure real-time operating systems and embedded development solutions support the broadest range of hardware and software platforms.</t>
  </si>
  <si>
    <t>https://www.ghs.com/</t>
  </si>
  <si>
    <t xml:space="preserve">Dan O'Dowd
</t>
  </si>
  <si>
    <t>Christopher Smith</t>
  </si>
  <si>
    <t>https://www.linkedin.com/in/ukchristophersmith/</t>
  </si>
  <si>
    <t>GreyCastle Security</t>
  </si>
  <si>
    <t>GreyCastle Security, LLC</t>
  </si>
  <si>
    <t>GreyCastle Security was founded almost a decade ago on the principle that cybersecurity and effective defense is entirely possible if you use common sense, apply a system of measurement and know what you're trying to protect.
We help organizations to develop effective cybersecurity programs, minimize the impact of state and federal compliance regulations, improve client retention, and mitigate security incidents. Our revolutionary approach to service delivery solidifies the business mindset that cybersecurity is not just an “IT” issue – it’s about the overall health of your business.</t>
  </si>
  <si>
    <t>https://www.greycastlesecurity.com/</t>
  </si>
  <si>
    <t xml:space="preserve">Reg Harnish
</t>
  </si>
  <si>
    <t>https://www.linkedin.com/in/rharnish</t>
  </si>
  <si>
    <t>Dan Didier</t>
  </si>
  <si>
    <t>https://www.linkedin.com/in/dan-didier-0689776/</t>
  </si>
  <si>
    <t>$1, 000 000</t>
  </si>
  <si>
    <t>$9.200, 000</t>
  </si>
  <si>
    <t xml:space="preserve">Assured Information Security </t>
  </si>
  <si>
    <t>GreyNoise</t>
  </si>
  <si>
    <t>GreyNoise Intelligence, Inc</t>
  </si>
  <si>
    <t>GreyNoise is a cybersecurity company that reduces false positives by filtering pointless Internet background noise.</t>
  </si>
  <si>
    <t>https://greynoise.io/</t>
  </si>
  <si>
    <t>Andrew Morris</t>
  </si>
  <si>
    <t>https://www.linkedin.com/in/andrew---morris/</t>
  </si>
  <si>
    <t>Grid32 Security</t>
  </si>
  <si>
    <t>Grid32 Cybersecurity</t>
  </si>
  <si>
    <t>Grid32 provides independent computer system and physical security audit services to government and corporate clients of all sizes. Our holistic approach focuses on providing the best long-term outcomes for your organization's performance. Our information security experts have performed work for the Department of Defense, Department of Energy, and leading organizations across the globe. Grid32 was named to the Cyber-Security 500 as a leading cyber-security provider.
Our services include Penetration Testing, Vulnerability Assessments, Software Code Audits, Physical Security Audits, Counter-Surveillance, and Employee Computer Security Training.</t>
  </si>
  <si>
    <t>https://grid32.com/</t>
  </si>
  <si>
    <t>Seth Danberry</t>
  </si>
  <si>
    <t>https://www.linkedin.com/in/sethd/</t>
  </si>
  <si>
    <t>GroundLabs</t>
  </si>
  <si>
    <t>Ground Labs Pte Ltd</t>
  </si>
  <si>
    <t>Ground Labs enables organizations to discover and remediate all of their data across multiple types and locations — on servers, on desktops and in the cloud. Ground Labs serves as the most comprehensive and trusted solution in the enterprise to confidently mitigate risk and find sensitive data. Ground Labs’ core focus is to develop technology to meet the increasing challenges of data management and regulatory compliance. This is shown with our flagship products of Enterprise Recon and Card Recon, along with our continued development of future solutions to address the complexities, challenges and intricacies of data discovery. Since the company’s inception, we have remained faithful to our commitment and core focus of discovering data, no matter where it resides.</t>
  </si>
  <si>
    <t>https://www.groundlabs.com/</t>
  </si>
  <si>
    <t>Nellie Manktelow</t>
  </si>
  <si>
    <t>https://www.linkedin.com/in/nellie-manktelow/</t>
  </si>
  <si>
    <t>Greg Kopotic</t>
  </si>
  <si>
    <t>https://www.linkedin.com/in/gregkopotic/</t>
  </si>
  <si>
    <t>Groundworks Technologies</t>
  </si>
  <si>
    <t>Buenos Aires</t>
  </si>
  <si>
    <t>Distrito Federal</t>
  </si>
  <si>
    <t>Argentina</t>
  </si>
  <si>
    <t>Groundworks Technologies is a security company that focuses on operating systems as well as hardware domain security.</t>
  </si>
  <si>
    <t>Globalscape</t>
  </si>
  <si>
    <t>GlobalSCAPE provides managed file transfer software that helps organizations securely exchange data with locations, customers and partners.</t>
  </si>
  <si>
    <t>https://www.globalscape.com/</t>
  </si>
  <si>
    <t>Kate Bolseth</t>
  </si>
  <si>
    <t>https://www.linkedin.com/in/katebolseth/</t>
  </si>
  <si>
    <t>Mike Devine</t>
  </si>
  <si>
    <t>https://www.linkedin.com/in/mike-devine-b432963/</t>
  </si>
  <si>
    <t>AMEX:GSB</t>
  </si>
  <si>
    <t>$40,300,000</t>
  </si>
  <si>
    <t>GoDaddy</t>
  </si>
  <si>
    <t>GoDaddy Inc.</t>
  </si>
  <si>
    <t>GoDaddy is the world’s largest services platform for entrepreneurs around the globe. We’re on a mission to empower our worldwide community of 20+ million customers — and entrepreneurs everywhere — by giving them all the help and tools they need to grow online.</t>
  </si>
  <si>
    <t>https://www.godaddy.com/</t>
  </si>
  <si>
    <t>Aman Bhutani</t>
  </si>
  <si>
    <t>https://www.linkedin.com/in/amanbhutani/</t>
  </si>
  <si>
    <t>Fara Howard</t>
  </si>
  <si>
    <t>https://www.linkedin.com/in/fara-howard-a316184/</t>
  </si>
  <si>
    <t>NYSE: GDDY</t>
  </si>
  <si>
    <t>$26,150,000</t>
  </si>
  <si>
    <t>$795,000,000</t>
  </si>
  <si>
    <t>5,001-10,000</t>
  </si>
  <si>
    <t>GTB Technologies</t>
  </si>
  <si>
    <t>GTB Technologies, Inc.</t>
  </si>
  <si>
    <t>The leader of Data Protection,  GTB Technologies has pioneered &amp; created the most effective security against advanced malware and insider threats,  GTB Technologies enables enterprises of all sizes, in every industry, across the globe to secure and control their sensitive data.  Our customers serve the public, some govern and protect their citizens while others fly into clouds, or build cloud services.  Some of our customers connect, educate, and empower children and adults. They help build nest eggs and protect assets, some develop and create cutting edge technologies and autos while others help the sick, the poor, and the wealthy.</t>
  </si>
  <si>
    <t>https://gttb.com/</t>
  </si>
  <si>
    <t>Uzi Yair</t>
  </si>
  <si>
    <t>https://www.linkedin.com/in/uziyair/</t>
  </si>
  <si>
    <t>Amanda Hansen</t>
  </si>
  <si>
    <t>https://www.linkedin.com/in/amanda-hansen-8356187/</t>
  </si>
  <si>
    <t>Guardian Data Destruction</t>
  </si>
  <si>
    <t>South Hackensack</t>
  </si>
  <si>
    <t>Guardian Data Destruction is the industry’s leader and best in class provider for end of life data risk management services. Our mission is to ensure that data leakages and e-waste don’t become problems for your customers.  We have the most secure process in the industry and only utilize government-approved data erasure and degaussing equipment anywhere in the country. We are the only onsite hard drive shredding company that can pulverize solid state hard drives to 2 mm shred size. Headquartered in New Jersey, covering the continental US with locations in most major cities, Guardian delivers data destruction with the largest fleet of mobile data destruction trucks in the industry and bonded employees.</t>
  </si>
  <si>
    <t>https://www.guardiandatadestruction.com/</t>
  </si>
  <si>
    <t>Glenn Laga</t>
  </si>
  <si>
    <t>https://www.linkedin.com/in/glenn-laga/</t>
  </si>
  <si>
    <t>Michael Sirota</t>
  </si>
  <si>
    <t>https://www.linkedin.com/in/michael-sirota-1946ba3/</t>
  </si>
  <si>
    <t>GuardiCore</t>
  </si>
  <si>
    <t>Guardicore Ltd.</t>
  </si>
  <si>
    <t>Guardicore is the segmentation company disrupting the legacy firewall market. Our software-only approach is decoupled from the physical network, providing a faster alternative to firewalls. Built for the agile enterprise, we offer greater security and visibility in the cloud, data-center and endpoint.</t>
  </si>
  <si>
    <t>https://www.guardicore.com</t>
  </si>
  <si>
    <t>Pavel Gurvich</t>
  </si>
  <si>
    <t>https://www.linkedin.com/in/pavelgurvich/?originalSubdomain=il</t>
  </si>
  <si>
    <t>Dave Burton</t>
  </si>
  <si>
    <t>https://www.linkedin.com/in/davidburton07/</t>
  </si>
  <si>
    <t>$106, 000, 000</t>
  </si>
  <si>
    <t>$50, 000, 000</t>
  </si>
  <si>
    <t>IBM</t>
  </si>
  <si>
    <t>GuardSquare</t>
  </si>
  <si>
    <t>Guardsquare nv</t>
  </si>
  <si>
    <t>Leuven</t>
  </si>
  <si>
    <t>Vlaams-Brabant</t>
  </si>
  <si>
    <t>Guardsquare develops premium software for the protection of mobile applications against reverse engineering and hacking.</t>
  </si>
  <si>
    <t>www.guardsquare.com/</t>
  </si>
  <si>
    <t>Roel Caers</t>
  </si>
  <si>
    <t>https://www.linkedin.com/in/roelcaers/</t>
  </si>
  <si>
    <t xml:space="preserve">Erica Lambert Sheehan
</t>
  </si>
  <si>
    <t>https://www.linkedin.com/in/ericasheehan/</t>
  </si>
  <si>
    <t>$29,600,000</t>
  </si>
  <si>
    <t>App-Ray</t>
  </si>
  <si>
    <t>Guardtime</t>
  </si>
  <si>
    <t>Tallin</t>
  </si>
  <si>
    <t>Harjumaa</t>
  </si>
  <si>
    <t>Guardtime is a network security company that validates the correctness of data, networks, systems, and processes.</t>
  </si>
  <si>
    <t>guardtime.com</t>
  </si>
  <si>
    <t>Mike Gault</t>
  </si>
  <si>
    <t>https://www.linkedin.com/in/mikegault1/</t>
  </si>
  <si>
    <t>$5, 000, 000</t>
  </si>
  <si>
    <t>GuidePoint Security</t>
  </si>
  <si>
    <t>Guidepoint Security LLC</t>
  </si>
  <si>
    <t>GuidePoint Security provides customized, innovative &amp; valuable Information Security solutions that enable commercial federal organizations.</t>
  </si>
  <si>
    <t>www.guidepointsecurity.com/</t>
  </si>
  <si>
    <t>Michael Volk</t>
  </si>
  <si>
    <t>https://www.linkedin.com/in/michael-volk-33b12a8/</t>
  </si>
  <si>
    <t>Eugene Casaus</t>
  </si>
  <si>
    <t>https://www.linkedin.com/in/eugene-casaus-01b2b64/</t>
  </si>
  <si>
    <t>$468, 000, 000</t>
  </si>
  <si>
    <t>Mansueto Ventures, Inc.</t>
  </si>
  <si>
    <t>Guidepost Solutions</t>
  </si>
  <si>
    <t>Guidepost Solutions LLC</t>
  </si>
  <si>
    <t>Guidepost is a global investigations and security company with expertise in designing and managing the installation of physical security</t>
  </si>
  <si>
    <t>www.guidepostsolutions.com/</t>
  </si>
  <si>
    <t>Julie Myers Wood</t>
  </si>
  <si>
    <t>https://www.linkedin.com/in/julie-myers-wood-bb43ba10/</t>
  </si>
  <si>
    <t>Patricia Gambale</t>
  </si>
  <si>
    <t>https://www.linkedin.com/in/patriciagambale/</t>
  </si>
  <si>
    <t>$76, 000, 000</t>
  </si>
  <si>
    <t>Custom Information Services (CIS)</t>
  </si>
  <si>
    <t>GuruCul</t>
  </si>
  <si>
    <t>El Segundo</t>
  </si>
  <si>
    <t>Gurucul is a global cybersecurity company that is changing the way organizations protect their most valuable assets, data and information from insider threats and external cyberattacks, both on-premises and in the cloud. Gurucul’s real-time Unified Security and Risk Analytics technology delivers one platform for all cyber risks: security, identity and fraud. It leverages machine learning behavior profiling with predictive risk-scoring algorithms to predict, detect and prevent data breaches, fraud and insider threats. It also reduces the attack surface for accounts and eliminates unnecessary access rights and privileges to increase data protection.</t>
  </si>
  <si>
    <t>https://gurucul.com/</t>
  </si>
  <si>
    <t>Saryu Nayyar</t>
  </si>
  <si>
    <t>https://www.linkedin.com/in/saryunayyar/</t>
  </si>
  <si>
    <t>Jane Grafton</t>
  </si>
  <si>
    <t>https://www.linkedin.com/in/janegrafton/</t>
  </si>
  <si>
    <t>$19,700,000</t>
  </si>
  <si>
    <t>Habitu8</t>
  </si>
  <si>
    <t>Habitu8, Inc.</t>
  </si>
  <si>
    <t>Torrance</t>
  </si>
  <si>
    <t>Habitu8's mission is to educate and empower every enterprise worker to protect themselves and their company from cyber security threats.</t>
  </si>
  <si>
    <t>https://www.habitu8.io/</t>
  </si>
  <si>
    <t>CHAD LODER</t>
  </si>
  <si>
    <t>https://www.linkedin.com/in/chadloder/</t>
  </si>
  <si>
    <t>JASON HOENICH</t>
  </si>
  <si>
    <t>https://www.linkedin.com/in/jasonhoenich/</t>
  </si>
  <si>
    <t>HackerOne</t>
  </si>
  <si>
    <t>HackerOne Inc.</t>
  </si>
  <si>
    <t>HackerOne was started by hackers and security leaders who are driven by a passion to make the internet safer. Our platform is the industry standard for hacker-powered security. We partner with the global hacker community to surface the most relevant security issues of our customers before they can be exploited by criminals. HackerOne is headquartered in San Francisco with offices in London, New York City, Singapore, and the Netherlands. Investors include Benchmark, New Enterprise Associates, Dragoneer Investments, and EQT Ventures.</t>
  </si>
  <si>
    <t>https://www.hackerone.com/</t>
  </si>
  <si>
    <t>Marten Mickos</t>
  </si>
  <si>
    <t>https://www.linkedin.com/in/martenmickos/</t>
  </si>
  <si>
    <t>Guillaume Vives</t>
  </si>
  <si>
    <t>https://www.linkedin.com/in/gvives/</t>
  </si>
  <si>
    <t>$110,400,000</t>
  </si>
  <si>
    <t>$20, 000, 000</t>
  </si>
  <si>
    <t>Hackers Academy</t>
  </si>
  <si>
    <t>Dubai</t>
  </si>
  <si>
    <t>United Arab Emirates</t>
  </si>
  <si>
    <t>Hackers Academy is the brainchild of three ethical hackers, a network, a web application and a DFIR specialist. Since its inception in 2013 Hackers Academy delivered training to thousands of students across the world.</t>
  </si>
  <si>
    <t>https://hackersacademy.com/</t>
  </si>
  <si>
    <t>HackerU</t>
  </si>
  <si>
    <t>HackerU is a world-renowned leader that specializes in Cyber Security technological solutions, services, and knowledge transfer</t>
  </si>
  <si>
    <t>https://hackeru.com/</t>
  </si>
  <si>
    <t>Ayal Stern</t>
  </si>
  <si>
    <t>https://www.linkedin.com/in/ayalstern/</t>
  </si>
  <si>
    <t>Inon Shviro</t>
  </si>
  <si>
    <t>https://www.linkedin.com/in/inonshviro/</t>
  </si>
  <si>
    <t>$340,000,000</t>
  </si>
  <si>
    <t>HackerUSA</t>
  </si>
  <si>
    <t>HackerUSA, Inc.</t>
  </si>
  <si>
    <t>With over a decade of experience as Israel's premier, digital skills and Cyber Security education provider, HackerU partners with top-tier academic institutions and global enterprises to offer advanced, workforce and professional development programs in digital technology. 
HackerU's dedicated Research and Development team ensures all digital and cyber curricula remains relevant to current industry standards and lends their expertise to the creation of revolutionary education technology. HackerU academic partners capitalize on tailor-made, turnkey programs complete with instructor recruitment and training, comprehensive career assistance, marketing strategy and execution, breakthrough education technologies, and customized student success monitoring and reporting.</t>
  </si>
  <si>
    <t>https://hackerusa.com/</t>
  </si>
  <si>
    <t>Tom Rot</t>
  </si>
  <si>
    <t>https://www.linkedin.com/in/tom-rot-b93a5250/</t>
  </si>
  <si>
    <t>Hacking Team</t>
  </si>
  <si>
    <t>HackingTeam is a Milan-based information technology company that sells offensive intrusion and surveillance capabilities to governments, law enforcement agencies and corporations. Its "Remote Control Systems" enable governments and corporations to monitor the communications of internet users, decipher their encrypted files and emails, record Skype and other Voice over IP communications, and remotely activate microphones and camera on target computers. The company has been criticized for providing these capabilities to governments with poor human rights records, though HackingTeam states that they have the ability to disable their software if it is used unethically. The Italian government has restricted their licence to do business with countries outside Europe.</t>
  </si>
  <si>
    <t>Valeriano Bedeschi</t>
  </si>
  <si>
    <t>https://www.linkedin.com/in/valeriano-bedeschi-ba55321/</t>
  </si>
  <si>
    <t>InTheCyber Group</t>
  </si>
  <si>
    <t>HackLabs</t>
  </si>
  <si>
    <t>HACKLABS PTY LTD</t>
  </si>
  <si>
    <t>HackLabs is a Penetration Testing company.  The company has been formed by a team of industry professionals with the aim of providing improved and most importantly thorough and appropriate security testing.
The team at HackLabs are very passionate about their work and want to ensure that the client has the best information and presented in a cutting edge deliverable to ensure optimum knowledge to the right audiences.</t>
  </si>
  <si>
    <t>https://hacklabs.com/</t>
  </si>
  <si>
    <t>$57,690,000</t>
  </si>
  <si>
    <t>Google</t>
  </si>
  <si>
    <t>Google LLC</t>
  </si>
  <si>
    <t>Sept 4, 1998</t>
  </si>
  <si>
    <t>Google, LLC is an American multinational technology company that specializes in Internet-related services and products, which include online advertising technologies, a search engine, cloud computing, software, and hardware.</t>
  </si>
  <si>
    <t>https://www.google.com/</t>
  </si>
  <si>
    <t>Sundar Pichai</t>
  </si>
  <si>
    <t>Lorraine Twohill</t>
  </si>
  <si>
    <t>https://www.linkedin.com/in/lorraine-twohill-ba3a56185/</t>
  </si>
  <si>
    <t>NASDAQ:GOOG</t>
  </si>
  <si>
    <t>Post-IPO Secondary</t>
  </si>
  <si>
    <t>$36,100,000</t>
  </si>
  <si>
    <t>$46,020,000,000</t>
  </si>
  <si>
    <t>Alphabet</t>
  </si>
  <si>
    <t>Halock Security Labs</t>
  </si>
  <si>
    <t>HALOCK Security Labs</t>
  </si>
  <si>
    <t>HALOCK Security Labs and CIS (Center for Internet Security) have co-developed the CIS Risk Assessment Method (RAM) to help organizations find their balance between security and business while evaluating and implementing the CIS Controls. CIS RAM helps organizations define their acceptable level of risk, and determine whether their use of the CIS Controls is risk-appropriate. This method is the first to be based on the Duty of Care Risk Analysis Standard (DoCRA) to help organizations evaluate cyber risk in a way that is clear to legal authorities, regulators, executives, lay people, and security practitioners. DoCRA establishes reasonable security.
CIS RAM is an information security risk assessment method that helps organizations design and evaluate their implementation of the CIS Controls. CIS RAM provides instructions, examples, templates, and exercises for conducting risk assessments. And because CIS RAM is based on the DoCRA Standard, its risk assessments meet the requirements of established information security risk assessment standards and demonstrate whether safeguards are “reasonable” and “appropriate” as regulators and judges often require.</t>
  </si>
  <si>
    <t>https://www.halock.com/</t>
  </si>
  <si>
    <t>Jim Mirochnik</t>
  </si>
  <si>
    <t>https://www.linkedin.com/in/jimmirochnik/</t>
  </si>
  <si>
    <t>Cindy A. Kaplan</t>
  </si>
  <si>
    <t>https://www.linkedin.com/in/cindyakaplan/</t>
  </si>
  <si>
    <t>Halon</t>
  </si>
  <si>
    <t>Halon Security AB</t>
  </si>
  <si>
    <t>Göteborg</t>
  </si>
  <si>
    <t>Vastra Gotaland</t>
  </si>
  <si>
    <t>Tailor your email solution without compromises or having to start from scratch. A dream come true for all hosting and service providers, telcos and cloud companies. A fully scriptable SMTP software, with a collection of programmable SMTP-command hooks and a complete toolbox through our high-level email-specific scripting language. Halon offers a flexible security and operations platform for email in transit.
If you run large scale email services, Halon MTA will make you more competitive. This, by secure and timely delivery of important emails and rapid feature implementation.
At the same time, you will cut your development and maintenance costs by half.</t>
  </si>
  <si>
    <t>https://halon.io/</t>
  </si>
  <si>
    <t>Anders Långsved</t>
  </si>
  <si>
    <t>https://www.linkedin.com/in/anders-l%C3%A5ngsved-0aa100/</t>
  </si>
  <si>
    <t>Roger Carlhammar</t>
  </si>
  <si>
    <t>https://www.linkedin.com/in/roger-carlhammar-6220662/</t>
  </si>
  <si>
    <t>SEK15,000,000</t>
  </si>
  <si>
    <t>HaltDos</t>
  </si>
  <si>
    <t>Haltdos Inc.</t>
  </si>
  <si>
    <t>Noida</t>
  </si>
  <si>
    <t>Uttar Pradesh</t>
  </si>
  <si>
    <t>HaltDos is an award-winning IT Cyber Security Company. It is an off-spring of AKS Information Technology Services Pvt. Ltd. AKS IT is CERT-IN empanelled Auditing organization providing Web and Mobile application security auditing, Network Security auditing, and Industrial Control System Auditing. HaltDos is World's first Integrated WAF &amp; DDoS mitigation solution that 'Detects, Mitigates &amp; Monitors'​ network/Application on a continuous basis to protect from DDoS &amp; Web Application attacks.
We have over a decade-long experience in providing security solutions to 4000+ customers across the world. We bring this expertise and our 24x7x365 support to provide the most comprehensive security solutions as a service. HaltDos in partnership with Amazon Web Services (AWS) provides cloud-based DDoS mitigation &amp; WAF solution in all AWS regions across the world.</t>
  </si>
  <si>
    <t>https://www.haltdos.com/</t>
  </si>
  <si>
    <t>Anshul Saxena</t>
  </si>
  <si>
    <t>https://www.linkedin.com/in/ansaxena87/</t>
  </si>
  <si>
    <t>Hitesh Thakkar</t>
  </si>
  <si>
    <t>https://www.linkedin.com/in/hitesh-thakkar-1aa2736/</t>
  </si>
  <si>
    <t>HanSight</t>
  </si>
  <si>
    <t>Hansight (Beijing) Software Technology Co., Ltd.</t>
  </si>
  <si>
    <t>HanSight is dedicated to changing the cyber security landscape based on our intelligent big data security analytics approach, by unifying log management, SIEM, network traffic and forensics. Our mission is to empower organizations to detect and respond to cyber attacks and insider threats that threaten their intellectual property and financial assets, faster and with greater accuracy than ever before. HanSight was founded by seasoned entrepreneurs from TrendMicro, Microsoft and Oracle, with extensive experience in security intelligence and Hadoop. In last 3 years, the team provided in-depth big data analytic products, consulting service and professional training service to large-scale Telco &amp; FSI organizations and government agencies.</t>
  </si>
  <si>
    <t>https://en.hansight.com/</t>
  </si>
  <si>
    <t xml:space="preserve">Hanzhao Gao
</t>
  </si>
  <si>
    <t>https://www.linkedin.com/in/hanzhao-gao-4257373a/</t>
  </si>
  <si>
    <t>Haihui Shen</t>
  </si>
  <si>
    <t>HCL AppScan</t>
  </si>
  <si>
    <t>HCL Software</t>
  </si>
  <si>
    <t>HCL Software is a division of HCL Technologies (HCL) that operates its primary software business. We develop, market, sell, and support over 20 product families in the areas of Customer Experience, Digital Solutions, Secure DevOps, Security &amp; Automation. Learn more about HCL Technologies.</t>
  </si>
  <si>
    <t>https://www.hcltechsw.com</t>
  </si>
  <si>
    <t>C Vijayakumar</t>
  </si>
  <si>
    <t>https://www.linkedin.com/in/vijayakumar-c-hcl/</t>
  </si>
  <si>
    <t>NSE:HCLTECH</t>
  </si>
  <si>
    <t>$10,000,000,000</t>
  </si>
  <si>
    <t>Happiest Minds</t>
  </si>
  <si>
    <t>Happiest Minds Technologies Limited</t>
  </si>
  <si>
    <t>Bengaluru</t>
  </si>
  <si>
    <t>Karnataka</t>
  </si>
  <si>
    <t>Happiest Minds Technologies Limited (NSE: HAPPSTMNDS), a Mindful IT Company, enables digital transformation for enterprises and technology providers by delivering seamless customer experiences, business efficiency and actionable insights. We do this by leveraging a spectrum of disruptive technologies such as: artificial intelligence, blockchain, cloud, digital process automation, internet of things, robotics/drones, security, virtual/augmented reality, etc. Positioned as ‘Born Digital . Born Agile’, our capabilities span digital solutions, infrastructure, product engineering and security. We deliver these services across industry sectors such as automotive, BFSI, consumer packaged goods, e-commerce, edutech, engineering R&amp;D, hi-tech, manufacturing, retail and travel/transportation/hospitality.
A Great Place to Work-Certified™ company, Happiest Minds is headquartered in Bangalore, India with operations in the U.S., UK, Canada, Australia and Middle East.</t>
  </si>
  <si>
    <t>https://www.happiestminds.com/</t>
  </si>
  <si>
    <t>Chaluvaiya Ramamohan</t>
  </si>
  <si>
    <t>Sachin Khurana</t>
  </si>
  <si>
    <t>https://www.linkedin.com/in/sachinkhurana/</t>
  </si>
  <si>
    <t>$75,000,000</t>
  </si>
  <si>
    <t>HardSecure</t>
  </si>
  <si>
    <t>HardSecure, Lda.</t>
  </si>
  <si>
    <t>Lisboa</t>
  </si>
  <si>
    <t>Portugal</t>
  </si>
  <si>
    <t>Hardsecure started in 2008, in the city of Lisbon by elements with a vast background in National Cyber-Intelligence and Cyber-Security.
The company grew due to the exponential increase in the amount and sophistication of the computer attacks. Hackers have been systematically changing their techniques and the attack vectors, which brings a crucial need for a more proactive information security system in place.
This proactivity of the information security system is shown by adopting more security policies that guarantee confidentiality, integrity, authenticity, non-repudiation of your information, as well through the effective functioning of the IT infrastructure.  In addition, organizations must be prepared to face threats at the level of cyber-attacks through the adoption of cyber-security capabilities that guarantee 360º visibility, mitigation and blocking, through the use of internal capabilities, to ensure the heuristic and behavioral analysis of traffic in the data network, preventing the occurrence of cyber-attacks from any part of the world that may damage directly or indirectly your organization. Hardsecure is the perfect partner to help your organization to be prepared for the ever-changing threats and cyber-attacks.</t>
  </si>
  <si>
    <t>https://en.hardsecure.com/</t>
  </si>
  <si>
    <t>Claudio Alves</t>
  </si>
  <si>
    <t>https://www.linkedin.com/in/claudioralves/?originalSubdomain=uk</t>
  </si>
  <si>
    <t>$1,460,000</t>
  </si>
  <si>
    <t>HashiCorp</t>
  </si>
  <si>
    <t>HashiCorp, Inc.</t>
  </si>
  <si>
    <t>HashiCorp is a remote-first company headquartered in San Francisco that solves development, operations, and security challenges in infrastructure so organizations can focus on business-critical tasks.</t>
  </si>
  <si>
    <t>https://www.hashicorp.com/</t>
  </si>
  <si>
    <t>Dave McJannet</t>
  </si>
  <si>
    <t>https://www.linkedin.com/in/dmcjannet</t>
  </si>
  <si>
    <t>Marc Holmes</t>
  </si>
  <si>
    <t>https://www.linkedin.com/in/marcholmes/</t>
  </si>
  <si>
    <t>$349,200,000</t>
  </si>
  <si>
    <t>$156,000,000</t>
  </si>
  <si>
    <t>Hawk Network Defense</t>
  </si>
  <si>
    <t>HAWK Network Defense, Inc.</t>
  </si>
  <si>
    <t>HAWK Defense provides an innovative Big Data Security Analytics (BDSA) platform that allows enterprises make timely, well-informed security decisions from the ever-growing aggregations of logged data. Hawk's eyeCon software solution bridges the gap between legacy SIEM and Big Data Analytics with a massively scalable architecture that delivers high-speed data ingestion and a highly efficient patented analytics engine. HAWK Defense customers benefit from rapid installation and setup times, simple administration, out-of-the-box analytics, and dynamic threat intelligence feeds. The eyeCon solution supports the security analyst a 'single pane of glass' with insight to indicators of compromise that were previously undetectable, support to validate, prioritize, and respond to increasingly sophisticated cyber threats.</t>
  </si>
  <si>
    <t>https://www.hawk.io/</t>
  </si>
  <si>
    <t>David Harris</t>
  </si>
  <si>
    <t>https://www.linkedin.com/in/david-harris-77b0999/</t>
  </si>
  <si>
    <t>Reed Harrison</t>
  </si>
  <si>
    <t>https://www.linkedin.com/in/reed-harrison-59673a/</t>
  </si>
  <si>
    <t>$4,300,000</t>
  </si>
  <si>
    <t>Haystax Technology</t>
  </si>
  <si>
    <t>Haystax Technology, Inc.</t>
  </si>
  <si>
    <t>Haystax provides advanced analytic and cybersecurity solutions for protecting mission critical systems and organizations.</t>
  </si>
  <si>
    <t>https://haystax.com/haystax-technology-named-as-key-platform-company/</t>
  </si>
  <si>
    <t>Bryan Ware</t>
  </si>
  <si>
    <t>https://www.linkedin.com/in/wareb/</t>
  </si>
  <si>
    <t>Series Unknown</t>
  </si>
  <si>
    <t>Fishtech Labs</t>
  </si>
  <si>
    <t>Hazy</t>
  </si>
  <si>
    <t>Hazy Limited</t>
  </si>
  <si>
    <t xml:space="preserve">Hazy can model defined relational CRM/CIS models that augment core customer information with annotations, credit scoring and behavioural analysis.
This allows synthetic CRM/CIS models to be deployed externally and in the cloud, enabling safe and individually private analytics of highly sensitive data. </t>
  </si>
  <si>
    <t>https://hazy.com/</t>
  </si>
  <si>
    <t>Harry Keen</t>
  </si>
  <si>
    <t>https://www.linkedin.com/in/harry-keen-at-hazy-86055053/</t>
  </si>
  <si>
    <t>Heidrick &amp; Struggles</t>
  </si>
  <si>
    <t>Heidrick &amp; Struggles International, Inc.</t>
  </si>
  <si>
    <t>For more than 60 years we have helped our clients build the best leadership teams in the world. Our expertise comes from our ability to leverage our rich heritage while remaining vigilant to follow market trends that will affect the business landscape tomorrow. As the industry’s pioneer, Heidrick &amp; Struggles has been called on when the stakes are high. We help our clients change the world, one leadership team at a time®.</t>
  </si>
  <si>
    <t>https://www.heidrick.com/</t>
  </si>
  <si>
    <t>Krishnan Rajagopalan</t>
  </si>
  <si>
    <t>https://www.linkedin.com/in/krishnan-rajagopalan-59727612/</t>
  </si>
  <si>
    <t>NASDAQ:HSII</t>
  </si>
  <si>
    <t>$58,800,000</t>
  </si>
  <si>
    <t>$725,000,000</t>
  </si>
  <si>
    <t>HDIV Security</t>
  </si>
  <si>
    <t>Hdiv Security S.L.</t>
  </si>
  <si>
    <t>Donostia-san Sebastián</t>
  </si>
  <si>
    <t>Hdiv Security is a leading provider of security software for real-time, self-protected applications, being the first company worldwide to offer protection against security bugs and design flaws from SDLC. Since 2008, we have pioneered self-protection software and today, Hdiv integrates with leading commercial software providers such as Spring and Grails. The company is privately held and headquartered in San Sebastián (Spain) and complies with standards set by European and North American cyber security agencies.</t>
  </si>
  <si>
    <t>https://hdivsecurity.com/</t>
  </si>
  <si>
    <t>Roberto Velasco</t>
  </si>
  <si>
    <t>https://www.linkedin.com/in/robertovelascosarasola/?originalSubdomain=es</t>
  </si>
  <si>
    <t>Hedgehog Security</t>
  </si>
  <si>
    <t>Hedgehog Security Limited</t>
  </si>
  <si>
    <t>Gibraltar</t>
  </si>
  <si>
    <t xml:space="preserve">Hedgehog Security is a family owned and run, CREST regulated, Cyber Security company. We operate from four locations around the world, the United Kingdom, Gibraltar, Spain and Japan. In 2021 we will be re-opening our US office in New Orleans.
Established in 2009, we service companies of all different standings and sizes. We are a small team of high talented Cyber Security professionals with many years’ worth of knowledge in our field. At Hedgehog we have the ability not only to detect and discover potential threats to your business and systems but also to provide you with the solutions to fix them and prevent their re-occurrence. We offer a multitude of different services to suit every business regardless of size or scale.
</t>
  </si>
  <si>
    <t>https://hedgehogsecurity.co.uk/</t>
  </si>
  <si>
    <t>Peter Bassill</t>
  </si>
  <si>
    <t>https://www.linkedin.com/in/peterbassill/</t>
  </si>
  <si>
    <t>Hillstone Networks</t>
  </si>
  <si>
    <t>Hillstone Technologies is a Farming company located in 808 Stain Glass Dr, De Soto, Texas, United States.</t>
  </si>
  <si>
    <t>https://www.hillstonenet.com/</t>
  </si>
  <si>
    <t xml:space="preserve">DongPing Luo
</t>
  </si>
  <si>
    <t>https://www.linkedin.com/in/dongping-luo-10760842/</t>
  </si>
  <si>
    <t>https://www.linkedin.com/in/dongping-luo-43723559/</t>
  </si>
  <si>
    <t>SSE:688030</t>
  </si>
  <si>
    <t>HelpSystems is a people-first software company focused on helping exceptional organizations Build a Better IT™. Our security and automation software simplifies critical IT processes to give our customers peace of mind. We know IT transformation is a journey, not a destination. Let’s move forward.</t>
  </si>
  <si>
    <t>https://www.helpsystems.com/</t>
  </si>
  <si>
    <t>$250,000,000</t>
  </si>
  <si>
    <t>HGGC</t>
  </si>
  <si>
    <t>Herjavec Group</t>
  </si>
  <si>
    <t>The Herjavec Group Inc.</t>
  </si>
  <si>
    <t>Dynamic IT entrepreneur Robert Herjavec founded Herjavec Group in 2003 to provide cybersecurity products and services to enterprise organizations. We have been recognized as one of the world’s most innovative cybersecurity operations leaders, and excel in complex, multi-technology environments. We have expertise in comprehensive security services including Managed Security Services (SOC Operations, Threat Detection, Security Technology Engineering) &amp; Professional Services (Advisory Services, Identity Services, Technology Implementation, Threat Management &amp; Incident Response). Herjavec Group has offices and Security Operations Centers across the United States, United Kingdom, and Canada.</t>
  </si>
  <si>
    <t>https://www.herjavecgroup.com/</t>
  </si>
  <si>
    <t xml:space="preserve">Robert Herjavec
</t>
  </si>
  <si>
    <t>https://www.linkedin.com/in/robertherjavec/</t>
  </si>
  <si>
    <t>Erin McLean</t>
  </si>
  <si>
    <t>https://www.linkedin.com/in/ekjmclean/</t>
  </si>
  <si>
    <t>Hexadite</t>
  </si>
  <si>
    <t>Hexadite Ltd.</t>
  </si>
  <si>
    <t>Hexadite solves the cybersecurity capacity problem with the first agentless intelligent security automation and orchestration platform.</t>
  </si>
  <si>
    <t>https://www.microsoft.com/en-ww/microsoft-365/security/endpoint-defender</t>
  </si>
  <si>
    <t>Eran Barak</t>
  </si>
  <si>
    <t>https://www.linkedin.com/in/eranbaraka/</t>
  </si>
  <si>
    <t>Idan Levin</t>
  </si>
  <si>
    <t>https://www.linkedin.com/in/levinidan/</t>
  </si>
  <si>
    <t>HID Global</t>
  </si>
  <si>
    <t>HID Global Corporation</t>
  </si>
  <si>
    <t>HID powers the trusted identities of the world's people, places and things. We make it possible for people to transact safely, work productively, and travel freely.Every day millions of people in more than 100 countries use our products and services to securely access physical and digital places. Over 2 billion things that need to be identified, verified and tracked are connected through HID’s technology. We work with governments, universities, hospitals, financial institutions and some of the most innovative companies on the planet—helping them to create trusted physical and digital environments so that they and the people who use them can fulfill their potential.</t>
  </si>
  <si>
    <t>https://www.hidglobal.com/</t>
  </si>
  <si>
    <t>Björn Lidefelt</t>
  </si>
  <si>
    <t>https://www.linkedin.com/in/bj%C3%B6rn-lidefelt-78931b/</t>
  </si>
  <si>
    <t>Philip J. Scarfo</t>
  </si>
  <si>
    <t>https://www.linkedin.com/in/philscarfo/</t>
  </si>
  <si>
    <t>$6,100,000,000</t>
  </si>
  <si>
    <t>Hitachi</t>
  </si>
  <si>
    <t>Hitachi, Ltd.</t>
  </si>
  <si>
    <t>Chiyoda City</t>
  </si>
  <si>
    <t>Hitachi is engaged in the manufacture and sale of electronic and electrical products worldwide.</t>
  </si>
  <si>
    <t>https://www.hitachi.com/</t>
  </si>
  <si>
    <t>Toshiaki Higashihara</t>
  </si>
  <si>
    <t xml:space="preserve">Beverly Rider
</t>
  </si>
  <si>
    <t>https://www.linkedin.com/in/beverlyrider/</t>
  </si>
  <si>
    <t>TYO:6501</t>
  </si>
  <si>
    <t>$81,000,000,000</t>
  </si>
  <si>
    <t>10001+</t>
  </si>
  <si>
    <t>ABB's Power Grids Business</t>
  </si>
  <si>
    <t>Hiperos</t>
  </si>
  <si>
    <t>Southborough</t>
  </si>
  <si>
    <t>Hiperos provides an on-demand SaaS solution for managing the extended enterprise of a business.</t>
  </si>
  <si>
    <t>https://www.coupa.com/products/supplier-management/risk-assess/</t>
  </si>
  <si>
    <t>ROB BERNSHTEYN</t>
  </si>
  <si>
    <t>https://www.linkedin.com/in/rbernshteyn/</t>
  </si>
  <si>
    <t xml:space="preserve">NICOLE ROMOLI </t>
  </si>
  <si>
    <t xml:space="preserve">  https://www.linkedin.com/in/nicoleromoli/</t>
  </si>
  <si>
    <t>Coupa Software</t>
  </si>
  <si>
    <t>HITRUST</t>
  </si>
  <si>
    <t>HITRUST Alliance</t>
  </si>
  <si>
    <t>HITRUST a not-for-profit organization whose mission is to champion programs that safeguard sensitive information &amp; manage information risk.</t>
  </si>
  <si>
    <t>https://hitrustalliance.net/</t>
  </si>
  <si>
    <t>Jeremy Huval</t>
  </si>
  <si>
    <t>https://www.linkedin.com/in/jeremyhuval/</t>
  </si>
  <si>
    <t xml:space="preserve"> Bimal Sheth</t>
  </si>
  <si>
    <t>https://www.linkedin.com/in/bimal-sheth-248219130/</t>
  </si>
  <si>
    <t>HMG Strategy</t>
  </si>
  <si>
    <t xml:space="preserve">HMG Strategy, LLC
</t>
  </si>
  <si>
    <t>Westport</t>
  </si>
  <si>
    <t>HMG Strategy is the world's leading digital platform for connecting technology executives to reimagine the enterprise and reshape the business world. Our regional and virtual CIO and CISO Executive Leadership Series, authored books, and Digital Resource Center deliver unique, peer-driven research from CIOs, CISOs, CTOs and technology executives on leadership, innovation, transformation, and career ascent.
 The HMG Strategy global network consists of over 400,000 senior IT executives, industry experts and world-class thought leaders.</t>
  </si>
  <si>
    <t>https://hmgstrategy.com/</t>
  </si>
  <si>
    <t>Hunter Muller</t>
  </si>
  <si>
    <t>https://www.linkedin.com/in/hunter-muller-924818/</t>
  </si>
  <si>
    <t>Travis Drew</t>
  </si>
  <si>
    <t>https://www.linkedin.com/in/travis-drew-b7144377/</t>
  </si>
  <si>
    <t>$554,566</t>
  </si>
  <si>
    <t>HOB</t>
  </si>
  <si>
    <t>hob GmbH</t>
  </si>
  <si>
    <t>Cadolzburg</t>
  </si>
  <si>
    <t>For more than 25 years, hob has been planning and implementing secure, high-availability network infrastructures for companies of all sizes. Together with the evoila GmbH we form the evoila group. The owner-managed IT company in Mainz and we as a traditional company are a your team for the future. Synergies are bundled in order to be able to offer customers optimal services. We are a team of engineers who align and offer their portfolio to the highest standards together. We support and accompany you network-technically in tdifferent cloud scenarios. From Hybird, Public, Pprivate to Multi Cloud. 
Our key to success is high availability, both of the skills and the local workforce. We have set ourselves the goal of diagnosing, resolving and solving problems efficiently and promptly. 
Thanks to the unique combination of software developers from the field of Secure Remote Access and comprehensive competence in the field of network integration, hob has raised expertise from the entire communications world. More than 20 hob engineers  and around 60 evoila engineers guarantee expertise in all aspects. This makes us a reliable partner for your infrastructure as well.</t>
  </si>
  <si>
    <t>https://www.hob.de/en/</t>
  </si>
  <si>
    <t>Klaus Brandstaetter</t>
  </si>
  <si>
    <t>evoila GmbH</t>
  </si>
  <si>
    <t>Hold Security</t>
  </si>
  <si>
    <t>Hold Security, LLC</t>
  </si>
  <si>
    <t>Mequon</t>
  </si>
  <si>
    <t>Grown and shaped by market demand, Hold Security, LLC is an Information Security, Threat Intelligence, Penetration Testing, Risk Management and Incident Response Company, helping businesses of all sizes stay secure.
Powered by the brightest security experts, Hold Security works with companies around the world to enhance their security posture. Our engineers play lead roles in investigations of major security breaches, with a proven track record of success.</t>
  </si>
  <si>
    <t>https://holdsecurity.com/</t>
  </si>
  <si>
    <t>Alex Holden</t>
  </si>
  <si>
    <t>https://www.linkedin.com/in/aaholden/</t>
  </si>
  <si>
    <t>HoloNet Security</t>
  </si>
  <si>
    <t>HoloNet Security, Inc.</t>
  </si>
  <si>
    <t>We Have Security Cameras to Protect Physical Assets... But What About Digital Assets? 
Security or surveillance cameras are used extensively to capture human activity in real-life and protect physical assets in your office or home. It’s a straightforward approach that’s been proven to be effective and efficient. The rapid advent of the internet and digitalization has resulted in the creation of vast amounts of digital assets, which for most businesses far exceed the value of their physical assets. But there is nothing equivalent to the security camera in cyberspace today that can simply record and replay security incidents in a way that is meaningful to humans.</t>
  </si>
  <si>
    <t>https://www.holonetsecurity.com/</t>
  </si>
  <si>
    <t>Frank Zou</t>
  </si>
  <si>
    <t>https://www.linkedin.com/in/frank-zou-31a7401/</t>
  </si>
  <si>
    <t>$119,913</t>
  </si>
  <si>
    <t>Hornetsecurity</t>
  </si>
  <si>
    <t xml:space="preserve">Hornetsecurity GmbH
</t>
  </si>
  <si>
    <t>Niedersachsen</t>
  </si>
  <si>
    <t>Founded in 2007, Hornetsecurity has had one overriding goal: Protect global organizations, so you can focus on what you do best.
Doctors should be focused on patient care, not spam… Airlines should focus on travel, not viruses. IT departments should be focused on their users, not spending hours reporting spam. We’re the cloud security experts who protect global organizations and empower IT Professionals, with the tools you need while serving you with a great attitude.</t>
  </si>
  <si>
    <t>https://www.hornetsecurity.com/us/</t>
  </si>
  <si>
    <t>Daniel Hofmann</t>
  </si>
  <si>
    <t>https://www.linkedin.com/in/daniel-hofmann-266609167/</t>
  </si>
  <si>
    <t>Graham O'Reilly</t>
  </si>
  <si>
    <t>https://www.linkedin.com/in/graham-o-reilly-170b573/</t>
  </si>
  <si>
    <t>Hotspot Shield</t>
  </si>
  <si>
    <t>Hotspot Shield's free app provides secure, private, &amp; unrestricted web browsing. Protect your sensitive data &amp; enable access to information by downloading the free app for your mobile &amp; desktop device.</t>
  </si>
  <si>
    <t>https://www.hotspotshield.com/</t>
  </si>
  <si>
    <t>valerie shirey</t>
  </si>
  <si>
    <t>https://www.linkedin.com/in/valerie-shirey-8137271a5/</t>
  </si>
  <si>
    <t>HP Inc.</t>
  </si>
  <si>
    <t>HP Development Company, L.P.</t>
  </si>
  <si>
    <t xml:space="preserve">Our vision is to create technology that makes life better for everyone, everywhere — every person, every organization, and every community around the globe. This motivates us — inspires us — to do what we do. To make what we make. To invent, and to reinvent. To engineer experiences that amaze. We won’t stop pushing ahead, because you won’t stop pushing ahead. You’re reinventing how you work. How you play. How you live. With our technology, you’ll reinvent your world.
</t>
  </si>
  <si>
    <t>https://www8.hp.com/</t>
  </si>
  <si>
    <t>Enrique Lores</t>
  </si>
  <si>
    <t>https://www.linkedin.com/in/enriquelores/</t>
  </si>
  <si>
    <t>Vikrant Batra</t>
  </si>
  <si>
    <t>https://www.linkedin.com/in/vikrant-batra/</t>
  </si>
  <si>
    <t>NYSE: HPQ</t>
  </si>
  <si>
    <t>$58,750,000,000</t>
  </si>
  <si>
    <t>Huawei</t>
  </si>
  <si>
    <t>Huawei Technologies Co., Ltd.</t>
  </si>
  <si>
    <t>Shenzhen</t>
  </si>
  <si>
    <t>Founded in 1987, Huawei is a leading global provider of information and communications technology (ICT) infrastructure and smart devices. We have more than 194,000 employees, and we operate in more than 170 countries and regions, serving more than three billion people around the world.
Our vision and mission is to bring digital to every person, home and organization for a fully connected, intelligent world. To this end, we will drive ubiquitous connectivity and promote equal access to networks; bring cloud and artificial intelligence to all four corners of the earth to provide superior computing power where you need it, when you need it; build digital platforms to help all industries and organizations become more agile, efficient, and dynamic; redefine user experience with AI, making it more personalized for people in all aspects of their life, whether they’re at home, in the office, or on the go.</t>
  </si>
  <si>
    <t>https://www.huawei.com/</t>
  </si>
  <si>
    <t>Yu Chengdong (Richard Yu)</t>
  </si>
  <si>
    <t>https://www.linkedin.com/in/yu-chengdong-a67a7646/</t>
  </si>
  <si>
    <t>Li Yingtao</t>
  </si>
  <si>
    <t>CNY858,800,000,000</t>
  </si>
  <si>
    <t>Hubbard Decision Research</t>
  </si>
  <si>
    <t>Glen Ellyn</t>
  </si>
  <si>
    <t>Hubbard Decision Research (HDR) was founded by Douglas W. Hubbard, the creator of "Applied Information Economics"​ (AIE). Hubbard developed AIE as a practical application of scientific and mathematical methods to the most complex and risky decisions - even when they seem driven by seemingly "immeasurable"​ factors. Doug Hubbard has applied these methods to Information Technology investments, military logistics, entertainment media, major policy decisions, and business operations. His customers have been businesses ranging from small businesses to Fortune 50 as well as military and civilian government agencies. Organizations which need to measure the immeasurable and make big decisions without perfect information have been using the methods of HDR since 1999. HDR is based in Glen Ellyn, IL but has clients all over the world. HDR offers consulting, seminars, webinars, and licenses to its specialized analytical tools and research.</t>
  </si>
  <si>
    <t>https://hubbardresearch.com/</t>
  </si>
  <si>
    <t>Doug Hubbard</t>
  </si>
  <si>
    <t>https://www.linkedin.com/in/dwhubbard/</t>
  </si>
  <si>
    <t>$775,000</t>
  </si>
  <si>
    <t>HUMAN</t>
  </si>
  <si>
    <t>White Ops, Inc.</t>
  </si>
  <si>
    <t>At White Ops, we are all about keeping it human. We protect enterprises all over the globe—including the largest internet platforms—from sophisticated bots by verifying the humanity of more than ten trillion online interactions every week. The most sophisticated bots look and act like humans when they visit websites, click on ads, fill out forms, take over accounts, and commit payment fraud.</t>
  </si>
  <si>
    <t>https://humansecurity.com</t>
  </si>
  <si>
    <t>Tamer Hassan</t>
  </si>
  <si>
    <t>https://www.linkedin.com/in/tfhassan</t>
  </si>
  <si>
    <t>Dan Lowden</t>
  </si>
  <si>
    <t>https://www.linkedin.com/in/danlowden</t>
  </si>
  <si>
    <t>Goldman Sachs, ClearSky, NightDragon</t>
  </si>
  <si>
    <t>Humming Heads</t>
  </si>
  <si>
    <t>Humming Heads Inc.</t>
  </si>
  <si>
    <t>Humming Heads is a cybersecurity software development company based in Japan with sales representative offices in Boston, Chicago, and the Greater NYC area. 
Humming Heads principal products include:
(1) Evolution DLP (data loss prevention)
(2) DeepWhite whitelisting</t>
  </si>
  <si>
    <t>https://www.hummingheads.co.jp/english/index.html</t>
  </si>
  <si>
    <t>Naoyuki Oe</t>
  </si>
  <si>
    <t>Takahiro Shima</t>
  </si>
  <si>
    <t>¥100,000,000</t>
  </si>
  <si>
    <t>Hunters.ai</t>
  </si>
  <si>
    <t>Hunters</t>
  </si>
  <si>
    <t>Attackers always find new ways to bypass organizational defenses. While their traces hide in the data, they’re also extremely difficult to detect. Hunters.AI is an analytics-driven, open XDR solution that automates threat hunting expertise to thoroughly detect, investigate and correlate attack findings across cloud, network, and endpoint. Hunters is an open, knowledge-powered XDR solution that automates threat hunting expertise for context-rich correlations across endpoint, network, and cloud.</t>
  </si>
  <si>
    <t>https://hunters.ai/</t>
  </si>
  <si>
    <t>Uri May</t>
  </si>
  <si>
    <t>https://www.linkedin.com/in/uri-may/</t>
  </si>
  <si>
    <t>Michael Persechini</t>
  </si>
  <si>
    <t>https://www.linkedin.com/in/mikepersechini/</t>
  </si>
  <si>
    <t>Huntress Labs</t>
  </si>
  <si>
    <t>Huntress is a leading provider of advanced threat detection and actionable cybersecurity information that delivers easy to follow remediation steps into your existing ticketing system. IT Departments &amp; MSPs worldwide use Huntress to enable their junior IT staff to confidently address cybersecurity incidents that slip past their preventive security stack. As a result, we discover breaches before they cause downtime, costly cleanup, and damaged reputations.</t>
  </si>
  <si>
    <t>https://huntresslabs.com/</t>
  </si>
  <si>
    <t>Kyle Hanslovan</t>
  </si>
  <si>
    <t>https://www.linkedin.com/in/kylehanslovan/</t>
  </si>
  <si>
    <t>Monika Gupta</t>
  </si>
  <si>
    <t>https://www.linkedin.com/in/monigupt/</t>
  </si>
  <si>
    <t>Huntsman Security</t>
  </si>
  <si>
    <t>2/11 Help St</t>
  </si>
  <si>
    <t>Chatswood NSW 2067</t>
  </si>
  <si>
    <t>Huntsman Security is the operating name of Tier-3 Pty Ltd, a privately owned Australian cyber security developer.  Established in 1999, we have offices in Sydney, Canberra and London with operations in Tokyo and the Philippines.  Our client base comprises Government departments that include defence, intelligence, social welfare and law enforcement as well as critical infrastructure organisations.  Our capabilities include:
Measurement of security control effectiveness to understand cyber risk
Compliance monitoring and reporting for risk and audit customers
Protective Monitoring using next generation SIEM to support Security Operations deliver real-time threat detection, security analytics and threat containment activities</t>
  </si>
  <si>
    <t>https://www.huntsmansecurity.com/company/</t>
  </si>
  <si>
    <t>Peter Woollacott</t>
  </si>
  <si>
    <t>https://www.linkedin.com/in/peter-woollacott-6b4831a9/</t>
  </si>
  <si>
    <t>Piers Wilson</t>
  </si>
  <si>
    <t>https://www.linkedin.com/in/pierswilson/</t>
  </si>
  <si>
    <t>Hut Six Security</t>
  </si>
  <si>
    <t>Hut 6 Security Limited</t>
  </si>
  <si>
    <t>Newport</t>
  </si>
  <si>
    <t>Hut Six provides information security awareness training that protects your company through a measurable, bespoke, cloud-based campaign. Providing actionable and real time metrics on your greatest vulnerability, the human factor. We replace condescending and ineffective security awareness training, with our frequent, engaging and concise methodology centred around employee actions, real-world case studies and secure behaviours.</t>
  </si>
  <si>
    <t>https://www.hutsix.io/</t>
  </si>
  <si>
    <t>Simon Fraser</t>
  </si>
  <si>
    <t>https://www.linkedin.com/in/simonpjfraser/</t>
  </si>
  <si>
    <t>Pratteek Bathula</t>
  </si>
  <si>
    <t>https://www.linkedin.com/in/pratteek-bathula-928b1193/</t>
  </si>
  <si>
    <t>HYAS</t>
  </si>
  <si>
    <t>HYAS Infosec Inc.</t>
  </si>
  <si>
    <t>Victoria</t>
  </si>
  <si>
    <t>Headquartered in beautiful Victoria, Canada, HYAS is the world's leading authority on pre-zero-day cybersecurity risk. HYAS provides the industry’s first security solution that integrates into existing security frameworks and enables enterprises to detect and mitigate cyber risks before attacks happen and identify the adversaries behind them.</t>
  </si>
  <si>
    <t>https://www.hyas.com/</t>
  </si>
  <si>
    <t>David Ratner Ph.D.</t>
  </si>
  <si>
    <t>https://www.linkedin.com/in/davidhratner/</t>
  </si>
  <si>
    <t>Todd Thiemann</t>
  </si>
  <si>
    <t>https://www.linkedin.com/in/toddthiemann/</t>
  </si>
  <si>
    <t>$15,400,000</t>
  </si>
  <si>
    <t>Hypersecu Information Systems</t>
  </si>
  <si>
    <t>Hypersecu Information Systems Inc</t>
  </si>
  <si>
    <t>Richmond</t>
  </si>
  <si>
    <t xml:space="preserve">Hypersecu Information Systems Inc is a leading Canadian IT security solutions provider based in Richmond, British Columbia.
Our expertise lies in information security technologies, user access control, and multi-factor authentication. We’re dedicated to delivering state-of-the-art hardware devices and cross-platform applications.
Since 2009, we’ve delivered millions of multi-factor authentication products to clients in over 40 countries. We help both business and individual users digitally sign their tax returns and legal documents, securely access remote network systems from home or abroad, and protect their intellectual properties.
At Hypersecu, we offer a diverse range of high quality security products. Our product lines include digital certificate-based HyperPKI USB tokens, HyperFIDO U2F and FIDO2 security keys, HyperOTP one-time password tokens, HyperSC smart cards and smart card readers, and more. Our products are designed and validated in accordance with the highest levels of IT security standards, such as FIPS, OATH, FIDO U2F, and FIDO2.
</t>
  </si>
  <si>
    <t>https://www.hypersecu.com/</t>
  </si>
  <si>
    <t>James Li</t>
  </si>
  <si>
    <t>https://www.linkedin.com/in/hypersecujamesli/</t>
  </si>
  <si>
    <t>Gregory Dunn</t>
  </si>
  <si>
    <t>https://www.linkedin.com/in/grdunn/</t>
  </si>
  <si>
    <t>$778,000</t>
  </si>
  <si>
    <t>Hypori</t>
  </si>
  <si>
    <t>DroidCloud, Inc.</t>
  </si>
  <si>
    <t>Hypori provides mobility solutions with Virtual Mobile Infrastructure. We remote Android onto any mobile device.</t>
  </si>
  <si>
    <t>https://www.hypori.com/</t>
  </si>
  <si>
    <t>Justin Marston</t>
  </si>
  <si>
    <t>https://www.linkedin.com/pub/justin-marston/4/737/3b4</t>
  </si>
  <si>
    <t>Will Scott</t>
  </si>
  <si>
    <t>https://www.linkedin.com/in/will-scott-5b6542</t>
  </si>
  <si>
    <t>$13,900,000</t>
  </si>
  <si>
    <t>HYPR</t>
  </si>
  <si>
    <t>Mogimo, Inc.</t>
  </si>
  <si>
    <t>HYPR is revolutionizing influencer marketing by providing clients with in depth audience demographics of social influencers.</t>
  </si>
  <si>
    <t>https://www.hyprbrands.com/</t>
  </si>
  <si>
    <t>Gil Eyal</t>
  </si>
  <si>
    <t>https://www.linkedin.com/profile/view?id=4732386</t>
  </si>
  <si>
    <t>Guy Tamir</t>
  </si>
  <si>
    <t>https://il.linkedin.com/in/guy-tamir-657a182a</t>
  </si>
  <si>
    <t>Hysolate</t>
  </si>
  <si>
    <t>Hysolate Ltd.</t>
  </si>
  <si>
    <t>Hysolate is revolutionizing enterprise endpoints, resolving the conflict between security and productivity.</t>
  </si>
  <si>
    <t>www.hysolate.com</t>
  </si>
  <si>
    <t>Marc Gaffan</t>
  </si>
  <si>
    <t>https://www.linkedin.com/in/marc-gaffan/?originalSubdomain=il</t>
  </si>
  <si>
    <t>Karine Regev</t>
  </si>
  <si>
    <t>https://www.linkedin.com/in/karineregev/?originalSubdomain=il</t>
  </si>
  <si>
    <t>$23, 000, 000</t>
  </si>
  <si>
    <t>$7, 700, 000</t>
  </si>
  <si>
    <t>HyTrust</t>
  </si>
  <si>
    <t>HYTRUST, INC</t>
  </si>
  <si>
    <t>HyTrust’s mission is to make private, public and hybrid cloud infrastructure more trustworthy for enterprises, service providers and government agencies. HyTrust provides solutions that automate security controls for software-defined computing, networking and storage workloads to achieve the highest levels of visibility, granular policy control and data protection. HyTrust customers benefit from being able to accelerate cloud and virtualization cost savings while improving their security posture by automating and enforcing security policies in real time, adapting quickly to compliance requirements, and preventing unplanned outages.
Headquartered in Mountain View, CA, HyTrust is backed by the leading providers of strategic IT infrastructure including VMware, Cisco, Intel and Fortinet; by the vanguard of innovative solutions for the intelligence community, In-Q-Tel; and by a world class group of financial investors including AIT Ventures, Granite Ventures, Trident Capital and Vanedge Capital. HyTrust was recently named one of CRN’s “20 Coolest Cloud Security Vendors”, a recipient of VMworld’s 2015 Gold Award for Security/Compliance and Virtualization, and the Most Innovative Cloud Company at Intel Security Focus 2015.</t>
  </si>
  <si>
    <t>https://www.hytrust.com/</t>
  </si>
  <si>
    <t>John De Santis</t>
  </si>
  <si>
    <t>https://www.linkedin.com/in/johndesantis/</t>
  </si>
  <si>
    <t>John Rafter</t>
  </si>
  <si>
    <t>https://www.linkedin.com/in/johnsrafter/</t>
  </si>
  <si>
    <t>Entrust</t>
  </si>
  <si>
    <t>i-Sprint Innovations</t>
  </si>
  <si>
    <t>i-Sprint Innovations Pte Ltd.</t>
  </si>
  <si>
    <t>i-Sprint Innovations, established in the year 2000, is the leader in Securing Identity and Transactions in the Cyber World, enabling individuals, organizations, and societies to build trust and identity assurance for powering productivity gain through digital identity and identity of things (IDoT).
 i-Sprint's unique brand of security products, intellectual properties, and patents are designed to exceed regulatory requirements such as global financial services. By incorporating the latest mobility/ biometrics/ cloud/ identification technologies, i-Sprint provides solutions that ensure secure access and protection of data, transaction and assets. i-Sprint delivers trusty, versatile and strong authentication, and identity management platform to secure multiple application delivery environments based on a common security platform. 
 i-Sprint’s clients include leading global and regional financial service institutions, government agencies, telecommunications, public utilities, manufacturing, healthcare, education, multi-national corporations and others. Currently, i-Sprint has a direct presence and active authorized partners across Singapore, China, Hong Kong, Taiwan, Malaysia, Thailand, Japan and the United States.</t>
  </si>
  <si>
    <t>https://www.i-sprint.com/</t>
  </si>
  <si>
    <t>Dutch Ng</t>
  </si>
  <si>
    <t>https://www.linkedin.com/in/dutch-ng-81593730/</t>
  </si>
  <si>
    <t>Jackson Ngan</t>
  </si>
  <si>
    <t>https://www.linkedin.com/in/jackson-ngan-59841014/</t>
  </si>
  <si>
    <t>IANS</t>
  </si>
  <si>
    <t xml:space="preserve">For the security practitioner caught between rapidly evolving threats and demanding executives, IANS Research is a clear-headed resource for decision-making and articulating risk. We provide experience-based security insights for Chief Information Security Officers and their teams. The core of our value comes from the IANS Faculty, a network of seasoned practitioners. We support client decisions and executive communications with Ask-an-Expert inquiries, our peer community, deployment-focused reports, tools and templates, and consulting. For the security practitioner caught between rapidly evolving threats and demanding executives, IANS Research is a clear-headed resource for decision-making and articulating risk. We provide experience-based security insights for Chief Information Security Officers and their teams. The core of our value comes from the IANS Faculty, a network of seasoned practitioners. We support client decisions and executive communications with Ask-an-Expert inquiries, our peer community, deployment-focused reports, tools and templates, and consulting.
</t>
  </si>
  <si>
    <t>https://www.iansresearch.com/</t>
  </si>
  <si>
    <t>Phil Gardner</t>
  </si>
  <si>
    <t>https://www.linkedin.com/in/philgardnerians/</t>
  </si>
  <si>
    <t>Mike Conley</t>
  </si>
  <si>
    <t>https://www.linkedin.com/in/mconley31/</t>
  </si>
  <si>
    <t>Iceberg</t>
  </si>
  <si>
    <t>Iceberg Solutions</t>
  </si>
  <si>
    <t>Iceberg Solutions delivers software design, development, integration, implementation and maintenance services to blue-chip corporations in the United States and Latin America. Supported by talented and highly trained professionals in Microsoft and Oracle technologies, the company excels at delivering best-in-class, flexible and scalable applications for complex business processes and data management at very competitive prices. We look for long term partnerships with our clients and strive to add value to their business strategy and bottom line. Iceberg Solutions’ track-record and expertise cover the following areas: Enterprise Application Lifecycle Management. Mobile enterprise applications. Legacy applications re-engineering. Business intelligence. Gamification. Technology and software architecture consulting.</t>
  </si>
  <si>
    <t>https://www.icebergsolutions.com/</t>
  </si>
  <si>
    <t>Florencia Perrone</t>
  </si>
  <si>
    <t>https://www.linkedin.com/in/flperrone/</t>
  </si>
  <si>
    <t>Icon Labs</t>
  </si>
  <si>
    <t>Sectigo Limited</t>
  </si>
  <si>
    <t>West Des Moines</t>
  </si>
  <si>
    <t>Icon Labs, a Sectigo company, provides cross-platform security solutions for embedded OEMs and IoT device manufacturers.  Our solutions support all major embedded OSes and RTOSes with security modules explicitly designed for use in limited resource environments characteristic of the embedded market space. These solutions provide security building blocks for protecting the device itself rather than just relying on security at the perimeter.  These building blocks can be used as point products to meet specific security requirements or used as an integrated solution to provide a foundation for developing a secure device.
Icon Labs products have been deployed in applications including communication infrastructure equipment, transportation systems, satellite communications, and industrial control devices.  We are known for providing quality products and responsive customer support.  Icon Labs also offers professional services to assist our customers with production integration, customization, and development of unique solutions to complement our products.
We have been building intelligent, secure, networked devices for industry leaders in the Industrial Control, Critical Infrastructure, Military/Aerospace, Telecommunications, Networking, and Medical Equipment Industries for over 20 years. Our solutions are at work every day, from the factory floor to broadband Internet access devices, from core network routers to smart modems, and from optical cross-connects to the operating room.</t>
  </si>
  <si>
    <t>https://www.iconlabs.com/</t>
  </si>
  <si>
    <t>$198,000</t>
  </si>
  <si>
    <t>Sectigo</t>
  </si>
  <si>
    <t>ID Control</t>
  </si>
  <si>
    <t>ID Control BV</t>
  </si>
  <si>
    <t>Den Haag</t>
  </si>
  <si>
    <t xml:space="preserve"> ID Control provides strong and affordable cybersecurity, privacy and information security solutions and services that help solve the Top 40 Privacy and Cybersecurity problems in organisations. 
Through an integrated approach ID Control helps
organizations to enforce security and privacy policy, manage security risks,  implement processes, procedures and measures and controls, which strengthen compliance while meeting regulations with a measurable return on security and privacy.</t>
  </si>
  <si>
    <t>https://idcontrol.com/</t>
  </si>
  <si>
    <t>ID Experts</t>
  </si>
  <si>
    <t>Identity Theft Guard Solutions, Inc.</t>
  </si>
  <si>
    <t>IDX is the only consumer privacy company built for agility in the digital age. Thousands of organizations trust IDX to empower consumers to take back control of their privacy with our identity and privacy protection products. As the nation’s largest provider of data breach response services, IDX is trusted by government and enterprise customers, as well as employee benefits and e-commerce partners, to protect more than 40 million consumers.</t>
  </si>
  <si>
    <t>https://www.idx.us/</t>
  </si>
  <si>
    <t>Thomas Kelly</t>
  </si>
  <si>
    <t>https://www.linkedin.com/in/tom-kelly-396363/</t>
  </si>
  <si>
    <t>Jonathan Boston</t>
  </si>
  <si>
    <t>https://www.linkedin.com/in/jonthanboston/</t>
  </si>
  <si>
    <t>$32,500,000</t>
  </si>
  <si>
    <t>$68,000,000</t>
  </si>
  <si>
    <t>ID Quantique</t>
  </si>
  <si>
    <t>ID Quantique SA</t>
  </si>
  <si>
    <t>ID Quantique (IDQ) is a Swiss company, based in Geneva, Switzerland, and provides quantum key distribution (QKD) systems, quantum safe network encryption, single photon counters, and hardware random number generators.
It was founded in 2001 as a spin-off of the Group of Applied Physics at the University of Geneva.</t>
  </si>
  <si>
    <t>Gregoire Ribordy</t>
  </si>
  <si>
    <t>https://www.linkedin.com/in/gr%C3%A9goire-ribordy/</t>
  </si>
  <si>
    <t>Kelly Richdale</t>
  </si>
  <si>
    <t>https://www.linkedin.com/in/kelly-richdale-90397/</t>
  </si>
  <si>
    <t>$5,600,000</t>
  </si>
  <si>
    <t>SK Telecom</t>
  </si>
  <si>
    <t>Idappcom</t>
  </si>
  <si>
    <t>idappcom ltd</t>
  </si>
  <si>
    <t>Ludlow</t>
  </si>
  <si>
    <t>Shropshire</t>
  </si>
  <si>
    <t>idappcom is a privately owned business founded in 2004. Since then we have supplied software and hardware that enhances network security, reducing risk and lowering cost of ownership of devices.
Our products are constantly evolving in response to the needs of our customers. We have traditionally supplied security vendors and test labs and now supply  new versions of our products specifically developed for the end user. Years of expertise and development knowledge are now available to the global market to assist our customers achieving the highest levels of network threat protection. 
Our organic growth and stability are a direct result of our highly-skilled and certified IT security teams, developing enterprise grade security assessment and enhancement products.</t>
  </si>
  <si>
    <t>https://www.idappcom.com/</t>
  </si>
  <si>
    <t>Ray Bryant</t>
  </si>
  <si>
    <t>https://www.linkedin.com/in/ray-bryant-a837a025/</t>
  </si>
  <si>
    <t>Michelle Thomas</t>
  </si>
  <si>
    <t>Idaptive</t>
  </si>
  <si>
    <t>Idaptive, LLC</t>
  </si>
  <si>
    <t>We live in a new age. We expect everything to be everywhere, instantly. The volume of APIs, cloud services, devices and data driving this transformation is overwhelmingly complex. At the same time, the sophistication and scale of breaches threatening this new world are unprecedented. We are, quite literally, under siege. No company is immune, and nearly everyone is behind the curve.
 This new reality requires a new kind of access platform. Born out of Centrify, and built on Zero Trust, Idaptive is creating a new era — secure access everywhere — that uniquely combines leading capabilities to seamlessly integrate Single Sign-on, Multi-factor Authentication, Enterprise Mobility Management, and User Behavior Analytics. Using our proven technologies, we’re ushering in a new generation of access technology that not only protects companies but also leads to happier customers, better products and more valuable organizations.</t>
  </si>
  <si>
    <t>https://www.idaptive.com/</t>
  </si>
  <si>
    <t>Danny Kibel</t>
  </si>
  <si>
    <t>https://www.linkedin.com/in/kibel/</t>
  </si>
  <si>
    <t>Corey Williams</t>
  </si>
  <si>
    <t>https://www.linkedin.com/in/coreywilliams/</t>
  </si>
  <si>
    <t>IDEMIA</t>
  </si>
  <si>
    <t>IDEMIA Group, S.A.S.</t>
  </si>
  <si>
    <t>Courbevoie</t>
  </si>
  <si>
    <t xml:space="preserve">We are the global leader in Augmented Identity for an increasingly digital world
And this is no small feat. Our ambition is to enable a secure and trusted environment for citizens and consumers alike to perform their daily critical activities (such as pay, connect, travel or access public or private spaces), in the real as well as digital worlds. Today, information travels rapidly around the digitized space, defying boundaries and breaking the traditional codes of security. Our goal is to provide end-to-end solutions enabling convenience and a frictionless experience whenever and wherever security matters.
Being a leader means staying on top of the disruptive innovations that impact our security landscape. 
</t>
  </si>
  <si>
    <t>https://www.idemia.com/</t>
  </si>
  <si>
    <t>Pierre Barrial</t>
  </si>
  <si>
    <t>https://www.linkedin.com/in/pierre-barrial/</t>
  </si>
  <si>
    <t xml:space="preserve">Daniel Kent
</t>
  </si>
  <si>
    <t>https://www.linkedin.com/in/danielkent1/</t>
  </si>
  <si>
    <t xml:space="preserve">Advent International
</t>
  </si>
  <si>
    <t>Ideni</t>
  </si>
  <si>
    <t>Indeni Ltd.</t>
  </si>
  <si>
    <t>Indeni is the leader in Security Infrastructure Automation. We've pioneered a new way to manage security infrastructure by providing the world's best practices, automated.</t>
  </si>
  <si>
    <t>https://indeni.com/</t>
  </si>
  <si>
    <t xml:space="preserve">Yoni Leitersdorf
</t>
  </si>
  <si>
    <t>https://www.linkedin.com/in/yonadavleitersdorf/</t>
  </si>
  <si>
    <t>Ulrica de Fort-Menares</t>
  </si>
  <si>
    <t>https://www.linkedin.com/in/ulrica-de-fort-menares/</t>
  </si>
  <si>
    <t>IDentia</t>
  </si>
  <si>
    <t xml:space="preserve">IDentia, Inc.
</t>
  </si>
  <si>
    <t>IDentia Inc. is a high-tech product company located in the cyber security hub of Northern VA. We have a strong team that specializes in Identity and Access Management (IdAM), and cloud security related products and services.</t>
  </si>
  <si>
    <t>https://www.identiainc.com/</t>
  </si>
  <si>
    <t>Nick Duan</t>
  </si>
  <si>
    <t>Identity Automation</t>
  </si>
  <si>
    <t>Identity Automation Systems, LLC</t>
  </si>
  <si>
    <t>Founded in 2004 as a consulting firm, Identity Automation has focused on intelligently automating provisioning, access, and account management from the start. Working with customers in a consulting capacity, co-founders James Litton and Troy Moreland saw the limitations of legacy identity management systems firsthand. Long delays, complicated customization, product capability gaps—there had to be a better way.
So, in 2009, Identity Automation began designing a single, unified Identity and Access Management (IAM) platform, built from the ground up to handle the challenges of today’s digitally connected organization. From the get-go, RapidIdentity was designed to be intuitive, easy to install, and easier to use—for everybody—not just advanced IT technicians.
management, comprehensive multi-factor authentication, and more.</t>
  </si>
  <si>
    <t>https://www.identityautomation.com/</t>
  </si>
  <si>
    <t xml:space="preserve">Jim Harold
</t>
  </si>
  <si>
    <t>https://www.linkedin.com/in/jimharold/</t>
  </si>
  <si>
    <t>Gavin McKelvey</t>
  </si>
  <si>
    <t>https://www.linkedin.com/in/gdmckelvey</t>
  </si>
  <si>
    <t>Identity Defined Security Alliance</t>
  </si>
  <si>
    <t xml:space="preserve">The IDSA is a group of identity and security vendors, solution providers and practitioners that acts as an independent source of thought leadership, expertise and practical guidance on identity-centric approaches to security for technology professionals. The IDSA is a nonprofit that facilitates community collaboration to help organizations reduce risk by providing education, best practices and resources.
</t>
  </si>
  <si>
    <t>https://www.idsalliance.org/</t>
  </si>
  <si>
    <t xml:space="preserve">Julie Smith
</t>
  </si>
  <si>
    <t>https://www.linkedin.com/in/juliaesmith/</t>
  </si>
  <si>
    <t>iDiscovery</t>
  </si>
  <si>
    <t>iDiscovery Solutions</t>
  </si>
  <si>
    <t>iDS is a strategic consulting, technology, and expert services firm. We provide innovative solutions for law firms and corporations around litigation, investigations, and cybersecurity challenges. We have a deep bench of experts in data analytics and security, digital forensics, and traditional eDiscovery needs. Digital forensics is in our DNA and, as testifying experts, our quality bar is higher. We have developed tools and methodologies that provide a decisive advantage for our clients. That’s why we are thought of as trusted advisors and strategic partners, not a vendor. Our clients have a unique advantage because our expertise-first mentality allows us to see and solve problems others cannot.</t>
  </si>
  <si>
    <t>https://idiscoverysolutions.com/</t>
  </si>
  <si>
    <t>Daniel Regard</t>
  </si>
  <si>
    <t>https://www.linkedin.com/in/danregard/</t>
  </si>
  <si>
    <t>Chris Conway</t>
  </si>
  <si>
    <t>https://www.linkedin.com/in/chrisjconway/</t>
  </si>
  <si>
    <t>IDMWORKS</t>
  </si>
  <si>
    <t>IDMWORKS, Inc.</t>
  </si>
  <si>
    <t>IDMWORKS is an expert-level Identity and Access Management consultancy having successfully driven 800+ IAM projects since 2004. IDMWORKS has been recognized for their leadership in security by Gartner and their consultants are true domain experts as recognized by their peers, customers and partners. In addition to Identity and Access Management consulting, IDMWORKS provides Data Center Migration Services, Custom Application Development and Managed Services, including mobile application monitoring capabilities. IDMWORKS is headquartered in sunny Miami, Florida. Visit https://www.idmworks.com and https://www.idmworks.com/blog to learn more.</t>
  </si>
  <si>
    <t>https://www.idmworks.com/</t>
  </si>
  <si>
    <t>Todd Rossin</t>
  </si>
  <si>
    <t>https://www.linkedin.com/in/accessidentity/</t>
  </si>
  <si>
    <t>Damon Ebanks</t>
  </si>
  <si>
    <t>https://www.linkedin.com/in/damonebanks/</t>
  </si>
  <si>
    <t>Undiscosed</t>
  </si>
  <si>
    <t>IDVector</t>
  </si>
  <si>
    <t>https://www.idvector.net/</t>
  </si>
  <si>
    <t>Igloo Security</t>
  </si>
  <si>
    <t>IGLOO SECURITY, Inc.</t>
  </si>
  <si>
    <t>IGLOO SECURITY, Inc. has been endeavored for the expansion and growth of the security market at home and abroad, and is recognized as the no.1 managing company on information security both in name and reality.</t>
  </si>
  <si>
    <t>https://www.igloosec.co.kr/en/</t>
  </si>
  <si>
    <t>Lee Deuk-choon</t>
  </si>
  <si>
    <t>$64,530,000</t>
  </si>
  <si>
    <t>IGNITE Cyber</t>
  </si>
  <si>
    <t>Nashville</t>
  </si>
  <si>
    <t>Cost-effective risk reduction and guidance. *Managed CSO services (mCSO) *Managed Security Engineer services (mSE) *Managed Business Development and Marketing services (mBD) If you need security help we can protect you. If you are a CSO tired of taking all the liability, join our team, we protect you. If you are a Security Engineer, you will be right at home on our team. If you want to learn security, get certified and working in the security industry, IGNITE is the place to be!</t>
  </si>
  <si>
    <t>https://ignitecyber.co/</t>
  </si>
  <si>
    <t>Charles (Chuck) Sirois</t>
  </si>
  <si>
    <t>https://www.linkedin.com/in/chucksirois/</t>
  </si>
  <si>
    <t>Renard Banks</t>
  </si>
  <si>
    <t>https://www.linkedin.com/in/renardbanks/</t>
  </si>
  <si>
    <t>IID</t>
  </si>
  <si>
    <t>Tacoma</t>
  </si>
  <si>
    <t>IID is an Infoblox company. Its flagship product, ActiveTrust, adds clarity to cyberthreat intelligence by distilling threat data from thousands of trusted sources, and fusing it into actionable intelligence delivered to security professionals and automated infrastructure. Fortune 500 companies and U.S. government agencies leverage IID to detect and mitigate threats, making ActiveTrust one of the world’s largest commercial cyberthreat data exchanges. The IID page will transition through March, and be sunset at the end of the month. To continue receiving ActiveTrust information, please follow Infoblox at www.linkedin.com/company/infoblox</t>
  </si>
  <si>
    <t>https://www.internetidentity.com</t>
  </si>
  <si>
    <t>Lars Harvey</t>
  </si>
  <si>
    <t>https://www.linkedin.com/in/lars-harvey-4a1605/</t>
  </si>
  <si>
    <t>Rod Rasmussen</t>
  </si>
  <si>
    <t>https://www.linkedin.com/in/rodrasmussen/</t>
  </si>
  <si>
    <t>Infoblox</t>
  </si>
  <si>
    <t>Ikarus Security Software</t>
  </si>
  <si>
    <t>IKARUS Security Software GmbH</t>
  </si>
  <si>
    <t>Ever since company founder Viktor Mayer-Schönberger chanced upon the first computer viruses “in the wild” some 35 years ago, the Austrian company IKARUS Security Software (operating at the time as IKARUS Software GmbH) has been committed to combating viruses and malware.
The passion for new technologies and the desire to share our knowledge about IT security continues to shape our corporate goals today: at IKARUS, we firmly believe that digital security can and must be feasible for everybody. This includes information about potential threats or instructions on securing equipment and networks, as well as suitable security products and services.</t>
  </si>
  <si>
    <t>https://www.ikarussecurity.com/</t>
  </si>
  <si>
    <t>Joe Pichlmayr</t>
  </si>
  <si>
    <t>https://www.linkedin.com/in/joepichlmayr/</t>
  </si>
  <si>
    <t>Ilantus</t>
  </si>
  <si>
    <t>Ilantus Technologies Private Limited</t>
  </si>
  <si>
    <t xml:space="preserve">Ilantus Technologies specializes in the Identity and Access Management domain. We strive to provide reliable and trustworthy IAM solutions to organizations, whether they are a small startup or a Fortune 500 company, through our extensive knowledge and experience. We aim to protect data and tailor unique IAM solutions based on your organizational needs. A leading analyst in the industry, Gartner, defines what we do as a “security discipline that enables the right individuals to access the right resources at the right times for the right reasons.” Since the domain’s inception and the formation of Ilantus in the year 2000, Gartner has recognized Ilantus multiple times.  
</t>
  </si>
  <si>
    <t>https://www.ilantus.com</t>
  </si>
  <si>
    <t>Binod Singh</t>
  </si>
  <si>
    <t>https://www.linkedin.com/in/binodsingh1/</t>
  </si>
  <si>
    <t xml:space="preserve">Sunil Gupta
</t>
  </si>
  <si>
    <t>https://www.linkedin.com/in/insunilgupta/</t>
  </si>
  <si>
    <t>$276,700</t>
  </si>
  <si>
    <t>Illumio</t>
  </si>
  <si>
    <t>Illumio, Inc.</t>
  </si>
  <si>
    <t>Illumio enables organizations to realize a future without high-profile breaches by providing visibility, segmentation, and control of all network communications across any data center or cloud. Founded in 2013, the world’s largest enterprises, including Morgan Stanley, BNP Paribas, Salesforce, and Oracle NetSuite, trust Illumio to reduce cyber risk. For more information, visit www.illumio.com/what-we-do.</t>
  </si>
  <si>
    <t>https://www.illumio.com/</t>
  </si>
  <si>
    <t>Andrew Rubin</t>
  </si>
  <si>
    <t>https://www.linkedin.com/in/andrewsrubin/</t>
  </si>
  <si>
    <t xml:space="preserve">Scott Downie
</t>
  </si>
  <si>
    <t>https://www.linkedin.com/in/scott-downie-bbb69/</t>
  </si>
  <si>
    <t>$332,500,000</t>
  </si>
  <si>
    <t>$53,200,000</t>
  </si>
  <si>
    <t>illuria security</t>
  </si>
  <si>
    <t>illuria security, Inc.</t>
  </si>
  <si>
    <t>Yerevan</t>
  </si>
  <si>
    <t>Armenia</t>
  </si>
  <si>
    <t>We're a team of engineers, geeks, security researchers, and "white hats" who recognize the critical value in staying ahead of threat actors, while having total access to studying their attack patterns. More importantly, we are a team of security and compliance professionals who recognize the opportunity and the timing for introducing a unique and valuable shift in the way organizations approach and practice DevOps and SecOps. We've developed a set of tools and technologies we'd always wished we had for ourselves, and we look forward to sharing them with you.</t>
  </si>
  <si>
    <t>https://illuriasecurity.com/</t>
  </si>
  <si>
    <t>Antranig Vartanian</t>
  </si>
  <si>
    <t>https://www.linkedin.com/in/antranigv/?originalSubdomain=am</t>
  </si>
  <si>
    <t>$100,000</t>
  </si>
  <si>
    <t>Illusive Networks</t>
  </si>
  <si>
    <t>Illusive Networks Ltd.</t>
  </si>
  <si>
    <t>Illusive Networks is the first company launched by Team8. Team8 is a “cybersecurity foundry” focused on developing disruptive technologies and launching new cybersecurity companies. Team8 brings together the capital, research, expertise, network and talent to build companies tackling the toughest cybersecurity challenges. Team8 was founded by leading cybersecurity experts Nadav Zafrir, Israel Grimberg and Liran Grinberg, all with deep ties to Israel’s famous Unit 8200. Team8 is backed by Cisco, Alcatel-Lucent, Bessemer Venture Partners, Eric Schmidt’s Innovation Endeavors and Marker LLC.</t>
  </si>
  <si>
    <t>https://www.illusivenetworks.com/</t>
  </si>
  <si>
    <t>Ofer Israeli</t>
  </si>
  <si>
    <t>https://www.linkedin.com/in/ofer-israeli/</t>
  </si>
  <si>
    <t xml:space="preserve">Claire Trimble
</t>
  </si>
  <si>
    <t>https://www.linkedin.com/in/claire-trimble-60a34955/</t>
  </si>
  <si>
    <t xml:space="preserve">Series B
</t>
  </si>
  <si>
    <t>$54,000,000</t>
  </si>
  <si>
    <t>$24,300,000</t>
  </si>
  <si>
    <t>ImageWare</t>
  </si>
  <si>
    <t>ImageWare AG</t>
  </si>
  <si>
    <t>Ittigen</t>
  </si>
  <si>
    <t>We are ImageWare. We are an owner-managed company based in Ittigen near Bern. We refine data into knowledge that you can use to your advantage. We give everything for your success - from A to satisfaction and beyond.</t>
  </si>
  <si>
    <t>https://www.imageware.ch/</t>
  </si>
  <si>
    <t>Hasan Irmak</t>
  </si>
  <si>
    <t>https://www.linkedin.com/in/hasan-irmak-706b095/</t>
  </si>
  <si>
    <t>Thomas Stringari</t>
  </si>
  <si>
    <t>https://www.linkedin.com/in/thomas-stringari-5503b6114/</t>
  </si>
  <si>
    <t>Immersive Labs Ltd.</t>
  </si>
  <si>
    <t>Immersive Labs Limited</t>
  </si>
  <si>
    <t xml:space="preserve">We empower organizations to increase, measure and demonstrate human capabilities in every part of their cybersecurity. 
Immersive Labs delivers continuous challenges, scenarios and crisis simulations, developed by experts and powered by the latest threat research. We cover it all, from spelling the word ‘cyber’ to technical tools, threat hunting, and reverse engineering malware. Battle test and evidence your organization’s preparedness to face emerging cyber threats with Immersive Labs. </t>
  </si>
  <si>
    <t>https://www.immersivelabs.com/</t>
  </si>
  <si>
    <t>James Hadley</t>
  </si>
  <si>
    <t>https://www.linkedin.com/in/james-hadley-8441397/</t>
  </si>
  <si>
    <t xml:space="preserve">Tarah Cammett
</t>
  </si>
  <si>
    <t>https://www.linkedin.com/in/tarahmarie123/</t>
  </si>
  <si>
    <t>ImmuniWeb</t>
  </si>
  <si>
    <t>ImmuniWeb SA</t>
  </si>
  <si>
    <t xml:space="preserve">ImmuniWeb® leverages an award-winning AI technology for Attack Surface Management, Dark Web Monitoring and DevSecOps-enabled Application Penetration Testing available both as a one-time testing and continuous subscription.
</t>
  </si>
  <si>
    <t>https://www.immuniweb.com/</t>
  </si>
  <si>
    <t>Ilia Kolochenko</t>
  </si>
  <si>
    <t>https://www.linkedin.com/in/kolochenko/</t>
  </si>
  <si>
    <t>Impermium</t>
  </si>
  <si>
    <t>Impermium Corporation</t>
  </si>
  <si>
    <t>Impermium is a cybersecurity technology startup that protects over 1.5M sites and has processed over 8B total transactions in its 3-year history. The company's advanced risk-evaluation platform improves account management by identifying fraudulent registrations, compromised logins, and risky transactions. It has proven successful at stoppingfraudulent user account registrations in real-time — using a blend of machine learning, statistical anomaly detection, and a proprietary database of malicious actors — for hundreds of transactions per second from many of the largest consumer Internet companies.</t>
  </si>
  <si>
    <t>www.impermium.com</t>
  </si>
  <si>
    <t>Mark Risher</t>
  </si>
  <si>
    <t>https://www.linkedin.com/in/mrisher/</t>
  </si>
  <si>
    <t>Imperva, Inc.</t>
  </si>
  <si>
    <t>Redwood Shores</t>
  </si>
  <si>
    <t>Imperva is the cybersecurity leader whose mission is to protect data and all paths to it.</t>
  </si>
  <si>
    <t>https://www.imperva.com/</t>
  </si>
  <si>
    <t>Pam Murphy</t>
  </si>
  <si>
    <t>https://www.linkedin.com/in/pam-murphy-a5297915/</t>
  </si>
  <si>
    <t>Julien Bellanger</t>
  </si>
  <si>
    <t>https://www.linkedin.com/in/julien-bellanger-55734515/</t>
  </si>
  <si>
    <t>$96,800,000</t>
  </si>
  <si>
    <t xml:space="preserve">$210,000,000 </t>
  </si>
  <si>
    <t>Imprivata</t>
  </si>
  <si>
    <t>Imprivata, Inc.</t>
  </si>
  <si>
    <t>Lexington</t>
  </si>
  <si>
    <t>Imprivata enables healthcare securely – a simple promise with a complex path. In 2002, our unofficial team of three saw an opportunity to address a common problem. We invested many hours listening to prospective customers across numerous verticals. We learned what caused frustration and what was missing from existing tech toolkits, sparking our passion for balancing security and convenience – a passion that continues to this day.</t>
  </si>
  <si>
    <t>https://www.imprivata.com/</t>
  </si>
  <si>
    <t>Gus Malezis</t>
  </si>
  <si>
    <t>https://www.linkedin.com/in/gmalezis/</t>
  </si>
  <si>
    <t>Tony Lenox</t>
  </si>
  <si>
    <t>https://www.linkedin.com/in/tonylenox/</t>
  </si>
  <si>
    <t>$125,000,000</t>
  </si>
  <si>
    <t>Impulse</t>
  </si>
  <si>
    <t>Impulse Point, LLC</t>
  </si>
  <si>
    <t>Impulse Point is a computer &amp; network security company specializing in network access policies and endpoint security management services.Network is the goal of every organization day in and day out. SafeConnect Network Access Control (NAC) and Software Defined Perimeter (SDP) can aid in achieving zero-trust visibility, security, and controlboth inside and outside the traditional network environment.</t>
  </si>
  <si>
    <t>https://impulse.com/</t>
  </si>
  <si>
    <t>$2,360,000</t>
  </si>
  <si>
    <t>OPSWAT</t>
  </si>
  <si>
    <t>HPE</t>
  </si>
  <si>
    <t>Hewlett Packard Enterprise Development LP</t>
  </si>
  <si>
    <t>HPE is a global, edge-to-cloud Platform-as-a-Service company built to transform your business. How? By helping you connect, protect, analyze, and act on all your data and applications wherever they live, from edge to cloud, so you can turn insights into outcomes at the speed required to thrive in today’s complex world.</t>
  </si>
  <si>
    <t>https://www.hpe.com/</t>
  </si>
  <si>
    <t>Antonio Neri</t>
  </si>
  <si>
    <t>https://www.linkedin.com/in/antonio-neri-hpe/</t>
  </si>
  <si>
    <t>Jim Jackson</t>
  </si>
  <si>
    <t>https://www.linkedin.com/in/jimjackson2/</t>
  </si>
  <si>
    <t>NYSE: HPE</t>
  </si>
  <si>
    <t>INCA Internet</t>
  </si>
  <si>
    <t>INKA Internet Co., Ltd.</t>
  </si>
  <si>
    <t>Inca Internet, which has competitiveness in security solutions such as technology development and human resource training, has been selected as a promising export small and medium-sized business and a technological innovation development project with its advanced technology, and has been awarded the Minister of Knowledge Economy Award. INKA Internet's security solution'nProtect' is a product with excellent technology and service system, providing various information security services such as online security, game security, firewall, and mobile security. This excellent security solution, nProtect, has been recognized for its stability as it is provided to more than 10 million users on 600 customer sites.
'TACHYON', an endpoint specialized solution based on EDR technology, provides anti-malware solutions for individuals and businesses and endpoint security solutions in various areas. In addition, we are promoting anti-malware technology worldwide by continuously acquiring the internationally recognized certification'VB100'.</t>
  </si>
  <si>
    <t>https://www.inca.co.kr/</t>
  </si>
  <si>
    <t>Young-Hum Joo</t>
  </si>
  <si>
    <t>Include Security</t>
  </si>
  <si>
    <t>Include Security, LLC</t>
  </si>
  <si>
    <t xml:space="preserve">From our HQ in Brooklyn our team at Include Security brings together some of the best information security talent from around the world. We have security experts in every
aspect of enterprise and consumer technology, from low-level hardware and operating systems to the latest cutting-edge web applications.
</t>
  </si>
  <si>
    <t>https://includesecurity.com/</t>
  </si>
  <si>
    <t>InCyber</t>
  </si>
  <si>
    <t>InCyber, Inc.</t>
  </si>
  <si>
    <t>InCyber, Inc. is dedicated to changing the cyber security landscape with our TPIT™ (True Prediction of Insider Threats)™ System. Our mission is to defend enterprises against Insider Threats and/or those impersonating insider credentials such as Hackers, Terrorists, and/or Malware.
Using Augmented Intelligence, Machine Learning, a Combo Algorithm and Industry Factors, InCyber TPIT System provides advance warning of impending attacks before they can damage, steal, or publicize sensitive data. This unprecedented level of defense against Insider Threats offers companies an invaluable edge that present-day solutions which operate either in near real-time or after the fact simply cannot provide. Companies with advance warning of an attack can save millions by preventing such attacks instead of just mitigating the damage after the fact.</t>
  </si>
  <si>
    <t>https://incyber1.com/</t>
  </si>
  <si>
    <t>ABRAHAM GILL</t>
  </si>
  <si>
    <t>https://www.linkedin.com/in/abegill/</t>
  </si>
  <si>
    <t>Indegy</t>
  </si>
  <si>
    <t>Indegy Ltd.</t>
  </si>
  <si>
    <t>The Indegy Industrial Cyber Security Suite arms security and operations teams with full visibility, security and control of industrial control systems (ICS) activity and threats by combining hybrid, policy-based monitoring and network anomaly detection with unique device integrity checks. Indegy solutions are installed in manufacturing,pharmaceutical, energy, water and other industrial organizations around the world.</t>
  </si>
  <si>
    <t>www.indegy.com/</t>
  </si>
  <si>
    <t>$6,900,000</t>
  </si>
  <si>
    <t>Tenable Network Security</t>
  </si>
  <si>
    <t>Indusface</t>
  </si>
  <si>
    <t>Indusface Pvt. Ltd.</t>
  </si>
  <si>
    <t>Vadodara</t>
  </si>
  <si>
    <t>Gujarat</t>
  </si>
  <si>
    <t xml:space="preserve">Indusface is a SaaS company which secures critical Web applications of 2000+ global customers using it’s award winning platform that integrates Web application scanner, Web application firewall, CDN and threat information engine
The company has been mentioned in the Gartner Magic Quadrant and Forrester Tech Now reports, is CERT-In empanelled as a trusted scanning vendor, and has been the recipient of many awards such as the Economic Times Top 25 , Nasscom DSCI Top Security Company of the year Award and is funded by Tata Capital Growth Fund.
</t>
  </si>
  <si>
    <t>https://www.indusface.com/</t>
  </si>
  <si>
    <t>Ashish Tandon</t>
  </si>
  <si>
    <t>https://www.linkedin.com/in/ashish-tandon-a991b7/</t>
  </si>
  <si>
    <t>Venkatesh Sundar</t>
  </si>
  <si>
    <t>https://www.linkedin.com/in/venkateshsundar/</t>
  </si>
  <si>
    <t>Infinigate</t>
  </si>
  <si>
    <t>Infinigate Holding AG</t>
  </si>
  <si>
    <t>Rotkreuz</t>
  </si>
  <si>
    <t xml:space="preserve">Infinigate was founded in 1996 as the first Distributor of internet technology solutions in Europe. Since the turn of the millennium, Infinigate’s sole focus has been the distribution of sustainable cyber security solutions to protect and defend IT networks, servers, devices, data and applications. Through the acquisition of acmeo, the security competence of the group was extended to the cloud and MSSP (Managed Security Service Providing) business.  As a true Value Added Distributor, Infinigate focuses on and supports innovative, best of breed security solutions that require an advanced level of expertise and knowledge. Infinigate offers a complete service to its partners and vendors to complement its product portfolio with dedicated technical, marketing, sales and professional services. 
</t>
  </si>
  <si>
    <t>https://www.infinigate.com/</t>
  </si>
  <si>
    <t>Klaus Schlichtherle</t>
  </si>
  <si>
    <t>https://www.linkedin.com/in/kschlichtherle/?originalSubdomain=ch</t>
  </si>
  <si>
    <t xml:space="preserve"> $613,740,000</t>
  </si>
  <si>
    <t>H.I.G. Capital</t>
  </si>
  <si>
    <t>InfoAssure</t>
  </si>
  <si>
    <t>InfoAssure.com, Inc.</t>
  </si>
  <si>
    <t>Chestertown</t>
  </si>
  <si>
    <t>InfoAssure, Inc. is an information assurance software technology development company.
We provide our customers with enterprise-level Information-Centric Security, InfoCenSec® technology solutions that ensure the protection of mission critical information at the data object level enabling the timely, accurate and trusted on-demand sharing of information for our government and corporate customers.</t>
  </si>
  <si>
    <t>https://infoassure.net/</t>
  </si>
  <si>
    <t>James G. Lightburn</t>
  </si>
  <si>
    <t>https://www.linkedin.com/in/jim-lightburn-4183a723/</t>
  </si>
  <si>
    <t>Infoblox, Inc.</t>
  </si>
  <si>
    <t>SANTA CLARA</t>
  </si>
  <si>
    <t>Over the past 20 years, we’ve been recognized as the leader in core network services, which includes Domain Name System (DNS), Dynamic Host Configuration Protocol (DHCP), and IP address management (IPAM), collectively known as DDI. Building upon this proven foundation, we’re bringing DDI and core network services to the next level with our Secure Cloud-Managed Network Services. This enables all customers to go to the next level that’s right for them—whether their networks are completely on-premises, full cloud or hybrid cloud.</t>
  </si>
  <si>
    <t>https://www.infoblox.com/</t>
  </si>
  <si>
    <t>Jesper Andersen</t>
  </si>
  <si>
    <t>https://www.linkedin.com/in/jesper-andersen-572649/</t>
  </si>
  <si>
    <t>Sammie Walker</t>
  </si>
  <si>
    <t>https://www.linkedin.com/in/sammiewalker/</t>
  </si>
  <si>
    <t>$277,600,000</t>
  </si>
  <si>
    <t>Vista Equity Partners</t>
  </si>
  <si>
    <t>Infobytesec</t>
  </si>
  <si>
    <t>Faraday Security</t>
  </si>
  <si>
    <t xml:space="preserve">Infobyte is the leading provider in offensive cyber security. Our goal is to help you understand your security posture by offering customized solutions that optimize your audit process and enhance the coverage for your vital information.
Our experts designed Faraday®, a comprehensive platform for vulnerability management that simplifies yourwork automating scans and reports. A real-time collaborative environment that increases transparency, speed and efficiency for your audits and for your teams. This provides greater visibility and helps you to make smarter security investments and leverage your existing resources.
We service numerous companies from the Global 2000. Our tailor-made solutions allows us to be sensitive to the different needs and requirements of an organization across a wide range of sizes and industries providing turn-key solutions for every case.
</t>
  </si>
  <si>
    <t>www.infobytesec.com</t>
  </si>
  <si>
    <t xml:space="preserve">Francisco Müller Amato
</t>
  </si>
  <si>
    <t>https://www.linkedin.com/in/famato/?originalSubdomain=ar</t>
  </si>
  <si>
    <t>$771,000</t>
  </si>
  <si>
    <t>Infocyte</t>
  </si>
  <si>
    <t>Infocyte, Inc.</t>
  </si>
  <si>
    <t>Founded by the leaders of the United States Air Force Cyber Incident Response Team (AFCIRT), Infocyte is a globally trusted leader in proactive threat detection and incident response. The world’s leading security and incident response firms use Infocyte’s platform to proactively detect and respond to vulnerabilities and threats within their customers’ endpoints, data centers and cloud environments. The Infocyte team and partner ecosystem helps organizations maintain compliance, stop ransomware and account takeover, reduce risk, optimize security operations, and scale security teams. Infocyte is the faster, simpler, smarter way to detect and orchestrate response to sophisticated threats.</t>
  </si>
  <si>
    <t>https://www.infocyte.com/</t>
  </si>
  <si>
    <t>Curtis Hutcheson</t>
  </si>
  <si>
    <t>https://www.linkedin.com/in/curtishutcheson/</t>
  </si>
  <si>
    <t>Virginia Satrom</t>
  </si>
  <si>
    <t>https://www.linkedin.com/in/virginiasatrom/</t>
  </si>
  <si>
    <t>$11,700,000</t>
  </si>
  <si>
    <t>InfoDefense</t>
  </si>
  <si>
    <t>InfoDefense, Inc.</t>
  </si>
  <si>
    <t xml:space="preserve">​​InfoDefense Has Implemented Information Security Solutions For Organizations Such As The United States Department Of Defense (DoD), State Of Texas, EDS (Now HP Services), Bank Of America And Other Fortune 500 Companies. Some Team Members Are Industry Recognized Experts Such As Our Founder, Kevin Wheeler, Who Co-Authored "IT Auditing - Using Controls To Protect Information Assets."
We leverage our information security industry experience to help our customers through the entire solution implementation life cycle including risk assessment, business justification, product evaluation, successful implementation and ROI measurement. Our approach ensures that information security investments closely meet business objectives with a measurable return on investment.
</t>
  </si>
  <si>
    <t>https://www.infodefense.com/</t>
  </si>
  <si>
    <t>Kevin Wheeler</t>
  </si>
  <si>
    <t>https://www.linkedin.com/in/kevinbwheeler/</t>
  </si>
  <si>
    <t>InfoExpress</t>
  </si>
  <si>
    <t>InfoExpress, Inc.</t>
  </si>
  <si>
    <t>InfoExpress provides network security solutions that enhance productivity and security through better visibility, improved security, and automating device and mobile access to the network.
Hundreds of security conscious-organizations use InfoExpress products to secure their networks, data and client information.
​
InfoExpress' solutions have been deployed at organizations of all sizes throughout the world, ranging from mid-sized to some of the largest enterprise networks in the world.</t>
  </si>
  <si>
    <t>https://www.infoexpress.com/</t>
  </si>
  <si>
    <t>Stacey Lum</t>
  </si>
  <si>
    <t>https://www.linkedin.com/in/stacey-lum-8233251/</t>
  </si>
  <si>
    <t>Infogressive</t>
  </si>
  <si>
    <t>Infogressive, Inc.</t>
  </si>
  <si>
    <t xml:space="preserve">At Infogressive, cybersecurity experts have many years in the information security industry. They know the ins and outs of what your environment needs to stay protected from the bad guys. Their mission is to reduce the risk in your network and implement best practices that keep your company safe and protected.
</t>
  </si>
  <si>
    <t>www.infogressive.com/</t>
  </si>
  <si>
    <t>International Business Machines Corporation</t>
  </si>
  <si>
    <t>Armonk</t>
  </si>
  <si>
    <t>At IBM, work is more than a job - it's a calling: To build. To design. To code. To consult. To think along with clients and sell. To make markets. To invent. To collaborate. Not just to do something better, but to attempt things you've never thought possible. To lead in this new era of technology and solve some of the world's most challenging problems.
IBM is a leading cloud platform and cognitive solutions company. Restlessly reinventing since 1911, we are the largest technology and consulting employer in the world, with more than 350,000 employees serving clients in 170 countries. With Watson, the AI platform for business, powered by data, we are building industry-based solutions to real-world problems. For more than seven decades, IBM Research has defined the future of information technology with more than 3,000 researchers in 12 labs located across six continents.</t>
  </si>
  <si>
    <t>https://www.ibm.com/</t>
  </si>
  <si>
    <t>Arvind Krishna</t>
  </si>
  <si>
    <t>https://www.linkedin.com/in/arvindkrishna/</t>
  </si>
  <si>
    <t>Michelle Peluso</t>
  </si>
  <si>
    <t>https://www.linkedin.com/in/michellepeluso/</t>
  </si>
  <si>
    <t>NYSE:IBM</t>
  </si>
  <si>
    <t>$77,140,000,000</t>
  </si>
  <si>
    <t>InfoGuard</t>
  </si>
  <si>
    <t>InfoGuard AG</t>
  </si>
  <si>
    <t>Baar</t>
  </si>
  <si>
    <t>INFOGUARD – THE SWISS CYBER SECURITY EXPERT
InfoGuard is a leading and independent Swiss company providing comprehensive cyber security and network solutions. More than 150 security specialists in Zug and Bern provide information security at more than 300 enterprise customers in all over Switzerland. Our customers include leading banks, insurance companies, industrial companies, energy service providers, health care providers and service providers as well as public administration.
Our customers benefit from our experience, professionalism and reliability in architecture, auditing, consulting and project management as well as in the operation and support of complex enterprise networks. In order to be able to offer our customers comprehensive network and security solutions, we make targeted use of standard components from leading international manufacturers.</t>
  </si>
  <si>
    <t>https://www.infoguard.ch/</t>
  </si>
  <si>
    <t>Thomas Meier</t>
  </si>
  <si>
    <t>https://www.linkedin.com/in/thmeier/</t>
  </si>
  <si>
    <t>Stefan Thomann</t>
  </si>
  <si>
    <t>https://www.linkedin.com/in/stefan-thomann-7621482/</t>
  </si>
  <si>
    <t>Infolock</t>
  </si>
  <si>
    <t>Infolock Technologies</t>
  </si>
  <si>
    <t xml:space="preserve">Data is the lifeblood of every organization. It’s at the heart of all business decisions, driving every meaningful operational process. The problem is, we have way too much of it. Data on customers, partners, internal operations and even our own employees. We keep it all forever–only to ultimately lose track of what it is, where it is, who can access it and where it’s going. As a result, data breaches, ransomware attacks, compliance fines–and poor business decisions made with imperfect data–are slowly eating away at our productivity and efficiency.
A better strategy for controlling data starts with a plan for strategic data governance and tactical data management. Infolock will help you move past the inevitable paralysis that accompanies such a big task. 
</t>
  </si>
  <si>
    <t>https://www.infolock.com/</t>
  </si>
  <si>
    <t>Infosec Global</t>
  </si>
  <si>
    <t>InfoSec Global, Inc.</t>
  </si>
  <si>
    <t xml:space="preserve">InfoSec Global's story begins when our co-founders Nagy Moustafa and Taher Elgamal conceptualized a business offering based on crypto-lifecycle management that empowers executive management, CSOs and security ops teams to regain control of cryptography. As cryptography has been static for the last two decades, now is the time to disrupt the market with ISG's crypto platform as a service solution.
‍
Over the years InfoSec Global has established strategic partnerships with numerous companies including IBM and HashiCorp and concluded strategic investments with Synopsys and Malar Group. We have established a global presence and worked closely with universities worldwide, such as the University of Waterloo and ETH.
</t>
  </si>
  <si>
    <t>https://www.infosecglobal.com/</t>
  </si>
  <si>
    <t>Jack Koziol</t>
  </si>
  <si>
    <t>https://www.linkedin.com/in/jackkoziol/</t>
  </si>
  <si>
    <t>Infosec Institute</t>
  </si>
  <si>
    <t>Infosec Institute, Inc.</t>
  </si>
  <si>
    <t xml:space="preserve">LX Labs unites Infosec’s subject matter experts with a wide community of recognized security professionals. We collaborate with top-ranked security instructors, published authors and sought-after industry leaders.  Some of the experts contributing valuable in-the-trenches experiences to our courseware, labs, training modules, podcasts and go-to security resources library include:
Lead author of Chained Exploits: Advancing Hacking Attacks from Start to Finish
Offensive cyber operations trainer for the US government intelligence community
Award-winning data scientist and author of Machine Learning for Cybersecurity Cookbook
Forensics and email restoration consultant for the US Department in the Enron investigation
Blockchain security trainer and developer for Blockchain Training Alliance 
Cryptographic algorithm security researcher for a leading national lab
Career path courseware developer for the U.S. Army
</t>
  </si>
  <si>
    <t>https://www.infosecinstitute.com/</t>
  </si>
  <si>
    <t xml:space="preserve">Jack Koziol
</t>
  </si>
  <si>
    <t>Darren Dalasta</t>
  </si>
  <si>
    <t>https://www.linkedin.com/in/darren-dalasta-19935/</t>
  </si>
  <si>
    <t>$2,820,000</t>
  </si>
  <si>
    <t>InfoSec People</t>
  </si>
  <si>
    <t>InfoSec People Ltd</t>
  </si>
  <si>
    <t>Cheltenham</t>
  </si>
  <si>
    <t>InfoSecPeople is a specialist IT and Information Security recruitment business. We are committed to providing best-practice recruitment solutions, upholding the highest levels of service and delivery for our clients and candidates alike.
InfoSecPeople provide Permanent, Contract and Executive Search recruitment solutions in the Information Security sector, working closely with our clients to find the right career move or the best talent in the industry to drive business forward.</t>
  </si>
  <si>
    <t>https://www.infosecpeople.co.uk/</t>
  </si>
  <si>
    <t xml:space="preserve">Chris Dunning-Walton
</t>
  </si>
  <si>
    <t>https://www.linkedin.com/in/chrisdw/</t>
  </si>
  <si>
    <t>InfoSecure</t>
  </si>
  <si>
    <t>InfoSecure Solutions, LLC</t>
  </si>
  <si>
    <t>Chevy Chase</t>
  </si>
  <si>
    <t xml:space="preserve">InfoSecure, LLC was founded as an independent information security services and training consultancy in 2004.  The focus of InfoSecure is to provide our clients with the services, training and support for:
Planning, training and testing necessary to effectively respond to cybersecurity incidents
CyberEval cybersecurity evaluation
Insider Threat Vulnerability Assessment
Cybersecurity risk assessements
</t>
  </si>
  <si>
    <t>https://infosecurellc.makoassociates.com/</t>
  </si>
  <si>
    <t>Peter Sullivan</t>
  </si>
  <si>
    <t>https://www.linkedin.com/in/pjsullivan/</t>
  </si>
  <si>
    <t>Infosequre</t>
  </si>
  <si>
    <t>BeOne InfoSequre</t>
  </si>
  <si>
    <t>Infosequre has been at the forefront of interactive e-learning programs for the past 20 years. This is exactly the kind of experience we bring to the table when we say we don’t only want to help you recognize the risks, but also show you how to handle them. 
With the help of our extensive collection of online learning solutions and game-based training, we help your organization build a strong security culture. 
It is our drive to make your people the best defense in the fight against cyber threats.</t>
  </si>
  <si>
    <t>https://www.infosequre.com/</t>
  </si>
  <si>
    <t>InGuardians</t>
  </si>
  <si>
    <t>InGuardians, Inc.</t>
  </si>
  <si>
    <t>InGuardians, Inc. is an independent information security consulting company providing high-value services.  Our specialties include Red Team Penetration Testing, Hardware, Application Security Assessments, Threat Hunting, Security Architecture Reviews, ICS Red Team Penetration Testing, Hardware, Application Security Assessments, Security Architecture Reviews, ICS and IIoT Security,  Kubernetes and Public Cloud Security, Threat Hunting, Incident Response, Custom Training and more.</t>
  </si>
  <si>
    <t>https://www.inguardians.com/</t>
  </si>
  <si>
    <t>Jimmy Alderson</t>
  </si>
  <si>
    <t>https://www.linkedin.com/in/jimmyz/</t>
  </si>
  <si>
    <t>Zlatka Pavlova</t>
  </si>
  <si>
    <t>https://www.linkedin.com/in/zlatkapavlova/</t>
  </si>
  <si>
    <t>INKY</t>
  </si>
  <si>
    <t>Inky Technology Corporation</t>
  </si>
  <si>
    <t>To begin, we gathered together some of the most brilliant minds in software development, machine learning, artificial intelligence, operations, engineering and science in order to create something that the industry had never seen before. From there, considered the challenges of email from every conceivable perspective. We prepared data, explored algorithms, built models, set protocols, and ultimately created the brilliant phishing solution known as INKY.</t>
  </si>
  <si>
    <t>https://www.inky.com/</t>
  </si>
  <si>
    <t>Dave Baggett</t>
  </si>
  <si>
    <t>https://www.linkedin.com/in/davidbaggett/</t>
  </si>
  <si>
    <t>Lisa Ackerson</t>
  </si>
  <si>
    <t>https://www.linkedin.com/in/lackerson/</t>
  </si>
  <si>
    <t>Innefu</t>
  </si>
  <si>
    <t>Innefu Labs Pvt. Ltd.</t>
  </si>
  <si>
    <t>Delhi</t>
  </si>
  <si>
    <t>Innefu is an Information Security R&amp;D startup, providing cutting edge Information Security &amp; Data Analytics solutions. We count among our clients the biggest corporate entity in the country apart from some of the most sensitive and critical organizations in Government of India. With more than 100+ customers using our Information Security and Data Analytics solutions, the company has become a leading player in the space of Artificial Intelligence for Data Analytics and Unified Authentication Solution.</t>
  </si>
  <si>
    <t>https://www.innefu.com/</t>
  </si>
  <si>
    <t>Tarun Wig</t>
  </si>
  <si>
    <t>https://www.linkedin.com/in/tarun-wig-91175a/</t>
  </si>
  <si>
    <t>InQuest</t>
  </si>
  <si>
    <t xml:space="preserve">INQUEST, LLC
</t>
  </si>
  <si>
    <t>InQuest offers an on-premise network-based security solution.</t>
  </si>
  <si>
    <t>https://inquest.net/</t>
  </si>
  <si>
    <t>Michael Arcamone</t>
  </si>
  <si>
    <t>InsightCyber</t>
  </si>
  <si>
    <t xml:space="preserve"> Insight Cyber Group, Inc.</t>
  </si>
  <si>
    <t>Insight Cyber Group was created in 2017 by CEO Francis Cianfrocca, CSO Curtis Blount and CTO Roland Cozzolino in an effort to provide novel and world-class visibility into IoT device behavior on networks. InsightCyber quickly evolved into an advanced sensing, analytics, and cyber-physical security firm.  Cyber-physical represents the meshing of our cyber and physical worlds and represents among the greatest challenges to net-security.</t>
  </si>
  <si>
    <t>https://www.insightcybergroup.com/</t>
  </si>
  <si>
    <t>Francis Cianfrocca</t>
  </si>
  <si>
    <t>https://www.linkedin.com/in/francis-cianfrocca-5a24b7/</t>
  </si>
  <si>
    <t>$2,300,000,000</t>
  </si>
  <si>
    <t>Inspired eLearning</t>
  </si>
  <si>
    <t>Inspired eLearning, LLC.</t>
  </si>
  <si>
    <t>Inspired eLearning’s courses are created by a team of instructional designers that have more than 60 years of combined elearning experience. Our experts use the ADDIE model and cinematic creation styles to create courses that appeal to adult learning processes, making our security awareness programs the most engaging and effective in the industry.</t>
  </si>
  <si>
    <t>https://inspiredelearning.com/</t>
  </si>
  <si>
    <t>KYLE METCALF</t>
  </si>
  <si>
    <t>https://www.linkedin.com/in/kylemetcalf/?locale=de_DE</t>
  </si>
  <si>
    <t>$7,900,000</t>
  </si>
  <si>
    <t>Intego</t>
  </si>
  <si>
    <t xml:space="preserve">Intego, Inc. </t>
  </si>
  <si>
    <t>Mac users have unique security needs, and Intego has been working to protect them from the dangers of the Internet for over 18 years. Founded in 1997, Intego is the only company focusing solely on security for Macs and other Apple products. With a full range of products to protect Macs, as well as products for iOS devices, such as the iPhone and iPad, Intego makes the Internet a safer place for Mac and Apple users.</t>
  </si>
  <si>
    <t>https://www.intego.com/</t>
  </si>
  <si>
    <t>Laurent Marteau</t>
  </si>
  <si>
    <t>Kape Technologies</t>
  </si>
  <si>
    <t>InteliSecure</t>
  </si>
  <si>
    <t>Intelisecure, Inc.</t>
  </si>
  <si>
    <t>Greenwood Village</t>
  </si>
  <si>
    <t>InteliSecure specializes in making data protection easy, fast, and cost-effective for companies of nearly every size. More than 500 clients with over 2 million managed users have relied on our services and specialists to protect the integrity and safety of their most sensitive information.With more than 18 years’ experience and partnerships with some of the world’s biggest names in cyber defense, we reduce data security and compliance complexity. Our proven managed data protection services provide effective data protection at a lower cost, eliminating the strain on IT organizations and reducing the risk of information exposure and loss.</t>
  </si>
  <si>
    <t>https://www.intelisecure.com/</t>
  </si>
  <si>
    <t>Steven Drew</t>
  </si>
  <si>
    <t>https://www.linkedin.com/in/drewsteven/</t>
  </si>
  <si>
    <t>iboss</t>
  </si>
  <si>
    <t>iboss, Inc.</t>
  </si>
  <si>
    <t>The network perimeter has eroded, making traditional gateway security appliances ineffective at securing users who are no longer bound by network boundaries. Built on a proprietary containerized architecture designed 100% for the cloud, iboss cloud secures user Internet access from anywhere, including in and out of your physical network perimeter. Users are always connected to iboss cloud, regardless of device or location, to ensure all Internet traffic is secured for compliance, web filtering, malware defense and data loss at all times. Since iboss cloud lives in the cloud, security goes where users go with elastic and instant scaling to meet the demands of the cloud-first future.</t>
  </si>
  <si>
    <t>https://www.iboss.com/</t>
  </si>
  <si>
    <t>Paul Martini</t>
  </si>
  <si>
    <t>https://www.linkedin.com/in/martinipaul/</t>
  </si>
  <si>
    <t>$35, 000, 000</t>
  </si>
  <si>
    <t>$84, 000, 000</t>
  </si>
  <si>
    <t>IntelliGO</t>
  </si>
  <si>
    <t>IGMR Research Ltd.</t>
  </si>
  <si>
    <t xml:space="preserve">Intelligo proudly helps clients across the financial sector, including Investment Banks, Private Equity Firms, Investment Consultants, Hedge Funds, Allocators, and more, come to fast and comprehensive business decisions.
</t>
  </si>
  <si>
    <t>https://intelligo.ai/</t>
  </si>
  <si>
    <t>Shlomo Mirvis</t>
  </si>
  <si>
    <t>https://www.linkedin.com/in/shlomo-mirvis-33b3642/</t>
  </si>
  <si>
    <t>Ari Tuch</t>
  </si>
  <si>
    <t>https://www.linkedin.com/in/arituch/</t>
  </si>
  <si>
    <t>$22,100,000</t>
  </si>
  <si>
    <t>InterCrypto</t>
  </si>
  <si>
    <t>InterCrypto Ltd.</t>
  </si>
  <si>
    <t>InterCrypto data encryption tools can encrypt individual files and create self-decryping versions of your files.</t>
  </si>
  <si>
    <t>https://www.intercrypto.com/</t>
  </si>
  <si>
    <t>InterGuard</t>
  </si>
  <si>
    <t>InterGuard is a full-featured employee monitoring software; offering recording, alerts, reports, app/program blocking and web filtering.</t>
  </si>
  <si>
    <t>https://www.interguardsoftware.com/</t>
  </si>
  <si>
    <t>Brad Miller</t>
  </si>
  <si>
    <t>https://www.linkedin.com/in/brad-miller-489a195/</t>
  </si>
  <si>
    <t>Michael Goldberg</t>
  </si>
  <si>
    <t>https://www.linkedin.com/in/michaelagoldberg/</t>
  </si>
  <si>
    <t>Interhack</t>
  </si>
  <si>
    <t>Interhack Corporation</t>
  </si>
  <si>
    <t>Interhack is a computer expert firm addressing matters of privacy, security, and forensic data analysis. We help executives and attorneys understand what they need to know for the boardroom and the courtroom.</t>
  </si>
  <si>
    <t>https://web.interhack.com/</t>
  </si>
  <si>
    <t>C. Matthew Curtin</t>
  </si>
  <si>
    <t>https://www.linkedin.com/in/cmcurtin/</t>
  </si>
  <si>
    <t>$2.600.000</t>
  </si>
  <si>
    <t>InterNetwork Defense</t>
  </si>
  <si>
    <t>internetworkdefense</t>
  </si>
  <si>
    <t>Suburban</t>
  </si>
  <si>
    <t>Philadelphia</t>
  </si>
  <si>
    <t>INTERNETWORK DEFENSE (IND) is a premier provider of Information Security Training and Business Consulting Services in the Mid-Atlantic region. Founded in 1997 and headquartered in suburban Philadelphia, we are Delaware Valley’s first IT Security Governance training provider.</t>
  </si>
  <si>
    <t>https://www.internetworkdefense.com/</t>
  </si>
  <si>
    <t>Intezer</t>
  </si>
  <si>
    <t>Intezer Labs Ltd. ,Intezer Labs Inc.</t>
  </si>
  <si>
    <t>Revealing the “genetic” origins of software, Intezer introduces a new way to detect and respond to cyber threats. Intezer offers enterprises advanced solutions to detect modern cyber attacks, while providing deep context for effective response.</t>
  </si>
  <si>
    <t>https://www.intezer.com/</t>
  </si>
  <si>
    <t>Itai Tevet</t>
  </si>
  <si>
    <t>https://www.linkedin.com/in/itai-tevet-43776767/</t>
  </si>
  <si>
    <t>Czesia Glik</t>
  </si>
  <si>
    <t>https://www.linkedin.com/in/czesiaglik/</t>
  </si>
  <si>
    <t>Intrinium</t>
  </si>
  <si>
    <t>Spokane</t>
  </si>
  <si>
    <t>Intrinium is an Information Technology and Security Solutions company, providing comprehensive consulting and managed services to businesses of all sizes since 2007. We have decades of experience working with a multitude of businesses and hundreds of networks across various verticals internationally. We specialize in healthcare, finance and retail businesses within the United States.</t>
  </si>
  <si>
    <t>https://intrinium.com/</t>
  </si>
  <si>
    <t>Nolan Garrett</t>
  </si>
  <si>
    <t>https://www.linkedin.com/in/nolangarrett/</t>
  </si>
  <si>
    <t>Intrinsic ID</t>
  </si>
  <si>
    <t>Intrinsic ID BV</t>
  </si>
  <si>
    <t>Intrinsic ID is the world’s leading provider of Physical Unclonable Function or PUF-based digital authentication technology for Internet of Things security and embedded applications. Based on Intrinsic ID’s patented PUF technology, the company’s security solutions can be implemented in hardware or software.</t>
  </si>
  <si>
    <t>https://www.intrinsic-id.com/</t>
  </si>
  <si>
    <t>Pim Tuyls</t>
  </si>
  <si>
    <t>https://www.linkedin.com/in/pim-tuyls-b169868/</t>
  </si>
  <si>
    <t>$6,100,000</t>
  </si>
  <si>
    <t>IntSights</t>
  </si>
  <si>
    <t>IntSights Cyber Intelligence Ltd.</t>
  </si>
  <si>
    <t>IntSights detects and neutralizes cyberattacks outside the wire. We believe that strong intelligence can shift the paradigm between companies and threat actors, enabling security teams to anticipate instead of react, and outmaneuver instead of recover</t>
  </si>
  <si>
    <t>https://intsights.com/</t>
  </si>
  <si>
    <t>Guy Nizan</t>
  </si>
  <si>
    <t>https://www.linkedin.com/in/guy-nizan-4a132046/</t>
  </si>
  <si>
    <t>Jason Thompson</t>
  </si>
  <si>
    <t>https://www.linkedin.com/in/jasondthompson/</t>
  </si>
  <si>
    <t>$71,300,000</t>
  </si>
  <si>
    <t>$31500000</t>
  </si>
  <si>
    <t>Invictus International</t>
  </si>
  <si>
    <t xml:space="preserve">Invictus International Consulting, LLC. </t>
  </si>
  <si>
    <t>Post-IPO EquityInvictus International Consulting is a leading cybersecurity company to the national security and defense communities world-wide. We are a Service-Disabled Veteran-Owned Small Business (SDVOSB) based in Alexandria, VA, specializing in information assurance, cybersecurity services, and intelligence analysis to the national security, intelligence, and homeland security communities.</t>
  </si>
  <si>
    <t>https://invictusic.com/</t>
  </si>
  <si>
    <t>Jim Kelly</t>
  </si>
  <si>
    <t>https://www.linkedin.com/in/james-kelly-a414415/</t>
  </si>
  <si>
    <t>$33,000,000</t>
  </si>
  <si>
    <t>IOActive</t>
  </si>
  <si>
    <t>IOActive Inc.</t>
  </si>
  <si>
    <t xml:space="preserve">IOActive is the only security consultancy with a global presence and deep expertise in hardware, software, and wetware assessments. Our mission is to make certain your enterprise is more secure in an era of pervasive and emerging threats.
Passion and pride through quality client work is something money simply can't buy. IOActive has spent more than a decade searching for the required blend of characteristics and work ethic that comprise a world-class, international security services team. We are firmly committed to staying on the competitive edge and offering unrelenting value; it's something our customers have come to rely on over the years and can depend on in the future.
</t>
  </si>
  <si>
    <t>https://ioactive.com/</t>
  </si>
  <si>
    <t xml:space="preserve">Jennifer Sunshine Steffens
</t>
  </si>
  <si>
    <t>https://www.linkedin.com/in/jsteffens/</t>
  </si>
  <si>
    <t xml:space="preserve">Robert Maughan
</t>
  </si>
  <si>
    <t>https://www.linkedin.com/in/robert-maughan-1b5b24/</t>
  </si>
  <si>
    <t>Ionic Security</t>
  </si>
  <si>
    <t>Ionic Security Inc.</t>
  </si>
  <si>
    <t>Founded in 2011 by a combination of crypto geeks, all–around geeks, and data privacy idealists, we’ve been on a mission to enable pervasive digital trust through modern and scalable data security.</t>
  </si>
  <si>
    <t>https://ionic.com/</t>
  </si>
  <si>
    <t>Eric Hinkle</t>
  </si>
  <si>
    <t>https://www.linkedin.com/in/eric-hinkle-3639985</t>
  </si>
  <si>
    <t>Mike Klug</t>
  </si>
  <si>
    <t>https://www.linkedin.com/in/mike-klug-marketing</t>
  </si>
  <si>
    <t xml:space="preserve">$162,900,000 </t>
  </si>
  <si>
    <t>ERNW</t>
  </si>
  <si>
    <t>ERNW GmbH</t>
  </si>
  <si>
    <t>Heidelberg</t>
  </si>
  <si>
    <t>ERNW is an independent IT security service provider based in Heidelberg.</t>
  </si>
  <si>
    <t>https://www.ernw.de/</t>
  </si>
  <si>
    <t>IPKeys</t>
  </si>
  <si>
    <t>IPKeys Technologies, LLC</t>
  </si>
  <si>
    <t>Tinton Falls</t>
  </si>
  <si>
    <t>https://www.ipkeys.com/</t>
  </si>
  <si>
    <t>Ipswitch</t>
  </si>
  <si>
    <t>Ipswitch, Inc</t>
  </si>
  <si>
    <t>Ipswitch IT Management software provides secure control over business transactions, applications and infrastructure. Our Unified Infrastructure and Applications Monitoring software provides end-to-end insight, is staggeringly flexible and simple to deploy. Our Information Security and Managed File Transfer solutions enable secure, automated and compliant business transactions and file transfers for millions of users.
For over 20 years Ipswitch has been a leader in easy to try, buy and use IT management software.  We’re known for fair prices, honest business practices, and software that works out of the box. The kind of simply powerful software needed to manage today’s cloud, virtual and networked environments.  Enabling and delighting IT Teams everywhere to perform like never before.</t>
  </si>
  <si>
    <t>https://www.ipswitch.com/</t>
  </si>
  <si>
    <t>Roger Greene</t>
  </si>
  <si>
    <t xml:space="preserve">Mark Towler </t>
  </si>
  <si>
    <t>https://www.linkedin.com/in/markbtowler</t>
  </si>
  <si>
    <t>$286,000,000</t>
  </si>
  <si>
    <t>Progress</t>
  </si>
  <si>
    <t>IPVanish</t>
  </si>
  <si>
    <t xml:space="preserve">IPVanish VPN </t>
  </si>
  <si>
    <t>IPVanish is the only true Top Tier VPN service in the world. This means we deliver the best VPN speeds, the most secure connections and the most competitive pricing anywhere. Our VPN service spans 40,000+ IPs on 1,200+ servers in more than countries, giving you the ability to surf anonymously and access blocked websites from every corner of the globe.
IPVanish simply believes in a secure Internet — an online environment with the freedom to protect confidential data and maintain anonymity. As a champion for privacy, IPVanish offers a secure solution to protect online activity and personal information. Everyone deserves online confidentiality, and IPVanish is there to provide the lock and key.</t>
  </si>
  <si>
    <t>https://www.ipvanish.com/</t>
  </si>
  <si>
    <t>Irdeto USA inc.</t>
  </si>
  <si>
    <t xml:space="preserve"> Irdeto B.V.</t>
  </si>
  <si>
    <t>Hoofddorp</t>
  </si>
  <si>
    <t>Noord-Holland</t>
  </si>
  <si>
    <t>Irdeto is the world leader in digital platform security, protecting platforms and applications for video entertainment, video games, connected transport, connected health and IoT connected industries. Irdeto’s solutions and services enable customers to protect their revenue, create new offerings and fight cybercrime effectively. With more than 50 years of expertise in security, Irdeto’s software security technology and cyberservices protect more than six billion devices and applications for some of the world’s best-known and loved brands. With a unique heritage in security innovation, Irdeto is the well-established and reliable partner to build a secure future where people can embrace connectivity without fear.</t>
  </si>
  <si>
    <t>irdeto.com</t>
  </si>
  <si>
    <t xml:space="preserve">Doug Lowther
</t>
  </si>
  <si>
    <t>https://www.linkedin.com/in/doug-lowther-280500/</t>
  </si>
  <si>
    <t xml:space="preserve">Steeve Huin
</t>
  </si>
  <si>
    <t>https://www.linkedin.com/in/steevehuin/</t>
  </si>
  <si>
    <t>$296,000,000</t>
  </si>
  <si>
    <t>IronCore Labs Inc.</t>
  </si>
  <si>
    <t>We help developers protect, manage, and segment sensitive cloud data. We are a data privacy framework that makes it easy to build applications that are private and secure.</t>
  </si>
  <si>
    <t>https://ironcorelabs.com/</t>
  </si>
  <si>
    <t>Patrick Walsh</t>
  </si>
  <si>
    <t>https://www.linkedin.com/in/pwalsh</t>
  </si>
  <si>
    <t>Riah Solomon</t>
  </si>
  <si>
    <t>https://www.linkedin.com/in/riahsolomon</t>
  </si>
  <si>
    <t>IronScales</t>
  </si>
  <si>
    <t>IronScales ltd.</t>
  </si>
  <si>
    <t>IRONSCALES - A Self-Learning Email Security Platform To Stop Tomorrow’s Phishing Attacks Today
For both security professionals and their end users, we offer the same single platform with push-button protection, giving you simplicity and speed for accelerated visibility and control that works from the inside out to protect your organization of any and all types of phishing attacks, especially those that get past traditional secure e-mail gateways.
IRONSCALES'​ multiple award-winning anti-email phishing technologies combine human intelligence with machine learning starting at the mailbox-level to prevent, detect and respond automatically to today’s sophisticated email phishing attacks that have already bypassed technical controls.</t>
  </si>
  <si>
    <t>https://ironscales.com/</t>
  </si>
  <si>
    <t>Eyal Benishti</t>
  </si>
  <si>
    <t>https://www.linkedin.com/in/eyalbd1</t>
  </si>
  <si>
    <t>Tristan Bishop</t>
  </si>
  <si>
    <t>https://www.linkedin.com/in/tristanbishop/</t>
  </si>
  <si>
    <t>ISARR</t>
  </si>
  <si>
    <t xml:space="preserve">ISARR is a web based system that gives a graphical representation of all of the assets and associated risks across the entire business, and watches and notifies of any changes in real time. It provides the tools to help you manage and mitigate any incidents, events or crisis, and ensures competency, compliance and standards are maintained. 
Because it gives a common view and understanding of the business to all functional leaders, it improves coordination and therefore allows a more effective use of time and resources.
</t>
  </si>
  <si>
    <t>https://isarr.com/</t>
  </si>
  <si>
    <t>Nick Beale</t>
  </si>
  <si>
    <t>https://uk.linkedin.com/in/isarr</t>
  </si>
  <si>
    <t>Israel Aerospace Industries</t>
  </si>
  <si>
    <t>Israel Aerospace Industries Ltd.</t>
  </si>
  <si>
    <t>Lod</t>
  </si>
  <si>
    <t xml:space="preserve">In a fast-evolving world, where adversaries constantly challenge national defense, you need experienced and skillful allies to rely on. A trusted partner, courageous and innovative to deliver the capabilities you need and afford. That's IAI – Where Courage Meets Technology.
A leader in defense, aerospace, and commercial markets, IAI leverages state-of-the-art technology and decades of combat-proven experience delivering solutions to your national defense and security challenges.
Delivering large turnkey projects, IAI acts as a prime contractor, subcontractor, and team members in dozens of large programs for the aerospace, land, sea, and cyber domains and multi-domain applications.
We offer a vast portfolio producing air and missile defense, unmanned aerial systems (UAS), ground robotics, precision-guided weapons, and loitering munitions. 
</t>
  </si>
  <si>
    <t>https://www.iai.co.il/</t>
  </si>
  <si>
    <t>Boaz Levy</t>
  </si>
  <si>
    <t>Eli Alfassi</t>
  </si>
  <si>
    <t>$4,000,000,000</t>
  </si>
  <si>
    <t>iStorage Limited</t>
  </si>
  <si>
    <t xml:space="preserve"> iStorage Ltd.</t>
  </si>
  <si>
    <t>Brøndbyvester</t>
  </si>
  <si>
    <t xml:space="preserve">Let’s travel back in time to 2008. Remember that string of government officials who would lose laptops and unencrypted USB flash drives on trains and tapas bars, exposing sensitive data?
To refresh your memory, there was the Home Office’s contractor who lost a USB drive containing details on some 84,000 prisoners across England and Wales. That same year, a USB drive holding passwords for a government computer system was found in the car park of a pub. A portable hard drive holding details of up to 5,000 employees of the justice system was lost the year before.
</t>
  </si>
  <si>
    <t>https://istorage-uk.com/</t>
  </si>
  <si>
    <t>John Michael</t>
  </si>
  <si>
    <t>https://uk.linkedin.com/in/john-michael-24096922</t>
  </si>
  <si>
    <t>ITC Secure Networking</t>
  </si>
  <si>
    <t>ITC Global Security Limited</t>
  </si>
  <si>
    <t>ITC has over two decades of experience delivering cyber security solutions to organisations in over 180 countries.
At the heart of ITC’s cyber services is a London based, 24-hour, manned Security Operations Centre. From this centre of excellence, ITC’s teams deliver high quality managed security services to help organisations manage the growing complexity of cyber threats and securely support their digital transformation.
ITC’s cyber advisors support customers from our London and Washington DC offices, driving cyber security change inside organisations and helping them make the right security investment choices.
ITC is making the digital world a safer place to do business.</t>
  </si>
  <si>
    <t>https://itcsecure.com/</t>
  </si>
  <si>
    <t>Arno Robbertse</t>
  </si>
  <si>
    <t>https://uk.linkedin.com/in/arnorobbertse</t>
  </si>
  <si>
    <t>ITProTV</t>
  </si>
  <si>
    <t>Gainesville</t>
  </si>
  <si>
    <t>ITProTV is the industry leader for online, self-paced learning for tech professionals, students, and organizations worldwide. By blending entertainment and cutting-edge technology with IT education, ITProTV creates high-quality training shows taught by experienced educators and industry professionals. With thousands of hours of training video content on a variety of tech topics, ITProTV offers an innovative and effective solution to IT training; it’s designed to meet the needs of any learner and any organization. Toss the boring PowerPoint classroom training aside, ITProTV is streaming the latest training for the most current tech trends and certification exams daily.  ITProTV's innovative IT training solution has helped over 50,000 members and numerous organizations master the latest IT skills.</t>
  </si>
  <si>
    <t>https://www.itpro.tv/</t>
  </si>
  <si>
    <t>Tim Broom</t>
  </si>
  <si>
    <t>https://www.linkedin.com/in/timbroom</t>
  </si>
  <si>
    <t>Valerie Riley</t>
  </si>
  <si>
    <t>https://www.linkedin.com/in/valerie-riley-5a5ab82a</t>
  </si>
  <si>
    <t>iTrust</t>
  </si>
  <si>
    <t>iTrust Holdings Inc.</t>
  </si>
  <si>
    <t>iTrust provides cybersecurity risk ratings and risk intelligence to help businesses build trusted relationships with their vendors, partners, and suppliers. iTrust collects and analyzes third-party risk metrics using machine learning to deliver 360° vendor security and compliance visibility. iTrust is designed to be the world’s most intelligent cyber risk rating and threat intelligence platform. From our headquarters in Atlanta, Georgia, iTrust serves organizations of all sizes, both public and private, across multiple industries, in the United States and around the world.</t>
  </si>
  <si>
    <t>https://www.itrustinc.com/</t>
  </si>
  <si>
    <t>Trevor Horwitz</t>
  </si>
  <si>
    <t>https://www.linkedin.com/in/trevorhorwitz/</t>
  </si>
  <si>
    <t>Identiv</t>
  </si>
  <si>
    <t>Identiv, Inc.</t>
  </si>
  <si>
    <t>Identiv was formed from the combination of SCM Microsystems, Inc. (a U.S.-based leading provider of contact and contactless smart card readers and reader modules), Bluehill ID AG (a Swiss technology company focused on RFID), and Hirsch Electronics, LLC (a U.S.-government trusted provider of physical access control solutions since 1981). Through internal development, targeted acquisitions, and investment, Identiv has emerged as the industry leading company with an impressive platform of security and identification solutions.</t>
  </si>
  <si>
    <t>https://www.identiv.com/</t>
  </si>
  <si>
    <t>Steven Humphreys</t>
  </si>
  <si>
    <t>https://www.linkedin.com/in/stevenhumphreys</t>
  </si>
  <si>
    <t xml:space="preserve">Mike Taylor
</t>
  </si>
  <si>
    <t>https://www.linkedin.com/in/mike-taylor-3573302/</t>
  </si>
  <si>
    <t xml:space="preserve">NASDAQ: INVE
</t>
  </si>
  <si>
    <t>$83,800,000</t>
  </si>
  <si>
    <t>Ivanti</t>
  </si>
  <si>
    <t>Ivanti, Inc.</t>
  </si>
  <si>
    <t>South Jordan</t>
  </si>
  <si>
    <t>Ivanti is headquartered just outside Salt Lake City, in an area of the United States that the New York Times recently called “the next Silicon Valley.” Ivanti is expanding its corporate office space into a new building that will be completed in early 2020.
Employing over 1,700 people, Ivanti IT software is used by 78 of the Fortune 100. Enterprise IT departments use Ivanti to marry their ITSM, IT asset management, IT security, endpoint management, and supply chain capabilities. Ivanti’s mission is clear—to help our customers succeed through the Power of Unified IT.</t>
  </si>
  <si>
    <t>https://www.ivanti.com/</t>
  </si>
  <si>
    <t>Jim Schaper</t>
  </si>
  <si>
    <t xml:space="preserve">Melissa Puls
</t>
  </si>
  <si>
    <t>https://www.linkedin.com/in/melissa-puls-0520a61/</t>
  </si>
  <si>
    <t>$490,000,000</t>
  </si>
  <si>
    <t>Infosys</t>
  </si>
  <si>
    <t>Infosys Limited</t>
  </si>
  <si>
    <t>Bangalore</t>
  </si>
  <si>
    <t>Infosys is a global leader in next-generation digital services and consulting. We enable clients in 46 countries to navigate their digital transformation.With nearly four decades of experience in managing the systems and workings of global enterprises, we expertly steer our clients through their digital journey. We do it by enabling the enterprise with an AI-powered core that helps prioritize the execution of change.</t>
  </si>
  <si>
    <t>https://www.infosys.com/</t>
  </si>
  <si>
    <t>Salil Parekh</t>
  </si>
  <si>
    <t>https://www.linkedin.com/in/salilparekh/</t>
  </si>
  <si>
    <t>NYSE:INFY</t>
  </si>
  <si>
    <t>₹935.900,000,000</t>
  </si>
  <si>
    <t>iWelcome</t>
  </si>
  <si>
    <t>Amersfoort</t>
  </si>
  <si>
    <t>Utrecht</t>
  </si>
  <si>
    <t>iWelcome operates an IDaaS Platform for managing frictionless and privacy protected engagements at scale to consumers and employees.</t>
  </si>
  <si>
    <t xml:space="preserve">www.iwelcome.com
</t>
  </si>
  <si>
    <t>Danny de Vreeze</t>
  </si>
  <si>
    <t>https://www.linkedin.com/in/dannydevreeze/</t>
  </si>
  <si>
    <t xml:space="preserve">Wijnand van de Calseijde
</t>
  </si>
  <si>
    <t>https://www.linkedin.com/in/wijnand-van-de-calseijde-b0a7b2/</t>
  </si>
  <si>
    <t>3, Series C</t>
  </si>
  <si>
    <t>UNLOQ</t>
  </si>
  <si>
    <t>Ingenico</t>
  </si>
  <si>
    <t>Ingenico Group S.A.</t>
  </si>
  <si>
    <t>Ingenico has led the payment industry for more than 30 years to become the global leader in seamless payment. We provide smart, trusted and secure solutions to empower commerce across all channels: in-store, online and on mobile.Today, with our products and services, merchants can accept any means of payment, from credit cards to alternative payment methods, be it in store, on line or on mobile and allow consumers to have a seamless payment experience.</t>
  </si>
  <si>
    <t>https://www.ingenico.com/</t>
  </si>
  <si>
    <t>Marc-Henri Desportes</t>
  </si>
  <si>
    <t>https://www.linkedin.com/in/marc-henri-desportes-6673139/</t>
  </si>
  <si>
    <t xml:space="preserve">EPA:ING </t>
  </si>
  <si>
    <t>$3,500,000,000</t>
  </si>
  <si>
    <t>Worldline</t>
  </si>
  <si>
    <t>Ixia</t>
  </si>
  <si>
    <t>Calabasas</t>
  </si>
  <si>
    <t>Ixia provides IP network validation and network visibility solutions for equipment manufacturers, service providers and government agencies.</t>
  </si>
  <si>
    <t>www.ixiacom.com</t>
  </si>
  <si>
    <t>Bethany Mayer</t>
  </si>
  <si>
    <t>https://www.linkedin.com/in/mayerbethany/</t>
  </si>
  <si>
    <t xml:space="preserve">Alex Pepe
</t>
  </si>
  <si>
    <t>https://www.linkedin.com/in/alex-pepe-071901115/</t>
  </si>
  <si>
    <t>Keysight Technologies</t>
  </si>
  <si>
    <t>Jacobs</t>
  </si>
  <si>
    <t>Jacobs Engineering Group Inc</t>
  </si>
  <si>
    <t>We deliver impactful global solutions to create a more connected, sustainable world — from intelligence to infrastructure, cybersecurity to
space exploration. Our 52,000 employees across 50 countries work every day, challenging the expectations of today to reinvent the way we’ll all live tomorrow.</t>
  </si>
  <si>
    <t>https://www.jacobs.com/</t>
  </si>
  <si>
    <t>Steven J. Demetriou</t>
  </si>
  <si>
    <t>https://www.linkedin.com/in/stevedemetrioujacobs/</t>
  </si>
  <si>
    <t>$14,980,000,000</t>
  </si>
  <si>
    <t>Janrain</t>
  </si>
  <si>
    <t>Janrain, Inc.</t>
  </si>
  <si>
    <t>Janrain is the first choice of global enterprises for mission-critical customer identity and access management (CIAM) needs.</t>
  </si>
  <si>
    <t>www.janrain.com</t>
  </si>
  <si>
    <t>Jim Kaskade</t>
  </si>
  <si>
    <t>https://www.linkedin.com/in/jimkaskade/</t>
  </si>
  <si>
    <t>$83,100,000</t>
  </si>
  <si>
    <t xml:space="preserve">Akamai Technologies
</t>
  </si>
  <si>
    <t>janusNET</t>
  </si>
  <si>
    <t>Janusnet</t>
  </si>
  <si>
    <t>North Sydney</t>
  </si>
  <si>
    <t>Janusnet is the market leader in email and document classification and protection. Our software and solutions make it easy for organisations to enforce and manage data security policies and empower their employees to take control and responsibility of confidential information</t>
  </si>
  <si>
    <t>https://www.janusnet.com</t>
  </si>
  <si>
    <t>Greg Colla</t>
  </si>
  <si>
    <t>https://www.linkedin.com/in/greg-colla-03090a21/</t>
  </si>
  <si>
    <t>Inpixon</t>
  </si>
  <si>
    <t>Inpixon, Inc.</t>
  </si>
  <si>
    <t>Inpixon is a world leader in indoor intelligence. Our indoor location and data platforms and patented technologies empower users to harness the power of indoor data to create actionable intelligence. We specialize in capturing, interpreting and visualizing indoor data to make indoor spaces smarter, safer and more secure.</t>
  </si>
  <si>
    <t>https://www.inpixon.com/</t>
  </si>
  <si>
    <t>Nadir Ali</t>
  </si>
  <si>
    <t>https://www.linkedin.com/in/nadir1/</t>
  </si>
  <si>
    <t>Jody Shaffer</t>
  </si>
  <si>
    <t>https://www.linkedin.com/in/jodyshaffer/</t>
  </si>
  <si>
    <t>NASDAQ:INPX</t>
  </si>
  <si>
    <t>$44,400,000</t>
  </si>
  <si>
    <t>Intel</t>
  </si>
  <si>
    <t>Intel Corporation</t>
  </si>
  <si>
    <t>Intel’s mission is to shape the future of technology to help create a better future for the entire world. By pushing forward in fields like AI, analytics and cloud-to-edge technology, Intel’s work is at the heart of countless innovations. From major breakthroughs like self-driving cars and rebuilding the coral reefs, to things that make everyday life better like blockbuster effects and improved shopping experiences — they’re all powered by Intel technology. With a career at Intel, you have the opportunity to help make the future more wonderful for everyone.</t>
  </si>
  <si>
    <t>www.intel.com/</t>
  </si>
  <si>
    <t>Robert (Bob) H. Swan</t>
  </si>
  <si>
    <t>https://www.linkedin.com/in/bob-swan-263aa07/</t>
  </si>
  <si>
    <t>Karen M. Walker</t>
  </si>
  <si>
    <t>https://www.linkedin.com/in/karenmwalker/</t>
  </si>
  <si>
    <t>NASDAQ:INTC</t>
  </si>
  <si>
    <t>$71,900,000,000</t>
  </si>
  <si>
    <t>JASK</t>
  </si>
  <si>
    <t>JASK Labs Inc.</t>
  </si>
  <si>
    <t>JASK is a SOC Company which transforms security analyst workflows through intelligence and automation.</t>
  </si>
  <si>
    <t>https://jask.com/</t>
  </si>
  <si>
    <t>Damian Miller</t>
  </si>
  <si>
    <t>https://www.linkedin.com/in/dm2020/</t>
  </si>
  <si>
    <t>Greg Martin</t>
  </si>
  <si>
    <t>https://www.linkedin.com/in/gregcmartin/</t>
  </si>
  <si>
    <t>Intertek</t>
  </si>
  <si>
    <t>Intertek Group plc</t>
  </si>
  <si>
    <t>Intertek is an industry leader with more than 46,000 employees in 1,000 locations in over 100 countries. We deliver Total Quality Assurance expertise 24 hours a day, 7 days a week with our industry-winning processes and customer-centric culture.</t>
  </si>
  <si>
    <t>https://www.intertek.com/</t>
  </si>
  <si>
    <t>André Lacroix</t>
  </si>
  <si>
    <t>Ken Lee</t>
  </si>
  <si>
    <t>https://www.linkedin.com/in/ken-lee-8b8b488/</t>
  </si>
  <si>
    <t>LSE:ITRK</t>
  </si>
  <si>
    <t>Javelin Networks Inc.</t>
  </si>
  <si>
    <t>Protect Active Directory from every endpoint. Agentless.</t>
  </si>
  <si>
    <t>https://www.javelin-networks.com/</t>
  </si>
  <si>
    <t xml:space="preserve">Roi Abutbul
</t>
  </si>
  <si>
    <t>https://www.linkedin.com/in/roiabutbul/</t>
  </si>
  <si>
    <t>Clayton Fields</t>
  </si>
  <si>
    <t>https://www.linkedin.com/in/clayton-fields-83b03a1a/</t>
  </si>
  <si>
    <t>Symantec</t>
  </si>
  <si>
    <t>Jazz Networks</t>
  </si>
  <si>
    <t>Jazz Networks Limited</t>
  </si>
  <si>
    <t>Jazz Networks is a Bleeding Edge Network, Data Security solution start-up.</t>
  </si>
  <si>
    <t>www.jazznetworks.com</t>
  </si>
  <si>
    <t>Joel Brunson</t>
  </si>
  <si>
    <t>https://www.linkedin.com/in/jobrunson/</t>
  </si>
  <si>
    <t>$15.000.000</t>
  </si>
  <si>
    <t>Ava Security</t>
  </si>
  <si>
    <t>Jericho Systems</t>
  </si>
  <si>
    <t>Jericho Systems provides rules-based enterprise decisioning solutions for healthcare.</t>
  </si>
  <si>
    <t>https://www.jerichosystems.com/</t>
  </si>
  <si>
    <t>https://www.linkedin.com/in/jerichosystems/</t>
  </si>
  <si>
    <t>$24,600,000</t>
  </si>
  <si>
    <t>Intrusion</t>
  </si>
  <si>
    <t>Intrusion Inc.</t>
  </si>
  <si>
    <t>Intrusion is a global provider of entity identification systems, high speed data mining, regulated information compliance, data leak.</t>
  </si>
  <si>
    <t>https://www.intrusion.com/</t>
  </si>
  <si>
    <t>Jack B. Blount</t>
  </si>
  <si>
    <t>Julia F. Kramer</t>
  </si>
  <si>
    <t>NASDAQ:INTZ</t>
  </si>
  <si>
    <t>JIRANSOFT</t>
  </si>
  <si>
    <t>Jiransoft</t>
  </si>
  <si>
    <t>Jiransoft provides you with best-in-class sales and technical support tools.</t>
  </si>
  <si>
    <t>https://jiransoft.co.kr/</t>
  </si>
  <si>
    <t>https://www.linkedin.com/in/chiyoung-oh-571b7338/</t>
  </si>
  <si>
    <t>ChiYoung Oh</t>
  </si>
  <si>
    <t>Joe Security</t>
  </si>
  <si>
    <t>Reinach</t>
  </si>
  <si>
    <t>Aargau</t>
  </si>
  <si>
    <t>Joe Security is a Swiss company specialized in the development of deep and automated malware analysis systems for malware detection.</t>
  </si>
  <si>
    <t>www.joesecurity.org</t>
  </si>
  <si>
    <t>Stefan Bühlmann</t>
  </si>
  <si>
    <t>https://www.linkedin.com/in/stefan-b%FChlmann-830280113/</t>
  </si>
  <si>
    <t>Johns Hopkins University Applied Physics Laboratory</t>
  </si>
  <si>
    <t>Applied Physics Laboratory</t>
  </si>
  <si>
    <t>Laurel</t>
  </si>
  <si>
    <t>The Johns Hopkins Applied Physics Laboratory (APL) is a not-for-profit, university-affiliated research center (UARC) that solves complex research, engineering, and analytical problems that present critical challenges to our nation. Located north of Washington, DC, APL is a division of one of the world's leading research institutions, The Johns Hopkins University</t>
  </si>
  <si>
    <t>https://www.jhuapl.edu/</t>
  </si>
  <si>
    <t>Ralph Semmel</t>
  </si>
  <si>
    <t>$1 to $2 billion (USD)</t>
  </si>
  <si>
    <t xml:space="preserve"> $2,350,000,000</t>
  </si>
  <si>
    <t>Intuit</t>
  </si>
  <si>
    <t>Intuit Inc.</t>
  </si>
  <si>
    <t>Intuit is a mission-driven, global financial platform company that gives everyone the opportunity to prosper. We’re the proud makers of TurboTax, QuickBooks, and Mint. ​Our products and services help more than 50M people around the world put more money in their pockets, with less work and greater confidence.</t>
  </si>
  <si>
    <t>https://www.intuit.com/</t>
  </si>
  <si>
    <t>Sasan Goodarzi</t>
  </si>
  <si>
    <t>https://www.linkedin.com/in/sasan-goodarzi/</t>
  </si>
  <si>
    <t>VIE:INTU</t>
  </si>
  <si>
    <t>$18,900,000</t>
  </si>
  <si>
    <t>$6,800,000,000</t>
  </si>
  <si>
    <t>Jscrambler</t>
  </si>
  <si>
    <t xml:space="preserve">Jscrambler, SA
</t>
  </si>
  <si>
    <t>Porto</t>
  </si>
  <si>
    <t>The leading solution for JavaScript Protection and Webpage Monitoring. Jscrambler is the main source of innovation in JavaScript protection. Over a decade of continuous R&amp;D has kept Jscrambler at the forefront of Web Security with a mature and proven technology. Thanks to Jscrambler, major worldwide banks, streaming services, retailers, and software providers release secure JavaScript apps and keep millions of users safe.</t>
  </si>
  <si>
    <t>https://jscrambler.com/</t>
  </si>
  <si>
    <t>RUI RIBEIRO</t>
  </si>
  <si>
    <t>https://www.linkedin.com/in/rui-ribeiro-jscrambler/</t>
  </si>
  <si>
    <t>20-50</t>
  </si>
  <si>
    <t>jSonar</t>
  </si>
  <si>
    <t xml:space="preserve">jSonar Inc.
</t>
  </si>
  <si>
    <t>We’re a thriving, privately funded organization who serves customers across North America. Our team is made up of veterans in the database, security, cloud, and information technology industries. We have two headquarter locations in Waltham, MA and Vancouver, B.C.</t>
  </si>
  <si>
    <t>https://www.jsonar.com/</t>
  </si>
  <si>
    <t>Ron Ben Natan</t>
  </si>
  <si>
    <t>https://www.linkedin.com/in/ron-bennatan-00a7898/</t>
  </si>
  <si>
    <t>Mariah West</t>
  </si>
  <si>
    <t>https://www.linkedin.com/in/mariah-west-576b9714/</t>
  </si>
  <si>
    <t xml:space="preserve">Imperva </t>
  </si>
  <si>
    <t>Jumio</t>
  </si>
  <si>
    <t xml:space="preserve">Jumio Corporation
</t>
  </si>
  <si>
    <t>Fraudsters and money launderers have no place in today’s digital economy. To protect against fraud and financial crime, businesses online need to know and trust that their customers are who they claim to be — and that these customers continue to be trustworthy. Jumio uses the power of AI, biometrics, machine learning and certified liveness detection to help you rapidly convert more customers, stop fraudsters from infiltrating your online ecosystem and get in compliance with KYC/AML.</t>
  </si>
  <si>
    <t>https://www.jumio.com/</t>
  </si>
  <si>
    <t>Robert E. Prigge</t>
  </si>
  <si>
    <t>https://www.linkedin.com/in/robertprigge/</t>
  </si>
  <si>
    <t>Dean Nicolls</t>
  </si>
  <si>
    <t>https://www.linkedin.com/in/deannicolls/</t>
  </si>
  <si>
    <t>$55,400,000</t>
  </si>
  <si>
    <t>Centana Growth Partners</t>
  </si>
  <si>
    <t>JumpCloud</t>
  </si>
  <si>
    <t xml:space="preserve">JumpCloud, Inc.
</t>
  </si>
  <si>
    <t>Louisville</t>
  </si>
  <si>
    <t>JumpCloud® Directory-as-a-Service® is Active Directory® and LDAP reimagined. JumpCloud securely manages and connects your users to their systems, applications, files, and networks. JumpCloud manages users and their systems – whether Mac, Linux, or Windows – and provides access to cloud and on-prem resources such as Office 365™, G Suite, AWS™ cloud servers, Salesforce™, and Jira® among thousands of others. The same login also connects users to networks and file shares via RADIUS and Samba, respectively, securing your organization’s WiFi and file server access. Leveraging cloud-based directory services, IT organizations can choose the best IT resources for their business, enabling users to be as productive as possible.</t>
  </si>
  <si>
    <t>https://jumpcloud.com/</t>
  </si>
  <si>
    <t>Rajat Bhargava</t>
  </si>
  <si>
    <t>https://www.linkedin.com/in/rajat-bhargava-8190a723/</t>
  </si>
  <si>
    <t>Cate Lochead</t>
  </si>
  <si>
    <t>https://www.linkedin.com/in/clochead/</t>
  </si>
  <si>
    <t>$166,700,000</t>
  </si>
  <si>
    <t>$33,200,000</t>
  </si>
  <si>
    <t>JungleMap</t>
  </si>
  <si>
    <t xml:space="preserve">Junglemap AB
</t>
  </si>
  <si>
    <t>Junglemap invented bite-sized learning in 2006. Our awareness methods are based on learning research, such as spaced repetition, spacing effect and retrieval practice to maximise all-year-round learning, alertness and dialog and to counter the forgetting curve. Since 2006, we have delivered more than 40 000 awareness processes to more than 6 million users in 140 countries.</t>
  </si>
  <si>
    <t>https://junglemap.com/</t>
  </si>
  <si>
    <t>Tony Rudolf</t>
  </si>
  <si>
    <t>https://www.linkedin.com/in/tonyrudolf/</t>
  </si>
  <si>
    <t>$1,400,000</t>
  </si>
  <si>
    <t>JupiterOne</t>
  </si>
  <si>
    <t>https://jupiterone.com/</t>
  </si>
  <si>
    <t>K2 Intelligence</t>
  </si>
  <si>
    <t xml:space="preserve">K2 Intelligence Holdings, Inc.
</t>
  </si>
  <si>
    <t xml:space="preserve">K2 Integrity is the preeminent risk, compliance, investigations, and monitoring firm—built by industry leaders, driven by interdisciplinary teams, and supported by cutting-edge technology to safeguard our clients’ operations, reputations, and economic security. K2 Integrity represents the merger of K2 Intelligence, an industry-leading investigative, compliance, and cyber defense services firm founded in 2009 by Jeremy M. Kroll and Jules B. Kroll, the originator of the modern corporate investigations industry, and Financial Integrity Network (FIN), a premier strategic advisory firm founded by Juan Zarate and Chip Poncy dedicated to helping clients achieve their financial integrity goals.
K2 Integrity leverages unmatched multidisciplinary experience to develop cutting-edge solutions, stimulate business opportunities, and shape global economic security in a complex world.
</t>
  </si>
  <si>
    <t>https://www.k2integrity.com/</t>
  </si>
  <si>
    <t>Jeremy M. Kroll</t>
  </si>
  <si>
    <t>https://www.linkedin.com/in/jeremy-m-kroll-8435bb14/</t>
  </si>
  <si>
    <t>Paula Zirinsky</t>
  </si>
  <si>
    <t>https://www.linkedin.com/in/paulazirinsky/</t>
  </si>
  <si>
    <t xml:space="preserve">Undisclosed
</t>
  </si>
  <si>
    <t>$23,400,000</t>
  </si>
  <si>
    <t>$45,400,000</t>
  </si>
  <si>
    <t>K7 Security</t>
  </si>
  <si>
    <t>K7 Computing Private Limited</t>
  </si>
  <si>
    <t>https://www.k7computing.com/us/</t>
  </si>
  <si>
    <t>Kesavardhanan Jayaraman</t>
  </si>
  <si>
    <t>https://www.linkedin.com/in/kesavardhanan-jayaraman-78a4684?trk=org-employees_profile-result-card_result-card_full-click</t>
  </si>
  <si>
    <t>Karamba Security</t>
  </si>
  <si>
    <t xml:space="preserve">Karamba Security Ltd.
</t>
  </si>
  <si>
    <t>Bloomfield Hills</t>
  </si>
  <si>
    <t>From autonomous and connected cars to “smart factories”, connected systems are changing our daily lives. With progress comes a growing risk of cyberattacks. Karamba Security provides industry-leading, award winning, embedded cybersecurity solutions for connected systems. Karamba’s software is designed and implemented to safeguard resource-constrained systems. Karamba Security's' award-winning security solutions automatically integrate into the system’s software and continuously check the system’s runtime integrity. When a deviation from the system’s factory settings is detected, the system blocks it automatically; preventing zero-day cyberattacks with zero false positives and negligible performance impact. Product manufacturers in the automotive industry, Industry 4.0, IoT, and enterprise edge rely on Karamba’s automated runtime integrity software.</t>
  </si>
  <si>
    <t>https://www.karambasecurity.com/</t>
  </si>
  <si>
    <t>Ami Dotan</t>
  </si>
  <si>
    <t>Kasada</t>
  </si>
  <si>
    <t>Kasada Pty Ltd.</t>
  </si>
  <si>
    <t>Kasada has been operating globally since 2015 and trusted by enterprises worldwide. With our Kasada solution, even the stealthiest cyber threats are foiled, from login to data-scraping across web, mobile, and API channels. Kasada’s solution invisibly defends and enhances critical business assets while ensuring optimal online activity, with immediate and lasting online traffic security.
Kasada is based in New York and Sydney, with offices in Melbourne, San Francisco, and London.</t>
  </si>
  <si>
    <t>https://www.kasada.io/</t>
  </si>
  <si>
    <t>Pascal Podvin</t>
  </si>
  <si>
    <t>https://www.linkedin.com/in/pascalpodvin/</t>
  </si>
  <si>
    <t>Neil Cohen</t>
  </si>
  <si>
    <t>https://www.linkedin.com/in/cohenneil/</t>
  </si>
  <si>
    <t>Ipsidy</t>
  </si>
  <si>
    <t>Ipsidy, Inc.</t>
  </si>
  <si>
    <t>Long Beach</t>
  </si>
  <si>
    <t>https://www.ipsidy.com</t>
  </si>
  <si>
    <t>OTCMKTS: IDTY</t>
  </si>
  <si>
    <t xml:space="preserve">Kaseya Limited
</t>
  </si>
  <si>
    <t>Kaseya® is the leading provider of complete IT infrastructure management solutions for managed service providers (MSPs) and internal IT organizations. Through its open platform and customer-centric approach, Kaseya delivers best in breed technologies that allow organizations to efficiently manage, secure, automate and backup IT. Kaseya IT Complete is the most comprehensive, integrated IT management platform comprised of industry leading solutions from Kaseya, Unitrends, Rapidfire Tools, Spanning Cloud Apps, IT Glue and ID Agent. The platform empowers businesses to: command all of IT centrally; easily manage remote and distributed environments; simplify backup and disaster recovery; safeguard against cybersecurity attacks; effectively manage compliance and network assets; streamline IT documentation; and automate across IT management functions. Headquartered in Dublin, Ireland, Kaseya is privately held with a presence in over 20 countries.</t>
  </si>
  <si>
    <t>https://www.kaseya.com/</t>
  </si>
  <si>
    <t>Fred Voccola</t>
  </si>
  <si>
    <t>https://www.linkedin.com/in/fred-voccola-a799849/</t>
  </si>
  <si>
    <t>Mike Puglia</t>
  </si>
  <si>
    <t>https://www.linkedin.com/in/mike-puglia-045906/</t>
  </si>
  <si>
    <t>$544,800,000</t>
  </si>
  <si>
    <t>Kaymera</t>
  </si>
  <si>
    <t xml:space="preserve">Kaymera Technologies Ltd.
</t>
  </si>
  <si>
    <t>Herzliya</t>
  </si>
  <si>
    <t>We pride ourselves on being transparent and committed to doing what is best for our customers as a professional and devoted team. Do the right thing. We put ultimate trust in our employees and partners to act with integrity and honesty. Backed by talented security researchers, developers, and devoted team members, we create a great environment for professional and personal growth, as well as build a solid product.</t>
  </si>
  <si>
    <t>https://kaymera.com/</t>
  </si>
  <si>
    <t>Oshri Asher</t>
  </si>
  <si>
    <t>https://www.linkedin.com/in/oshri-asher/</t>
  </si>
  <si>
    <t>Maryna Gaidak</t>
  </si>
  <si>
    <t>https://www.linkedin.com/in/mgaidak/</t>
  </si>
  <si>
    <t>KDM Analytics</t>
  </si>
  <si>
    <t>KDM Analytics products help organizations save time, save money, and focus their risk-assessment resources. KDM Analytics software products automate the NIST risk management framework (RMF) assessment for operational technology (OT) systems. We provide the only cyber-risk management solution to automate both top-down and bottom-up analysis. Using our products, organizations achieve rapid, repeatable, and evidence-based cybersecurity risk assessment. Founded and led by recognized cyber defense leaders, KDM Analytics is trusted by public and private organizations who are leaders in mission-critical cyber systems.</t>
  </si>
  <si>
    <t>https://kdmanalytics.com/</t>
  </si>
  <si>
    <t>Djenana Campara</t>
  </si>
  <si>
    <t>https://www.linkedin.com/in/djenana-campara-4610252/</t>
  </si>
  <si>
    <t>KeePass</t>
  </si>
  <si>
    <t>Metzingen</t>
  </si>
  <si>
    <t>Today, you have to remember many passwords. You need a password for a lot of websites, your e-mail account, your webserver, network logins, etc. The list is endless. Also, you should use a different password for each account, because if you would use only one password everywhere and someone gets this password, you would have a problem: the thief would have access to all of your accounts. KeePass is a free open source password manager, which helps you to manage your passwords in a secure way. You can store all your passwords in one database, which is locked with a master key. So you only have to remember one single master key to unlock the whole database.</t>
  </si>
  <si>
    <t>https://keepass.info/</t>
  </si>
  <si>
    <t>Dominik Reichl</t>
  </si>
  <si>
    <t>Keeper Security</t>
  </si>
  <si>
    <t xml:space="preserve">Keeper Security, Inc.
</t>
  </si>
  <si>
    <t>Creators of the leading cybersecurity platform for preventing password-related data breaches and cyberthreats.</t>
  </si>
  <si>
    <t>https://www.keepersecurity.com/</t>
  </si>
  <si>
    <t>Darren Guccione</t>
  </si>
  <si>
    <t>https://www.linkedin.com/in/darrenguccione/</t>
  </si>
  <si>
    <t>Scott Ablin</t>
  </si>
  <si>
    <t>https://www.linkedin.com/in/scottablin/</t>
  </si>
  <si>
    <t>$60,300,000</t>
  </si>
  <si>
    <t>Iron Mountain</t>
  </si>
  <si>
    <t>Iron Mountain Incorporated</t>
  </si>
  <si>
    <t>Iron Mountain Incorporated (NYSE: IRM), founded in 1951, is the global leader for storage and information management services. Trusted by more than 225,000 organizations around the world, and with a real estate network of more than 85 million square feet across more than 1,400 facilities in over 50 countries, Iron Mountain stores and protects billions of valued assets, including critical business information, highly sensitive data, and cultural and historical artifacts. Providing solutions that include information management, digital transformation, secure storage, secure destruction, as well as data centers, cloud services and art storage and logistics, Iron Mountain helps customers lower cost and risk, comply with regulations, recover from disaster, and enable a more digital way of working.</t>
  </si>
  <si>
    <t>https://www.ironmountain.com/</t>
  </si>
  <si>
    <t>William Meaney</t>
  </si>
  <si>
    <t>https://www.linkedin.com/in/william-meaney-2723b57</t>
  </si>
  <si>
    <t>Dawn DiMartino</t>
  </si>
  <si>
    <t>https://www.linkedin.com/in/dawn-dimartino-9033266</t>
  </si>
  <si>
    <t>FRA:I5M</t>
  </si>
  <si>
    <t>$4,260,000,000</t>
  </si>
  <si>
    <t>KELA</t>
  </si>
  <si>
    <t xml:space="preserve">Kela Group/The
</t>
  </si>
  <si>
    <t>KELA is an award-winning, Dark Net threat intelligence provider, offering unique proprietary intelligence-based solutions for enterprises and law enforcement agencies worldwide. KELA's automated technologies monitor a curated set of Darknet sources to alert clients of targeted threats. All threats are analyzed and qualified by KELA's analysts, ensuring all intelligence is 100% actionable. Comprised of more than 100 intelligence and technical experts all leveraging unique skills from Israel’s elite military intelligence units, KELA's team is able to develop high-end technologies and analyze complex data from an intelligence-point-of-view. KELA Targeted Cyber Intelligence, headquartered in Tel Aviv, is a global leader in the threat intelligence market, providing solutions and support in monitoring and preventing potential cyber-attacks for enterprises and government clients.</t>
  </si>
  <si>
    <t>https://ke-la.com/</t>
  </si>
  <si>
    <t>NIR BARAK</t>
  </si>
  <si>
    <t>https://www.linkedin.com/in/nir-barak-93491058/</t>
  </si>
  <si>
    <t>Erez Beniamini</t>
  </si>
  <si>
    <t>https://www.linkedin.com/in/erez-beniamini-728b56b/</t>
  </si>
  <si>
    <t>Kenna Security</t>
  </si>
  <si>
    <t xml:space="preserve">Kenna Security, Inc
</t>
  </si>
  <si>
    <t>We pioneered risk-based vulnerability management, and now we’re doing the same for Modern Vulnerability Management. What is Modern Vulnerability Management? It’s a new model for managing the right level of risk for your business. It provides clear prioritization based on real-time threat and exploit intelligence, and uses those insights to deliver guidance unique to your environment. And it eliminates the friction between Security and IT teams about what to patch, and when. So you can save time, money and resources—and keep your teams efficiently focused on reducing the biggest risks to your business.</t>
  </si>
  <si>
    <t>https://www.kennasecurity.com/</t>
  </si>
  <si>
    <t>Karim Toubba</t>
  </si>
  <si>
    <t>https://www.linkedin.com/in/karimtoubba/</t>
  </si>
  <si>
    <t>Caroline Japic</t>
  </si>
  <si>
    <t>https://www.linkedin.com/in/caroline-japic-b1a8a/</t>
  </si>
  <si>
    <t>$98,300,000</t>
  </si>
  <si>
    <t>$39,600,000</t>
  </si>
  <si>
    <t>IronNet</t>
  </si>
  <si>
    <t>IronNet Cybersecurity Inc</t>
  </si>
  <si>
    <t>Founded in 2014, IronNet Cybersecurity is a global cybersecurity leader that is revolutionizing how enterprises, industries, and governments secure their networks. IronNet takes the skills of its top-notch cybersecurity operators with their real-world, public and private sector, offensive and defensive cyber experience, and integrates their deep tradecraft knowledge into its industry-leading products to solve the most challenging cyber problems facing industry today. 
IronNet’s solutions leverage behavioral analytics, machine learning, and artificial intelligence techniques to help public and private enterprises across critical infrastructure detect unknown threats. Our ability to share the derived raw intelligence with peer enterprises in real-time and at machine speed, uniquely enables industries and governments to collectively defend against well-funded nation state and cyber criminal threats.</t>
  </si>
  <si>
    <t>https://www.ironnet.com/</t>
  </si>
  <si>
    <t>Keith Alexander</t>
  </si>
  <si>
    <t>https://www.linkedin.com/in/kbaironnet/</t>
  </si>
  <si>
    <t>Russell Cobb</t>
  </si>
  <si>
    <t>https://www.linkedin.com/in/russellecobb/</t>
  </si>
  <si>
    <t>NYSE:IRNT</t>
  </si>
  <si>
    <t>$110,500,000</t>
  </si>
  <si>
    <t>KernelCare</t>
  </si>
  <si>
    <t>KernelCare was developed by CloudLinux, the maker of the most secure and stable OS available for shared hosting providers. Founded in 2009 by industry veteran Igor Seletskiy, CloudLinux has set out on a mission to make Linux secure, stable, and profitable. Thousands of companies trust CloudLinux to power more than 20 million websites — and now you can trust KernelCare by CloudLinux to protect your Linux kernels.</t>
  </si>
  <si>
    <t>https://www.kernelcare.com/</t>
  </si>
  <si>
    <t>Igor Seletskiy</t>
  </si>
  <si>
    <t>https://www.linkedin.com/in/iseletsk/</t>
  </si>
  <si>
    <t>Keyfactor</t>
  </si>
  <si>
    <t xml:space="preserve">Certifed Security Solutions Inc.
</t>
  </si>
  <si>
    <t>Independence</t>
  </si>
  <si>
    <t>Founded in 2001, Keyfactor empowers enterprises of all sizes to escape the exposure epidemic – when breaches, outages and failed audits from digital certificates and keys impact brand loyalty and the bottom line. Powered by an award-winning PKI as-a-service platform for certificate lifecycle automation and IoT device security, IT and infosec teams can easily manage digital certificates and keys. And product teams can build IoT devices with crypto-agility and at massive scale.</t>
  </si>
  <si>
    <t>https://www.keyfactor.com/</t>
  </si>
  <si>
    <t>Jordan Rackie</t>
  </si>
  <si>
    <t>https://www.linkedin.com/in/jordanrackie/</t>
  </si>
  <si>
    <t>Jamie Walker</t>
  </si>
  <si>
    <t>https://www.linkedin.com/in/jamie-walker-mopa/</t>
  </si>
  <si>
    <t>$86,900,000</t>
  </si>
  <si>
    <t>JFrog</t>
  </si>
  <si>
    <t>JFrog provides software developers with a binary repository management solution.</t>
  </si>
  <si>
    <t>www.jfrog.com</t>
  </si>
  <si>
    <t>Shlomi Ben Haim</t>
  </si>
  <si>
    <t>https://www.linkedin.com/in/shlomibenhaim//</t>
  </si>
  <si>
    <t>$226,500,000</t>
  </si>
  <si>
    <t>$40,900,000</t>
  </si>
  <si>
    <t>Keypasco</t>
  </si>
  <si>
    <t>Keypasco AB</t>
  </si>
  <si>
    <t xml:space="preserve">Since the start in 2010 Keypasco’s award winning solution has contributed to a paradigm shift within Internet security. Keypasco’s unique patented solution uses a revolutionary new technology for user authentication and provides security to online service providers and users.
By using the unique Device ID on the end-user’s own device, like a smartphone, tablet or a desktop/laptop computer, we can make sure that a username and password only works on the right device and in the right location. To ensure a convenient user experience the cutting-edge technology is working in the background to maintain the security behind the provider’s ordinary application interface.
The Keypasco Solution opens up for new innovative business models and enables the creation of new services. 
</t>
  </si>
  <si>
    <t>https://www.keypasco.com/</t>
  </si>
  <si>
    <t>Maw-Tsong Lin</t>
  </si>
  <si>
    <t>https://www.linkedin.com/in/maw-tsong-lin-ba0ab830/?originalSubdomain=se</t>
  </si>
  <si>
    <t>Kindus</t>
  </si>
  <si>
    <t>West Yorkshire</t>
  </si>
  <si>
    <t>At Kindus, we live and breathe IT security and information risk. We know security is complicated and difficult, not least because every member of our team has dedicated their career (and much more besides) to learning it, feeling it, breathing it, and understanding what makes it tick. We think clients deserve nothing less – and to demonstrate this, we named our company after Al Kindi, one of the most inspiration security pioneers of all time.
Few challenges are more complex, more interesting, or more difficult to solve well than keeping an enterprise secure. Any security problem can be solved, what’s hard is to solve a business problem at the same time.
Our products and services will enable you to improve the acquisition, implementation, management and support of your essential IT infrastructure. We have a specialised team, who are highly qualified and experienced, who develop close relationships with our clients to fully understand their requirements.
Working closely with our customers, we consult carefully to find where security problems and inefficiencies lie. We then recommend products that not only meet your needs and solve the problem but also provide greater efficiency and return of investment.</t>
  </si>
  <si>
    <t>https://www.kindus.co.uk</t>
  </si>
  <si>
    <t>Imran Ali</t>
  </si>
  <si>
    <t>https://www.linkedin.com/in/imran-ali-a36bb930/?originalSubdomain=uk</t>
  </si>
  <si>
    <t>$576, 000</t>
  </si>
  <si>
    <t>Kiuwan</t>
  </si>
  <si>
    <t>Our mission is to offer the most comprehensive solutions for application security. We shield assets, blocking attacks on vulnerabilities with a plethora of features that empower both executives and developers with state-of-the-art security through our end-to-end platform. Our clients welcome the transparency and complete scope Kiuwan grants them in terms of solving the risks and threats that affect their application portfolio.
We support multiple application technologies, covering over 20 programming languages. Our platform proves to be of key importance when companies industrialise the Software Development Life Cycle, when they want to secure their applications from cyber threats offering SAST and SCA capabilities and integration with third party tools for a successful devsecops approach.</t>
  </si>
  <si>
    <t>https://www.kiuwan.com/</t>
  </si>
  <si>
    <t>Jesus Martin</t>
  </si>
  <si>
    <t>https://www.linkedin.com/in/jesus-martin-49364423/</t>
  </si>
  <si>
    <t>Idera</t>
  </si>
  <si>
    <t>KLC Consulting</t>
  </si>
  <si>
    <t>Our decades of experience in Cybersecurity Consulting have taught us that cybersecurity breaches are largely preventable with the right combination of people, processes, and technology.
We recognize all business organizations operate under financial budgetary constraints; we work with our clients to provide effective, cost sensitive cybersecurity solutions
We have assembled a talented team of consultants who discover where clients are most vulnerable to an attack. We recommend improvements to strengthen cybersecurity defense.
Clients tell us we are very good at what we do, Let’s talk about how we can work together to help improve your cybersecurity defense.</t>
  </si>
  <si>
    <t>https://klcconsulting.net/</t>
  </si>
  <si>
    <t>Kyle Lai</t>
  </si>
  <si>
    <t>https://www.linkedin.com/in/kylelai/</t>
  </si>
  <si>
    <t>KnowBe4</t>
  </si>
  <si>
    <t>KnowBe4, Inc.</t>
  </si>
  <si>
    <t>KnowBe4 is a platform for security awareness training and simulated phishing attacks.</t>
  </si>
  <si>
    <t>www.KnowBe4.com</t>
  </si>
  <si>
    <t>Stu Sjouwerman</t>
  </si>
  <si>
    <t>https://www.linkedin.com/in/stusjouwerman/</t>
  </si>
  <si>
    <t>Kendra Irimie</t>
  </si>
  <si>
    <t>https://www.linkedin.com/in/kendra-irimie-95b76589/</t>
  </si>
  <si>
    <t>$393, 500, 000</t>
  </si>
  <si>
    <t>$201,800,000</t>
  </si>
  <si>
    <t>Kolide</t>
  </si>
  <si>
    <t>Kolide, Inc.</t>
  </si>
  <si>
    <t>Kolide is a host monitoring platform that enables its users to detect and minimize security threats.</t>
  </si>
  <si>
    <t>https://www.kolide.com/</t>
  </si>
  <si>
    <t>Jason Meller</t>
  </si>
  <si>
    <t>https://www.linkedin.com/in/jason-meller-04498230/</t>
  </si>
  <si>
    <t>$9, 600,000</t>
  </si>
  <si>
    <t>Komand</t>
  </si>
  <si>
    <t>Komand, Inc.</t>
  </si>
  <si>
    <t>Komand is a security orchestration and automation platform that gives security teams the power to quickly automate and streamline security operations, with no need for code. Teams can integrate their tools, build automated workflows, and utilize human decision points to accelerate incident response and move security initiatives forward, faster.</t>
  </si>
  <si>
    <t>https://www.komand.com/</t>
  </si>
  <si>
    <t>KoolSpan</t>
  </si>
  <si>
    <t>KoolSpan TrustCall provides robust, cross-platform, secure end-to-end communications on mobile devices for Governments and Enterprises, SMBs and Consumers.
KoolSpan’s multiple encryption solutions secure phone calls and text messages on Android and iPhone smartphones with an application that is easy to install, manage and use.
KoolSpan’s enterprise-grade security and privacy solutions address the growing threat of loss or theft of intellectual property, vital information and proprietary assets. Customers include government organizations and enterprises in over 60 countries worldwide that span government, financial services, industrial/manufacturing, energy, transportation, healthcare and others. The TrustCall products use FIPS 140-2 validated crypto. KoolSpan has 33 patents granted globally with dozens more pending. KoolSpan is a privately held and based in Bethesda, MD.</t>
  </si>
  <si>
    <t>https://koolspan.com/</t>
  </si>
  <si>
    <t>Nigel Jones</t>
  </si>
  <si>
    <t>https://www.linkedin.com/in/nigel-jones-38688210/</t>
  </si>
  <si>
    <t>KoreLogic</t>
  </si>
  <si>
    <t>KoreLogic Security</t>
  </si>
  <si>
    <t>KoreLogic was formed by seasoned security experts intent on providing high quality, specialized security services.  Our goal is to help our clients proactively protect their core assets by providing pragmatic, lasting risk management solutions.  KoreLogic is a team of experts with extensive, hands-on, experience to help you best manage your security risks.
Check out the latest KoreLogic Blog postings at: https://blog.korelogic.com/blog
Some recent blog articles: 
  -  Windows 2003 Privilege Escalation via tcpip.sys (we are releasing a Metasploit module too...)
  -  Giles 3.0.0 Released  
  -  Brain Bleeding JavaScript Obfuscation
  -  Using Windows Resource Language Codes for Attribution
  -  VMware Vulnerability Discussion</t>
  </si>
  <si>
    <t>https://korelogic.com/</t>
  </si>
  <si>
    <t>Cliff Barlow</t>
  </si>
  <si>
    <t>https://www.linkedin.com/in/acbarlow/</t>
  </si>
  <si>
    <t>Kount</t>
  </si>
  <si>
    <t>Kount Inc.</t>
  </si>
  <si>
    <t>Kount’s Identity Trust Global Network delivers real-time fraud prevention and enables personalized customer experiences for more than 10,000 leading brands and payment providers. Linked by Kount’s award-winning AI, the Identity Trust Global Network analyzes signals from 32 billion annual interactions in order to customize user experiences across the spectrum of trust—from frictionless experiences to blocking fraud.</t>
  </si>
  <si>
    <t>https://kount.com/</t>
  </si>
  <si>
    <t>Bradley J. Wiskirchen</t>
  </si>
  <si>
    <t>https://www.linkedin.com/in/bradwiskirchen/</t>
  </si>
  <si>
    <t>Gary Sevounts</t>
  </si>
  <si>
    <t>https://www.linkedin.com/in/sevounts/</t>
  </si>
  <si>
    <t>Equifax</t>
  </si>
  <si>
    <t>Juniper Networks</t>
  </si>
  <si>
    <t xml:space="preserve">Juniper Networks, Inc.
</t>
  </si>
  <si>
    <t xml:space="preserve">Juniper Networks is leading the revolution in networking, making it one of the most exciting technology companies in Silicon Valley today. Since being founded by Pradeep Sindhu, Dennis Ferguson, and Bjorn Liencres nearly 20 years ago, Juniper’s sole mission has been to create innovative products and solutions that meet the growing demands of the connected world.
Juniper Networks [NYSE: JNPR] is headquartered in Sunnyvale, California, with over 9,000 employees in 70 countries and nearly $5 billion in revenue. Our customers include the top 100 global service providers and 30,000 enterprises, including the Global Fortune 100 as well as hundreds of federal, state and local government agencies and higher educational organizations.  
</t>
  </si>
  <si>
    <t>https://www.juniper.net/us/en/</t>
  </si>
  <si>
    <t>Rami Rahim</t>
  </si>
  <si>
    <t>https://www.linkedin.com/in/rami-rahim-282150/</t>
  </si>
  <si>
    <t>Michael Marcellin</t>
  </si>
  <si>
    <t>https://www.linkedin.com/in/mike-marcellin/</t>
  </si>
  <si>
    <t>NYSE:JNPR</t>
  </si>
  <si>
    <t xml:space="preserve">Post-IPO Equity
</t>
  </si>
  <si>
    <t>$1,138,200</t>
  </si>
  <si>
    <t>KeyW</t>
  </si>
  <si>
    <t xml:space="preserve">KEYW HOLDING CORP
</t>
  </si>
  <si>
    <t>https://www.jacobs.com</t>
  </si>
  <si>
    <t xml:space="preserve">Bill Weber
</t>
  </si>
  <si>
    <t>NASDAQ:KEYW</t>
  </si>
  <si>
    <t>$507,000,000</t>
  </si>
  <si>
    <t xml:space="preserve">Jacobs
</t>
  </si>
  <si>
    <t>L3 Harris</t>
  </si>
  <si>
    <t>Harris Corporation, L3 Harris Technologies, Inc.</t>
  </si>
  <si>
    <t>Melbourne</t>
  </si>
  <si>
    <t>Harris Corporation is a leading technology innovator, solving customers’ toughest mission-critical challenges by providing solutions that connect, inform and protect. Harris supports customers in about 100 countries and has approximately $6 billion in annual revenue. The company is organized into three business segments: Communication Systems, Electronic Systems and Space and Intelligence Systems.</t>
  </si>
  <si>
    <t>https://www.l3harris.com/</t>
  </si>
  <si>
    <t>Bill Brown</t>
  </si>
  <si>
    <t>https://www.linkedin.com/in/bill-brown-904464160/</t>
  </si>
  <si>
    <t>NYSE:LHX</t>
  </si>
  <si>
    <t>$17,000,000,000</t>
  </si>
  <si>
    <t>KPMG</t>
  </si>
  <si>
    <t>KPMG International Cooperative</t>
  </si>
  <si>
    <t>Montvale</t>
  </si>
  <si>
    <t>KPMG is a global network of professional firms providing Audit, Tax and Advisory services. We have 207,000 outstanding professionals working together to deliver value in 153 countries and territories. With a worldwide presence, KPMG continues to build on our successes thanks to clear vision, defined values and, above all, our people.</t>
  </si>
  <si>
    <t>www.kpmg.com/</t>
  </si>
  <si>
    <t>Bill Thomas</t>
  </si>
  <si>
    <t>https://www.linkedin.com/in/bill-thomas/</t>
  </si>
  <si>
    <t>$29,800,000,000</t>
  </si>
  <si>
    <t>Kratikal</t>
  </si>
  <si>
    <t>Kratikal Tech. Pvt. Ltd.</t>
  </si>
  <si>
    <t>Kratikal provides complete suite of manual and automated security testing services.</t>
  </si>
  <si>
    <t>https://www.kratikal.com/</t>
  </si>
  <si>
    <t>Pavan Kushwaha</t>
  </si>
  <si>
    <t>https://www.linkedin.com/in/pavan-kushwaha/</t>
  </si>
  <si>
    <t>$1.000.000</t>
  </si>
  <si>
    <t>Kroll</t>
  </si>
  <si>
    <t>Kroll Inc.</t>
  </si>
  <si>
    <t>We bring the unknown to light by helping you manage compliance, navigate litigation, and mitigate risk relating to fraud, impropriety and security threats.</t>
  </si>
  <si>
    <t>https://www.kroll.com/</t>
  </si>
  <si>
    <t>$533,200,000</t>
  </si>
  <si>
    <t>KRYPSYS</t>
  </si>
  <si>
    <t>Krypsys Limited</t>
  </si>
  <si>
    <t>United kingdom</t>
  </si>
  <si>
    <t>We are an information security consulting company with a mission to help our customers defend their information and data against current and emerging security threats. Our services are built on the foundation of of our combined skills and experience in the Information and IT security fields. Our consultants have been at the forefront of information security for many years and have been involved in introducing leading technologies and security services into the UK.</t>
  </si>
  <si>
    <t>https://www.krypsys.com/</t>
  </si>
  <si>
    <t>Kudelski Security</t>
  </si>
  <si>
    <t>Kudelski Security, Inc.</t>
  </si>
  <si>
    <t>Cheseaux</t>
  </si>
  <si>
    <t>Kudelski Security is a premier cybersecurity solutions provider, working with the most security-conscious organizations in Europe and across the United States. Our long-term approach to client partnerships enables us to continuously evaluate their security posture to design and deliver solutions to reduce business risk, maintain compliance and increase overall security effectiveness.</t>
  </si>
  <si>
    <t>https://kudelskisecurity.com/</t>
  </si>
  <si>
    <t>Andrew Howard</t>
  </si>
  <si>
    <t>https://www.linkedin.com/in/ahow/</t>
  </si>
  <si>
    <t>$63,000,000</t>
  </si>
  <si>
    <t>L7 Defense</t>
  </si>
  <si>
    <t>L7 Defense Ltd.</t>
  </si>
  <si>
    <t>Be'er Sheva</t>
  </si>
  <si>
    <t>HaDarom</t>
  </si>
  <si>
    <t>L7 Defense’s Ammune™ protects APIs and API-based applications inline, while utilizing innovative unsupervised AI/ML technology. Ammune is known for its unsurpassed automation, superior threat coverage, and high visibility of APIs activity.</t>
  </si>
  <si>
    <t>https://www.l7defense.com/</t>
  </si>
  <si>
    <t>$1,900,000</t>
  </si>
  <si>
    <t>Lacework</t>
  </si>
  <si>
    <t>Lacework, Inc.</t>
  </si>
  <si>
    <t>We started Lacework with a group of the most insightful thinkers in cloud security. We developed a concept that cloud security could be provided as an end-to-end experience with better context, more intelligence, and more sophisticated threat detection. Our founding team had a vision for applying machine learning to the behaviors of resources, users, and all activity in the cloud, which would provide a more accurate picture of where actual threats existed. This approach provides our customers with more contextual, accurate data and alerts.
The Lacework team is focused on giving customers visibility and control over their cloud operations at cloud scale to the monitoring of all activities across all cloud components.</t>
  </si>
  <si>
    <t>https://www.lacework.com/</t>
  </si>
  <si>
    <t>Dan Hubbard</t>
  </si>
  <si>
    <t>https://www.linkedin.com/in/dan-hubbard-59b9709/</t>
  </si>
  <si>
    <t>Adam Leftik</t>
  </si>
  <si>
    <t>https://www.linkedin.com/in/adam-leftik-53014b2/</t>
  </si>
  <si>
    <t>$74,000,000</t>
  </si>
  <si>
    <t>Lancera</t>
  </si>
  <si>
    <t>Provo</t>
  </si>
  <si>
    <t>Lancera accelerates business growth through intelligent software development and cybersecurity solutions with a focus on customer happiness. We provide services to businesses of all sizes in addition to some of the largest companies in the world. If you are looking to Software Development, Web and Mobile Application Development or Cybersecurity Solutions, Lancera can help.</t>
  </si>
  <si>
    <t>https://lancera.com/</t>
  </si>
  <si>
    <t>Chad Bennett</t>
  </si>
  <si>
    <t>https://www.linkedin.com/in/chadbennett2/</t>
  </si>
  <si>
    <t>LARES Consulting</t>
  </si>
  <si>
    <t>Lares, LLC.</t>
  </si>
  <si>
    <t>The Lares approach enables you to make informed decisions about your information security programs and secure what matters most.The Lares® team is comprised entirely of extensively trained and highly experienced information security professionals, dedicated to providing a comprehensive approach to organizational information security. Lares’ approach allows you to make informed decisions about your information-security programs and secure what matters most.</t>
  </si>
  <si>
    <t>www.lares.com</t>
  </si>
  <si>
    <t>Chris Nickerson</t>
  </si>
  <si>
    <t>https://www.linkedin.com/in/nickersonlares/</t>
  </si>
  <si>
    <t>Larson Security</t>
  </si>
  <si>
    <t>Larson Security LLC is a services plus software company that specializes in Cyber Security and Digital Forensics.  Our expertise spans Computer Forensics, Cyber Crime and Fraud Investigations, E-Discovery, HIPAA Privacy, Advanced Persistent Threat (APT), PCI-DSS Compliance, Risk Management and Board &amp; C-Level Assurance.  Larson Security is led by former FBI Special Agent Scott Larson.</t>
  </si>
  <si>
    <t>https://larsonsecurity.com/</t>
  </si>
  <si>
    <t>Scott Larson</t>
  </si>
  <si>
    <t>https://www.linkedin.com/in/scottklarson/</t>
  </si>
  <si>
    <t>Lastline</t>
  </si>
  <si>
    <t>Lastline Inc</t>
  </si>
  <si>
    <t xml:space="preserve">Lastline, Inc. provides innovative AI-powered network security products that detect and defeat advanced cyberattacks attempting to enter and operating within your network. We protect network, email, cloud, and web infrastructures, minimizing the risk of damaging and costly data breaches with fewer resources and at lower cost. 
</t>
  </si>
  <si>
    <t>https://www.lastline.com/</t>
  </si>
  <si>
    <t>John DiLullo</t>
  </si>
  <si>
    <t>https://www.linkedin.com/in/john-dilullo-a519006/</t>
  </si>
  <si>
    <t>Claire Trimble</t>
  </si>
  <si>
    <t>https://www.linkedin.com/in/claire-trimble-60a34955/?locale=de_DE</t>
  </si>
  <si>
    <t>$52,200,000</t>
  </si>
  <si>
    <t>LastPass</t>
  </si>
  <si>
    <t xml:space="preserve">LastPass manages your passwords and online life, so you don't have to. We've made going online easier and safer, and supporting all of your browsers, operating systems, and mobile devices since 2008. LastPass Enterprise scales SSO and password management for teams small and large, helping IT be more secure, maintain compliance, and increase productivity of the organization.
</t>
  </si>
  <si>
    <t>https://www.lastpass.com/</t>
  </si>
  <si>
    <t>Joe Siegrist</t>
  </si>
  <si>
    <t xml:space="preserve">LogMeIn
</t>
  </si>
  <si>
    <t>Lenovo</t>
  </si>
  <si>
    <t>Lenovo Group Ltd.</t>
  </si>
  <si>
    <t>Our story began more than three decades ago with a team of eleven engineers in China. Today, we are a diverse group of forward thinkers and innovators in more than 160 countries, constantly reimagining technology to make the world more interesting and to solve tough global challenges.
We are dedicated to transforming our customers’ experience with technology—and how it, and they, interact with the world around us. We call this Intelligent Transformation. We are setting the stage for what’s possible with technology shaped by Augmented Intelligence, capable of enhancing and elevating human capability.</t>
  </si>
  <si>
    <t>www.lenovo.com</t>
  </si>
  <si>
    <t>YANG Yuanqing</t>
  </si>
  <si>
    <t>https://www.linkedin.com/in/yuanqinglenovo/?originalSubdomain=cn</t>
  </si>
  <si>
    <t>Gina QIAO</t>
  </si>
  <si>
    <t>linkedin.com/in/ginaqiao/</t>
  </si>
  <si>
    <t>HKG:0992</t>
  </si>
  <si>
    <t>$850,000,000</t>
  </si>
  <si>
    <t>$50,071,000,000</t>
  </si>
  <si>
    <t>LAWtrust</t>
  </si>
  <si>
    <t>Law Trusted Third Party Services (Pty) Ltd</t>
  </si>
  <si>
    <t>Pretoria</t>
  </si>
  <si>
    <t>We provide world-class security in the digital world – to the ultimate benefit of the human one. People are at the centre of everything we do, be it securing identity documents, protecting companies or supporting the communities around us.</t>
  </si>
  <si>
    <t>https://www.lawtrust.co.za/</t>
  </si>
  <si>
    <t>Layer 7 Technologies</t>
  </si>
  <si>
    <t xml:space="preserve">www.layer7.com
</t>
  </si>
  <si>
    <t>Layer Seven Security</t>
  </si>
  <si>
    <t>Layer Seven Security empower organizations worldwide to harden, patch and monitor SAP systems against cyber attacks using SAP Solution Manager</t>
  </si>
  <si>
    <t>https://layersevensecurity.com/</t>
  </si>
  <si>
    <t>Layered Insight</t>
  </si>
  <si>
    <t xml:space="preserve"> Qualys, Inc.</t>
  </si>
  <si>
    <t>Layered Insight enables organizations to unify DevOps and SecOps by providing complete visibility and control of containerized applications.</t>
  </si>
  <si>
    <t>layeredinsight.com</t>
  </si>
  <si>
    <t>https://www.linkedin.com/in/sachinyaggarwal/</t>
  </si>
  <si>
    <t>LBMC</t>
  </si>
  <si>
    <t>LBMC, PC</t>
  </si>
  <si>
    <t>Brentwood</t>
  </si>
  <si>
    <t>LBMC is the largest professional service solutions provider based in Tennessee, serving approximately 10,000 clients with diverse needs across a spectrum of industries; however, we didn’t start that way.LBMC was founded in 1984 as a traditional accounting firm with a simple mission: to serve a great group of clients and enjoy doing it. More than 30 years later, loving what we do and who we do it for has taken us a long way. LBMC has been named a top 50 firm in the country.</t>
  </si>
  <si>
    <t>www.lbmcinformationsecurity.com</t>
  </si>
  <si>
    <t>Jeff Drummonds</t>
  </si>
  <si>
    <t>https://www.linkedin.com/in/jeffdrummondscpa/</t>
  </si>
  <si>
    <t>$194,000,000</t>
  </si>
  <si>
    <t>Ledger</t>
  </si>
  <si>
    <t>Ledger SAS</t>
  </si>
  <si>
    <t>A fast paced, growing company developing security and infrastructure solutions for cryptocurrencies as well as blockchain applications for individuals and companies, by leveraging a distinctive, proprietary technology.Ledger was launched in 2014 by eight experts with complementary backgrounds in embedded security, cryptocurrencies and entrepreneurship, united around the idea of creating secure solutions for blockchain applications.</t>
  </si>
  <si>
    <t>https://www.ledger.com/</t>
  </si>
  <si>
    <t>Pascal Gauthier</t>
  </si>
  <si>
    <t>https://www.linkedin.com/in/pascalgauthier1/</t>
  </si>
  <si>
    <t>Benoit Pellevoizin</t>
  </si>
  <si>
    <t>https://www.linkedin.com/in/benoitp/?originalSubdomain=fr</t>
  </si>
  <si>
    <t>$88,000,000</t>
  </si>
  <si>
    <t>Leidos</t>
  </si>
  <si>
    <t>Leidos Cyber is a pioneer in the field of cybersecurity. It defined the market in protecting the industrial control ecosystem for the mission critical infrastructure needs of global enterprises.</t>
  </si>
  <si>
    <t xml:space="preserve">cyber.leidos.com/
</t>
  </si>
  <si>
    <t>$11,009,000,000</t>
  </si>
  <si>
    <t>Leviathan Security Group</t>
  </si>
  <si>
    <t>Leviathan Security Group Inc</t>
  </si>
  <si>
    <t>Leviathan was formed by the principals of @stake, Guardent, Symantec, and Foundstone when they decided to collaborate and combine the expertise from their decades of information security experience. Over the years, we have added research, education, and security strategy experts to expand our client offerings, training programs, and business structure. The members of Leviathan Security Group are dedicated to integrated Risk Management and Information Security solutions that are not just patches, point-in-time fixes, or box-checking exercises. Rather, our methodology helps our clients to improve the processes that led to the issue. We help them take the next steps in their evolution and help them maintain or reclaim their reputations.</t>
  </si>
  <si>
    <t>https://www.leviathansecurity.com/</t>
  </si>
  <si>
    <t>Frank Heidt</t>
  </si>
  <si>
    <t>https://www.linkedin.com/in/frankheidt/</t>
  </si>
  <si>
    <t>Liberty Mutual</t>
  </si>
  <si>
    <t>Liberty Mutual Insurance Company</t>
  </si>
  <si>
    <t>Since 1912, we've grown our organization into the sixth largest global property and casualty insurer - based on 2019 gross written premium - by maintaining our commitment to the belief that progress happens when people feel secure. At Liberty Mutual Insurance we work hard every day to support our customers and our people, so they can protect their families, build their businesses and invest in their futures.We are headquartered in Boston, but our people, our customers and our reach span the globe. So to better serve our global customers and employees, we are organized into three business units.</t>
  </si>
  <si>
    <t>https://www.libertymutualgroup.com/about-lm/corporate-information/overview</t>
  </si>
  <si>
    <t>David H. Long</t>
  </si>
  <si>
    <t>https://www.linkedin.com/in/davidhlong/</t>
  </si>
  <si>
    <t>Timothy M. Sweeney</t>
  </si>
  <si>
    <t>https://www.linkedin.com/in/tim-sweeney-205265139/</t>
  </si>
  <si>
    <t>Lieberman Software</t>
  </si>
  <si>
    <t>Lieberman Software Corp.</t>
  </si>
  <si>
    <t xml:space="preserve">Lieberman Software Corp. provides privileged identity management and security management solutions to more than 1,200 customers worldwide, including half of the US Fortune 50. By automatically discovering and managing privileged accounts that appear whenever enterprises deploy and change IT resources, the company's products help secure access 
to sensitive systems and data. 
The company's multi-faceted, agentless software can reliably track privileged accounts on dynamic networks and change service and process account credentials by auto-discovering complex account interdependencies. With this technology, Lieberman Software enables organizations to fully automate labor-intensive, error-prone IT administrative tasks without the need for ongoing customization and professional services. 
Lieberman Software pioneered the privileged identity management space by releasing the first product to this market in 2001. Since then, the company has regularly updated and expanded its privileged account management solution set while growing its customer base in this vibrant and emerging market. 
 </t>
  </si>
  <si>
    <t>www.liebsoft.com</t>
  </si>
  <si>
    <t xml:space="preserve"> Bomgar </t>
  </si>
  <si>
    <t>Feb 1, 2018.</t>
  </si>
  <si>
    <t>LIFARS</t>
  </si>
  <si>
    <t>LIFARS, LLC</t>
  </si>
  <si>
    <t xml:space="preserve">LIFARS is a highly technical, New York City based incident response and digital forensics firm specializing in proactive and reactive solutions to optimize your organization's cybersecurity exposure. 
Ondrej Krehel founded LIFARS in 2012, when he noticed the security gap existing between organizations and their information. Building the company on a commitment in establishing a safe, environment for our clients, Ondrej takes pride and dedication in putting our clients first. 
Providing both reactive and proactive solutions to our clients ranging from data breach response, digital forensics, tabletop exercises, penetration testing, cloud security compliance. 
LIFARS has become a global leader in digital forensics, and cyber resiliency services, with team members located across North America and Europe. 
Named the top 20 cybersecurity company in New York and the top 500 cybersecurity company globally, LIFARS has achieved immense market recognition and success with our solutions. 
Our solutions are based off the industry’s best practices and experience spanning across decades of working on high profile events.  
 </t>
  </si>
  <si>
    <t>https://lifars.com/</t>
  </si>
  <si>
    <t>Ondrej Krehel</t>
  </si>
  <si>
    <t>https://www.linkedin.com/in/ondrejkrehel</t>
  </si>
  <si>
    <t>Steve Lubchansky</t>
  </si>
  <si>
    <t>https://www.linkedin.com/in/steve-lubchansky-3332683/</t>
  </si>
  <si>
    <t>Light Point Security</t>
  </si>
  <si>
    <t>Light Point Security is the award-winning cybersecurity company that invented the concept of remote browser isolation. Our product, Light Point Web, protects organizations from web-based malware, including unknown threats, in a user-friendly design. Remote browser isolation allows enterprises and government agencies to segregate trusted from untrusted web content in a seamless and easy to use way. Light Point Web completely isolates a user's web browsing activity onto a remote virtual environment so that no web content ever reaches their computers - all without performance degradation. The Light Point Web platform also provides privacy and anonymity while browsing the web, and data analytics into employee behavior.</t>
  </si>
  <si>
    <t>https://lightpointsecurity.com</t>
  </si>
  <si>
    <t>Zuly Gonzalez</t>
  </si>
  <si>
    <t>https://www.linkedin.com/in/zulygonzalez/</t>
  </si>
  <si>
    <t xml:space="preserve">McAfee
</t>
  </si>
  <si>
    <t>Link11</t>
  </si>
  <si>
    <t>Link11GmbH.</t>
  </si>
  <si>
    <t>Frankfurt</t>
  </si>
  <si>
    <t>Link11 is the leading European IT security provider in the field of cyber-resilience. The global protection solutions of the Cloud Security Platform are fully automated, react in real-time and defend against all attacks, including unknown and new patterns, in under 10 seconds.  According to unanimous analyst opinion (Gartner, Frost &amp; Sullivan) Link11 offers the fastest mitigation (TTM) available on the market. To ensure cyber-resilience, web and infrastructure DDoS protection, bot mitigation, API protection, secure DNS, zero touch WAF, secure CDN, and threat intelligence services, among others, enable holistic and cross-platform hardening of corporate networks and critical applications. International customers can thus concentrate on their business and digital growth. Since the company was founded in 2005, Link11 has received multiple awards for its innovative solutions.</t>
  </si>
  <si>
    <t>Jens-Philipp Jung</t>
  </si>
  <si>
    <t>https://www.linkedin.com/in/jens-philipp-jung-05a47051/</t>
  </si>
  <si>
    <t>Linkmotion</t>
  </si>
  <si>
    <t>Link Motion inc.</t>
  </si>
  <si>
    <t>Link Motion inc. (“Link Motion” or the “Company”) (NYSE: LKM), is a leading smart car and smart ride business. Link Motion’s portfolio of offerings includes enabling technology solutions and secure connected carputers for the ecosystem of car businesses, consumer ride sharing services, as well as legacy mobile security, productivity, and other related applications.
Link Motion was founded in 2005 and became the first mobile internet service company in China that successfully listed on the NYSE in May 2011 (under the ticker: NQ). The Company is International with offices currently in Beijing, Hong Kong, Taipei, Dallas, and Finland.
The Company was founded for the Smartphone revolution and provided a wide range of mobile internet services and applications. Now, the Company is positioned for the future Smart Car revolution.</t>
  </si>
  <si>
    <t xml:space="preserve">www.link-motion.com
</t>
  </si>
  <si>
    <t>Zeming Xu</t>
  </si>
  <si>
    <t>NYSE: LKM</t>
  </si>
  <si>
    <t>H-Bar Cyber Solutions</t>
  </si>
  <si>
    <t>H-Bar Cyber Solutions, LLC</t>
  </si>
  <si>
    <t>York County</t>
  </si>
  <si>
    <t>H-Bar Cyber Solutions is a team of educated, certified and experienced Cyber Security professionals, versed in the US Department of Defense (DoD) and the National Institutes of Standards and Technology (NIST) methodology for protecting information in Federal Government Information Systems.
 Our mission is to utilize this methodology to provide rapidly-emplaced, cost-effective measures for securing the information that small businesses and organizations store and transmit.</t>
  </si>
  <si>
    <t>https://hbarcyber.com/</t>
  </si>
  <si>
    <t>Adam Austin</t>
  </si>
  <si>
    <t>https://www.linkedin.com/in/adam-austin-27b2a6a/</t>
  </si>
  <si>
    <t>$4, 000, 000</t>
  </si>
  <si>
    <t>Linksys</t>
  </si>
  <si>
    <t>The Linksys Group</t>
  </si>
  <si>
    <t>Imagine a new standard where Wi-Fi is spotlessly connected throughout your home and office, where each connected device is securely protected, where dead zones cease to exist. This is the industry standard that Linksys is making progress to establish. We believe that Wi-Fi is at the center of the connected home and that flawless Wi-Fi makes your life that much more flawless. Linksys has been dominating the leaderboard for Wi-Fi systems.
A pioneering connectivity company since 1988, Linksys helps you connect at home, on the job, and on the go.  Simplify control of your home, entertainment, security, and Internet access with Linksys products. Follow our company for important updates, networking and employment listings, product announcements, and business development opportunities.</t>
  </si>
  <si>
    <t xml:space="preserve">www.linksys.com
</t>
  </si>
  <si>
    <t>Mark Kimble</t>
  </si>
  <si>
    <t>https://www.linkedin.com/in/mark-kimble-4780a715/</t>
  </si>
  <si>
    <t xml:space="preserve">501-1,000 </t>
  </si>
  <si>
    <t xml:space="preserve"> Belkin International</t>
  </si>
  <si>
    <t>Lionfish Cyber Security</t>
  </si>
  <si>
    <t>Lionfish Cyber Security™</t>
  </si>
  <si>
    <t>Indianapolis</t>
  </si>
  <si>
    <t>Indiana</t>
  </si>
  <si>
    <t xml:space="preserve">Take a deep-dive approach with some of the best players in the industry at Lionfish Cyber Security™ where we have created an empowerment channel for small businesses.  Our team includes those who have served in the trenches of our military, federal government, and especially the DoD.  We are proud to be a vet-owned business. Our team has vast expertise in military missions and execution of programs from directive to detail, knowing the cybersecurity landscape.  Cyber deterrence remains an important, ever-evolving area of national concern.  We understand the tests, know when to provide you with the allies you need, and understand the enemy.  
We can provide the mentorship necessary to cross the threshold to a higher standard of excellence in cyber hygiene, whether you are working to achieve (CMMC) certification, or to level up your internal planning and capabilities. </t>
  </si>
  <si>
    <t>https://lionfishcybersecurity.com/</t>
  </si>
  <si>
    <t>Jeremy Miller</t>
  </si>
  <si>
    <t>https://www.linkedin.com/in/jeremy-miller-2902561b/</t>
  </si>
  <si>
    <t>Matt Pitchford</t>
  </si>
  <si>
    <t>LiveAction</t>
  </si>
  <si>
    <t>LiveAction, Inc.,</t>
  </si>
  <si>
    <t xml:space="preserve">LiveAction develops IT visibility, analytics and diagnostic solutions designed to simplify network management.  Our two different platforms, LiveNX (the Network Experience) and LiveSP (the Service Provider Experience) were each built by teams of subject matter experts to focus on delivering key functionality to our users. 
Initially developed to aid the US Department of Defense in the operation of its networks, LiveNX is built around an innovative visual display, real-time big data analytics and deep control of routers and switches for unparalleled network administration. LiveNX accelerates troubleshooting with its QoS control, application-aware and WAN functionality, developed through engineering partnerships with Cisco Systems and broadened to support 107 different network technology vendors. </t>
  </si>
  <si>
    <t>https://www.liveaction.com/</t>
  </si>
  <si>
    <t>Stephen Stuut</t>
  </si>
  <si>
    <t>https://www.linkedin.com/in/sstuut/</t>
  </si>
  <si>
    <t>Fielder Hiss</t>
  </si>
  <si>
    <t>https://www.linkedin.com/in/fielder-hiss-9928483/</t>
  </si>
  <si>
    <t>$41,900,000</t>
  </si>
  <si>
    <t>Living Security</t>
  </si>
  <si>
    <t xml:space="preserve">At Living Security, we reduce the #1 cybersecurity risk for enterprises, human error, through engaging and impactful security awareness training that is brought to life by innovative tech enabled experiences. 
Living Security co-founders, Ashley and Drew Rose, recognized that traditional security awareness programs were failing to move the needle and it was time for a fresh approach. Our immersive training experiences engage the enterprise using science backed techniques to motivate behavior change and refreshed content that’s relevant for the current threat landscape. 
Living Security’s mission is to equip people with the knowledge and tools to protect their freedom in all areas on their lives. We believe that caring about your employee as a whole and unique person and engaging them with security awareness through their interests will lead to long term success in securing your organization in an ever-evolving cyber threat environment. </t>
  </si>
  <si>
    <t>www.livingsecurity.com/</t>
  </si>
  <si>
    <t>Ashley Rose</t>
  </si>
  <si>
    <t>https://www.linkedin.com/in/ashley-rose-11678463/</t>
  </si>
  <si>
    <t>LJ Kushner</t>
  </si>
  <si>
    <t>LJ Kushner &amp; Associates, L.L.C.</t>
  </si>
  <si>
    <t>Freehold</t>
  </si>
  <si>
    <t xml:space="preserve">Founded in 1999, L.J. Kushner &amp; Associates has been directly involved in the successful recruitment of more Information Security Leaders than any other recruitment firm.   Since its inception, the firm has built its reputation on its ability to deliver a high-quality Information Security recruitment service.  The firm provide dynamic Information Security talent to customers with a level of efficiency that maximizes client’s time and resources. 
L.J. Kushner &amp; Associates prides itself on its industry specific Information Security knowledge and substantial relationships with qualified Information Security professionals.  L.J. Kushner’s team of Information Security recruiters collectively possess more years of successful Information Security recruitment experience than any other recruitment firm.  A blend of both current and historical industry perspective enables the firm to provide its clients with exceptional advisory services.    </t>
  </si>
  <si>
    <t>ljkushner.com/</t>
  </si>
  <si>
    <t>Lee Kushner</t>
  </si>
  <si>
    <t>https://www.linkedin.com/in/leekushner/</t>
  </si>
  <si>
    <t>BG Staffing</t>
  </si>
  <si>
    <t>Locklizard</t>
  </si>
  <si>
    <t>Locklizard Limited</t>
  </si>
  <si>
    <t>Locklizard was launched in 2004 by a group of information and document security specialists who have more than 70 years experience in the IT security, DRM (digital rights management), data security, document encryption, PKI, and copy protection industries, securing information on personal computers and messaging systems.  Our management team was involved in the first file security software produced in the UK, used to protect business data on personal computers.  Senior management include authors of ISO/IEC 17799 (formerly BS7799) who contribute to other national and international data security standards on data security methods and techniques, open trade messaging and data management.</t>
  </si>
  <si>
    <t>https://www.locklizard.com/</t>
  </si>
  <si>
    <t>LockPath</t>
  </si>
  <si>
    <t>Lockpath, Inc.</t>
  </si>
  <si>
    <t xml:space="preserve">LockPath is a market leader in corporate governance, risk management, regulatory compliance (GRC) and information security (InfoSec) software. Built on the patented Dynamic Content Framework (DCF), LockPath’s flexible, scalable and fully integrated suite of applications is used by organizations to automate business processes, reduce enterprise risk
and demonstrate regulatory compliance to achieve audit-ready status. The applications are designed to manage all facets of compliance and information security programs, including policies and procedures, risk assessment and mitigation, incident tracking and remediation, vulnerability management, third-party management, business continuity planning and audit preparation.
LockPath serves a client base of global organizations ranging from small and midsize companies to Fortune 10 enterprises in more than 15 industries. LockPath is headquartered in Overland Park, Kansas.
</t>
  </si>
  <si>
    <t>https://www.navexglobal.com/en-us?fromLink=https://www.lockpath.com/</t>
  </si>
  <si>
    <t>Chris Caldwell</t>
  </si>
  <si>
    <t>NAVEX Global</t>
  </si>
  <si>
    <t>Lockstep Technology Group</t>
  </si>
  <si>
    <t>Westcott Technologies Corporation</t>
  </si>
  <si>
    <t>Duluth</t>
  </si>
  <si>
    <t xml:space="preserve">We at Lockstep Technology Group make sure information technology isn’t about selling products, but it is about serving our clients. We build our foundation upon innovating and engineering the best possible solutions for our customers because we believe IT, at its core, is customer service.
What is Lockstep? When you’re in lockstep, everyone is marching the same way and to the same tune and that’s how our IT solutions are. Every solution we have feeds another solution, augments that solution or makes it better; it is all about optimization over time. We make sure the consulting we provide is in lockstep with our customers’ needs and requirements.
</t>
  </si>
  <si>
    <t>https://lockstepgroup.com/</t>
  </si>
  <si>
    <t>Scott Anctil</t>
  </si>
  <si>
    <t>https://www.linkedin.com/in/scottanctil/</t>
  </si>
  <si>
    <t>Log Point</t>
  </si>
  <si>
    <t>LogPoint A/S</t>
  </si>
  <si>
    <t xml:space="preserve">LogPoint is committed to creating the best SIEM in the world. We enable organizations to convert data into actionable intelligence: supporting cybersecurity, compliance, IT operations, and business analytics.
LogPoint’s modern SIEM with UEBA provides advanced analytics and ML-driven automation capabilities that enable our customers to securely build-, manage, and effectively transform their businesses. Our flat licensing model, based on nodes rather than data volume, drastically reduces the cost of deploying a SIEM solution on-premise, in the cloud or as an MSSP.
LogPoint is easy to implement and offers unparalleled time-to-value. Our solution is supported by a market-leading support organization available 24×7 to assists our customers and partners around the world.
</t>
  </si>
  <si>
    <t>https://www.logpoint.com/</t>
  </si>
  <si>
    <t>Jesper Zerlang</t>
  </si>
  <si>
    <t>https://dk.linkedin.com/in/zerlang</t>
  </si>
  <si>
    <t>Nicolai Zerlang</t>
  </si>
  <si>
    <t>https://dk.linkedin.com/in/nzerlang</t>
  </si>
  <si>
    <t>Logically Secure</t>
  </si>
  <si>
    <t>Logically Secure Ltd</t>
  </si>
  <si>
    <t xml:space="preserve">Logically Secure was founded in 2006 to provide penetration testing services to the music industry, computer game organisations and technical advice to HMG departments.
Since then, we have grown to offer consultancy, digital forensics, training, incident response, CTFs, Red Teaming and any other cyber support our customers require.
We are passionate about what we do and how we do it, and our services are personally configured, and designed around our customers.
We are still small enough to be agile and dynamic, but large and experienced enough to cater bespoke services to several of the world’s largest technical and engineering based companies.
</t>
  </si>
  <si>
    <t>https://www.logicallysecure.com/</t>
  </si>
  <si>
    <t>Steve Armstrong</t>
  </si>
  <si>
    <t>LogicHub</t>
  </si>
  <si>
    <t>LogicHub, Inc.</t>
  </si>
  <si>
    <t xml:space="preserve">Founded in 2016 by seasoned cybersecurity veterans from ArcSight and Sumo Logic, LogicHub is built on the principle that every decision process for threat detection and response can and should be automated.
We built our SOAR+ and MDR+ solutions based on that principle.
We solve the challenges organization face today - lack of security resources and SOC expertise - by mimicking the cognitive and intuitive approach of expert analyst with machines - at machine speeds and machine scale.
</t>
  </si>
  <si>
    <t>https://www.logichub.com/</t>
  </si>
  <si>
    <t>Kumar Saurabh</t>
  </si>
  <si>
    <t>https://www.linkedin.com/in/kumar1729/</t>
  </si>
  <si>
    <t>Lockheed Martin Corporation</t>
  </si>
  <si>
    <t xml:space="preserve">Over one hundred years ago, on August 16, 1912, Glenn L. Martin established the Glenn L. Martin Company in Los Angeles, California. He started the company after building his first plane in a rented church, where he took a leap of faith on his risky but innovative new aircraft design at the urging of none other than Orville Wright.
Four months later and four hundred miles away, on December 19, 1912, Allan and Malcolm Lockheed founded the Alco Hydro-Aeroplane Company, later renamed the Lockheed Aircraft Company. Talented mechanics, they set up shop out of a  garage, constructing seaplanes that would shatter speed and distance records for overwater flights.
</t>
  </si>
  <si>
    <t>https://www.lockheedmartin.com/</t>
  </si>
  <si>
    <t>James D. Taiclet</t>
  </si>
  <si>
    <t>https://www.linkedin.com/in/james-taiclet</t>
  </si>
  <si>
    <t>NYSE:LMT</t>
  </si>
  <si>
    <t>$59,810,000,000</t>
  </si>
  <si>
    <t>LoginRadius</t>
  </si>
  <si>
    <t>LoginRadius Inc</t>
  </si>
  <si>
    <t>LoginRadius is a leading cloud-based consumer identity and access management (CIAM) solution that empowers businesses to deliver a delightful consumer experience and win consumer trust.
The developer-friendly Identity Platform provides a comprehensive set of APIs to enable authentication, identity verification, single sign-on, user management, and account protection capabilities such as multi-factor authentication on any web or mobile application. The company offers open source SDKs, integrations with over 150 third party applications, pre-designed and customizable login interfaces, and best-in-class data security products. The platform is already loved by over 3,000 businesses with a monthly reach of 1.17 billion users worldwide.</t>
  </si>
  <si>
    <t>https://www.loginradius.com/</t>
  </si>
  <si>
    <t>Rakesh Soni</t>
  </si>
  <si>
    <t>https://www.linkedin.com/in/rakeshsonii</t>
  </si>
  <si>
    <t xml:space="preserve">Kris Hay
</t>
  </si>
  <si>
    <t>https://www.linkedin.com/in/kris-hay-60827b6/</t>
  </si>
  <si>
    <t>$19,300,000</t>
  </si>
  <si>
    <t>$10,200,000</t>
  </si>
  <si>
    <t>LogRhythm</t>
  </si>
  <si>
    <t>LogRhythm, Inc.</t>
  </si>
  <si>
    <t>LogRhythm empowers more than 4,000 customers across the globe to measurably mature their security operations program. LogRhythm's award-winning NextGen SIEM Platform delivers comprehensive security analytics; user and entity behavior analytics (UEBA); network detection and response (NDR); and security orchestration, automation, and response (SOAR) within a single, integrated platform for rapid detection, response, and neutralization of threats.</t>
  </si>
  <si>
    <t>https://logrhythm.com/</t>
  </si>
  <si>
    <t>Mark Logan</t>
  </si>
  <si>
    <t>https://www.linkedin.com/in/mark-logan-894977/</t>
  </si>
  <si>
    <t>Cindy Zhou</t>
  </si>
  <si>
    <t>https://www.linkedin.com/in/cindyzhou/</t>
  </si>
  <si>
    <t>$126,300,000</t>
  </si>
  <si>
    <t>$95,100,000</t>
  </si>
  <si>
    <t>Logz.io</t>
  </si>
  <si>
    <t>Logz.io Inc</t>
  </si>
  <si>
    <t>Logz.io is a cloud observability platform for modern engineering teams. The Logz.io platform consists of three products—Log Management, Infrastructure Monitoring, and Cloud SIEM — that work together to unify the jobs of monitoring, troubleshooting, and security.</t>
  </si>
  <si>
    <t>https://logz.io/</t>
  </si>
  <si>
    <t>Tomer Levy</t>
  </si>
  <si>
    <t>https://www.linkedin.com/in/tomer-levy-3609501/</t>
  </si>
  <si>
    <t>Guy Hilton</t>
  </si>
  <si>
    <t>https://www.linkedin.com/in/guyhilton/</t>
  </si>
  <si>
    <t>LogMeIn, Inc.</t>
  </si>
  <si>
    <t>LogMeIn’s category-defining products unlock the potential of the modern workforce by making it possible for millions of people and businesses around the globe to do their best work simply and securely—on any device, from any location and at any time.
A pioneer in remote work technology and a driving force behind today’s work-from-anywhere movement, LogMeIn has become one of the world’s largest SaaS companies with tens of millions of active users, more than 3,500 global employees, over $1.3 billion in annual revenue and approximately 2 million customers worldwide who use its software as an essential part of their daily lives.</t>
  </si>
  <si>
    <t>https://www.logmeininc.com/</t>
  </si>
  <si>
    <t>William (Bill) Wagner</t>
  </si>
  <si>
    <t>https://www.linkedin.com/in/williamrwagner</t>
  </si>
  <si>
    <t xml:space="preserve">Scott Romesser
</t>
  </si>
  <si>
    <t>https://www.linkedin.com/in/scottromesser/</t>
  </si>
  <si>
    <t>NASDAQ:LOGM</t>
  </si>
  <si>
    <t>$1,262,000,000</t>
  </si>
  <si>
    <t>LookingGlass Security</t>
  </si>
  <si>
    <t>LOOKINGGLASS CYBER SOLUTIONS Inc.</t>
  </si>
  <si>
    <t>LookingGlass Cyber Solutions delivers unified threat protection against sophisticated cyber attacks to global enterprises and government agencies by operationalizing threat intelligence across its end-to-end portfolio. Scalable threat intelligence platforms and network-based threat response products consume our machine-readable data feeds to provide comprehensive threat-driven security.</t>
  </si>
  <si>
    <t>https://www.lookingglasscyber.com/</t>
  </si>
  <si>
    <t>Gilman Louie</t>
  </si>
  <si>
    <t>Mary Yang</t>
  </si>
  <si>
    <t>Lookout, Inc.</t>
  </si>
  <si>
    <t>Lookout is the leader in mobile security, protecting the device at the intersection of the personal you and the professional you. Our mission is to secure and empower our digital future in a privacy-focused world where mobile devices are essential to all we do for work and play.</t>
  </si>
  <si>
    <t>https://www.lookout.com/</t>
  </si>
  <si>
    <t>Jim Dolce</t>
  </si>
  <si>
    <t>https://www.linkedin.com/in/jim-dolce-318a626/</t>
  </si>
  <si>
    <t>Mike Banic</t>
  </si>
  <si>
    <t>https://www.linkedin.com/in/mikebanic/</t>
  </si>
  <si>
    <t>$282,300,000</t>
  </si>
  <si>
    <t>Magal S3</t>
  </si>
  <si>
    <t>Magal Security Systems Ltd.</t>
  </si>
  <si>
    <t>Yehud</t>
  </si>
  <si>
    <t>Magal Security Systems is a leading international provider of solutions and products for physical and cyber security, as well as safety and site management. Over the past 50 years, Magal has delivered tailor-made security solutions and turnkey projects to hundreds of satisfied customers in over 100 countries.
Magal offers comprehensive integrated solutions for critical sites, managed by Fortis4G - our 4th generation, cutting-edge PSIM+SIEM platform. The solutions leverage our broad portfolio of homegrown Perimeter Intrusion Detection Systems (PIDS), advanced outdoor video surveillance technology and cyber security solutions.
Established in 1965 as a branch of the Israeli Aerospace Industry, Magal initially focused on developing indicative fences for security; in 1993, Magal was floated and privatized and had its IPO on NASDAQ. Since its inception, Magal has acquired two subsidiary companies, Senstar and Aimetis.</t>
  </si>
  <si>
    <t>https://magalsecurity.com/</t>
  </si>
  <si>
    <t>Dror Sharon</t>
  </si>
  <si>
    <t>https://www.linkedin.com/in/dror-sharon-9457003/?originalSubdomain=il</t>
  </si>
  <si>
    <t>Gord Loney</t>
  </si>
  <si>
    <t>NASDAQ:MAGS</t>
  </si>
  <si>
    <t>$18,250,000</t>
  </si>
  <si>
    <t>ManTech</t>
  </si>
  <si>
    <t>ManTech International Corporation</t>
  </si>
  <si>
    <t xml:space="preserve">ManTech was founded in 1968 to provide advanced technological services to the U.S. Government. We began with a single Navy contract to develop war-gaming models for the submarine community. Over the years, our government's technology needs have increased dramatically in scope and sophistication, and we have grown to meet that challenge.
For 5 decades, we kept a careful eye on where emerging technologies were taking the government, and we developed the resources to master those technologies—by staying close to our customers and anticipating their needs, hiring nearly 8,000 talented professionals to propel us into the future, and acquiring companies with proven capabilities.
</t>
  </si>
  <si>
    <t>https://www.mantech.com/</t>
  </si>
  <si>
    <t>Kevin M. Phillips</t>
  </si>
  <si>
    <t>https://www.linkedin.com/in/kevin-phillips-134ab98/</t>
  </si>
  <si>
    <t>Sheila Blackwell</t>
  </si>
  <si>
    <t>https://www.linkedin.com/in/sheila-blackwell-6b06721/</t>
  </si>
  <si>
    <t>NASDAQ:MANT</t>
  </si>
  <si>
    <t>$2,200,000,000</t>
  </si>
  <si>
    <t>Lucideus</t>
  </si>
  <si>
    <t>Lucideus Inc.</t>
  </si>
  <si>
    <t>Pioneer in Cybersecurity &amp; Digital Business Risk Quantification. Its SAFE platform helps measure/mitigate enterprise-wide risk in real-time</t>
  </si>
  <si>
    <t>https://www.lucideus.com/</t>
  </si>
  <si>
    <t>Saket Modi</t>
  </si>
  <si>
    <t>https://www.linkedin.com/in/samodi/</t>
  </si>
  <si>
    <t>Saket Bajoria</t>
  </si>
  <si>
    <t>https://www.linkedin.com/in/saket-bajoria-0218ab5/</t>
  </si>
  <si>
    <t>$51,000,000</t>
  </si>
  <si>
    <t>McAfee</t>
  </si>
  <si>
    <t>McAfee, LLC</t>
  </si>
  <si>
    <t>McAfee is the device-to-cloud cybersecurity company. Inspired by the power of working together, McAfee creates enterprise and consumer solutions that make our world a safer place for the benefit of all. Our holistic, automated, and open security platform and cloud-first approach to building security solutions allow all your products to coexist, communicate, and share threat intelligence with each other anywhere in the digital landscape. Where machine automation is converged with human intelligence so you can streamline workflows more efficiently. Where your team is freed from unnecessary operational burden and is empowered to strategically fight adversaries. Where you can orchestrate all things security on premises and in the cloud through a single management system.</t>
  </si>
  <si>
    <t>https://www.mcafee.com/</t>
  </si>
  <si>
    <t>Peter Leav</t>
  </si>
  <si>
    <t>https://www.linkedin.com/in/peter-leav-8b5a116b/</t>
  </si>
  <si>
    <t>Lynne Doherty Mcdonald</t>
  </si>
  <si>
    <t>https://www.linkedin.com/in/lynne-doherty-mcdonald/</t>
  </si>
  <si>
    <t xml:space="preserve">NASDAQ:MCFE
</t>
  </si>
  <si>
    <t>$2,600,000,000</t>
  </si>
  <si>
    <t>Lucy Security</t>
  </si>
  <si>
    <t>Zug</t>
  </si>
  <si>
    <t>LUCY allows organizations to Measure and improve the security awareness of employees and test the IT defences</t>
  </si>
  <si>
    <t>https://lucysecurity.com/</t>
  </si>
  <si>
    <t>Luminate Security</t>
  </si>
  <si>
    <t>Luminate Security ltd.</t>
  </si>
  <si>
    <t>Luminate enables security and IT teams to create Zero Trust Application Access architecture without traditional VPN appliances. Our Secure Access Cloud™ securely connects any user from any device, anywhere in the world to corporate applications, on-premises and in the cloud, while all other corporate resources are cloaked without granting access to the entire network.</t>
  </si>
  <si>
    <t>Ofer Smadari</t>
  </si>
  <si>
    <t>https://www.linkedin.com/in/ofer-smadari-22b563/</t>
  </si>
  <si>
    <t>Lumu</t>
  </si>
  <si>
    <t>Lumu Technologies Inc.</t>
  </si>
  <si>
    <t>Doral</t>
  </si>
  <si>
    <t>Lumu is the cybersecurity company that helps the world measure compromise in real time.</t>
  </si>
  <si>
    <t>https://lumu.io/</t>
  </si>
  <si>
    <t>Ricardo Villadiego</t>
  </si>
  <si>
    <t>https://www.linkedin.com/in/rvilladiego/</t>
  </si>
  <si>
    <t>Maria Lobato</t>
  </si>
  <si>
    <t>https://www.linkedin.com/in/maria-lobato-7a54b436/</t>
  </si>
  <si>
    <t>Lunarline</t>
  </si>
  <si>
    <t>Lunarline, Inc.</t>
  </si>
  <si>
    <t>The company’s name comes from two distinct words lunar and line. Lunar is Middle English, from the Latin lunaris, and also from luna moon; akin to Latin lucEre to shine. Since the beginning of time, the moon has provided light and direction to sailors and travelers.
It is our goal to provide light to customers facing a dark situation. Without the moon, the night is completely black making it easy to steer off target or get lost. When it comes to complicated IT security issues, Lunarline is here to provide customers with the light to get them back on track.</t>
  </si>
  <si>
    <t>https://lunarline.com/</t>
  </si>
  <si>
    <t>Waylon Krush</t>
  </si>
  <si>
    <t>https://www.linkedin.com/in/waylonkrush</t>
  </si>
  <si>
    <t>Luta Security</t>
  </si>
  <si>
    <t>Luta Security, Inc.</t>
  </si>
  <si>
    <t>Luta Security is transforming the way governments and organizations are using people, processes, and tools to improve vulnerability coordination and security overall. We understand that there is not a one-size-fits-all approach to security. Every organization needs to assess its process maturity and operational capacity to determine what actions are needed to enhance its security, including which strategies and solutions make sense today and in the future.
​
Luta Security advises organizations across all phases of vulnerability coordination. Whether your organization is just getting started, or if you have already launched a vulnerability disclosure or bug bounty program, we can help your organization achieve its security goals, including complying with ISO 29147, 30111, and 27304.</t>
  </si>
  <si>
    <t>https://www.lutasecurity.com/</t>
  </si>
  <si>
    <t>Katie Moussouris</t>
  </si>
  <si>
    <t>https://www.linkedin.com/in/kmoussouris/</t>
  </si>
  <si>
    <t>Amy Hyde</t>
  </si>
  <si>
    <t>https://www.linkedin.com/in/amy-hyde-96a2b0/</t>
  </si>
  <si>
    <t>$61,094</t>
  </si>
  <si>
    <t>Lynx Software</t>
  </si>
  <si>
    <t>Lynx Software Technologies, Inc.</t>
  </si>
  <si>
    <t>Over 30 years of processor evolution, Lynx has crafted and adapted platform architectures for builders of safety- and security-critical software systems. Lynx embraced open standards from the beginning, with its original real-time operating system (RTOS), LynxOS®, featuring a UNIX®-like user model and standard POSIX® interfaces to embedded developers. LynxOS-178® is developed and certified to the distinguished FAA DO-178C DAL A safety standard and received the first and only FAA Reusable Software Component certificate for an RTOS. It supports ARINC API and FACE standards.
The LYNX MOSA.ic™ software framework extends this proud history of innovation, harnessing CPU virtualization to enable the rapid creation, certification and deployment of safe, secure, and reliable systems out of independent application modules.</t>
  </si>
  <si>
    <t>https://www.lynx.com/</t>
  </si>
  <si>
    <t>GURJOT SINGH</t>
  </si>
  <si>
    <t>https://www.linkedin.com/in/gurjot-singh-297857a7/</t>
  </si>
  <si>
    <t>Ian Ferguson</t>
  </si>
  <si>
    <t>https://www.linkedin.com/in/iferguson/</t>
  </si>
  <si>
    <t>$15,140,000</t>
  </si>
  <si>
    <t xml:space="preserve"> Micro Focus</t>
  </si>
  <si>
    <t>Micro Focus is one of the world’s largest enterprise software providers. We deliver trusted
and proven mission-critical software that keeps the digital world running. Our pragmatic, disciplined,
customer-centric approach allows customers to succeed in today’s rapidly evolving marketplace.</t>
  </si>
  <si>
    <t>https://www.microfocus.com/en-us/home</t>
  </si>
  <si>
    <t>Stephen Murdoch</t>
  </si>
  <si>
    <t>https://www.linkedin.com/in/stephen-murdoch-0805844/?originalSubdomain=uk</t>
  </si>
  <si>
    <t>Genefa Murphy, PhD</t>
  </si>
  <si>
    <t>https://www.linkedin.com/in/genefamurphy/</t>
  </si>
  <si>
    <t>LSE:MCRO</t>
  </si>
  <si>
    <t>$3,348,000,000</t>
  </si>
  <si>
    <t xml:space="preserve">Parallax Capital
</t>
  </si>
  <si>
    <t>Lynx Technology Partners</t>
  </si>
  <si>
    <t>Lynx Technology Partners, Inc.</t>
  </si>
  <si>
    <t>At Lynx, we listen, anticipate our partners’ needs, adapt to your unique environment, watch for risk exposure, and use our real world experience to deliver efficient and cost-effective solutions.
The Lynx Team is made up of experienced, industry recognized experts who have led governance, risk management, compliance and cybersecurity programs and served as subject matter experts (SMEs) for Fortune 500 enterprises and Federal agencies.
In short, we know what it takes to implement an effective security, risk management, and compliance program. It’s that intimate knowledge of highly regulated industries and the information protection industry that enables Lynx to interpret technical and business requirements and provide solutions quickly and thoroughly.</t>
  </si>
  <si>
    <t>https://www.lynxtechnologypartners.com/</t>
  </si>
  <si>
    <t>Gina Mahin</t>
  </si>
  <si>
    <t>https://www.linkedin.com/in/gina-mahin-15b103</t>
  </si>
  <si>
    <t>Doug Yarabinetz</t>
  </si>
  <si>
    <t>https://www.linkedin.com/in/dougyarabinetz/</t>
  </si>
  <si>
    <t>M.TECH</t>
  </si>
  <si>
    <t>M.Tech Products Pte Ltd.</t>
  </si>
  <si>
    <t xml:space="preserve">M.Tech is a leading cyber security and network performance solutions provider. We work with leading vendors to bring optimal solutions to the market through a channel of reseller partners.
Established in May 2002, M.Tech is headquartered in Singapore and has a network of 32 offices in 16 countries – Singapore, Australia, Cambodia, China (including Hong Kong &amp; Taiwan), India, Indonesia, Japan, Korea, Malaysia, Myanmar, New Zealand, Philippines, Sri Lanka, Thailand, United Kingdom and Vietnam. Our regional presence allows us to provide strong on-site sales, technical, logistics and marketing support to our reseller partners.
</t>
  </si>
  <si>
    <t>https://mtechpro.com/</t>
  </si>
  <si>
    <t>Macmon</t>
  </si>
  <si>
    <t>macmon secure GmbH</t>
  </si>
  <si>
    <t>Berlin</t>
  </si>
  <si>
    <t xml:space="preserve">macmon secure develops network security software, focussing on Network Access Control. Founded in 2003 macmon secure has grown from strength to strength, becoming the technology leader in the field of Network Access Control. Based in Berlin the macmon NAC solution is fully engineered in Germany. In 2014 due to ripening market conditions macmon expanded its presence into the European Market, opening up an office in the UK. Interest and demand has been strong with growth of more than 25% year on year. 
macmon has a broad diverse range of customers varying throughout all industries, capturing SMB’s, medium sized enterprises through to large international corporations. </t>
  </si>
  <si>
    <t>https://www.macmon.eu/</t>
  </si>
  <si>
    <t>CHRISTIAN BÜCKER</t>
  </si>
  <si>
    <t>https://www.linkedin.com/in/christian-b%C3%BCcker-58446ab1/</t>
  </si>
  <si>
    <t>MAD Security</t>
  </si>
  <si>
    <t>MAD Security, LLC.</t>
  </si>
  <si>
    <t>Our goal is to Make A Difference in everything we do which means ensuring you can operate and grow your business with the peace of mind knowing your data, entities, and knowledge are safe and secure 24x7, 365.
We believe in a “Win-Win” philosophy – your success is our success!
Being customer-centric ensures that we put you first in everything we do from our daily operations to how we conduct business with our partners. This allows us to make sure that you are given a quality experience when working with us.
We conduct business ethically and respectfully and we believe that trust is the foundation in any business partnership.</t>
  </si>
  <si>
    <t>https://madsecurity.com/</t>
  </si>
  <si>
    <t>Jeremy Conway</t>
  </si>
  <si>
    <t>https://www.linkedin.com/in/jeremyconway/</t>
  </si>
  <si>
    <t>Don Sumner</t>
  </si>
  <si>
    <t>https://www.linkedin.com/in/donsumner/</t>
  </si>
  <si>
    <t>Maddrix</t>
  </si>
  <si>
    <t>Maddrix, LLC</t>
  </si>
  <si>
    <t xml:space="preserve">Maddrix is a network security startup focused on helping government, critical infrastructure, and private sector organizations protect their mission critical and national security information from advanced threat actors.
We help our clients with the paradigm shift from traditional perimeter, signature, and compliance based risk management to new and innovative ways to manage risk from today’s aggressive and persistent threat actors. Maddrix is in the inaugural class of elite incident response providers accredited by the National Security Agency’s National Security Cyber Assistance Program (NSCAP).  The NSCAP accreditation program enables government agencies who own or operate national security systems to select an NSA-approved vendor to provide incident response and remediation services for cyber security incidents.
</t>
  </si>
  <si>
    <t>https://maddrix.com/</t>
  </si>
  <si>
    <t>Stephen Windsor</t>
  </si>
  <si>
    <t>https://www.linkedin.com/in/stephenwindsor/</t>
  </si>
  <si>
    <t>$127,893</t>
  </si>
  <si>
    <t>MagicCube</t>
  </si>
  <si>
    <t>MagicCube, Inc.</t>
  </si>
  <si>
    <t>Silicon Valley</t>
  </si>
  <si>
    <t>Our founders were constantly searching for a better way to secure apps and devices while leading mobile payment and security teams at other Fortune 500 companies. Software-based encryption required constant patching for vulnerabilities. Hardware promised better protection but had serious limitations of its own. It seemed like the entire industry had settled for “good enough,” so we decided to build it ourselves. We called our solution “MagicCube,” the world’s only software TEE security platform for mobile and IoT devices.</t>
  </si>
  <si>
    <t>https://magiccube.co/</t>
  </si>
  <si>
    <t>Sam Shawki</t>
  </si>
  <si>
    <t>https://www.linkedin.com/in/shawki/</t>
  </si>
  <si>
    <t>$17,200,000</t>
  </si>
  <si>
    <t>Magnataur Consulting</t>
  </si>
  <si>
    <t>Magnataur Consulting LLC</t>
  </si>
  <si>
    <t xml:space="preserve">Technology - One of the ONLY sources of sustainable competitive advantage
The Internet of things is here, and "the things"​ are creating data at an ever increasing rate. The total sum of all data on earth in 2016 is expected to double by 2020​. We are now accustomed to the idea that our products can monitor all manner of variables and minutae to provide unique insights into how our products are used. In fact, many customers consider product health dashboards and alerts a table-stakes feature. With industry leaders like NEST and TESLA showcasing the ability to use intelligent products to deliver incredible value to their customers, they have everyone else re-evaluating their product offering and how it can be improved.
</t>
  </si>
  <si>
    <t>https://www.magnataur.com/</t>
  </si>
  <si>
    <t>Alexander Feng</t>
  </si>
  <si>
    <t>https://www.linkedin.com/in/alexander-d-feng/</t>
  </si>
  <si>
    <t>Magnet Forensics</t>
  </si>
  <si>
    <t>Magnet Forensics, Inc.</t>
  </si>
  <si>
    <t xml:space="preserve">A year later, Saliba found himself in remission and returned to WRPS as a digital forensics examiner, responsible for recovering Internet evidence from computers to support the force’s investigations. In a sense he had returned to his tech roots, having completed a college degree in programming and working for a software company prior to becoming a police officer.
At the time that Saliba became a forensics examiner, web and online usage was exploding. Finding important evidence on a suspect’s hard drive was like searching for a needle in a haystack. Facing this new challenge, Saliba set out to find a solution that would help him, and others, recover relevant data faster.
</t>
  </si>
  <si>
    <t>https://www.magnetforensics.com/</t>
  </si>
  <si>
    <t>Adam Belsher</t>
  </si>
  <si>
    <t>https://www.linkedin.com/in/adambelsher/</t>
  </si>
  <si>
    <t>Rosalynn Medaglia</t>
  </si>
  <si>
    <t>https://www.linkedin.com/in/rosalynn-medaglia-079b1a1/</t>
  </si>
  <si>
    <t>$4,840,000</t>
  </si>
  <si>
    <t>Malwarebytes</t>
  </si>
  <si>
    <t>Malwarebytes, Inc.</t>
  </si>
  <si>
    <t>Cork</t>
  </si>
  <si>
    <t xml:space="preserve">Back in 2004, Marcin Kleczynski picked up a nasty malware infection one day while cruising the Internet in search of video games. This despite having a big-name paid antivirus in place.
It was the family computer, so his parents said, you have to make this right. No big deal, said Marcin. He worked as a computer tech after school in Chicago. How long would it take to remove a small bit of malicious code?
So Marcin set out to build a better malware fighter. He taught himself code and eventually engineered a small but highly effective anti-malware tool called Rogue Remover that quickly became popular in the security community.
</t>
  </si>
  <si>
    <t>https://www.malwarebytes.com/</t>
  </si>
  <si>
    <t>Marcin Kleczynski</t>
  </si>
  <si>
    <t>https://www.linkedin.com/in/marcinkleczynski/</t>
  </si>
  <si>
    <t>Akshay Bhargava</t>
  </si>
  <si>
    <t>https://www.linkedin.com/in/akshaybhargava01/</t>
  </si>
  <si>
    <t>Managed Methods</t>
  </si>
  <si>
    <t>Managed Methods, Inc.</t>
  </si>
  <si>
    <t xml:space="preserve">ManagedMethods is on a mission to make securing sensitive information stored in the cloud easy and affordable for K-12 school districts. ManagedMethods provides a centralized command center for managing Google Workspace and Microsoft 365 cybersecurity and student safety risks. The platform monitors risks in Google Workspace and Microsoft 365, providing automated controls to prevent data security breaches, account takeovers, ransomware and phishing attacks, and detect student safety signals.
Founded in 2013 by industry veterans of the enterprise performance and security software sectors, ManagedMethods provides school districts with visibility and control over the data that is stored, accessed and shared in Google Workspace and Microsoft 365. We make it possible for school districts to realize the productivity, collaboration, and classroom learning benefits of these cloud applications, without exposing students and staff to security and safety risks.
</t>
  </si>
  <si>
    <t>https://managedmethods.com/</t>
  </si>
  <si>
    <t>Charlie Sander</t>
  </si>
  <si>
    <t>https://www.linkedin.com/in/charlie-sander-5674a1/</t>
  </si>
  <si>
    <t>ManageEngine</t>
  </si>
  <si>
    <t>As the IT management division of Zoho Corporation, ManageEngine prioritizes flexible solutions that work for all businesses, regardless of size or budget.
ManageEngine crafts comprehensive IT management software with a focus on making your job easier. Our 90+ products and free tools cover everything your IT needs, at prices you can afford.
From network and device management to security and service desk software, we're bringing IT together for an integrated, overarching approach to optimize your IT.</t>
  </si>
  <si>
    <t>https://www.manageengine.com/</t>
  </si>
  <si>
    <t>Sridhar Vembu</t>
  </si>
  <si>
    <t>$141,000,000</t>
  </si>
  <si>
    <t>Mandiant</t>
  </si>
  <si>
    <t>Mandiant Corp.</t>
  </si>
  <si>
    <t>Mandiant is the information security industry's leading provider of incident response and computer forensics solutions and services. Headquartered in Alexandria, Va., with offices in New York, Los Angeles and San Francisco, Mandiant provides products, professional services and education to Fortune 500 companies, financial institutions,government agencies, domestic and foreign police departments and leading U.S. law firms.
Mandiant comprises one of the industry's largest incident response and forensics forces. The authors of nine books, Mandiant security consultants and engineers hold top government security clearances and certifications and advanced degrees from some of the most prestigious computer science universities.</t>
  </si>
  <si>
    <t>www.mandiant.com</t>
  </si>
  <si>
    <t>Microsoft Corporation</t>
  </si>
  <si>
    <t xml:space="preserve">At Microsoft, our mission is to empower every person and every organization on the planet to achieve more. Our mission is grounded in both the world in which we live and the future we strive to create. Today, we live in a mobile-first, cloud-first world, and the transformation we are driving across our businesses is designed to enable Microsoft and our customers to thrive in this world.
</t>
  </si>
  <si>
    <t>https://www.microsoft.com/en-ph/</t>
  </si>
  <si>
    <t>NASDAQ:MSFT</t>
  </si>
  <si>
    <t xml:space="preserve">$1,000,000,000
 </t>
  </si>
  <si>
    <t>$143,000,000,000</t>
  </si>
  <si>
    <t>Mantix4</t>
  </si>
  <si>
    <t>Englewood</t>
  </si>
  <si>
    <t>Mantix4’s M4 Award Winning Cyber Threat Hunting Platform was originally developed in 2011 by a team of defense intelligence, cyber security, and military experts. The technology was purpose-built to reduce the complexity of their current infrastructure and give their security team real-time, actionable data to prevent and manage emerging cyber threats. Mantix4’s revolutionary technology bridges the large visibility gap left by traditional security technologies.  Instead of spending months deploying technologies that attempt to sift through false positives, Mantix4  installs in under an hour, empowering IT professionals to proactively cyber hunt and effectively bridge the visibility gap.</t>
  </si>
  <si>
    <t>https://mantix4.com/</t>
  </si>
  <si>
    <t>John Stubbs</t>
  </si>
  <si>
    <t>https://www.linkedin.com/in/johnpstubbs/</t>
  </si>
  <si>
    <t>Marlabs</t>
  </si>
  <si>
    <t>Marlabs, Inc.</t>
  </si>
  <si>
    <t>Piscataway</t>
  </si>
  <si>
    <t>Marlabs is a Digital Technology Solutions company that helps companies adopt digital transformation using a comprehensive Digital360 framework comprising of Digital Product Engineering, Digital Automation, AI and Cognitive Platforms, Enterprise Analytics, Cloud, Digital Security and Digital User Experience; delivering a next-generation Digital Customer Experience.
Marlabs’ digital life-cycle model delivers rapid innovation using prototyping, co-creation, concept-to-completion and rapid deployment. Marlabs’ innovation labs, “marlabs.next” incubates cutting-edge technologies like Intent-Intelligence, IoT, IoP, Blockchain and Hyper-Personalization.
Headquartered in New Jersey, United States, with 2,300 employees, Marlabs provides digital technology solutions to clients across different industry verticals, which include Healthcare and Life Sciences, Banking, Financial Services, Insurance, Airlines, Energy and Utilities, Education and Media, Retail, Manufacturing and Government.</t>
  </si>
  <si>
    <t>https://www.marlabs.com/</t>
  </si>
  <si>
    <t>SIBY VADAKEKKARA</t>
  </si>
  <si>
    <t>https://www.linkedin.com/in/siby-vadakekkara-01018a/</t>
  </si>
  <si>
    <t>PURNIMA MENON</t>
  </si>
  <si>
    <t>https://www.linkedin.com/in/menonpurnima/</t>
  </si>
  <si>
    <t>$560,000,000</t>
  </si>
  <si>
    <t>Marsh</t>
  </si>
  <si>
    <t>Marsh LLC</t>
  </si>
  <si>
    <t xml:space="preserve">Marsh is a global leader in insurance broking and risk management. In more than 130 countries, our experts in every facet of risk and across industries help clients to anticipate, quantify, and more fully understand the range of risks they face. In today’s increasingly uncertain global business environment, Marsh helps clients to thrive and survive.
We work with clients of all sizes to define, design, and deliver innovative solutions to better quantify and manage risk. To every client interaction we bring an unmatched combination of deep intellectual capital, industry-specific expertise, global experience, and collaboration. We offer risk management, risk consulting, insurance broking, alternative risk financing, and insurance program management services to businesses, government entities, organizations, and individuals around the world.  </t>
  </si>
  <si>
    <t>https://www.marsh.com/</t>
  </si>
  <si>
    <t>John Q. Doyle</t>
  </si>
  <si>
    <t xml:space="preserve">John Jones
</t>
  </si>
  <si>
    <t>https://www.linkedin.com/in/jones128/</t>
  </si>
  <si>
    <t>$5,980,000,000</t>
  </si>
  <si>
    <t>Masergy</t>
  </si>
  <si>
    <t>Masergy Communications, Inc.</t>
  </si>
  <si>
    <t>In the unpredictable IT world, no one can offer 100% certainty, but Masergy gets pretty darn close. For nearly two decades, we’ve pioneered software-defined networking in ways that help predict certainty. Our groundbreaking network and cloud platform and undaunted commitment to client-first service help global enterprises transform with certainty. When you need SD-WAN, trust the pioneers in SD-networking.</t>
  </si>
  <si>
    <t>https://www.masergy.com/</t>
  </si>
  <si>
    <t xml:space="preserve">Chris MacFarland
</t>
  </si>
  <si>
    <t>https://www.linkedin.com/in/cmacfarland/</t>
  </si>
  <si>
    <t>Rebecca Carr</t>
  </si>
  <si>
    <t>https://www.linkedin.com/in/carrrebecca/</t>
  </si>
  <si>
    <t>$85,000,000</t>
  </si>
  <si>
    <t>$300,000,000</t>
  </si>
  <si>
    <t>Bershire Partners</t>
  </si>
  <si>
    <t>material.security</t>
  </si>
  <si>
    <t>Stellarite, Inc.</t>
  </si>
  <si>
    <t>We started Material after the 2016 hacks changed history and showed everyone everywhere the importance and fragility of our private data.
We think it takes at least as much creativity to protect a technology as it does to invent it. We know that usable security means making people safe and productive. We believe in common sense and not silver bullets, snake oil, or “next generation” technobabble. Our goal is resilience, and we build security that works (and works simply).
We’ve partnered closely with the world’s best organizations to protect their employees and the ordinary people that depend on them. We work incredibly hard because keeping people safe and helping them collaborate is the best job in the world.</t>
  </si>
  <si>
    <t>https://material.security/</t>
  </si>
  <si>
    <t>Ryan Noon</t>
  </si>
  <si>
    <t>https://www.linkedin.com/in/ryannoon/</t>
  </si>
  <si>
    <t>Maven Security</t>
  </si>
  <si>
    <t>Maven Security Consulting, Inc.</t>
  </si>
  <si>
    <t>Saint Georges</t>
  </si>
  <si>
    <t>Maven Security Consulting Inc. is a vendor-independent security consulting firm that helps companies secure their information assets and digital infrastructure by providing a wide range of customized consulting and training services.
Services include ethical hacking; web application security testing; mobile application security testing; network security testing; cybersecurity training; expert testimony (civil and criminal); and architecture analysis, design, and security testing for Next Generation Networks (NGN), including VoIP.
Maven Security has a global client base across the US, Canada, Europe, Asia, and Australia.  We help customers in many market sectors including SaaS providers, utilities, aerospace, government, banking, software, and recreation.
Maven Security is a privately held company established April 2001 and headquartered in Delaware, United States.</t>
  </si>
  <si>
    <t>https://www.mavensecurity.com/</t>
  </si>
  <si>
    <t>Benjamin Wells</t>
  </si>
  <si>
    <t>https://www.linkedin.com/in/benjamin-wells-7981a314/</t>
  </si>
  <si>
    <t>McKinsey</t>
  </si>
  <si>
    <t>McKinsey &amp; Company, Inc.</t>
  </si>
  <si>
    <t>We help organizations across the private, public, and social sectors create the Change that Matters most to them.
From the C-suite to the front line, we partner with our clients to transform their organizations, embed technology into everything they do, and build enduring capabilities.
With exceptional people in 65 countries, we combine global expertise and local insight to help you turn your ambitious goals into reality.</t>
  </si>
  <si>
    <t>https://www.mckinsey.com/</t>
  </si>
  <si>
    <t>Kevin Sneader</t>
  </si>
  <si>
    <t>https://www.linkedin.com/in/kevin-sneader-728705/</t>
  </si>
  <si>
    <t>$6,000,000,000</t>
  </si>
  <si>
    <t>Mimecast</t>
  </si>
  <si>
    <t>Mimecast Services Limited</t>
  </si>
  <si>
    <t>It’s a gateway to other critical IT systems and home to a treasure trove of corporate information your employees value. For all it offers, email needs to be protected and managed or it risks exposing your organization and your data to attack. Your customers and your supply chain are far too valuable to take that chance. It also needs to be effectively archived to meet growing compliance, e-discovery and legal obligations.</t>
  </si>
  <si>
    <t>https://www.mimecast.com/</t>
  </si>
  <si>
    <t>Peter Bauer</t>
  </si>
  <si>
    <t>https://www.linkedin.com/in/petercbauer/</t>
  </si>
  <si>
    <t>NASDAQ:MIME</t>
  </si>
  <si>
    <t>$90,200,000</t>
  </si>
  <si>
    <t>MediaPro</t>
  </si>
  <si>
    <t>MediaPRO Holdings, LLC.</t>
  </si>
  <si>
    <t>Bothell</t>
  </si>
  <si>
    <t>MediaPRO security and privacy training solutions are used by organizations of all sizes to protect sensitive data, demonstrate compliance, and reduce the risk to their reputation and bottom line.Whether you’re looking to more effectively demonstrate compliance, stop phishing attacks, or want a best-in-class security awareness program, MediaPRO makes training fun, fast and impactful.</t>
  </si>
  <si>
    <t>https://www.mediapro.com/</t>
  </si>
  <si>
    <t>Mike Metzger</t>
  </si>
  <si>
    <t>https://www.linkedin.com/in/mike-metzger-ba2156/</t>
  </si>
  <si>
    <t>$1,967,000,000</t>
  </si>
  <si>
    <t>Medigate</t>
  </si>
  <si>
    <t>Medigate, Ltd.</t>
  </si>
  <si>
    <t>Medigate offers the industry’s only truly dedicated medical device security platform that identifies and protects all Internet of Medical Things (IoMT) devices connected to a healthcare provider’s network. Unlike general IoT solutions, we’ve built our cyber security platform specifically and only for the unique needs of medical devices and clinical networks.</t>
  </si>
  <si>
    <t>www.medigate.io/</t>
  </si>
  <si>
    <t xml:space="preserve">Jonathan Langer
</t>
  </si>
  <si>
    <t>https://www.linkedin.com/in/jonathan-langer-5ba06748/</t>
  </si>
  <si>
    <t>Beth Ellis</t>
  </si>
  <si>
    <t>$50,400,000</t>
  </si>
  <si>
    <t>$16,900,000</t>
  </si>
  <si>
    <t>MegaPath</t>
  </si>
  <si>
    <t>MegaPath Holding Corp</t>
  </si>
  <si>
    <t>MegaPath is a leading business communications and network provider that helps businesses fully leverage the cloud. MegaPath’s award-winning service portfolio includes Voice, Unified Communications, SD-WAN, WiFi, and Internet services, backed by dedicated project management and 100% US-based technical support. MegaPath is uniquely positioned to deliver custom managed solutions to businesses that desire a broad range of high-value services from a single nationwide provider.</t>
  </si>
  <si>
    <t>https://www.fusionconnect.com/?megapath</t>
  </si>
  <si>
    <t>D. Craig Young</t>
  </si>
  <si>
    <t>https://www.linkedin.com/in/craig-young-277b586/</t>
  </si>
  <si>
    <t>Megaplan IT</t>
  </si>
  <si>
    <t>MegaplanIT Holdings LLC</t>
  </si>
  <si>
    <t xml:space="preserve">MegaplanIT has handpicked the best cybersecurity and compliance professionals in the industry, who have exceptional qualifications and experience. Our team of experts is actively committed to excellence, so they continually advance their skills by seeking out the most current training and certification in best practices across all industries.
</t>
  </si>
  <si>
    <t>https://megaplanit.com/</t>
  </si>
  <si>
    <t>Michael Vitolo</t>
  </si>
  <si>
    <t>https://www.linkedin.com/in/michael-vitolo-165a594/</t>
  </si>
  <si>
    <t xml:space="preserve">Jerry Abowd
</t>
  </si>
  <si>
    <t>https://www.linkedin.com/in/jerry-abowd-a942b41a/</t>
  </si>
  <si>
    <t>Menlo Security</t>
  </si>
  <si>
    <t>Menlo Security, Inc.</t>
  </si>
  <si>
    <t>Menlo Security's patented Isolation Platform protects organizations from cyber attack by eliminating the threat of malware. The Platform isolates and executes all Web content in the cloud, enabling users to safely interact with websites, links and documents online without compromising security. Menlo Security is trusted by some of the world’s largest enterprises, including Fortune 500 companies and financial services institutions.</t>
  </si>
  <si>
    <t>https://www.menlosecurity.com/</t>
  </si>
  <si>
    <t>Amir Ben-Efraim</t>
  </si>
  <si>
    <t>https://www.linkedin.com/in/amir-ben-efraim-8801451/</t>
  </si>
  <si>
    <t>Steven Wastie</t>
  </si>
  <si>
    <t>https://www.linkedin.com/in/stevenwastie/</t>
  </si>
  <si>
    <t>$260,500,000</t>
  </si>
  <si>
    <t>$50,200,000</t>
  </si>
  <si>
    <t>Merlin Cyber</t>
  </si>
  <si>
    <t>Merlin International, Inc.</t>
  </si>
  <si>
    <t>For years, organizations have cobbled together dozens of cybersecurity tools in an effort to keep ahead of rapidly evolving security threats and regulatory compliance requirements. However, this has resulted in a fragmented security posture that is massively complex and costly to manage, and it has opened enterprises to critical security vulnerabilities.</t>
  </si>
  <si>
    <t>https://merlincyber.com/</t>
  </si>
  <si>
    <t>David Phelps</t>
  </si>
  <si>
    <t>Stephen McCarney</t>
  </si>
  <si>
    <t>https://www.linkedin.com/in/mccarney/</t>
  </si>
  <si>
    <t>Mesh7</t>
  </si>
  <si>
    <t>https://mesh7.com/</t>
  </si>
  <si>
    <t>MessageSolution</t>
  </si>
  <si>
    <t>Dubin</t>
  </si>
  <si>
    <t>https://messagesolution.com/</t>
  </si>
  <si>
    <t>MessageWare</t>
  </si>
  <si>
    <t>Messageware Incorporated.</t>
  </si>
  <si>
    <t>Mississauga</t>
  </si>
  <si>
    <t>Founded in 1993, Messageware has been a trusted Microsoft Gold Certified Partner and a Global Exchange ISV for over 15 years.  Our Outlook Web Access enhancements and security solutions are used by organizations throughout the world to secure, enhance, and customize Outlook Web App/Access.  Our customers range in size from the largest corporations to small and medium size enterprises in all services and industries.  All of our customers have at least two things in common: i) they are using OWA to gain a competitive advantage and improve their operational efficiencies; ii) they recognize that OWA without Messageware software can expose their organizations to unnecessary security risks and limit the webmail functionality that they offer their users.</t>
  </si>
  <si>
    <t>https://www.messageware.com/</t>
  </si>
  <si>
    <t>Mark Rotman</t>
  </si>
  <si>
    <t>https://www.linkedin.com/in/mark-rotman-b6569a1/?originalSubdomain=ca</t>
  </si>
  <si>
    <t>Meta Intelligence</t>
  </si>
  <si>
    <t>https://www.meta-intelligence.com/</t>
  </si>
  <si>
    <t>Meta Networks</t>
  </si>
  <si>
    <t>Meta Networks Ltd.</t>
  </si>
  <si>
    <t>Meta Networks is reinventing the secure enterprise network for the cloud age. With Meta's Network-as-a-Service, you can rapidly connect people, applications, clouds, data centers and offices, and secure them with a software-defined perimeter.  The Meta NaaS is user-centric, leveraging a cloud-native global backbone to deliver high-performance, anytime/anywhere connectivity with always-on security.</t>
  </si>
  <si>
    <t>www.metanetworks.com</t>
  </si>
  <si>
    <t>Etay Bogner</t>
  </si>
  <si>
    <t>https://www.linkedin.com/in/etaybogner/?originalSubdomain=il</t>
  </si>
  <si>
    <t>Metacompliance</t>
  </si>
  <si>
    <t xml:space="preserve">MetaCompliance Limited </t>
  </si>
  <si>
    <t>Cyber security and compliance are two subjects that have only become part of an organisation’s “business as usual” activity in the last ten years. However, the dissemination of this knowledge amongst the staff and contractor population within the organisation has proven to be a big problem. This is due to a multitude of reasons, but the biggest obstacle in increasing user awareness of cyber security and compliance is the fact that the subject matter is dull and boring. This means that there is a natural aversion to this subject matter among users and management. The organisation does not help with an inconsistent approach to communication, be it via email or Intranet as well as the low quality of eLearning courses.</t>
  </si>
  <si>
    <t>www.metacompliance.com/</t>
  </si>
  <si>
    <t>Robert O'Brien</t>
  </si>
  <si>
    <t>https://www.linkedin.com/in/robert-o-brien-0aa4965/?originalSubdomain=uk</t>
  </si>
  <si>
    <t>MetaFlows</t>
  </si>
  <si>
    <t>Metaflows, Inc.</t>
  </si>
  <si>
    <t>Metaflows, Inc. is a California corporation founded by Livio Ricciulli, with significant help from Phillip Porras and Matt Jonkman. Livio and Phil collaborated at the Computer Science Laboratory of SRI International where intrusion detection was first developed back in 1983. Following recent compelling research results and prior commercial success, the founders were commissioned by the National Science Foundation and The Army Research Office to commercialize recent, significant results in network security research through the founding of Metaflows.</t>
  </si>
  <si>
    <t>https://www.metaflows.com/</t>
  </si>
  <si>
    <t>Livio Ricciulli</t>
  </si>
  <si>
    <t>https://www.linkedin.com/in/livior/</t>
  </si>
  <si>
    <t>$581,000</t>
  </si>
  <si>
    <t>InMobi</t>
  </si>
  <si>
    <t>Metaphor IT</t>
  </si>
  <si>
    <t>Metaphor IT Limited</t>
  </si>
  <si>
    <t>A “metaphor” is a word or phrase that is used to make a comparison between two things. It is derived from the Greek word “metaphora” which is to transfer or transform.At Metaphor IT we compare our client’s desired business objective to a variety of technical solutions, recommending and implementing the best solution to the requirement. We assist in transferring their systems to new solutions making the journey as seamless as possible.</t>
  </si>
  <si>
    <t>https://metaphor-it.com/</t>
  </si>
  <si>
    <t>MetricStream</t>
  </si>
  <si>
    <t>MetricStream Inc.</t>
  </si>
  <si>
    <t>MetricStream, the independent market leader in enterprise and cloud applications for Governance, Risk, Compliance (GRC) and Quality Management, makes GRC simple.</t>
  </si>
  <si>
    <t>https://www.metricstream.com/</t>
  </si>
  <si>
    <t>Bruce Dahlgren</t>
  </si>
  <si>
    <t>https://www.linkedin.com/in/bruce-w-dahlgren/</t>
  </si>
  <si>
    <t>June Manley</t>
  </si>
  <si>
    <t>https://www.linkedin.com/in/junemanley/</t>
  </si>
  <si>
    <t>$195,700,000</t>
  </si>
  <si>
    <t>Mi-Token</t>
  </si>
  <si>
    <t>Mi-Token Inc.</t>
  </si>
  <si>
    <t>Mi-Token was originally developed in 2005 by cryptographic and bank security specialists, designed specifically for two-factor authentication within the banking industry. The product was originally designed to provide a simplified user experience, while leveraging banking grade security.</t>
  </si>
  <si>
    <t>https://www.mi-token.com/</t>
  </si>
  <si>
    <t>Oscar Marquez</t>
  </si>
  <si>
    <t>https://www.linkedin.com/in/oscarmarquez/</t>
  </si>
  <si>
    <t>Militus</t>
  </si>
  <si>
    <t>Militus Cybersecurity Solutions.</t>
  </si>
  <si>
    <t>Militus provides the only information security service available that learns and analyzes your network over time using a custom-built network-based toolset. By building an understanding of how the network operates, we are able to uncover threats including rogue devices, information leaks, operational and architectural deficiencies, and evasive malware in ways that other services cannot.</t>
  </si>
  <si>
    <t>https://milituscyber.com/</t>
  </si>
  <si>
    <t>Mohammad Sadjadpour</t>
  </si>
  <si>
    <t>https://www.linkedin.com/in/mohammad-sadjadpour-44a37412/</t>
  </si>
  <si>
    <t>$800,000</t>
  </si>
  <si>
    <t>Minded Security</t>
  </si>
  <si>
    <t>IMQ Minded Security S.r.l.</t>
  </si>
  <si>
    <t>Milan</t>
  </si>
  <si>
    <t>Minded Security was established in Italy in 2007 with a focus on supporting businesses and organizations to build secure products and services.
The creation of Minded Security Research Lab resulted in some of the most important advancements in software security including the development of the first tool for Flash Security Testing (SWFintruder), and the first tool for Client Side Testing using Dynamic Tainting Analysis (DOMinatorPro).
Our unique expertise on Software Security permits us to support businesses and organizations to build secure products and services.
Minded Security innovative technologies are the culmination of over many years of research and thousands of successful software security consulting engagements at leading public and private organizations throughout the world.</t>
  </si>
  <si>
    <t>https://mindedsecurity.com/</t>
  </si>
  <si>
    <t>Matteo Meucci</t>
  </si>
  <si>
    <t>https://www.linkedin.com/in/meucci/</t>
  </si>
  <si>
    <t>IMQ Group</t>
  </si>
  <si>
    <t>Minereye</t>
  </si>
  <si>
    <t xml:space="preserve">Minereye Ltd.
</t>
  </si>
  <si>
    <t xml:space="preserve">MinerEye enables organizations to overcome the information governance and data protection challenge. It automatically scans, indexes, analyzes, virtually labels and categorizes every piece of unstructured and dark data contained in the organization’s data repositories. With proprietary Interpretive AI™, machine learning, and computer vision, the solution locates relevant files out of the billions that are stored, accurately evaluates them, qualifies them by significance and purpose, and automatically sends alerts with next best action recommendations in cases of conflicts, duplications, or potential violations. This way, data protection is profoundly enhanced while risk and operational costs are reduced.
</t>
  </si>
  <si>
    <t>https://www.minereye.com/</t>
  </si>
  <si>
    <t>Yaniv Avidan</t>
  </si>
  <si>
    <t>https://www.linkedin.com/in/yanivavidan/</t>
  </si>
  <si>
    <t>Susan Becker</t>
  </si>
  <si>
    <t>https://www.linkedin.com/in/susan-friedman-becker/?originalSubdomain=il</t>
  </si>
  <si>
    <t>$8,100,000</t>
  </si>
  <si>
    <t>Minerva</t>
  </si>
  <si>
    <t xml:space="preserve">Minerva Labs Ltd.
</t>
  </si>
  <si>
    <t>Throughout history, mankind has utilized technology to improve lives. The digital age has presented mankind with the ultimate tool for human advancement. Unfortunately, we have seen a sharp rise in attacks that threaten to undo mankind’s progress by exploiting the vulnerabilities created by the digital revolution and its ever-growing attack surface. Coming from military cyber units Eddy Bobritsky, Erez Breiman and Omri Moyal founded Minerva in 2014 with the mission of overturning the ever growing hacking tide that is still engulfing the cyber-world. The challenge was not just to create a platform that utterly defeats cyber-attacks but also one that does so regardless of an organization’s time, team size, skills, and toolset.</t>
  </si>
  <si>
    <t>https://minerva-labs.com/</t>
  </si>
  <si>
    <t>Eddy Bobritsky</t>
  </si>
  <si>
    <t>https://www.linkedin.com/in/eddybobritsky/</t>
  </si>
  <si>
    <t>Sharron Malaver (Altberg)</t>
  </si>
  <si>
    <t>https://www.linkedin.com/in/sharron-malaver-altberg-61a2a1/?locale=de_DE</t>
  </si>
  <si>
    <t>MIRACL</t>
  </si>
  <si>
    <t>MIRACL TECHNOLOGIES LIMITED</t>
  </si>
  <si>
    <t>MIRACL secures the people, apps and things needed to run a digital business. Using a Zero Knowledge proof, we eliminate outdated security practices in your infrastructure, including passwords, root keys and stored credentials. Our single security platform enables nearly every part of your digital business, from web and mobile applications, to the Internet of Things, the Enterprise Blockchain, and public/private cloud environments.
MIRACL Trust® is a simple, secure way for enterprise and external users to log into a mobile or web application through “strong authentication”. Using our Zero Knowledge proof, MIRACL Trust® allows an end user to provide both knowledge and possession without exchanging or sending any valuable information in whole form, and without storing any valuable data in whole form, (unlike passwords and current two-factor authentication).</t>
  </si>
  <si>
    <t>https://miracl.com/</t>
  </si>
  <si>
    <t xml:space="preserve">Robert Griffin
</t>
  </si>
  <si>
    <t>https://www.linkedin.com/in/robert-griffin-a111ba/</t>
  </si>
  <si>
    <t>$628,677</t>
  </si>
  <si>
    <t>Mission Critical Systems</t>
  </si>
  <si>
    <t xml:space="preserve">Mission Critical Systems, Inc.
</t>
  </si>
  <si>
    <t>Pompano Beach</t>
  </si>
  <si>
    <t>Mission Critical Systems is an information technology security reseller and integrator focused only on security solutions. With offices in Pompano Beach, Florida and Atlanta, Georgia, we have been providing top quality security products and consulting services throughout the Southeast United States and the Caribbean since 1997.
Our mission is to provide best-in-breed data and network security products and expert services that will reduce our client's exposure to information theft and destruction. We advocate a comprehensive approach to information security—evaluating all aspects of an organization's vulnerabilities from internal compromises to external threats.  We can provide your organization with the tools, control, and training to secure your data and infrastructure. Our sales and engineering professionals will work with you to design and implement strategies to address your complex information security challenges.</t>
  </si>
  <si>
    <t>https://www.locked.com/</t>
  </si>
  <si>
    <t xml:space="preserve">Susan Crabtree
</t>
  </si>
  <si>
    <t>https://www.linkedin.com/in/susancrabtree/</t>
  </si>
  <si>
    <t>MISTI</t>
  </si>
  <si>
    <t>MIS Training Institute Holdings, Inc.</t>
  </si>
  <si>
    <t>Founded in 1978, MIS Training Institute (MISTI) is the international leader in internal audit, fraud, IT audit and information security training, with offices in the US and London. MISTI’s expertise draws on experience gained in training more than 200,000 delegates across five continents.
Helping audit and info security professionals stay at the top of their game has always been at the core of MISTI’s mission. To that end, MISTI has developed and focused its vast variety of training courses and events on the wide-ranging needs of internal and IT auditors and information security practitioners. MISTI’s unparalleled course curriculum covers the most up-to-the-minute topics, provides proven audit and security practices, and delivers the information needed to be successful in today’s organizations.</t>
  </si>
  <si>
    <t>https://misti.com/</t>
  </si>
  <si>
    <t>Brett Shively</t>
  </si>
  <si>
    <t>ACI Learning</t>
  </si>
  <si>
    <t>Apr 2, 0214</t>
  </si>
  <si>
    <t>Tony Keefe</t>
  </si>
  <si>
    <t>https://www.linkedin.com/in/tonykeefe/</t>
  </si>
  <si>
    <t>$5,0000,000</t>
  </si>
  <si>
    <t>MIT Lincoln Laboratory</t>
  </si>
  <si>
    <t xml:space="preserve">MIT Lincoln Laboratory
</t>
  </si>
  <si>
    <t xml:space="preserve">MIT Lincoln Laboratory researches and develops a broad array of advanced technologies to meet critical national security needs. What sets us apart from many national R&amp;D laboratories is our focus on building operational prototypes of the unique systems we design.
We fabricated the ground and space terminals that enabled the world's fastest data download from a NASA satellite orbiting the moon; created the first dual-band radar that is also the highest-resolution, long-range imaging sensor in the world; and built a beam-combining laser that achieved the highest brightness recorded anywhere. 
</t>
  </si>
  <si>
    <t>https://www.ll.mit.edu/</t>
  </si>
  <si>
    <t xml:space="preserve">Eric D. Evans
</t>
  </si>
  <si>
    <t>https://www.linkedin.com/in/eric-evans-727b21a/</t>
  </si>
  <si>
    <t>$1,059,400</t>
  </si>
  <si>
    <t>Mitnick Security</t>
  </si>
  <si>
    <t xml:space="preserve">Mitnick Security Consulting LLC
</t>
  </si>
  <si>
    <t xml:space="preserve">Our globally renowned team, handpicked from The World's Network of Ethical Hackers, use technology and knowledge to provide unparalleled analysis of and insight into your security risks and vulnerabilities. We implore all of our clients to do comprehensive testing even if they’ve been tested before or have internal security staff in place, because unfortunately (or fortunately, depending on your viewpoint) our team too often finds that organizations are compromised by malicious criminals, rogue nations, and, often, internal figures
 The Global Ghost Team™ probes and launches safe attacks against your applications, people, telecommunications, and internal and external networks. We have advanced up-to-the-minute knowledge of how hackers and possibly internal staff might seek to invade and damage your organization.
</t>
  </si>
  <si>
    <t>https://www.mitnicksecurity.com/</t>
  </si>
  <si>
    <t>Kevin Mitnick</t>
  </si>
  <si>
    <t>https://www.linkedin.com/in/kevinmitnick/</t>
  </si>
  <si>
    <t xml:space="preserve">Kimberley Barry
</t>
  </si>
  <si>
    <t>https://www.linkedin.com/in/kimberley-barry/</t>
  </si>
  <si>
    <t>MITRE</t>
  </si>
  <si>
    <t>The MITRE Corporation</t>
  </si>
  <si>
    <t>At MITRE, we solve problems for a safer world. Through our federally funded R&amp;D centers and public-private partnerships, we work across government to tackle challenges to the safety, stability, and well-being of our nation.
As a not-for-profit organization, MITRE works in the public interest across federal, state and local governments, as well as industry and academia. We bring innovative ideas into existence in areas as varied as artificial intelligence, intuitive data science, quantum information science, health informatics, space security, policy and economic expertise, trustworthy autonomy, cyber threat sharing, and cyber resilience.</t>
  </si>
  <si>
    <t>https://www.mitre.org/</t>
  </si>
  <si>
    <t>JASON PROVIDAKES</t>
  </si>
  <si>
    <t>https://www.linkedin.com/in/jason-providakes-91465817/</t>
  </si>
  <si>
    <t>KATHLEEN FEDERICO</t>
  </si>
  <si>
    <t>https://www.linkedin.com/in/kathleenpfederico/</t>
  </si>
  <si>
    <t>$1,734,000,000</t>
  </si>
  <si>
    <t>MixMode</t>
  </si>
  <si>
    <t xml:space="preserve">Packetsled Inc. (DBA MixMode)
</t>
  </si>
  <si>
    <t>MixMode is the first to bring a third-wave, context-aware AI approach that automatically learns and adapts to dynamically changing environments. MixMode’s platform PacketSled, better understands network behavior as it adapts to baseline changes and enables both misuse detection and anomalydetection, as well as predictive maintenance.</t>
  </si>
  <si>
    <t>https://mixmode.ai/</t>
  </si>
  <si>
    <t>John Keister</t>
  </si>
  <si>
    <t>https://www.linkedin.com/in/jkeister/</t>
  </si>
  <si>
    <t>Christian Wiens</t>
  </si>
  <si>
    <t>https://www.linkedin.com/in/christianwiens/</t>
  </si>
  <si>
    <t>$17,300,000</t>
  </si>
  <si>
    <t>MKACyber</t>
  </si>
  <si>
    <t>MKACyber, Inc.</t>
  </si>
  <si>
    <t>MKACyber delivers strong, defensive operational cybersecurity capabilities to enterprise and government organizations. Providing SOC assessments, high-touch managed SOC services and CISO advisory and collaboration support capabilities, the company arms its customers with best-in-class solutions that address the most pressing needs of groups rangingfrom boards of directors and executive teams to technical staffs.</t>
  </si>
  <si>
    <t>https://thewatchtower.io/</t>
  </si>
  <si>
    <t>Mischel Kwon</t>
  </si>
  <si>
    <t>https://www.linkedin.com/in/mischelkwon</t>
  </si>
  <si>
    <t>Mocana</t>
  </si>
  <si>
    <t xml:space="preserve">Mocana Corporation
</t>
  </si>
  <si>
    <t xml:space="preserve">Mocana helps device operators bridge the adoption challenge between device vendors and service providers, and enables digital transformation with the emerging 5G network, edge cloud and SD-WAN. We protect the content delivery supply chain and device lifecycle for tamper-resistance from manufacture to end of life, with root-of-trust and chain-of-trust anchors. We measure the device for sustained integrity and for trustworthiness of operations and data to power AI/ML analytics. Our team of security professionals work with semiconductor vendors and certificate authorities to integrate with emerging technologies in order to comply with data privacy and protection standards. 
</t>
  </si>
  <si>
    <t>https://www.mocana.com/</t>
  </si>
  <si>
    <t>Dave Smith</t>
  </si>
  <si>
    <t>https://www.linkedin.com/in/david-smith-843308a/</t>
  </si>
  <si>
    <t>Hope Frank</t>
  </si>
  <si>
    <t>https://www.linkedin.com/in/hopefrank/</t>
  </si>
  <si>
    <t>$95,700,000</t>
  </si>
  <si>
    <t>Mitek Systems</t>
  </si>
  <si>
    <t xml:space="preserve">Mitek Systems, Inc.
</t>
  </si>
  <si>
    <t>Our success is a direct result of the success of our customers. Mitek brings the future to business with patented solutions and intuitive technologies that bridge the physical and digital worlds. Our leadership in identity verification, including facial biometrics, image capture technology and ID card verification enables customers to confidently onboard users, verify identities within seconds and strengthen security against cybercrimes. Mitek products power and protect millions of identity evaluations as well as mobile deposits every day, around the world.</t>
  </si>
  <si>
    <t>https://www.miteksystems.com/</t>
  </si>
  <si>
    <t>Max Carnecchia</t>
  </si>
  <si>
    <t>https://www.linkedin.com/in/max-carnecchia-51a58a/</t>
  </si>
  <si>
    <t xml:space="preserve">Cindy White
</t>
  </si>
  <si>
    <t>https://www.linkedin.com/in/cindy-white-2915a613/</t>
  </si>
  <si>
    <t>NASDAQ:MITK</t>
  </si>
  <si>
    <t>$15,800,000</t>
  </si>
  <si>
    <t>$84,600,000</t>
  </si>
  <si>
    <t>Modum</t>
  </si>
  <si>
    <t xml:space="preserve">modum.io AG
</t>
  </si>
  <si>
    <t>Modum is a young Zurich-based company founded in 2016 by a group of entrepreneurs with backgrounds in technology and pharmaceutical manufacturing. Modum offers next generation solutions for supply chain intelligence and automation, creating digital ecosystems powered by IoT sensing technology, blockchain-based networks and artificial intelligence for a wide range of applications related to sensitive goods in various industries.
Modum collaborates with global technology partners such as SAP and AWS, as well as business partners such as Swiss Post and Deloitte, to ensure solutions are fit-for-purpose and meet market needs.
To ensure quality standards within the company remain high, Modum’s quality management system is ISO 9001:2015 certified.</t>
  </si>
  <si>
    <t>https://modum.io/</t>
  </si>
  <si>
    <t>Simon Dössegger</t>
  </si>
  <si>
    <t>https://www.linkedin.com/in/sdoessegger/</t>
  </si>
  <si>
    <t xml:space="preserve">Initial Coin Offering
</t>
  </si>
  <si>
    <t>$13,300,000</t>
  </si>
  <si>
    <t>Momentum Cyber</t>
  </si>
  <si>
    <t>Momentum Cybersecurity Group, LLC,</t>
  </si>
  <si>
    <t>Momentum Cyber provides world-class M&amp;A and strategic advice combined with unparalleled senior-level access to the Cybersecurity ecosystem. We advise on a broad range of strategic activities, including mergers and acquisitions, board &amp; special situations, corporate strategy &amp; development, corporate finance, and operational excellence. We are a mission driven firm with a passion for Cybersecurity.</t>
  </si>
  <si>
    <t>https://momentumcyber.com/</t>
  </si>
  <si>
    <t xml:space="preserve">Eric McAlpine
</t>
  </si>
  <si>
    <t>https://www.linkedin.com/in/ericmcalpine/</t>
  </si>
  <si>
    <t>Monitorapp</t>
  </si>
  <si>
    <t xml:space="preserve">Monitorapp, Inc.
</t>
  </si>
  <si>
    <t>MONITORAPP is a security solution vendor that researches and develops a
variety of application acceleration and application security technologies.
Our products are based on the world no.1 application proxy technology to
ensure a fast and secure application environment. We’ve recently expanded
our services to the cloud environment for easier and faster access to our
industry-leading security technologies, making the world a safer place.</t>
  </si>
  <si>
    <t>https://www.monitorapp.com/</t>
  </si>
  <si>
    <t xml:space="preserve">Kyle Lee
</t>
  </si>
  <si>
    <t>https://www.linkedin.com/in/kyle-lee-a11a3660/</t>
  </si>
  <si>
    <t>$602,000</t>
  </si>
  <si>
    <t>Morphisec</t>
  </si>
  <si>
    <t>Morphisec Ltd.</t>
  </si>
  <si>
    <t xml:space="preserve">FUNDAMENTALLY ALTERING THE CYBERSECURITY LANDSCAPE 
Morphisec is transforming endpoint security with our pioneering Moving Target Defense. Our solutions deliver operationally simple, proactive prevention unbound by the limits of detection and prediction. We protect businesses around the globe from the most dangerous and sophisticated cyberattacks immediately, efficiently and absolutely. 
Advanced endpoint protection to prevent against the most dangerous cyberattacks: evasive malware, in-memory exploits, zero days and fileless attacks. Morphisec stops advanced threats cold without detecting, guessing or hunting for missed attacks. Get bulletproof prevention that is deceptively simple to operate, no need to compromise. </t>
  </si>
  <si>
    <t>https://www.morphisec.com</t>
  </si>
  <si>
    <t>RONEN YEHOSHUA</t>
  </si>
  <si>
    <t>https://www.linkedin.com/in/ronen-yehoshua-0021b617/</t>
  </si>
  <si>
    <t>Andrew Homer</t>
  </si>
  <si>
    <t>https://www.linkedin.com/in/andrewhomer/</t>
  </si>
  <si>
    <t>MobileIron</t>
  </si>
  <si>
    <t xml:space="preserve">MobileIron, Inc.
</t>
  </si>
  <si>
    <t>MobileIron is redefining enterprise security with the industry’s first mobile-centric, zero trust platform built on a unified endpoint management (UEM) foundation to secure access and protect data across the perimeter-less enterprise. Zero trust is defined by a “never trust, always verify” approach to security. MobileIron’s mobile-centric, zero trust approach validates the device, establishes user context, checks app authorization, verifies the network, and detects and remediates threats to ensure that only authorized users, devices, apps, and services can access business resources.</t>
  </si>
  <si>
    <t>https://www.mobileiron.com/en</t>
  </si>
  <si>
    <t>Simon Biddiscombe</t>
  </si>
  <si>
    <t>https://www.linkedin.com/in/simon-biddiscombe-028a5b71/</t>
  </si>
  <si>
    <t xml:space="preserve">NASDAQ:MOBL
</t>
  </si>
  <si>
    <t xml:space="preserve">Series F
</t>
  </si>
  <si>
    <t>$164,000,000</t>
  </si>
  <si>
    <t>$205,000,000</t>
  </si>
  <si>
    <t>Mosaic 451</t>
  </si>
  <si>
    <t xml:space="preserve">Mosaic451 is an elite team of IT specialists—engineers, analysts, reformed hackers, penetration testers, and even technical writers—who work together to provide bespoke managed IT services in security, operations, and design. We combine deep technological experience with operational discipline to protect and maintain critical infrastructure for energy, finance, education, and the U.S. government. 
Mosaic451 provides bespoke cyber operations, analysis, and critical infrastructure defense for high-risk, high-threat, complex and regulated (SOX, PCI, HIPAA, CIP, etc.) organizations in energy, finance, global distribution, government, healthcare, technology, and transportation. We protect complicated data and distribution systems, including water, hydro-electric, generation capacity, and transportation for tens of millions of Americans across the United States.  </t>
  </si>
  <si>
    <t>https://www.mosaic451.com/</t>
  </si>
  <si>
    <t>MSi</t>
  </si>
  <si>
    <t>Mission Secure, Inc.</t>
  </si>
  <si>
    <t>Charlottesville</t>
  </si>
  <si>
    <t xml:space="preserve">We are a team united and driven by one mission 
To stop OT cyber threats and protect critical operations. 
Our people, patented technology, and customers power Mission Secure. We believe Mission Secure is the new standard in OT cyber-protection. 
2010 
U.S. Department of Defensefunds cyber resilience research for military weapons systems and platforms. 
2014 
Mission Secure launches with industry experts, proven entrepreneurs, and lead researchers. 
2018 
Industry backing with Series A financing led by Chevron Technology Ventures, Energy Innovation Capital, Blue Bear Capital, and Macquarie. 
Now 
World-class clients in oil &amp; gas, maritime, power, smart cities, manufacturing, and defense select Mission Secure for cyber protection. 
Mission Secure is a leading industrial control system (ICS) cybersecurity company providing the patented MSi Platform and cyber advisory services to help clients in energy, defense, maritime and critical infrastructure prepare for and protect against cyber attacks. </t>
  </si>
  <si>
    <t>https://www.missionsecure.com/</t>
  </si>
  <si>
    <t>David Drescher</t>
  </si>
  <si>
    <t>https://www.linkedin.com/in/daviddrescher/</t>
  </si>
  <si>
    <t>Roark Pollock</t>
  </si>
  <si>
    <t>https://www.linkedin.com/in/roarkpollock/</t>
  </si>
  <si>
    <t>InstaSafe</t>
  </si>
  <si>
    <t>InstaSafe Technologies Pvt. Ltd.</t>
  </si>
  <si>
    <t>Founded in the year 2012 by a seasoned team having 100+ man-years in the cybersecurity space, InstaSafe seeks to make the internet safe, connected and open, by eliminating the gaps in the traditional network and security tools. We solve the challenge of secure access to critical applications by workforces located anywhere in the world, by replacing existing, obsolete hardware based solutions, with a highly scalable, cloud security solution that not only simplifies network security, but also makes enterprise security infrastructures even more secure.</t>
  </si>
  <si>
    <t>https://instasafe.com/</t>
  </si>
  <si>
    <t>Sandip Kumar Panda</t>
  </si>
  <si>
    <t>https://www.linkedin.com/in/zerotrustsecurityadvisor/</t>
  </si>
  <si>
    <t>$2.200,000</t>
  </si>
  <si>
    <t>MSAB</t>
  </si>
  <si>
    <t>Micro Systemation AB</t>
  </si>
  <si>
    <t xml:space="preserve">MSAB is the global leader in forensic technology for mobile device examination, with offices in Europe and in the USA, as well as a network of distributors across the globe. The company has been involved with mobile communications since 1984 and now has a singular focus on the forensic recovery of data from mobile devices. 
Our XRY software has been used by investigators to quickly and effectively retrieve information, such as pictures, SMS, call history, contact lists and application data since 2003. 
The company is based in Stockholm and has been listed on the Swedish Stock Exchange since 1999. We have been recognized for the past 3 years running by The Deloitte Technology Fast 500 EMEA program as a technology company that has achieved the fastest rates of annual revenue growth in EMEA during the past five years. 
 </t>
  </si>
  <si>
    <t>www.msab.com</t>
  </si>
  <si>
    <t>Joel Bollö</t>
  </si>
  <si>
    <t>https://www.linkedin.com/in/joel-boll%C3%B6-013a2413/</t>
  </si>
  <si>
    <t xml:space="preserve">STO: MSAB-B
</t>
  </si>
  <si>
    <t xml:space="preserve">101-250
</t>
  </si>
  <si>
    <t>Muse.Dev</t>
  </si>
  <si>
    <t>https://www.muse.dev</t>
  </si>
  <si>
    <t>Sonatype</t>
  </si>
  <si>
    <t>MyWorkDrive</t>
  </si>
  <si>
    <t>MyWorkDrive by Wanpath LLC, was developed by the Founders of Intivix, an IT Support and Consulting firm founded in 1996 based in San Francisco California.   As an IT support firm and Microsoft Gold Partner, we received frequent requests from clients to provide a remote file access solution that is simple, fast and secure.  MyWorkDrive provides a software-only, on-premises solution for secure remote file access from anywhere for any device. Users gain access in minutes without Sync, VPN, RDP or migrating data. MyWorkDrive is for IT leaders looking for a cloud-like file sharing solution that has ransomware protection &amp; DLP, facilitates data governance compliance (FIPS, HIPAA, FINRA, GDPR), enhances Office 365 real-time online collaboration, with a lower TCO.</t>
  </si>
  <si>
    <t>www.myworkdrive.com</t>
  </si>
  <si>
    <t>Dan Gordon</t>
  </si>
  <si>
    <t>https://www.linkedin.com/in/dgordonsf/</t>
  </si>
  <si>
    <t>N-Dimension</t>
  </si>
  <si>
    <t>N-Dimension Solutions Inc.</t>
  </si>
  <si>
    <t>N-Dimension Solutions, Inc. is a cybersecurity provider focused on the IT and OT networks of Utilities, Manufacturers and Government. Our award winning N-Sentinel Cybersecurity Monitoring Service is used behind the firewall to monitor, catch and report activity that eludes the firewall or introduced into the network behind the firewall The service is easy to install and use. Please see our website for more details and white papers.</t>
  </si>
  <si>
    <t>https://www.n-dimension.com</t>
  </si>
  <si>
    <t>IPKeys Power Partners</t>
  </si>
  <si>
    <t>N-Stalker</t>
  </si>
  <si>
    <t>São Paulo</t>
  </si>
  <si>
    <t>Sao Paulo</t>
  </si>
  <si>
    <t>Brazil</t>
  </si>
  <si>
    <t xml:space="preserve">N-Stalker® was created in April 2000 by information security technology specialists, aiming at providing solutions to protect corporations and individuals against digital threats that affect information systems. Since then, our research &amp; development laboratory has been working non-stop on security researches, producing web attack detection controls for the past years.
</t>
  </si>
  <si>
    <t>www.nstalker.com/</t>
  </si>
  <si>
    <t>José Carlos Zaninotti</t>
  </si>
  <si>
    <t>Napatech</t>
  </si>
  <si>
    <t>Napatech A/S</t>
  </si>
  <si>
    <t>Napatech helps companies to reimagine their business, by bringing hyper-scale computing benefits to IT organizations of every size. We enhance open and standard virtualized servers to boost innovation and release valuable computing resources that improve services and increase revenue.
Our Reconfigurable Computing Platform™ is based on a broad set of FPGA software for leading IT compute, network and security applications that are supported on a wide array of FPGA hardware designs.</t>
  </si>
  <si>
    <t>https://www.napatech.com/</t>
  </si>
  <si>
    <t>Ray Smets</t>
  </si>
  <si>
    <t>https://www.linkedin.com/in/rsmets/</t>
  </si>
  <si>
    <t>JARROD J.S. SIKET</t>
  </si>
  <si>
    <t>https://www.linkedin.com/in/jarrod-siket/</t>
  </si>
  <si>
    <t xml:space="preserve">OSE:NAPA
</t>
  </si>
  <si>
    <t>N8 Identity</t>
  </si>
  <si>
    <t>N8ID.com.</t>
  </si>
  <si>
    <t>N8 Identity has been architecting, implementing, and managing large complex IAM ecosystems since 2000 – in fact IAM is all that we’ve ever done.  We currently manage more than 1MM employee and customer identities across our managed service customer base, and we are helping every one of them make a significant push to the cloud – leveraging the Azure platform.  Our award winning products are transforming the Identity and Access Governance marketplace.</t>
  </si>
  <si>
    <t xml:space="preserve">www.n8id.com
</t>
  </si>
  <si>
    <t xml:space="preserve">Jay ODonnell
</t>
  </si>
  <si>
    <t>https://www.linkedin.com/in/jayodonnell/</t>
  </si>
  <si>
    <t>Data443 Risk Mitigation</t>
  </si>
  <si>
    <t>NCC Group</t>
  </si>
  <si>
    <t>NCC Group.</t>
  </si>
  <si>
    <t xml:space="preserve">Working at NCC Group isn’t a job, it’s a lifestyle
At NCC Group, we are on a mission to make the world a safer and more secure place.
Our people are the ones who make that mission possible; a global community of talented individuals working together towards a safer future for society.
We aim to create an environment where everyone can reach their full potential.
We work together, we are brilliantly creative, we embrace difference and we want you to help us in our mission.
</t>
  </si>
  <si>
    <t xml:space="preserve">nccgroup.com
</t>
  </si>
  <si>
    <t>Adam Palser</t>
  </si>
  <si>
    <t>https://www.linkedin.com/in/adam-palser-7954a77/</t>
  </si>
  <si>
    <t>Max Baldwin</t>
  </si>
  <si>
    <t>https://www.linkedin.com/in/max-baldwin-b0a817b/</t>
  </si>
  <si>
    <t>LSE:NCC</t>
  </si>
  <si>
    <t>$263,700,000</t>
  </si>
  <si>
    <t>Accumuli Security</t>
  </si>
  <si>
    <t>Intertrust</t>
  </si>
  <si>
    <t>Intertrust Technologies Corporation</t>
  </si>
  <si>
    <t>Intertrust solutions are uniquely suited to today’s distributed computing environments. From IoT to the cloud, our products ensure the security, privacy, and policy enforcement required for trusted data sharing and governance.</t>
  </si>
  <si>
    <t>https://www.intertrust.com/</t>
  </si>
  <si>
    <t>Talal G. Shamoon</t>
  </si>
  <si>
    <t>https://www.linkedin.com/in/talal-shamoon-3186737a/</t>
  </si>
  <si>
    <t>NASDAQ:ITRU</t>
  </si>
  <si>
    <t>NanoLock Security</t>
  </si>
  <si>
    <t>Nitsané Oz</t>
  </si>
  <si>
    <t xml:space="preserve">NanoLock Security protects IoT and connected devices against persistent cyberattacks by outsiders¸ insiders and supply chain attackers. Our powerful¸ device-level protection and management secures the entire chain of vulnerability—from the device to the cloud—with a lightweight¸ zero power¸ processing and memory footprint.  
NanoLock’s solution is disrupting edge device security with ironclad¸ device-level protection¸ authenticated and managed firmware updates¸ reliable status and alerts as well as unique forensic data¸ while securing critical edge devices like smart meters¸ gateways¸ RTUs¸ sensors¸ smart lighting and many more¸ against a wide range of persistent attacks¸ such as ransomware¸ fraud¸ theft and even state-level attacks. 
 </t>
  </si>
  <si>
    <t>https://www.nanolocksecurity.com/</t>
  </si>
  <si>
    <t>Eran Fine</t>
  </si>
  <si>
    <t>https://www.linkedin.com/in/eranfine/</t>
  </si>
  <si>
    <t>NanoVMs</t>
  </si>
  <si>
    <t>NanoVMs Inc.</t>
  </si>
  <si>
    <t>NanoVMs is the only production ready, fully managed unikernel platform in the industry today.
NanoVMs was the first company to produce a Go unikernel, a .Net unikernel and the first company to offer a fully integrated unikernel platform.
NanoVMS is the maintainer of the Nanos unikernel and the OPS unikernel orchestrator.
Nanos can run any linux binary as a unikernel.
NanoVMs offers managed services for both public and private cloud environments including AWS, Google Cloud, Digital Ocean and Vultr and it's platform targets KVM, Xen, bare metal, and ESX.
In addition to the industry's leading Unikernel Platform, NanoVMs offers training, service integration, custom development and other unikernel services.</t>
  </si>
  <si>
    <t>https://nanovms.com/</t>
  </si>
  <si>
    <t>Ian Eyberg</t>
  </si>
  <si>
    <t>https://www.linkedin.com/in/ianeyberg/</t>
  </si>
  <si>
    <t>National Institute of Standards and Technology (NIST)</t>
  </si>
  <si>
    <t xml:space="preserve">The National Institute of Standards and Technology (NIST) was founded in 1901 and is now part of the U.S. Department of Commerce. NIST is one of the nation's oldest physical science laboratories. Congress established the agency to remove a major challenge to U.S. industrial competitiveness at the time—a second-rate measurement infrastructure that lagged behind the capabilities of the United Kingdom, Germany, and other economic rivals. 
From the smart electric power grid and electronic health records to atomic clocks, advanced nanomaterials, and computer chips, innumerable products and services rely in some way on technology, measurement, and standards provided by the National Institute of Standards and Technology. 
 </t>
  </si>
  <si>
    <t>https://www.nist.gov/</t>
  </si>
  <si>
    <t>nCipher</t>
  </si>
  <si>
    <t>nCipher Security, LLC</t>
  </si>
  <si>
    <t xml:space="preserve">nCipher Security, a leader in the general purpose hardware security module market, is now an Entrust Datacard company, delivering trust, integrity and control to business critical information and applications. 
Today's fast-moving digital environment enables enterprises to operate more efficiently, gain competitive advantage and serve customers better than ever before. It also multiplies the security risks. 
Our cryptographic solutions secure emerging technologies – cloud, IoT, blockchain, digital payments – and help meet new compliance mandates. Using the same proven technology that our customers depend on today to protect against threats to their sensitive data, network communications and enterprise infrastructure. We deliver trust for your business critical information and applications, ensuring the integrity of your data and putting you in complete control – today, tomorrow, and at all times. </t>
  </si>
  <si>
    <t>https://www.ncipher.com/</t>
  </si>
  <si>
    <t>Naval Research Laboratory</t>
  </si>
  <si>
    <t>U.S. Naval Research Laboratory</t>
  </si>
  <si>
    <t>The U.S. Naval Research Laboratory (NRL) is the Department of the Navy‘s corporate laboratory, and it reports to the Chief of Naval Research. As the corporate laboratory of the Navy, NRL is the principal in-house component in the Office of Naval Research’s (ONR) effort to meet its science and technology responsibilities. NRL has had a long and fruitful relationship with industry as a collaborator, contractor, and through Cooperative Research and Development Agreements (CRADAs). NRL values this linkage and continues to develop it. NRL is an important link in the Navy Research, Development, and Acquisition (RD&amp;A) chain. Through NRL, the Navy has direct ties with sources of fundamental ideas in industry and the academic community throughout the world and provides an effective coupling point to the R&amp;D chain for ONR.</t>
  </si>
  <si>
    <t>https://www.nrl.navy.mil</t>
  </si>
  <si>
    <t>NetIQ</t>
  </si>
  <si>
    <t>NetIQ is a global enterprise software company that meets the demands of today’s IT environments by leveraging The Power of Identity™ with a wide range of proven solutions for identity, access, security and data center management. Today’s hybrid IT infrastructures are creating new challenges for business and IT leaders. IT services are now being delivered across an increasingly fragmented combination of physical, virtual and cloud environments. These services are being accessed from an expanding number of locations on a growing variety of devices. As a result, organizations like yours often struggle to manage constant change, growing complexity and organizational risk—while still embracing the business value that can be achieved by leveraging innovations like cloud computing and mobile technologies.</t>
  </si>
  <si>
    <t>www.netiq.com</t>
  </si>
  <si>
    <t>Chuck Boesenberg</t>
  </si>
  <si>
    <t xml:space="preserve">NASDAQ:NTIQ
</t>
  </si>
  <si>
    <t xml:space="preserve"> Attachmate</t>
  </si>
  <si>
    <t>NAVEX Global, Inc.</t>
  </si>
  <si>
    <t>Lake Oswego</t>
  </si>
  <si>
    <t xml:space="preserve">NAVEX Global is the worldwide leader in integrated risk and compliance management software and services. Our solutions are informed, driven and refined by direct feedback from our customers, the industry’s largest community of risk and compliance technology users. 
In today’s increasingly unpredictable business environment, executive management and Board members face new challenges. Their responsibilities require attention to risk and compliance programs that cover all areas of the business. The first and perhaps most important challenge is focused on people. This means fostering an ethical corporate culture that enhances productivity and provides a healthy workplace for all employees. Next comes regulatory risk. Management must ensure the organization addresses increasingly complex regulatory requirements.  </t>
  </si>
  <si>
    <t>https://www.navexglobal.com</t>
  </si>
  <si>
    <t>Bob Conlin</t>
  </si>
  <si>
    <t>https://www.linkedin.com/in/bobconlin/</t>
  </si>
  <si>
    <t>Susan Beermann</t>
  </si>
  <si>
    <t>https://www.linkedin.com/in/susancbeermann/</t>
  </si>
  <si>
    <t xml:space="preserve"> BC Partners</t>
  </si>
  <si>
    <t>navitend</t>
  </si>
  <si>
    <t>NAVITEND</t>
  </si>
  <si>
    <t>Stanhope</t>
  </si>
  <si>
    <t>We are an excellent fit for organizations between 15 and 500 users who are looking for a trusted business partner with a specialization in IT services. We have clients across the United States, with the majority of our clients in the New Jersey, New York, and Philadelphia Area markets.</t>
  </si>
  <si>
    <t>https://www.navitend.com/</t>
  </si>
  <si>
    <t>Frank Ableson</t>
  </si>
  <si>
    <t>https://www.linkedin.com/in/frankableson/</t>
  </si>
  <si>
    <t>Navixia</t>
  </si>
  <si>
    <t>Navixia SA</t>
  </si>
  <si>
    <t>Ecublens</t>
  </si>
  <si>
    <t>Navixia SA
As a leading Swiss IT security specialist, Navixia offers a global and pragmatic approach to information security
Our efficient, mobile and highly experienced team consists of senior professionals who are all passionate about IT security. Some of them are pioneers and leading experts in their field. Our many customers range from small companies to multinationals, in all areas of activity. Our long-standing experience means that we can provide each customer, whatever their size, with pragmatic solutions exactly tailored to suit their specific requirements.
Navixia is a Swiss company based in Ecublens/Lausanne.</t>
  </si>
  <si>
    <t>navixia.com</t>
  </si>
  <si>
    <t>NETSCOUT</t>
  </si>
  <si>
    <t>NetScout Systems, Inc</t>
  </si>
  <si>
    <t>Westford</t>
  </si>
  <si>
    <t>NETSCOUT SYSTEMS, INC. assures digital business services against disruptions in availability, performance, and security. Our market and technology leadership stems from combining our patented smart data technology with smart analytics. We provide real-time, pervasive visibility, and insights customers need to accelerate, and secure their digital transformation. Our approach transforms the way organizations plan, deliver, integrate, test, and deploy services and applications.</t>
  </si>
  <si>
    <t>https://www.netscout.com/</t>
  </si>
  <si>
    <t>Anil Singhal</t>
  </si>
  <si>
    <t xml:space="preserve">Tom Raimondi, Jr. </t>
  </si>
  <si>
    <t>https://www.linkedin.com/in/tom-raimondi-b3b83a1</t>
  </si>
  <si>
    <t>NASDAQ:NTCT</t>
  </si>
  <si>
    <t>$48,500,000</t>
  </si>
  <si>
    <t>$891,000,000</t>
  </si>
  <si>
    <t>NCP Engineering</t>
  </si>
  <si>
    <t>NCP engineering GmbH</t>
  </si>
  <si>
    <t>Nuremberg</t>
  </si>
  <si>
    <t>Enabling secure communications through a complete remote access portfolio including remote working, information security and IIoT scenarios
Creating state-of-the-art products with the most advanced technology and features
Setting global technology standards in secure communications
NCP has consistently developed its technology leadership over 30 years with unrivaled experience in secure communications. We share the values of our customers in user-friendliness, compatibility and cost-efficiency.</t>
  </si>
  <si>
    <t>https://www.ncp-e.com</t>
  </si>
  <si>
    <t>Patrick Oliver Graf</t>
  </si>
  <si>
    <t>https://www.linkedin.com/in/patrickolivergraf/</t>
  </si>
  <si>
    <t>Northrop Grumman Corporation</t>
  </si>
  <si>
    <t xml:space="preserve">Northrop Grumman Corporation
</t>
  </si>
  <si>
    <t xml:space="preserve">Northrop Grumman solves the toughest problems in space, aeronautics, defense and cyberspace to meet the ever evolving needs of our customers worldwide. Our 90,000 employees are Defining Possible every day using science, technology and engineering to create and deliver advanced systems, products and services.
</t>
  </si>
  <si>
    <t>https://www.northropgrumman.com/</t>
  </si>
  <si>
    <t>Kathy Warden</t>
  </si>
  <si>
    <t>https://www.linkedin.com/in/kathywarden/</t>
  </si>
  <si>
    <t xml:space="preserve">Rony Sebok
</t>
  </si>
  <si>
    <t>https://www.linkedin.com/in/rony-sebok-654761b0/</t>
  </si>
  <si>
    <t>NYSE:NOC</t>
  </si>
  <si>
    <t>$30,100,000,000</t>
  </si>
  <si>
    <t>Nehemiah Security</t>
  </si>
  <si>
    <t xml:space="preserve">Nehemiah Security is changing the face of cybersecurity. Our solutions enable organizations to quantify cyber risk to power strategic, informed decision-making. Armed with Nehemiah Security software, security leaders push their teams to be more proactive and business-minded. We empower our clients worldwide to prioritize exposures, optimize limited resources, and integrate cyber into business strategy.
</t>
  </si>
  <si>
    <t>www.nehemiahsecurity.com/</t>
  </si>
  <si>
    <t>Paul Farrell</t>
  </si>
  <si>
    <t>https://www.linkedin.com/in/farrellpaulj/</t>
  </si>
  <si>
    <t>ThreatConnect</t>
  </si>
  <si>
    <t>NSFOCUS</t>
  </si>
  <si>
    <t xml:space="preserve"> NSFOCUS Inc.</t>
  </si>
  <si>
    <t>NSFOCUS is an iconic internet and application security company with over 18 years of proven industry experience. Today, we are operating globally with 2000+ employees at two headquarters in Beijing, China and 40+ offices worldwide including the IBD HQ in Santa Clara, CA, USA. NSFOCUS protects four of the ten largest global telecommunications companies and four of the five largest global financial institutions. With its multi-tenant and distributed cloud security platform, NSFOCUS effectively moves security into the internet backbone by: operating in data centers around the world, enabling organizations to fully leverage the promise of cloud computing, providing unparalleled and uncompromising protection and performance, and empowering our partners to provide better security as a service in a smart and simple way.</t>
  </si>
  <si>
    <t>https://nsfocusglobal.com/</t>
  </si>
  <si>
    <t xml:space="preserve">Jiye Shen
</t>
  </si>
  <si>
    <t>https://www.linkedin.com/in/jiye-shen-481b218/</t>
  </si>
  <si>
    <t>SZSE:300369</t>
  </si>
  <si>
    <t>$195,000,000</t>
  </si>
  <si>
    <t>NeoCertified</t>
  </si>
  <si>
    <t>Centennial</t>
  </si>
  <si>
    <t>NeoCertified is a secure communications provider located in Denver, Colorado. We’ve been providing commercial-grade digital security and encryption solutions to businesses, corporations, associations, and home users since 2002. We currently serve more than a half-million users across thousands of businesses in all 50 states.
Initially, we only provided our commercial-grade secure email solution to enterprise accounts and large corporations. But as time passed, and the internet became a more unstable environment, we began to see the promise in providing our secure solution for both small and medium-sized businesses, as well as home users.</t>
  </si>
  <si>
    <t>https://neocertified.com/</t>
  </si>
  <si>
    <t>Peter J. Schaub</t>
  </si>
  <si>
    <t>Neovera</t>
  </si>
  <si>
    <t>Neovera, Inc.</t>
  </si>
  <si>
    <t>Neovera was founded in 2001 by a team of highly experienced IT architects, starting with the development of an advanced distributed infrastructure for one of the first and most successful international banking “Software as a Service” platforms; an environment which scaled to hundreds of Windows and Unix servers transacting billions of dollars globally with zero unscheduled downtime.
Based on that extraordinary achievement, Neovera has grown to support hundreds of diverse client systems across multiple Tier-4 datacenters.
Today, Neovera is the most experienced and technologically advanced IT consultant and vendor-agnostic hosting provider.
Our 24×7 operations are based onsite at the Equinix datacenter compound in Ashburn, Virginia, the largest Internet and Mobile traffic exchange in North America.</t>
  </si>
  <si>
    <t>https://www.neovera.com</t>
  </si>
  <si>
    <t>Scott weinberg</t>
  </si>
  <si>
    <t>https://www.linkedin.com/in/scott-weinberg-49414/</t>
  </si>
  <si>
    <t>NetForensics, Inc.</t>
  </si>
  <si>
    <t>NetFort</t>
  </si>
  <si>
    <t>Galway</t>
  </si>
  <si>
    <t>NetFort Technologies is a developer of network and user activity monitoring solutions. The flagship product is the LANGuardian.
LANGuardian is software that analyzes your network traffic. Using advanced deep packet inspection techniques, LANGuardian gives you a unique level of visibility into everything that's happening on your network.Features include network forensics, file share monitoring, bandwidth troubleshooting and internet activity monitoring.</t>
  </si>
  <si>
    <t>https://www.netfort.com/</t>
  </si>
  <si>
    <t>John Brosnan</t>
  </si>
  <si>
    <t>https://www.linkedin.com/in/john-brosnan-608788/</t>
  </si>
  <si>
    <t>NetGovern</t>
  </si>
  <si>
    <t>NetGovern Inc.</t>
  </si>
  <si>
    <t>Montréal</t>
  </si>
  <si>
    <t xml:space="preserve">NetGovern was founded in 2001 with the idea that information is a precious asset that must be protected. Nineteen years later, NetGovern's information archiving and governance software helps mid-sized organizations solve data compliance, safeguard personal information, simplify eDiscovery and protect their reputation. Our all-in-one solution offers the fastest speed to value, lowest total cost of ownership (TCO) and most secure and far-reaching visibility into sensitive data. Based in Montreal, Canada, we provide a comprehensive suite of solutions to help businesses safeguard, access, and manage all their unstructured data – including email, text, documents, and more. 
Our stack stacks up. We've been building our software stack for over 18 years with a philosophy of open standards. It’s your data—you own it. By layering intelligent indexing over your data repositories, our software enables regulated organizations to apply policy-based security controls on all unstructured data, no matter where it resides.  </t>
  </si>
  <si>
    <t>https://www.netgovern.com/</t>
  </si>
  <si>
    <t>Frederic Bourget</t>
  </si>
  <si>
    <t>https://www.linkedin.com/in/fredericbourget/</t>
  </si>
  <si>
    <t xml:space="preserve"> Ipro Tech</t>
  </si>
  <si>
    <t>Netpolean Solutions</t>
  </si>
  <si>
    <t>Netpoleon Solutions Pte Ltd</t>
  </si>
  <si>
    <t xml:space="preserve">Netpoleon Group is a Value-Added Distributor (VAD) of Network Security products, headquartered in Singapore with various full-fledged offices across APAC region in Australia, India, Indonesia, Cambodia, Malaysia, Myanmar, Philippines, Thailand and Vietnam.
Netpoleon began our journey in 2000, and has constantly reinvented ourselves to keep abreast with the dynamic needs of an evolving IT landscape. In the process, Netpoleon has established ourselves as a regional player and a leader in the Southeast Asian Network and Cybersecurity Industry.
</t>
  </si>
  <si>
    <t>https://www.netpoleons.com/</t>
  </si>
  <si>
    <t>Francis Goh</t>
  </si>
  <si>
    <t xml:space="preserve">Charlotte Lun
</t>
  </si>
  <si>
    <t>https://www.linkedin.com/in/charlotte-lun/</t>
  </si>
  <si>
    <t>$30,300,000</t>
  </si>
  <si>
    <t>NetProtect</t>
  </si>
  <si>
    <t>NetProtect is a global leader in internet protection. With a sophisticated yet simple array of consumer and business solutions, NetProtect delivers secure, open access to files, websites, software, and media. That access is available anywhere, as NetProtect’s infrastructure spans more than 40 countries, with apps available in 26 languages.</t>
  </si>
  <si>
    <t>https://netprotect.com/</t>
  </si>
  <si>
    <t>Charles Alspaugh</t>
  </si>
  <si>
    <t>https://www.linkedin.com/in/charles-alspaugh-155711a3</t>
  </si>
  <si>
    <t>Netragard</t>
  </si>
  <si>
    <t>Netragard, Inc.</t>
  </si>
  <si>
    <t>Acton</t>
  </si>
  <si>
    <t>Netragard was founded in 2006 and has an established reputation for providing high-quality offensive and defensive security services. Our services identify the ways that a customer network can be breached and provide effective and efficient preventative solutions. This is accomplished by leveraging Real Time Dynamic Testing™, which safely produces a level of threat that matches or exceeds most real-world malicious hacking scenarios.</t>
  </si>
  <si>
    <t>https://www.netragard.com/</t>
  </si>
  <si>
    <t>Adriel T. Desautels</t>
  </si>
  <si>
    <t>https://www.linkedin.com/in/adrieldesautels</t>
  </si>
  <si>
    <t>NETSHIELD</t>
  </si>
  <si>
    <t>NETSHIELD Corporation</t>
  </si>
  <si>
    <t>Nashua</t>
  </si>
  <si>
    <t>Netshield is a trusted provider of proven cybersecurity solutions for small to midsized enterprises in 38 countries worldwide.  We offer a cost-effective, resource efficient solution for banks and other security conscious enterprises that want to evolve beyond threat detection and analysis to intelligent threat blocking.
Our Network Access Control solutions instantly detect all network assets, block rogue devices, block malware and phishing, and perform agentless auditing for cyber insurance compliance.  Whether integrated as the automated, intelligent response component of an enhanced SIEM solution, or simply a powerful addition to a layered network security plan, Netshield protects your network from data breaches.</t>
  </si>
  <si>
    <t>https://www.netshieldcorp.com/</t>
  </si>
  <si>
    <t>Nick Unger</t>
  </si>
  <si>
    <t>Odo Security</t>
  </si>
  <si>
    <t>Simple, secure and scaleable zero-trust network access.</t>
  </si>
  <si>
    <t>odo.io/</t>
  </si>
  <si>
    <t>Noa Zilberman</t>
  </si>
  <si>
    <t>https://www.linkedin.com/in/noa-zilberman/</t>
  </si>
  <si>
    <t>Netskope</t>
  </si>
  <si>
    <t>Netskope, Inc.</t>
  </si>
  <si>
    <t>Netskope is the leader in cloud security. We help the world’s largest organizations take full advantage of the cloud and web without sacrificing security. Our patented Cloud XD technology eliminates blind spots by going deeper than any other security provider to quickly target and control activities across thousands of cloud services and millions of websites. With full control from one cloud, our customers benefit from 360-degree data protection that guards data everywhere and advanced threat protection that stops elusive attacks. At Netskope, we call this smart cloud security.</t>
  </si>
  <si>
    <t>https://www.netskope.com/</t>
  </si>
  <si>
    <t>Sanjay Beri</t>
  </si>
  <si>
    <t>https://www.linkedin.com/in/sanjayberi/</t>
  </si>
  <si>
    <t>Jason Clark</t>
  </si>
  <si>
    <t>https://www.linkedin.com/in/jasonclarkfl/</t>
  </si>
  <si>
    <t>$740,100,000</t>
  </si>
  <si>
    <t>$210,000,000</t>
  </si>
  <si>
    <t>Netsparker</t>
  </si>
  <si>
    <t>Netsparker Ltd.</t>
  </si>
  <si>
    <t xml:space="preserve">Netsparker, the web application security solution that automatically verifies identified vulnerabilities, was first released on the market in 2009. The secret behind Netsparker’s dead accuracy is its proprietary Proof-Based Scanning Technology.
When Netsparker was first released, industry veterans and vendors were skeptical of the dead-accurate claim; alleging it’s not possible to build a scanner with complete accuracy. Netsparker proved the industry wrong with a solution that’s able to verify findings without sacrificing coverage and continues to achieve the highest vulnerability detection rate and accuracy in third party comparisons.
Fast forward to today and Netsparker has grown into an industry leading web application security solution. Enabling teams to integrate with CI/CD and other systems in the SDLC and DevOps environment. 
</t>
  </si>
  <si>
    <t>https://www.netsparker.com/</t>
  </si>
  <si>
    <t>NetSPI</t>
  </si>
  <si>
    <t>NetSPI LLC</t>
  </si>
  <si>
    <t>NetSPI delivers application and network security solutions to enterprise organizations, globally. Our security testing experts and proprietary technology platform empower organizations to scale and operationalize their security testing programs. Contact us today to learn how we can help you catapult the sophistication of your programs and improve your organizations’ security posture.
NetSPI uses its proven and comprehensive methodology in conjunction with its adaptive and responsive client service. NetSPI is more than a vendor – we’re a partner you can trust with your most critical assets. Our expertise on your terms.</t>
  </si>
  <si>
    <t>https://www.netspi.com/</t>
  </si>
  <si>
    <t>Deke George</t>
  </si>
  <si>
    <t>https://www.linkedin.com/in/dekegeorge/</t>
  </si>
  <si>
    <t>Alex Jones</t>
  </si>
  <si>
    <t>https://www.linkedin.com/in/alex-jones-9ab28811</t>
  </si>
  <si>
    <t>$4,200,000</t>
  </si>
  <si>
    <t>Netsurion</t>
  </si>
  <si>
    <t>Netsurion LLC</t>
  </si>
  <si>
    <t>Fort Lauderdale</t>
  </si>
  <si>
    <t xml:space="preserve">Flexibility and security within the IT environment are two of the most important factors driving business today. Netsurion’s cybersecurity platforms enable companies to deliver on both. Netsurion’s approach of combining purpose-built technology and an ISO-certified security operations center gives customers the ultimate flexibility to adapt and grow, all while maintaining a secure environment.
Netsurion’s EventTracker cyber threat protection platform provides SIEM, endpoint protection, vulnerability scanning, intrusion detection and more; all delivered as a managed or co-managed service. Netsurion’s BranchSDO delivers purpose-built technology with optional levels of managed services to multi-location businesses that optimize network security, agility, resilience, and compliance for branch locations. 
</t>
  </si>
  <si>
    <t>https://www.netsurion.com/</t>
  </si>
  <si>
    <t>Kevin Watson</t>
  </si>
  <si>
    <t>Stewart Wright</t>
  </si>
  <si>
    <t>https://ca.linkedin.com/in/stewart-wright</t>
  </si>
  <si>
    <t xml:space="preserve">Providence Equity Partners </t>
  </si>
  <si>
    <t>OneSpan</t>
  </si>
  <si>
    <t>At OneSpan, we specialize in digital identity and anti-fraud solutions that create exceptional and secure experiences.
From risk-based adaptive authentication to digital identity verification, our next generation solutions are delivered on a cloud-based platform. The OneSpan Trusted Identity Platform makes it easy to integrate new and existing tools and technologies, to better detect fraud and improve
the user experience.</t>
  </si>
  <si>
    <t>https://www.onespan.com/</t>
  </si>
  <si>
    <t>Scott M. Clements</t>
  </si>
  <si>
    <t>https://www.linkedin.com/in/scottmclements/</t>
  </si>
  <si>
    <t>John Gunn</t>
  </si>
  <si>
    <t>https://www.linkedin.com/in/johnnybgood/</t>
  </si>
  <si>
    <t>NASDAQ:OSPN</t>
  </si>
  <si>
    <t>$193,300,000</t>
  </si>
  <si>
    <t>Netsweeper</t>
  </si>
  <si>
    <t>Netsweeper, Inc</t>
  </si>
  <si>
    <t xml:space="preserve">Netsweeper is a leading provider of application and internet content classification and filtering solutions for educational institutions, government organizations, businesses, service providers, and OEM partners around the world. The Netsweeper platform provides web security tools necessary to optimize network usage while providing all users with a positive, productive, and safe Internet experience.
Through our patented web content categorization technology, we stay one step ahead of the constant and massive growth of malicious and harmful online content. Our system uses artificial intelligence to scan and assign content to over 90 categories automatically, protecting users in real-time, without human intervention.
</t>
  </si>
  <si>
    <t>https://www.netsweeper.com/</t>
  </si>
  <si>
    <t>Perry Roach</t>
  </si>
  <si>
    <t>https://www.linkedin.com/in/perryroach</t>
  </si>
  <si>
    <t>Nettitude</t>
  </si>
  <si>
    <t>Nettitude Limited</t>
  </si>
  <si>
    <t>Founded in 2003, Nettitude is an award-winning provider of cybersecurity services, bringing innovative thought leadership to the ever-evolving cybersecurity marketplace. Leveraging our tenacious curiosity, we aim to operate at the forefront of the industry. Through our research and innovation centres, Nettitude provides threat led services that span technical assurance, consulting and managed detection and response offerings.
We are driven by a desire to build and deliver the best cyber security propositions in the industry and stay abreast of the evolving legislative and regulatory cybersecurity landscape. This helps our clients to prioritise their cybersecurity risks, enabling them to focus on the activities that are core to their business.</t>
  </si>
  <si>
    <t>https://www.nettitude.com/</t>
  </si>
  <si>
    <t>Karen Bolton</t>
  </si>
  <si>
    <t>https://www.linkedin.com/in/karen-bolton/</t>
  </si>
  <si>
    <t>Steve Sherar</t>
  </si>
  <si>
    <t>https://uk.linkedin.com/in/stevesherar</t>
  </si>
  <si>
    <t xml:space="preserve"> Lloyd's Register </t>
  </si>
  <si>
    <t>Network Security Group</t>
  </si>
  <si>
    <t>Marblehead</t>
  </si>
  <si>
    <t>Network Security Group melds technology expertise and world class customer care together to bring our customers and partners best of breed security and complementary technologies to protect and manage their environments more efficiently than ever before.</t>
  </si>
  <si>
    <t>Temprano Techvestors</t>
  </si>
  <si>
    <t>Netwrix</t>
  </si>
  <si>
    <t>Netwrix Corporation.</t>
  </si>
  <si>
    <t>Netwrix empowers information security and governance professionals to reclaim control over sensitive, regulated and business-critical data, regardless of where it resides. Over 10,000 organizations worldwide rely on Netwrix solutions to secure sensitive data, realize the full business value of enterprise content, pass compliance audits with less effort and expense, and increase the productivity of IT teams and knowledge workers.</t>
  </si>
  <si>
    <t>https://www.netwrix.com/</t>
  </si>
  <si>
    <t>Steve Dickson</t>
  </si>
  <si>
    <t>https://www.linkedin.com/in/stevedickson2007/</t>
  </si>
  <si>
    <t>Bill Evans</t>
  </si>
  <si>
    <t>https://www.linkedin.com/in/wevanswest/</t>
  </si>
  <si>
    <t>$73,300,000</t>
  </si>
  <si>
    <t>NeuVector</t>
  </si>
  <si>
    <t>NeuVector Inc.</t>
  </si>
  <si>
    <t>NeuVector delivers Full Lifecycle Container Security with the only cloud-native, Kubernetes security platform providing end-to-end vulnerability management, automated CI/CD pipeline security, and complete run-time security including the industry’s only container firewall to protect your infrastructure from zero days and insider threats.</t>
  </si>
  <si>
    <t>https://neuvector.com/</t>
  </si>
  <si>
    <t>Stephanie Fohn</t>
  </si>
  <si>
    <t>https://www.linkedin.com/in/sfohn/</t>
  </si>
  <si>
    <t>Glen Kosaka</t>
  </si>
  <si>
    <t>https://www.linkedin.com/in/gkosaka/</t>
  </si>
  <si>
    <t>Newberry Group</t>
  </si>
  <si>
    <t>Newberry Group, Inc.</t>
  </si>
  <si>
    <t>St. Charles</t>
  </si>
  <si>
    <t>Newberry empowers customers with CIO advisory and comprehensive managed services that allow you to effectively compete and thrive. Working collaboratively, Newberry develops strategies to leverage your IT resources and create a technology platform for profitable growth.</t>
  </si>
  <si>
    <t>https://newberrygroup.com/</t>
  </si>
  <si>
    <t>Christopher J. Steinbach</t>
  </si>
  <si>
    <t>https://www.linkedin.com/in/chris-steinbach-b2024611/</t>
  </si>
  <si>
    <t>David A. DeKowski</t>
  </si>
  <si>
    <t>NEXOR</t>
  </si>
  <si>
    <t>Nexor Limited</t>
  </si>
  <si>
    <t>Nottingham</t>
  </si>
  <si>
    <t>Since 1989 Nexor has been trusted by commercial and public enterprises to provide technology and services that have supported mission-critical business processes.</t>
  </si>
  <si>
    <t>https://www.nexor.com/</t>
  </si>
  <si>
    <t>Stephen Kingan</t>
  </si>
  <si>
    <t>https://www.linkedin.com/in/stevekingan/</t>
  </si>
  <si>
    <t>$10,700,000</t>
  </si>
  <si>
    <t>NextLabs</t>
  </si>
  <si>
    <t>NextLabs, Inc.</t>
  </si>
  <si>
    <t>NextLabs®, Inc. is the leading provider of policy-driven information risk management software for large enterprises. Our software offers a cohesive solution for improving compliance and mitigating information risk by helping companies achieve safer and more secure internal and external collaboration, and ensure proper access to applications and data.</t>
  </si>
  <si>
    <t>https://www.nextlabs.com/</t>
  </si>
  <si>
    <t>Keng Lim</t>
  </si>
  <si>
    <t>https://www.linkedin.com/in/kenglim/</t>
  </si>
  <si>
    <t>Andy Han</t>
  </si>
  <si>
    <t>https://www.linkedin.com/in/hanandy/</t>
  </si>
  <si>
    <t>Nexum</t>
  </si>
  <si>
    <t>Nexum, Inc.</t>
  </si>
  <si>
    <t>Founded in 2002 and headquartered in Chicago, Illinois, Nexum, Inc. takes a comprehensive approach to security. From the detection and prevention of network threats, intrusions, and disruptions, to ensuring our best in order to complete business objectives - we create custom solutions to fit your needs.</t>
  </si>
  <si>
    <t>https://www.nexuminc.com/</t>
  </si>
  <si>
    <t>David Lesser</t>
  </si>
  <si>
    <t>https://www.linkedin.com/in/dalesser/</t>
  </si>
  <si>
    <t>$27,700,000</t>
  </si>
  <si>
    <t>NexusGuard</t>
  </si>
  <si>
    <t>Nexuguard Limited</t>
  </si>
  <si>
    <t>Tsuen Wan</t>
  </si>
  <si>
    <t>New Territories</t>
  </si>
  <si>
    <t>Founded in 2008, Nexusguard has over a decade of experience in DDoS attack detection, mitigation and analysis. Our strategy for success is built from the ground up on a strong foundation of people, processes and technology. Organic growth and staying focused on countering the threat of DDoS attacks are key to our success.</t>
  </si>
  <si>
    <t>https://www.nexusguard.com/</t>
  </si>
  <si>
    <t>Andy Ng</t>
  </si>
  <si>
    <t>https://www.linkedin.com/in/andyng7/</t>
  </si>
  <si>
    <t>Benjamin Yip</t>
  </si>
  <si>
    <t>https://www.linkedin.com/in/yipbenjamin/</t>
  </si>
  <si>
    <t>NGINX</t>
  </si>
  <si>
    <t>Nginx Software, Inc.</t>
  </si>
  <si>
    <t>NGINX, now part of F5, is the company behind the popular open source project. We offer a suite of technologies for developing and delivering modern applications. Together with F5, our combined solution bridges the gap between NetOps and DevOps, with multi-cloud application services that span from code to customer</t>
  </si>
  <si>
    <t>https://www.nginx.com/</t>
  </si>
  <si>
    <t>Gus Robertson</t>
  </si>
  <si>
    <t>https://www.linkedin.com/in/gusrobertson/</t>
  </si>
  <si>
    <t xml:space="preserve">F5 Networks
</t>
  </si>
  <si>
    <t>nGuard</t>
  </si>
  <si>
    <t>nGuard, Inc.</t>
  </si>
  <si>
    <t>Headquartered in Charlotte, NC, nGuard is a privately-held, information security services firm. Founded in 2002, we provide exceptional security services, all over the world, to companies of all sizes and industries. Our mission "to help protect our clients’" has taken us to North America, South America, Europe, South Asia, East Asia, the Middle East, and more.</t>
  </si>
  <si>
    <t>https://www.nguard.com/</t>
  </si>
  <si>
    <t>NH&amp;A</t>
  </si>
  <si>
    <t>NH&amp;A, LLC</t>
  </si>
  <si>
    <t>North Palm Beach</t>
  </si>
  <si>
    <t>For over 20 years, NH&amp;A has built a reputation on providing premier network security solutions. We provide cost effective solutions and services to meet today's demanding security needs. We offer support with network design, implementation, training and support, and equipment lifecycle management.</t>
  </si>
  <si>
    <t>https://nha.com/</t>
  </si>
  <si>
    <t>Niagara Networks</t>
  </si>
  <si>
    <t>Niagara Networks, Inc.</t>
  </si>
  <si>
    <t>Niagara Networks™  network visibility solutions  are installed in the world’s most prominent networks, empowering Security and Network Operations Centers (SOC/NOC) with end-to-end visibility and actionable traffic intelligence across physical and virtual networks.</t>
  </si>
  <si>
    <t>https://www.niagaranetworks.com/</t>
  </si>
  <si>
    <t>Ben Askarinam</t>
  </si>
  <si>
    <t>https://www.linkedin.com/in/ben-askarinam-a3036a12/</t>
  </si>
  <si>
    <t>Marco Hartog</t>
  </si>
  <si>
    <t>https://www.linkedin.com/in/marco-hartog-41b09a4/</t>
  </si>
  <si>
    <t>NICE Actimize</t>
  </si>
  <si>
    <t>NICE Ltd</t>
  </si>
  <si>
    <t>NICE Actimize is the largest and broadest provider of financial crime, risk and compliance solutions for regional and global financial institutions, as well as government regulators. Consistently ranked as number one in the space, NICE Actimize experts apply innovative technology to protect institutions and safeguard consumers and investors assets by identifying financial crime, preventing fraud and providing regulatory compliance.</t>
  </si>
  <si>
    <t>https://www.niceactimize.com/</t>
  </si>
  <si>
    <t>Craig Costigan</t>
  </si>
  <si>
    <t>https://www.linkedin.com/in/craig-costigan-2722473/</t>
  </si>
  <si>
    <t>Einat Weiss</t>
  </si>
  <si>
    <t>https://www.linkedin.com/in/einat-weiss/</t>
  </si>
  <si>
    <t>$577,900,000</t>
  </si>
  <si>
    <t>NICE Systems</t>
  </si>
  <si>
    <t>Nightfall</t>
  </si>
  <si>
    <t>Nightfall™</t>
  </si>
  <si>
    <t>Nightfall™ uses machine learning to identify business-critical data, like customer PII, across your SaaS, APIs, and data infrastructure, so you can manage &amp; protect it.</t>
  </si>
  <si>
    <t>https://nightfall.ai/</t>
  </si>
  <si>
    <t>NIKSUN</t>
  </si>
  <si>
    <t>NIKSUN Inc.</t>
  </si>
  <si>
    <t>Princeton</t>
  </si>
  <si>
    <t>NIKSUN is the recognized world leader in empowering organizations to Know the Unknown. Since 1997, we have been committed to delivering the most innovative solutions for securing and optimizing the networks of over a thousand customers including Fortune 500 companies, government agencies, and service providers.</t>
  </si>
  <si>
    <t>https://www.niksun.com/</t>
  </si>
  <si>
    <t>$60,900,000</t>
  </si>
  <si>
    <t>NINJIO</t>
  </si>
  <si>
    <t>NINJIO, LLC.</t>
  </si>
  <si>
    <t>Westlake Village</t>
  </si>
  <si>
    <t>NINJIO offers a cybersecurity awareness training solution that uses engaging, 3 to 4-minute Hollywood-style micro-learning videos to empower individuals and organizations to become defenders against cyberthreats. We teach organizations, employees, and families how not to get hacked, which makes them the first line of defense against today’s increasingly sophisticated cybercriminals.</t>
  </si>
  <si>
    <t>https://ninjio.com/</t>
  </si>
  <si>
    <t>Zack Schuler</t>
  </si>
  <si>
    <t>https://www.linkedin.com/in/zschuler/</t>
  </si>
  <si>
    <t>Nisos Group</t>
  </si>
  <si>
    <t>Nisos Holdings Inc.</t>
  </si>
  <si>
    <t>Nisos is the Managed Intelligence company. Our services enable security, intelligence, and trust &amp; safety teams to leverage a world-class intelligence capability tailored to their needs. We fuse robust data collection with a deep understanding of the adversarial mindset delivering smarter defense and more effective response against advanced cyber attacks, disinformation, and abuse of digital platforms.</t>
  </si>
  <si>
    <t>https://www.nisos.com/</t>
  </si>
  <si>
    <t>NJVC</t>
  </si>
  <si>
    <t>NJVC-LLC</t>
  </si>
  <si>
    <t>NJVC® provides customers with innovative solutions to critical mission, business and technology challenges. As a proven systems integrator for more than a decade, NJVC offers a wide breadth of IT and strategic solutions to clients focusing enterprise services and solutions, cyber security, IT transformation and data analytics—all underpinned in IT automation and services integration.</t>
  </si>
  <si>
    <t>https://www.njvc.com/</t>
  </si>
  <si>
    <t>$430,000</t>
  </si>
  <si>
    <t>$292,500,000</t>
  </si>
  <si>
    <t>Nok Nok Labs</t>
  </si>
  <si>
    <t>Nok Nok Labs, Inc.</t>
  </si>
  <si>
    <t>Nok Nok Labs is a security platform that provides online authentication solutions for organizations.</t>
  </si>
  <si>
    <t>https://noknok.com/</t>
  </si>
  <si>
    <t>Phillip M. Dunkelberger</t>
  </si>
  <si>
    <t>https://www.linkedin.com/in/phillip-dunkelberger-18a30/</t>
  </si>
  <si>
    <t>Jackie Comp</t>
  </si>
  <si>
    <t>https://www.linkedin.com/in/jackiecomp/</t>
  </si>
  <si>
    <t>Nominet Cyber Security</t>
  </si>
  <si>
    <t>Nominet UK</t>
  </si>
  <si>
    <t>Oxford</t>
  </si>
  <si>
    <t>Oxfordshire</t>
  </si>
  <si>
    <t>For over 20 years, Nominet has been operating at the heart of the internet infrastructure as proud guardians of the .UK domain name registry. Nominet manages and runs over 10 million .UK domain names, as well as over 75 top level domains, including .wales, .bbc and .london.</t>
  </si>
  <si>
    <t>https://www.nominet.uk/</t>
  </si>
  <si>
    <t>Russell Haworth</t>
  </si>
  <si>
    <t>https://www.linkedin.com/in/rahaworth/</t>
  </si>
  <si>
    <t>$74,400,000</t>
  </si>
  <si>
    <t>NoName</t>
  </si>
  <si>
    <t>NopSec</t>
  </si>
  <si>
    <t>NopSec Inc.</t>
  </si>
  <si>
    <t>NopSec operates with one mission: to help people make better decisions to reduce security risks. Our team is passionate about building technology to help customers simplify their work, manage security vulnerability risks effectively, and empower them to make more informed decisions. Our software-as-a-service approach to vulnerability risk management offers an intelligent solution to dramatically reduce the turnaround time between identification of critical vulnerabilities and remediation.</t>
  </si>
  <si>
    <t>https://www.nopsec.com/</t>
  </si>
  <si>
    <t xml:space="preserve">Lisa Xu
</t>
  </si>
  <si>
    <t>https://www.linkedin.com/in/lisa-xu-26a4aa41/</t>
  </si>
  <si>
    <t>NordVPN</t>
  </si>
  <si>
    <t>nordvpn s.a.</t>
  </si>
  <si>
    <t>Panama City</t>
  </si>
  <si>
    <t>Panama</t>
  </si>
  <si>
    <t>The NordVPN name was inspired by Nordic ideals of confidence, trust, and innovation. It reflects how we value our customer freedom of choice, how we strive to be innovative with our technology and the way we work.
Over the years, NordVPN became a trusted online security solution, used by over 14 million internet users worldwide. Meanwhile, NordVPN became recognized by the most influential tech sites and IT security specialists. It is now one of the most trusted privacy and security service provider in the world, known for the strongly held values and well thought-out features.</t>
  </si>
  <si>
    <t>https://nordvpn.com/</t>
  </si>
  <si>
    <t>Northcross Group</t>
  </si>
  <si>
    <t>Northcross Group Corporation</t>
  </si>
  <si>
    <t>Since 2006, Northcross Group (NCG) has been empowering its clients to use technology to improve operations, expand market positions, and increase revenues. NCG consultants have decades of experience and achieve tangible results using a collaborative and responsive approach to problem-solving. Team members have contract experience at federal and state levels as well as civilian, defense, and intelligence clearances. Consequently, NCG consultants have the perspective to assess needs, risks, and issues; the skills to prioritize work items; and the expertise to deliver results.</t>
  </si>
  <si>
    <t>https://www.northcrossgroup.com/</t>
  </si>
  <si>
    <t>Christopher Bender</t>
  </si>
  <si>
    <t>$550,000</t>
  </si>
  <si>
    <t>Novetta</t>
  </si>
  <si>
    <t xml:space="preserve">Novetta Solutions LLC
</t>
  </si>
  <si>
    <t>Through two decades of experience in delivering scalable advanced analytic and technical solutions to a broad spectrum of commercial, Federal, Defense, and Intelligence customers, Novetta pioneers disruptive technologies in machine learning, data analytics, full-spectrum cyber, open source analytics, cloud engineering, DevSecOps, and multi-INT analytics. Novetta brings actionable insights to your most complex data challenges. We enable customers to find clarity from the noisy complexity of big data at the speed and scale of the most intensive national security missions.</t>
  </si>
  <si>
    <t>https://www.novetta.com/</t>
  </si>
  <si>
    <t xml:space="preserve">TIFFANNY GATES
</t>
  </si>
  <si>
    <t>https://www.linkedin.com/in/tiffanny-gates-405101113/</t>
  </si>
  <si>
    <t>$93,090,000</t>
  </si>
  <si>
    <t xml:space="preserve">The Carlyle Group
</t>
  </si>
  <si>
    <t>NowSecure</t>
  </si>
  <si>
    <t xml:space="preserve">NowSecure, Inc.
</t>
  </si>
  <si>
    <t>We are the experts in mobile app security testing software and services. Our mission is to deliver maximum customer value through the speed, accuracy, and efficiency of the NowSecure Platform with the most comprehensive mobile app security testing coverage of security, compliance and privacy risk vectors across third-party, custom, and business-critical mobile apps.</t>
  </si>
  <si>
    <t>https://www.nowsecure.com/</t>
  </si>
  <si>
    <t>Alan Snyder</t>
  </si>
  <si>
    <t>https://www.linkedin.com/in/alansnyder1/</t>
  </si>
  <si>
    <t xml:space="preserve">Brian Murphy
</t>
  </si>
  <si>
    <t>https://www.linkedin.com/in/brianmurphy6/</t>
  </si>
  <si>
    <t xml:space="preserve">51-200
</t>
  </si>
  <si>
    <t>Nozomi Networks</t>
  </si>
  <si>
    <t xml:space="preserve">Nozomi Networks Inc.
</t>
  </si>
  <si>
    <t>Nozomi Networks is the leader in OT and IoT security and visibility. We accelerate digital transformation by unifying cybersecurity visibility for the largest critical infrastructure, energy, manufacturing, mining, transportation, building automation and other OT sites around the world. Our innovation and research make it possible to tackle escalating cyber risks through exceptional network visibility, threat detection and operational insight.</t>
  </si>
  <si>
    <t>https://www.nozominetworks.com/</t>
  </si>
  <si>
    <t>Edgard Capdevielle</t>
  </si>
  <si>
    <t>https://www.linkedin.com/in/edgardcapdevielle/</t>
  </si>
  <si>
    <t xml:space="preserve">Kim Legelis
</t>
  </si>
  <si>
    <t>https://www.linkedin.com/in/kimlegelis/</t>
  </si>
  <si>
    <t>$52,500,000</t>
  </si>
  <si>
    <t>NPCore</t>
  </si>
  <si>
    <t>NPCore, Inc.</t>
  </si>
  <si>
    <t>NPCore is an APT response and EDR security solution provider offering optimal security solutions for detecting and blocking new malware and malware variants
We’ve established a subsidiary in the United States and a branch office in Vietnam and concluded agreements for exclusive distribution in Japan, Indonesia, Taiwan, Malaysia, Thailand and Dubai. We are dedicating our efforts to further expanding our market in Southeast Asia and the United States. Through these efforts, we will strive to emerge as a global information security company.</t>
  </si>
  <si>
    <t>https://www.npcore.com/</t>
  </si>
  <si>
    <t>Han Seung-cheol</t>
  </si>
  <si>
    <t>https://www.linkedin.com/in/s-c-han-07a61145/</t>
  </si>
  <si>
    <t>OpenText</t>
  </si>
  <si>
    <t>Open Text Corporation</t>
  </si>
  <si>
    <t xml:space="preserve">OpenText is the leader in Enterprise Information Management (EIM).
Our EIM products enable businesses to grow faster, lower operational costs, and reduce information governance and security risks by improving business insight, impact and process speed.
</t>
  </si>
  <si>
    <t>https://www.opentext.com/</t>
  </si>
  <si>
    <t>Mark J. Barrenechea</t>
  </si>
  <si>
    <t>https://www.linkedin.com/in/markbarrenechea/</t>
  </si>
  <si>
    <t>Lou Blatt</t>
  </si>
  <si>
    <t>https://www.linkedin.com/in/louis-blatt-6003b/</t>
  </si>
  <si>
    <t>NASDAQ:OTEX</t>
  </si>
  <si>
    <t>$3,150,000,000</t>
  </si>
  <si>
    <t>NRI SecureTech</t>
  </si>
  <si>
    <t>NRI SecureTechnologies, Ltd.</t>
  </si>
  <si>
    <t>NRI SecureTechnologies Ltd. is a recognized leading Managed Security Services Provider (MSSP) that was created in 2000 as a subsidiary of the Nomura Research Institute (NRI) a company whose 50-year history includes such highlights as being Japan's first private think tank and the installation of Japan's first commercial computer system. Today, specializing in cybersecurity and recognized as a leader in advanced managed security services, NRI SecureTechnologies is focused is on delivering high-value security outcomes for our clients with the precision and efficiency that define Japanese quality.</t>
  </si>
  <si>
    <t>https://www.nri-secure.com/</t>
  </si>
  <si>
    <t>$97,000,000</t>
  </si>
  <si>
    <t>NSS Labs</t>
  </si>
  <si>
    <t xml:space="preserve">NSS Labs, Inc
</t>
  </si>
  <si>
    <t>NSS Labs tests the world’s security products. Based in Austin, Texas, the company’s research and testing laboratory is recognized globally as the most trusted source for independent, fact-based cybersecurity guidance. C-Suite executives and information security professionals from many of the world's most demanding global enterprises rely on NSS Labs to accelerate security decisions with greater confidence.</t>
  </si>
  <si>
    <t xml:space="preserve">Jason Brvenik
</t>
  </si>
  <si>
    <t xml:space="preserve">Series C
</t>
  </si>
  <si>
    <t>NSSPlus</t>
  </si>
  <si>
    <t xml:space="preserve">Network Security Systems Plus, Inc.
</t>
  </si>
  <si>
    <t xml:space="preserve">Network Security Systems Plus, Inc. (NSSPlus) is a growing Veteran owned Cyber Security Company that has been in business for over 15 years.  NSSPlus is ISO 9001:2015 and ISO 27001:2013 certified with proven Cyber Security capabilities to fulfill a wide spectrum of services to the U.S. Department of Defense (DoD) and Federal Agencies. NSSPlus employs more than 170 Cyber Security professionals across Federal and DoD programs spanning seven locations across the U.S.
 Since NSSPlus began operating in 2001, NSSPlus continues to function in a key role in the success of several A&amp;A, CNDSP, and Cyber Security programs for the DoD and federal government. </t>
  </si>
  <si>
    <t xml:space="preserve">Felix A. Thomas
</t>
  </si>
  <si>
    <t>https://www.linkedin.com/in/felix-a-thomas-cissp-cap-9a6568125/</t>
  </si>
  <si>
    <t>John Rubritz</t>
  </si>
  <si>
    <t>https://www.linkedin.com/in/jrubritz/</t>
  </si>
  <si>
    <t>NT OBJECTives, Inc.</t>
  </si>
  <si>
    <t xml:space="preserve">Web Application Security Testing
</t>
  </si>
  <si>
    <t xml:space="preserve">Dan Kuykendall
</t>
  </si>
  <si>
    <t>nTrepid</t>
  </si>
  <si>
    <t>Ntrepid Corporation</t>
  </si>
  <si>
    <t>Ntrepid is a mission-driven provider of cutting-edge managed attribution technology solutions for government to discreetly and safely conduct sophisticated online operations in the most hostile online environments. We exist to make products of magnitude that fundamentally advance performance and efficiency. We leverage our deep experience in the national security community to anticipate our customers'​ needs and provide solutions before the requirements are expressed. Our heavy investment in R&amp;D allows us to stay ahead of the rapidly changing internet landscape. Ntrepid's innovative solutions empower advanced online research, analysis, and data collection, while obscuring organizational identity and protecting complex missions.</t>
  </si>
  <si>
    <t>https://ntrepidcorp.com/</t>
  </si>
  <si>
    <t xml:space="preserve">Richard Helms
</t>
  </si>
  <si>
    <t>https://www.linkedin.com/in/richard-helms-083a7852/</t>
  </si>
  <si>
    <t>Nucleus Cyber</t>
  </si>
  <si>
    <t xml:space="preserve">Nucleus Cyber Inc.
</t>
  </si>
  <si>
    <t>We created Nucleus Cyber to ensure that data-driven security is at the core of the modern workplace. Our goal at Nucleus Cyber is to provide effective, intelligent security that minimizes data loss and misuse across your entire organization. The NC Protect platform utilizes dynamic, data-centric security that is both content and context aware to automatically find, classify and secure unstructured data. We leverage and enhance existing Microsoft SharePoint, Office 365, Teams, Yammer, Dropbox and file share investments with our product’s unmatched and sophisticated access and information protection capabilities while maintaining a simple and intuitive user experience. We enable customers to protect against insider threats from data loss, misuse, unauthorized access and simple human error, putting secure collaboration at the core of the enterprise.</t>
  </si>
  <si>
    <t>https://nucleuscyber.com/</t>
  </si>
  <si>
    <t xml:space="preserve">Kurt Mueffelmann
</t>
  </si>
  <si>
    <t>https://www.linkedin.com/in/kmueffelmann/</t>
  </si>
  <si>
    <t>Irena Mroz</t>
  </si>
  <si>
    <t>https://www.linkedin.com/in/irena-mroz-2a98909/</t>
  </si>
  <si>
    <t xml:space="preserve">Convertible Note
</t>
  </si>
  <si>
    <t xml:space="preserve">archTIS
</t>
  </si>
  <si>
    <t>Nucleus Security</t>
  </si>
  <si>
    <t>Nucleus Security Inc</t>
  </si>
  <si>
    <t>Sarasota</t>
  </si>
  <si>
    <t>Nucleus is on a mission to solve the real problems that organizations are facing with their vulnerability management programs, from end to end. We built Nucleus to solve the very problems we faced every day doing our jobs as vulnerability analysts, managers, and executives. Nucleus is built to solve, and be a force-multiplier for, the tedious VM process through smart automation of tasks throughout the entire workflow.</t>
  </si>
  <si>
    <t>https://www.nucleussec.com/</t>
  </si>
  <si>
    <t>Stephen Carter</t>
  </si>
  <si>
    <t>https://www.linkedin.com/in/stephen-carter-nucleus/</t>
  </si>
  <si>
    <t>NuHarbor</t>
  </si>
  <si>
    <t>NuHarbor Security</t>
  </si>
  <si>
    <t>Essex Junction</t>
  </si>
  <si>
    <t xml:space="preserve">We help our clients design, implement, and sustain information security, compliance, and risk management programs.
A leading national information security consulting and advisory firm, providing tactical and strategic cybersecurity services to private and public sector clients. Our innovation and thought leadership challenges traditional methodologies and promotes a new understanding of sustainable information security.
Leveraging strategic partnerships, NuHarbor provides cybersecurity technology and services to optimally secure client environments.
</t>
  </si>
  <si>
    <t>https://nuharborsecurity.com/</t>
  </si>
  <si>
    <t>Justin Fimlaid</t>
  </si>
  <si>
    <t>https://www.linkedin.com/in/jfimlaid/</t>
  </si>
  <si>
    <t>Oracle</t>
  </si>
  <si>
    <t>Oracle Corporation</t>
  </si>
  <si>
    <t>Engineers Larry Ellison, Bob Miner, and Ed Oates found Software Development Laboratories. Their first office is 900-square-feet in Santa Clara, California.
The company changes its name to Oracle Corporation from relational Software Inc. (formerly SDL). 
Oracle becomes publicly traded company on the NASDAQ exchange. Qutation symbol is ORCL.</t>
  </si>
  <si>
    <t>https://www.oracle.com/</t>
  </si>
  <si>
    <t>Larry Ellison</t>
  </si>
  <si>
    <t>https://www.linkedin.com/in/larry-ellison-5a4a84157/</t>
  </si>
  <si>
    <t xml:space="preserve">Ariel Kelman
</t>
  </si>
  <si>
    <t>https://www.linkedin.com/in/arielkelman/</t>
  </si>
  <si>
    <t>NYSE:ORCL</t>
  </si>
  <si>
    <t>$39,070,000,000</t>
  </si>
  <si>
    <t>NuID</t>
  </si>
  <si>
    <t>NuID, Inc.</t>
  </si>
  <si>
    <t>NuID is a pioneer in trustless authentication and decentralized digital identity. The NuID platform leverages zero knowledge cryptography and blockchain technology to eliminate the need for businesses to store passwords and other authentication credentials. NuID’s unified protocol for strong authentication supports passwords, tokens, and biometrics—enabling developers and businesses to reduce security risks and streamline user experience. Our mission is to end mass credential breaches by returning data ownership to the individual.</t>
  </si>
  <si>
    <t>https://nuid.io/</t>
  </si>
  <si>
    <t>Locke Brown</t>
  </si>
  <si>
    <t>https://www.linkedin.com/in/lockebrown/</t>
  </si>
  <si>
    <t>Nuix</t>
  </si>
  <si>
    <t>Nuix Limited</t>
  </si>
  <si>
    <t xml:space="preserve">Nuix (www.nuix.com) creates innovative software that empowers organizations to simply and quickly find the truth from any data in a digital world. We are a passionate and talented team, delighting our customers with software that transforms data into actionable intelligence and helps them overcome the challenges of litigation, investigation, governance, risk, and compliance.
Our intuitive platform identifies hidden connections between people, objects, locations, and events—providing real-time clarity, control, and efficiency to uncover the key facts and their context. 
Nuix and our partners deliver solutions that incorporate our global expertise in cybersecurity, law enforcement, digital forensics, investigation, intelligence, legal discovery, and information governance. 
</t>
  </si>
  <si>
    <t>https://www.nuix.com/</t>
  </si>
  <si>
    <t xml:space="preserve">Rod Vawdrey
</t>
  </si>
  <si>
    <t>https://www.linkedin.com/in/rod-vawdrey-a48a315/</t>
  </si>
  <si>
    <t>JR Jenkins</t>
  </si>
  <si>
    <t>https://www.linkedin.com/in/jrjenkins/</t>
  </si>
  <si>
    <t>Nuspire</t>
  </si>
  <si>
    <t>Nuspire LLC</t>
  </si>
  <si>
    <t>Walled Lake</t>
  </si>
  <si>
    <t xml:space="preserve">Over twenty years ago, Nuspire was born out of the devotion to provide a new, 
fresh and inspiring approach in solving the security gaps that many clients faced. 
At that time, the idea of a managed security services provider (MSSP) was just an 
idea, but we believed in a higher purpose – to inspire our employees, clients and 
company to become better every day. Because of that, we found that the best way 
to help our clients is through a partnership that allows us to protect them and 
help them become more secure.
</t>
  </si>
  <si>
    <t>https://www.nuspire.com/</t>
  </si>
  <si>
    <t>Lewie Dunsworth</t>
  </si>
  <si>
    <t>https://www.linkedin.com/in/lewiedunsworth/</t>
  </si>
  <si>
    <t xml:space="preserve">ABRY Partners </t>
  </si>
  <si>
    <t>nVisium</t>
  </si>
  <si>
    <t xml:space="preserve"> nVisium LLC</t>
  </si>
  <si>
    <t>nVisium empowers organizations to eliminate security vulnerabilities through proven in-depth assessments, remediation, and training programs. Our experienced team of security-savvy engineers help organizations establish best practices with high ROI for their engineering and development lifecycles. Through services, software solutions, and R&amp;D, nVisium provides security support for applications, operating systems, networks, mobile, cloud, and IoT unique to business operations, compliance initiatives, and more. Additionally, nVisium offers instructor-led and online computer-based training. Privately owned and founded in 2009, nVisium is headquartered in Falls Church, VA, and names Fortune 500 companies and household brands as customers.</t>
  </si>
  <si>
    <t>https://nvisium.com/</t>
  </si>
  <si>
    <t>Jack Mannino</t>
  </si>
  <si>
    <t>https://www.linkedin.com/in/jackmannino/</t>
  </si>
  <si>
    <t>Nyotron</t>
  </si>
  <si>
    <t>Nyotron Information Security Ltd.</t>
  </si>
  <si>
    <t xml:space="preserve">Nyotron's PARANOID, the industry's first OS-Centric Positive Security, is a game-changing endpoint protection solution. By distinguishing between legitimate program or user activities and attack activities, PARANOID creates an almost impenetrable defense against sophisticated attacks.  
We Provide a Last Line of Defense. After threats bypass all perimeter and endpoint security layers - PARANOID protects your data from deletion, exfiltration, encryption, sabotage and more. 
We Close Your Security Gaps. PARANOID works seamlessly with antivirus and next-generation antivirus solutions to shield your from threats they tend to miss...completely new, unknown and fileless malware, zero-day exploits and advanced persistent threats.
We Offer Threat-Agnostic Defense. PARANOID protects endpoints regardless of the attack vector, type of attack or how, where, or when an attack penetrates an organization.
</t>
  </si>
  <si>
    <t>https://www.nyotron.com/</t>
  </si>
  <si>
    <t>Sagit Manor</t>
  </si>
  <si>
    <t>https://www.linkedin.com/in/sagit-manor-74b0ba11</t>
  </si>
  <si>
    <t>$43,000,000</t>
  </si>
  <si>
    <t>O'Reilly media inc</t>
  </si>
  <si>
    <t>O’Reilly Media, Inc</t>
  </si>
  <si>
    <t>Sebastopol</t>
  </si>
  <si>
    <t xml:space="preserve">Inspiring the future for more than 40 years
We share the knowledge and teach the skills people need to change their world. For more than 40 years, O’Reilly has imparted the world-shaping ideas of innovators through books, articles, conferences, and our online learning platform.
When individuals, teams, and entire enterprises connect with the world's leading experts and content providers, anything is possible. Whether you're working to advance your career, be a better manager, or achieve the next breakthrough in technology or business, learning new skills is at the heart of it all.
</t>
  </si>
  <si>
    <t>www.oreilly.com</t>
  </si>
  <si>
    <t>Tim O'Reilly</t>
  </si>
  <si>
    <t>https://www.linkedin.com/in/timo3</t>
  </si>
  <si>
    <t>Mike Tuckerman</t>
  </si>
  <si>
    <t>https://www.linkedin.com/in/mike-tuckerman-3969636/</t>
  </si>
  <si>
    <t>ObserveIT</t>
  </si>
  <si>
    <t>ObserveIT Ltd.</t>
  </si>
  <si>
    <t>ObserveIT helps organizations identify and eliminate insider threats.</t>
  </si>
  <si>
    <t>https://www.observeit.com/</t>
  </si>
  <si>
    <t>Mike McKee</t>
  </si>
  <si>
    <t>https://www.linkedin.com/in/mike-mckee-9b447/</t>
  </si>
  <si>
    <t xml:space="preserve"> $53,000,000</t>
  </si>
  <si>
    <t>Observer Solutions</t>
  </si>
  <si>
    <t>Observer Solutions Ltd.</t>
  </si>
  <si>
    <t>Washington Depot</t>
  </si>
  <si>
    <t>Observer Solutions Ltd is the leading provider of Cyber Observer within EMEA. Cyber Observer provides awareness, in near real time, of the state of your cyber posture.</t>
  </si>
  <si>
    <t>https://www.viavisolutions.com/</t>
  </si>
  <si>
    <t>Michael Rose</t>
  </si>
  <si>
    <t>https://www.linkedin.com/in/michael-rose-0521b9/</t>
  </si>
  <si>
    <t>Obsidian Security</t>
  </si>
  <si>
    <t>Obsidian Security, Inc.</t>
  </si>
  <si>
    <t>https://www.obsidiansecurity.com</t>
  </si>
  <si>
    <t>Hasan Imam</t>
  </si>
  <si>
    <t>https://www.linkedin.com/in/hasanimam/</t>
  </si>
  <si>
    <t>odix</t>
  </si>
  <si>
    <t>ODI</t>
  </si>
  <si>
    <t>Rosh Ha'ayin</t>
  </si>
  <si>
    <t>ODI develops the ODIX CDR anti-malware technology - total elimination of malware and unknown threats.</t>
  </si>
  <si>
    <t>www.odi-x.com</t>
  </si>
  <si>
    <t>Oren Eytan</t>
  </si>
  <si>
    <t>https://www.linkedin.com/in/oren-eytan-95515a4/</t>
  </si>
  <si>
    <t xml:space="preserve">Omri Eytan
</t>
  </si>
  <si>
    <t>https://www.linkedin.com/in/omri-eytan-9a02b66/</t>
  </si>
  <si>
    <t>Offensive CounterMeasures</t>
  </si>
  <si>
    <t>Active Countermeasures</t>
  </si>
  <si>
    <t>At Active Countermeasures, we are passionate about creating simple to use tools that quickly solve complex security problems. We’ve automated and streamlined the techniques used by the best pentesters and threat hunters in the industry.
The result is AI-Hunter™, a Network Threat Hunting solution that can identify compromised hosts on your network regardless of the operating system, hardware or network link speed. With AI-Hunter you can quickly analyze millions of connection requests and easily identify which systems or IoT devices have been compromised.</t>
  </si>
  <si>
    <t>www.activecountermeasures.com/</t>
  </si>
  <si>
    <t xml:space="preserve">John Strand
</t>
  </si>
  <si>
    <t>Offensive Security</t>
  </si>
  <si>
    <t>Offensive Security specializes in offering penetration testing services for highly secure environments.</t>
  </si>
  <si>
    <t>www.offensive-security.com/</t>
  </si>
  <si>
    <t xml:space="preserve">ning wang
</t>
  </si>
  <si>
    <t>https://www.linkedin.com/in/ning-wang-0278864/</t>
  </si>
  <si>
    <t>Paul Sebastien</t>
  </si>
  <si>
    <t>https://www.linkedin.com/in/paulsebastien/</t>
  </si>
  <si>
    <t>$52,600,000</t>
  </si>
  <si>
    <t>VulnHub</t>
  </si>
  <si>
    <t>Jun 29, 2020.</t>
  </si>
  <si>
    <t>Okera</t>
  </si>
  <si>
    <t xml:space="preserve">Okera, Inc.
</t>
  </si>
  <si>
    <t>Okera provides secure data access at scale so that data teams have the confidence to unlock the power of their data for innovation &amp; growth</t>
  </si>
  <si>
    <t>www.okera.com/</t>
  </si>
  <si>
    <t>Nick Halsey</t>
  </si>
  <si>
    <t>https://www.linkedin.com/in/nickhalsey/</t>
  </si>
  <si>
    <t xml:space="preserve">Claire Umeda
</t>
  </si>
  <si>
    <t>https://www.linkedin.com/in/claireumeda/</t>
  </si>
  <si>
    <t xml:space="preserve">Okta
</t>
  </si>
  <si>
    <t>Okta is a management platform that secures critical resources from cloud to ground for workforce and customers.</t>
  </si>
  <si>
    <t>www.okta.com</t>
  </si>
  <si>
    <t>Todd McKinnon</t>
  </si>
  <si>
    <t>https://www.linkedin.com/in/toddmckinnon/</t>
  </si>
  <si>
    <t>Frederic Kerrest</t>
  </si>
  <si>
    <t>https://www.linkedin.com/in/fkerrest/</t>
  </si>
  <si>
    <t>NASDAQ:OKTA</t>
  </si>
  <si>
    <t>$229,300,000</t>
  </si>
  <si>
    <t>$586,000,000</t>
  </si>
  <si>
    <t>Omada</t>
  </si>
  <si>
    <t xml:space="preserve">Omada
</t>
  </si>
  <si>
    <t>Identity Management &amp; Access Governance Solutions and Services</t>
  </si>
  <si>
    <t>www.omada.net</t>
  </si>
  <si>
    <t>Sean Duffy</t>
  </si>
  <si>
    <t>https://www.linkedin.com/in/seanpduffy/</t>
  </si>
  <si>
    <t xml:space="preserve"> $128,000,000</t>
  </si>
  <si>
    <t>OmniNet</t>
  </si>
  <si>
    <t>OmniNet Inc.</t>
  </si>
  <si>
    <t>OmniNet is a leading provider of ElasticUTM and SDWAN fused as a platform that delivers enterprise-quality connectivity and cybersecurity technology to small and medium businesses and branch offices. Based on industry-leading unified threat management (UTM) technology, OmniNet’s customizable cloud-based security solution offers continual protection against all cyber threats and intrusions at an affordable price. With no reduction of inspection or bandwidth pollution, the ElasticUTM delivery model ensures that the latest virus definitions and threat updates are in use for continual threat prevention. Founded in 2013, OmniNet serves numerous managed service providers (MSPs) and small businesses in various industries, including retail, restaurants, hospitality, healthcare, and professional services.</t>
  </si>
  <si>
    <t>https://omninet.io/</t>
  </si>
  <si>
    <t>Andrew Bagrin</t>
  </si>
  <si>
    <t>https://www.linkedin.com/in/abagrin</t>
  </si>
  <si>
    <t>Onapsis</t>
  </si>
  <si>
    <t>Onapsis Inc.</t>
  </si>
  <si>
    <t>Born in Argentina, we’ve always brought the fresh perspective of an outsider to the security and compliance challenges organizations face. Onapsis was founded in 2009 by Mariano Nunez, Victor Montero and JP Perez-Etchegoyen, cybersecurity researchers who realized what was at stake for organizations not securing their business-critical applications and wanted to enable them to decrease their risk.
We were the first to detect—and do something about—a major problem with a huge global impact: the fact that 100% of business-critical applications are exposed to cyberattacks. We began developing solutions to protect SAP® and Oracle® E-Business Suite (EBS) systems, and before we knew it, we were a global leader.</t>
  </si>
  <si>
    <t>https://onapsis.com/</t>
  </si>
  <si>
    <t>Mariano Nunez</t>
  </si>
  <si>
    <t>https://www.linkedin.com/in/mnunezdc/</t>
  </si>
  <si>
    <t>$115,600,000</t>
  </si>
  <si>
    <t>One Identity</t>
  </si>
  <si>
    <t>One Identity LLC</t>
  </si>
  <si>
    <t>Aliso Viejo</t>
  </si>
  <si>
    <t>One Identity, a Quest Software business, helps organizations establish an identity-centric security strategy. With a unique identity and access management (IAM) portfolio, our award-winning offering includes identity governance, AD-centered IAM, privileged access management and identity SaaS solutions, One Identity helps organizations secure their enterprise end to end, smoothly make their digital transformation, eliminate identity challenges and reduce their attack surface from internal and external threats. Our unequalled commitment to our customers’ long-term IAM success is evident in our 7,500 customers worldwide that rely on us to manage more than 125 million identities.</t>
  </si>
  <si>
    <t>https://www.oneidentity.com/</t>
  </si>
  <si>
    <t>Patrick Nichols</t>
  </si>
  <si>
    <t>https://www.linkedin.com/in/nicholspatrick/</t>
  </si>
  <si>
    <t>Colleen Langevin</t>
  </si>
  <si>
    <t>https://www.linkedin.com/in/colleen-langevin-5927b1</t>
  </si>
  <si>
    <t>Oneconsult AG</t>
  </si>
  <si>
    <t>ONECONSULT INTERNATIONAL AG</t>
  </si>
  <si>
    <t>Thalwil</t>
  </si>
  <si>
    <t xml:space="preserve">Oneconsult group is your owner-managed and vendor-independent Swiss cyber security services partner with offices in Thalwil (Zurich), Bern and Munich. The group consists of the holding Oneconsult International AG and its subsidiary companies Oneconsult AG and Oneconsult Deutschland GmbH.
40+ highly qualified cyber security experts – including certified penetration testers (OPST, OPSA, OSCP, OSCE, GXPN), digital forensics specialists (ISO 27035, CERT-CSIH, GCIH, GCFA, GCFE, GREM, GNFA), ISO security auditors (ISO 27001 Lead Auditor, ISO 27005 Risk Manager), Lead Incident Manager (ISO 27035 Incident Manager) and IT security researchers – solve your most demanding information security challenges. </t>
  </si>
  <si>
    <t>https://www.oneconsult.com/en/</t>
  </si>
  <si>
    <t>Christoph Baumgartner</t>
  </si>
  <si>
    <t>Orange</t>
  </si>
  <si>
    <t>Orange S.A.</t>
  </si>
  <si>
    <t>Orange is one of the world’s leading telecommunications operators with sales of 42 billion euros in 2019 and 147,000 employees worldwide at 31 December 2019, including 87,000 employees in France. The Group has a total customer base of 266 million customers worldwide as of 31 December 2019, including 207 million mobile customers and 21million fixed broadband customers. The Group is present in 26 countries. Orange is also a leading provider of global IT and telecommunication services to multinational companies, under the brand Orange Business Services. In December 2019, the Group presented its new "Engage 2025" strategic plan, which, guided by social and environmental accountability, aims to reinvent its operator model.</t>
  </si>
  <si>
    <t>https://www.orange.com/</t>
  </si>
  <si>
    <t>Stéphane Richard</t>
  </si>
  <si>
    <t>https://www.linkedin.com/in/st%C3%A9phane-richard-a47062111/</t>
  </si>
  <si>
    <t xml:space="preserve">EPA:ORA
</t>
  </si>
  <si>
    <t>OneLogin</t>
  </si>
  <si>
    <t>OneLogin, Inc.</t>
  </si>
  <si>
    <t>OneLogin is the leader in Unified Access Management, Enabling Organizations to Access the World™. We make it simpler and safer for organizations to access the apps and data they need anytime, everywhere.</t>
  </si>
  <si>
    <t>https://www.onelogin.com/</t>
  </si>
  <si>
    <t>Brad Brooks</t>
  </si>
  <si>
    <t>https://www.linkedin.com/in/brad-brooks-842b074</t>
  </si>
  <si>
    <t xml:space="preserve">Dayna Rothman
</t>
  </si>
  <si>
    <t>https://www.linkedin.com/in/daynalrothman/</t>
  </si>
  <si>
    <t>$175,200,000</t>
  </si>
  <si>
    <t>OneSecure Technology</t>
  </si>
  <si>
    <t>OneSecure Technology, LLC</t>
  </si>
  <si>
    <t>OneSecure Technology offers a full range of high performance solutions to assist businesses in optimizing their information technology resources. Our solutions ensure the security, integrity and reliability of your network systems and data. We work with our clients from square one to plan, develop and integrate any of the following solutions into their existing network infrastructure.</t>
  </si>
  <si>
    <t>https://www.onesecureit.com/</t>
  </si>
  <si>
    <t>Heather Young</t>
  </si>
  <si>
    <t>https://www.linkedin.com/in/heather-young-261b8b52/</t>
  </si>
  <si>
    <t>OneTrust, LLC</t>
  </si>
  <si>
    <t xml:space="preserve">OneTrust technology powers privacy, security and trust programs. More than 7,000 customers use OneTrust to build integrated programs that comply with the CCPA, GDPR, LGPD, PDPA, ISO27001 and hundreds of the world’s privacy and security laws. 
OneTrust products are backed by 75 patents and can be used standalone – or seamlessly integrate together – to give you the right-sized technology for your privacy, security and third-party risk programs. Powered by an intelligence database of hundreds of laws, OneTrust adapts to the jurisdictions and frameworks that matter most to you, generating the right dashboards, visuals and record keeping reports you need. OneTrust is co-headquartered in Atlanta and in London, and has additional offices in Bangalore, San Francisco, Melbourne, New York, São Paulo, Munich, Hong Kong and Bangkok </t>
  </si>
  <si>
    <t>https://www.onetrust.com/</t>
  </si>
  <si>
    <t>Kabir Barday</t>
  </si>
  <si>
    <t>https://www.linkedin.com/in/kbarday/</t>
  </si>
  <si>
    <t>Sarah Hampton</t>
  </si>
  <si>
    <t>https://www.linkedin.com/in/sarahhampton/</t>
  </si>
  <si>
    <t>$410,000,000</t>
  </si>
  <si>
    <t>Onionid</t>
  </si>
  <si>
    <t>Onion ID</t>
  </si>
  <si>
    <t>Hayward</t>
  </si>
  <si>
    <t>Onion ID is a cloud-based solutions provides that enables businesses and teams to obtain access and control over their properties.
Their solutions include infrastructure access management, dynamic privilege management, activity visibility, license management, invisible identity verification, and user management. In addition, they offer accesssecurity, real-time visibility, and automated auditing.
Onion ID was founded in 2015 by Anirban Banerjee and is based in California.</t>
  </si>
  <si>
    <t>www.onionid.com/</t>
  </si>
  <si>
    <t>Anirban Banerjee</t>
  </si>
  <si>
    <t>https://www.linkedin.com/in/anirbanbanerjeephd/</t>
  </si>
  <si>
    <t xml:space="preserve">Thycotic Software
</t>
  </si>
  <si>
    <t>Onspring</t>
  </si>
  <si>
    <t>Onspring Technologies, LLC</t>
  </si>
  <si>
    <t xml:space="preserve">Onspring Technologies was founded in 2010 with a simple idea: To empower business people to innovate and solve problems for themselves. We believe that enterprise software should be truly easy to administer and use. Today, Onspring is the no-code platform of choice for governance, risk and compliance (GRC) teams and business operations experts across multiple industries.  
In 2020, Onspring was named Best Places to Work and featured as the Top GRC Product in Info-Tech Research Group’s Leader Quadrant. The Info-Tech Research Group Data Quadrant evaluates and ranks products based on feedback from IT and business professionals—real end-users. Unlike other quadrants, each product is compared and contrasted with all other vendors in their category to create a holistic view of the product landscape. </t>
  </si>
  <si>
    <t>https://onspring.com/</t>
  </si>
  <si>
    <t>Chris Pantaenius</t>
  </si>
  <si>
    <t>https://www.linkedin.com/in/cpantaenius/</t>
  </si>
  <si>
    <t>Emily Figg</t>
  </si>
  <si>
    <t>https://www.linkedin.com/in/emily-figg-ks/</t>
  </si>
  <si>
    <t>OPAQ Networks</t>
  </si>
  <si>
    <t>Opaq Networks, Inc.</t>
  </si>
  <si>
    <t>OPAQ is the premier networking and security cloud company. The OPAQ cloud platform provides a cloud-based secure access service edge (SASE) that protects an organization’s entire distributed network – data centers, branch offices, remote users, and IoT devices across all ports and protocols. OPAQ delivers zero trust security-as-a-service using aninfrastructure optimized for security and hyperscale performance. With OPAQ, organizations can implement and enforce consistent zero trust security policies, centrally monitor network and security performance, generate reports, and manage security infrastructure – all through a single cloud console. This enables customers to maintain secure access to systems and data no matter how the network evolves.</t>
  </si>
  <si>
    <t>opaqnetworks.com/</t>
  </si>
  <si>
    <t>Glenn C. Hazard</t>
  </si>
  <si>
    <t>https://www.linkedin.com/in/glenn-c-hazard-6129095a/</t>
  </si>
  <si>
    <t>Scott Shreve</t>
  </si>
  <si>
    <t>https://www.linkedin.com/in/scottshreve/</t>
  </si>
  <si>
    <t>$43,500,000</t>
  </si>
  <si>
    <t>Osirium</t>
  </si>
  <si>
    <t>Osirium LTD.</t>
  </si>
  <si>
    <t>Berkshire</t>
  </si>
  <si>
    <t>Osirium’s experienced management team has its roots firmly in IT security, helping thousands of organisations over the past 25 years protect and transform their IT security services, before founding Osirium Ltd in 2008 and establishing its headquarters near Reading, UK.
The Osirium team have intelligently combined the latest generation of cyber-security and automation technology to create the world’s first, built-for-purpose, privileged account protection and task automation solution for the hybrid-cloud world; The PxM Platform, which has been tried and tested by some of the world’s biggest brands and public sector bodies.
Osirium helps organisations drive down Business Risks, Operational Costs and meet IT Compliance.</t>
  </si>
  <si>
    <t>https://www.osirium.com/</t>
  </si>
  <si>
    <t>David Guyatt</t>
  </si>
  <si>
    <t xml:space="preserve">https://www.linkedin.com/in/david-guyatt-224b3b4//
</t>
  </si>
  <si>
    <t>Chris Heslop</t>
  </si>
  <si>
    <t xml:space="preserve">https://www.linkedin.com/in/chris-heslop-32429014//
</t>
  </si>
  <si>
    <t>LSE:OSI</t>
  </si>
  <si>
    <t>Open Group</t>
  </si>
  <si>
    <t>Open Group, L.L.C.</t>
  </si>
  <si>
    <t>The Open Group is a global consortium that enables the achievement of business objectives through technology standards. Our diverse membership of more than 800 organizations includes customers, systems and solutions suppliers, tool vendors, integrators, academics, and consultants across multiple industries.</t>
  </si>
  <si>
    <t>https://www.opengroup.org/</t>
  </si>
  <si>
    <t>Steve Nunn</t>
  </si>
  <si>
    <t>https://www.linkedin.com/in/steve-nunn-2502061/</t>
  </si>
  <si>
    <t>Patricia Donovan</t>
  </si>
  <si>
    <t>https://www.linkedin.com/in/patty-donovan-1073b91/</t>
  </si>
  <si>
    <t>Open Security Inc</t>
  </si>
  <si>
    <t>Open Security, Inc</t>
  </si>
  <si>
    <t xml:space="preserve">Open Security, Inc., was created by service member cyber professionals to bring professional quality, analytically rigorous information security assessments to private sector businesses of all sizes using its experience, tools, and tactics fighting global cyberwarfare. 
</t>
  </si>
  <si>
    <t>https://www.opensecurity.io/</t>
  </si>
  <si>
    <t>Michael L Pleasant</t>
  </si>
  <si>
    <t>https://www.linkedin.com/in/pleasantml/</t>
  </si>
  <si>
    <t>OpenDNS, Inc</t>
  </si>
  <si>
    <t>OpenDNS, Inc.</t>
  </si>
  <si>
    <t>OpenDNS was founded in 2006 with the mission to provide a safer, faster, and better internet browsing experience for all users. Initially, OpenDNS provided a recursive DNS service for use at home, and in 2009 introduced a service for the enterprise market. In 2012, OpenDNS launched an enterprise security product, called Umbrella. Its rapid success and customer adoption led to OpenDNS being acquired by Cisco in 2015.</t>
  </si>
  <si>
    <t>https://www.opendns.com/</t>
  </si>
  <si>
    <t>David Ulevitch</t>
  </si>
  <si>
    <t>https://www.linkedin.com/in/davidu/</t>
  </si>
  <si>
    <t>OpenRaven</t>
  </si>
  <si>
    <t>https://www.openraven.com/</t>
  </si>
  <si>
    <t>Dave Cole</t>
  </si>
  <si>
    <t>OpenVPN</t>
  </si>
  <si>
    <t>OpenVPN Inc.</t>
  </si>
  <si>
    <t xml:space="preserve">OpenVPN Inc is the provider of next-generation secure and scalable communication services.
We have integrated a suite of leading-edge networking and software technologies to deliver virtual network software that provides secure, reliable, and scalable communication services, not only fulfilling the requirements of the traditional virtual private network (VPN) market, but also addressing the future demands of SDN – Software Defined Network, Remote Access to private networks, tunneling to UTM – Unified Threat Management Firewall Clouds/Gateways, tunneling to DDOS Clouds/Gateways to protect against malicious attacks.
</t>
  </si>
  <si>
    <t>https://openvpn.net//</t>
  </si>
  <si>
    <t>FRANCIS DINHA</t>
  </si>
  <si>
    <t>https://www.linkedin.com/in/francis-dinha-4268141/</t>
  </si>
  <si>
    <t>NINEVEH MADSEN</t>
  </si>
  <si>
    <t>https://www.linkedin.com/in/ninevehdinha/</t>
  </si>
  <si>
    <t>OPSWAT, Inc.</t>
  </si>
  <si>
    <t>OPSWAT protects critical infrastructure. Our goal is to eliminate malware and zero-day attacks. We believe that every file and every device pose a threat. Threats must be addressed at all locations at all times—at entry, at exit, and at rest. Our products focus on threat prevention and process creation for secure data transfer and safe device access. The result is productive systems that minimize risk of compromise. That’s why 98% of U.S. nuclear power facilities trust OPSWAT for cybersecurity and compliance.
OPSWAT. Trust no file. Trust no device.</t>
  </si>
  <si>
    <t>https://www.opswat.com/</t>
  </si>
  <si>
    <t>Benny Czarny</t>
  </si>
  <si>
    <t>https://www.linkedin.com/in/bennyczarny/</t>
  </si>
  <si>
    <t>Dave Deasy</t>
  </si>
  <si>
    <t>https://www.linkedin.com/in/davedeasy/</t>
  </si>
  <si>
    <t>Optimal IdM</t>
  </si>
  <si>
    <t>Optimal IdM, LLC</t>
  </si>
  <si>
    <t>Lutz</t>
  </si>
  <si>
    <t>We partner with our clients to provide comprehensive, fully customizable enterprise level solutions that meet the specific security and scalability needs of their organizations. Customers include Fortune 1000 companies, as well as federal, state and local government agencies all over the world. Founded in 2005, Optimal IdM is privately held and has been profitable in every quarter since inception.</t>
  </si>
  <si>
    <t>https://optimalidm.com/</t>
  </si>
  <si>
    <t>https://www.linkedin.com/in/pitchford/</t>
  </si>
  <si>
    <t>$8,900,000</t>
  </si>
  <si>
    <t>Optimal Risk</t>
  </si>
  <si>
    <t>Optimal Risk Group Ltd.</t>
  </si>
  <si>
    <t>Optimal Risk are qualified professionals within the risk management solutions, operating across diverse sectors in the UK and abroad.
Our senior team brings over 20 years experience in intelligence and IT security, and strategic risk consulting. We offer trusted confidential support from the boardroom through to field operations.
Our approach has always been to support our clients in becoming resilient organisations, prepared to respond effectively to any strategic or operational risk. In 2020 this extended to reducing vulnerabilities within a new COVID-19 threat environment.</t>
  </si>
  <si>
    <t>https://optimalrisk.com/</t>
  </si>
  <si>
    <t>Optiv</t>
  </si>
  <si>
    <t>Optiv Security, Inc.</t>
  </si>
  <si>
    <t>Optiv Security is a security solutions integrator (SSI). With years of experience supporting thousands of enterprise level clients, we know the solutions landscape better than anyone. We understand the challenges our clients face every day – because many of our people have occupied a seat on the other side of the table. Our unique team of former CISOs, security technologists and operations experts leverage an “I’ve experienced that, and solved that” perspective to deliver solutions that help our clients maximize and communicate the effectiveness of their cybersecurity programs.
As a SSI, we leverage deep industry expertise to help our clients plan, build and run holistic cybersecurity programs that are designed to reduce risk and drive desired business outcomes.</t>
  </si>
  <si>
    <t>https://www.optiv.com/</t>
  </si>
  <si>
    <t>Kevin Lynch</t>
  </si>
  <si>
    <t>David Martin</t>
  </si>
  <si>
    <t>https://www.linkedin.com/in/david-martin-8600315/</t>
  </si>
  <si>
    <t>$2,500,000,000</t>
  </si>
  <si>
    <t xml:space="preserve">Kohlberg Kravis Roberts
</t>
  </si>
  <si>
    <t>Orca Security</t>
  </si>
  <si>
    <t>Orca Security Ltd.</t>
  </si>
  <si>
    <t>Orca Security is the cloud security innovation leader, providing deeper visibility into AWS, Azure, and GCP without the operational costs of agents. With Orca Security, there are no overlooked assets, no DevOps headaches, and no performance hits on live environments.
Unlike legacy tools that operate in silos, Orca treats your cloud as an interconnected web of assets, prioritizing risk based on environmental context. This does away with thousands of meaningless security alerts to provide you with only the critical few that matter, along with their precise path to remediation.
Delivered as SaaS, Orca Security’s patent-pending, SideScanning™ technology reads your cloud configuration and workloads’ runtime block storage out-of-band. It detects vulnerabilities, malware, misconfigurations, lateral movement risk, weak and leaked passwords, and high-risk data such as PII.</t>
  </si>
  <si>
    <t>https://orca.security/</t>
  </si>
  <si>
    <t>Avi Shua</t>
  </si>
  <si>
    <t>https://www.linkedin.com/in/avishua/</t>
  </si>
  <si>
    <t>Elias Terman</t>
  </si>
  <si>
    <t>https://www.linkedin.com/in/eliasterman/</t>
  </si>
  <si>
    <t>O.I.J Orchestra Group Ltd.</t>
  </si>
  <si>
    <t>We offer a unique integrated cybersecurity defense platform with proactive security policy management and enforcement orchestration</t>
  </si>
  <si>
    <t>https://orchestragroup.com/</t>
  </si>
  <si>
    <t>Omri Lavie</t>
  </si>
  <si>
    <t>https://www.linkedin.com/in/omrilavie/</t>
  </si>
  <si>
    <t>Orion</t>
  </si>
  <si>
    <t>ORION Ontario's Research and Education Network</t>
  </si>
  <si>
    <t>ORION is a not-for-profit organization supporting Ontario’s progress with essential digital infrastructure.
Since 2001, we have facilitated new discoveries by connecting research and education institutions, regions and people across the province, enabling collaboration, learning, forging partnerships, and providing our community with the digital tools and expertise they need to make the world a better place.</t>
  </si>
  <si>
    <t>https://www.orion.on.ca/</t>
  </si>
  <si>
    <t>Alfonso Licata</t>
  </si>
  <si>
    <t>https://www.linkedin.com/in/alfonso-licata-66548b30/</t>
  </si>
  <si>
    <t>Orkus</t>
  </si>
  <si>
    <t>Orkus, Inc.</t>
  </si>
  <si>
    <t>Orkus is the only solution that delivers continuous access governance for data, infrastructure and privileged identities in the hybrid cloud. The intelligent platform learns, monitors and secures access and authorization to all of your cloud assets—24×7×365.</t>
  </si>
  <si>
    <t>orkus.com</t>
  </si>
  <si>
    <t>Manish Kalia</t>
  </si>
  <si>
    <t xml:space="preserve">https://www.linkedin.com/in/manish-kalia-37b4a4//
</t>
  </si>
  <si>
    <t>SailPoint Technologies</t>
  </si>
  <si>
    <t>Outpost24</t>
  </si>
  <si>
    <t>Outpost24 AB</t>
  </si>
  <si>
    <t>Karlskrona</t>
  </si>
  <si>
    <t>Outpost24 is a leading cyber assessment company focused on enabling its customers to achieve maximum value from their evolving technology investments. By leveraging our full stack security insights to reduce attack surface for any architecture, Outpost24 customers continuously improve their security posture with the least effort.
Over 2,000 customers in more than 40 countries around the world trust Outpost24 to assess their devices, networks, applications, cloud and container environments and report compliance status for government, industry sector, or internal regulations.  Founded in 2001, Outpost24 serves leading organizations across a wide range of segments including financial and insurance, government, healthcare, retail, telecommunications, technology, and manufacturing.</t>
  </si>
  <si>
    <t>https://outpost24.com/</t>
  </si>
  <si>
    <t>Martin Henricson</t>
  </si>
  <si>
    <t>https://www.linkedin.com/in/martin-henricson-3723461b/</t>
  </si>
  <si>
    <t>Bob Egner</t>
  </si>
  <si>
    <t>https://www.linkedin.com/in/bobegner/</t>
  </si>
  <si>
    <t>$15,410,000</t>
  </si>
  <si>
    <t>Monterro</t>
  </si>
  <si>
    <t>OWASP</t>
  </si>
  <si>
    <t>OWASP Foundation, Inc.</t>
  </si>
  <si>
    <t>Bel Air</t>
  </si>
  <si>
    <t>The Open Web Application Security Project (OWASP) is a nonprofit foundation that works to improve the security of software. Our programming includes:
Community-led open source software projects
Over 275 local chapters worldwide
Tens of thousands of members
Industry-leading educational and training conferences
We are an open community dedicated to enabling organizations to conceive, develop, acquire, operate, and maintain applications that can be trusted. All of our projects, tools, documents, forums, and chapters are free and open to anyone interested in improving application security. The OWASP Foundation launched on December 1st, 2001, becoming incorporated as a United States non-profit charity on April 21, 2004.</t>
  </si>
  <si>
    <t>https://owasp.org/</t>
  </si>
  <si>
    <t>Owl Cyber Defense</t>
  </si>
  <si>
    <t>Owl Cyber Defense Solutions, LLC</t>
  </si>
  <si>
    <t>Owl Cyber Defense cross domain, data diode, and portable media solutions provide unexploitable security checkpoints for absolute threat prevention and secure data availability. Certified by the U.S. government, independent testing authorities, and international standards bodies, Owl technologies and services help to secure the network edge and enable controlled unidirectional and bidirectional data transfers. For over 20 years, clients worldwide in defense, intelligence, and infrastructure have trusted Owl’s unmatched expertise to protect networks, systems, and devices.</t>
  </si>
  <si>
    <t>https://owlcyberdefense.com/</t>
  </si>
  <si>
    <t>Bob Stalick</t>
  </si>
  <si>
    <t>https://www.linkedin.com/in/bob-stalick-9987842a/</t>
  </si>
  <si>
    <t>Scott Coleman</t>
  </si>
  <si>
    <t>https://www.linkedin.com/in/scott-coleman-9290621/</t>
  </si>
  <si>
    <t>Palantir</t>
  </si>
  <si>
    <t>Palantir Technologies, Inc.</t>
  </si>
  <si>
    <t>With good data and the right technology, people and institutions today can still solve hard problems and change the world for the better.
In 2004, when we looked at the available technology, we saw products that were too rigid to handle novel problems, and custom systems that took too long to deploy and required too many services to maintain and improve.
We saw automated approaches that failed against adaptive adversaries, and all-or-nothing access controls that forced organizations to make unacceptable trade-offs between collaborating and securing sensitive data from misuse.
We saw a need for a different kind of technology, and we knew it would take a different kind of company to build it. That’s why we founded Palantir.</t>
  </si>
  <si>
    <t>https://www.palantir.com/</t>
  </si>
  <si>
    <t>Alex Karp</t>
  </si>
  <si>
    <t xml:space="preserve">NYSE:PLTR
</t>
  </si>
  <si>
    <t>$739,000,000</t>
  </si>
  <si>
    <t>Palo Alto Networks, Inc.</t>
  </si>
  <si>
    <t>Palo Alto Networks, the global cybersecurity leader, continually delivers innovation to enable secure digital transformation—even as the pace of change is accelerating.</t>
  </si>
  <si>
    <t>https://www.paloaltonetworks.com/</t>
  </si>
  <si>
    <t>Nikesh Arora</t>
  </si>
  <si>
    <t>https://www.linkedin.com/in/nikesh-arora-02894670/</t>
  </si>
  <si>
    <t xml:space="preserve">Jean English
</t>
  </si>
  <si>
    <t>https://www.linkedin.com/in/jeanenglish/</t>
  </si>
  <si>
    <t>NYSE:PANW</t>
  </si>
  <si>
    <t>$65,000,000</t>
  </si>
  <si>
    <t>$2,270,000,000</t>
  </si>
  <si>
    <t>PA Consulting</t>
  </si>
  <si>
    <t xml:space="preserve">PA Consulting Group
</t>
  </si>
  <si>
    <t>We believe in the power of ingenuity to build a positive human future in a technology-driven world.
As strategies, technologies and innovation collide, we create opportunity from complexity.
Our diverse teams of experts combine innovative thinking and breakthrough use of technologies to progress further, faster. Our clients adapt and transform, and together we achieve enduring results.
An innovation and transformation consultancy, we are over 3,200 specialists in consumer, defence and security, energy and utilities, financial services, government, health and life sciences, manufacturing, and transport. Our people are strategists, innovators, designers, consultants, digital experts, scientists, engineers and technologists. We operate globally from offices across the UK, US, Europe and the Nordics.</t>
  </si>
  <si>
    <t>https://www.paconsulting.com/</t>
  </si>
  <si>
    <t>Alan Middleton</t>
  </si>
  <si>
    <t>https://www.linkedin.com/in/alanmiddleton/</t>
  </si>
  <si>
    <t>The Carlyle Group</t>
  </si>
  <si>
    <t>Ping Identity Corporation</t>
  </si>
  <si>
    <t>Ping Identity builds identity security for the global enterprise. We help enterprises achieve Zero Trust identity-defined security and more personalized, streamlined user experiences. The Ping Intelligent IdentityTM platform provides customers, employees and partners with access to cloud, mobile, SaaS and on-premises applications and APIs, while also managing identity and profile data at scale.</t>
  </si>
  <si>
    <t>https://www.pingidentity.com/</t>
  </si>
  <si>
    <t>Andre Durand</t>
  </si>
  <si>
    <t>https://www.linkedin.com/in/andredurand/</t>
  </si>
  <si>
    <t>Kevin Sellers</t>
  </si>
  <si>
    <t>https://www.linkedin.com/in/kevinsellers116/</t>
  </si>
  <si>
    <t>$266,000,000</t>
  </si>
  <si>
    <t>$242,900,000</t>
  </si>
  <si>
    <t>Pacific Northwest National Laboratory</t>
  </si>
  <si>
    <t>Richland</t>
  </si>
  <si>
    <t xml:space="preserve">PNNL advances the frontiers of knowledge, taking on some of the world’s greatest science and technology challenges. Distinctive strengths in chemistry, Earth sciences, and data analytics are the heart of our science mission, laying a foundation for innovations that improve America’s energy resiliency and enhance our national security.
We are a national lab with Pacific Northwest roots and global reach. Whether our researchers are unlocking the mysteries of Earth’s climate, helping modernize the U.S. electric power grid, or safeguarding ports around the world from nuclear smuggling, we accept great challenges for one purpose: to create a world that is safer, cleaner, more prosperous, and more secure. </t>
  </si>
  <si>
    <t>https://www.pnnl.gov/</t>
  </si>
  <si>
    <t xml:space="preserve">Jeff Wadsworth
</t>
  </si>
  <si>
    <t>Paladion</t>
  </si>
  <si>
    <t>Paladion Networks Pvt Ltd.</t>
  </si>
  <si>
    <t>Paladion is an AI-Driven Managed Detection and Response (MDR) provider with over two decades of experience in cyber security. Their next-generation cyber security services powers technology, manufacturing, financial, healthcare, and cloud-first companies worldwide.  Paladion is consistently recognized and rated by independent technology advisory firms for its managed detection and response services, cloud security, and vulnerability management. Paladion has over 700 over satisfied customers serviced by 450+ security experts from 4 SOCs strategically placed across the globe. Since October 9th 2020, Paladion is a part of Atos.</t>
  </si>
  <si>
    <t>https://www.paladion.net/</t>
  </si>
  <si>
    <t>RAJAT MOHANTY</t>
  </si>
  <si>
    <t xml:space="preserve">https://www.linkedin.com/in/rajatmohanty//
</t>
  </si>
  <si>
    <t>$97,800,000</t>
  </si>
  <si>
    <t>Atos</t>
  </si>
  <si>
    <t>Panaseer</t>
  </si>
  <si>
    <t>Panaseer Limited</t>
  </si>
  <si>
    <t>Before launching Panaseer, CEO Nik Whitfield and his founding team were building advanced threat detection tools at BAE Systems Applied Intelligence, an international business and technology consulting firm.
Their customers were mature in their cybersecurity approach and very well-resourced. But despite having access to cutting-edge technologies and top talent, they lacked visibility of their own IT and security systems.
At the same time, cybersecurity was being subjected to increased scrutiny from internal and external stakeholders. Security teams were being swamped with requests for data that could demonstrate compliance and prove sufficient security measures were in place.
Panaseer’s founders spotted an opportunity – to create a platform that could unify IT and security data, establishing total visibility and automating reporting processes.</t>
  </si>
  <si>
    <t>https://panaseer.com/</t>
  </si>
  <si>
    <t xml:space="preserve">Nik Whitfield
</t>
  </si>
  <si>
    <t>https://www.linkedin.com/in/nikwhitfield/</t>
  </si>
  <si>
    <t>Sean Goldstein</t>
  </si>
  <si>
    <t>https://www.linkedin.com/in/goldsteinsean/</t>
  </si>
  <si>
    <t>Panda Security</t>
  </si>
  <si>
    <t>Panda Security, S.L.U.</t>
  </si>
  <si>
    <t>Bilbao</t>
  </si>
  <si>
    <t>Sept 9, 1990</t>
  </si>
  <si>
    <t xml:space="preserve">Panda Security is a computer security company that provides IT security solutions for its clients. It offers Global Protection, Internet Security, and Antivirus Pro that protects from viruses, spyware, rootkits, hackers, online fraud, identity theft, and other internet threats; security for Linux, a solution for companies with Linux distribution installed on their workstations; ActiveScan, an online scanner that detects malware; and Collective Intelligence, an online and real-time database that stores the signature files keeping them at a minimum on the endpoint.
Panda Security serves companies and home users by offering Managed Office Protection, a web-based subscription security service; GateDefender Integra, a centralized perimeter protection against various types of Internet threats; GateDefender Performa, a solution to combat malware, spam, and inappropriate content; Malware Radar, an automated audit that locates infection points; and TrustLayer Mail, a managed mail-cleaning service.
</t>
  </si>
  <si>
    <t>https://www.pandasecurity.com/</t>
  </si>
  <si>
    <t xml:space="preserve">Juan Santamaría
</t>
  </si>
  <si>
    <t>https://www.linkedin.com/in/juan-santamaria-206b42b/</t>
  </si>
  <si>
    <t>WatchGuard</t>
  </si>
  <si>
    <t>Panorays</t>
  </si>
  <si>
    <t>Panorays Ltd.</t>
  </si>
  <si>
    <t xml:space="preserve">Panorays automates third-party security lifecycle management. It is a SaaS-based platform, with no installation needed.
With the Panorays platform, companies dramatically speed up their third-party security evaluation process and gain continuous visibility while ensuring compliance to regulations such as GDPR and NYDFS.
It is the only platform that enables companies to easily view, manage and engage in the security posture of their third parties, vendors, suppliers and business partners.
</t>
  </si>
  <si>
    <t>https://www.panorays.com/</t>
  </si>
  <si>
    <t>Matan Or-El</t>
  </si>
  <si>
    <t>https://www.linkedin.com/in/matanorel/</t>
  </si>
  <si>
    <t>Noam Maman</t>
  </si>
  <si>
    <t>https://www.linkedin.com/in/noam-maman/</t>
  </si>
  <si>
    <t>Paraben</t>
  </si>
  <si>
    <t>Paraben Corporation</t>
  </si>
  <si>
    <t>Aldie</t>
  </si>
  <si>
    <t>Paraben provides solutions. We specialize in digital forensics, risk assessment, and security, but we love technology.  Our platforms data processing engines are renowned for the details we can pull from computers, email, mobile device, smartphones, and IoT devices. Paraben’s technology has been around since 1999 and we have always innovated. Paraben’s E3 Platform was the first tool with a unified interface to deal with all types of digital data.  Paraben offers solutions that build new capabilities into digital investigations. Paraben’s workflow optimizes team efforts and ensures the best data production.</t>
  </si>
  <si>
    <t>https://paraben.com/</t>
  </si>
  <si>
    <t>Amber Schroader</t>
  </si>
  <si>
    <t>https://www.linkedin.com/in/amberschroader/</t>
  </si>
  <si>
    <t>Shannon Gomez</t>
  </si>
  <si>
    <t>https://www.linkedin.com/in/shannon-gomez/</t>
  </si>
  <si>
    <t>Pluralsight</t>
  </si>
  <si>
    <t xml:space="preserve">Pluralsight LLC
</t>
  </si>
  <si>
    <t>Farmington</t>
  </si>
  <si>
    <t>At Pluralsight, we believe everyone should have the opportunity to create progress through technology and develop the skills of tomorrow. With assessments, learning paths and courses authored by industry experts, our platform helps businesses and individuals benchmark expertise across roles, speed up release cycles and build reliable, secure products.</t>
  </si>
  <si>
    <t>https://www.pluralsight.com/</t>
  </si>
  <si>
    <t xml:space="preserve">Aaron Skonnard
</t>
  </si>
  <si>
    <t>https://www.linkedin.com/in/skonnard/</t>
  </si>
  <si>
    <t xml:space="preserve">NASDAQ:PS
</t>
  </si>
  <si>
    <t>$192,500,000</t>
  </si>
  <si>
    <t>$316,200,000</t>
  </si>
  <si>
    <t>Parameter Security</t>
  </si>
  <si>
    <t>St. Peters</t>
  </si>
  <si>
    <t>For us, it goes beyond just identifying a cyber risk where the IT department applies a technology in an attempt to protect your data and systems assets.
What makes us different is that our security experts, compliance authorities and computer forensic professionals apply a security focus to your data, people, legal obligations and even your company’s physical environment. Once security weaknesses are identified we give you the insights. These can include how we gained access to your sensitive data and the type of information we retrieved. From there we determine your acceptable level of risk and develop a plan on how to improve your overall information security environment.</t>
  </si>
  <si>
    <t>https://www.parametersecurity.com/</t>
  </si>
  <si>
    <t>Dave B. Chronister</t>
  </si>
  <si>
    <t>https://www.linkedin.com/in/davechronister/</t>
  </si>
  <si>
    <t>Paramount Defenses</t>
  </si>
  <si>
    <t>Paramount Defenses, Inc.</t>
  </si>
  <si>
    <t>At the foundation of cyber security and privileged access of  85% of all organizations  worldwide, including the entire Fortune 100, the United States Government, and virtually all cyber security companies, lies Microsoft Active Directory.
Paramount Defenses was established by and is led by former Microsoft Program Manager for Active Directory Security.
We possess authoritative subject matter expertise, unrivaled capability and high-value intellectual property in two of the most critical areas in all of cyber security today – Active Directory Security and Privileged Access Management.
Our patented intellectual property embodied in our solutions governs the precise determination of access entitlements and privileged access in IT infrastructures and systems worldwide.
Our unique solutions are essential for securing and defending the foundational cyber security of 85% of organizations worldwide, and our global customer base spans six continents.</t>
  </si>
  <si>
    <t>https://www.paramountdefenses.com/</t>
  </si>
  <si>
    <t>Sanjay Tandon</t>
  </si>
  <si>
    <t>https://www.linkedin.com/in/sanjaytandon/</t>
  </si>
  <si>
    <t>$384,000</t>
  </si>
  <si>
    <t>Parasoft</t>
  </si>
  <si>
    <t>Monrovia</t>
  </si>
  <si>
    <t>https://www.parasoft.com</t>
  </si>
  <si>
    <t>ParaTek Solutions LLC</t>
  </si>
  <si>
    <t>Warrenton</t>
  </si>
  <si>
    <t xml:space="preserve">ParaTek Solutions brings 25+ years of Telecom Engineering, Information Assurance, Network Security, Telecom Operation and Telecom Collection expertise to the table.  Frankly, our members continue to push the art of the possible into reality. 
Innovation, perseverance and tenacity for the mission drive each member to contribute at the SME / high performer level. Members are continuously recognized for their career pursuit of a mission like no other. A pursuit that has engrained a deep understanding of the global telecommunications market and address the security risks it poses.
</t>
  </si>
  <si>
    <t>https://parateksolutions.com/</t>
  </si>
  <si>
    <t>$63,626</t>
  </si>
  <si>
    <t>Parrot Security</t>
  </si>
  <si>
    <t>Parrot Security CIC</t>
  </si>
  <si>
    <t xml:space="preserve">Parrot is a worldwide community of developers and security specialists that work together to build a shared framework of tools to make their job easier, standardized and more reliable and secure.
Parrot OS, the flagship product of Parrot Security is a GNU/Linux distribution based on Debian and designed with Security and Privacy in mind. It includes a full portable laboratory for all kinds of cyber security operations, from pentesting to digital forensics and reverse engineering, but it also includes everything needed to develop your own software or keep your data secure.
</t>
  </si>
  <si>
    <t>https://www.parrotsec.org/</t>
  </si>
  <si>
    <t>Lorenzo Faletra</t>
  </si>
  <si>
    <t>https://www.linkedin.com/in/lorenzofaletra/</t>
  </si>
  <si>
    <t>Particle</t>
  </si>
  <si>
    <t>Particle Industries, Inc.</t>
  </si>
  <si>
    <t xml:space="preserve">Whether you're scaling a revolutionary micromobility fleet, driving efficiencies by tracking the location and status of business-critical assets, or monitoring protected lands for illegal forestry, the promise of IoT is compelling: bring connectivity, intelligence, and control to unconnected physical objects.
While the promise of IoT is alluring, the road to IoT nirvana is plagued with challenges ranging from security risks to complexities spanning hardware, connectivity, and software.
That's where Particle comes in. Particle is the edge-to-cloud IoT platform to help you connect the unconnected. With powerful hardware solutions that thrive at the edge, reliable and efficient connectivity technologies, and software to manage your IoT deployment, Particle empowers you to unlock the promise of IoT.
</t>
  </si>
  <si>
    <t>https://www.particle.io/</t>
  </si>
  <si>
    <t xml:space="preserve">Zach Supalla
</t>
  </si>
  <si>
    <t>https://www.linkedin.com/in/zsupalla/</t>
  </si>
  <si>
    <t>$75,800,000</t>
  </si>
  <si>
    <t>Partizan Security</t>
  </si>
  <si>
    <t>PARTIZAN is a European brand created in 2008.
We produce equipment and develop software for modern security systems. We provide optimal solutions for a wide range of tasks and users thanks to the high quality and attractive price.
PARTIZAN is not just an unusual name in a beautiful package. At home or in the office, at work or in the bank, Partizan will be the best choice as you pay for only what you really need!</t>
  </si>
  <si>
    <t>https://partizan.global/</t>
  </si>
  <si>
    <t xml:space="preserve">Dmitry Danilchenko
</t>
  </si>
  <si>
    <t>https://www.linkedin.com/in/ddanylchenko/</t>
  </si>
  <si>
    <t>PassPortal</t>
  </si>
  <si>
    <t>Calgary</t>
  </si>
  <si>
    <t>Alberta</t>
  </si>
  <si>
    <t>Passportal provides simple yet secure password and documentation management tailored for the operations of an MSP. The Ocular™ platform is cloud-based and offers channel partners automated password protection and makes storing, managing, and retrieving passwords quick and easy from virtually any connected device. Passportal also provides a suite ofvalue added service products including Docs, Blink™ and Site™ all which promote compliance with industry regulations and help protect businesses from data breaches, cyber security threats and network vulnerabilities.</t>
  </si>
  <si>
    <t>https://passportalmsp.com/</t>
  </si>
  <si>
    <t>Colin Knox</t>
  </si>
  <si>
    <t>https://gc.linkedin.com/pub/colin-knox/15/986/402?trk=seokp-post-author-name</t>
  </si>
  <si>
    <t xml:space="preserve"> SolarWinds </t>
  </si>
  <si>
    <t>PatchAdvisor</t>
  </si>
  <si>
    <t>PatchAdvisor, Inc.</t>
  </si>
  <si>
    <t>PatchAdvisor, Inc. (PA) is a privately owned small business providing information assurance (IA) and computer security services with experience in nearly every vertical industry, supporting customers in countries around the globe. PatchAdvisor is also actively engaged with multiple US government agencies, the US Department of Defense and various intelligence community customers.
Founded in 2003, PA is based in Alexandria, Virginia. Our capabilities include network vulnerability assessments, web application security assessments, wireless security assessments, secure network architecture design and review, security program management and development, security awareness training, certification and accreditation support, and security policy, process and procedure integration. PatchAdvisor is a security focused, boutique consulting company, and does not resell any products.</t>
  </si>
  <si>
    <t>https://www.patchadvisor.com/</t>
  </si>
  <si>
    <t>Jeff Larocca</t>
  </si>
  <si>
    <t>https://www.linkedin.com/in/jefflarocca</t>
  </si>
  <si>
    <t>Patriot Cyber Defense</t>
  </si>
  <si>
    <t>Patriot Cyber Defense is a Cyber Security and Management Consulting professional services firm. We provide a unique holistic approach to cyber security and risk mitigation that comes from decades of experience, standing by our clients when the going gets tough and having an approach to see you thru. We aim to provide real value and innovative thought leadership that transforms organizations into successful, risk averse, secure, cost effective, automated, compliant and recognized market leaders.</t>
  </si>
  <si>
    <t>https://patriotcyberdefense.com/</t>
  </si>
  <si>
    <t>Patriot Technologies Inc</t>
  </si>
  <si>
    <t xml:space="preserve"> Patriot Technologies, Inc.</t>
  </si>
  <si>
    <t>Patriot Technologies addresses all aspects of technology and has a proven track record of success with hardware and software solutions emphasizing Security, Manufacturing, In-Building Communications, Distributed Antenna Systems (DAS), Acquisition Services and more.
Our solutions optimize our customers' unique environments minimizing the security risk that all organizations face today.
With our ITAR certification/registration and worldwide logistics services we support our customers on a global scale.
As an ISO 9001:2015, IPC certified organization, Patriot maintains a cleared facility comprised of US citizens including cleared personnel.</t>
  </si>
  <si>
    <t>https://patriot-tech.com/</t>
  </si>
  <si>
    <t>Steve Keefe</t>
  </si>
  <si>
    <t>https://www.linkedin.com/in/steve-keefe-0887a6a</t>
  </si>
  <si>
    <t>PatternEx</t>
  </si>
  <si>
    <t>PATTERNEX, INC.</t>
  </si>
  <si>
    <t>When your goal is to bring Artificial Intelligence to InfoSec, you better have the skills to back it up. Knowing the scope of the problem we were attacking, we set about identifying and recruiting the top minds in four key areas:  Artificial Intelligence, distributed systems, operational security, and go-to-market. This team and the advances in information technology that they have produced are changing the world of information security. For the better.</t>
  </si>
  <si>
    <t>https://www.patternex.com/</t>
  </si>
  <si>
    <t>Uday Veeramachaneni</t>
  </si>
  <si>
    <t>https://www.linkedin.com/in/udayveeramachaneni/</t>
  </si>
  <si>
    <t>Ken Mermoud</t>
  </si>
  <si>
    <t>https://www.linkedin.com/in/kenmermoud/</t>
  </si>
  <si>
    <t>Payfone</t>
  </si>
  <si>
    <t>Payfone, Inc.</t>
  </si>
  <si>
    <t>Prove is the modern platform for continuous identity authentication and is used by over 1,000 enterprises and 500 financial institutions including 8 of the top 10 U.S. banks. Prove’s cloud solutions and mobile intelligence-driven APIs can be easily orchestrated to increase apPROVE Rates to over 90%, enabling companies to authenticate customer identities accurately, effortlessly, and privately, while thwarting fraud. Prove’s solutions are available in 195 countries.</t>
  </si>
  <si>
    <t>https://www.payfone.com/</t>
  </si>
  <si>
    <t>Rodger Desai</t>
  </si>
  <si>
    <t>https://www.linkedin.com/in/rodgerdesai</t>
  </si>
  <si>
    <t>Series H</t>
  </si>
  <si>
    <t>$217,600,000</t>
  </si>
  <si>
    <t>PCMatic</t>
  </si>
  <si>
    <t>PC Matic, Inc</t>
  </si>
  <si>
    <t>Sioux City</t>
  </si>
  <si>
    <t>PC Matic was founded in 1999 by Rob Cheng and Dave Methvin with the sole purpose of creating a better way to diagnose common computer problems. Prior to creating PC Matic, Rob Cheng was a Senior Vice President at Gateway Computers responsible for Gateway's Consumer business worldwide including profit and loss responsibility. Rob noticed that the technical support cost was growing faster than revenue, and there had to be a way to automate the process of diagnosing and repairing a computer.</t>
  </si>
  <si>
    <t>https://www.pcmatic.com/</t>
  </si>
  <si>
    <t>Rob Cheng</t>
  </si>
  <si>
    <t>https://www.linkedin.com/in/rob-cheng-36879</t>
  </si>
  <si>
    <t>Kayla Elliott</t>
  </si>
  <si>
    <t>https://www.linkedin.com/in/kaylannelliott</t>
  </si>
  <si>
    <t>Precise Biometrics</t>
  </si>
  <si>
    <t>Precise Biometrics AB</t>
  </si>
  <si>
    <t>Lund</t>
  </si>
  <si>
    <t>Skane Lan</t>
  </si>
  <si>
    <t>Precise provides products that use a person’s biometrics to verify its identity, making everyday life easy and more secure. Our solutions are used hundreds of millions of times every day, worldwide.
The company’s offering, which combines various biometric technologies to ensure a digital identity, is marketed to companies in sectors such as finance, betting, healthcare and transport. Precises’ fingerprint software is sold to sensor manufacturers, security companies and system integrators.
Precise is a global company with headquarters in Lund, Sweden and office in Shanghai, China and Potsdam, NY, USA. We are listed on Nasdaq OMX Stockholm.
Precise has a world-leading team in research and development. With over 20 years of experience in developing algorithm solutions for mobile phones and smart cards, the company has expertise like few others in the industry.
Precise has an extensive experience in the industry and is a trusted supplier of biometric solutions. Our products are providing the best user experience and security of identity authentication and are used hundreds of millions of times every day.
Precise Biometrics was founded in 1997 with a vision to offer biometric technology for mobile phones. We have been a pioneer ever since the start and continue to offer innovative products for convenient and secure identity authentication.</t>
  </si>
  <si>
    <t>https://precisebiometrics.com/</t>
  </si>
  <si>
    <t>Stefan K. Persson</t>
  </si>
  <si>
    <t>https://se.linkedin.com/in/stefan-k-persson-56a6b81</t>
  </si>
  <si>
    <t>Fredrik Sjöholm</t>
  </si>
  <si>
    <t>https://se.linkedin.com/in/fredrik-sj%C3%B6holm-0421055</t>
  </si>
  <si>
    <t xml:space="preserve">STO:PREC
</t>
  </si>
  <si>
    <t xml:space="preserve"> IDENTOS Inc.</t>
  </si>
  <si>
    <t>Pcysys</t>
  </si>
  <si>
    <t>Pcysys Ltd.</t>
  </si>
  <si>
    <t xml:space="preserve">We believe that Penetration Testing (PT), as it stands today, is obsolete. Software and algorithms can do a better job at penetration testing and help businesses continually assess and improve their cyber risks using the threat-oriented approach.
Pcysys (an acronym for “Proactive Cyber Systems”) was founded by Arik Liberzon who understood that enterprises do not have an effective means of knowing the true cyber risk that they carry, and have no way of understanding which vulnerabilities have the highest negative business impact potential. Arik modeled his mastership of ethical hacking techniques into software and together with the serial IT entrepreneur, Arik Faingold, founded Pcysys.
</t>
  </si>
  <si>
    <t>https://www.pcysys.com/</t>
  </si>
  <si>
    <t>Amitai Ratzon</t>
  </si>
  <si>
    <t>https://www.linkedin.com/in/amitairatzon/</t>
  </si>
  <si>
    <t>Aviv Cohen</t>
  </si>
  <si>
    <t>https://www.linkedin.com/in/avivco/</t>
  </si>
  <si>
    <t>$39,500,000</t>
  </si>
  <si>
    <t>Peach Fuzzer</t>
  </si>
  <si>
    <t>Peach Fuzzer, LLC</t>
  </si>
  <si>
    <t>For over a decade, Peach Tech’s groundbreaking security testing software has helped users protect their products against attack. What began as a passion project became our widely used Peach Fuzzer Community Edition, an open-source platform that gave developers and testers a powerful new way to detect unknown vulnerabilities.
But we didn’t stop there. Over the years we’ve grown with the needs of the security industry. Peach Community Edition evolved into the world’s most advanced fuzzing engine: The Peach Fuzzer Platform. Driven by our clients’ security and business demands, our team created Peach API Security to automate testing of APIs.</t>
  </si>
  <si>
    <t>https://www.peach.tech/</t>
  </si>
  <si>
    <t xml:space="preserve">Michael Eddington
</t>
  </si>
  <si>
    <t>https://www.linkedin.com/in/michaeleddington/</t>
  </si>
  <si>
    <t xml:space="preserve"> GitLab </t>
  </si>
  <si>
    <t>Pegasus Technologies</t>
  </si>
  <si>
    <t>Pegasus Technologies, Inc</t>
  </si>
  <si>
    <t>Azor</t>
  </si>
  <si>
    <t>Manufacturer of the VectorTrac Stolen Vehicle Recovery system and other innovative tracking products.
Pegasus Technologies was created in 1991 to develop an affordable stolen vehicle recovery system that could be implemented in populated cities with no cost to local law enforcement agencies. While working towards this goal, Pegasus Technologies simultaneously developed the ProAct Stolen Vehicle Bait System which it released in 1994. The ProAct system has since revolutionized bait car sting operations. In September 1996, Pegasus Technologies was incorporated as a California Corporation and all assets were transferred to Pegasus Technologies, In</t>
  </si>
  <si>
    <t>Matthew Tucker</t>
  </si>
  <si>
    <t>https://www.linkedin.com/in/matthew-tucker-8549059a/</t>
  </si>
  <si>
    <t xml:space="preserve">Yifang Digital
</t>
  </si>
  <si>
    <t>Pen Test Partners</t>
  </si>
  <si>
    <t>Pen Test Partners LLP</t>
  </si>
  <si>
    <t>Buckingham</t>
  </si>
  <si>
    <t>Buckinghamshire</t>
  </si>
  <si>
    <t xml:space="preserve">Pen Test Partners / PTP has been providing cyber security expertise to a huge variety of industries and businesses since 2010. We’re paid to hack and test the security of all sorts of things, as well as providing essential consultancy, incident response, accreditation, and forensics services.
We’ve tested ships and rigs (while at sea!), connected and electric vehicles, the power grids and stations that keeps countries running, as well as the payment, transport, and fulfilment systems on which everybody is reliant. 
</t>
  </si>
  <si>
    <t>https://www.pentestpartners.com/</t>
  </si>
  <si>
    <t>Penta Security</t>
  </si>
  <si>
    <t>Penta Security Systems Inc</t>
  </si>
  <si>
    <t xml:space="preserve">Founded on its data encryption technology in 1997, Penta Security Systems is a leading provider of web and data security products, solutions, and services. Although Korea today is recognized as a global technology powerhouse, 20 years ago there was very little knowledge about technology or cybersecurity. CEO/Founder Seokwoo Lee founded the company with the vision of bringing security to the forefront.
As security threats rise, sensitive information becomes ever vulnerable to unwanted disclosure and tampering, and businesses and individuals may be tempted to become more reclusive. 
</t>
  </si>
  <si>
    <t>https://www.pentasecurity.com/</t>
  </si>
  <si>
    <t>$31,600,000</t>
  </si>
  <si>
    <t>Penten</t>
  </si>
  <si>
    <t>Penten Pty Ltd</t>
  </si>
  <si>
    <t>Penten is an Australian-based cyber technology company focused on innovation in secure mobility and applied AI (artificial intelligence).
Founded in 2014, Penten is a multi-award winning cyber security company.
Our mission is to deliver new defence and security technologies for the future fight. We work with exclusive clients to solve the hardest cyber challenges of tomorrow, and support complex transformations in the digital age.
We have a rapidly growing team, led by a passionate executive team with extensive expertise in cyber security, ICT, engineering, communications and Defence.</t>
  </si>
  <si>
    <t>https://www.penten.com/</t>
  </si>
  <si>
    <t>Matthew Wilson</t>
  </si>
  <si>
    <t>Pentester Academy</t>
  </si>
  <si>
    <t xml:space="preserve">Pentester Academy furthers the careers of cyber security professionals worldwide with in-depth training, attack-defense products and informative content that address the ever-evolving landscape of online threats.
Founded in 2011 by world-renowned security researcher and trainer, Vivek Ramachandran, Pentester Academy has developed into a comprehensive ecosystem of offerings that fully encompass the needs of today’s cyber security professionals and organizations. The Pentester Academy ecosystem now includes: Pentester Academy, Hacker Arsenal, SecurityTube Training, Pentester Academy Press and Pentester Academy TV.
</t>
  </si>
  <si>
    <t>https://www.pentesteracademy.com/</t>
  </si>
  <si>
    <t>Vivek Ramachandran</t>
  </si>
  <si>
    <t>https://www.linkedin.com/in/vivekramachandran/</t>
  </si>
  <si>
    <t>Peraton</t>
  </si>
  <si>
    <t>Peraton Corporation</t>
  </si>
  <si>
    <t>We’re a fresh name in the industry with an established portfolio and legacy going back more than a century. We work differently than our peers – with agility, the freedom to innovate, an entrepreneurial spirit and a culture of responsibility. As part of the Peraton team, you’ll be part of our movement to solve the most daunting challenges facing mankind today. 
You will Do The Can’t Be Done to protect and promote freedom around the world and to secure our future, for our families, our communities, our nation and our overall way of life.</t>
  </si>
  <si>
    <t>https://www.peraton.com/</t>
  </si>
  <si>
    <t xml:space="preserve">Stu Shea
</t>
  </si>
  <si>
    <t>https://www.linkedin.com/in/stushea/</t>
  </si>
  <si>
    <t xml:space="preserve"> $631,300,000</t>
  </si>
  <si>
    <t>Veritas Capital</t>
  </si>
  <si>
    <t>Perception Point</t>
  </si>
  <si>
    <t xml:space="preserve">Perception Point Inc.
</t>
  </si>
  <si>
    <t>Perception Point is a Prevention-as-a-Service company, built to enable digital transformation. Trusted by global enterprises, our Gartner-recognized, revolutionary platform offers a 360-degree protection against any type of content-based attacks, across all collaboration channels, in one simple solution. Built by and for IT and security experts, our service is incredibly easy to deploy, maintain and update according to the newest attack techniques.</t>
  </si>
  <si>
    <t>https://perception-point.io/</t>
  </si>
  <si>
    <t>Yoram Salinger</t>
  </si>
  <si>
    <t>https://www.linkedin.com/in/yoram-salinger-3aa854137/</t>
  </si>
  <si>
    <t xml:space="preserve">Benny Reich
</t>
  </si>
  <si>
    <t>https://www.linkedin.com/in/bennyreich/</t>
  </si>
  <si>
    <t>PerfectCloud</t>
  </si>
  <si>
    <t>PerfectCloud Inc.</t>
  </si>
  <si>
    <t>PerfectCloud is a Canadian cloud company developing innovative technologies to make the cloud safer. We are headquartered in Toronto, Ontario with offices in NY, USA and New Delhi, India. Our services are hosted with Firehost who have data centers located in London, Amsterdam, Singapore, and Dallas.</t>
  </si>
  <si>
    <t>https://www.perfectcloud.io/</t>
  </si>
  <si>
    <t>Mayukh Gon</t>
  </si>
  <si>
    <t>https://www.linkedin.com/in/magon1/</t>
  </si>
  <si>
    <t>Sabiha Goriawala</t>
  </si>
  <si>
    <t>$30,200,000</t>
  </si>
  <si>
    <t>Qihoo 360 Technology</t>
  </si>
  <si>
    <t>360 Total Security, 奇虎360, Qihu 360</t>
  </si>
  <si>
    <t>Qihoo 360 Technology offers internet and mobile security products, online advertising and internet value-added services in China.</t>
  </si>
  <si>
    <t>www.360totalsecurity.com</t>
  </si>
  <si>
    <t>Zhou Hongyi</t>
  </si>
  <si>
    <t>https://www.linkedin.com/search/results/people/?firstName=Hongyi&amp;lastName=Zhou&amp;origin=SEO_PSERP</t>
  </si>
  <si>
    <t>SSE:601360</t>
  </si>
  <si>
    <t>Performanta</t>
  </si>
  <si>
    <t>Performanta Ltd</t>
  </si>
  <si>
    <t>Maidenhead</t>
  </si>
  <si>
    <t>Windsor and Maidenhead</t>
  </si>
  <si>
    <t>Performanta, known fondly as the ‘Purple Tribe,' founded in 2010, has over 140 staff worldwide, including ex CIOs/CISOs from large enterprise, and a global footprint helping secure customers across 50 countries, from offices in the United Kingdom, Australia, Germany, South Africa, Israel and the United States of America. We offer a consultative approach to people, process and technology, focusing on security projects in line with adversarial, accidental and environmental business risk. We measure Governance, Risk and Compliance with a kill chain resilience and technology mapping service, 24/7/365 CSOC technical support and products to deliver intelligence and customer value to ensure control over the threat landscape.</t>
  </si>
  <si>
    <t>https://www.performanta.com/</t>
  </si>
  <si>
    <t>Guy Golan</t>
  </si>
  <si>
    <t>https://www.linkedin.com/in/guy-golan-6b368b/</t>
  </si>
  <si>
    <t>Mary Miall</t>
  </si>
  <si>
    <t>https://www.linkedin.com/in/marymiall/</t>
  </si>
  <si>
    <t>Perimeter 81</t>
  </si>
  <si>
    <t xml:space="preserve">Perimeter 81 LTD
</t>
  </si>
  <si>
    <t xml:space="preserve">Perimeter 81 was launched in 2018 as the second company of cybersecurity experts Amit Bareket and Sagi Gidali, who met at Tel Aviv University in 2012 while studying computer science. Perimeter 81 provides secure access to local networks, applications and cloud infrastructures with one unified platform. By transforming the outdated, hardware-based security appliances into a cloud-based SaaS solution, we are simplifying network security for the modern and distributed workforce and helping organizations of all sizes and in many industries to secure their remote workers.
Since its founding, Perimeter 81 has quickly gained traction in the Secure Access Service Edge (SASE) and Network as a Service market, and is transforming the way companies consume cyber and network security. </t>
  </si>
  <si>
    <t>https://www.perimeter81.com/</t>
  </si>
  <si>
    <t xml:space="preserve">Amit Bareket
</t>
  </si>
  <si>
    <t>https://www.linkedin.com/in/amit-bareket-638a8b18/</t>
  </si>
  <si>
    <t xml:space="preserve">Ohad Mandelbaum
</t>
  </si>
  <si>
    <t>https://www.linkedin.com/in/ohad-mandelbaum/</t>
  </si>
  <si>
    <t>PerimeterX</t>
  </si>
  <si>
    <t xml:space="preserve">PerimeterX, Inc.
</t>
  </si>
  <si>
    <t xml:space="preserve">Our vision is to liberate people from security concerns so they can unleash the power of web applications to build their digital businesses. Delivered as a service, our Bot Defender, Code Defender and Page Defender solutions detect risks to your web applications and proactively manage them, freeing you to focus on growth and innovation.
</t>
  </si>
  <si>
    <t>https://www.perimeterx.com/</t>
  </si>
  <si>
    <t xml:space="preserve">Omri Iluz
</t>
  </si>
  <si>
    <t>https://www.linkedin.com/in/omriiluz</t>
  </si>
  <si>
    <t>Kim DeCarlis</t>
  </si>
  <si>
    <t>https://www.linkedin.com/in/kim-decarlis/</t>
  </si>
  <si>
    <t>$91,500,000</t>
  </si>
  <si>
    <t>Perspecta Labs</t>
  </si>
  <si>
    <t>Perspecta Labs, Inc.</t>
  </si>
  <si>
    <t>Basking Ridge</t>
  </si>
  <si>
    <t xml:space="preserve">Perspecta Labs is a wholly owned subsidiary of Perspecta Inc. a proven provider of information solutions, engineering and analytics for the U.S. Government. With more than 40 years of experience working in the defense, civilian and intelligence communities, Perspecta designs, develops and delivers high impact, mission-critical services and solutions to overcome its customers most complex problems.  Perspecta has 14,000 employees and is based in Chantilly, Va. 
</t>
  </si>
  <si>
    <t>https://www.perspectalabs.com/</t>
  </si>
  <si>
    <t xml:space="preserve">Petros Mouchtaris
</t>
  </si>
  <si>
    <t>https://www.linkedin.com/in/petros-mouchtaris-989aa672/</t>
  </si>
  <si>
    <t xml:space="preserve">NYSE:PRSP
</t>
  </si>
  <si>
    <t>$94,800,000</t>
  </si>
  <si>
    <t>Pervade Software</t>
  </si>
  <si>
    <t>Pervade Software Ltd</t>
  </si>
  <si>
    <t>Pervade Software is an independent software vendor with strong roots in the capital of Wales and three award-winning products.
OpView™  is the most flexible security monitoring system on the market which leverages a completely new database architecture to collect, correlate and report on all data types so you can successfully monitor security (SIEM), vulnerability, configuration &amp; availability (SOC), performance, asset &amp; flow (NOC) all in a single configurable system.
OpAudit™ is a brand new kind of compliance tracking solution which gathers &amp; manages all evidence of compliance with all policies in a single system so you can successfully track answers &amp; evidence from contributors (attestations), technical data from devices (audit) and questionnaires from staff &amp; supply chain (assessments) for both externals standards and internal policies and audits.
OpIndex™ is the most accurate and comprehensive Dark Web Intelligence solution on the market with unique Spider software that is custom-built to circumvent anonymisation measures and circumnavigate routing relays in order to Search and/or Index content with Reporting and Alerting as well as offensive capabilities to disrupt threat actors who operate in the Dark Web</t>
  </si>
  <si>
    <t>https://pervade-software.com/</t>
  </si>
  <si>
    <t xml:space="preserve">Jonathan Davies
</t>
  </si>
  <si>
    <t>https://www.linkedin.com/in/johnidavies/</t>
  </si>
  <si>
    <t>PFP Cybersecurity</t>
  </si>
  <si>
    <t>PFP Cybersecurity Inc</t>
  </si>
  <si>
    <t>PFP combines AI and analog power analysis to create the next generation of cyber protection solutions. Our patented technology protects systems by monitoring power usage data, creating an instant alert if there is any deviation from authorized execution.</t>
  </si>
  <si>
    <t>https://www.pfpcyber.com/</t>
  </si>
  <si>
    <t xml:space="preserve">Steven Chen - CEO
</t>
  </si>
  <si>
    <t>https://www.linkedin.com/in/schen101/</t>
  </si>
  <si>
    <t xml:space="preserve">Thurston Brooks
</t>
  </si>
  <si>
    <t>https://www.linkedin.com/in/thurstonbrooks/</t>
  </si>
  <si>
    <t>pfSense</t>
  </si>
  <si>
    <t>Electric Sheep Fencing, LLC</t>
  </si>
  <si>
    <t>pfSense® software is a free, open source customized distribution of FreeBSD specifically tailored for use as a firewall and router that is entirely managed via web interface. In addition to being a powerful, flexible firewalling and routing platform, it includes a long list of related features and a package system allowing further expandability without adding bloat and potential security vulnerabilities to the base distribution.
The pfSense project is hosted and developed by Rubicon Communications, LLC (Netgate).</t>
  </si>
  <si>
    <t>https://www.pfsense.org/</t>
  </si>
  <si>
    <t>Phantom Cyber</t>
  </si>
  <si>
    <t>Phantom Cyber Corporation</t>
  </si>
  <si>
    <t>Splunk acquired Phantom, the leading Security Operations Platform, in April 2018. Phantom helps you improve security and better manage risk by integrating your team, processes, and tools together. With Phantom, you can automate tasks, orchestrate workflows, and support a broad range of SOC functions including event and case management, collaboration, and reporting.</t>
  </si>
  <si>
    <t>$22,700,000</t>
  </si>
  <si>
    <t>Splunk</t>
  </si>
  <si>
    <t>Phish Labs</t>
  </si>
  <si>
    <t>PhishLabs/USA</t>
  </si>
  <si>
    <t>Charleston</t>
  </si>
  <si>
    <t>South Carolina</t>
  </si>
  <si>
    <t>PhishLabs provides Digital Risk Protection through curated threat intelligence and complete mitigation.</t>
  </si>
  <si>
    <t>https://www.phishlabs.com/</t>
  </si>
  <si>
    <t>Tony Prince</t>
  </si>
  <si>
    <t>https://www.linkedin.com/in/tprince/</t>
  </si>
  <si>
    <t>Stacy Shelley</t>
  </si>
  <si>
    <t>https://www.linkedin.com/in/stacyshelley/</t>
  </si>
  <si>
    <t>PhishCloud Inc.</t>
  </si>
  <si>
    <t>Phishing detection in real-time</t>
  </si>
  <si>
    <t>https://www.phishcloud.com/</t>
  </si>
  <si>
    <t>Terry McCorkle</t>
  </si>
  <si>
    <t>https://www.linkedin.com/in/terrymccorkle/</t>
  </si>
  <si>
    <t>PhishingBox</t>
  </si>
  <si>
    <t>PhishingBox, LLC.</t>
  </si>
  <si>
    <t>Kentucky</t>
  </si>
  <si>
    <t>With our platform, your company can conduct phishing simulations as an effective way to test and train employees' cyber security awareness and susceptibility to social engineering tactics, spear phishing and ransomware attacks.</t>
  </si>
  <si>
    <t>https://www.phishingbox.com/</t>
  </si>
  <si>
    <t>Phoenix Cybersecurity</t>
  </si>
  <si>
    <t>Phoenix Cybersecurity is a national provider of cybersecurity engineering services, operations services, sustainment services and managed security services to organizations determined to strengthen their security posture and enhance the processes and technology used by their security operations team. Our clients include: Healthcare Providers, Financial Services Companies, U.S. Department of Defense, U.S. Federal Government and Government Prime Contractors.</t>
  </si>
  <si>
    <t>https://phxcyber.com/</t>
  </si>
  <si>
    <t>Picus Security</t>
  </si>
  <si>
    <t>Picus Security, Inc.</t>
  </si>
  <si>
    <t>The Picus Platform provides insight on cyber attack readiness across the whole defensive estate, aligns stakeholders within cybersecurity and corporate environments, and pre-empts adversarial attempts.</t>
  </si>
  <si>
    <t>https://www.picussecurity.com/</t>
  </si>
  <si>
    <t>H. Alper Memis</t>
  </si>
  <si>
    <t>https://www.linkedin.com/in/hamdi-alper-memis-cfa-1503a3a/</t>
  </si>
  <si>
    <t>Ottavio Camponeschi</t>
  </si>
  <si>
    <t>https://www.linkedin.com/in/ottaviocamponeschi/</t>
  </si>
  <si>
    <t>Pindrop Security</t>
  </si>
  <si>
    <t>Pindrop Security, Inc.</t>
  </si>
  <si>
    <t>Pindrop® solutions are leading the way to the future of voice by establishing the standard for security, identity, and trust for every voice interaction. Pindrop solutions protect some of the biggest banks, insurers, and retailers in the world using patented technology that extracts an unrivaled amount of intelligence from every call encountered.</t>
  </si>
  <si>
    <t>https://pindrop.com/</t>
  </si>
  <si>
    <t xml:space="preserve">Vijay Balasubramaniyan
</t>
  </si>
  <si>
    <t>https://www.linkedin.com/in/vijayab/</t>
  </si>
  <si>
    <t>Mark Horne</t>
  </si>
  <si>
    <t>https://www.linkedin.com/in/hornem/</t>
  </si>
  <si>
    <t>$222,000,000</t>
  </si>
  <si>
    <t>$207,000,000</t>
  </si>
  <si>
    <t>Pinnacle Placement</t>
  </si>
  <si>
    <t>Pinnacle Placements is a premier, full-service executive search firm, focused on partnering with our clients to identify and attract security management and leadership professionals who can meet today’s challenges and stay ahead of the security trends that are reshaping the global business environment.</t>
  </si>
  <si>
    <t>https://pinnacleplacement.com/</t>
  </si>
  <si>
    <t>PistolStar</t>
  </si>
  <si>
    <t>PistolStar, Inc.</t>
  </si>
  <si>
    <t>PistolStar, a BIO-key company, specializes in tailored authentication, utilizing technologies that address usability, security, auditing, and compliance. We deliver a product that will fit precisely with your environment, helping you to simplify application logons while providing IT staff with functionality to safeguard access, alert login threats, and enable strong controls for regulatory compliance.</t>
  </si>
  <si>
    <t>www.pistolstar.com/</t>
  </si>
  <si>
    <t>PivotPoint Security</t>
  </si>
  <si>
    <t>Pivot Point Security Inc.</t>
  </si>
  <si>
    <t>Hampton</t>
  </si>
  <si>
    <t>Most of our clients need to prove they are secure and compliant to key stakeholders like their clients, regulators or their board. Simply put, we help them provide that proof. Knowing they are secure and compliant, and being able to prove so, allows our clients to focus on more important things like growing their business.</t>
  </si>
  <si>
    <t>https://www.pivotpointsecurity.com/</t>
  </si>
  <si>
    <t>Pixm</t>
  </si>
  <si>
    <t>Pixm, Inc.</t>
  </si>
  <si>
    <t>Pixm is a computer and network company that specializes in cybersecurity and endpoint security. Its services also offer anti-phishing, email security, computer vision, and deep learning it helps companies, businesses, and organizations on website, network, and computer security.</t>
  </si>
  <si>
    <t>https://www.pixm.net/</t>
  </si>
  <si>
    <t>Chris Cleveland</t>
  </si>
  <si>
    <t>https://www.linkedin.com/in/chris-cleveland-61426845/</t>
  </si>
  <si>
    <t>PKI Solutions</t>
  </si>
  <si>
    <t>PKI Solutions Inc.</t>
  </si>
  <si>
    <t>PKI Solutions Inc. provides consulting, training and software solutions for Microsoft Public Key Infrastructure (PKI) and related technologies for enterprises around the world. Our best-of-breed expertise and proprietary software solutions will ensure you have the right PKI for your enterprise security and management needs.
Mark B. Cooper, Founder of PKI Solutions Inc. , is a former Microsoft Senior Engineer and subject matter expert who designed, implemented, and supported Active Directory Certificate Services (ADCS) environments for Microsoft’s largest customers. Known as “The PKI Guy” at Microsoft for nearly a decade, he was acknowledged as one of the principle engineers supporting Certification Authorities, Online Certificate Status Protocol servers, Certificate Web Enrollment Services and Network Device Enrollment Services (MSCEP) for customers.</t>
  </si>
  <si>
    <t>https://www.pkisolutions.com/</t>
  </si>
  <si>
    <t>Mark B. Cooper</t>
  </si>
  <si>
    <t>https://www.linkedin.com/in/thepkiguy/</t>
  </si>
  <si>
    <t>PKWare</t>
  </si>
  <si>
    <t>PKWARE, Inc.</t>
  </si>
  <si>
    <t>PKWARE solutions help organizations meet their data security and regulatory compliance goals. With more than 35,000 customers and over 30 years in enterprise data protection, PKWARE has experience and capabilities no one else can match.</t>
  </si>
  <si>
    <t>https://www.pkware.com/</t>
  </si>
  <si>
    <t>Spencer Kupferman</t>
  </si>
  <si>
    <t>https://www.linkedin.com/in/spencerkupferman/</t>
  </si>
  <si>
    <t xml:space="preserve">Amy Collier
</t>
  </si>
  <si>
    <t>https://www.linkedin.com/in/amycollier/</t>
  </si>
  <si>
    <t xml:space="preserve">Thompson Street Capital Partners
</t>
  </si>
  <si>
    <t>PlexTrac</t>
  </si>
  <si>
    <t xml:space="preserve">PlexTrac, LLC
</t>
  </si>
  <si>
    <t>Cybersecurity is hard.  Attacks are non-stop and threat vectors change constantly.  As a result, some companies may not know where to begin while others employ a robust set of tools, policies, and routine assessments to try to stay on top of it all. PlexTrac is a revolutionary, yet simple, Cybersecurity platform that centralizes all security assessments, penetration test reports, bug bounty submissions, audit findings and vulnerabilities into a single location.  PlexTrac improves the entire security engagement lifecycle by making it easy to generate security reports, deliver them securely, and track the issues to completion straight from the platform.  No more dealing with large Word or PDF documents.  No more tracking metrics across multiple spreadsheets.</t>
  </si>
  <si>
    <t>https://plextrac.com/</t>
  </si>
  <si>
    <t>Dan DeCloss</t>
  </si>
  <si>
    <t>https://www.linkedin.com/in/ddecloss/</t>
  </si>
  <si>
    <t>BRIAN NEIBAUR</t>
  </si>
  <si>
    <t>https://www.linkedin.com/in/brianneibaur/</t>
  </si>
  <si>
    <t>Plixer</t>
  </si>
  <si>
    <t xml:space="preserve">Plixer, LLC
</t>
  </si>
  <si>
    <t>Kennebunk</t>
  </si>
  <si>
    <t xml:space="preserve">Plixer’s distinct approach to providing a single platform for network security and monitoring delivers the insight and analytics needed to manage the immense opportunities and risks of your digital business. When network and security teams access information from a shared platform, something unexpected happens. Hidden patterns emerge, anomalies stand out, and the teams start speaking the same language. Important insights become clear, leading to smarter decisions that make the organization safer and more efficient. Plixer has created a powerful platform for analyzing, evaluating, and visualizing the millions of conversations that cross networks every second.
</t>
  </si>
  <si>
    <t>https://www.plixer.com/</t>
  </si>
  <si>
    <t xml:space="preserve">Jeff Lindholm
</t>
  </si>
  <si>
    <t>https://www.linkedin.com/in/jeff-lindholm-752b0610/</t>
  </si>
  <si>
    <t>$3,790,000</t>
  </si>
  <si>
    <t xml:space="preserve">Battery Ventures
</t>
  </si>
  <si>
    <t>Pluribus Networks</t>
  </si>
  <si>
    <t xml:space="preserve">Pluribus Networks, Inc.
</t>
  </si>
  <si>
    <t xml:space="preserve">Pluribus Networks delivers industry-leading open networking solutions featuring a unique next-generation software-defined networking (SDN) fabric for modern single-site data centers, multi-site data centers and distributed cloud edge compute environments.
Pluribus Networks enables customers to simplify increasingly complex network operations by modernizing, unifying and automating networking across distributed data center environments – inside the data center or at multiple sites across geographically distributed data centers and edge locations. Our Netvisor ONE open network operating system (OS) and our Adaptive Cloud Fabric, a controllerless next-generation SDN solution, distribute intelligence and state across every switch in the network. This novel approach to SDN creates a single logical programmable entity featuring multi-tenant, low latency and distributed network services (e.g., network slicing, edge computing, IOT and video traffic segmentation, L2VPN/L3VPN across distributed sites, multi-site unification). 
</t>
  </si>
  <si>
    <t>https://www.pluribusnetworks.com/</t>
  </si>
  <si>
    <t xml:space="preserve">Kumar Srikantan
</t>
  </si>
  <si>
    <t>https://www.linkedin.com/in/kumar-s-11355/</t>
  </si>
  <si>
    <t xml:space="preserve">Mike Capuano
</t>
  </si>
  <si>
    <t>https://www.linkedin.com/in/capuanomike/</t>
  </si>
  <si>
    <t>$118,000,000</t>
  </si>
  <si>
    <t>Nokia</t>
  </si>
  <si>
    <t>Nokia Corporation</t>
  </si>
  <si>
    <t>Espoo</t>
  </si>
  <si>
    <t>May 12, 1865</t>
  </si>
  <si>
    <t>We create the technology to connect the world. Only Nokia offers a comprehensive portfolio of network equipment, software, services and licensing opportunities across the globe. With our commitment to innovation, driven by the award-winning Nokia Bell Labs, we are a leader in the development and deployment of 5G networks.</t>
  </si>
  <si>
    <t>https://www.nokia.com/</t>
  </si>
  <si>
    <t>Pekka Lundmark</t>
  </si>
  <si>
    <t>https://www.linkedin.com/in/pekka-lundmark-2320181/</t>
  </si>
  <si>
    <t>Barry French</t>
  </si>
  <si>
    <t>https://www.linkedin.com/in/barryhallfrench/</t>
  </si>
  <si>
    <t>HEL:NOKIA</t>
  </si>
  <si>
    <t>$27,600,000,000</t>
  </si>
  <si>
    <t>PointSharp</t>
  </si>
  <si>
    <t>Pointsharp AB</t>
  </si>
  <si>
    <t>Pointsharp is a security software company that enable Enterprises to secure the login of their users to all their applications with simplified user experience. Pointsharp makes it easy for organizations to move to a multi-cloud environment with full control of how they authenticate the identity of their users. Pointsharp focuses on Enterprise organizations and has customers around the world in all different market segments, including finance, governmental and industrial customers. Pointsharp is a Swedish company founded in 2006 by a group of entrepreneurs with a strong shared vision of how innovative mobile solutions are changing the world. Pointsharp is based in Stockholm, Sweden with sales offices around Europe and North America. Pointsharp is privately owned with active owners in the executive team.</t>
  </si>
  <si>
    <t>https://www.pointsharp.com/</t>
  </si>
  <si>
    <t>Niklas Brask</t>
  </si>
  <si>
    <t>https://www.linkedin.com/in/brask/</t>
  </si>
  <si>
    <t xml:space="preserve">Main Capital Partners
</t>
  </si>
  <si>
    <t>Polarity</t>
  </si>
  <si>
    <t>Breach Intelligence, Inc.</t>
  </si>
  <si>
    <t xml:space="preserve">Polarity was founded by former intelligence officers and incident responders to bring the first commercial memory-augmentation platform to market. Why perform simple searches or lookups when the power of modern computers and Polarity can automatically bring the results to you? The human brain is great at pattern recognition but not so great at recall.
We set out to empower our users with the capabilities of a machine. Some of the world's largest financial institutions jumped on board as early customers when Polarity was in closed beta and now we are expanding within the market. Polarity was named one of the top 10 most innovative startups of 2016 by MIT Sloan's CIO Symposium. </t>
  </si>
  <si>
    <t>https://polarity.io/</t>
  </si>
  <si>
    <t>Paul Battista</t>
  </si>
  <si>
    <t>https://www.linkedin.com/in/paul-battista-a381563/</t>
  </si>
  <si>
    <t>Polymer</t>
  </si>
  <si>
    <t>Predict Data, Inc.</t>
  </si>
  <si>
    <t>Polymer enables real-time detection and redaction of sensitive material such as PII, HIPAA-protected health information, and regulated financial information in popular collaboration tools like Slack, Zendesk, Zoom, Github and more.
Instant redaction allows users to communicate and collaborate at full speed without the need to police documents ahead of time or the worry of inadvertent transfer of sensitive information.</t>
  </si>
  <si>
    <t>https://www.polymerhq.io/</t>
  </si>
  <si>
    <t xml:space="preserve">Yasir Ali
</t>
  </si>
  <si>
    <t>https://www.linkedin.com/in/yasiralipredictdata/</t>
  </si>
  <si>
    <t>Polyrize</t>
  </si>
  <si>
    <t xml:space="preserve">Polyrize’s mission is to solve identity complexity at the speed of cloud. Identities are everywhere and the cloud is constantly changing, putting the burden on over-taxed security teams to cut through the noise and stay on top of it all. Manually tracking and investigating cross-cloud access, identities, and privileges is a workload nightmare and creates unseen vulnerabilities and threats to an organization’s attack surface. 
Co-founders Nati Hazut and Aviv Gabay saw a better way and have built Polyrize to take the headache out of securing identities and privileges across the cloud. Our cloud security platform is the first and only to enable security teams to learn once and apply to many, making simplicity and efficiency the name of the game. </t>
  </si>
  <si>
    <t>https://www.polyrize.com/</t>
  </si>
  <si>
    <t>Nati Hazut</t>
  </si>
  <si>
    <t>https://www.linkedin.com/in/nati-hazut-58342087/</t>
  </si>
  <si>
    <t xml:space="preserve">Martin Johnson
</t>
  </si>
  <si>
    <t>https://www.linkedin.com/in/brandguru/</t>
  </si>
  <si>
    <t xml:space="preserve">Varonis Systems
</t>
  </si>
  <si>
    <t>QinetiQ</t>
  </si>
  <si>
    <t>QinetiQ Group plc</t>
  </si>
  <si>
    <t>Cardigan</t>
  </si>
  <si>
    <t>Ceredigion</t>
  </si>
  <si>
    <t>QinetiQ is an international provider of technology-based services and solutions to the defense, security and related markets.</t>
  </si>
  <si>
    <t>www.qinetiq.com</t>
  </si>
  <si>
    <t xml:space="preserve">Steve Wadey
</t>
  </si>
  <si>
    <t>https://www.linkedin.com/in/steve-wadey/</t>
  </si>
  <si>
    <t xml:space="preserve">Elwyn Shelley
</t>
  </si>
  <si>
    <t>https://www.linkedin.com/in/elwyn-shelley/</t>
  </si>
  <si>
    <t>$911,000,000</t>
  </si>
  <si>
    <t>PolySwarm</t>
  </si>
  <si>
    <t>PolySwarm Pte. Ltd.</t>
  </si>
  <si>
    <t>PolySwarm is a crowdsourced threat intelligence marketplace, that provides a more effective way to detect, analyze and respond to the latest threats, the ones more likely to go undetected by existing solutions. We are a launchpad for new technologies and innovative threat detection methods, where commercial solutions and specialized engines compete to detect threats, and get compensated based on performance.</t>
  </si>
  <si>
    <t>https://polyswarm.io/</t>
  </si>
  <si>
    <t xml:space="preserve">Steve Bassi
</t>
  </si>
  <si>
    <t>https://www.linkedin.com/in/sbassij/</t>
  </si>
  <si>
    <t xml:space="preserve">Adrian Escude
</t>
  </si>
  <si>
    <t>https://www.linkedin.com/in/adrianescude/</t>
  </si>
  <si>
    <t>Polyverse</t>
  </si>
  <si>
    <t>Polyverse Corporation</t>
  </si>
  <si>
    <t>Polyverse develops leading-edge cyber-technology to build diversity across multiple system dimensions, increasing the complexity and cost for attackers and stopping cybersecurity attacks before they start. This technology is used by Government and security-conscious organizations to mitigate against zero-day memory exploits. It is also embedded into devices, hardware, and security solutions to provide the ultimate protection against hackers.
Founded in 2015, Polyverse is led by founder and CEO Alex Gounares and brings together top engineering talent from Microsoft, Amazon, Google and SUSE. Polyverse was recently named in CNBC top 100 startups in the world.</t>
  </si>
  <si>
    <t>https://polyverse.com/</t>
  </si>
  <si>
    <t>Alex Gounares</t>
  </si>
  <si>
    <t>https://www.linkedin.com/in/gounares/</t>
  </si>
  <si>
    <t>Port80 Software</t>
  </si>
  <si>
    <t>Port80 Software, Inc.</t>
  </si>
  <si>
    <t xml:space="preserve">For over 17 years, Port80 Software has offered secure, maintainable products for the protection of .NET sites and applications. While IIS Administrators have long relied on our software to guard their networks and servers, Port80 products can no longer be supported through new versions of .NET Framework (4.8) or .NET Core (^1.x).
While the software is robust and can be migrated by knowledgeable teams, Port80 can no longer offer the standard of support our customers have come to expect.
Port80 Software has handed over product support to a third party, PINT Inc. (www.pint.com), during a short decommissioning period, where best efforts will be made to accommodate any former customers' inquiries. Please contactsupport@port80software.comwith any questions or concerns.
</t>
  </si>
  <si>
    <t xml:space="preserve">www.port80software.com
</t>
  </si>
  <si>
    <t>Thomas Powell</t>
  </si>
  <si>
    <t>https://www.linkedin.com/in/thomasapowell/</t>
  </si>
  <si>
    <t>Portnox</t>
  </si>
  <si>
    <t xml:space="preserve">Founded in 2007, Portnox helps to secure connected organizations utilizing its cutting-edge technology that allows CISOs to see, control, react and manage the risk networks face for any user, any device, anywhere. 
The connected world is evolving, creating more complexity and challenges for today’s organizations to accommodate an ever-changing landscape of users, devices and locations. As the variety and complexity grows, the challenge to secure the corporate network while maintaining policy and compliance amplifies. Portnox delivers complete network access control, visibility, management and policy compliance to ensure today’s complex networks run smoothly and securely. 
The Portnox platform is a software solution that sees through all network layers – Ethernet, wireless, virtual, VPN and cloud. It speaks directly and natively with all existing switches, wireless access controllers, routers and firewalls to get complete visibility of all devices the minute they connect to the network. It also controls connected devices, whether managed or unmanaged devices.  
 </t>
  </si>
  <si>
    <t>https://www.portnox.com/</t>
  </si>
  <si>
    <t>Ofer Amitai</t>
  </si>
  <si>
    <t>https://www.linkedin.com/in/oferamitai/</t>
  </si>
  <si>
    <t>Michael Marvin</t>
  </si>
  <si>
    <t>https://www.linkedin.com/in/mwmarvin/</t>
  </si>
  <si>
    <t>Portshift</t>
  </si>
  <si>
    <t>Portshift Software Technologies Ltd</t>
  </si>
  <si>
    <t>Portshift’s Kubernetes-native security solution leverages the power of Kubernetes and Service-Mesh to deliver a single source of truth for container and cloud-native application security. It is the only solution offering an agentless approach, with one Kubernetes admission controller for seamless integration. We empower DevOps and Security teams to continuously protect their growing Kubernetes deployments and multi-clusters. Our lightweight solution secures images, containers, deployments and Kubernetes infrastructure from threats and vulnerabilities. Portshift ensures a continuous security process during the entire containerized applications lifecycle, from code to runtime. The platform generates and applies the logic to configure network policies and security rules, while automating the process and encrypting traffic between services. Proven at scale, our platform is able to support thousands of deployments running across your Kubernetes.</t>
  </si>
  <si>
    <t>https://www.portshift.io/</t>
  </si>
  <si>
    <t>Ran Ilany</t>
  </si>
  <si>
    <t>https://il.linkedin.com/in/ran-ilany-9642721</t>
  </si>
  <si>
    <t>Yifat Mor</t>
  </si>
  <si>
    <t>https://www.linkedin.com/in/yifat-mor-arad/</t>
  </si>
  <si>
    <t xml:space="preserve"> Cisco</t>
  </si>
  <si>
    <t>PortSwigger</t>
  </si>
  <si>
    <t>PortSwigger Ltd.</t>
  </si>
  <si>
    <t>Knutsford</t>
  </si>
  <si>
    <t>PortSwigger was founded in 2004 by Dafydd Stuttard, a leading expert in web security.
Daf spotted a gap in the market for a tool kit for web application security testing.
What started as a hobby, is now a product used by web security professionals across the world.
Today, Daf still leads the software development team at PortSwigger and is heavily engaged with the Burp Suite user community.
PortSwigger is a global leader in the creation of software tools for security testing of web applications. For over a decade, we have worked at the cutting edge of the web security industry, and our software is well established as the de facto standard toolkit used by web security professionals.
The team behind Burp Suite is growing steadily, and we are always recruiting for outstanding Java and .NET developers to join our ultra-agile team near Manchester, UK. If you are the best software engineer at your current employer and looking for a challenge, please get in touch: https://portswigger.net/careers</t>
  </si>
  <si>
    <t>https://portswigger.net/</t>
  </si>
  <si>
    <t>Dafydd Stuttard</t>
  </si>
  <si>
    <t>NTT</t>
  </si>
  <si>
    <t xml:space="preserve">NTT Ltd.
</t>
  </si>
  <si>
    <t>NTT Ltd. is a leading global technology services company. Working with organizations around the world, we achieve business outcomes through intelligent technology solutions. For us, intelligent means data driven, connected, digital and secure. Our global assets and integrated ICT stack capabilities provide unique offerings in cloud-enabling networking, hybrid cloud, data centers, digital transformation, client experience, workplace and cybersecurity. As a global ICT provider, we employ more than 40,000 people in a diverse and dynamic workplace that spans 57 countries, trading in 73 countries and delivering services in over 200 countries and regions. Together we enable the connected future.</t>
  </si>
  <si>
    <t>https://hello.global.ntt/</t>
  </si>
  <si>
    <t xml:space="preserve">Jason Goodall
</t>
  </si>
  <si>
    <t>https://www.linkedin.com/in/jason-goodall-3599a2b/</t>
  </si>
  <si>
    <t>¥11,800,000,000,000</t>
  </si>
  <si>
    <t>Pradeo</t>
  </si>
  <si>
    <t>In 2008, Clément Saad (President &amp; CEO of Pradeo) presents his PhD in Computer Science at the French Ministry of Defense. Facing the booming of mobility, he took a visionary look at the mobile security area and impacts of the advent of the “Apps model”. He was already convinced that the historical security approach, as offered via antivirus solutions, was dated and obsolete. He envisioned new perspectives for mobile security.
After 2 years of project maturation, Clément Saad, Vivien Raoul (CTO) and Stéphane Saad (CSO) initiated an entrepreneurial approach creating Pradeo in October 2010.
In 2013, after several years of Research &amp; Development to perfect the technology and its adequacy to market needs, Pradeo launches the first version of its solutions.
In 2014, the first major signatures are concluded and Pradeo is recognized as an international player.
Today, Pradeo has a worldwide presence with subsidiaries in US and the UK and relying on a partner channel covering more than 40 countries.</t>
  </si>
  <si>
    <t>https://www.pradeo.com/</t>
  </si>
  <si>
    <t>Clement SAAD</t>
  </si>
  <si>
    <t>https://www.linkedin.com/in/clementsaad</t>
  </si>
  <si>
    <t>Roxane SUAU</t>
  </si>
  <si>
    <t>https://fr.linkedin.com/in/roxane-suau</t>
  </si>
  <si>
    <t>Praetorian</t>
  </si>
  <si>
    <t>Praetorian Security, Inc.</t>
  </si>
  <si>
    <t xml:space="preserve">We help today's leading organizations gain confidence that their place in the next wave of innovation is secured 
As a collective of highly technical engineers and developers offering deep security expertise, Praetorian solves the toughest challenges faced by today’s leading organizations across an ever-evolving digital threat landscape. Our solutions enable clients to find, fix, stop, and ultimately solve cybersecurity problems across their entire enterprise and product portfolios. 
We act as extensions of your team offering deep security expertise 
Praetorian is a collective of highly technical engineers and developers with decades of industry experience. Our singular focus on information security solutions delivers unbiased expertise. 
The value we provide stems directly from our engineering culture—a continuous pursuit of efficiency and improvement in all operations. From proprietary methodologies and toolsets to project management and back office operations, we deliver quality results while decreasing your costs. </t>
  </si>
  <si>
    <t>www.praetorian.com</t>
  </si>
  <si>
    <t>Nathan Sportsman</t>
  </si>
  <si>
    <t>https://www.linkedin.com/in/nathansportsman/</t>
  </si>
  <si>
    <t>David Bebko</t>
  </si>
  <si>
    <t>https://www.linkedin.com/in/david-bebko-6309367/</t>
  </si>
  <si>
    <t>Preempt</t>
  </si>
  <si>
    <t>PREEMPT SECURITY INC.</t>
  </si>
  <si>
    <t>Preempt, a CrowdStrike Company, secures all workforce identities to accelerate Zero Trust initiatives. Since 80%of all breaches involve compromised credentials, Preempt unifies security visibility and control for on-premises and cloud identities. Threats are preempted and IT policy enforced in real-time using identity, behavioral, and risk analytics. Preempt protects 4M+ identities across 400+ enterprises.</t>
  </si>
  <si>
    <t>www.preempt.com/</t>
  </si>
  <si>
    <t>Ajit Sancheti</t>
  </si>
  <si>
    <t>https://www.linkedin.com/in/ajitsancheti</t>
  </si>
  <si>
    <t>Pretty Good Privacy</t>
  </si>
  <si>
    <t>PGP Inc.</t>
  </si>
  <si>
    <t xml:space="preserve">OpenPGP is a non-proprietary protocol for encrypting email using public key cryptography. The OpenPGP protocol defines standard formats for encrypted messages, signatures, private keys, and certificates for exchanging public keys. 
It is based on the Pretty Good Privacy (PGP) freeware software as originally developed in 1991 by Phil Zimmermann. For that, he was the target of a three-year criminal investigation, because the US government held that US export restrictions for cryptographic software were violated when PGP spread all around the world following its publication as freeware. 
Despite the lack of funding, the lack of any paid staff, the lack of a company to stand behind it, and despite government persecution, PGP became the most widely used email encryption software in the world. After the government dropped its case in early 1996, Zimmermann founded PGP Inc. That company and its intellectual property were acquired by Network Associates Inc (NAI) in December 1997. NAI continued to own and develop PGP products for commercial and freeware purposes. In 2002, NAI discontinued development and sales of PGP, and sold the rights to it to a new company, PGP Corporation. </t>
  </si>
  <si>
    <t>https://www.openpgp.org/</t>
  </si>
  <si>
    <t>Prevailion</t>
  </si>
  <si>
    <t>Prevailion, Inc.</t>
  </si>
  <si>
    <t xml:space="preserve">Prevailion’s President and CEO, Karim Hijazi, has a rich history in cybersecurity. His previous startup, Unveillance, was acquired by Mandiant (now FireEye) in 2012. He’s worked closely with the US intelligence community for years and specializes in adversary intelligence, cyber threat analysis and cybersecurity innovation.
Karim noticed a vulnerability in the way businesses have begun to rely on their third-party partners. The size of a business’ perimeter had increased along with the size of their third-party ecosystem, and there was no clear way to monitor that vast new space.  He saw an opportunity to give businesses visibility into this untapped space with the creation of Prevailion.
To assemble his team, Karim sought some of the best minds in the cyber intelligence space, including former analysts and technical leaders from the NSA, CIA and DARPA, along with Cisco’s Talos Intelligence Group. He also received funding from prestigious investors in the cyber/intel community, closing a $10 million Series A in 2019 led by AllegisCyber and a $2 million seed round from DataTribe in 2018.
</t>
  </si>
  <si>
    <t>https://www.prevailion.com</t>
  </si>
  <si>
    <t>Karim Hijazi</t>
  </si>
  <si>
    <t>https://www.linkedin.com/in/karimhijazi</t>
  </si>
  <si>
    <t>ERIC SHOEMAKER</t>
  </si>
  <si>
    <t>https://www.linkedin.com/in/ericshoemaker/</t>
  </si>
  <si>
    <t>Prevalent</t>
  </si>
  <si>
    <t>Prevalent, Inc.</t>
  </si>
  <si>
    <t>Warren</t>
  </si>
  <si>
    <t xml:space="preserve">In today’s complex business environment, companies increasingly rely on third party vendors to meet their operational needs. Yet managing the data risks in an outsourced world has become a major challenge for security, compliance, procurement, legal and executive management. As much as 63% of all data breaches now occur through third party suppliers. 
Prevalent develops purpose-built solutions that reduce the time and cost to manage security risks associated with third party vendors. In 2016, as major third party security breaches heightened market awareness and need, Prevalent grew exponentially. In early 2016, Prevalent launched Synapse, its second generation software platform. Synapse enables smarter vendor risk management through the first collaborative, standards-based risk assessment and continuous threat intelligence monitoring. It reduces data collection times from 60% to near zero. </t>
  </si>
  <si>
    <t xml:space="preserve">	https://www.prevalent.net</t>
  </si>
  <si>
    <t>Kevin Hickey</t>
  </si>
  <si>
    <t>https://www.linkedin.com/in/khickey1/</t>
  </si>
  <si>
    <t>Michael Yaffe</t>
  </si>
  <si>
    <t>https://www.linkedin.com/in/mike-yaffe-34891a/</t>
  </si>
  <si>
    <t>$82,200,000</t>
  </si>
  <si>
    <t>PreVeil Inc</t>
  </si>
  <si>
    <t>PreVeil, LLC</t>
  </si>
  <si>
    <t>We started PreVeil to bring radically better security to ordinary business and personal communication and information storage.
Much of today’s technology is focused on essentially building “taller walls” around data servers. But despite significant investments in security technology and practices, devastating breaches occur every day. We offer a fundamentally different security paradigm based on three core principles.
PreVeil is a cybersecurity company, born out of research at MIT, that provides end-to-end encryption that people can actually use -- for email, files, and more. Visit us at www.preveil.com</t>
  </si>
  <si>
    <t xml:space="preserve">www.preveil.com
</t>
  </si>
  <si>
    <t>Randy Battat</t>
  </si>
  <si>
    <t>https://www.linkedin.com/in/randy-battat/</t>
  </si>
  <si>
    <t>Prevoty</t>
  </si>
  <si>
    <t>Prevoty provides a new RASP (runtime application self-protection) capability, enabling applications to protect themselves. Unlike traditional security approaches that try to defend against hackers at the network layer, Prevoty works inside the application itself and the analysis engine is smart enough to actively prevent anything malicious from executing. 
Prevoty is dedicated to solving the challenges of application security. Applications are the heart of business, accessing and processing sensitive data. Network security has limited purview into what happens inside an application, and sophisticated hackers bypass perimeter defenses far too easily.
Using LANGSEC, Prevoty developed a solution that monitors and protects applications at runtime, neutralizing actual attacks and providing unprecedented visibility into your production environment. Organizations rely on Prevoty’s high-performing RASP products to reduce runtime risk and eliminate vulnerability backlogs.</t>
  </si>
  <si>
    <t>www.prevoty.com</t>
  </si>
  <si>
    <t>Sharon Vardi</t>
  </si>
  <si>
    <t>https://www.linkedin.com/in/sharonvardi1/</t>
  </si>
  <si>
    <t xml:space="preserve">Imperva
</t>
  </si>
  <si>
    <t>PrimeKey</t>
  </si>
  <si>
    <t>PrimeKey Solutions AB</t>
  </si>
  <si>
    <t>Solna</t>
  </si>
  <si>
    <t>https://www.linkedin.com/in/magnus-svenningson-506214/</t>
  </si>
  <si>
    <t>Malin Ridelius</t>
  </si>
  <si>
    <t>https://se.linkedin.com/in/malinridelius</t>
  </si>
  <si>
    <t>Privacera</t>
  </si>
  <si>
    <t>Privacera Inc</t>
  </si>
  <si>
    <t>Privacera's enables data democratization without compromising on compliance with data access control, data discovery, and encryption. Privacera ensures compliance with regulations such as GDPR, CCPA,  LGPD and HIPAA while maximizing the usability for data science and analytics teams. 
Founded in 2016 by the creators of Apache Ranger™ and Apache Atlas™, Privacera is often described as "Apache Ranger in the Cloud". Privacera's centralized data access governance platform extends Apache Ranger's capabilities beyond traditional Big Data environments to cloud-native services and analytics platforms such as AWS, Azure, GCP and Databricks. 
For more information, visit our website at www.privacera.com</t>
  </si>
  <si>
    <t>https://privacera.com/</t>
  </si>
  <si>
    <t xml:space="preserve">Balaji Ganesan
</t>
  </si>
  <si>
    <t>https://www.linkedin.com/in/balajiganesan03/</t>
  </si>
  <si>
    <t>PrivacySafe</t>
  </si>
  <si>
    <t>PrivacySafe Technology Foundation.</t>
  </si>
  <si>
    <t>New Haven</t>
  </si>
  <si>
    <t xml:space="preserve">PrivacySafe Technology Foundation was founded in April 2020, but the history of the PrivacySafe concept goes back to autumn 2019 with the dream to build pocket-sized IoT appliances. These would empower people with private and secure data storage, utilizing the 3NWeb protocols and running over the anonymous Tor network. These appliances were products sold by the for-profit PrivacySafe LLC, a business that was phased out in March 2020 and has been replaced by the separate nonprofit Foundation. The PrivacySafe team’s collective dream to build an “Anti-Cloud” appliance is strong, but we were limited primarily by a lack of investment. This experience strengthened our understanding of the hardware market and informed our choices to tailor the device away from consumers and toward enterprise deployments. 
Even without the funding to reach our lofty goals, the PrivacySafe team continued throughout 2019 to work on IoT appliances and developed a variety of solutions around an Open Source Hardware (OSHW) single-board computer, the BeagleBoard.org Beaglebone AI.  </t>
  </si>
  <si>
    <t>https://privacysafe.tech/</t>
  </si>
  <si>
    <t>Privacyware</t>
  </si>
  <si>
    <t>PWI, Inc.</t>
  </si>
  <si>
    <t>New Albany</t>
  </si>
  <si>
    <t>Business success depends on a clear vision of the potential risks to mission-critical systems. With breakthrough products and world-class services, Privacyware extends the capabilities of conventional system security and helps you manage threats more efficiently and effectively.
Established in 1999, Privacyware is the IT security products and solutions division of PWI, Inc., a provider of advanced technology and software solutions in IT Security, Enterprise Messaging, Analytics and Custom Software Development.
The combination of our advanced competencies in non-linear mathematics, neural networks and self-learning systems, and proficiency in complex software and systems development allows us to create innovative security solutions that are distinguished by their ease of use, advanced analytic capabilities, and the value they deliver to security staff and the greater enterprise. Privacyware solutions fuel the organization’s ability to make better decisions and remain a step ahead of hackers and others seeking to compromise critical systems.</t>
  </si>
  <si>
    <t>https://www.privacyware.com</t>
  </si>
  <si>
    <t>Greg Salvato</t>
  </si>
  <si>
    <t>https://www.linkedin.com/in/gregorysalvato/</t>
  </si>
  <si>
    <t>Privakey</t>
  </si>
  <si>
    <t xml:space="preserve"> Privakey, Inc.</t>
  </si>
  <si>
    <t>Privakey is an innovator and a leader in secure customer engagement, a category that we created. Our patented technology powers world class customer experiences by eliminating friction in high risk digital transactions. Privakey transforms long and complex customer chores into simple and delightful customer experiences.
Financial transactions, account profile changes, payment authorizations, IOT device linking, and most sensitive digital workflows include disruptive authentication and authorization challenges. Abandoned transactions lead to lost customers, and the associated revenue. Forcing users to enter passwords, out of band codes, and answers to “security” questions is frustrating for users, and attractive to hackers. Privakey removes the high-friction authentication walls in digital transactions and customer workflows.</t>
  </si>
  <si>
    <t>www.privakey.com/</t>
  </si>
  <si>
    <t>Charles Durkin</t>
  </si>
  <si>
    <t>https://www.linkedin.com/in/charles-durkin-1871ba/</t>
  </si>
  <si>
    <t>Brian Ross</t>
  </si>
  <si>
    <t>https://www.linkedin.com/in/brian-ross-732aa75/</t>
  </si>
  <si>
    <t>Private Machines</t>
  </si>
  <si>
    <t xml:space="preserve"> Private Machines Inc.</t>
  </si>
  <si>
    <t xml:space="preserve">Private Machines was founded by world-renowned Computer Science PhDs and Professors doing research in Cyber Security and Cloud Computing for decades. We have PhDs write security proofs for our technology and certify it with NIST.
They do not believe in pseudo-security or security by obscurity. They do not use “order preserving” encryption,
“tokenization” or other marketing-driven approaches. Security is extremely difficult to get right and the devil always lies in the details.
</t>
  </si>
  <si>
    <t>https://privatemachines.com/</t>
  </si>
  <si>
    <t>Radu Sion</t>
  </si>
  <si>
    <t>https://www.linkedin.com/in/radusion/</t>
  </si>
  <si>
    <t>Sumeet Bajaj</t>
  </si>
  <si>
    <t>https://www.linkedin.com/in/sumeet-bajaj-4649718/</t>
  </si>
  <si>
    <t>Privitar</t>
  </si>
  <si>
    <t>Privitar Ltd.</t>
  </si>
  <si>
    <t xml:space="preserve">Privitar is an enterprise software company with a global client-base across North America, Europe, and Asia. The company is the development and adoption of privacy engineering technology enabling its customers to innovate and leverage data with an uncompromising approach to data privacy. Its software is designed to allow clients to analyze
potentially sensitive data while respecting customers’ privacy and confidentiality, resulting in the ability to leverage large, sensitive data sets while ensuring compliance with regulations and ethical data principles.
Privitar was founded in 2014 and is based in London, UK.
</t>
  </si>
  <si>
    <t>https://www.privitar.com/</t>
  </si>
  <si>
    <t>Jason du Preez</t>
  </si>
  <si>
    <t>https://www.linkedin.com/in/jasondupreez/</t>
  </si>
  <si>
    <t>Bob Canaway</t>
  </si>
  <si>
    <t>https://www.linkedin.com/in/bobcanaway/</t>
  </si>
  <si>
    <t>$150,500,000</t>
  </si>
  <si>
    <t>PRIVO</t>
  </si>
  <si>
    <t>Privacy Vaults Online, Inc.</t>
  </si>
  <si>
    <t>Dumfries</t>
  </si>
  <si>
    <t>PRIVO provides customers with end-to-end minors privacy solutions, helping customers either engage safely and legally with minors OR restricting minors’ access, consistent with customer specifications. PRIVO streamlines identity and consent management for companies engaging with families. The new PRIVO iD SaaS Platform provides an end-to-endsolution that includes a kid and family-friendly single sign-on/federated credential, registration and account creation, identity verification/proofing and permission management services.
This all-in-one platform is built on PRIVO’s years of experience operating an FTC approved COPPA Safe Harbor program, working with top kid and family brands, understanding their pain points.</t>
  </si>
  <si>
    <t>https://www.privo.com/</t>
  </si>
  <si>
    <t>Denise G. Tayloe</t>
  </si>
  <si>
    <t>https://www.linkedin.com/in/denisetayloe/</t>
  </si>
  <si>
    <t>Shauna Leff</t>
  </si>
  <si>
    <t>https://www.linkedin.com/in/shauna-leff-09b1994/</t>
  </si>
  <si>
    <t>Proactive Cyber Security LLC</t>
  </si>
  <si>
    <t>Clifton</t>
  </si>
  <si>
    <t>Proactive Cyber Security is a fast growing Cyber Security &amp; Risk consultancy specializing in engagements with Small and Medium sized Businesses. We provide innovative solutions to firms that either don't have an information security team or just have a few full time staff members.  Some products we provide are policies and procedures, security scans,risk assessments, SOC 2, penetration testing and cyber intelligence. 
Our experienced and specialized team can address your security and risk needs in innovative ways that fit your business culture and budget.</t>
  </si>
  <si>
    <t>https://www.procybersecure.com</t>
  </si>
  <si>
    <t>ProactiveRisk</t>
  </si>
  <si>
    <t>Proactive Risk Inc.</t>
  </si>
  <si>
    <t>West Caldwell</t>
  </si>
  <si>
    <t xml:space="preserve">Proactive RISK Inc., is classified by the Department of Defense and Small Business Administration as a Service Disabled Veteran Owned Small Business (SDVOSB). We offer best-of-breed technologies and partner with niche services providers. Our team of experts will tailor each solution to your individual needs to provide a solution to your enterprise.
We offer best-of-breed technologies and partner with niche services providers. Our team of experts will tailor each solution to your individual needs to provide a complete security package.  PENTESTON® by Proactive Risk Inc., is a cyber security vulnerability assessment workbench used by individuals, businesses and services providers worldwide full details: www.penteston.com
</t>
  </si>
  <si>
    <t>https://www.proactiverisk.com/</t>
  </si>
  <si>
    <t>Benoit Grenier</t>
  </si>
  <si>
    <t>https://www.linkedin.com/in/benoitgrenier/</t>
  </si>
  <si>
    <t>Guy Osa</t>
  </si>
  <si>
    <t>https://www.linkedin.com/in/guyosa/</t>
  </si>
  <si>
    <t>ProcessUnity</t>
  </si>
  <si>
    <t>ProcessUnity, Inc.</t>
  </si>
  <si>
    <t>Concord</t>
  </si>
  <si>
    <t>ProcessUnity is a privately-held risk management software solutions company headquartered in historic Concord, Massachusetts. Our comprehensive suite of on-demand solutions provide companies with the visibility and control they need to assess, measure, and mitigate risk and to ensure the optimal performance of key business processes. Our customers,who include small, medium, and large enterprises across industries and geographies, appreciate the ease of use, instant global deployment, low cost of ownership, and highly responsive service associated with our risk, compliance, and operational control solutions. ProcessUnity’s team of experienced technology, risk and industry professionals enable us to deliver highly effective solutions to today’s risk challenges.</t>
  </si>
  <si>
    <t>https://www.processunity.com/</t>
  </si>
  <si>
    <t>Sean Cronin</t>
  </si>
  <si>
    <t>https://www.linkedin.com/in/seancronin2/</t>
  </si>
  <si>
    <t>Ed Thomas</t>
  </si>
  <si>
    <t>https://www.linkedin.com/in/ed-thomas-jr-a888a84/</t>
  </si>
  <si>
    <t>$30,700,000</t>
  </si>
  <si>
    <t>Long Ridge Equity Partners</t>
  </si>
  <si>
    <t>Proficio</t>
  </si>
  <si>
    <t>PROFICIO INC.</t>
  </si>
  <si>
    <t>Carlsbad</t>
  </si>
  <si>
    <t xml:space="preserve">Proficio is an award-winning managed security services provider (MSSP), delivering 24/7 security monitoring and managed detection and response (MDR) services to organizations around the world. Since Proficio was founded ten years ago, we have grown significantly. Today we help enterprises across multiple industries by providing the highest level of cybersecurity protection at an affordable cost.
Proficio’s team of security experts works around-the-clock from our Security Operations Centers (SOCS) in San Diego, Singapore, and Barcelona monitoring security events and hunting for targeted attacks. We use a combination of propriety tools and industry-leading security technologies to detect threats and contain attacks before they can cause damage.
</t>
  </si>
  <si>
    <t>www.proficio.com</t>
  </si>
  <si>
    <t>Brad Taylor</t>
  </si>
  <si>
    <t>https://www.linkedin.com/in/brad-taylor-772358/</t>
  </si>
  <si>
    <t>John Humphreys</t>
  </si>
  <si>
    <t>https://www.linkedin.com/in/john-humphreys-b551461/</t>
  </si>
  <si>
    <t>Qualys</t>
  </si>
  <si>
    <t>Qualys is the pioneer and leading provider of information security and compliance cloud solutions.</t>
  </si>
  <si>
    <t>www.qualys.com</t>
  </si>
  <si>
    <t>Philippe Courtot</t>
  </si>
  <si>
    <t>https://www.linkedin.com/in/philippecourtot/</t>
  </si>
  <si>
    <t>Dan Barahona</t>
  </si>
  <si>
    <t>https://www.linkedin.com/in/rdbarahona/</t>
  </si>
  <si>
    <t xml:space="preserve">NASDAQ:QLYS
</t>
  </si>
  <si>
    <t>$321,600,000</t>
  </si>
  <si>
    <t>ProfitStars</t>
  </si>
  <si>
    <t>ProfitStars, Inc.</t>
  </si>
  <si>
    <t>Allen</t>
  </si>
  <si>
    <t>ProfitStars is a leading software, solution, and technology innovator. Offering unmatched expertise, support, and customer service, we strive to meet you at the cross-section of your business challenges with solutions that address your unique needs. Our people and our solutions power the performance of the largest financial institutions in the world to the smallest community institutions, in addition to a wide variety of businesses.
As a diverse, global division of Jack Henry &amp; Associates (NASDAQ: JKHY), ProfitStars combines JHA's solid technology background with the latest breakthroughs in six performance-boosting solution groups – Financial Performance, Retail Delivery, Imaging, JHA Payment SolutionsTM, Information Security &amp; Risk Management, and Online &amp; Mobile. Trusted by approximately​ 8,000 clients, ProfitStars has been recognized again and again for leadership and innovation throughout the industry.
ProfitStars is headquartered in Allen, TX (a Dallas suburb) with Russ Bernthal providing executive oversight as President of the products and services delivered under the ProfitStars brand.</t>
  </si>
  <si>
    <t>https://www.profitstars.com/</t>
  </si>
  <si>
    <t>Jack Henry &amp; Associates</t>
  </si>
  <si>
    <t>Promisec</t>
  </si>
  <si>
    <t>Promisec transforms how global companies manage and control their endpoints. Through actionable endpoint intelligence, Promisec makes managing complex operations simpler and more efficient for millions of endpoints.  
Promisec’s patented, agentless technology provides full detection of enterprise environments, often uncovering previously invisible vulnerabilities. Our solution can enforce security and corporate policies and rapidly remediate discrepancies.
Promisec is a pioneer in agentless endpoint visibility and remediation technology which empowers organizations to avoid threats and disarm attacks that can lead to unwanted headlines and penalties. Our technology assures users that endpoints are secure, audits are clean, regulations are met, and vulnerabilities are addressed proactively.</t>
  </si>
  <si>
    <t>https://promisec.com/</t>
  </si>
  <si>
    <t>Simo Kamppari</t>
  </si>
  <si>
    <t>https://www.linkedin.com/in/simo-kamppari/</t>
  </si>
  <si>
    <t>Mer Group</t>
  </si>
  <si>
    <t>Promon</t>
  </si>
  <si>
    <t>Oslo</t>
  </si>
  <si>
    <t>Norway</t>
  </si>
  <si>
    <t>Promon is a Norwegian firm specializing in In-App Protection, with our solutions focusing largely on Runtime Application Self-Protection (RASP). The company works across a range of industries with a variety of global Tier 1 clients, counting customers in industries such as finance, health, and the public sector. Promon’s technology is research-based and originates from the internationally recognized research environments at SINTEF and the University of Oslo. Promon’s patented deep protection technology Promon SHIELD™ has protected apps and applications used by more than 100 Mill users since 2009.</t>
  </si>
  <si>
    <t>https://promon.co/</t>
  </si>
  <si>
    <t>Gustaf Sahlman</t>
  </si>
  <si>
    <t>https://www.linkedin.com/in/gustaf-sahlman-a43aa/</t>
  </si>
  <si>
    <t>Lars Lunde Birkeland</t>
  </si>
  <si>
    <t>https://www.linkedin.com/in/larslundebirkeland/</t>
  </si>
  <si>
    <t>We provide the most effective cybersecurity and compliance solutions to protect people on every channel including email, the web, the cloud, and social media.</t>
  </si>
  <si>
    <t>https://www.proofpoint.com/us</t>
  </si>
  <si>
    <t>Kabe Roashan</t>
  </si>
  <si>
    <t>https://www.linkedin.com/in/kaberoashan/</t>
  </si>
  <si>
    <t>$85,500,000</t>
  </si>
  <si>
    <t>$888,200,000</t>
  </si>
  <si>
    <t>Quick Heal Technologies</t>
  </si>
  <si>
    <t xml:space="preserve">Quick Heal Technologies
</t>
  </si>
  <si>
    <t>Pune</t>
  </si>
  <si>
    <t>Quick Heal Technologies develops internet security tools such as anti-virus software.</t>
  </si>
  <si>
    <t>quickheal.co.in</t>
  </si>
  <si>
    <t xml:space="preserve">Kailash Katkar
</t>
  </si>
  <si>
    <t>https://www.crunchbase.com/person/kailash-katkar</t>
  </si>
  <si>
    <t>Mahesh Nawale</t>
  </si>
  <si>
    <t>https://www.linkedin.com/in/maheshnawale/?originalSubdomain=in</t>
  </si>
  <si>
    <t>NSE:QUICKHEAL</t>
  </si>
  <si>
    <t>ProtectedIT</t>
  </si>
  <si>
    <t>Founded 2019 in Chicago by a team with industry expertise, ProtectedIT is a Managed Security Services Provider delivering remote infrastructure management, cloud adoption, management systems migration, systems implementation, data protection and maintenance for Banks, Governments, Hospitals, Telecom and Media, Enterprise Technology, eCommerce and Critical Infrastructure. The company enjoys a global team base and is aligned with the leading names in the Cybersecurity spaces.
The bespoke combination and application of tools, methodology and experiences of the team benefit Business Continuity from Security to Disaster Recovery and Remediation. ProtectedIT is more than just a VSOC or SOC as a Service; the company offers Incident response, Disaster recovery and acts as the Architect for a feature rich Risk Mitigation plan which can be tailored for specific requirements and budget.</t>
  </si>
  <si>
    <t>https://www.protectedit.net/</t>
  </si>
  <si>
    <t>Damian Ehrlicher</t>
  </si>
  <si>
    <t>https://www.linkedin.com/in/damian-ehrlicher-2955501/</t>
  </si>
  <si>
    <t>Kushagra Sharma</t>
  </si>
  <si>
    <t>https://www.linkedin.com/in/iamkushagra/</t>
  </si>
  <si>
    <t>ProtectWise, Inc.</t>
  </si>
  <si>
    <t>Now a part of Verizon, ProtectWise™ provides even more robust cloud-delivered Network Detection and Response. This is defense in depth through advanced analytics in Enterprise, Cloud and Industrial environments, including both real-time and retrospective detections. Create a perfect, rapidly searchable network memory, thanks to full-fidelity packet captures that are indexed and retained indefinitely. Network Detection and Response unifies detections and forensics using an intuitive and immersive visualizer. Our platform integrates with hundreds of existing security products, so you can consolidate multiple, disconnected point products, and enjoy the ease and cost savings of an on-demand deployment model.</t>
  </si>
  <si>
    <t>https://www.protectwise.com/</t>
  </si>
  <si>
    <t>Scott Chasin</t>
  </si>
  <si>
    <t>https://www.linkedin.com/in/scottchasin/</t>
  </si>
  <si>
    <t>David Gold</t>
  </si>
  <si>
    <t>https://www.linkedin.com/in/davegold/</t>
  </si>
  <si>
    <t>$62,200,000</t>
  </si>
  <si>
    <t>$7,330,000</t>
  </si>
  <si>
    <t>Verizon</t>
  </si>
  <si>
    <t>Protego Labs</t>
  </si>
  <si>
    <t>Protego Labs, Inc.</t>
  </si>
  <si>
    <t>Developer of security services designed to offer full life-cycle security to serverless applications. The company's platform uses machine-based analysis and deep learning algorithms to continuously scan a server-less infrastructure, including functions, logs and databases to increase the application's security posture and minimize the attack surface, enabling users to identify and prevent attacks in real-time as well as maximizing security while minimizing costs.</t>
  </si>
  <si>
    <t>https://www.protego.io/</t>
  </si>
  <si>
    <t>Protegrity</t>
  </si>
  <si>
    <t>Protegrity Inc.</t>
  </si>
  <si>
    <t>Businesses have many assets—customers, employees, intellectual property—but data is among the most valuable. It is analyzed to provide better services, improve outcomes, innovate products, and drive new revenue channels. Protegrity helps enterprises overcome that hurdle and engender trust with their customers by securing their sensitive data and maintaining the highest level of data privacy and compliance. Organizations can innovate and confidently pursue data-driven initiatives, knowing they’re benefitting from Protegrity’s customer-first mission of creating and delivering the most comprehensive and reliable data-security solutions available today.</t>
  </si>
  <si>
    <t>www.protegrity.com</t>
  </si>
  <si>
    <t>Rick Farnell</t>
  </si>
  <si>
    <t>https://www.linkedin.com/in/rickfarnell/</t>
  </si>
  <si>
    <t>Bridget Quinlan</t>
  </si>
  <si>
    <t>https://www.linkedin.com/in/bridget-quinlan-09969b2/</t>
  </si>
  <si>
    <t>$64,900,000</t>
  </si>
  <si>
    <t>Rackspace</t>
  </si>
  <si>
    <t>Rackspace , INC.</t>
  </si>
  <si>
    <t>At Rackspace Technology, we are the multicloud solutions experts. Our technical acumen with the world’s leading technologies — across your applications, data and security — enables you to grow your business, increase efficiency and deliver the future.
We solve more than workload problems; we create business advantages. Our multicloud solutions expertise means you’re empowered to work faster, smarter and ahead of what’s next.</t>
  </si>
  <si>
    <t>https://www.rackspace.com/</t>
  </si>
  <si>
    <t>Kevin M. Jones</t>
  </si>
  <si>
    <t>https://www.linkedin.com/in/kjones150/</t>
  </si>
  <si>
    <t xml:space="preserve">Anna Kostroun
</t>
  </si>
  <si>
    <t>https://www.linkedin.com/in/anna-kostroun-1b521930/</t>
  </si>
  <si>
    <t>NASDAQ:RXT</t>
  </si>
  <si>
    <t>$17.800 000</t>
  </si>
  <si>
    <t>$2.000 000 000</t>
  </si>
  <si>
    <t>Apollo</t>
  </si>
  <si>
    <t>Radware</t>
  </si>
  <si>
    <t>Radware Ltd.</t>
  </si>
  <si>
    <t>Tel Aviv-Yafo</t>
  </si>
  <si>
    <t>Radware is a global leader of cyber security and application delivery solutions for physical, cloud, and software defined data centers. Its award-winning solutions portfolio secures the digital experience by providing infrastructure, application, and corporate IT protection and availability services to enterprises globally.</t>
  </si>
  <si>
    <t xml:space="preserve">www.radware.com
</t>
  </si>
  <si>
    <t>Roy Zisapel</t>
  </si>
  <si>
    <t>https://www.linkedin.com/in/roy-zisapel-24b4204/</t>
  </si>
  <si>
    <t>Michael O'Malley</t>
  </si>
  <si>
    <t>NASDAQ:RDWR</t>
  </si>
  <si>
    <t>$427,700,000</t>
  </si>
  <si>
    <t>$216,600,000</t>
  </si>
  <si>
    <t>Protiviti</t>
  </si>
  <si>
    <t xml:space="preserve">Protiviti Inc. </t>
  </si>
  <si>
    <t>Protiviti is a global consulting firm that delivers deep expertise, objective insights, a tailored approach and unparalleled collaboration to help leaders confidently face the future. Our consulting solutions span critical business problems in technology, business process, analytics, risk, compliance, transactions and internal audit. We are committed to attracting and developing a diverse workforce of professionals that share the common value of collaboration. As an organization, we believe that by teaming together, with each other, and our clients, we can see beyond the surface of changes and problems organizations face in this fast changing world to discover opportunities others might miss and face the future with greater confidence.</t>
  </si>
  <si>
    <t>https://www.protiviti.com/</t>
  </si>
  <si>
    <t>Joseph A. Tarantino</t>
  </si>
  <si>
    <t>https://www.linkedin.com/in/josephatarantino/</t>
  </si>
  <si>
    <t>Patrick Scott</t>
  </si>
  <si>
    <t>https://www.linkedin.com/in/patrick-scott-7220bb12/</t>
  </si>
  <si>
    <t>$1,013,000,000</t>
  </si>
  <si>
    <t>Proton Data Security</t>
  </si>
  <si>
    <t xml:space="preserve"> Proton Data Security</t>
  </si>
  <si>
    <t>Proton Data Security is a certified small business specializing in the design, manufacturing and sales of data security products for permanent erasure of hard drives, tapes and optical media. Our products have helped clients protect their sensitive data for over 25 years and comply with data security regulations.</t>
  </si>
  <si>
    <t>https://www.protondata.com/</t>
  </si>
  <si>
    <t>Rapid7, Inc.; Rapid7 LLC</t>
  </si>
  <si>
    <t>At Rapid7, we believe in simplifying the complex through shared visibility, analytics, and automation that unite your teams around challenges and successes of cybersecurity.
What if security was an opportunity and not an obstacle? What if you could securely advance your business with clarity and confidence?
Your security isn't hypothetical. It should be a reality for all organizations. That’s why we’re committed to helping you build security into the heart of your organization. Whether you’re looking for a comprehensive security platform, an assessment to better understand your security posture, or something in between, we’ve got your back.</t>
  </si>
  <si>
    <t>https://www.rapid7.com/</t>
  </si>
  <si>
    <t>Corey E. Thomas</t>
  </si>
  <si>
    <t>https://www.linkedin.com/in/coreythomas/</t>
  </si>
  <si>
    <t>Lucian Lui</t>
  </si>
  <si>
    <t>https://www.linkedin.com/in/lucian-lui/</t>
  </si>
  <si>
    <t>NASDAQ:RPD</t>
  </si>
  <si>
    <t>$370,000,000</t>
  </si>
  <si>
    <t>Proxy</t>
  </si>
  <si>
    <t>Proxy, Inc.</t>
  </si>
  <si>
    <t>We are the creators of Proxy, a new simpler way to access your offices, buildings, and all the things you interact with in the physical world.Founded in 2016, our mission is to digitize your identity and make it universally accessible, secure and private. Our first product is a dead-simple way to access your office or building with just your phone, without even so much as pulling it out of your pocket.</t>
  </si>
  <si>
    <t>https://www.proxy.com/</t>
  </si>
  <si>
    <t>Denis Mars</t>
  </si>
  <si>
    <t>https://www.linkedin.com/in/denismars/</t>
  </si>
  <si>
    <t>Pulse Secure</t>
  </si>
  <si>
    <t>Pulse Secure, LLC</t>
  </si>
  <si>
    <t>Every single day, our global teams are innovating our solutions to ensure that organizations can dramatically boost employee productivity, fortify customer engagement, and leverage virtual and cloud infrastructure to ensure that users, resources, services and data are secure without burdening IT.</t>
  </si>
  <si>
    <t>https://www.pulsesecure.net/</t>
  </si>
  <si>
    <t>Sudhakar Ramakrishna</t>
  </si>
  <si>
    <t>https://www.linkedin.com/in/sudhakar-ramakrishna-a58223/</t>
  </si>
  <si>
    <t>Scott Gordon</t>
  </si>
  <si>
    <t>https://www.linkedin.com/today/author/scogor1/</t>
  </si>
  <si>
    <t>$150,000,000</t>
  </si>
  <si>
    <t>PUNCH</t>
  </si>
  <si>
    <t>Punch radically reduces the time, expense, and risk of creating mobile native Apps with its premiere App Content Management System (ACMS). Punch can update App content in real time, providing a publishing environment that’s as timely as the Web, with the fit and finish people have come to expect from tablet-native Apps.</t>
  </si>
  <si>
    <t>punch.is</t>
  </si>
  <si>
    <t>$2,200,000,</t>
  </si>
  <si>
    <t>$141,500,000</t>
  </si>
  <si>
    <t>Puppet</t>
  </si>
  <si>
    <t>Puppet, Inc.</t>
  </si>
  <si>
    <t>From day one, Puppet’s founder embedded the value of inclusion into the company’s DNA. Today, this value not only continues to emanate from the top, but at every level of the company. Find out how we lead with heart.</t>
  </si>
  <si>
    <t>https://puppet.com/</t>
  </si>
  <si>
    <t xml:space="preserve">Yvonne Wassenaar
</t>
  </si>
  <si>
    <t>https://www.linkedin.com/in/yvonnewassenaar/</t>
  </si>
  <si>
    <t>Erik Frieberg</t>
  </si>
  <si>
    <t>https://www.linkedin.com/in/efrieberg/</t>
  </si>
  <si>
    <t>$189.500,000</t>
  </si>
  <si>
    <t>Raytheon</t>
  </si>
  <si>
    <t>Raytheon Technologies Corporation</t>
  </si>
  <si>
    <t>"We don’t predict the future. We create it.
What does it mean to create the future? At Raytheon Technologies, it means taking risks and accelerating ideas to solve some of the world’s biggest challenges. It means the brightest, most innovative minds working from a unique vantage point that spans the full spectrum of aviation, space and defense.
Together, we form an unrivaled company. Across our businesses, nearly 200,000 engineers, researchers and visionaries come together to push the limits of known science and redefine how we connect and protect our world. Together, we are advancing aviation, building smarter defense systems and creating innovations to take us deeper into space. That is the future of aerospace and defense."</t>
  </si>
  <si>
    <t>https://www.rtx.com/</t>
  </si>
  <si>
    <t>Gregory J. Hayes</t>
  </si>
  <si>
    <t>https://www.linkedin.com/in/gregory-hayes-rtx/</t>
  </si>
  <si>
    <t>NYSE:RTX</t>
  </si>
  <si>
    <t>$27,100,000,000</t>
  </si>
  <si>
    <t>Red Hat</t>
  </si>
  <si>
    <t>https://www.redhat.com/en</t>
  </si>
  <si>
    <t>Paul Cormier</t>
  </si>
  <si>
    <t>https://www.linkedin.com/in/paul-cormier-78a2024</t>
  </si>
  <si>
    <t>NYSE: RHT</t>
  </si>
  <si>
    <t>PureVPN</t>
  </si>
  <si>
    <t>PureVPN™</t>
  </si>
  <si>
    <t>Central</t>
  </si>
  <si>
    <t>PureVPN was created with the sole motive of keeping your online privacy intact and to offer absolute internet freedom. We do it so you can browse the internet without any fear. And, we do it because no one does it better than PureVPN. This PureVPN review proves that we have lived up to our words!</t>
  </si>
  <si>
    <t>https://www.purevpn.com/</t>
  </si>
  <si>
    <t xml:space="preserve">Uzair Gadit
</t>
  </si>
  <si>
    <t>https://www.linkedin.com/in/uzairgadit/</t>
  </si>
  <si>
    <t>PwC</t>
  </si>
  <si>
    <t>PricewaterhouseCoopers LLP</t>
  </si>
  <si>
    <t>PwC helps organizations and individuals create the value they're looking for. We're a network of firms in 157 countries with more than 276,000 people. PwC refers to the PwC network and/or one or more of its member firms, each of which is a separate legal entity. Please see www.pwc.com/structure for further details. The firms that make up the PwC network are committed to working together to provide quality service offerings for clients throughout the world.</t>
  </si>
  <si>
    <t>pwc.com</t>
  </si>
  <si>
    <t>Robert E. Moritz</t>
  </si>
  <si>
    <t>https://www.linkedin.com/in/robertemoritz/</t>
  </si>
  <si>
    <t>$43,000,000,000</t>
  </si>
  <si>
    <t>Pwnie Express</t>
  </si>
  <si>
    <t>Rapid Focus Security, Inc.</t>
  </si>
  <si>
    <t>Outpost24 is a leading cyber assessment company focused on enabling its customers to achieve maximum value from their evolving technology investments. By leveraging our full stack security insights to reduce attack surface for any architecture, Outpost24 customers continuously improve their security posture with the least effort.</t>
  </si>
  <si>
    <t xml:space="preserve">pwnieexpress.com
</t>
  </si>
  <si>
    <t>Q6 Cyber</t>
  </si>
  <si>
    <t>Q6 Cyber deploy proactive, comprehensive, and intelligence-enabled solutions.</t>
  </si>
  <si>
    <t>q6cyber.com</t>
  </si>
  <si>
    <t>Eli Dominitz</t>
  </si>
  <si>
    <t>https://www.linkedin.com/in/elidominitz/</t>
  </si>
  <si>
    <t>Chris Castaldo</t>
  </si>
  <si>
    <t>https://www.linkedin.com/in/chriscastaldo/</t>
  </si>
  <si>
    <t>QliqSOFT, Inc.</t>
  </si>
  <si>
    <t>qliqSoft</t>
  </si>
  <si>
    <t>QliqSoft provides a HIPAA compliant secure texting, AI-driven app-less healthcare chatbots, real-time GPS tracking for EVV, digital interactive on-call schedules, and more, to improve engagement regardless of where you or your patients may be in the care continuum.</t>
  </si>
  <si>
    <t>www.qliqsoft.com</t>
  </si>
  <si>
    <t>Krishna Kurapati</t>
  </si>
  <si>
    <t>https://www.linkedin.com/in/krishna-kurapati-1a41b9/</t>
  </si>
  <si>
    <t>QOMPLX</t>
  </si>
  <si>
    <t>QOMPLX, Inc.</t>
  </si>
  <si>
    <t>Mission Complex ≠ Complicated
While “complexity” is often viewed as a negative attribute, the most powerful things in life are complex. Planet Earth. Global enterprises. Human beings. Several years ago, Stephen Hawking said “the next century [21st] will be the century of complexity." Rick Nason of Dalhousie University’s Rowe School of Business explains in his book It’s Not Complicated: The Art and Science of Complexity in Business, “if you manage complex things as if they are merely complicated, you’re likely to be setting up your company for failure." Eliminating complexity would make no sense. Embracing complexity and harnessing it is the path to success. And that’s where we come in.</t>
  </si>
  <si>
    <t>www.qomplx.com</t>
  </si>
  <si>
    <t>Jason Crabtree</t>
  </si>
  <si>
    <t>https://www.linkedin.com/in/jsncrabtree/</t>
  </si>
  <si>
    <t xml:space="preserve">Kevin Rich
</t>
  </si>
  <si>
    <t>https://www.linkedin.com/in/kevinrich/</t>
  </si>
  <si>
    <t>$107,000,000</t>
  </si>
  <si>
    <t xml:space="preserve"> $26,000,000</t>
  </si>
  <si>
    <t>Qrator Labs</t>
  </si>
  <si>
    <t>Since 2010 Qrator Labs operates a globally distributed DDoS attacks mitigation and continuous availability network. In order to serve uninterrupted Internet connectivity to enterprise customers, Qrator Labs maintains one of the world’s biggest BGP analytics platforms - Qrator Radar. Based on the data feeds Radar processes, Qrator is involved in discussing and upgrading network technologies via participation in RIPE, IETF, NOGs, and other non-profit engineering communities.</t>
  </si>
  <si>
    <t>qrator.net/en/</t>
  </si>
  <si>
    <t xml:space="preserve">Alexander Lyamin
</t>
  </si>
  <si>
    <t>https://www.linkedin.com/in/alexander-lyamin-81061a11/</t>
  </si>
  <si>
    <t xml:space="preserve">Victoria Tsimbalova
</t>
  </si>
  <si>
    <t>https://www.linkedin.com/in/victoria-tsimbalova-a9a46644/?originalSubdomain=ru</t>
  </si>
  <si>
    <t>Quadrant Information Security</t>
  </si>
  <si>
    <t xml:space="preserve">Quadrant Information Security
</t>
  </si>
  <si>
    <t>Founded in 2011 and located in Jacksonville, Florida, Quadrant Information Security is an IT security consulting firm committed to supporting organizations in all vertical markets and protecting their sensitive data. Specializing in Managed Security Services and Enterprise Security Consulting, Quadrant prides itself on helping our customers maintain a secure environment. Our unique offerings and consultative approach, coupled with a strong past performance and highly skilled security professionals make Quadrant the smart choice in the security consulting arena.</t>
  </si>
  <si>
    <t>quadrantsec.com</t>
  </si>
  <si>
    <t xml:space="preserve">Ian Bush
</t>
  </si>
  <si>
    <t>https://www.linkedin.com/in/ian-bush-97a8b7/</t>
  </si>
  <si>
    <t>Casey Pennington</t>
  </si>
  <si>
    <t>https://www.linkedin.com/in/casey-pennington-sscp-b73021134/</t>
  </si>
  <si>
    <t>Quantil</t>
  </si>
  <si>
    <t xml:space="preserve">QUANTIL
</t>
  </si>
  <si>
    <t>QUANTIL is a content delivery network with over 700 Points of Presence (PoPs), and a data throughput over 35 Tbps.</t>
  </si>
  <si>
    <t>www.quantil.com/</t>
  </si>
  <si>
    <t>George Hong</t>
  </si>
  <si>
    <t>https://www.linkedin.com/in/george-hong-44239744/</t>
  </si>
  <si>
    <t>Quantum Xchange</t>
  </si>
  <si>
    <t xml:space="preserve">Quantum Xchange
</t>
  </si>
  <si>
    <t>Quantum Xchange's products and services enable organizations to be quantum-safe today and quantum-ready for tomorrow's threats.</t>
  </si>
  <si>
    <t>quantumxc.com/</t>
  </si>
  <si>
    <t>John Prisco</t>
  </si>
  <si>
    <t>https://www.linkedin.com/in/joprisco/</t>
  </si>
  <si>
    <t xml:space="preserve">April Burghardt
</t>
  </si>
  <si>
    <t>https://www.linkedin.com/in/aprilburghardt/</t>
  </si>
  <si>
    <t>Query_AI</t>
  </si>
  <si>
    <t xml:space="preserve">Query.AI
</t>
  </si>
  <si>
    <t>Brookings</t>
  </si>
  <si>
    <t>Decentralized Data Access and Analysis</t>
  </si>
  <si>
    <t>query.ai</t>
  </si>
  <si>
    <t>Dhiraj Sharan</t>
  </si>
  <si>
    <t>https://www.linkedin.com/in/dhirajsharan</t>
  </si>
  <si>
    <t>https://www.linkedin.com/in/rdbarahona?trk=org-employees_profile-result-card_result-card_full-click</t>
  </si>
  <si>
    <t>$1,100,000</t>
  </si>
  <si>
    <t>QuickStart</t>
  </si>
  <si>
    <t xml:space="preserve">QuickStart Inc.
</t>
  </si>
  <si>
    <t>Achieve Career Growth &amp; Workforce Readiness Via AI, Adaptive Learning and Multi-Modal Certification Training</t>
  </si>
  <si>
    <t>www.quickstart.com</t>
  </si>
  <si>
    <t xml:space="preserve">Ed Sattar
</t>
  </si>
  <si>
    <t>https://www.linkedin.com/in/edsattar/</t>
  </si>
  <si>
    <t xml:space="preserve">Mitch Argon
</t>
  </si>
  <si>
    <t>https://www.linkedin.com/in/mitch-argon-5a3147/</t>
  </si>
  <si>
    <t>$20,600,000</t>
  </si>
  <si>
    <t>Quintessence Labs</t>
  </si>
  <si>
    <t xml:space="preserve">QuintessenceLabs
</t>
  </si>
  <si>
    <t>The Global Leader in Quantum Security</t>
  </si>
  <si>
    <t>www.quintessencelabs.com/</t>
  </si>
  <si>
    <t xml:space="preserve">Vikram Sharma
</t>
  </si>
  <si>
    <t>https://www.linkedin.com/in/vikramsharma4/?originalSubdomain=au</t>
  </si>
  <si>
    <t>Jennifer Ferguson</t>
  </si>
  <si>
    <t>https://www.linkedin.com/in/jennifer-ferguson-mktg/</t>
  </si>
  <si>
    <t>QuoScient</t>
  </si>
  <si>
    <t xml:space="preserve">QuoScient
</t>
  </si>
  <si>
    <t>Rödelheim</t>
  </si>
  <si>
    <t>QuoScient provides customers across all industries with its expertise against digital threats of all kinds.</t>
  </si>
  <si>
    <t>www.quoscient.io/en/</t>
  </si>
  <si>
    <t xml:space="preserve">Fabien Dombard
</t>
  </si>
  <si>
    <t>https://www.linkedin.com/in/fabien-dombard/?originalSubdomain=de</t>
  </si>
  <si>
    <t>Ioannis Bizimis</t>
  </si>
  <si>
    <t>https://www.linkedin.com/in/ioannis-bizimis-6423527/?originalSubdomain=de</t>
  </si>
  <si>
    <t>Racktop Systems</t>
  </si>
  <si>
    <t>RackTop Systems, Inc.</t>
  </si>
  <si>
    <t>RackTop Systems is the pioneer of CyberConverged™ data security, a new market that fuses data storage with advanced security and compliance into a single platform. Engineered by U.S. Intelligence Community veterans RackTop’s BrickStor Security Platform is architected following a Zero Trust security model that protects data from ransomware, detects insider threats, and facilitates meeting complex data privacy and regulatory compliance requirements. BrickStor SP is a zero-impact, drop-in replacement for existing network attached storage (NAS) systems, which eliminates the cost, complexity, and added vulnerabilities of bolting on disparate security suites to legacy storage.</t>
  </si>
  <si>
    <t>https://www.racktopsystems.com/</t>
  </si>
  <si>
    <t xml:space="preserve">Eric Bednash
</t>
  </si>
  <si>
    <t>https://www.linkedin.com/in/ericbednash</t>
  </si>
  <si>
    <t xml:space="preserve">Laura Bednash
</t>
  </si>
  <si>
    <t>https://www.linkedin.com/in/laurabednash/</t>
  </si>
  <si>
    <t>$15.800 000</t>
  </si>
  <si>
    <t xml:space="preserve"> $17 000 000</t>
  </si>
  <si>
    <t>Radar Cyber Security</t>
  </si>
  <si>
    <t>RadarServices Smart IT-Security GmbH</t>
  </si>
  <si>
    <t>Radar Cyber Security is the only European supplier of managed detection &amp; response solutions that provides its services based on inhouse developed technology. More than 10 years of research and development have resulted in the evolution of a comprehensive cybersecurity and IT risk detection platform we use every day to monitor the IT security of global market leaders of all sectors, as well as public authorities. Through our research we are a global leader in machine learning for IT monitoring, continuously incorporating the latest findings to the services we provide to our customers. Headquartered in Vienna (Austria), we run the largest cyber defense center in Europe for managed services, attracting the best IT security professionals in the world.</t>
  </si>
  <si>
    <t>https://www.radarservices.com/</t>
  </si>
  <si>
    <t>Ali Carl Gülerman</t>
  </si>
  <si>
    <t>Thomas Hoffmann</t>
  </si>
  <si>
    <t>https://www.linkedin.com/in/thomashoffmann/</t>
  </si>
  <si>
    <t>Radiant Logic</t>
  </si>
  <si>
    <t xml:space="preserve"> Radiant Logic, Inc.</t>
  </si>
  <si>
    <t>Radiant Logic, Inc. is the market-leading provider of federated identity systems based on virtualization, and delivers simple, logical, and standards-based access to all identities within an organization. Since pioneering the first virtual directory in 2000, the company has evolved its groundbreaking technology into a complete federated identity and directory service, enabling Fortune 1000 companies to solve their toughest identity integration and federation challenges.
Using model-driven virtualization technology, the RadiantOne Federated Identity and Directory Service enables customizable identity views built from disparate data silos—along with scalable sync and storage—to drive critical authentication, authorization, and provisioning decisions for WAM, federation, cloud, and cloud directory deployments. Companies in a wide range of sectors rely on RadiantOne FID to deliver quick ROI by reducing administrative effort, simplifying integration and storage, and building a flexible infrastructure to meet changing business demands.</t>
  </si>
  <si>
    <t>www.radiantlogic.com/</t>
  </si>
  <si>
    <t>Michel Prompt</t>
  </si>
  <si>
    <t>Dieter Schuller</t>
  </si>
  <si>
    <t>https://www.linkedin.com/in/schullerd/</t>
  </si>
  <si>
    <t>RAND</t>
  </si>
  <si>
    <t>At RAND, we bring together the finest researchers in the world and utilize the very best analytical tools and methods to develop objective policy solutions. We deliver fact-based, actionable solutions grounded in rigorous analysis. RAND is nonprofit, nonpartisan and committed to the public interest.</t>
  </si>
  <si>
    <t>www.rand.org/</t>
  </si>
  <si>
    <t>Michael D. Rich</t>
  </si>
  <si>
    <t>https://www.linkedin.com/in/michael-rich-732aa32b/</t>
  </si>
  <si>
    <t>Richard Fallon</t>
  </si>
  <si>
    <t>Randori</t>
  </si>
  <si>
    <t>Randori Inc.</t>
  </si>
  <si>
    <t>Founded in 2018, we’re attacking some of the toughest problems in security and doing so at scale. Serving as trusted adversaries to our customers, our automated attack platform mirrors today’s adversaries helping security teams discover gaps, assess risks, and improve over time by delivering an unrivaled attack experience at scale.
Backed with more than $30M in funding from the investors behind security firms such as Carbon Black and Red Canary, we’re a growing team on a mission to ensure every organization has a trusted adversary to practice against.</t>
  </si>
  <si>
    <t>www.randori.com/</t>
  </si>
  <si>
    <t>Brian Hazzard</t>
  </si>
  <si>
    <t>https://www.linkedin.com/in/brian-hazzard-583755/</t>
  </si>
  <si>
    <t>RangeForce</t>
  </si>
  <si>
    <t>RangeForce Inc.</t>
  </si>
  <si>
    <t>Manassas</t>
  </si>
  <si>
    <t xml:space="preserve">RangeForce was founded by three entrepreneurs who worked together as contractors to help create the NATO Cooperative Cyber Defense Center of Excellence (CCDCOE) cyber range. This safe “red team/blue team” space was used to recreate realistic cyberattacks and improve the detection and containment operations for member nation cyber defense teams.
With a goal to create a cyber range for the commercial world, there were two significant challenges. First, most organizations do not have the resources of NATO and cannot afford to create a physical cyber range. Second, NATO has extensive cyber training capabilities to prepare its members to train in the cyber range, which is not the case with most businesses and local governments.
</t>
  </si>
  <si>
    <t>https://www.rangeforce.com/</t>
  </si>
  <si>
    <t>Taavi Must</t>
  </si>
  <si>
    <t>https://www.linkedin.com/in/taavimust/</t>
  </si>
  <si>
    <t>William Munroe</t>
  </si>
  <si>
    <t>https://www.linkedin.com/in/william-m-munroe-83aa094/</t>
  </si>
  <si>
    <t>Raonsecure</t>
  </si>
  <si>
    <t>Raonsecure Co., Ltd.</t>
  </si>
  <si>
    <t>Raonsecure Co., Ltd. is one of Korea’s leading ICT security software companies – providing a variety of PC and mobile security solutions to financial institutions, government, and enterprise both on premise as well as in the cloud. We supply security products and solutions, as well as ICT security consulting services to more than 500 customer organizations and our products are used by more than 30 million users.
Raonsecure joined the FIDO Alliance in 2015 and has served on the board of directors since 2017. Raonsecure’s TouchEn OnePass biometric authentication solution was among the first group of certified FIDO 1.x and FIDO2 products. Since 2015, it has deployed FIDO biometric authentication platforms for numerous banks and financial services institutions as well as government and enterprise.</t>
  </si>
  <si>
    <t>https://www.raoncorp.com/</t>
  </si>
  <si>
    <t>Lee Soon-Hyung</t>
  </si>
  <si>
    <t>RapidSSL</t>
  </si>
  <si>
    <t>RapidSSL is on a mission to help you secure your domain with SSL as fast as possible. We’ve streamlined and automated every part of the enrollment and authentication processes. And we won’t try to sell you domain names or email or web hosting or other SSL options.
RapidSSL 2010. RapidSSL.com is owned and operated by GeoTrust, Inc. GeoTrust is a proven leader in the low-cost SSL market.</t>
  </si>
  <si>
    <t>https://www.rapidssl.com/</t>
  </si>
  <si>
    <t>RavenEye</t>
  </si>
  <si>
    <t>Raven Eye Group</t>
  </si>
  <si>
    <t xml:space="preserve">The Raven Eye Group is a collaborative of former Intelligence Services, Police and Special Forces Operatives from around the globe with the same ethos, the provision of bespoke intelligence, investigations and solutions.
We are passionate, professional and dedicated to our clients and will never commit to unachievable outcomes for the sole purpose of financial gain.
All contact with the Group is conducted via our encrypted communications systems. Where required we can provide full anonymity between Client and Group including payments. Client confidentiality and security are paramount for Raven Eye Group.
All service requests are reviewed by our Legal Team to ensure due diligence is thoroughly conducted to protect our clients and own company reputation.
</t>
  </si>
  <si>
    <t>https://raveneyegroup.com/</t>
  </si>
  <si>
    <t>Raxis</t>
  </si>
  <si>
    <t>Raxis LLC</t>
  </si>
  <si>
    <t xml:space="preserve">Raxis was founded in 2011 by Mark Puckett, an Atlanta information security expert who saw a burning need for more realistic penetration testing. Many larger companies claimed to do pen-tests, but few were doing it right — and none were doing it very well.
In response, Mark assembled an elite team of security pros — certified, skilled experts who shared his view that pen-testing had become stale and predictable. While competitors were building programs around their customers’ last breach, Raxis was working to anticipate the next one.
Very quickly, Raxis services were in high demand among businesses with much at stake. Corporate customers who had invested heavily in cybersecurity needed a better way to make sure they were truly protected. 
</t>
  </si>
  <si>
    <t>https://raxis.com/</t>
  </si>
  <si>
    <t>Mark Puckett</t>
  </si>
  <si>
    <t>https://www.linkedin.com/in/puckett/</t>
  </si>
  <si>
    <t>$1,020,000</t>
  </si>
  <si>
    <t>Raytheon Foreground Security (RFS)</t>
  </si>
  <si>
    <t>Lake Mary</t>
  </si>
  <si>
    <t>Raytheon Foreground Security is a dedicated cyber security company providing security engineering, assessment, customized security training, and advanced incident response and forensics services. Our Virtual SOC (V-SOC) service allows clients to outsource the monitoring and management of their current security products while keeping all data insidetheir boundaries. Our patent-pending Automated Threat Intelligence Platform (ATIP) automates threat identification in real time so we can focus our efforts on diagnosis and remediation. At one client, our innovations resulted in a 300% increase in incident detection rates. Raytheon Foreground helps organizations align information security with key business objectives. Our experienced professionals hold CISSP, CCSP, CISM, CEH, CHFI, and many other certifications and our penetration testers have identified over 100 zero day vulnerabilities within the last 12 months.</t>
  </si>
  <si>
    <t xml:space="preserve">Paul Perkinson
</t>
  </si>
  <si>
    <t>https://www.linkedin.com/in/paul-perkinson-5790294/</t>
  </si>
  <si>
    <t xml:space="preserve">Raytheon Technologies
</t>
  </si>
  <si>
    <t>Rayzone Group Ltd.</t>
  </si>
  <si>
    <t>Rayzone Group Ltd</t>
  </si>
  <si>
    <t>Rayzone Group utilizes intelligence expertise, operational experience, and in-house engineers to deliver boutique intelligence-based solutions for national agencies worldwide in dozens of countries for over a decade. Emerging from innovative technologies, our comprehensive methodology provides forward-thinking intelligence gathering and analysis capabilities. Our offering entails stand-alone systems, integrated systems, as well as end-to-end turnkey national projects, all of which are delivered within one holistic ecosystem. Believing that business is driven by people, not technology, our focus is to provide our customers with the most advanced solutions that optimally meet their particular needs.</t>
  </si>
  <si>
    <t>https://rayzone.com/</t>
  </si>
  <si>
    <t>$9,990,000</t>
  </si>
  <si>
    <t>Raz-Lee</t>
  </si>
  <si>
    <t>Raz-Lee Security</t>
  </si>
  <si>
    <t xml:space="preserve">Founded in 1983, Raz-Lee Security is one of the world’s leading independent cybersecurity and compliance solutions providers for IBM i servers (AS/400). We deliver the highest level of threat visibility and protection, including comprehensive solutions that allow organizations to comply with global regulations such as GDPR, PCI, and SOX.
Raz-Lee’s flagship iSecurity suite guards organizations against insider threats and unauthorized external access to business-critical information hosted on their IBM i. We have developed cutting-edge solutions that have revolutionized analysis and fortification of IBM i servers. We build solutions that work with other companies’ technologies allowing organizations to monitor IBM i activity via SIEM or DAM dashboards.
</t>
  </si>
  <si>
    <t>https://www.razlee.com/</t>
  </si>
  <si>
    <t>Shmuel Zailer</t>
  </si>
  <si>
    <t>https://www.linkedin.com/in/shmuel-zailer-9069296/</t>
  </si>
  <si>
    <t xml:space="preserve">Nissim Menashe
</t>
  </si>
  <si>
    <t>https://il.linkedin.com/in/nissimmenashe</t>
  </si>
  <si>
    <t>Razorpoint Cybersecurity</t>
  </si>
  <si>
    <t xml:space="preserve"> Razorpoint Security Technologies, Inc.</t>
  </si>
  <si>
    <t>For nearly two decades, Razorpoint’s world-class security experts have provided advanced, effective cybersecurity expertise to corporate and public-sector organizations around the world.
Razorpoint’s success protecting financial assets and intellectual property often eludes mainstream network security providers.  Our ability to defend clients from sophisticated cyber attacks is unmatched in the industry.
We are experts in cybersecurity and corporate espionage reconnaissance. Our expertise is applied on every Razorpoint engagement.</t>
  </si>
  <si>
    <t>https://www.razorpoint.online/</t>
  </si>
  <si>
    <t>Reblaze</t>
  </si>
  <si>
    <t>Reblaze Technologies Ltd</t>
  </si>
  <si>
    <t>As the Internet evolves at an accelerating rate, even security professionals can find it difficult to stay current on the multitude of ever-more-sophisticated threats and attack vectors that are possible via the Web. Thus, the need for Reblaze.
Reblaze provides proprietary security technologies in a single, unified platform, shielding your web platforms from the myriad of threats found on the Internet. A ‘Reblazed’ site inhabits its own private, secure cloud on the Internet, fully accessible to legitimate traffic but invisible to assailants.
Our founders and senior management have decades of experience in technology and security, including extensive work with government agencies of both Israel and the United States. Reblaze has already accumulated an impressive track record of defeating Internet attacks against high-profile clients.</t>
  </si>
  <si>
    <t>https://www.reblaze.com/</t>
  </si>
  <si>
    <t>Eyal Hayardeny</t>
  </si>
  <si>
    <t>https://il.linkedin.com/in/eyal-hayardeny-8aa1293b</t>
  </si>
  <si>
    <t>Neri Simchoni</t>
  </si>
  <si>
    <t>https://il.linkedin.com/in/nerisimchoni</t>
  </si>
  <si>
    <t>Reclamere</t>
  </si>
  <si>
    <t>Tyrone</t>
  </si>
  <si>
    <t xml:space="preserve">In 2001 we launched Reclamere. I’ve learned a lot of lessons along the way. But, central to it all has been our mission to focus on our client’s data security needs. Over the past decade, we have continued to listen to our customers and innovate our products and services.
Recently we rebranded the Reclamere logo image to reflect a Honey Badger. The animal is determined, fierce, and strong – Just like the Data Security Experts at Reclamere.
This is how we see ourselves as a team when protecting the most important asset of the 21st century – your data.
</t>
  </si>
  <si>
    <t>https://reclamere.com/</t>
  </si>
  <si>
    <t>Angie Singer Keating</t>
  </si>
  <si>
    <t>https://www.linkedin.com/in/angiesingerkeating/</t>
  </si>
  <si>
    <t>Recorded Future</t>
  </si>
  <si>
    <t>Recorded Future, Inc.</t>
  </si>
  <si>
    <t>Somerville</t>
  </si>
  <si>
    <t>Recorded Future delivers the world’s most advanced security intelligence to disrupt adversaries, empower defenders, and protect organizations. With proactive and predictive intelligence, Recorded Future’s platform provides elite, context-rich, actionable intelligence in real time that’s ready for integration across the security ecosystem.</t>
  </si>
  <si>
    <t>https://www.recordedfuture.com/</t>
  </si>
  <si>
    <t>Christopher Ahlberg</t>
  </si>
  <si>
    <t>https://ru.linkedin.com/in/christopherahlberg</t>
  </si>
  <si>
    <t xml:space="preserve">Tom Wentworth
</t>
  </si>
  <si>
    <t>https://www.linkedin.com/in/twentworth/</t>
  </si>
  <si>
    <t>$57,900,000</t>
  </si>
  <si>
    <t xml:space="preserve"> Insight Partners</t>
  </si>
  <si>
    <t>Red Balloon Security</t>
  </si>
  <si>
    <t>Red Balloon Security, Inc.</t>
  </si>
  <si>
    <t>Red Balloon Security is a venture backed startup cyber security company headquartered in New York City. Our mission is to provide embedded device manufacturers with strong host-based firmware security. We believe all embedded devices require strong protections against malware and intrusions, and seek to provide these protections to our customers. Our key markets include enterprise equipment, automotive, aviation, unified communications, SCADA, Internet-of-Things, network infrastructure and more. There is a vast universe of vulnerable embedded devices deployed around the world that need security. We have created a means to inject our Symbiote host-based security technology onto any device, regardless of CPU type, regardless of functionality, regardless of operating system and without changing the performance and functionality of the device.</t>
  </si>
  <si>
    <t>https://www.redballoonsecurity.com/</t>
  </si>
  <si>
    <t>Ang Cui</t>
  </si>
  <si>
    <t>https://www.linkedin.com/in/ang-cui-705a42/</t>
  </si>
  <si>
    <t>Red Canary</t>
  </si>
  <si>
    <t>Red Canary, Inc.</t>
  </si>
  <si>
    <t>Red Canary was founded to make security better. We defend hundreds of organizations around the world, with customers ranging from global Fortune 100s to 100-endpoint organizations. Our cloud-based service levels the playing field for businesses of all sizes by empowering every defender to win against rapidly evolving adversaries</t>
  </si>
  <si>
    <t>https://redcanary.com/</t>
  </si>
  <si>
    <t>Brian Beyer</t>
  </si>
  <si>
    <t>https://www.linkedin.com/in/brianbeyer/</t>
  </si>
  <si>
    <t>Stacie Ward</t>
  </si>
  <si>
    <t>https://www.linkedin.com/in/stacieward/</t>
  </si>
  <si>
    <t>$48,900,000</t>
  </si>
  <si>
    <t>Red Five Security LLC</t>
  </si>
  <si>
    <t>Red Five Security, LLC</t>
  </si>
  <si>
    <t>Ensuring Bad Things Don't Happen To Good People.Red Five advises corporations and private families around the world on how to maintain their privacy and be more secure. Our planning and execution make our clients more resilient and better prepared.Our team has served royal families, heads of state, CEOs, recognized brands and private family offices around the world. Red Five’s mission is to provide our clients with world-class, state-of-the-art security technology, protective services, and accurate and timely intelligence analysis through knowledge, experience and integrity. We focus on providing excellent solutions to our clients'​ needs with proactive, professional and private services.</t>
  </si>
  <si>
    <t>https://red5security.com/</t>
  </si>
  <si>
    <t>Kris Coleman</t>
  </si>
  <si>
    <t>https://www.linkedin.com/in/kris-coleman-5359466/</t>
  </si>
  <si>
    <t>Jay Rooney</t>
  </si>
  <si>
    <t>https://www.linkedin.com/in/jay-rooney-116179112/</t>
  </si>
  <si>
    <t>Red Lambda</t>
  </si>
  <si>
    <t>Red Lambda Inc.</t>
  </si>
  <si>
    <t>Access our featured Red Lambda platform and software, downloads, and consulting services specifically tailored for cloud computing, network security, identity, network, information and data management, data caching, and grid computing, among other features.  All of these features and downloads allow users of our Red Lambda software and services to develop and build software and programming services with network security in mind.</t>
  </si>
  <si>
    <t>http://lambdaschool.com/red-lambda</t>
  </si>
  <si>
    <t>Bahram Yusefzadeh</t>
  </si>
  <si>
    <t>https://www.linkedin.com/in/bahram-yusefzadeh-377087173/</t>
  </si>
  <si>
    <t>Red Lion LLC</t>
  </si>
  <si>
    <t>Red Lion, LLC</t>
  </si>
  <si>
    <t>Gambrills</t>
  </si>
  <si>
    <t>Expert oversight with over 45 years combined in Cyber Security and Information Assurance. Access to The Best of the Hacker Community. Highly specialized information security technical recruiters to build teams . Focus on Information Assurance / Security, IT Audit, and C&amp;A. Experience serving Government and Fortune 1000 companies. Experience in Financial Services, Healthcare, Retail, Higher Ed. Design and implement security / privacy solutions for our clients to prevent security breaches and manage regulatory compliance. Expert Knowledge into new product innovation and out-of-the box thought.</t>
  </si>
  <si>
    <t>https://redlion.io/</t>
  </si>
  <si>
    <t>robert ehrlich</t>
  </si>
  <si>
    <t>https://www.linkedin.com/in/robert-ehrlich-66b598147/</t>
  </si>
  <si>
    <t>RELX</t>
  </si>
  <si>
    <t>RELX Group plc</t>
  </si>
  <si>
    <t>RELX is a global provider of information-based analytics for professional and business customers across industries.
We help scientists make new discoveries, doctors and nurses improve the lives of patients and lawyers win cases. We prevent online fraud and money laundering, and help insurance companies evaluate and predict risk. Our events enable customers to learn about markets, source products and complete transactions.
In short, we enable our customers to make better decisions, get better results and be more productive.
We do this by leveraging a deep understanding of our customers to create innovative solutions which combine content and data with analytics and technology in global platforms. 
RELX serves customers in more than 180 countries and has offices in about 40 countries. It employs approximately 30,000 people of whom almost half are in North America.
We operate in four major market segments: Scientific, Technical &amp; Medical; Risk &amp; Business Analytics; Legal; and Exhibitions.</t>
  </si>
  <si>
    <t>https://www.relx.com/</t>
  </si>
  <si>
    <t>Kumsal Bayazit</t>
  </si>
  <si>
    <t>https://www.linkedin.com/in/kumsal-bayazit-5bb342/</t>
  </si>
  <si>
    <t>LON: REL
AMS:REN</t>
  </si>
  <si>
    <t>£7,874,000,000,000</t>
  </si>
  <si>
    <t>Red Marlin</t>
  </si>
  <si>
    <t>Warwickshire</t>
  </si>
  <si>
    <t>Red Marlin is a specialist automotive PR and digital marketing agency delivering original, high impact services to our clients. Whether it’s making you stand out from the crowd, developing your brand identity, launching a new product or service, generating sales enquiries, providing content for your media spaces or helping develop and implement your overall marketing communications strategy, Red Marlin makes a real difference to your business. We appreciate that each business faces its own particular challenges and these can only be catered for by producing a bespoke, integrated solution designed to deliver the maximum impact and return on your investment.</t>
  </si>
  <si>
    <t>https://www.redmarlin.co.uk/</t>
  </si>
  <si>
    <t>Red Tiger Security</t>
  </si>
  <si>
    <t>Red Tiger Security, LLC</t>
  </si>
  <si>
    <t>Red Tiger Security is a Multi-National consultancy, training, and research firm dedicated to the resiliency of National Critical Infrastructure, Industrial Control Systems security, and mission-critical systems. Strategic Critical Infrastructure Systems such as Power Generation and Water delivery; Defense and Government systems; Petrochemical and Manufacturing processes are essential international concerns. These critical systems transcend borders, likewise Red Tiger, with focused operations in Canada, the Middle East, Asia Pacific, and the United States, works in collaboration to exchange information whereby enhancing our consulting, training, research and development practices. With these core values, they aim to deliver to their clients a best of breed solution that reflects industry best practices and cross sector security.</t>
  </si>
  <si>
    <t>https://redtigersecurity.com/</t>
  </si>
  <si>
    <t>Jonathan Pollet</t>
  </si>
  <si>
    <t>https://www.linkedin.com/in/jonathanpollet/</t>
  </si>
  <si>
    <t>Carmen Gorham</t>
  </si>
  <si>
    <t>https://www.linkedin.com/in/carmen-gorham-9bb04a67/</t>
  </si>
  <si>
    <t>Redbud</t>
  </si>
  <si>
    <t>Redbud Labs, Inc.</t>
  </si>
  <si>
    <t>Research Triangle Park</t>
  </si>
  <si>
    <t>Redbud Labs is a microfluidic chip manufacturer, certified to the ISO 9001:2015 and ISO 45001:2018 standards, dedicated to solving the industry’s ubiquitous microscale fluidic challenges. Redbud technologies have broad application across a variety of life science segments including basic research, drug discovery and development, biomanufacturing, diagnostics, sequencing and applied markets. Industry partners seek Redbud’s proprietary microchip technology, component design expertise and deep scientific know-how to advance their own next generation products. Redbud Posts® are an array of flexible, magnetic micropillars printed on a silicone film that can be affixed to a substrate. Redbud Posts® rotate in response to a magnetic field, inducing microfluidic agitation for rapid and efficient target capture. Redbud Labs is currently receiving inbound requests from teams with validated assays that need to move to point of care. These development teams are seeking out new tools that will help make the transition to cartridge quickly and get new tests on the market soon.</t>
  </si>
  <si>
    <t>https://redbudlabs.com/</t>
  </si>
  <si>
    <t>Richard Spero</t>
  </si>
  <si>
    <t>Jay Fisher</t>
  </si>
  <si>
    <t>$555,000</t>
  </si>
  <si>
    <t>RedLock</t>
  </si>
  <si>
    <t>RedLock, Inc.</t>
  </si>
  <si>
    <t>RedLock enables effective cloud threat defense across Amazon Web Services (AWS), Microsoft Azure, and Google Cloud environments and will enable you to ensure compliance, govern security, and enable security operations. The RedLock Cloud 360TM platform takes a new AI-driven approach that correlates disparate security datasets including network traffic, user activities, risky configurations, hosts and container vulnerabilities, and threat intelligence, to provide a unified view of risks across fragmented cloud environments. Global brands across a variety of verticals trust RedLock to secure their public cloud computing environments. RedLock has received a number of industry accolades including finalist for Most Innovative Startup at RSA 2017, CRN Emerging Vendors in Security 2017, and TiE50 Winner 2017.</t>
  </si>
  <si>
    <t>https://www.redlock.io</t>
  </si>
  <si>
    <t>Varun Badhwar</t>
  </si>
  <si>
    <t>https://www.linkedin.com/in/vbadhwar/</t>
  </si>
  <si>
    <t>Ankur Shah</t>
  </si>
  <si>
    <t>https://www.linkedin.com/in/ankur-shah-cloudsec/</t>
  </si>
  <si>
    <t>Redscan</t>
  </si>
  <si>
    <t>Redscan Cyber Security Limited</t>
  </si>
  <si>
    <t>Redscan Cyber Security Ltd is a provider of managed cyber security services that enables businesses to effectively manage their information security risks. Using a combination of security expertise, technology, processes and intelligence, our services help defend against today’s sophisticated and targeted threats. Redscan’s management team bring over 50 years of combined experience in cyber security across a broad range of industries. Enabling clients to adhere to PCI-DSS and ISO 27002, GPG13 and Cyber Essentials Plus, Redscan is proud of the certifications the team holds, including CREST, CISSP, CEH, CISM, OSCE, CISA, OSCP and OSWP.</t>
  </si>
  <si>
    <t>https://www.redscan.com/</t>
  </si>
  <si>
    <t>Mike Fenton</t>
  </si>
  <si>
    <t>https://www.linkedin.com/in/mike-fenton-673a1/</t>
  </si>
  <si>
    <t>Gubi Singh</t>
  </si>
  <si>
    <t>https://www.linkedin.com/in/gubisingh/</t>
  </si>
  <si>
    <t>RedSeal</t>
  </si>
  <si>
    <t>RedSeal, Inc.</t>
  </si>
  <si>
    <t>Our vision is a world resilient to increasing cyber threat through a focus on, and mastery of, cybersecurity fundamentals.
We boldly deliver on our promise to help organizations master cybersecurity fundamentals in a world of rapidly escalating cyber complexity and threats.
We do this by providing a cyber terrain analytics platform by which every global organization can be confident that it understands what’s on the network, how it’s connected and the associated risks. Founded in 2004, RedSeal is headquartered in San Jose, California.</t>
  </si>
  <si>
    <t>https://www.redseal.net/</t>
  </si>
  <si>
    <t>Bryan Barney</t>
  </si>
  <si>
    <t>https://www.linkedin.com/in/bryan-barney-05487524/</t>
  </si>
  <si>
    <t>Erica Vener</t>
  </si>
  <si>
    <t>https://www.linkedin.com/in/ericavener/</t>
  </si>
  <si>
    <t>$150,700,000</t>
  </si>
  <si>
    <t>Redwall</t>
  </si>
  <si>
    <t>Redwall Technologies LLC</t>
  </si>
  <si>
    <t>Redwall's leadership team coalesced while developing a secure device technology, ProsettaCore™, for PCTEL Inc. (NASDAQ:PCTI). Seeing an opportunity to expand the core technology, the inventors and developers acquired ProsettaCore™ server and device software, the underlying IP, and complete development responsibility for the security products from PCTEL in Q2 2013. Redwall then successfully rolled ProsettaCore into Redwall Mobile™ to help make the original concept a commercial success.</t>
  </si>
  <si>
    <t>https://www.redwall.us/</t>
  </si>
  <si>
    <t>John Rosenstengel</t>
  </si>
  <si>
    <t>https://www.linkedin.com/in/john-rosenstengel-26b94a50/</t>
  </si>
  <si>
    <t>$48,000</t>
  </si>
  <si>
    <t>ReFirm Labs</t>
  </si>
  <si>
    <t>ReFirm Labs, Inc.</t>
  </si>
  <si>
    <t>ReFirm Labs is an emerging leader in the risk mitigation space. With decades of experience hacking and securing devices for sensitive national security matters, our team has developed new methods for you to evaluate and monitor risks lurking inside the firmware of IoT and connected devices.
Our Centrifuge Platform® is at the forefront of this approach and is the first to deliver this capability to the commercial market. Our technology is already helping global companies secure their supply chain. And it's helping ensure companies meet or exceed common IoT compliance and regulatory mandates.</t>
  </si>
  <si>
    <t>https://www.refirmlabs.com/</t>
  </si>
  <si>
    <t>Derick Naef</t>
  </si>
  <si>
    <t>https://www.linkedin.com/in/dericknaef/</t>
  </si>
  <si>
    <t>Robbie Robbins</t>
  </si>
  <si>
    <t>https://www.linkedin.com/in/robbierobbins/</t>
  </si>
  <si>
    <t>ReliaQuest</t>
  </si>
  <si>
    <t>ReliaQuest, LLC</t>
  </si>
  <si>
    <t>ReliaQuest is maniacal about helping customers achieve outcomes.
But we don’t just build technology and drop it on your doorstep. This is a collaborative partnership: Together, we’re committed to maturing your security program and achieving ROI across your security investments.
Our mission is to defend the world’s most trusted brands against cyber threats – a goal made possible through our GreyMatter SaaS platform. Our customers have increased visibility, confident automation across the entire investigative lifecycle, and effective measurement of tools, people, and processes for continuous improvement.
Building the best platform for security confidence.</t>
  </si>
  <si>
    <t>https://www.reliaquest.com/</t>
  </si>
  <si>
    <t>Brian Murphy</t>
  </si>
  <si>
    <t>https://www.linkedin.com/in/brianmurphyreliaquest/</t>
  </si>
  <si>
    <t>Erin Sweeney</t>
  </si>
  <si>
    <t>https://www.linkedin.com/in/erintsweeney/</t>
  </si>
  <si>
    <t>$330,000,000</t>
  </si>
  <si>
    <t>$99,300,000</t>
  </si>
  <si>
    <t>PreEmptive Solutions</t>
  </si>
  <si>
    <t>PreEmptive Solutions, LLC</t>
  </si>
  <si>
    <t>Cleveland</t>
  </si>
  <si>
    <t xml:space="preserve">PreEmptive is the leader in smart application protection.  
We provide a premium app shielding and hardening solution that provides a great time to value and first class support. 
PreEmptive Protection hit the sweet spot between cost, convenience and functionality by helping you protect and secure your apps in a smarter way. Our layered application hardening and shielding is directly infused into your .NET, Java, Android and iOS applications and that means we do not require an agent or changes to your end user’s computer/device or network. We help you manage application risks and comply with regulations. 
PreEmptive has thousands of corporate clients in over 100 countries spanning virtually every industry 
PreEmptive is a trusted global leader of protection tools for Desktop, Mobile, Cloud, and Internet of Things (IoT) applications. We help organizations make their applications more resistant and resilient to hacking and tampering -- protecting intellectual property, sensitive data and revenue. </t>
  </si>
  <si>
    <t>www.preemptive.com</t>
  </si>
  <si>
    <t>Gabriel Torok</t>
  </si>
  <si>
    <t>https://www.linkedin.com/in/gtorok/</t>
  </si>
  <si>
    <t>Remediant</t>
  </si>
  <si>
    <t>Remediant Inc.</t>
  </si>
  <si>
    <t>Remediant provides enterprises with Privileged Access Management (PAM) software to help them protect their accounts from misuse and abuse.</t>
  </si>
  <si>
    <t>https://www.remediant.com/</t>
  </si>
  <si>
    <t>Tim Keeler</t>
  </si>
  <si>
    <t>https://www.linkedin.com/in/tkeeler/</t>
  </si>
  <si>
    <t>Mark Hodgson</t>
  </si>
  <si>
    <t>https://www.linkedin.com/in/mark-hodgson-21649b/</t>
  </si>
  <si>
    <t>$15 000 000</t>
  </si>
  <si>
    <t>$8 000 000</t>
  </si>
  <si>
    <t>Renaissance Systems</t>
  </si>
  <si>
    <t>Renaissance Systems, Inc.</t>
  </si>
  <si>
    <t>Upper Marlboro</t>
  </si>
  <si>
    <t>Renaissance Systems, Inc. (RSI) protects organizations against growing cyber security threats. We provide the resources to secure your data and to work with confidence in the global network. The word renaissance is typically defined as a “rebirth or revival of culture or learning.” It is a term that describes a dramatic and global transition; a shift from the old to the new; the demise of traditional thought.1
For two IT veterans, the time was ripe for their own “renaissance” and in 2001, RSI was born.</t>
  </si>
  <si>
    <t>https://www.rensysinc.com/index.html</t>
  </si>
  <si>
    <t>JAMES CHAVIS</t>
  </si>
  <si>
    <t>https://www.linkedin.com/in/james-chavis-292bb73/</t>
  </si>
  <si>
    <t xml:space="preserve">Trish Kapos
</t>
  </si>
  <si>
    <t>https://www.linkedin.com/in/trish-kapos-5a75711/</t>
  </si>
  <si>
    <t>$6 000 000</t>
  </si>
  <si>
    <t>Reposify</t>
  </si>
  <si>
    <t>Reposify Ltd.</t>
  </si>
  <si>
    <t>Reposify is the new way organizations manage and protect their internet-facing assets. Our outside-in approach to managing organizations’ external attack surface is the only scalable way to reduce exposures and secure the perimeter-less network. Reposify was founded by a team with multidisciplinary experience in cybersecurity, cloud infrastructure and software development working together to help organizations safeguard their external attack surface.</t>
  </si>
  <si>
    <t>https://www.reposify.com/</t>
  </si>
  <si>
    <t>Yaron Tal</t>
  </si>
  <si>
    <t>https://www.linkedin.com/in/yarontal/</t>
  </si>
  <si>
    <t xml:space="preserve">Rachel Salkin </t>
  </si>
  <si>
    <t>https://www.linkedin.com/in/rachelsalkin/</t>
  </si>
  <si>
    <t xml:space="preserve">Seed </t>
  </si>
  <si>
    <t>Reputation.Com</t>
  </si>
  <si>
    <t>Reputation.com Inc.</t>
  </si>
  <si>
    <t>Reputation.com helps large multi-location businesses monitor and improve their reputation, and optimize customer experience — online and onsite. Experience, scale and industry leadership. We invented the online reputation management category, and we continue to lead the charge with the only proven, unified ORM platform and innovative, customer-driven solutions.</t>
  </si>
  <si>
    <t>https://www.reputation.com/</t>
  </si>
  <si>
    <t>Joe Fuca</t>
  </si>
  <si>
    <t>https://www.linkedin.com/pub/joe-fuca/0/282/27b</t>
  </si>
  <si>
    <t xml:space="preserve">Rebecca Biestman
</t>
  </si>
  <si>
    <t>https://www.linkedin.com/in/rebecca-biestman-4247137/</t>
  </si>
  <si>
    <t>$117.300 000</t>
  </si>
  <si>
    <t>$75.700 000</t>
  </si>
  <si>
    <t>ReSec Technologies</t>
  </si>
  <si>
    <t>Caesarea</t>
  </si>
  <si>
    <t>After years of work in network security and cyber defense we started ReSec to deliver a new and more realistic approach to network security. We knew that files containing malware continued to be a significant source of cyber breaches and that in spite of huge investments and a variety of approaches, these attacks were getting past perimeter defenses.
We also understood that people’s habits are hard to change and curiosity and creativity should not be discouraged. Available solutions were inadequate, did not overcome user behavior, and did not address the speed and quality of threats being developed.</t>
  </si>
  <si>
    <t>https://www.resec.co/</t>
  </si>
  <si>
    <t>$11.800 000</t>
  </si>
  <si>
    <t>Reservoir Labs</t>
  </si>
  <si>
    <t>Reservoir Labs, Inc.</t>
  </si>
  <si>
    <t>Reservoir Labs is a privately held technology and solutions company headquartered in New York City that's earned the trust and respect of commercial customers, government customers and top-tier researchers around the globe. Our team of experts conducts thought-leading research, develops novel technologies, and creates highly useful advanced computing and communications products that serve the security and communications needs of Reservoir's customers. 
Our mission is to make the world safer, cleaner, more secure and more efficient through the application of radical high-performance computing technologies. Since 1990, Reservoir has been actively involved in cutting-edge research projects for organizations working on novel high-performance systems. We leverage our expertise in advanced compilers, software verification and network security to create innovative turnkey commercial and government solutions that address critical science and security issues.</t>
  </si>
  <si>
    <t>https://www.reservoir.com/</t>
  </si>
  <si>
    <t>Richard Lethin</t>
  </si>
  <si>
    <t>https://www.linkedin.com/in/richardlethin/</t>
  </si>
  <si>
    <t>Alison Ryan</t>
  </si>
  <si>
    <t>https://www.linkedin.com/in/alison-ryan-389907/</t>
  </si>
  <si>
    <t>$350,000,000</t>
  </si>
  <si>
    <t>Resilient</t>
  </si>
  <si>
    <t>Resilient Corporation</t>
  </si>
  <si>
    <t>Resilient Corporation is a leading provider of big data analytics and performance scoring solutions.  The company's Resilient Index™ is the largest repository of business and technical rating indicators on approximately 7000 global corporations and government agencies.  Subscribers access the Resilient Scores™ of their enterprise, market segment and ecosystem via mobile devices and browsers.  The company's integrated set of Resilient Analytics™ provides interactive dashboards, predictive modeling and in-depth reporting tools.  Resilient Corporation is privately held.</t>
  </si>
  <si>
    <t>https://resilient.com/</t>
  </si>
  <si>
    <t>Mark Gembicki</t>
  </si>
  <si>
    <t>https://www.linkedin.com/in/markgembicki/</t>
  </si>
  <si>
    <t>Resolve Systems</t>
  </si>
  <si>
    <t xml:space="preserve">Resolve helps IT teams achieve agile, autonomous operations with an industry-leading, enterprise automation and AIOps platform. By combining insights from artificial intelligence with powerful, cross-domain automation, Resolve handles a wide array of IT operations – from performing dependency mapping, advanced event correlation, and predictive analytics to intelligently automating actions based on those findings.  
Purpose-built to handle increasing IT complexity, Resolve enables organizations to maximize operational efficiency, reduce costs, quickly troubleshoot and fix problems, achieve unprecedented performance, and accelerate service delivery. See why the Fortune 1000, leading MSPs, and the largest telcos on the planet trust Resolve to power more than a million automations every day, ranging from simple, repetitive tasks to incredibly complex processes. </t>
  </si>
  <si>
    <t>https://resolve.io/</t>
  </si>
  <si>
    <t>Vijay Kurkal</t>
  </si>
  <si>
    <t>https://www.linkedin.com/in/vijay-kurkal-727a16/</t>
  </si>
  <si>
    <t>Prashant Ketkar</t>
  </si>
  <si>
    <t>https://www.linkedin.com/in/prashantketkar/</t>
  </si>
  <si>
    <t>Resolver</t>
  </si>
  <si>
    <t xml:space="preserve">Our intuitive integrated risk management software for mid to large-sized organizations includes solutions for risk management, corporate security, business resilience, and IT risk. Resolver enables these teams to drive user adoption, share data more effectively, streamline operations and provide more actionable insights throughout the organization.
Over 1,000 organizations worldwide depend on Resolver’s security, risk and compliance software.  That’s about 1,000,000 people using our tools each day.  We serve customers across a number of industries and business needs.  From healthcare and hospitals to academic institutions, critical infrastructure organizations including airports; utilities, manufacturers, hospitality, high tech and retail.
</t>
  </si>
  <si>
    <t>https://www.resolver.com/</t>
  </si>
  <si>
    <t>Will Anderson</t>
  </si>
  <si>
    <t>https://www.linkedin.com/in/willalexanderson/</t>
  </si>
  <si>
    <t>Katya Bovykina</t>
  </si>
  <si>
    <t>https://www.linkedin.com/in/katyabovykina/</t>
  </si>
  <si>
    <t>$36,200,000</t>
  </si>
  <si>
    <t>$15,860,000</t>
  </si>
  <si>
    <t>Respond Software</t>
  </si>
  <si>
    <t>Respond Software, Inc.</t>
  </si>
  <si>
    <t>Respond Software is the cybersecurity investigation automation company and creator of the Respond Analyst, an XDR engine built to accelerate investigations for security operations teams. The Respond Analyst works with the broadest range of vendors, sensors, threat intelligence and data repositories in the industry to improve detection and response while raising security analyst productivity.</t>
  </si>
  <si>
    <t>https://respond-software.com/</t>
  </si>
  <si>
    <t>Mike Armistead</t>
  </si>
  <si>
    <t>https://www.linkedin.com/in/mike-armistead-1164715/</t>
  </si>
  <si>
    <t>Dan Lamorena</t>
  </si>
  <si>
    <t>https://www.linkedin.com/in/danlamorena/</t>
  </si>
  <si>
    <t xml:space="preserve">FireEye
</t>
  </si>
  <si>
    <t>RevCult</t>
  </si>
  <si>
    <t>Our solutions allow our clients to continue to grow on the Salesforce platform with confidence their data is protected. Our customers include the most mature organizations in the world — those well aware of their governance strategy and looking for products to implement it — as well as organizations just beginning their SFDC governance journey looking for services to help get started. Our customers leverage the Salesforce platform beyond its original “CRM” imagination, driving great business success. In parallel, they started asking us to do things no one originally expected with their CRM — everything from bringing in PII, PCI, and HIPAA data to building applications to support their most sensitive, non-CRM processes. We help customers address the unique Salesforce security and governance challenges presented from the most prominently deployed Citizen Developer App in the world.</t>
  </si>
  <si>
    <t>https://revcult.com/</t>
  </si>
  <si>
    <t>Andreas Schenck</t>
  </si>
  <si>
    <t>https://www.linkedin.com/in/andreasschenck/</t>
  </si>
  <si>
    <t>Nikoll Rodriguez</t>
  </si>
  <si>
    <t>https://www.linkedin.com/in/nikoll-rodriguez-b041a637/</t>
  </si>
  <si>
    <t>Reveal Risk</t>
  </si>
  <si>
    <t>Carmel</t>
  </si>
  <si>
    <t>https://www.revealrisk.com</t>
  </si>
  <si>
    <t>Reversing Labs</t>
  </si>
  <si>
    <t>ReversingLabs Corporation</t>
  </si>
  <si>
    <t>ReversingLabs is the leader in cloud-delivered object security, addressing the latest attacks, advanced persistent threats and polymorphic malware. ReversingLabs has become an essential threat solution across the most advanced security companies in the industry, while supporting all industries searching for a better way to get at the root of the network, endpoint, and application threat problem, of which complex objects have become the major risk contributor.</t>
  </si>
  <si>
    <t>www.reversinglabs.com/</t>
  </si>
  <si>
    <t>Mario Vuksan</t>
  </si>
  <si>
    <t>https://www.linkedin.com/in/mariovuksan/</t>
  </si>
  <si>
    <t>Tyson Whitten</t>
  </si>
  <si>
    <t>https://www.linkedin.com/in/tysonwhitten/</t>
  </si>
  <si>
    <t>RF IDeas</t>
  </si>
  <si>
    <t xml:space="preserve">rf IDEAS Inc. </t>
  </si>
  <si>
    <t>Rolling Meadows</t>
  </si>
  <si>
    <t>rf IDEAS began in 1995 as an early pioneer of proximity-based authentication and identification solutions. Today, we continue to lead the way with an innovative portfolio of credential readers that are compatible with nearly every proximity, contactless smartcard and, now, mobile credential available on the market.We’re your go-to authority for access control, partnering with leading technology companies to provide authentication, identification and logical access control solutions for single sign-on, multifunction printing, manufacturing processes, dispensing, computer and network access, attendance tracking, interactive kiosks and other secure identity applications.</t>
  </si>
  <si>
    <t xml:space="preserve">www.rfideas.com/
</t>
  </si>
  <si>
    <t>David Cottingham</t>
  </si>
  <si>
    <t>https://www.linkedin.com/in/cottinghamdavid/</t>
  </si>
  <si>
    <t>Roper Technologies</t>
  </si>
  <si>
    <t>Rhino Security Labs</t>
  </si>
  <si>
    <t>Rhino Security Labs, Inc</t>
  </si>
  <si>
    <t>Rhino Security Labs is a boutique penetration testing company with focus on network, cloud, and web/mobile application penetration testing services.As a deep-dive security testing provider, we uncover vulnerabilities which put your organization at risk, and provide guidance to mitigate them.  We bring together the security research, proprietary technologies, and industry-leading security engineers to create the best penetration testing firm in the industry.</t>
  </si>
  <si>
    <t>www.RhinoSecurityLabs.com</t>
  </si>
  <si>
    <t>Benjamin Caudill</t>
  </si>
  <si>
    <t>https://www.linkedin.com/in/benjamincaudill/</t>
  </si>
  <si>
    <t>RhodeCode</t>
  </si>
  <si>
    <t>RhodeCode, Inc.</t>
  </si>
  <si>
    <t>RhodeCode is an enterprise source code management platform. It applies unified user control, permissions, code reviews, and tool integration across Mercurial, Git, and Subversion repositories. Large and growing software teams all over the world use RhodeCode to collaborate in a secure, behind-the-firewall environment.</t>
  </si>
  <si>
    <t>https://rhodecode.com/</t>
  </si>
  <si>
    <t>Matthew Powell</t>
  </si>
  <si>
    <t>$3.500,000</t>
  </si>
  <si>
    <t>Riddle&amp;Code</t>
  </si>
  <si>
    <t>RIDDLE &amp; CODE GmbH</t>
  </si>
  <si>
    <t>Founded in Austria (Vienna), RIDDLE&amp;CODE assists institutions, companies and individuals to master the challenges of our digital society such as machine identity, product provenance, online fraud, identity theft and more peculiar problems like cyber insurance, cyber risk assessment, token investment systems, supply chains, etc.</t>
  </si>
  <si>
    <t xml:space="preserve">riddleandcode.com
</t>
  </si>
  <si>
    <t>ALEXANDER KOPPEL</t>
  </si>
  <si>
    <t>https://www.linkedin.com/in/akoppel/</t>
  </si>
  <si>
    <t>Ridge Global</t>
  </si>
  <si>
    <t xml:space="preserve">Ridge Global, LLC. </t>
  </si>
  <si>
    <t>Ridge Global was founded by Tom Ridge, the first U.S. Secretary of Homeland Security and 43rd Governor of Pennsylvania, to help organizations decrease security risks. We work with C-suite executives and corporate directors to build more resilient organizations through innovative preparedness, protection, response and education capabilities.</t>
  </si>
  <si>
    <t>https://www.ridgeglobal.com/</t>
  </si>
  <si>
    <t>Tom Ridge</t>
  </si>
  <si>
    <t>Ridgeback Network Defense</t>
  </si>
  <si>
    <t>Ridgeback Network Defense, Inc.</t>
  </si>
  <si>
    <t>There are two parallel threads. The first thread was learning how analysis breaks down. Scientists use analysis all the time to explain natural phenomena. This works out great because the laws of physics don’t change. (Not that we know of, at least.) Analysis techniques like signal detection and hypothesis testing worked so well in the physical sciences, people started applying them to other fields. Fields like natural language processing, hedge fund trading, and eventually cybersecurity.</t>
  </si>
  <si>
    <t>https://ridgebacknet.com/</t>
  </si>
  <si>
    <t>Raj Kulkarni</t>
  </si>
  <si>
    <t>https://www.linkedin.com/in/rajkulkarniatseedfire/</t>
  </si>
  <si>
    <t>RioRey</t>
  </si>
  <si>
    <t>RioRey, Inc.</t>
  </si>
  <si>
    <t>RioRey® is a privately held company headquartered in Bethesda, Maryland. We design, engineer and manufacture a comprehensive product line of dedicated devices that defend networks from the rapidly expanding threat of Distributed Denial of Service (DDoS) attacks. RioRey's "algorithmic centric" technology is recognized as the next generation solution in the science of DDoS detection and mitigation. RioRey products scale to work with the Fortune 1000, small and medium businesses, government agencies, Telcos and hosting companies worldwide to detect and stop DDoS attacks before they compromise customers' networks. We sell to and service customers in North America, EMEA and Asia.</t>
  </si>
  <si>
    <t>https://www.riorey.com/</t>
  </si>
  <si>
    <t>Barton Shigemura</t>
  </si>
  <si>
    <t>Joseph Miller</t>
  </si>
  <si>
    <t>Ribbon</t>
  </si>
  <si>
    <t>Ribbon Communications Operating Company, Inc.</t>
  </si>
  <si>
    <t>Ribbon Communications (Nasdaq: RBBN), which recently merged with ECI Telecom Group, delivers global communications software and network solutions to service providers, enterprises, and critical infrastructure sectors. We engage deeply with our customers, helping them modernize their networks for improved competitive positioning and business outcomes in today’s smart, always-on and data-hungry world. Our innovative, end-to-end solutions portfolio delivers unparalleled scale, performance, and agility, and includes packet and optical networking, core to edge IP solutions, UCaaS/ CPaaS cloud offers, and leading-edge software security and analytics tools.</t>
  </si>
  <si>
    <t>https://ribboncommunications.com/</t>
  </si>
  <si>
    <t>Bruce McClelland</t>
  </si>
  <si>
    <t>https://www.linkedin.com/in/bruce-mcclelland-0052251/</t>
  </si>
  <si>
    <t>Steven Bruny</t>
  </si>
  <si>
    <t>https://www.linkedin.com/in/steven-bruny-45b5aa5/</t>
  </si>
  <si>
    <t>NASDAQ:RBBN</t>
  </si>
  <si>
    <t>$563,000,000</t>
  </si>
  <si>
    <t>Ripjar</t>
  </si>
  <si>
    <t>Ripjar Limited</t>
  </si>
  <si>
    <t>Ripjar is a global company of talented technologists, data scientists and analysts designing products that will change the way criminal activities are detected and prevented. Our founders are experienced technologists &amp; leaders from the heart of the UK security and intelligence community all previously working at the British Government Communications Headquarters (GCHQ). We understand how to build products that scale, work seamlessly with the user and enhance analysis through machine learning and artificial intelligence. We believe that through this augmented analysis we can protect global companies and governments from the ever-present threat of money laundering, fraud, cyber-crime and terrorism.</t>
  </si>
  <si>
    <t>https://ripjar.com/</t>
  </si>
  <si>
    <t xml:space="preserve">Jeremy Annis
</t>
  </si>
  <si>
    <t>https://www.linkedin.com/in/jeremy-annis-8a96604/</t>
  </si>
  <si>
    <t>James Mullins</t>
  </si>
  <si>
    <t>https://www.linkedin.com/in/jamullins/</t>
  </si>
  <si>
    <t>$41,500,000</t>
  </si>
  <si>
    <t>RIPS Technologies</t>
  </si>
  <si>
    <t>RIPS Technologies GmbH</t>
  </si>
  <si>
    <t>RIPS Technologies is a high-tech company based in Bochum, Germany. We help companies secure web applications with automated security analysis that quickly uncovers security flaws in source code. With our innovative code analysis algorithms that are specifically dedicated to each programming language, even complex vulnerabilities are detected in modern applications that no other solution is able to find.
RIPS started out as an open-source PHP scanner in May 2010. Because of its success and rapid adoption, it was completely redesigned and turned into an enterprise application in 2015. Our static code analysis research has been presented at leading academic conferences such as CCS, Usenix Security, and NDSS. We were awarded the Internet Defense Prize by Facebook .</t>
  </si>
  <si>
    <t>https://www.ripstech.com/</t>
  </si>
  <si>
    <t>Dr. Johannes Dahse</t>
  </si>
  <si>
    <t>https://www.linkedin.com/in/johannes-dahse-112b3057/?locale=de_DE</t>
  </si>
  <si>
    <t>SonarSource</t>
  </si>
  <si>
    <t>Riscure</t>
  </si>
  <si>
    <t>Riscure Security Lab</t>
  </si>
  <si>
    <t>Delft</t>
  </si>
  <si>
    <t>Riscure was founded in 2001 by Marc Witteman, who has been working the field of chip security since 1993. Operating from Delft in the Netherlands, Riscure started serving customers from around the world. During the first years, security evaluation services were the main focus, mostly for customers in the financial industry. Later on the evaluation services also evolved towards the pay-tv industry. When in 2005 the first product was sold to a customer, development of security test equipment also became integral to Riscure’s business and we now have hundreds of customers for our industry leading security equipment. In 2011 Riscure opened an office in San Francisco USA in order to get local presence for its customers in North America. We opened our office in Shanghai in 2017 with the same desire to partner with customers in key areas where they operate, facilitating collaboration further.</t>
  </si>
  <si>
    <t>https://www.riscure.com/</t>
  </si>
  <si>
    <t>Marc Witteman</t>
  </si>
  <si>
    <t>https://www.linkedin.com/in/marc-witteman-26128827/</t>
  </si>
  <si>
    <t>Risk Based Security</t>
  </si>
  <si>
    <t>Risk Based Security, Inc.</t>
  </si>
  <si>
    <t>Risk Based Security® (RBS) is a global leader in vulnerability intelligence, breach data and risk ratings. RBS provides actionable insight into the cybersecurity risks your organization faces, even from threat sources that are often overlooked.We equip our clients with the most comprehensive and detailed vulnerability and threat intelligence available on the market. Our products, VulnDB and Cyber Risk Analytics (CRA), provide organizations access to the most comprehensive threat intelligence knowledge bases available, including advanced search capabilities, access to raw data via API, and email alerting to assist organizations in taking the right actions in a timely manner. In addition, our YourCISO offering provides organizations with on-demand access to high quality security and information risk management resources in one, easy-to-use web portal.</t>
  </si>
  <si>
    <t>https://www.riskbasedsecurity.com/</t>
  </si>
  <si>
    <t>Jake Kouns</t>
  </si>
  <si>
    <t>https://www.linkedin.com/in/jkouns/</t>
  </si>
  <si>
    <t>Brendan Dodds/Randy Gardner</t>
  </si>
  <si>
    <t>https://www.linkedin.com/in/brendandodds/; https://www.linkedin.com/in/randy-gardner-4677b43/</t>
  </si>
  <si>
    <t>Safe-T</t>
  </si>
  <si>
    <t>Safe-T Group Ltd.</t>
  </si>
  <si>
    <t>At Safe-T, we have one goal; to keep your organization safe from attacks and data leakage by securing your access. Enabling secure application and file access is our company’s passion and purpose, driving everything we do as an organization.Comprised of industry leaders from B2B security firms and government agencies as well as elite military units, we understand and appreciate the complex challenges of protecting data in the Digital Transformation.</t>
  </si>
  <si>
    <t>https://www.safe-t.com/</t>
  </si>
  <si>
    <t xml:space="preserve">Amir Mizhar
</t>
  </si>
  <si>
    <t>https://www.linkedin.com/in/amir-mizhar-28ab2b3/</t>
  </si>
  <si>
    <t xml:space="preserve">Julie Shafiki
</t>
  </si>
  <si>
    <t>https://il.linkedin.com/in/julie-shafiki-436a4a</t>
  </si>
  <si>
    <t>SFET</t>
  </si>
  <si>
    <t>$25.700 000</t>
  </si>
  <si>
    <t>$3 000 000</t>
  </si>
  <si>
    <t>risk3sixty</t>
  </si>
  <si>
    <t>risk3sixty LLC</t>
  </si>
  <si>
    <t xml:space="preserve">We are information and cyber risk management craftsmen helping build business-first security and compliance programs.
</t>
  </si>
  <si>
    <t>https://risk3sixty.com/</t>
  </si>
  <si>
    <t>Christian Hyatt</t>
  </si>
  <si>
    <t>https://www.linkedin.com/in/christianhyatt/</t>
  </si>
  <si>
    <t>Riskified</t>
  </si>
  <si>
    <t xml:space="preserve">Riskified Limited
</t>
  </si>
  <si>
    <t>Riskified helps the eCommerce industry realize its full potential by making it universally safe, accessible and economic. The world’s largest brands – from airlines to luxury fashion houses to gift-card marketplaces – trust us to increase revenue, manage risk and enhance their customer experience.
Merchants lose billions of dollars to legacy fraud solutions, payment failures, high-friction verification methods and more. Riskified uses powerful machine-learning algorithms to recognize legitimate customers and keep them moving toward conversion. Using Riskified, merchants can safely approve more orders, expand internationally and fulfill omnichannel flows while providing a frictionless customer experience.</t>
  </si>
  <si>
    <t>https://www.riskified.com/</t>
  </si>
  <si>
    <t>Eido Gal</t>
  </si>
  <si>
    <t>https://www.linkedin.com/in/eido-gal-26651a16/</t>
  </si>
  <si>
    <t xml:space="preserve">Aviram Ganor
</t>
  </si>
  <si>
    <t>https://www.linkedin.com/in/aviram-ganor-8b5bb910/</t>
  </si>
  <si>
    <t>$228,700,000</t>
  </si>
  <si>
    <t>RiskIQ</t>
  </si>
  <si>
    <t xml:space="preserve">RiskIQ, Inc.
</t>
  </si>
  <si>
    <t xml:space="preserve">RiskIQ is the leader in Attack Surface Management (ASM), providing the most comprehensive discovery, intelligence, and mitigation of threats associated with an organization’s digital presence. With RiskIQ, organizations can understand their digital attack surface, expedite investigations, assess risk, and take actions to protect their business, brand, and customers from external threats. The company’s Attack Surface Management platform combines advanced internet reconnaissance and analytics to provide unified insight and control for exploits, attacks, and adversaries across web, social, and mobile channels. Beyond superior intelligence, RiskIQ’s SaaS-based solution suite allows different security teams to more efficiently identify, triage, monitor, and resolve exposures outside the firewall—taking advantage of greater collaboration, automation, and integration. RiskIQ’s solutions are easy to deploy, have broad application, and yield accelerated time to value. 
</t>
  </si>
  <si>
    <t>https://www.riskiq.com/</t>
  </si>
  <si>
    <t>Elias (Lou) Manousos</t>
  </si>
  <si>
    <t>https://www.linkedin.com/in/eliasmanousos/</t>
  </si>
  <si>
    <t xml:space="preserve">Series D
</t>
  </si>
  <si>
    <t>$83,000,000</t>
  </si>
  <si>
    <t xml:space="preserve">Science Applications International Corporation
</t>
  </si>
  <si>
    <t>SAIC is a premier Fortune 500® technology integrator solving our nation's most complex modernization and readiness challenges across the defense, space, civilian, and intelligence markets. Our robust portfolio of offerings includes high-end solutions in systems engineering and integration; enterprise IT, including cloud services, cyber, and software; advanced analytics and simulation; and training.
With an intimate understanding of our customers' challenges and deep expertise in existing and emerging technologies, we integrate the best components from our own portfolio and our partner ecosystem to rapidly deliver innovative, effective, and efficient solutions.</t>
  </si>
  <si>
    <t>https://www.saic.com/</t>
  </si>
  <si>
    <t>Nazzic Keene</t>
  </si>
  <si>
    <t>https://www.linkedin.com/in/nazzic-keene-586551/</t>
  </si>
  <si>
    <t>NYSE:SAIC</t>
  </si>
  <si>
    <t>RiskLens</t>
  </si>
  <si>
    <t xml:space="preserve">RiskLens Inc.
</t>
  </si>
  <si>
    <t>The leading provider of cyber risk management software, RiskLens empowers business executives, risk officers and CISOs to manage their organization's cyber risk from the business perspective by quantifying it in financial terms. RiskLens is the only cyber risk management software purpose-built on FAIR, the international standard quantitative model for cybersecurity and operational risk. Our goal is to revolutionize and become the standard way in which large enterprises and government organizations measure, manage and articulate information and operational risk.</t>
  </si>
  <si>
    <t>https://www.risklens.com/</t>
  </si>
  <si>
    <t>Nicola (Nick) Sanna</t>
  </si>
  <si>
    <t>https://www.linkedin.com/in/nicksanna/</t>
  </si>
  <si>
    <t>Jeremiah Gibber</t>
  </si>
  <si>
    <t>https://www.linkedin.com/in/jeremiah-gibber/</t>
  </si>
  <si>
    <t>$26,800,000</t>
  </si>
  <si>
    <t>Riskonnect Inc</t>
  </si>
  <si>
    <t xml:space="preserve">Riskonnect Inc.
</t>
  </si>
  <si>
    <t>Riskonnect is the leading integrated
risk management software solution provider.
Riskonnect’s integrated risk management platform consolidates data, connects risks, and illustrates their relationships. Powering our growing suite of risk management applications is our unique risk-correlation engine that helps our customers understand risk at a level they can’t get anywhere else. It’s no wonder that more organizations choose Riskonnect than any other vendor as their preferred risk management technology provider.</t>
  </si>
  <si>
    <t>https://riskonnect.com/</t>
  </si>
  <si>
    <t>Jim Wetekamp</t>
  </si>
  <si>
    <t>https://www.linkedin.com/in/jwetekamp/</t>
  </si>
  <si>
    <t>Andrea Brody</t>
  </si>
  <si>
    <t>https://www.linkedin.com/in/andreabrody/</t>
  </si>
  <si>
    <t>$93,440,000</t>
  </si>
  <si>
    <t xml:space="preserve">Thoma Bravo
</t>
  </si>
  <si>
    <t>RiskRecon</t>
  </si>
  <si>
    <t xml:space="preserve">RiskRecon, Inc.
</t>
  </si>
  <si>
    <t xml:space="preserve">RiskRecon traces its beginnings to 2011 when our founder, Kelly White, asked himself, “Is it possible to measure the security program quality of any company simply by looking its Internet-facing presence?”
Kelly is a long-time information security practitioner and bank CISO who witnessed first-hand the need for adapting third-party risk controls to meet the new challenges resulting from decentralized IT and SaaS apps. He has many years of hands-on experiencing building big data and analytics solutions to detect fraud and security vulnerabilities in high-velocity transaction environments.
Like most organizations at the time, his bank’s third-party risk management assessments relied heavily on questionnaires and other vendor attestations.
</t>
  </si>
  <si>
    <t>https://www.riskrecon.com/</t>
  </si>
  <si>
    <t>Kelly White</t>
  </si>
  <si>
    <t>https://www.linkedin.com/in/kelly-white-7428a7/</t>
  </si>
  <si>
    <t xml:space="preserve">Mastercard
</t>
  </si>
  <si>
    <t>RiskSense</t>
  </si>
  <si>
    <t>RiskSense, Inc.</t>
  </si>
  <si>
    <t>RiskSense®, Inc. provides vulnerability prioritization and management to dynamically control and measure cybersecurity risk. The cloud-based RiskSense platform uses a foundation of risk-based scoring and technology-accelerated pen testing to identify your critical security weaknesses with corresponding remediation action plans, dramatically improving security and IT team efficiency and effectiveness.</t>
  </si>
  <si>
    <t>https://risksense.com/</t>
  </si>
  <si>
    <t>Srinivas Mukkamala, Ph.D.</t>
  </si>
  <si>
    <t>https://www.linkedin.com/in/srinivas-mukkamala-6624029b/</t>
  </si>
  <si>
    <t>River Loop Security</t>
  </si>
  <si>
    <t>River Loop Security LLC.</t>
  </si>
  <si>
    <t>We specialize solving complex cybersecurity challenges in the IoT and embedded devices space. Through end-to-end security architecture and design, penetration testing, automated security solutions, and custom engineering, we help secure our complex connected world. We partner with companies in industries including telecommunications, consumer products, healthcare, and others.</t>
  </si>
  <si>
    <t>https://www.riverloopsecurity.com/</t>
  </si>
  <si>
    <t xml:space="preserve">SailPoint Technologies
</t>
  </si>
  <si>
    <t>https://www.sailpoint.com/?elqct=Website&amp;elqchannel=OrganicDirect</t>
  </si>
  <si>
    <t>Mark McClain</t>
  </si>
  <si>
    <t>https://www.linkedin.com/in/markmcclainceo</t>
  </si>
  <si>
    <t>Juliette Rizkallah</t>
  </si>
  <si>
    <t>https://www.linkedin.com/in/jrizkallah</t>
  </si>
  <si>
    <t>NYSE:SAIL</t>
  </si>
  <si>
    <t>$26.100.000</t>
  </si>
  <si>
    <t>$345.000.000</t>
  </si>
  <si>
    <t>Riverbed Technology</t>
  </si>
  <si>
    <t>Riverbed Technology, Inc</t>
  </si>
  <si>
    <t>Riverbed enables organizations to maximize performance and visibility for networks and applications, so they can overcome complexity and fully capitalize on their digital and cloud investments. The Riverbed Network and Application Performance Platform enables organizations to visualize, optimize, remediate and accelerate the performance of any network for any application.</t>
  </si>
  <si>
    <t>https://www.riverbed.com/</t>
  </si>
  <si>
    <t>Rich McBee</t>
  </si>
  <si>
    <t>https://www.linkedin.com/in/richardmcbee/</t>
  </si>
  <si>
    <t>NASDAQ:RVBD</t>
  </si>
  <si>
    <t>$154,000,000</t>
  </si>
  <si>
    <t>$773,000,000</t>
  </si>
  <si>
    <t>Rofori</t>
  </si>
  <si>
    <t>Rofori Corporation</t>
  </si>
  <si>
    <t>Zionsville</t>
  </si>
  <si>
    <t>Cybersecurity Risk and Talent Assessment</t>
  </si>
  <si>
    <t>https://rofori.com/</t>
  </si>
  <si>
    <t>Chuck O’Dell</t>
  </si>
  <si>
    <t>https://www.linkedin.com/in/chuck-o-dell-93934991/</t>
  </si>
  <si>
    <t>Rogue Wave Software, Inc.</t>
  </si>
  <si>
    <t>Rogue Wave tools span 40 years, offering everything from cloud-based-services to native platform applications to portable software libraries. But they all have a common, singular purpose: Making it easy to write, test, and run complex code.</t>
  </si>
  <si>
    <t>https://www.roguewave.com/</t>
  </si>
  <si>
    <t>Brian Pierce</t>
  </si>
  <si>
    <t>Christine Bottagaro</t>
  </si>
  <si>
    <t>https://www.linkedin.com/in/christinebottagaro/</t>
  </si>
  <si>
    <t xml:space="preserve">Perforce Software
</t>
  </si>
  <si>
    <t>Rohde &amp; Schwarz</t>
  </si>
  <si>
    <t>Rohde &amp; Schwarz India Private Limited</t>
  </si>
  <si>
    <t>Rohde &amp; Schwarz develops, produces and markets a wide range of electronic capital goods for industry, infrastructure operators and government customers. The independent group is among the technology and market leaders in all of its business fields, including wireless communications and RF test and measurement, broadcast and media, air traffic control and military radiocommunications, cybersecurity and network technology.</t>
  </si>
  <si>
    <t>https://www.rohde-schwarz.com/</t>
  </si>
  <si>
    <t>Sangfor</t>
  </si>
  <si>
    <t>Sangfor Technologies (Hong Kong) Limited</t>
  </si>
  <si>
    <t>Guangdong</t>
  </si>
  <si>
    <t>Sangfor Technologies is a leading global vendor of IT infrastructure solutions, specializing in Network Security &amp; Cloud Computing with a wide range of products &amp; services including Next Generation Firewall, Endpoint Protection, Managed Detection and Response, Internet Access Management, Hyper-Converged Infrastructure, Virtual Desktop Infrastructure, WAN Optimization, SD-WAN and many others.
Sangfor takes customers’ business needs and user experience seriously, placing them at the heart of our corporate strategy. Constant innovation and commitment to creating value for our customers helps them achieve sustainable growth. Sangfor currently has 6,000 + employees with more than 60 branch offices globally in exciting locations like Malaysia, Thailand, Indonesia, Singapore, South Korea, Philippines, Vietnam, Myanmar, Pakistan, UAE, Italy.</t>
  </si>
  <si>
    <t>https://www.sangfor.com/</t>
  </si>
  <si>
    <t>Jason Yuan</t>
  </si>
  <si>
    <t>https://www.linkedin.com/in/yuanja/</t>
  </si>
  <si>
    <t>SHE: 300454</t>
  </si>
  <si>
    <t>$652,360,000</t>
  </si>
  <si>
    <t>Roka Security</t>
  </si>
  <si>
    <t>Roka Security, LLC.</t>
  </si>
  <si>
    <t>Roka Security, LLC. is a privately owned computer security company based out of Herndon, VA. Roka Security has professional services such as activity monitoring, network design, incident response, and managed infrastructure</t>
  </si>
  <si>
    <t>www.rokasecurity.com</t>
  </si>
  <si>
    <t>Root9B</t>
  </si>
  <si>
    <t>root9B, LLC</t>
  </si>
  <si>
    <t>Colorado Springs</t>
  </si>
  <si>
    <t>Root refers to having complete system control. Cyber adversaries regularly attempt to gain root access. R9B aims to prevent that. The number 9, combined with the hexadecimal-to-decimal conversion of the letter B, forms 911, a reference to the infamous date in American history. Together, R9B underscores the power and potential danger of cyberattacks and the critical importance of cybersecurity in today’s interconnected world.</t>
  </si>
  <si>
    <t>https://www.root9b.com/</t>
  </si>
  <si>
    <t>ERIC HIPKINS</t>
  </si>
  <si>
    <t>https://www.linkedin.com/in/eric-hipkins-99576986</t>
  </si>
  <si>
    <t>Tim Lawson</t>
  </si>
  <si>
    <t>https://www.linkedin.com/in/lawsontim/</t>
  </si>
  <si>
    <t>$2.300 000</t>
  </si>
  <si>
    <t>$8, 000, 000</t>
  </si>
  <si>
    <t>RSA</t>
  </si>
  <si>
    <t>We empower you to embrace digital transformation and take pride in helping you manage digital risk</t>
  </si>
  <si>
    <t>https://www.rsa.com/</t>
  </si>
  <si>
    <t>Rohit Ghai</t>
  </si>
  <si>
    <t>https://www.linkedin.com/in/rohitghai</t>
  </si>
  <si>
    <t>Kelly Fiedler</t>
  </si>
  <si>
    <t>https://www.linkedin.com/in/kellyfiedler</t>
  </si>
  <si>
    <t>$226,000,000</t>
  </si>
  <si>
    <t xml:space="preserve">Symphony Technology Group
</t>
  </si>
  <si>
    <t>SAP</t>
  </si>
  <si>
    <t>Walldorf</t>
  </si>
  <si>
    <t>At SAP, our purpose is to help the world run better and improve people’s lives. Our promise is to innovate to help our customers run at their best. SAP is committed to helping every customer become a best-run business. We engineer solutions to fuel innovation, foster equality, and spread opportunity across borders and cultures. Together, with our customers and partners, we can transform industries, grow economies, lift up societies, and sustain our environment.</t>
  </si>
  <si>
    <t>https://www.sap.com</t>
  </si>
  <si>
    <t>Alicia Tillman</t>
  </si>
  <si>
    <t>https://www.linkedin.com/in/altillman/</t>
  </si>
  <si>
    <t>NYSE:SAP</t>
  </si>
  <si>
    <t>$1,300,000,000</t>
  </si>
  <si>
    <t>10,001+</t>
  </si>
  <si>
    <t>Rsam</t>
  </si>
  <si>
    <t>Secaucus</t>
  </si>
  <si>
    <t>Rsam is a leader in enterprise GRC software helping organizations successfully manage risk, compliance, audit, and security needs, effectively. The Rsam Platform provides the most intuitive and flexible solutions for GRC, Security Risk Intelligence, Vendor /Third-Party Risk Management, KPI/KRI Metrics, and On-Demand applications.</t>
  </si>
  <si>
    <t>https://www.crunchbase.com/organization/rsam</t>
  </si>
  <si>
    <t>Kevin Day</t>
  </si>
  <si>
    <t>https://www.linkedin.com/in/kcday</t>
  </si>
  <si>
    <t>Bradley Paster</t>
  </si>
  <si>
    <t>https://www.linkedin.com/in/bradleypaster</t>
  </si>
  <si>
    <t>$ 32.000.000</t>
  </si>
  <si>
    <t>$331.800</t>
  </si>
  <si>
    <t>ACL Services</t>
  </si>
  <si>
    <t>RSM</t>
  </si>
  <si>
    <t>Kuwait</t>
  </si>
  <si>
    <t>Al Kuwayt</t>
  </si>
  <si>
    <t>RSM is a powerful network of audit, tax and consulting experts with offices all over the world. As an integrated team, we share skills, insight and resources, as well as a client-centric approach that’s based on a deep understanding of your business. This is how we empower you to move forward with confidence and realise your full potential. This is The Power of Being Understood.</t>
  </si>
  <si>
    <t>https://www.rsm.global/</t>
  </si>
  <si>
    <t>Jean M Stephens</t>
  </si>
  <si>
    <t>https://uk.linkedin.com/in/jeanstephens</t>
  </si>
  <si>
    <t>Andy Bosman</t>
  </si>
  <si>
    <t>https://www.linkedin.com/in/andybosman</t>
  </si>
  <si>
    <t>$2.440.000.000</t>
  </si>
  <si>
    <t>RUAG</t>
  </si>
  <si>
    <t xml:space="preserve">RUAG
</t>
  </si>
  <si>
    <t>RUAG has outstanding technological capabilities on land, in the air and in space. Today about 8,100 committed and skilled staff at the production locations in Switzerland, Germany, Sweden, Finland, France, Austria, Hungary, Australia and the USA are driving forward the technologies of tomorrow.</t>
  </si>
  <si>
    <t>https://www.ruag.com/en</t>
  </si>
  <si>
    <t>Urs Breitmeier</t>
  </si>
  <si>
    <t>https://ch.linkedin.com/in/urs-breitmeier</t>
  </si>
  <si>
    <t>Angelo Quabba</t>
  </si>
  <si>
    <t>https://ch.linkedin.com/in/angelo-quabba-370114a9</t>
  </si>
  <si>
    <t>$25.000.000</t>
  </si>
  <si>
    <t>$2.003.000</t>
  </si>
  <si>
    <t>Russell Reynolds</t>
  </si>
  <si>
    <t xml:space="preserve">Russell Reynolds Associates
</t>
  </si>
  <si>
    <t>​​​As consultants, our teams are comprised of bright and intuitive people who come from a variety of experiences, paths, prestigious educational institutions and backgrounds. Many have had careers​ within top-tier companies–bringing with them an in-depth understanding of their respective industries. They also possess an ability to build meaningful relationships as well as be nimble and genuine.​</t>
  </si>
  <si>
    <t>https://www.russellreynolds.com/</t>
  </si>
  <si>
    <t>Clarke Murphy</t>
  </si>
  <si>
    <t>https://www.linkedin.com/in/clarkemurphy</t>
  </si>
  <si>
    <t>Norm Yustin</t>
  </si>
  <si>
    <t>https://www.linkedin.com/in/normyustin</t>
  </si>
  <si>
    <t>$4.240.000.000</t>
  </si>
  <si>
    <t>$218.000.000</t>
  </si>
  <si>
    <t>S21sec</t>
  </si>
  <si>
    <t>We are a leading cybersecurity pure player and a reference in the global fight against cybercrime.</t>
  </si>
  <si>
    <t>https://www.s21sec.com/</t>
  </si>
  <si>
    <t>Agustin Muñoz-Grandes</t>
  </si>
  <si>
    <t>https://es.linkedin.com/in/agustin-mu%C3%B1oz-grandes-9444882</t>
  </si>
  <si>
    <t>Lucila Kominsky</t>
  </si>
  <si>
    <t>https://es.linkedin.com/in/lucila-kominsky-5049384</t>
  </si>
  <si>
    <t>$2.800.000.000</t>
  </si>
  <si>
    <t xml:space="preserve">Sonae IM
</t>
  </si>
  <si>
    <t>Sabat Group</t>
  </si>
  <si>
    <t>SABAT GROUP</t>
  </si>
  <si>
    <t>Lori Sabat was the first recruiter in the country to see the emerging market in security back in 1984. She went on to place the nation’s first CISOs.</t>
  </si>
  <si>
    <t>https://sabatgroup.com/</t>
  </si>
  <si>
    <t>Lori Sabat</t>
  </si>
  <si>
    <t>https://www.linkedin.com/in/lori-sabat-272a40</t>
  </si>
  <si>
    <t>Michelle Drolet</t>
  </si>
  <si>
    <t>https://www.linkedin.com/in/michelle-drolet-a926b79</t>
  </si>
  <si>
    <t>$5.000.000</t>
  </si>
  <si>
    <t>Safe Security</t>
  </si>
  <si>
    <t>https://www.safe.security/</t>
  </si>
  <si>
    <t>SafeBreach</t>
  </si>
  <si>
    <t>SafeBreach Inc.</t>
  </si>
  <si>
    <t>SafeBreach helps answer the questions security leaders are being asked by their CEO/boards today - Are we secure?"​ and "Can a breach happen to us?"​
Our platform simulates hacker breach methods across the entire kill chain to identify breach scenarios in your environment before an attacker does. Think of it as your very own "virtual hacker"​ that performs continuous security validation so you can:
- quantify your enterprise risks
- validate your existing security controls 
- weaponize your threat intelligence
We’re looking for hackers and trailblazers to join us. If you're passionate about technology and like to break things, we want to hear from you! Join us, and make an impact!</t>
  </si>
  <si>
    <t>https://safebreach.com/</t>
  </si>
  <si>
    <t>Guy Bejerano</t>
  </si>
  <si>
    <t>https://www.linkedin.com/in/guy-bejerano-3a6524/</t>
  </si>
  <si>
    <t>Corinna Krueger</t>
  </si>
  <si>
    <t>https://www.linkedin.com/in/corinnakrueger/</t>
  </si>
  <si>
    <t>SafeCipher</t>
  </si>
  <si>
    <t>SafeCipher Ltd</t>
  </si>
  <si>
    <t>Canary Wharf</t>
  </si>
  <si>
    <t>SafeCipher offers a range of security consulting services including PKI solutions, PCI services, and encryption.</t>
  </si>
  <si>
    <t>https://www.safecipher.com/</t>
  </si>
  <si>
    <t>SafeDNS</t>
  </si>
  <si>
    <t>SafeDNS, Inc.</t>
  </si>
  <si>
    <t>SafeDNS breathes to make the internet safer for people all over the world with solutions ranging from AI &amp; ML-powered web filtering, cybersecurity to threat intelligence.
Moreover, we strive to create the next generation of safer and more affordable web filtering products.
Endlessly working to improve our users' online protection, SafeDNS has also launched an innovative system powered by continuous machine learning and user behavior analytics to detect botnets and malicious websites.</t>
  </si>
  <si>
    <t>https://www.safedns.com/en</t>
  </si>
  <si>
    <t>Alexander Biushkin</t>
  </si>
  <si>
    <t>https://www.linkedin.com/in/alexander-biushkin-0408926a/?locale=en_US</t>
  </si>
  <si>
    <t>Anna Volkova</t>
  </si>
  <si>
    <t>https://www.linkedin.com/in/anna-volkova-395315a6/</t>
  </si>
  <si>
    <t>$ 1 000 000</t>
  </si>
  <si>
    <t>SafeGuard Cyber</t>
  </si>
  <si>
    <t>SafeGuard Cyber, Inc.</t>
  </si>
  <si>
    <t>In 2014, our founders realized businesses and governments were leaving the traditional security perimeter to adopt transformational digital and social media channels. They built SafeGuard Cyber as an intelligent system to systematically identify and take action against risks in these communication channels, at scale. We believe the security paradigm must shift to redefine these digital channels as the first line of defense. Today, we help companies detect threats in real time, defend their organizations, and automate information governance across all of their digital channels.</t>
  </si>
  <si>
    <t>https://www.safeguardcyber.com/</t>
  </si>
  <si>
    <t xml:space="preserve">Jim Zuffoletti
</t>
  </si>
  <si>
    <t>https://www.linkedin.com/pub/jim-zuffoletti/0/271/230</t>
  </si>
  <si>
    <t xml:space="preserve">Lisa Hayashi
</t>
  </si>
  <si>
    <t>https://www.linkedin.com/in/lhayashi/</t>
  </si>
  <si>
    <t>$16.900 000</t>
  </si>
  <si>
    <t>SafeLogic</t>
  </si>
  <si>
    <t>SafeLogic Inc.</t>
  </si>
  <si>
    <t>SafeLogic provides strong encryption products for solutions in mobile, server, Cloud, appliance, wearable, and IoT environments that are pursuing compliance to strict regulatory requirements. Our flagship product, CryptoComply, provides drop-in FIPS 140-2 compliance with a common API across platforms as well as drop-in compatibility options for OpenSSL, Bouncy Castle, and other popular open source modules. CryptoComply has been FIPS 140-2 validated on iOS, Android, Windows, Mac OS X, Linux and other platforms, and delivers accelerated validation for customers with the RapidCert service.</t>
  </si>
  <si>
    <t>https://www.safelogic.com/</t>
  </si>
  <si>
    <t xml:space="preserve">Ray Potter
</t>
  </si>
  <si>
    <t>https://www.linkedin.com/in/raypotter</t>
  </si>
  <si>
    <t xml:space="preserve">Walter Paley
</t>
  </si>
  <si>
    <t>https://www.linkedin.com/in/walterpaley/</t>
  </si>
  <si>
    <t>$30 000</t>
  </si>
  <si>
    <t>$1 000 000</t>
  </si>
  <si>
    <t>safepassme</t>
  </si>
  <si>
    <t>Matta Consulting Ltd.</t>
  </si>
  <si>
    <t>We check active directory passwords against public database breaches offline, in a fraction of a second.</t>
  </si>
  <si>
    <t>https://safepass.me/</t>
  </si>
  <si>
    <t>James Tusini</t>
  </si>
  <si>
    <t>https://www.linkedin.com/in/james-tusini-7a4502114/</t>
  </si>
  <si>
    <t>SaferVPN</t>
  </si>
  <si>
    <t>Safer Social ltd.</t>
  </si>
  <si>
    <t>In 2013, SaferVPN was an idea on a drawing board. Today, we're a leading VPN service - trusted by millions of consumers and thousands of businesses worldwide. Building on decades of professional experience, our team brings their expertise to a truly innovative cybersecurity SaaS company.
At SaferVPN, we believe in the core values of acceptance, respect, transparency, and trust. Our international team, made up of a diverse group of artists, athletes, and tech enthusiasts, is united by our common goal to make cybersecurity easy, accessible, and user-friendly for all.
Our mission is more than a statement. It’s a way of life. Together, with the human rights crowdsourcing platform, Movements.org, we’ve launched #UnblocktheWeb. Through this initiative, we provide safe and private Internet access to activists and dissidents living in closed societies around the world. 
If you're tired of big brother watching what you do online, with SaferVPN, you can get the privacy, security and freedom you deserve.</t>
  </si>
  <si>
    <t>https://www.safervpn.com/</t>
  </si>
  <si>
    <t>Venture Funding</t>
  </si>
  <si>
    <t>SaferZone</t>
  </si>
  <si>
    <t>SaferZone was founded in 2001 as an Endpoint Security company in Seoul, Korea. With it's Cross Platform Technology and Cloud Platform Technology, SaferZone has become a Global Top-Level company.</t>
  </si>
  <si>
    <t>https://www.saferzone.com/</t>
  </si>
  <si>
    <t>1-10</t>
  </si>
  <si>
    <t>SAI Global</t>
  </si>
  <si>
    <t>SAI Global Pty Limited</t>
  </si>
  <si>
    <t>We have a history rich in the development of innovative business solutions, and today this tradition of innovation continues with industry-leading products and solutions in our core business areas.
We focus our innovative efforts on risk management software, standards aggregation, regulatory content, ethics and compliance learning, risk assessments, certification, testing and audits.
SAI Global is a recognized leading provider of integrated risk management solutions, assurance, and property services. We help organizations protect their brands by proactively managing risk to achieve business excellence, growth, sustainability, and trust.</t>
  </si>
  <si>
    <t>https://www.saiglobal.com/</t>
  </si>
  <si>
    <t>Peter Granat</t>
  </si>
  <si>
    <t>https://www.linkedin.com/in/petergranat/</t>
  </si>
  <si>
    <t>Paul Johns</t>
  </si>
  <si>
    <t>https://www.linkedin.com/in/paulanthonyjohns/</t>
  </si>
  <si>
    <t>$160,000,000</t>
  </si>
  <si>
    <t>$366,720,399</t>
  </si>
  <si>
    <t>Secunet</t>
  </si>
  <si>
    <t>Secunet Security Networks</t>
  </si>
  <si>
    <t>The secunet Security Networks AG consists of the divisions e-Health, Homeland Security, Industry, Public Authorities and Defence.
The international SINA sales operations are handled by secunet International GmbH &amp; Co. KG. All roles that support the operational units of secunet Security Networks AG are handled by secunet Service GmbH.
secunet AG is listed in the Prime Standard of Deutsche Börse. Main shareholder is Giesecke &amp; Devrient GmbH.</t>
  </si>
  <si>
    <t>https://www.secunet.com/</t>
  </si>
  <si>
    <t>Axel Deininger</t>
  </si>
  <si>
    <t>https://www.linkedin.com/in/axel-deininger-1344331/</t>
  </si>
  <si>
    <t>https://www.linkedin.com/in/michaelpetersprofil/</t>
  </si>
  <si>
    <t>XETR:YSN</t>
  </si>
  <si>
    <t>$186 000 000</t>
  </si>
  <si>
    <t>SAIFE</t>
  </si>
  <si>
    <t xml:space="preserve">SAIFE, Inc.
</t>
  </si>
  <si>
    <t>SAIFE® has adapted a Software Defined Perimeter approach and paired it with a Zero Trust model that defines access by the user, their device, and where they are located. Access is established to only those data or applications that they are entitled to access – enforcing agile perimeters in real-time.</t>
  </si>
  <si>
    <t>https://www.saife.io/</t>
  </si>
  <si>
    <t>Charles Fisher</t>
  </si>
  <si>
    <t>https://www.linkedin.com/in/drckf</t>
  </si>
  <si>
    <t>Salient CRGT</t>
  </si>
  <si>
    <t>Salient CRGT, Inc.</t>
  </si>
  <si>
    <t>Salient CRGT (SCRGT) is a leading technology company providing health, data analytics, cloud, agile software development, mobility, cyber security, and infrastructure solutions. We support these core capabilities with full lifecycle IT services and training—to help our customers meet critical goals for pivotal missions. We are purpose-built for IT transformation supporting federal civilian, defense, homeland, and intelligence agencies, as well as Fortune 1000 companies.
Our Innovation Centers focus on creating transformative business technologies and processes to benefit our customers by enhancing user experience, creating efficiencies, protecting data and systems, and improving decision making.
Virginia Values Veterans
Since 2013, Salient CRGT has been and continues to be a Virginia Values Veterans (V3) certified company and a recognized supporter of the Employer Support of the Guard and Reserve program. Salient CRGT proudly participates in the Hiring Our Heroes Program by providing veterans the opportunity to gain valuable industry experience before they separate from service. We also work with community and state resources to provide jobs and internships for individuals with a range of disabilities. We are a proud supporter of the Davis Vocational Center.</t>
  </si>
  <si>
    <t>https://www.salientcrgt.com/</t>
  </si>
  <si>
    <t>Tom Ferrando</t>
  </si>
  <si>
    <t>https://www.linkedin.com/in/tom-ferrando-33806411/</t>
  </si>
  <si>
    <t>Monica Rippe</t>
  </si>
  <si>
    <t>https://www.linkedin.com/in/monica-rippe-97317920/</t>
  </si>
  <si>
    <t>Salt</t>
  </si>
  <si>
    <t>Salt Group Pty Ltd</t>
  </si>
  <si>
    <t>Salt Group is an Australian IT security company helping businesses to embrace the full potential of diverse electronic and traditional channels for service delivery with frictionless and consistent customer interaction across all channels.
Salt Group provides a robust security infrastructure to support the authentication of mobile and embedded devices, users, and transactions.
Salt Group enables businesses to take advantage of emergent technologies to continually improve the customer experience and to dynamically align the authentication approach with the risks associated with the customer interaction.</t>
  </si>
  <si>
    <t>https://www.saltgroup.com.au/</t>
  </si>
  <si>
    <t>Ross Oakley</t>
  </si>
  <si>
    <t>https://www.linkedin.com/in/ross-oakley-0131b1/</t>
  </si>
  <si>
    <t>$774,000</t>
  </si>
  <si>
    <t>Salt Security</t>
  </si>
  <si>
    <t>Salt Security Inc</t>
  </si>
  <si>
    <t>At Salt Security, our mission is to make it safe for companies to innovate by protecting the APIs that are the core of every SaaS, web, mobile, microservices and IoT application.</t>
  </si>
  <si>
    <t>https://salt.security/</t>
  </si>
  <si>
    <t>Roey Eliyahu</t>
  </si>
  <si>
    <t>https://www.linkedin.com/in/roey-eliyahu-78391b85/</t>
  </si>
  <si>
    <t>Michelle McLean</t>
  </si>
  <si>
    <t>https://www.linkedin.com/in/michellemclean/</t>
  </si>
  <si>
    <t xml:space="preserve"> $16,000,000</t>
  </si>
  <si>
    <t>SaltDNA</t>
  </si>
  <si>
    <t>Belfast</t>
  </si>
  <si>
    <t>Northern Ireland</t>
  </si>
  <si>
    <t>SaltDNA was formed in 2013 by a group of tech entrepreneurs with a shared history in enterprise security, telecoms, network optimization and app development. While the market is packed with consumer communication solutions, the founders of SaltDNA recognised that none of these solutions fit well within an enterprise's operating framework.</t>
  </si>
  <si>
    <t>https://saltdna.com/</t>
  </si>
  <si>
    <t>Joe Boyle</t>
  </si>
  <si>
    <t>https://www.linkedin.com/in/joe-boyle-3734844/</t>
  </si>
  <si>
    <t>John Bailie</t>
  </si>
  <si>
    <t>https://www.linkedin.com/in/john-bailie-b1101b64/?originalSubdomain=uk</t>
  </si>
  <si>
    <t>SaltStack</t>
  </si>
  <si>
    <t>SaltStack, Inc.</t>
  </si>
  <si>
    <t>SaltStack intelligent automation helps enterprise IT operations, SecOps, and DevOps teams manage and secure a software-defined world.
SaltStack is unique in offering event-driven automation for cloud and container control, infrastructure and application configuration management, continuous compliance, and IT security solutions for enterprise IT and web-scale data center environments. SaltStack is the most scalable, flexible and efficient systems management platform available today and provides substantially more value and functionality compared to legacy alternatives.
SaltStack Enterprise and SaltStack SecOps commercial products are powered by the Salt, the popular open source IT automation and configuration management platform. Contact us for support, training and professional services options.</t>
  </si>
  <si>
    <t>https://www.saltstack.com/</t>
  </si>
  <si>
    <t>Marc Chenn</t>
  </si>
  <si>
    <t>https://www.linkedin.com/in/marcchenn/</t>
  </si>
  <si>
    <t>Mike Samuelian</t>
  </si>
  <si>
    <t>https://www.linkedin.com/in/mike-samuelian-b62b81160/</t>
  </si>
  <si>
    <t>$31,200,000</t>
  </si>
  <si>
    <t>Sandia National Laboratories</t>
  </si>
  <si>
    <t>National Technology and Engineering Solutions of Sandia, LLC.</t>
  </si>
  <si>
    <t>For more than 70 years, Sandia has delivered essential science and technology to resolve the nation's most challenging security issues.
Sandia National Laboratories is operated and managed by National Technology and Engineering Solutions of Sandia, LLC., a wholly owned subsidiary of Honeywell International, Inc. National Technology and Engineering Solutions of Sandia operates Sandia National Laboratories as a contractor for the U.S. Department of Energy’s National Nuclear Security Administration (NNSA) and supports numerous federal, state, and local government agencies, companies, and organizations.
As a Federally Funded Research and Development Center ( FFRDC), Sandia may perform work for industry responding to certain types of federal government solicitations. The solicitation must allow FFRDC participation and meet the requirements of Sandia's management and operating contract with DOE/NNSA.
A strong science, technology, and engineering foundation enables Sandia's mission through a capable research staff working at the forefront of innovation, collaborative research with universities and companies, and discretionary research projects with significant potential impact.</t>
  </si>
  <si>
    <t>https://www.sandia.gov/</t>
  </si>
  <si>
    <t>James S. Peery</t>
  </si>
  <si>
    <t>https://www.linkedin.com/in/jamesspeery/</t>
  </si>
  <si>
    <t>$619,475</t>
  </si>
  <si>
    <t>SANS</t>
  </si>
  <si>
    <t>The Escal Institute of Advanced Technologies, Inc.</t>
  </si>
  <si>
    <t>The SANS Institute was established in 1989 as a cooperative research and education organization. Its programs now reach more than 165,000 security professionals around the world. A range of individuals from auditors and network administrators, to chief information security officers are sharing the lessons they learn and are jointly finding solutions to the challenges they face. At the heart of SANS are the many security practitioners in varied global organizations from corporations to universities working together to help the entire information security community.
SANS is the most trusted and by far the largest source for information security training and security certification in the world. It also develops, maintains, and makes available at no cost, the largest collection of research documents about various aspects of information security, and it operates the Internet's early warning system - the Internet Storm Center.</t>
  </si>
  <si>
    <t>https://www.sans.org/</t>
  </si>
  <si>
    <t>Alan Paller</t>
  </si>
  <si>
    <t>https://www.linkedin.com/in/alan-paller-ab8571169/</t>
  </si>
  <si>
    <t>SAS</t>
  </si>
  <si>
    <t>SAS Institute Inc.</t>
  </si>
  <si>
    <t>SAS is the leader in business analytics software and services, and the largest independent vendor in the business intelligence market. Through innovative solutions, SAS helps customers at more than 70,000 sites improve performance and deliver value by making better decisions faster. Since 1976 SAS has been giving customers around the world THE POWER TO KNOW®.</t>
  </si>
  <si>
    <t>https://www.sas.com</t>
  </si>
  <si>
    <t>Jim Goodnight</t>
  </si>
  <si>
    <t>https://www.linkedin.com/in/jim-goodnight/</t>
  </si>
  <si>
    <t>Oliver Schabenberger</t>
  </si>
  <si>
    <t>https://www.linkedin.com/in/oschabenberger/</t>
  </si>
  <si>
    <t>$3,100,000,000</t>
  </si>
  <si>
    <t>Sasa Software</t>
  </si>
  <si>
    <t>Kibbutz Sasa</t>
  </si>
  <si>
    <t xml:space="preserve">Founded in 2013, Sasa Software specializes in cyber security and is a leading provider of Content, Disarm, and Reconstruction (CDR) solutions. Gate Scanner® CDR is a proven award-winning technology, and is currently used by enterprises around the world, including governmental agencies, defense contractors, financial instructions, healthcare enterprises, and critical infrastructure organizations. The technology treats every incoming file and email as suspicious, and transforms them into safe, neutralized, and trustworthy copies, thus preventing advanced undetectable threats while maintaining full file visibility, usability, and functionality.
Gate Scanner® CDR was initially developed in 2010 at Plasan, the primary contractor for armored vehicles supporting the US troops in Afghanistan and Iraq, then spun off as an independent company to serve commercial opportunities. </t>
  </si>
  <si>
    <t>https://www.sasa-software.com/</t>
  </si>
  <si>
    <t xml:space="preserve">Yakov Yeroslav
</t>
  </si>
  <si>
    <t>https://www.linkedin.com/in/yakov-yeroslav-bb7b1976/</t>
  </si>
  <si>
    <t>Ayal Vogel</t>
  </si>
  <si>
    <t>https://www.linkedin.com/in/ayalvogel/</t>
  </si>
  <si>
    <t>Satori Cyber</t>
  </si>
  <si>
    <t xml:space="preserve">Satori Inc
</t>
  </si>
  <si>
    <t>We are a diverse team that is passionate about enabling organizations to innovate and grow. Tackling hard problems and building new and innovating technologies is how we do that. We started Satori Cyber because we believe in the power of data to transform businesses and drive innovation and competitive advantage. We also acknowledge the challenges data-driven organizations face today when they are seeking to enable broad and optimized data access. Our mission is to provide a platform that allows organizations to maximize their return-on-data in an optimized, secure and compliant way.</t>
  </si>
  <si>
    <t>https://satoricyber.com/</t>
  </si>
  <si>
    <t>Eldad Chai</t>
  </si>
  <si>
    <t>https://www.linkedin.com/in/eldadchai/</t>
  </si>
  <si>
    <t>Secureworks</t>
  </si>
  <si>
    <t>SecureWorks, Inc.</t>
  </si>
  <si>
    <t xml:space="preserve">Secureworks is 100% focused on cybersecurity. In fact, it’s all we do. For nearly two decades, we’ve committed to fighting the adversaries in all their forms and ensuring that organizations like yours are protected. 
Secureworks enriches your defenses with intelligence from up to 310-billion cyber events we observe each day, across our 4,100 customers in more than 50+ countries. By investing in supervised machine learning and analytics, as well as the brightest minds in the industry, we’ve successfully automated and accelerated event detection, correlation, and contextualization. That means you can identify threats more quickly and take the right action at the right time to reduce your risk. 
 </t>
  </si>
  <si>
    <t>https://www.secureworks.com/</t>
  </si>
  <si>
    <t>Michael R. Cote</t>
  </si>
  <si>
    <t>https://www.linkedin.com/in/mikecote/</t>
  </si>
  <si>
    <t>Steve Hardy</t>
  </si>
  <si>
    <t>https://www.linkedin.com/in/steevh</t>
  </si>
  <si>
    <t>NASDAQ:SCWX</t>
  </si>
  <si>
    <t>$83,500,000</t>
  </si>
  <si>
    <t>Dell</t>
  </si>
  <si>
    <t>Saviynt</t>
  </si>
  <si>
    <t>Saviynt Inc.</t>
  </si>
  <si>
    <t>It actually began well before Saviynt was founded. Back in 2001, when Sachin Nayyar decided to create Vaau, he had a vision to create an Enterprise Role Management and Identity Compliance technology that would allow companies to manage their auditing and compliance costs. Brought into many of the Fortune 100 companies, the technology quickly became the standard for IGA. Fast forward to 2009, after Vaau was acquired by Sun Microsystems, and ultimately became part of Oracle’s ubiquitous GRC product, Sachin saw the need for a major upgrade to the now 10+ year old IGA solutions still being used by corporations around the globe.</t>
  </si>
  <si>
    <t>https://saviynt.com/</t>
  </si>
  <si>
    <t>Amit Saha</t>
  </si>
  <si>
    <t>https://www.linkedin.com/in/amitsaha/</t>
  </si>
  <si>
    <t>Wade Tibke</t>
  </si>
  <si>
    <t>https://www.linkedin.com/in/tibke/</t>
  </si>
  <si>
    <t>$69,300,000</t>
  </si>
  <si>
    <t>SCADAfence</t>
  </si>
  <si>
    <t xml:space="preserve">SCADAfence Ltd.
</t>
  </si>
  <si>
    <t>SCADAfence helps companies with large-scale operational technology (OT) networks embrace the benefits of industrial IoT by reducing cyber risks and mitigating operational threats. Our non-intrusive platform provides full coverage of large-scale networks, offering best-in-class detection accuracy, asset discovery and user experience. The platform seamlessly integrates OT security within existing security operations, bridging the IT/OT convergence gap. SCADAfence secures OT networks in manufacturing, building management and critical infrastructure industries. We deliver security and visibility for some of world’s most complex OT networks, including Europe’s largest manufacturing facility. With SCADAfence, companies can operate securely, reliably and efficiently as they go through the digital transformation journey.</t>
  </si>
  <si>
    <t>https://www.scadafence.com/</t>
  </si>
  <si>
    <t>Elad Ben-Meir</t>
  </si>
  <si>
    <t>https://www.linkedin.com/in/eladbenmeir/</t>
  </si>
  <si>
    <t>Michael Yehoshua</t>
  </si>
  <si>
    <t>https://www.linkedin.com/in/michael-yehoshua/</t>
  </si>
  <si>
    <t>SCADAhacker</t>
  </si>
  <si>
    <t>Appleton</t>
  </si>
  <si>
    <t>SCADAhacker was conceived with the idea of providing relevant, candid, mission-critical information relating to industrial security of Supervisory Control and Data Acquisition (SCADA), Distributed Control (DCS) and other Industrial Control Systems (ICS) in a variety of public and social media forums. Since its launch in December 2011, SCADAhacker has attracted and retained over 10,000 readers and followers from over 50 countries around the world,  making it one of the leading sources for information sharing and knowledge development specifically devoted to industrial security.
The idea is simple - provide a single point of contact for a wide range of readers covering multiple industry segments for everything related to industrial security.</t>
  </si>
  <si>
    <t>https://scadahacker.com/</t>
  </si>
  <si>
    <t>Joel Langill</t>
  </si>
  <si>
    <t>https://www.linkedin.com/in/joel-langill-scadahacker/</t>
  </si>
  <si>
    <t>Right-Hand Cybersecurity</t>
  </si>
  <si>
    <t>RIGHT-HAND CYBER SECURITY PTE. LTD.</t>
  </si>
  <si>
    <t>Cyber attackers possess advanced capabilities to bypass traditional technological layers, forcing employees to serve as a company's last line of defense. Most employees are not prepared for this battle, making them the weakest link in computer security. Right-Hand helps you to make your employees defensible against cyber-threats.</t>
  </si>
  <si>
    <t>right-hand.ai/</t>
  </si>
  <si>
    <t>Theo Nasser</t>
  </si>
  <si>
    <t>https://www.linkedin.com/in/theonasser/?originalSubdomain=sg</t>
  </si>
  <si>
    <t>ScySec</t>
  </si>
  <si>
    <t xml:space="preserve"> ScySec LLC </t>
  </si>
  <si>
    <t>We are committed to serving all of our clients' needs in the arena of information security, cyber security, and information technology. Some of the specific areas our team can assist with can be explored on our Services page.</t>
  </si>
  <si>
    <t>https://scysec.com/</t>
  </si>
  <si>
    <t>SCYTHE</t>
  </si>
  <si>
    <t>SCYTHE Inc.</t>
  </si>
  <si>
    <t xml:space="preserve">SCYTHE is disrupting the traditional approach to information security by taking vulnerability assessments to the next level. The SCYTHE platform provides “a common environment for the build, development, and operation of adversarial emulation". Rooted in GRIMM’s core values - innovation, passion and agility -  SCYTHE is dedicated to demonstrating and delivering the art of the possible in cybersecurity by bringing to market advanced cybersecurity products.
</t>
  </si>
  <si>
    <t>https://www.scythe.io/</t>
  </si>
  <si>
    <t>BRYSON BORT</t>
  </si>
  <si>
    <t>https://www.linkedin.com/in/brysonbort/</t>
  </si>
  <si>
    <t>SDG</t>
  </si>
  <si>
    <t>SDG Group</t>
  </si>
  <si>
    <t>Bedminster</t>
  </si>
  <si>
    <t>The SDG Group foundation dates back to 1994. Since the first day, the business community has identified SDG as a fervent laboratory for Innovation and Development for planning and controlling methodologies and practices, as well as an emerging consulting firm focused on the design and implementation of Decision Support Systems.</t>
  </si>
  <si>
    <t>https://www.sdggroup.com/</t>
  </si>
  <si>
    <t>SDS</t>
  </si>
  <si>
    <t>Smart Door Systems Ltd</t>
  </si>
  <si>
    <t>Nahariya</t>
  </si>
  <si>
    <t>https://www.adioslock.com/</t>
  </si>
  <si>
    <t>Seamoon</t>
  </si>
  <si>
    <t>https://www.seamoon.com.cn/</t>
  </si>
  <si>
    <t>Searchlight Security</t>
  </si>
  <si>
    <t>Searchlight Security Limited</t>
  </si>
  <si>
    <t>Searchlight Security helps protect society against the threats of the darkweb.</t>
  </si>
  <si>
    <t>https://www.slcyber.io/</t>
  </si>
  <si>
    <t xml:space="preserve">Ben J.
</t>
  </si>
  <si>
    <t>https://www.linkedin.com/in/ben-j-a684a518/</t>
  </si>
  <si>
    <t>$203,261</t>
  </si>
  <si>
    <t>SecBi</t>
  </si>
  <si>
    <t>SecBi LTD.</t>
  </si>
  <si>
    <t>SecBI’s team balances entrepreneurship with proven domain expertise, technological ingenuity, large scale operational experience, and business leadership. Co-founded by cyber security experts who experienced the pain of an undetected attack which took months for full discovery and another month of mitigation, they founded SecBI to deliver a more effective and rapid threat detection and remediation solution that uses multiple sources in its threat analysis.</t>
  </si>
  <si>
    <t>https://www.secbi.com/</t>
  </si>
  <si>
    <t>GILAD PELEG</t>
  </si>
  <si>
    <t>https://www.linkedin.com/in/giladpeleg1</t>
  </si>
  <si>
    <t xml:space="preserve">DORON DAVIDSON
</t>
  </si>
  <si>
    <t>https://www.linkedin.com/in/dorond</t>
  </si>
  <si>
    <t>SecDev Group</t>
  </si>
  <si>
    <t>The SecDev Group</t>
  </si>
  <si>
    <t>The SecDev Group is a Canadian data-centric risk consultancy that focuses on leveraging open data, and open-source intelligence. The group previously operated out of Cambridge University under the name of the Advanced Network Research Group</t>
  </si>
  <si>
    <t>https://www.secdev.com/</t>
  </si>
  <si>
    <t>Rafal Rohozinski</t>
  </si>
  <si>
    <t>https://www.linkedin.com/in/rohozinski/</t>
  </si>
  <si>
    <t>Secdo</t>
  </si>
  <si>
    <t>Cyber Secdo Ltd.</t>
  </si>
  <si>
    <t>SECDO develops innovative solutions that enable Security Operations teams to slash incident response from hours to minutes.</t>
  </si>
  <si>
    <t>https://www.secdo.com/</t>
  </si>
  <si>
    <t xml:space="preserve">Shai Morag
</t>
  </si>
  <si>
    <t>https://www.linkedin.com/in/moragshai/</t>
  </si>
  <si>
    <t>Seceon</t>
  </si>
  <si>
    <t>Seceon’s Open Threat Management Platform (OTM) is based on the Fast/Big data streaming engine with millions of events ingest/s and extracts features from data sets in real-time to run through it's Dynamic Threat Models, Machine Leaning and AI with actionable Intelligence to detect and eliminate the threats automatically in real-time. 
Today’s (Multi-layer/Defense-in-Depth built using multiple silos/feature products)  don’t surface 75% of threats that are responsible for data loss because lack of context and situational awareness. These threats are due to the security holes created by today’s silos security products for large enterprises and SMB can not afford to have them due to CAPEX and OPEX required. At Seceon, we have built a first in the industry platform, which is the only out-of-box solution to proactively Detect and remediate threats that may occur in any part of your IT and ICS infrastructure across on-Prem, hybrid cloud or remote access.</t>
  </si>
  <si>
    <t>https://www.seceon.com/</t>
  </si>
  <si>
    <t>Chandra Shekhar Pandey</t>
  </si>
  <si>
    <t>https://www.linkedin.com/in/chandrashekharpandey/</t>
  </si>
  <si>
    <t>Tom Ertel</t>
  </si>
  <si>
    <t>https://www.linkedin.com/in/tom-ertel-46b3561/</t>
  </si>
  <si>
    <t>Secfense</t>
  </si>
  <si>
    <t>Kraków</t>
  </si>
  <si>
    <t>Małopolska</t>
  </si>
  <si>
    <t>Poland</t>
  </si>
  <si>
    <t>We help companies protect their users, by introducing any two-factor authentication method to any application without changing it's code nor database - in minutes, not weeks.
Secfense is an User Access Security Broker. It transparently builds 2FA into the fabric of the infrastructure, enabling the use of any 2FA method available on the market (now and in the future) on any app without changing its code. It spans from on-premise, public and private-cloud. Additionally it unlocks the potential of hosting operators in providing 2FA as a part of their offering.</t>
  </si>
  <si>
    <t>https://secfense.com/</t>
  </si>
  <si>
    <t>Tomasz Kowalski</t>
  </si>
  <si>
    <t>https://www.linkedin.com/in/tomkow2/</t>
  </si>
  <si>
    <t>Antoni Sikora</t>
  </si>
  <si>
    <t>https://www.linkedin.com/in/antonisikora/</t>
  </si>
  <si>
    <t>SECFORCE</t>
  </si>
  <si>
    <t>SECFORCE Ltd</t>
  </si>
  <si>
    <t>SECFORCE security consultants are creative, well respected in the field and contribute to our clients’ success, not only with their broad technical knowledge, but also with their ability to translate complex technical risk into business terms.</t>
  </si>
  <si>
    <t>https://www.secforce.com/</t>
  </si>
  <si>
    <t>Seclore</t>
  </si>
  <si>
    <t>Seclore Technology Private Limited</t>
  </si>
  <si>
    <t>As an early and on-going innovator in Rights Management technology, Seclore has now expanded the solution suite with an open, agile Data-Centric Security Platform. The Platform enables organizations to unify best-of-breed Data-Centric Security Solutions with existing Enterprise systems to address the inherent limitations in various data protection point solutions.</t>
  </si>
  <si>
    <t>https://www.seclore.com/</t>
  </si>
  <si>
    <t>Vishal Gupta</t>
  </si>
  <si>
    <t>https://www.linkedin.com/in/jiguptaji/</t>
  </si>
  <si>
    <t>$42,100,000</t>
  </si>
  <si>
    <t>Secnology</t>
  </si>
  <si>
    <t>SECNOLOGY Inc</t>
  </si>
  <si>
    <t>El Granada</t>
  </si>
  <si>
    <t>SECNOLOGY is a company dedicated and focused on developing and providing the most powerful and user friendly event analysis and security management solution, emphasizing ease of use and rich capabilities, which produce the results that meet today’s business needs.</t>
  </si>
  <si>
    <t>https://www.secnology.com/</t>
  </si>
  <si>
    <t>SecondWrite</t>
  </si>
  <si>
    <t>SecondWrite, Inc.</t>
  </si>
  <si>
    <t>SecondWrite’s next-generation malware detection engine delivers a combination of automatic deep code inspection and accurate scoring of zero-day malware. Its platform combines dynamic sandbox analysis with static analysis to leverage the best features of both. Its patented technology on forced code execution finds and executes hidden code paths that other sandboxes miss.</t>
  </si>
  <si>
    <t>https://www.secondwrite.com/</t>
  </si>
  <si>
    <t>Rajeev Barua</t>
  </si>
  <si>
    <t>https://www.linkedin.com/in/rajeev-barua/</t>
  </si>
  <si>
    <t>Alpana Barua</t>
  </si>
  <si>
    <t>https://www.linkedin.com/in/alpana-barua/</t>
  </si>
  <si>
    <t>SecPod Technologies</t>
  </si>
  <si>
    <t>SecPod is an endpoint security and systems management technology company. SecPod (Security Podium, incarnated as SecPod) was founded in the year 2008 with the goal to create a technology company that creates a ‘platform for managing and securing every connected endpoint system.'</t>
  </si>
  <si>
    <t>https://www.secpod.com/</t>
  </si>
  <si>
    <t>Chandrashekhar Basavanna</t>
  </si>
  <si>
    <t>https://www.linkedin.com/in/chandrashekharb/</t>
  </si>
  <si>
    <t>SecPoint</t>
  </si>
  <si>
    <t>SecPoint is a IT Security vendor of :
Protector - UTM VPN Firewall Appliance features Anti Spam , Web Filter, IPS https://www.secpoint.com/protector.html
Penetrator - Pen Testing Appliance, Vulnerability Scanning, Vulnerability Assessment - Real exploits - DoS - https://www.secpoint.com/penetrator.html
Portable Penetrator - Wifi Pen Testing WEP WPA WPA2 Password Recovery
https://www.secpoint.com/portable-penetrator.html
Cloud Penetrator - Web Vulnerability Scanner SQL Injection XSS Cross Site Scripting - Command Execution
https://www.secpoint.com/cloud-penetrator.html</t>
  </si>
  <si>
    <t>https://www.secpoint.com/</t>
  </si>
  <si>
    <t>Victor Christiansenn</t>
  </si>
  <si>
    <t>Senetas</t>
  </si>
  <si>
    <t>Senetas Corporation Limited</t>
  </si>
  <si>
    <t>South Melbourne</t>
  </si>
  <si>
    <t>Senetas, is an Australian public listed company (ASX:SEN) and a leading developer of high-performance encryption security solutions. From certified high-assurance hardware and virtualised encryption for data networks, to the most secure file-sharing and collaboration application with data sovereignty control; all are based on the same crypto-agile, quantum-ready platform. Senetas solutions protect enterprise, government, defence, technology service provider and critical national infrastructure customers against data breaches and cyber-attacks. Leveraging end-to-end encryption and state-of-the-art key management, they provide long-term data protection without compromising network and application performance, or user experience.</t>
  </si>
  <si>
    <t>https://www.senetas.com/</t>
  </si>
  <si>
    <t>Andrew Wilson</t>
  </si>
  <si>
    <t>https://www.linkedin.com/in/andrew-wilson-68631a7/</t>
  </si>
  <si>
    <t>ASX:SEN</t>
  </si>
  <si>
    <t>$6,400,000</t>
  </si>
  <si>
    <t>Secret Double Octopus</t>
  </si>
  <si>
    <t>Secret Double Octopus Ltd.</t>
  </si>
  <si>
    <t>Secret Double Octopus is the passwordless authentication solution for the enterprise. We liberate end-users and security teams from the burden of passwords with the simplicity and security of strong passwordless authentication. The Octopus Passwordless Enterprise™ technology provides unified user experience and a consistent way to access workstations, remote services, cloud applications and on-prem systems while providing stronger protection against cyber-attacks. From being named a Gartner “Cool Vendor” in 2016, our 4th generation platform is now serving mid-sized to Fortune 50 customers around the globe.</t>
  </si>
  <si>
    <t>https://doubleoctopus.com/</t>
  </si>
  <si>
    <t>Raz Rafaeli</t>
  </si>
  <si>
    <t>https://www.linkedin.com/in/raz-rafaeli-64a46/</t>
  </si>
  <si>
    <t>Inbal Voitiz</t>
  </si>
  <si>
    <t>https://www.linkedin.com/in/inbalvoitiz/</t>
  </si>
  <si>
    <t>$22,500,000</t>
  </si>
  <si>
    <t>SecSign</t>
  </si>
  <si>
    <t>SecSign Technologies Inc.</t>
  </si>
  <si>
    <t>Founded in 1998, we put our heart and soul into developing security software to provide our customers and their users with the highest level of security.
SecCommerce was one of the first companies in the world to guarantee security for data archiving and communication for large insurance companies, banks, and national institutions by using electronic signature components.
Government agencies and social insurance agencies, which must follow strict guidelines and meet high standards of security and privacy, rely on our solutions every day to provide maximum protection for sensitive data.</t>
  </si>
  <si>
    <t>https://www.secsign.com/</t>
  </si>
  <si>
    <t>Falk Goossens</t>
  </si>
  <si>
    <t>https://www.linkedin.com/in/falkgoossens</t>
  </si>
  <si>
    <t>Roseland</t>
  </si>
  <si>
    <t>Sectigo is a leading provider of digital identity solutions, including SSL / TLS certificates, DevOps, IoT, and enterprise-grade PKI (Public Key Infrastructure) management, as well as multi-layered web security. As the world's largest commercial Certificate Authority with more than 700,000 customers and over 20 years of experience in online trust, Sectigo partners with organizations of all sizes to deliver automated public and private PKI solutions for securing web servers, user access, connected devices, and applications. Recognized for its award-winning innovation and best-in-class global customer support, Sectigo has the proven performance needed to secure the digital landscape of today and tomorrow.</t>
  </si>
  <si>
    <t>https://sectigo.com/</t>
  </si>
  <si>
    <t>Bill Holtz</t>
  </si>
  <si>
    <t>https://www.linkedin.com/in/bill-holtz-ab749121/</t>
  </si>
  <si>
    <t>Jonathan Skinner</t>
  </si>
  <si>
    <t>https://www.linkedin.com/in/jonathanskinner/</t>
  </si>
  <si>
    <t>GI Partners</t>
  </si>
  <si>
    <t>Secudrive</t>
  </si>
  <si>
    <t>SECUDRIVE</t>
  </si>
  <si>
    <t>Secudrive is a data security brand of the Korean company , a provider of integrated IT resource management and data security solutions for enterprise and government sector. With almost 10 years of exceptional and rich IT industry expertise and experience, Secudrive is committed to helping various organizations to safely protect their valuable, confidential data from both external and internal cyberattacks.</t>
  </si>
  <si>
    <t>https://www.secudrives.com/</t>
  </si>
  <si>
    <t>SecuGen</t>
  </si>
  <si>
    <t>SecuGen Corporation</t>
  </si>
  <si>
    <t>SecuGen Corporation is the world’s leading provider of advanced, optical fingerprint recognition technology, products, tools and platforms. SecuGen has been serving the global biometrics industry since 1998 and strives to provide its customers with the highest quality products and service through continuous research &amp; development and dedicated technical support.
SecuGen’s core technologies include patented SEIR-based fingerprint sensors 500 dpi resolution and proprietary extraction and matching algorithms.</t>
  </si>
  <si>
    <t>https://www.secugen.com/</t>
  </si>
  <si>
    <t>Won Lee</t>
  </si>
  <si>
    <t>https://www.linkedin.com/in/won-lee-1061a61/</t>
  </si>
  <si>
    <t xml:space="preserve">Jeff Brown
</t>
  </si>
  <si>
    <t>https://www.linkedin.com/in/jeff-brown-ab2242/</t>
  </si>
  <si>
    <t>$4 000 000</t>
  </si>
  <si>
    <t>Secure Channels</t>
  </si>
  <si>
    <t>Secure Channels Inc.</t>
  </si>
  <si>
    <t>Secure Channels provides innovative, patented and peer reviewed security solutions designed to complement existing investments in security. Our products offer advanced access control, adaptable encryption, data protection, enterprise confidentiality solutions and proximity-based monitoring and intelligence capabilities. We help you meet your security challenges.
Our mission is to help organizations make the most of their active security tools used for authentication and data protection, while providing a COST and PERFORMANCE effective solution to efficiently address the ever-increasing security challenges organizations face today.</t>
  </si>
  <si>
    <t>https://www.securechannels.com/</t>
  </si>
  <si>
    <t>Richard Blech</t>
  </si>
  <si>
    <t>https://www.linkedin.com/in/richardjblech/</t>
  </si>
  <si>
    <t>Ian Searle</t>
  </si>
  <si>
    <t>https://www.linkedin.com/in/ian-searle-5913588/</t>
  </si>
  <si>
    <t>Secure Code Warrior</t>
  </si>
  <si>
    <t>Secure Code Warrior Limited.</t>
  </si>
  <si>
    <t>Secure Code Warrior is the secure coding company.
We have developed an online secure coding platform that helps Developers to think and act with a security mindset every day. Companies can then scale their secure coding excellence as coders and Development teams build and verify their software security skills, gain real-time advice, and monitor skills development.
Empowers Developers to write secure code, achieving rapid improvements in security compliance and consistency, as well as a better quality and speed of code writing. The more  teams use our platform, the better they’ll become at secure coding and the less time and money will be spent finding and fixing bugs.</t>
  </si>
  <si>
    <t>https://www.securecodewarrior.com/</t>
  </si>
  <si>
    <t>Pieter Danhieux</t>
  </si>
  <si>
    <t>https://www.linkedin.com/in/pieterdanhieux/</t>
  </si>
  <si>
    <t>Nick Flude</t>
  </si>
  <si>
    <t>https://www.linkedin.com/in/nickflude/</t>
  </si>
  <si>
    <t>$51,500,000</t>
  </si>
  <si>
    <t>$28,100,000</t>
  </si>
  <si>
    <t>SEPPmail</t>
  </si>
  <si>
    <t>SEPPmail AG</t>
  </si>
  <si>
    <t>Neuenhof</t>
  </si>
  <si>
    <t xml:space="preserve">Our integrated, globally available secure e-mail solutions make a significant contribution towards secure e-mail communication.
By bundling our strengths such as innovative creativity, expertise and commitment, we will consolidate our position as the leading provider of easy-to-use, highly secure e-mail solutions.
We are successful only if our stakeholders are too. For this reason, our guiding principle is the long-term satisfaction of our customers and partners.
We aim to be an exceptional employer. Our central values include respect, openness and reliability. These values are shared with and by our employees at all times.
We are an owner-led, financially independent company. We pursue a prudent corporate strategy to ensure our long-term independence.
 </t>
  </si>
  <si>
    <t>https://www.seppmail.com/</t>
  </si>
  <si>
    <t>Stefan Klein</t>
  </si>
  <si>
    <t>https://www.linkedin.com/in/stefan-klein-2567481a/</t>
  </si>
  <si>
    <t>$592,000</t>
  </si>
  <si>
    <t>Secure Decisions</t>
  </si>
  <si>
    <t>Applied Visions, Inc.</t>
  </si>
  <si>
    <t>Northport</t>
  </si>
  <si>
    <t>Applied Visions, Inc. created the Secure Decisions division to focus on research and product development areas related to national security including information assurance, computer network defense, cyber security education, and application security. Secure Decisions provides decision-makers with tools, like MeerCAT and the Code Dx software suite, to analyze massive amounts of data for more accurate and timely decisions.</t>
  </si>
  <si>
    <t>https://securedecisions.com/</t>
  </si>
  <si>
    <t>Frank J. Zinghini, Jr.</t>
  </si>
  <si>
    <t>https://www.linkedin.com/in/frankzinghini/</t>
  </si>
  <si>
    <t>Secure Digital Solutions</t>
  </si>
  <si>
    <t>Secure Digital Solutions, Inc.</t>
  </si>
  <si>
    <t>St. Louis Park</t>
  </si>
  <si>
    <t>Since 2005 Secure Digital Solutions (SDS) aligns cyber security and cyber risk with business objectives through consulting and tailored projects in specific to security program governance, enterprise risk and compliance, and data privacy. Our team partners with customers to bridge the gap between operations and business management. In addition, our proprietary methodology titled MAPP provides a maturity-based approach to cybersecurity program management while establishing accountability and continuous improvement.</t>
  </si>
  <si>
    <t>https://trustsds.com/</t>
  </si>
  <si>
    <t>Chad Boeckmann</t>
  </si>
  <si>
    <t>https://www.linkedin.com/in/chadboeckmann/</t>
  </si>
  <si>
    <t>Brian Peters</t>
  </si>
  <si>
    <t>$809,000</t>
  </si>
  <si>
    <t>Secure Ideas</t>
  </si>
  <si>
    <t>Secure Ideas, LLC</t>
  </si>
  <si>
    <t>Orange Park</t>
  </si>
  <si>
    <t>Secure Ideas has focused on penetration testing and application security including web applications, web services and mobile applications. The company is made up of well-known security professionals that are focused on helping you improve your security posture through testing.</t>
  </si>
  <si>
    <t>https://secureideas.com/</t>
  </si>
  <si>
    <t>Kevin Johnson</t>
  </si>
  <si>
    <t>https://www.linkedin.com/in/kevinjohnson/</t>
  </si>
  <si>
    <t>Secure Ninja</t>
  </si>
  <si>
    <t>Insyte LLC dba SecureNinja</t>
  </si>
  <si>
    <t>SecureNinja provides highly specialized cybersecurity training and consulting services, as well as video production services targeted to the cybersecurity community. Our students can obtain vital career-building certifications such as CEHv10, CISSP, CISA, PMP, and more, or choose from our advanced proprietary courses like Cyber Intelligence, Cyber Crime, and Advanced Offensive Hacking.</t>
  </si>
  <si>
    <t>https://secureninja.com/</t>
  </si>
  <si>
    <t>Shakeel Tufail</t>
  </si>
  <si>
    <t>https://www.linkedin.com/in/shakeeltufail/</t>
  </si>
  <si>
    <t>ServiceNow</t>
  </si>
  <si>
    <t>ServiceNow, Inc.</t>
  </si>
  <si>
    <t>ServiceNow delivers digital workflows that create great experiences and unlock productivity. This is the future of work.</t>
  </si>
  <si>
    <t>https://www.servicenow.com/</t>
  </si>
  <si>
    <t>Bill McDermott</t>
  </si>
  <si>
    <t>https://www.linkedin.com/in/billrmcdermott/</t>
  </si>
  <si>
    <t>Alan Marks</t>
  </si>
  <si>
    <t>https://www.linkedin.com/in/almrks/</t>
  </si>
  <si>
    <t>NYSE:NOW</t>
  </si>
  <si>
    <t xml:space="preserve">$83,700,000
</t>
  </si>
  <si>
    <t>$3,460,000,000</t>
  </si>
  <si>
    <t>Shearwater Group</t>
  </si>
  <si>
    <t>Shearwater Group plc</t>
  </si>
  <si>
    <t>Shearwater Group plc comprises a suite of forward-thinking companies to address the complexities and challenges that enterprises need to meet if they are to survive, evolve and succeed in an ever-expanding, global, digital business environment.</t>
  </si>
  <si>
    <t>https://shearwatergroup.com/</t>
  </si>
  <si>
    <t>Phil Higgins</t>
  </si>
  <si>
    <t>https://www.linkedin.com/in/phil-higgins-931ab54/</t>
  </si>
  <si>
    <t xml:space="preserve">LSE:SWG
</t>
  </si>
  <si>
    <t>Secure State AB</t>
  </si>
  <si>
    <t>Secure State Cyber AB</t>
  </si>
  <si>
    <t>Norrköping</t>
  </si>
  <si>
    <t>Ostergotlands Lan</t>
  </si>
  <si>
    <t xml:space="preserve">We have offered professional services in information and cybersecurity since 2005. Our customers are both from private and public sector. We provide comprehensive solutions for information and cybersecurity challenges. 
Our consultants have a background of higher educations in IT, computer science and law. All are specialized in cybersecurity or integrity protection with certifications such as CISSP, CISA, CISM, CRISC, CDPO and ISO 27001 Lead implementer. 
We have extensive experience of working with cybersecurity and data privacy on management level and use international standards and best-practice frameworks as basis for our work. 
Our management system is certified according to ISO 9001, ISO 27001, ISO 14001 och OHSAS 18001.
</t>
  </si>
  <si>
    <t>www.securestatecyber.com/</t>
  </si>
  <si>
    <t>Ulrika Nilsson</t>
  </si>
  <si>
    <t>Derrick Westhaver</t>
  </si>
  <si>
    <t>Secure-IC</t>
  </si>
  <si>
    <t xml:space="preserve">Secure-IC, the Security Science company, recently achieved ten years in business of growth and progression, during which the company has expanded globally. With presence in 20 countries across 5 continents, backed by more than 40 families of international patents and 200 scientific papers, Secure-IC has established a thought leadership position in the cybersecurity world for embedded systems.
Secure-IC sets itself apart by accompanying customers along the IC lifecycle cybersecurity challenges by providing best in class protection technologies, integrated secure elements and security IP (SecuryzrTM), with evaluation tools for security assurance and certification readiness (LaboryzrTM) as well as consulting expertise and security assessment services (ExpertyzrTM ). 
</t>
  </si>
  <si>
    <t>secure-ic.com</t>
  </si>
  <si>
    <t>Hassan Triqui</t>
  </si>
  <si>
    <t>https://www.linkedin.com/in/yairfinzi/</t>
  </si>
  <si>
    <t>Yael Goren</t>
  </si>
  <si>
    <t>https://www.linkedin.com/in/yael-goren-5a3b0875/</t>
  </si>
  <si>
    <t>SecureAge Technology</t>
  </si>
  <si>
    <t>Cesson-sévigné</t>
  </si>
  <si>
    <t>Bretagne</t>
  </si>
  <si>
    <t xml:space="preserve">Placing real security and usability on equal footing, SecureAge Technology is a data security company headquartered in Singapore.
Our history is one of protecting government and enterprise data from the most advanced and persistent cyber threats. The simple and user-centric solutions arising from the SecureAge philosophy of Inherent &amp; Invisible Data Security provide clarity and calm in the most complex security environments.
SecureAge patented technologies provide total data protection through advanced encryption techniques. Our team applies unparalleled expertise, ingenuity, and passion to offer the world's highest level of data security to everyone.
</t>
  </si>
  <si>
    <t>www.secureage.com</t>
  </si>
  <si>
    <t>Teow-Hin Ngair</t>
  </si>
  <si>
    <t>https://www.linkedin.com/in/hassantriqui/</t>
  </si>
  <si>
    <t>Charles Thooris</t>
  </si>
  <si>
    <t>https://www.linkedin.com/in/charles-thooris-752a3240/</t>
  </si>
  <si>
    <t>SecureAuth</t>
  </si>
  <si>
    <t>SecureAuth Corporation</t>
  </si>
  <si>
    <t>SecureAuth provides the most flexible and adaptable identity and access management solution to secure all workforce and customer identities everywhere: hybrid, on-prem, and cloud. Leading organizations use the SecureAuth® Identity Platform to secure access for everyone and everything that connects to their business. 
SecureAuth helps reduce threat surface, enable user adoption and meet business demands by delivering a frictionless user experience that drives engagement and productivity.</t>
  </si>
  <si>
    <t>https://www.secureauth.com/</t>
  </si>
  <si>
    <t>Martin Savitt</t>
  </si>
  <si>
    <t>https://www.linkedin.com/in/teowhin/</t>
  </si>
  <si>
    <t xml:space="preserve">Jeremy Hutcherson
</t>
  </si>
  <si>
    <t>https://www.linkedin.com/in/jeremyfhutcherson/</t>
  </si>
  <si>
    <t>$62,400,000</t>
  </si>
  <si>
    <t>SecureCircle</t>
  </si>
  <si>
    <t>SecureCircle LLC.</t>
  </si>
  <si>
    <t>SecureCircle’s patented Data Access Security Broker (DASB) is the most effective, transparent data security solution. It gives you control of your data while moving access control policies from the storage system of the data to the data itself, for constant protection and visibility no matter where data is created, modified, stored, and shared. Retain control of your data without increasing overhead or interrupting workflows.</t>
  </si>
  <si>
    <t>https://www.securecircle.com/</t>
  </si>
  <si>
    <t>Jeff Capone</t>
  </si>
  <si>
    <t>https://www.linkedin.com/in/martin-savitt-9411954/</t>
  </si>
  <si>
    <t>Brian Czarny</t>
  </si>
  <si>
    <t>https://www.linkedin.com/in/brianczarny/</t>
  </si>
  <si>
    <t>$238,700,000</t>
  </si>
  <si>
    <t>SecureIT</t>
  </si>
  <si>
    <t>SecureIT is a leading provider of cybersecurity management consulting and technical services to government agencies, corporations and non-profit organizations. Through its offering of security governance; risk management; engineering and operations; compliance; IT Audit and training, SecureIT enables its customers to implement and operate a risk-based approach to managing information technology while achieving compliance with applicable security and privacy regulations.  Built from a management consulting pedigree and combined with deep security expertise, SecureIT has the insights to identify opportunities, strategies, and solutions that enable our customers to mitigate risks and provide resilience while improving operational efficiency</t>
  </si>
  <si>
    <t>https://www.secureit.com/</t>
  </si>
  <si>
    <t>David Trout</t>
  </si>
  <si>
    <t>https://www.linkedin.com/in/david-trout-16b8a1/</t>
  </si>
  <si>
    <t>Greg Kent</t>
  </si>
  <si>
    <t>https://www.linkedin.com/in/greg-kent-49543214/</t>
  </si>
  <si>
    <t>Siemens</t>
  </si>
  <si>
    <t>Siemens AG (Berlin and Munich) is a global technology powerhouse that has stood for engineering excellence, innovation, quality, reliability and internationality for more than 170 years. Active around the world, the company focuses on intelligent infrastructure for buildings and distributed energy systems and on automation and digitalization in the process and manufacturing industries. Siemens brings together the digital and physical worlds to benefit customers and society. Through Mobility, a leading supplier of intelligent mobility solutions for rail and road transport, Siemens is helping to shape the world market for passenger and freight services. Via its majority stake in the publicly listed company Siemens Healthineers, Siemens is also a world-leading supplier of medical technology and digital health services.</t>
  </si>
  <si>
    <t>https://www.siemens.com/global/en.html</t>
  </si>
  <si>
    <t>Joe Kaeser</t>
  </si>
  <si>
    <t>https://www.linkedin.com/in/joe-kaeser/</t>
  </si>
  <si>
    <t>Tom Haas</t>
  </si>
  <si>
    <t>https://www.linkedin.com/in/tom-haas-9632254/</t>
  </si>
  <si>
    <t>NSE:SIEMENS</t>
  </si>
  <si>
    <t>$5,200,000,000</t>
  </si>
  <si>
    <t>SecureKey</t>
  </si>
  <si>
    <t>SecureKey Technologies Inc</t>
  </si>
  <si>
    <t>SecureKey Technologies Inc. is a leading identity and authentication provider that simplifies consumer access to online services and applications. SecureKey enables next generation privacy-enhancing identity and authentication network for conveniently connecting people to critical online services using a digital credential they already have and trust. SecureKey is headquartered in Toronto, with offices in Boston and San Francisco. For more information, please visit www.securekey.com.</t>
  </si>
  <si>
    <t>https://securekey.com/</t>
  </si>
  <si>
    <t>Greg Wolfond</t>
  </si>
  <si>
    <t>https://www.linkedin.com/in/gregwolfond/</t>
  </si>
  <si>
    <t>June Macabitas</t>
  </si>
  <si>
    <t>https://www.linkedin.com/in/junemacabitas/</t>
  </si>
  <si>
    <t>$91,900,000</t>
  </si>
  <si>
    <t>SecureLink</t>
  </si>
  <si>
    <t xml:space="preserve">SecureLink is the leader in providing vendor privileged access and remote support solutions for both highly regulated enterprise organizations and technology vendors. SecureLink serves more than 30,000 organizations worldwide. World-class companies across multiple industries including healthcare, financial services, legal, gaming, and retail rely on SecureLink’s secure, purpose-built platform. SecureLink is headquartered in Austin, Texas.
</t>
  </si>
  <si>
    <t>https://www.securelink.com/</t>
  </si>
  <si>
    <t>Joe Devine</t>
  </si>
  <si>
    <t>https://www.linkedin.com/in/joemdevine/</t>
  </si>
  <si>
    <t>Rob Palermo</t>
  </si>
  <si>
    <t>https://www.linkedin.com/in/rob-palermo-b2276914/</t>
  </si>
  <si>
    <t>SecureLogix</t>
  </si>
  <si>
    <t>SecureLogix Corporation</t>
  </si>
  <si>
    <t>For 20 years, we've profiled, tracked and defended customers against the schemes and threats plaguing unified communications networks. We’ve developed patented technology and assembled the most skilled team in the industry to monitor and protect some of the world's largest and most complex contact centers and voice networks.</t>
  </si>
  <si>
    <t>https://securelogix.com/</t>
  </si>
  <si>
    <t>Bret Fund</t>
  </si>
  <si>
    <t>https://www.linkedin.com/in/lee-sutterfield-9662653/</t>
  </si>
  <si>
    <t>David Heard</t>
  </si>
  <si>
    <t>https://www.linkedin.com/in/david-heardtx/</t>
  </si>
  <si>
    <t>$16.500,000</t>
  </si>
  <si>
    <t>SecureMentem</t>
  </si>
  <si>
    <t>Secure Mentem, Inc.</t>
  </si>
  <si>
    <t xml:space="preserve">Secure Mentem is a company dedicated to the human aspects of security. Our team has decades of experience in developing and implementing impactful security awareness programs and services for many of the largest multinational companies in the world.
We create comprehensive and custom security awareness program within months, while it typically takes more than a year for most organizations to implement their own programs. We deliver programs that are more effective and less expensive than organizations can create on their own. Secure Mentem considers security awareness a science, and constantly uses empirical research and security awareness methodologies that power the metrics we use today which are built into everything we do.
All of Secure Mentem programs and services are holistic in nature, based in behavioral science and customized for your needs.
</t>
  </si>
  <si>
    <t>https://www.securementem.com/</t>
  </si>
  <si>
    <t>Ira Winkler</t>
  </si>
  <si>
    <t>https://www.linkedin.com/in/irawinkler/</t>
  </si>
  <si>
    <t>SecureMySocial</t>
  </si>
  <si>
    <t xml:space="preserve">SecureMySocial, L.L.C. </t>
  </si>
  <si>
    <t xml:space="preserve">SecureMySocial addresses the business, legal, regulatory, physical, and human risks of social media by warning people in real-time if they post problematic material so as to ensure immediate removal. SecureMySocial can also auto-delete such posts if so authorized.
Problematic posts need not be "negative" sounding – comments about a competing product, postings that someone is out of town, and other seemingly innocuous posts can yield catastrophic results. Likewise, people oversharing on social media can lead to data leaks, or to criminals launching effective spear phishing campaigns and breaching a business’s computer systems.
</t>
  </si>
  <si>
    <t>https://www.securemysocial.com/</t>
  </si>
  <si>
    <t>Joseph Steinberg</t>
  </si>
  <si>
    <t>https://www.linkedin.com/in/josephsteinberg/</t>
  </si>
  <si>
    <t>SecureNation</t>
  </si>
  <si>
    <t xml:space="preserve">SecureNation, LLC </t>
  </si>
  <si>
    <t>Baton Rouge</t>
  </si>
  <si>
    <t>Louisiana</t>
  </si>
  <si>
    <t>SecureNation’s goal is to be the transparent, honest and long-lasting IT provider you and your company need. Our company is capable of working with clients of all sizes, in all areas of the US. We have one of the most-accomplished management teams in the industry. Our company offers a wide variety of cutting-edge technologies and IT services to address almost any of your information security, network security and information assurance needs.</t>
  </si>
  <si>
    <t>https://securenation.net/</t>
  </si>
  <si>
    <t>Jon Davis</t>
  </si>
  <si>
    <t>https://www.linkedin.com/in/jonbdavis/</t>
  </si>
  <si>
    <t>Kim McCarty</t>
  </si>
  <si>
    <t>https://www.linkedin.com/in/kimmccartybatonrouge/</t>
  </si>
  <si>
    <t>SecurEnvoy</t>
  </si>
  <si>
    <t>SecurEnvoy Ltd</t>
  </si>
  <si>
    <t>Theale</t>
  </si>
  <si>
    <t xml:space="preserve">For almost 20 years we have been a leader in designing innovative security solutions that take advantage of mobile and cutting-edge identity technologies. We secure access to critical data and infrastructure, as well as provide peace of mind that the most sensitive information our users care about, is protected.
Secure passwords are no longer adequate for even the most basic security protocol. With our new SecureIdentity platform, we provide a layer of security to prove the identity of the user. A layer that is easy to use, easy to deploy and simple to administer. 
</t>
  </si>
  <si>
    <t>https://www.securenvoy.com/</t>
  </si>
  <si>
    <t xml:space="preserve">Steve Watts
</t>
  </si>
  <si>
    <t>https://www.linkedin.com/in/steve-watts-b2421527/</t>
  </si>
  <si>
    <t>Stephen Watts</t>
  </si>
  <si>
    <t>SecurePush</t>
  </si>
  <si>
    <t xml:space="preserve">Securepush LTD
</t>
  </si>
  <si>
    <t xml:space="preserve">Smart. Secure. Now! IoTen™ is a secured IoT solution for manufacturers, shortest time to market with fully integrated HW WiFi module, mobile app and auto-configured cloud services. Unique hardware based security (SignalWall technology) eliminates man-in-the-middle attacks while providing complete secure access even without an internet connection
(since all of the user permissions and security logic are on the HW flash).
</t>
  </si>
  <si>
    <t>www.securepush.com</t>
  </si>
  <si>
    <t>Kobi Tzedef</t>
  </si>
  <si>
    <t>https://www.linkedin.com/in/jacob-kobi-tzedef-5677525/</t>
  </si>
  <si>
    <t>Yaron Ofek</t>
  </si>
  <si>
    <t>https://www.linkedin.com/in/yaronofek/</t>
  </si>
  <si>
    <t>SecureSet Academy</t>
  </si>
  <si>
    <t>SecureSet Academy, Inc.</t>
  </si>
  <si>
    <t>We're transforming the world by educating the next generation of cybersecurity professionals. Read our mission and philosophy to see what sets SecureSet, a Flatiron School, apart. Applying will redirect you to the Flatiron School website to take the next step on your journey to becoming a cybersecurity professional.</t>
  </si>
  <si>
    <t>https://secureset.com/</t>
  </si>
  <si>
    <t>SecureSky Inc</t>
  </si>
  <si>
    <t>SecureSky, Inc</t>
  </si>
  <si>
    <t>SecureSky was founded in 2018 by seasoned cybersecurity professionals, with extensive experience in cloud security services, security operations, application development, and cloud security consulting. The founders’ mission of protecting clients’ cloud applications, service and infrastructure using modern technologies is backed by:
250+ years of collective cybersecurity experience
In-depth cloud expertise with Azure, AWS, Google Cloud and multiple SaaS providers
Patented technology blended with a customer service focus
We work closely with CISOs and their teams, business leaders and industry-leading partners to provide our clients with modern cloud security technology and services.</t>
  </si>
  <si>
    <t xml:space="preserve">securesky.com/
</t>
  </si>
  <si>
    <t>Michael Hrabik</t>
  </si>
  <si>
    <t>https://www.linkedin.com/in/mikehrabik/</t>
  </si>
  <si>
    <t>SecureStack</t>
  </si>
  <si>
    <t>SecureStack Pty Ltd.</t>
  </si>
  <si>
    <t>SecureStack helps software developers find security &amp; scalability gaps in their web applications and offers ways to fix those gaps without forcing those developers to become security experts. The results are faster time to business and a 60%-70% reduction in the app attack surface.</t>
  </si>
  <si>
    <t>https://securestack.com/</t>
  </si>
  <si>
    <t>Guy Givoni</t>
  </si>
  <si>
    <t>https://www.linkedin.com/in/givoni/</t>
  </si>
  <si>
    <t>SecureStrux</t>
  </si>
  <si>
    <t>SecureStrux LLC</t>
  </si>
  <si>
    <t>Lancaster</t>
  </si>
  <si>
    <t>Our mission is simple: we improve the security of our clients’ networks, provide decision-makers with expert advice in cyber compliance, and deliver unparalleled service with every engagement.
Our Cybersecurity Expertise
As a cybersecurity firm with deep roots in the DoD cybersecurity community, we provide specialized services in the areas of compliance, vulnerability management, cybersecurity strategies, and engineering solutions. Since 2008, we’ve partnered with hundreds of organizations within and outside the DoD to understand and proactively manage their risk. Our deep knowledge of the defense industry allows us to seamlessly translate best practices to our defense contractor, commercial, manufacturing, and air &amp; space clients.
About Us
Delivering Ongoing Value for Clients
Each organization we work with is unique, but each has similar security needs and requirements. Our comprehensive services provide both small and large organizations with proven methods and common-sense approaches to secure their data, build trust with their clients, and remain compliant with DoD, Federal, and Commercial cyber governance.  We pride ourselves on delivering actionable, value-added services that produce sustainable and measurable security improvements.</t>
  </si>
  <si>
    <t>https://securestrux.com/</t>
  </si>
  <si>
    <t>Todd Williams</t>
  </si>
  <si>
    <t>https://www.linkedin.com/in/todd-williams-62a36989</t>
  </si>
  <si>
    <t>SecureW2</t>
  </si>
  <si>
    <t>SECUREW2</t>
  </si>
  <si>
    <t>SecureW2 provides next-generation passwordless network security for enterprises, education, healthcare, service providers and small businesses around the globe. We offer Certificate &amp; Managed PKI services, top-rated device onboarding software plus world-class RADIUS authentication services. SecureW2 provides everything an organization needs to secure its networks' perimeter by eliminating credential theft risk and improving user experience.</t>
  </si>
  <si>
    <t>https://www.securew2.com/</t>
  </si>
  <si>
    <t>Securicon</t>
  </si>
  <si>
    <t>Securicon, LLC</t>
  </si>
  <si>
    <t>A Higher Level of Security Expertise 
Our heritage originates from the U.S. DoD, Intel Community, Federal government and corporate pioneers.  We not only provide information security solutions, we help define, deliver, implement and manage information security programs for U.S. Cyber Command and the Department of Homeland Security.  We leveraged our ICS and Critical Infrastructure experience to help the Federal Government develop Information Security Programs. 
We help our customers cost-effectively manage risk by serving as their trusted advisor and operating as an extension of their internal information and cyber security teams, without bias toward any product, vendor or service. 
At Securicon, we combine a seasoned, knowledgeable staff with sound, proven methodologies and comprehensive strategies. The result balances information and operational security needs with business and other functional requirements – giving our clients the right solutions for the right challenges.</t>
  </si>
  <si>
    <t>https://www.securicon.com</t>
  </si>
  <si>
    <t>Paul W. Hurley</t>
  </si>
  <si>
    <t>https://www.linkedin.com/in/paul-hurley-8498b8/</t>
  </si>
  <si>
    <t>SecuriThings</t>
  </si>
  <si>
    <t>SecuriThings®</t>
  </si>
  <si>
    <t xml:space="preserve">SecuriThings was established in 2016 by security and IoT experts who bring vast knowledge in embedded-systems security and deep understanding of the challenges within the IoT space. Since then, the SecuriThings’ team has grown alongside the solution capabilities, and consists of top professionals with experience in cyber security and IT operations.  
Why we’re here 
At SecuriThings, our mission is to empower teams accountable for the availability of IoT devices with a solution tailored for their needs. We believe that managing IoT at scale has become a liability for any organization. This is why we’ve built a platform to manage all IoT operations in one unified view. We pay attention to our customers’ needs with a drive for constant innovation. </t>
  </si>
  <si>
    <t>https://securithings.com/</t>
  </si>
  <si>
    <t>Roy Dagan</t>
  </si>
  <si>
    <t>https://il.linkedin.com/in/roydagan</t>
  </si>
  <si>
    <t>Roy Brockman</t>
  </si>
  <si>
    <t>https://il.linkedin.com/in/roybrockman</t>
  </si>
  <si>
    <t>Security Audit Systems</t>
  </si>
  <si>
    <t>Bath</t>
  </si>
  <si>
    <t xml:space="preserve">Security Audit Systems offer managed security services and penetration testing to businesses worldwide. We are a cyber security and ethical hacking/penetration testing company based in London, UK. We have a portfolio of international clients, varying from small to medium sized companies to multinationals operating in countries such as the USA, UK, France, Germany, Switzerland, Italy, India, Russia and China. 
With the UK Government stating that cyber crime is on the rise, more and more businesses across the world are coming to us to have their websites and web facing networking equipment tested against the latest security vulnerabilities. We offer clients advanced cyber security threat detection through vulnerability analysis and are specialists in website penetration testing and website security testing. 
TRUSTED EXPERTS IN CYBER SECURITY 
We are a UK based penetration testing company with an international client base. Big brand names from all over the world have repeatedly come to use our services over the last 10 years because of the knowledge and insight we can provide. </t>
  </si>
  <si>
    <t>https://www.security-audit.com</t>
  </si>
  <si>
    <t>Security Brigade</t>
  </si>
  <si>
    <t>Security Brigade InfoSec Pvt. Ltd.</t>
  </si>
  <si>
    <t>Security Brigade is a pure-play information security consulting firm specializing in delivering high-quality services through expert-driven manual testing. With a core focus on Penetration Testing, Vulnerability Assessment, Web-application Security and Source Code Security Audit. Security Brigade is founded on the core belief that “Great audits are done by great auditors – not expensive tools”.
Security Brigade’s approach is built around strong processes that enable auditors to conduct in-depth manual security audits. Security Brigade’s proprietary E.D.I.T.E platform provides a workflow based testing engine that encapsulates the complete audit process. It allows expert auditors to follow am in-depth manual testing processes while assisted by a combination of proprietary, open-source and commercial technology.
Security Brigade is based out of Mumbai, India and was founded in December 2006. It conducts thousands of audits a year for organizations such as MakeMyTrip, Network 18, Tata Group, HDFC, Vodafone, IRDA, Reliance Money, and Netmagic Solutions among many others.</t>
  </si>
  <si>
    <t>https://www.securitybrigade.com/</t>
  </si>
  <si>
    <t>Yash Kadakia</t>
  </si>
  <si>
    <t>https://www.linkedin.com/in/yashkadakia/</t>
  </si>
  <si>
    <t>Snowflake</t>
  </si>
  <si>
    <t>Snowflake, Inc.</t>
  </si>
  <si>
    <t>Snowflake’s founders started from scratch and built a data platform that would harness the immense power of the cloud.  But their vision didn’t stop there. They engineered Snowflake to power the Data Cloud, where thousands of organizations have seamless access to explore, share, and unlock the true value of their data.</t>
  </si>
  <si>
    <t>https://www.snowflake.com/</t>
  </si>
  <si>
    <t>Frank Slootman</t>
  </si>
  <si>
    <t>https://www.linkedin.com/in/frankslootman/</t>
  </si>
  <si>
    <t>Denise Persson</t>
  </si>
  <si>
    <t>https://www.linkedin.com/in/denisepersson/</t>
  </si>
  <si>
    <t>NYSE:SNOW</t>
  </si>
  <si>
    <t>$1,400,000,000</t>
  </si>
  <si>
    <t>$264,700,000</t>
  </si>
  <si>
    <t>Security Compass</t>
  </si>
  <si>
    <t>Security Compass.</t>
  </si>
  <si>
    <t>We are application security experts helping organizations balance cybersecurity risks with time to market.
Who We Are
We understand the importance of security and speed to market in your business. That’s why we have developed the industry’s first Balanced Development Automation platform, SD Elements, to drive fast and secure application development.
We also offer advisory services on emerging technologies like cloud computing to strengthen your security posture. The world’s leading financial organizations, technology enablers, and renowned global brands trust us to secure their applications.</t>
  </si>
  <si>
    <t>https://www.securitycompass.com/</t>
  </si>
  <si>
    <t>Rohit Sethi</t>
  </si>
  <si>
    <t>https://www.linkedin.com/in/rohit-sethi-8429591/</t>
  </si>
  <si>
    <t>Bruce Warren</t>
  </si>
  <si>
    <t>https://www.linkedin.com/in/rbwarren/</t>
  </si>
  <si>
    <t>Security in Motion</t>
  </si>
  <si>
    <t>Security in Motion Ltd</t>
  </si>
  <si>
    <t>Marylebone</t>
  </si>
  <si>
    <t xml:space="preserve">Security in Motion is an independent provider of IT security and infrastructure services, supplying the SME and enterprise markets. Our independence as an experienced IT security provider ensures a continued ability to innovate and remain agile in dynamic and ever changing market conditions. Having a wealth of experience and expert knowledge, our consultants can support on a range of IT issues which challenge today’s organisations. All our clients benefit from our passion, trusted vendors and sound business judgement.   
We are determined to be your first choice strategic IT Security partner, by utilising our friendly staff, strong vendor relationships and excellent technical support. This combination of quality has allowed Security in Motion to feature strongly in the financial, legal, public and corporate sectors.  </t>
  </si>
  <si>
    <t>https://www.securityinmotion.co.uk/</t>
  </si>
  <si>
    <t xml:space="preserve">Vince Poloniato
</t>
  </si>
  <si>
    <t>https://www.linkedin.com/in/vince-poloniato-302a0a10/</t>
  </si>
  <si>
    <t>Security Innovation</t>
  </si>
  <si>
    <t>Security Innovation, Inc.</t>
  </si>
  <si>
    <t>Security Innovation is an authority on software security and helps organizations build and deploy more secure software.  Global technology vendors and enterprise IT organizations such as Microsoft, IBM, FedEx, ING, Symantec, Coca-Cola and GE rely on our expertise to understand the security risks in their software systems and facilitate the software and process change necessary to mitigate them. 
Security Innovation specializes in software security, an area where traditional “information security” and “business” consultants tend to struggle. We have been analyzing application vulnerabilities and risk for almost a decade and were one of the first providers of software risk solutions to Fortune 500 firms. Our unrivaled proficiency in technical analysis, coupled with sound knowledge of business processes, results in world-class solutions that bridge the gap between application security holes and risk management optimization.</t>
  </si>
  <si>
    <t>https://www.securityinnovation.com/</t>
  </si>
  <si>
    <t>Ed Adams</t>
  </si>
  <si>
    <t>https://www.linkedin.com/in/edadamsboston</t>
  </si>
  <si>
    <t>Lisa Parcella</t>
  </si>
  <si>
    <t>Security Management Partners</t>
  </si>
  <si>
    <t>Security Management Partners Inc</t>
  </si>
  <si>
    <t xml:space="preserve">Founded in 2001 and headquartered in Waltham, MA, Security Management Partners is a full-service IT assurance firm. We specialize in information security audits, assessments and regulatory compliance consulting for the corporate, healthcare, biopharma, and financial industries. As proven counsel to large global enterprises as well as small- to mid-sized businesses, SMP identifies threats and vulnerabilities, quantifies risks and provides remediation strategies for your information assets. 
Our highly skilled IT security specialists maintain a singular focus to identify, test and provide concrete solutions that eliminate external and internal information security risks, while working in partnership with you to navigate today’s evolving regulatory compliance rules. That’s why hundreds of businesses have selected SMP as their cybersecurity provider of choice. Here’s what makes us different:  
Our Sole Focus is Your Information Security.  
Our Experience and Methodology is Proven.  
Security Management Partners Builds Lasting Partnerships with our customers.  
Reporting.  </t>
  </si>
  <si>
    <t>https://www.smpone.com/</t>
  </si>
  <si>
    <t>James Achille</t>
  </si>
  <si>
    <t>https://www.linkedin.com/in/james-achille-65bb026/</t>
  </si>
  <si>
    <t>Security Mentor</t>
  </si>
  <si>
    <t>Security Mentor, Inc.</t>
  </si>
  <si>
    <t>Pacific Grove</t>
  </si>
  <si>
    <t>We are Security Mentor.
Used by organizations worldwide since 2008, we are your partner in cyber-security awareness. We’re the industry pioneer and expert in security awareness training and education services, recognized by Gartner and valued by customers and users alike.</t>
  </si>
  <si>
    <t>https://www.securitymentor.com/</t>
  </si>
  <si>
    <t>Marie E. White</t>
  </si>
  <si>
    <t>https://www.linkedin.com/in/mariewhite/</t>
  </si>
  <si>
    <t>Security on Demand</t>
  </si>
  <si>
    <t>Security On-Demand Inc.</t>
  </si>
  <si>
    <t>https://www.securityondemand.com/</t>
  </si>
  <si>
    <t>PETER B. BYBEE</t>
  </si>
  <si>
    <t>https://www.linkedin.com/in/peterbybee/</t>
  </si>
  <si>
    <t>KIM SCOTT</t>
  </si>
  <si>
    <t>https://www.linkedin.com/in/kimjscott</t>
  </si>
  <si>
    <t>Security Onion Solutions</t>
  </si>
  <si>
    <t>Security Onion Solutions, LLC</t>
  </si>
  <si>
    <t>Evans</t>
  </si>
  <si>
    <t>Security Onion Solutions, LLC is the creator and maintainer of Security Onion, a free and open source platform for threat hunting, network security monitoring, and log management. Security Onion includes best-of-breed open source tools such as Suricata, Zeek, Wazuh, the Elastic Stack, among many others.
We created and maintain Security Onion, so we know it better than anybody else. When you purchase products and services from us, you're helping to fund development of Security Onion!</t>
  </si>
  <si>
    <t>https://securityonionsolutions.com</t>
  </si>
  <si>
    <t>Doug Burks</t>
  </si>
  <si>
    <t>https://www.linkedin.com/in/dougburks</t>
  </si>
  <si>
    <t xml:space="preserve">Mike Reeves
</t>
  </si>
  <si>
    <t>https://www.linkedin.com/in/mike-reeves-948b131/</t>
  </si>
  <si>
    <t>Security Risk Solutions</t>
  </si>
  <si>
    <t>Security Risk Solutions, LLC</t>
  </si>
  <si>
    <t>Mt Pleasant</t>
  </si>
  <si>
    <t>Security Risk Solutions Inc., (SRS) is a vendor-neutral consulting firm that specializes in Information Security Services. SRS was incorporated in the State of South Carolina in 2004.
SRS helps clients maintain the delicate balance and difficult challenges associated with mainting compliance with regulatory requirements and implementing security best practices in a cost effective manner. 
We understand that the responsibility for security lies not only with those who implement and maintain Information Systems, but with many others including:
Users
Facility managers
Compliance officers
Contract and financial staff
Every employee in the organization
Our on-site consulting services therefore focuses on the technical infrastructure, and on the business processes and staff practices that play a crucial part in the effective implementation of any security, compliance or IT governance program.  Importantly, we do not resell any products and are thus able to maintain the utmost impartiality when making observations or providing recommendations to clients.
While the scope of our services is primarily focused entirely on information security, our expertise lies primarily in:
Technical Risk Assessments
Business Impact Analysis
Continuity of Operations
Program Risk Management
Information Assurance, Privacy, and Security
Health IT Standards and Interoperability
Training
Dun &amp; Bradstreet D-U-N-S number for Security Risk Solutions Inc. is 192835390</t>
  </si>
  <si>
    <t>https://www.securityrisksolutions.com/</t>
  </si>
  <si>
    <t>Steve Katz</t>
  </si>
  <si>
    <t>https://www.linkedin.com/in/stevekatz3/</t>
  </si>
  <si>
    <t>Security Scorecard</t>
  </si>
  <si>
    <t>SecurityScorecard Inc.</t>
  </si>
  <si>
    <t>SecurityScorecard is the global leader in cybersecurity ratings and the only service with over a million companies continuously rated. SecurityScorecard’s patented rating technology is used by over 1,000 organizations for self-monitoring, third-party risk management, board reporting, and cyber insurance underwriting; making all organizations more resilient by allowing them to easily find and fix cybersecurity risks across their externally facing digital footprint. SecurityScorecard is the only provider of instant risk ratings that automatically map to vendor cybersecurity questionnaire responses - providing a true 360 degree view of risk.</t>
  </si>
  <si>
    <t>https://securityscorecard.com/</t>
  </si>
  <si>
    <t>Aleksandr Yampolskiy</t>
  </si>
  <si>
    <t>https://www.linkedin.com/in/ayampolskiy/</t>
  </si>
  <si>
    <t>Susanne Gurman</t>
  </si>
  <si>
    <t>https://www.linkedin.com/in/susanne-gurman</t>
  </si>
  <si>
    <t>$112,200,000</t>
  </si>
  <si>
    <t>Security University</t>
  </si>
  <si>
    <t>Security University is the leading provider of Qualified Hands-On Cybersecurity Education, Information Assurance Training and Certifications for IT and Security Professionals in the world.
The mission of Security University is striving to provide our students with the highest quality Cybersecurity educational available through our Information Security and Information Assurance Training and Certifications for IT Security Professionals Worldwide.
Since 1999, Security University has led the professional cybersecurity education industry in hands-on information security training &amp; education. Security University provides uniform IT security workforce training with performance based, tactical hands-on security skills that qualify and validate the workforce so less people can do the same job or more, with consistent cybersecurity skills. SU's Q/ISP Certification  rigorously qualifies and validates cyber security professionals with tactical security skills necessary to deliver the capability to establish, operate, defend, exploit, and attack in, through, and from the cyberdomain.  The Q/ISP® (Q/EH, Q/SA-Q/PTL, Q/FE, Q/ND)  Certification provides the only means of identifying and certifying "qualified" persons who subscribe to a rigorous requirement of learning objectives for maintaining their tactical security skills knowledge and proficiency with validated security skills and experience.
The SU Qualified Programs such as the Q/ISP were born from IS professionals who need to prove they are "Qualified" and validated for their job, not just certified.
CNSS achievement - all SU Performance-Based Security University classes have earned the CNSS highest non-academic approval.
Certified to Operate by State Council of Higher Education for Virginia (SCHEV)</t>
  </si>
  <si>
    <t>securityuniversity.net</t>
  </si>
  <si>
    <t>Sondra Schneider</t>
  </si>
  <si>
    <t>Security Weaver</t>
  </si>
  <si>
    <t>Security Weaver LLC</t>
  </si>
  <si>
    <t>Security Weaver is a leading provider of governance, risk and compliance management (GRCM) software. Our flagship software suite, Security Weaver is engineered to give customers a unified view of their enterprise-wide application environment so they can reduce the risk of fraud, accelerate the efficiency of operations and ease the burden of ongoing compliance requirements.
Security Weaver's suite of products includes tools for the management of enterprise wide segregation of duties (SOD) conflicts, full automation of the user provisioning process, control of privileged user access, configurable process controls and advanced audit analytics integrated with robust reporting and workflow capabilities. Organizations throughout the world are using Security Weaver to support a robust GRCM framework while providing Finance, IT and Audit with the tools and visibility they need to reduce the risk of fraud and ensure compliance. For more information, visit https://www.securityweaver.com/solutions.</t>
  </si>
  <si>
    <t>https://www.securityweaver.com/</t>
  </si>
  <si>
    <t>Terry Hirsch</t>
  </si>
  <si>
    <t>https://www.linkedin.com/in/terryhirsch/</t>
  </si>
  <si>
    <t>Stephen DuBravac</t>
  </si>
  <si>
    <t>https://www.linkedin.com/in/sdubravac/</t>
  </si>
  <si>
    <t>$6,340,000</t>
  </si>
  <si>
    <t>Security-Database</t>
  </si>
  <si>
    <t>Security-Database is operated by one of the best european security experts team.
Since 2006, we have been pulling together our expertise into an innovative and cutting-edge technology. Based on proven open standards, our software solution helps your teams anticipate, in real-time, and resist any attack on your key assets. We will help your corporation foresee and avoid any security risks that may impact your IT infrastructure and business applications.
We deliver on our promise, test us today !
And the beauty of it, is that it's free.</t>
  </si>
  <si>
    <t>https://www.security-database.com/</t>
  </si>
  <si>
    <t>Benjamin Picuira</t>
  </si>
  <si>
    <t>https://www.linkedin.com/in/benjamin-picuira-a41710/</t>
  </si>
  <si>
    <t>SecurityDAM</t>
  </si>
  <si>
    <t>SecurityDam Ltd.</t>
  </si>
  <si>
    <t>Ramat Hahayal</t>
  </si>
  <si>
    <t>SecurityDAM is a leading provider of best-in-class cloud based security solutions, helping MSSPs, service providers and enterprises offer and gain the highest possible level of security. The CyberDAM robust solutions suite, secures many of the most complex network globally, addressing Distributed Denial of Service (DDoS) attacks. Using our multi-tenant management platform, global network of scrubbing centers and SOC services – we offer unmatched protection solutions for network and services.
SecurityDAM is driven by world-leading IT and business experts, highly skilled in the network and cyber-security industry. Privately-held, SecurityDAM is backed by prominent and experienced board and is part of the global RAD group.</t>
  </si>
  <si>
    <t>https://www.securitydam.com/</t>
  </si>
  <si>
    <t>Koby Danon</t>
  </si>
  <si>
    <t>https://linkedin.com/in/koby-danon-02645</t>
  </si>
  <si>
    <t>Yaniv Raz</t>
  </si>
  <si>
    <t>https://www.linkedin.com/in/yanivraz/</t>
  </si>
  <si>
    <t>SecurityGate</t>
  </si>
  <si>
    <t>SecurityGate, Inc.</t>
  </si>
  <si>
    <t>SecurityGate.io is a risk management platform for critical infrastructure cybersecurity. We replace the slow, manual assessment and remediation processes with automation, lite workflows, and data intelligence. This helps our customers understand their risks sooner and make improvements faster.</t>
  </si>
  <si>
    <t>https://www.securitygate.io/</t>
  </si>
  <si>
    <t>Ted Gutierrez</t>
  </si>
  <si>
    <t>https://www.linkedin.com/in/tedgutierrez/</t>
  </si>
  <si>
    <t>Matt Wilbanks</t>
  </si>
  <si>
    <t>https://www.linkedin.com/in/mattwilbanks/</t>
  </si>
  <si>
    <t>SecurityMetrics</t>
  </si>
  <si>
    <t>SecurityMetrics, Inc.</t>
  </si>
  <si>
    <t>In 1998, CEO Brad Caldwell recognized the need for affordable data security for the masses after his company's website was hacked. At the time, the only organization qualified to help his business through the damaging compromise was extremely expensive. Caldwell realized small organizations not only need affordable forensic investigations, but also simple tools to protect them from hacks in the first place.
Since its founding in 2000, privately-held SecurityMetrics has grown from a small security company specializing in vulnerability assessment scans to a global leader of data security and compliance solutions with over 300 employees. Today headquartered in Orem, Utah, SecurityMetrics continues to provide the expert services Caldwell so desperately needed to small and large organizations around the world.</t>
  </si>
  <si>
    <t>https://www.securitymetrics.com/</t>
  </si>
  <si>
    <t>Brad Caldwell</t>
  </si>
  <si>
    <t>https://www.linkedin.com/in/brad-caldwell-b522076/</t>
  </si>
  <si>
    <t>Ian Taylor</t>
  </si>
  <si>
    <t>https://www.linkedin.com/in/ian-taylor-078a6715/</t>
  </si>
  <si>
    <t>$51,074,655</t>
  </si>
  <si>
    <t>SecurityOrb</t>
  </si>
  <si>
    <t>SecurityOrb, LLC.</t>
  </si>
  <si>
    <t>Silver Spring</t>
  </si>
  <si>
    <t>SecurityOrb.com is a knowledge-based source of security information on the Internet available to all members of the security community.  SecurityOrb.com shall seek to provide information conducive to the learning and sharing of privacy, network and computer compromises.</t>
  </si>
  <si>
    <t>https://www.securityorb.com/</t>
  </si>
  <si>
    <t>SecurityRecruiter</t>
  </si>
  <si>
    <t>SecurityRecruiter.com</t>
  </si>
  <si>
    <t>Woodland Park</t>
  </si>
  <si>
    <t>SecurityRecruiter.com’s first Information Security recruiting assignment was performed in the 1996 / 1997 time frame when the requirement was to find someone who could harden UNIX and Windows NT. One candidate was delivered to what is now a Big 4 firm and the search was completed.
Additional Information Security recruiting was executed around the United States in the late 1990s.
Since then, the work we do has been called many things. We’ve been referred to as Cyber Security Recruiters or in some cases Cybersecurity Recruiters. Don’t be fooled, recruiting security professionals in the cyber security space is not IT Recruiting. We’ve been there and done that.  
A Cyber Security Recruiter has to understand not only the technology that sits under the tools and strategies that a cyber security professional leverages, he/she must also understand the business, risk, compliance and threat topics that are now part of the cyber security landscape. My Cyber Security understanding has been stacking up in layers for over 20 years.</t>
  </si>
  <si>
    <t>https://www.securityrecruiter.com/</t>
  </si>
  <si>
    <t>SecurityScorecard</t>
  </si>
  <si>
    <t>https://www.linkedin.com/in/susanne-gurman/</t>
  </si>
  <si>
    <t>$112.200 000</t>
  </si>
  <si>
    <t>$35 000 000</t>
  </si>
  <si>
    <t>Securonix</t>
  </si>
  <si>
    <t>Securonix, Inc.</t>
  </si>
  <si>
    <t>Addison</t>
  </si>
  <si>
    <t>Securonix delivers a next generation security analytics and operations management platform for the modern era of big data and advanced cyber threats.</t>
  </si>
  <si>
    <t>https://www.securonix.com/</t>
  </si>
  <si>
    <t>Sachin Nayyar</t>
  </si>
  <si>
    <t>https://www.linkedin.com/shareArticle?url=https://www.securonix.com/team-members/sachin-nayyar/</t>
  </si>
  <si>
    <t>Nitin Agale</t>
  </si>
  <si>
    <t>https://www.linkedin.com/shareArticle?url=https://www.securonix.com/team-members/nitin-agale/</t>
  </si>
  <si>
    <t>$41 000 000</t>
  </si>
  <si>
    <t>$60 000 000</t>
  </si>
  <si>
    <t>Securosis</t>
  </si>
  <si>
    <t>SECUROSIS, LLC.</t>
  </si>
  <si>
    <t>If we had a marketing department, this is where you’d see statements such as, Securosis is the world’s leading independent security research and advisory firm, offering unparalleled insight and unique value to meet the challenges of managing security and compliance in a Web 2.0 world, while defending against APTs, script kiddies and everything in between while showing maximum ROI. Fortunately, since we tend to ridicule statements like that, we don’t have a marketing department. Securosis is an information security research and advisory firm dedicated to transparency, objectivity, and quality. We are totally obsessed with improving the practice of information security.</t>
  </si>
  <si>
    <t>https://securosis.com/</t>
  </si>
  <si>
    <t>Rich Mogull</t>
  </si>
  <si>
    <t>https://www.linkedin.com/in/richmogull/</t>
  </si>
  <si>
    <t>SecuTech</t>
  </si>
  <si>
    <t>SecuTech Solutions Inc.</t>
  </si>
  <si>
    <t>NORTH RYDE</t>
  </si>
  <si>
    <t>SecuTech Solution Inc. founded in 2005, is the global leader in providing software protection and license management solution, secure managed portable storage, two-factor authentication, and cloud computing. Its best-of-breed product portfolio meets the highest security, performance, and privacy standards of the most demanding software vendors, enterprise, government, and financial customers.
SecuTech's​ UniKey Software Rights Management products are the 1st Driverless Hardware key choice of software developers and publishers to protect intellectual property, increase revenues, and reduce losses from software piracy. UniToken is a USB-based authentication solution. The UniToken secure Web gateway provides the most advanced protection against the latest Web-based threats and attacks. UniOTP is an open, flexible authentication solution that supports any form of authentication, including Windows Logon, Active Directory authenticating, cloud computing, and mobile authentication, it is natural that SecuTech includes OATH compatibility within its UniOTP two-factor authentication architecture.</t>
  </si>
  <si>
    <t>https://esecutech.com/</t>
  </si>
  <si>
    <t>SecZetta</t>
  </si>
  <si>
    <t>Fall River</t>
  </si>
  <si>
    <t>Most organizations have no way to centrally track and manage the relationships with their burgeoning number of non-employees and therefore struggle with managing appropriate access to enterprise assets. SecZetta enables organizations to execute risk-based identity access and lifecycle strategies for vendors, partners, contractors, freelancers, bots, service accounts, and other non-employee populations.
Because our solution is purpose-built, it’s uniquely able to manage the dynamic relationships organizations have with non-employees in a single, easy-to-use application that helps IT teams facilitate commercial initiatives by improving IAM business processes, support regulatory compliance and other audits, and ultimately reduce third-party risk.</t>
  </si>
  <si>
    <t>https://www.seczetta.com/</t>
  </si>
  <si>
    <t>David Pignolet</t>
  </si>
  <si>
    <t>https://www.linkedin.com/in/davidpignolet/</t>
  </si>
  <si>
    <t>Nicole Rowe</t>
  </si>
  <si>
    <t>https://www.linkedin.com/in/nicole-rowe-761996/</t>
  </si>
  <si>
    <t>Semmle</t>
  </si>
  <si>
    <t xml:space="preserve">Semmle Ltd
</t>
  </si>
  <si>
    <t>Semmle believes security is a shared responsibility. Our mission is to secure all software by bringing the security and development communities together. 
Semmle is pioneering new techniques for automating variant analysis to find critical zero-days and variants of such vulnerabilities. Security and software engineering teams at Google, Microsoft, NASA, Nasdaq and Uber depend on Semmle’s code analysis platform to secure their code.</t>
  </si>
  <si>
    <t>https://semmle.com/</t>
  </si>
  <si>
    <t>Oege De Moor</t>
  </si>
  <si>
    <t>https://www.linkedin.com/in/oegedemoor/</t>
  </si>
  <si>
    <t>GitHub</t>
  </si>
  <si>
    <t>SecureWorx</t>
  </si>
  <si>
    <t>SecureWorx Pty Ltd</t>
  </si>
  <si>
    <t>Glen Waverley</t>
  </si>
  <si>
    <t xml:space="preserve">At SecureWorx, we care deeply about safeguarding the data of individuals, governments and businesses. The stakes are higher than ever with significant financial, public safety and national security risks. 
We are a secure multi-cloud MSP, a provider of advanced IT security services and an independent cyber security advisory. 
With over a decade of experience guiding Australian businesses and government agencies toward the agility and cost-efficiency of secure cloud environments — we are ready to support you in your transformation, managing the complexity of multiple clouds and ensuring security controls and standards. 
But our services dont stop there, SecureWorx has also developed a suite of managed security services, including tailored SIEM/SOC solutions, for organisations who need access to ongoing monitoring and remediation services. The company underpins its services with extensive advisory expertise in Cyber and Cloud and to help customers defend, respond, recover and continue business operations much sooner and with less cost, the company strictly applies a CyberFirst approach to all of its projects and outcomes. </t>
  </si>
  <si>
    <t>https://www.secureworx.com.au/</t>
  </si>
  <si>
    <t>PHILIP MULLEY</t>
  </si>
  <si>
    <t>https://www.linkedin.com/in/philipmulley/</t>
  </si>
  <si>
    <t>CHRISTOPHER GREIG</t>
  </si>
  <si>
    <t>https://www.linkedin.com/in/cglgreig/</t>
  </si>
  <si>
    <t>SendSafely</t>
  </si>
  <si>
    <t>SendSafely Inc.</t>
  </si>
  <si>
    <t>Here at SendSafely, we are passionate about building secure software. Our platform originated from the Research Labs of Gotham Digital Science, a leading software security consulting firm that developed our technology for exchanging sensitive data with their clients. After numerous client requests to leverage the platform for their own use, SendSafely was eventually spun off as a separate company.
Today, SendSafely is used by companies around the world to exchange sensitive information with customers and business partners. Our team is genuinely passionate about the problems we try to solve every day. We believe that sharing information securely should be simple and fast — so you can work better, get more accomplished, and sleep soundly at night.</t>
  </si>
  <si>
    <t>https://www.sendsafely.com/</t>
  </si>
  <si>
    <t>Joe Hemler</t>
  </si>
  <si>
    <t>https://www.linkedin.com/in/joe-hemler-b894b617/</t>
  </si>
  <si>
    <t>$768,000</t>
  </si>
  <si>
    <t>SendThisFile</t>
  </si>
  <si>
    <t>SendThisFile, Inc.</t>
  </si>
  <si>
    <t>Wichita</t>
  </si>
  <si>
    <t>Founded in 2003, SendThisFile was an early pioneer in providing simple and secure file transfers. Today, SendThisFile provides robust API services and website integration with advanced security, privacy and compliance such as HIPAA, SOX, EU-US Privacy Shield, and SSAE 16 compliance. With customers in over 170 countries, SendThisFile is a leader in providing secure file transfers to Fortune 500 companies and clients around the globe in many industry sectors, including; healthcare, finance, legal, energy, IT, manufacturing, media, and government.</t>
  </si>
  <si>
    <t>https://www.sendthisfile.com/</t>
  </si>
  <si>
    <t>Aaron Freeman</t>
  </si>
  <si>
    <t>https://www.linkedin.com/in/aaronfreeman/</t>
  </si>
  <si>
    <t>Sengex</t>
  </si>
  <si>
    <t>SENGEX, LLC</t>
  </si>
  <si>
    <t>Sengex provides state of the art and innovative threat discovery and analysis solutions across four of the many threat domains.  We pride ourselves on the assurance that our customers are utilizing our engineering expertise and associated technologies to achieve maximum efficacy in their ability to discover and remove both physical harm and data breach security threats.
Our methodology is based on utilizing our highly qualified and well experienced team to focus on providing both near term and long term threat security solutions and services through a proven process of analysis, proof of concept, implementation, training, and 24 x 7 support of the best-of-breed technologies that meets our customers needs.</t>
  </si>
  <si>
    <t>https://sengex.com/</t>
  </si>
  <si>
    <t>John Meincke</t>
  </si>
  <si>
    <t>https://www.linkedin.com/in/john-meincke-69a79b2b/?locale=de_DE</t>
  </si>
  <si>
    <t>Dave Boulos</t>
  </si>
  <si>
    <t>https://www.linkedin.com/in/dave-boulos-8a137012/</t>
  </si>
  <si>
    <t>senhasegura</t>
  </si>
  <si>
    <t>MT4 Tecnologia Ltda.</t>
  </si>
  <si>
    <t>We strive to ensure the sovereignty of companies over actions and privileged information. To this end, we work against data theft through traceability of administrator actions on networks, servers, databases and a multitude of devices. In addition, we pursue compliance with auditing requirements and the most demanding standards, including PCI DSS, Sarbanes-Oxley, ISO 27001 and HIPAA.</t>
  </si>
  <si>
    <t>https://senhasegura.com/en/</t>
  </si>
  <si>
    <t>Marcus Scharra</t>
  </si>
  <si>
    <t>https://www.linkedin.com/in/marcusscharra/?originalSubdomain=br</t>
  </si>
  <si>
    <t>Senrio</t>
  </si>
  <si>
    <t>Built by a team of veteran security researchers, CISOs, developers, and former defense/intelligence officers, Senrio Inc's platform instantly identifies, classifies and categorizes all the devices on your network, adding information about them to a living, dynamic record. All of this is done passively, without agents, and leveraging only network metadata.
The company was incorporated in 2015 and is based in Portland, Oregon.</t>
  </si>
  <si>
    <t>https://senr.io/</t>
  </si>
  <si>
    <t>Stephen A. Ridley</t>
  </si>
  <si>
    <t>https://www.linkedin.com/in/s7ephen/</t>
  </si>
  <si>
    <t>Sense of Security</t>
  </si>
  <si>
    <t>Sense of Security Pty Ltd</t>
  </si>
  <si>
    <t>Technical excellence, expert knowledge and outstanding attention to detail are at the heart of what we do at Sense of Security. And we’ve been wedded to that ethos since 2002. We are proud of our continually expanding expertise and stay nimble in the ever-changing cyber landscape. Our cyber experts present at the most prestigious global conferences and have the experience, drive and dedication to meet your cyber-security needs. We are one of a few companies trusted to partner with the Department of Foreign Affairs and Trade to improve cyber-security in the Indo-Pacific region. With offices in every capital city in Australia, through CyberCX, and a resource pool that spans the globe, whether your operations are regional, national or international – we come to you.</t>
  </si>
  <si>
    <t>https://www.senseofsecurity.com.au/</t>
  </si>
  <si>
    <t xml:space="preserve">Jason Edelstein
</t>
  </si>
  <si>
    <t>https://www.linkedin.com/in/itsecurityconsulting/</t>
  </si>
  <si>
    <t>SensorHound</t>
  </si>
  <si>
    <t>West Lafayette</t>
  </si>
  <si>
    <t>Reliability and security are paramount to IoT applications. Software failures and security breaches can be extremely costly, not only in terms of time and money, but also in terms of safety. Unfortunately, currently available operations monitoring solutions are manual, ad hoc, and largely inefficient. SensorHound™ has developed IoT-specific operations monitoring software that is proactive, automated, and systematic. Our breakthrough solution, based on award-winning technology developed over 10 years by leading IoT researchers, can significantly reduce the operational and maintenance costs of IoT deployments.</t>
  </si>
  <si>
    <t>https://www.sensorhound.com/</t>
  </si>
  <si>
    <t xml:space="preserve">Dr. Vinai Sundaram
</t>
  </si>
  <si>
    <t>https://www.linkedin.com/in/vinaisundaram/</t>
  </si>
  <si>
    <t>Michael Rich</t>
  </si>
  <si>
    <t>SentinelOne</t>
  </si>
  <si>
    <t xml:space="preserve">Sentinel Labs Inc.
</t>
  </si>
  <si>
    <t>A group of defense and intelligence experts saw savvy attackers compromising endpoints seemingly at will. Traditional approaches failed to provide sufficient protection. They founded SentinelOne to develop a dramatic new approach to endpoint protection. It’s one that applies AI and machine learning to thwart known and unknown threats.
Our team understands how much endpoints matter. When attackers come after our privacy, intellectual property, infrastructure, and collaborative modes of working, they assault more than just data. We’re under attack, and so are our values. That’s why we’re dedicated to keeping our breakthrough platform ahead of threats from every vector. Gartner, NSS Labs, and industry leading organizations recognize that our approach sets us apart.</t>
  </si>
  <si>
    <t>https://www.sentinelone.com/</t>
  </si>
  <si>
    <t xml:space="preserve">Tomer Weingarten
</t>
  </si>
  <si>
    <t>https://www.linkedin.com/in/tomer-weingarten/</t>
  </si>
  <si>
    <t xml:space="preserve">Daniel Bernard
</t>
  </si>
  <si>
    <t>https://www.linkedin.com/in/dblinkedin/</t>
  </si>
  <si>
    <t>$696,500,000</t>
  </si>
  <si>
    <t>$122,800,000</t>
  </si>
  <si>
    <t>Sepio Systems</t>
  </si>
  <si>
    <t>Cyber Sepio Systems, LTD.</t>
  </si>
  <si>
    <t>Rockville</t>
  </si>
  <si>
    <t>Founded in 2016 by cybersecurity industry veterans from the Israeli Intelligence community, Sepio HAC-1 is the first hardware access control platform that provides visibility, control, and mitigation to zero trust, insider threat, BYOD, IT, OT and IoT security programs. Sepio's hardware fingerprinting technology discovers all managed,unmanaged and hidden devices that are otherwise invisible to all other security tools. Sepio is a strategic partner of Munich Re, the world's largest reinsurance company, and Merlin Cyber, a leading cybersecurity federal solution provider.</t>
  </si>
  <si>
    <t>https://sepio.systems/</t>
  </si>
  <si>
    <t xml:space="preserve">Yossi Appleboum
</t>
  </si>
  <si>
    <t>https://www.linkedin.com/in/yossi-appleboum-2019/</t>
  </si>
  <si>
    <t>Sequitur Labs</t>
  </si>
  <si>
    <t>Sequitur Labs Inc.</t>
  </si>
  <si>
    <t>Fall City</t>
  </si>
  <si>
    <t xml:space="preserve">Sequitur Labs delivers security, tooling and process to bring trusted, resilient products to market.
From medical devices to self-driving automobiles and industrial robots, these devices will connect people, integrate processes and drive global productivity. These devices will collect and ingest data and feed AI algorithms in order to accelerate and improve decision-making.
The greatest obstacle to this smart future is—SECURITY. Without the right security framework, each connected device is a target for malicious attacks. The last three years have seen a number of attacks such as Mirai and there will surely be more. Securing connected devices is therefore a prime imperative. So why aren’t companies taking steps to do so? They are. The reality is that securing embedded devices is hard. It’s expensive.
We are working to make it simple, affordable and accessible.
We are your security team.
</t>
  </si>
  <si>
    <t>https://www.sequiturlabs.com/</t>
  </si>
  <si>
    <t>Phil Attfield</t>
  </si>
  <si>
    <t>https://www.linkedin.com/in/phil-attfield-1352b9/</t>
  </si>
  <si>
    <t>Larry O’Connell</t>
  </si>
  <si>
    <t>https://www.linkedin.com/in/larry-oconnell97/</t>
  </si>
  <si>
    <t>$617,500</t>
  </si>
  <si>
    <t>Sequretek</t>
  </si>
  <si>
    <t>Sequretek IT Solutions Pvt. Ltd.</t>
  </si>
  <si>
    <t xml:space="preserve">Enterprise business veterans Anand Naik and Pankit Desai experienced the complexities of enterprise cybersecurity and saw the frustrations of CxOs as they devoted increasing amounts of time and resources to combat escalating threats.
Anand and Pankit co-founded Sequretek in 2013 to Simplify Security and provide enterprise leaders peace of mind while managing their organisational assets and brand.
Sequretek’s AI- and ML-driven technologies ensure that companies are armed against all threats, known and unknown; and drive down the cost of ownership. A key tenet of our approach is enhanced visibility into the enterprise: you cannot secure what you cannot see. Improved visibility in the cloud means precise, actionable intelligence as well as more efficient and proactive management of resources - the best competitive edge enterprises require in today’s marketplace.
</t>
  </si>
  <si>
    <t>https://sequretek.com/</t>
  </si>
  <si>
    <t>Anand Naik</t>
  </si>
  <si>
    <t>https://www.linkedin.com/in/anand-naik-4726bb15/</t>
  </si>
  <si>
    <t>SANTHOSH GEORGE</t>
  </si>
  <si>
    <t>https://www.linkedin.com/in/santhosh-george-149a502/</t>
  </si>
  <si>
    <t>Sera-Brynn</t>
  </si>
  <si>
    <t xml:space="preserve">Sera-Brynn, LLC </t>
  </si>
  <si>
    <t>Suffolk</t>
  </si>
  <si>
    <t>Sera-Brynn, a cybersecurity firm, offers CHECKLIGHT™ to protect businesses and individuals against cyber threats. CHECKLIGHT is an innovative endpoint monitoring service that combines state-of-the-art security technologies, threat intelligence, an insurance-backed cyber threat warranty, and Sera-Brynn consulting expertise. CHECKLIGHT was specially created through partnerships with the financial services and insurance industries to reduce cyber risk. Founded in 2011 by former members of the U.S. intelligence community, Sera-Brynn partners with some of the world’s most respected and recognized brands to help them secure their infrastructure and meet cybersecurity compliance requirements.</t>
  </si>
  <si>
    <t>https://sera-brynn.com/</t>
  </si>
  <si>
    <t>Rob Hegedus</t>
  </si>
  <si>
    <t>https://www.linkedin.com/in/robhegedus/</t>
  </si>
  <si>
    <t>$17,600,000</t>
  </si>
  <si>
    <t>Sergeant Labs</t>
  </si>
  <si>
    <t>Sergeant Laboratories</t>
  </si>
  <si>
    <t>Onalaska</t>
  </si>
  <si>
    <t>https://aristotleinsight.com/</t>
  </si>
  <si>
    <t>Sertainty</t>
  </si>
  <si>
    <t>Sertainty Corporation</t>
  </si>
  <si>
    <t>Sertainty technology implements a proprietary zero-trust architecture by embedding actionable intelligence into data-files.  Think of it as inoculating data with intelligence … fundamentally altering the DNA of the data-file, essentially giving the data-file a central nervous system.  This Sertainty Self-Protecting File (SPFile) has the ability to act and re-act to its environment.
We make it possible for data to be self-aware, self-protecting, self-acting. This gives software developers, systems integrators and their end-users a better way to monetize valuable information, lower the cost of compliance and mitigate risk IN REAL TIME.</t>
  </si>
  <si>
    <t>https://www.sertainty.com/</t>
  </si>
  <si>
    <t>Greg Taylor</t>
  </si>
  <si>
    <t>https://www.linkedin.com/in/greg-taylor-6015649a/</t>
  </si>
  <si>
    <t>SCOTT PRANGER</t>
  </si>
  <si>
    <t>https://www.linkedin.com/in/scottmpranger/</t>
  </si>
  <si>
    <t>SEVN-X</t>
  </si>
  <si>
    <t>SEVN-X LLC</t>
  </si>
  <si>
    <t>Conshohocken</t>
  </si>
  <si>
    <t>Headquartered in the Philadelphia area, SEVN-X (7X) has experience helping customers across all verticals develop, implement, and assess their information security programs. From architecting to incident response, 7X’s experienced and certified information security professionals possess the skills, training, and experience needed to identify and protect against the threats of today, as well as tomorrow. As the name implies, our team is the X-factor in securing information systems at every layer—from the copper to the core.</t>
  </si>
  <si>
    <t>https://www.sevn-x.com/</t>
  </si>
  <si>
    <t>SEWORKS</t>
  </si>
  <si>
    <t>SEW Inc.</t>
  </si>
  <si>
    <t>Finding security weaknesses before attackers through a simplified, autonomous security.
Founded by Min Pyo Hong and the core members of WOWHACKER, SEWORKS’ DNA is offensive security. We believe that understanding your cyber weaknesses is the beginning of the most efficient cybersecurity strategy. This is why we deliver automated penetration testing so our customers can discover security weaknesses from an attacker’s perspective.</t>
  </si>
  <si>
    <t>https://se.works/</t>
  </si>
  <si>
    <t>Min Pyo Hong</t>
  </si>
  <si>
    <t>https://www.linkedin.com/in/silverdel/</t>
  </si>
  <si>
    <t>Shaka Technologies</t>
  </si>
  <si>
    <t>Shaka Technologies Limited</t>
  </si>
  <si>
    <t>Witham</t>
  </si>
  <si>
    <t>Essex</t>
  </si>
  <si>
    <t>Shaka Technologies is an international supplier of Web Application Acceleration, Load Balancing and Security. It is a privately owned company with over 18 years's industry experience. Its' product portfolio is accessible to a wide and varied client base, ranging from simple, cost effective point solutions to Enterprise-grade applicationdelivery controllers.</t>
  </si>
  <si>
    <t>https://www.shakatechnologies.com/</t>
  </si>
  <si>
    <t>Shape Security, Inc.</t>
  </si>
  <si>
    <t>Shape provides defense against malicious automated cyber-attacks on web and mobile applications.
Shape has deflected over $1B in fraud losses for major retailers, financial institutions, airlines, and government agencies. Shape Security is headquartered in Silicon Valley and backed by Kleiner Perkins Caufield &amp; Byers, Norwest VenturePartners, Venrock, Baseline Ventures, Google Ventures, WING VC and a host of other prominent investors.
Shape was founded in 2011 to disrupt automated attacks on web and mobile applications</t>
  </si>
  <si>
    <t>https://www.shapesecurity.com/</t>
  </si>
  <si>
    <t>Derek Smith</t>
  </si>
  <si>
    <t>https://www.linkedin.com/in/derek-smith-shapesecurity/</t>
  </si>
  <si>
    <t>Michael Plante</t>
  </si>
  <si>
    <t>https://www.linkedin.com/in/plantemike/</t>
  </si>
  <si>
    <t>$183,000,000</t>
  </si>
  <si>
    <t>ShardSecure</t>
  </si>
  <si>
    <t>ShardSecure, Inc.</t>
  </si>
  <si>
    <t>Founded by security industry veterans in early 2019 and funded by well-known security investors, NYC-based ShardSecure™ was created to fill an urgent need in the data security market in the age of cloud computing.
ShardSecure’s unique Microshard™ technology shreds, mixes and distributes data to eliminate its value on backend cloud infrastructure, and is the only solution capable of breaking data into single-digit bytes without sacrificing performance. Enterprises rely on ShardSecure to accelerate cloud adoption and lower compliance costs knowing their most sensitive data is reliably obscured.</t>
  </si>
  <si>
    <t>https://shardsecure.com/</t>
  </si>
  <si>
    <t>Bob Lam</t>
  </si>
  <si>
    <t>https://www.linkedin.com/in/bob-lam-60b443/</t>
  </si>
  <si>
    <t>$1,990,000</t>
  </si>
  <si>
    <t>Sharktech</t>
  </si>
  <si>
    <t>Sharktech Inc.</t>
  </si>
  <si>
    <t>Sharktech designs, develops, and supports advanced DDoS protection and web technologies. Sharktech was founded in 2003 to promote, protect and serve a secure cyberspace.</t>
  </si>
  <si>
    <t>https://www.sharktech.net/</t>
  </si>
  <si>
    <t>Tim Timrawi</t>
  </si>
  <si>
    <t>https://www.linkedin.com/in/tim-timrawi-379717b/</t>
  </si>
  <si>
    <t>Sherpa Software</t>
  </si>
  <si>
    <t>Sherpa Software, LLC</t>
  </si>
  <si>
    <t>Bridgeville</t>
  </si>
  <si>
    <t>Since signing the dotted line with our first customer, PNC Bank, everything we do is centered around one goal: to guide people as they try to manage mountains of data.
Nearly 3,500 customers, including 30% of the fortune 500, that simple focus continues to guide us. Intuitive, effective software is nothing without a dedicated team to guide you. Our goal is to guide your successful data governance, eDiscovery, and privacy &amp; compliance solution at any point in your journey.</t>
  </si>
  <si>
    <t>https://sherpasoftware.com/</t>
  </si>
  <si>
    <t>Kevin Ogrodnik</t>
  </si>
  <si>
    <t>https://www.linkedin.com/in/kevin-ogrodnik-35264b98/</t>
  </si>
  <si>
    <t>Marta Farensbach</t>
  </si>
  <si>
    <t>https://www.linkedin.com/in/marta-farensbach-1913893/</t>
  </si>
  <si>
    <t>Shevirah</t>
  </si>
  <si>
    <t>Shevirah, Inc.</t>
  </si>
  <si>
    <t>Shevirah is a U.S. company founded in 2015 by cybersecurity expert Georgia Weidman.  We specialize in products for automated mobile and IoT device vulnerability assessment, penetration testing, and mobile security awareness training.  Our capabilities compliment traditional Mobile Threat Defense (MTD), Enterprise Mobile Management (EMM), Mobile Device Management (MDM), or mobile app inspection tools.  Shevirah’s name comes from the Hebrew word for “shattering or breaking of vessels”, reflecting the goals of cybersecurity assessment and testing.  Shevirah’s platform includes the patent pending Dagah software.  We are headquartered in the greater Washington, D.C. area.  Learn more, or request a free trial, at Shevirah.com.</t>
  </si>
  <si>
    <t>https://www.shevirah.com/</t>
  </si>
  <si>
    <t xml:space="preserve">Georgia Weidman
</t>
  </si>
  <si>
    <t>https://www.linkedin.com/in/georgiaweidman/</t>
  </si>
  <si>
    <t>$435,000</t>
  </si>
  <si>
    <t>Shield Security Recruiters</t>
  </si>
  <si>
    <t>Shield – Security Sales Recruiters</t>
  </si>
  <si>
    <t xml:space="preserve">Sales is the backbone of every company. This is even more important when the field you’re in is continually in flux, experiencing tough competition, and under intense pressure to perform highly sensitive work. Your day-to-day operations hinge on this success. You don’t have time to waste on a bad hire.
Nobody knows this better than we do at Shield – Security Sales Recruiters.
We have the expertise and knowledge to bring you the quality Security Sales candidates you deserve, expect and need. You can rest easy knowing that your single-point-of-contact recruiter is working for your company’s needs to determine which candidate doesn’t just meet but exceeds your hopes.
</t>
  </si>
  <si>
    <t>https://securitysalesrecruiters.com/</t>
  </si>
  <si>
    <t>Shield Square</t>
  </si>
  <si>
    <t>ShieldSquare Brand</t>
  </si>
  <si>
    <t xml:space="preserve">ShieldSquare was founded in 2014 and is one of the pioneers in the bot mitigation industry. Our advanced Bot Manager solution processes tens of billions of API calls every month to protect thousands of Internet properties across the globe. Our intensive R&amp;D efforts have raised the industry bar for the highest accuracy, lowest latency, and zero false-positives. Leading security analysts from organizations such as Forrester Research and Gartner have placed us at the forefront of the Bot Management industry.
</t>
  </si>
  <si>
    <t>www.shieldsquare.com</t>
  </si>
  <si>
    <t>Pavan Thatha</t>
  </si>
  <si>
    <t>https://www.linkedin.com/in/pavanthatha/</t>
  </si>
  <si>
    <t>Vinod Raja</t>
  </si>
  <si>
    <t>SolarWinds</t>
  </si>
  <si>
    <t>SolarWinds Worldwide, LLC</t>
  </si>
  <si>
    <t>The job of the technology professional is hard. Technology is pervasive, complex and always changing. End users can be demanding, and businesses need constant access to an ever-expanding ecosystem of applications and infrastructure. The expectations for IT performance and availability are high, and the responsibility to deliver on those expectations rests squarely on the shoulders of today’s technology professionals.
For 20 years, we have been committed to the technology professionals we serve and to understanding their challenges and how they want them addressed.
We are a leading provider of powerful and affordable IT infrastructure management software. Our products give organizations worldwide, regardless of type, size or IT infrastructure complexity, the power to monitor and manage the performance of their IT environments, whether on-premises, in the cloud, or in hybrid models.</t>
  </si>
  <si>
    <t>https://www.solarwinds.com/</t>
  </si>
  <si>
    <t>Kevin B. Thompson</t>
  </si>
  <si>
    <t>https://www.linkedin.com/in/kevin-thompson-swi/</t>
  </si>
  <si>
    <t>Darren Beck</t>
  </si>
  <si>
    <t>https://www.linkedin.com/in/darrenbeck/</t>
  </si>
  <si>
    <t>NYSE:SWI</t>
  </si>
  <si>
    <t>$217,500,000</t>
  </si>
  <si>
    <t>$938,500,000</t>
  </si>
  <si>
    <t>ShieldX</t>
  </si>
  <si>
    <t>ShieldX Networks, Inc.</t>
  </si>
  <si>
    <t xml:space="preserve">Headquartered in Silicon Valley, ShieldX is funded and founded by a consortium of veteran investors, serial entrepreneurs, and colleagues from well-known security companies including Carbon Black, Cylance, Digital Guardian, FireEye, ForcePoint, Fortify, Imperva, Intel, Juniper, McAfee and NitroSecurity. Our management team has 86 patents, experienced four IPOs and six acquisitions.
We all grew up with a “defend the north-south” mentality and didn’t think much about east-west defense. In a cloud-native future, however, east-west network traffic is as risk-laden as north-south was in the “old” days. As enterprises place their data centers in the cloud, you’ve essentially exposed your crown jewels.
</t>
  </si>
  <si>
    <t>https://www.shieldx.com/</t>
  </si>
  <si>
    <t>Ken Levine</t>
  </si>
  <si>
    <t>https://www.linkedin.com/in/ken-levine-28378a5/</t>
  </si>
  <si>
    <t>Dave Karp</t>
  </si>
  <si>
    <t>https://www.linkedin.com/in/davekarp/</t>
  </si>
  <si>
    <t>ShiftLeft</t>
  </si>
  <si>
    <t>ShiftLeft, Inc</t>
  </si>
  <si>
    <t xml:space="preserve">ShiftLeft’s NextGen Static Analysis (NG SAST) was purpose-built to insert security into developer workflows. NG SAST's speed and accuracy enables security automation with every pull request, which provides the right developer with the right vulnerability information at the right time. Hence, vulnerabilities get fixed faster and earlier, which drives down mean-time-to-remediation (MTTR), reduces attack surfaces, and minimizes technical debt accrual. Furthermore, NG SAST goes beyond technical vulnerabilities (e.g., The OWASP Top Ten) to identify cloud-centric vulnerabilities that traditional static analysis tools can't find, such as business logic flaws, data leakage, hard-coded literals, and insider threats.
</t>
  </si>
  <si>
    <t>https://www.shiftleft.io/</t>
  </si>
  <si>
    <t>Manish Gupta</t>
  </si>
  <si>
    <t>https://www.linkedin.com/in/manishgupta00/</t>
  </si>
  <si>
    <t>Alok Shukla</t>
  </si>
  <si>
    <t>https://www.linkedin.com/in/akshukla/</t>
  </si>
  <si>
    <t>Shodan</t>
  </si>
  <si>
    <t>Shodan is the world's first search engine for the Internet of Things and premier provider of Internet intelligence. The Shodan platform allows organizations to monitor their network, assess 3rd-party cyber risk, gather market intelligence and understand the global Internet landscape in real-time. Our data feeds are consumed by 80+ of the Fortune 100 companies, thousands of universities and millions of users around the world.</t>
  </si>
  <si>
    <t>https://www.shodan.io/</t>
  </si>
  <si>
    <t>John Matherly</t>
  </si>
  <si>
    <t>https://www.linkedin.com/in/jmath/</t>
  </si>
  <si>
    <t>Sophos</t>
  </si>
  <si>
    <t>Sophos Ltd</t>
  </si>
  <si>
    <t>Abingdon</t>
  </si>
  <si>
    <t>As a worldwide leader in next-generation cybersecurity, Sophos protects nearly 400,000 organizations of all sizes in more than 150 countries from today’s most advanced cyberthreats.</t>
  </si>
  <si>
    <t xml:space="preserve">www.sophos.com
</t>
  </si>
  <si>
    <t>Kris Hagerman</t>
  </si>
  <si>
    <t>https://www.linkedin.com/in/krishagerman/</t>
  </si>
  <si>
    <t>Matt Fairbanks</t>
  </si>
  <si>
    <t>https://www.linkedin.com/in/mattfairbanks/</t>
  </si>
  <si>
    <t>LSE:SOPH</t>
  </si>
  <si>
    <t>$710,6000,000</t>
  </si>
  <si>
    <t>SHYLD Academy</t>
  </si>
  <si>
    <t xml:space="preserve"> SHYLD Academy</t>
  </si>
  <si>
    <t>Many of the most likely and impactful threats to our nation, our businesses, our families, and ourselves come from the increasing quantity and quality of hackers in the world. Statistically, it is likely that you, and nearly everybody you care about, have been hacked whether they know it or not. In 2017, 53% of businesses experienced a cyber attack and 47% of Americans had their personal information exposed. In the Equifax attack alone, hackers accessed the personal data (full names, social security numbers, birth dates, addresses) of about 145.5 million consumers. In the 21st century, hackers are winning the war in cyberspace. They’re taking people’s identities, money, passwords, and secrets.</t>
  </si>
  <si>
    <t>https://shyld.academy/</t>
  </si>
  <si>
    <t>Tyler Olson</t>
  </si>
  <si>
    <t>https://www.linkedin.com/in/tylermolson/</t>
  </si>
  <si>
    <t>Tim Herman</t>
  </si>
  <si>
    <t>https://www.linkedin.com/in/timsbc/</t>
  </si>
  <si>
    <t>Sibertor</t>
  </si>
  <si>
    <t>Sibertor Forensics, LLC</t>
  </si>
  <si>
    <t>Alissa Torres is founder and senior consultant for Sibertor Forensics. She is an experienced digital forensic investigator specializing in advanced computer forensics and incident response, recently serving as an advisor for an international CERT and architect of internal IR capabilities for a Fortune 100 company. Her past industry roles include senior incident handler on the Mandiant Computer Incident Response Team (MCIRT) and digital forensic examiner on an internal employee investigations team.</t>
  </si>
  <si>
    <t>https://sibertor.com/</t>
  </si>
  <si>
    <t>Alissa Torres</t>
  </si>
  <si>
    <t>https://www.linkedin.com/in/alissatorres/</t>
  </si>
  <si>
    <t>Siemplify</t>
  </si>
  <si>
    <t>Siemplify Ltd.</t>
  </si>
  <si>
    <t>Siemplify, the leading independent security orchestration, automation and response (SOAR) provider, is redefining security operations for enterprises and MSSPs worldwide. The Siemplify platform is an intuitive workbench that enables security teams to manage their operations from end to end, respond to cyberthreats with speed and precision, and get smarter with every analyst interaction. Founded in 2015 by Israeli Defense Forces experts with extensive experience running and training dozens of security operations centers worldwide, Siemplify is headquartered in New York, with offices in Tel Aviv.</t>
  </si>
  <si>
    <t>https://www.siemplify.co/</t>
  </si>
  <si>
    <t>Amos Stern</t>
  </si>
  <si>
    <t>https://www.linkedin.com/in/amosst/</t>
  </si>
  <si>
    <t>Nimrod (Nimmy) Reichenberg</t>
  </si>
  <si>
    <t>https://www.linkedin.com/in/nreichenberg/</t>
  </si>
  <si>
    <t>SignaCert</t>
  </si>
  <si>
    <t xml:space="preserve">SignaCert
</t>
  </si>
  <si>
    <t>SignaCert offers IT compliance and integrity monitoring solutions. By continuously assessing systems against trusted benchmarks and the patented Global Trust Repository, SignaCert Integrity’s Correctness Engine quickly identifies unauthorized changes that need immediate action by ensuring all systems are correctly configured and contain only validapplications</t>
  </si>
  <si>
    <t>https://www.signacert.com/</t>
  </si>
  <si>
    <t>Toney Jennings</t>
  </si>
  <si>
    <t>https://www.linkedin.com/in/toneyjennings/</t>
  </si>
  <si>
    <t>John McNulty</t>
  </si>
  <si>
    <t>https://www.linkedin.com/in/jomcnulty/</t>
  </si>
  <si>
    <t>$5.700.000</t>
  </si>
  <si>
    <t>$888,011</t>
  </si>
  <si>
    <t xml:space="preserve">L3 Harris Technologies
</t>
  </si>
  <si>
    <t>Signal Foundation</t>
  </si>
  <si>
    <t>Signal Technology Foundation</t>
  </si>
  <si>
    <t>Developing open source privacy technology that protects free expression and enables secure global communication.</t>
  </si>
  <si>
    <t>https://signalfoundation.org/</t>
  </si>
  <si>
    <t>Brian Acton</t>
  </si>
  <si>
    <t>https://www.linkedin.com/in/brianacton/</t>
  </si>
  <si>
    <t>Meredith Whittaker</t>
  </si>
  <si>
    <t>https://www.linkedin.com/in/meredith-whittaker-90731347/</t>
  </si>
  <si>
    <t>$50.000.000</t>
  </si>
  <si>
    <t>$609.365</t>
  </si>
  <si>
    <t>Sourcefire LLC</t>
  </si>
  <si>
    <t>Sourcefire, Inc. provides enterprise threat management solutions for information technology (IT) infrastructures of healthcare, financial services, manufacturing, energy, education, retail, telecommunications, and federal and state government organizations in the United States and internationally. It manufactures various open source and commercialsecurity products.</t>
  </si>
  <si>
    <t>www.sourcefire.com</t>
  </si>
  <si>
    <t>John Becker</t>
  </si>
  <si>
    <t xml:space="preserve"> NASDAQ:FIRE</t>
  </si>
  <si>
    <t>$40.500,000</t>
  </si>
  <si>
    <t xml:space="preserve"> $223.100,000</t>
  </si>
  <si>
    <t>Signal Sciences</t>
  </si>
  <si>
    <t xml:space="preserve">Signal Sciences
</t>
  </si>
  <si>
    <t>Culver City</t>
  </si>
  <si>
    <t>Signal Sciences is the fastest growing web application security company in the world. With its award-winning next-gen WAF and RASP solution, Signal Sciences protects more than 40,000 applications and over a trillion production requests per month. Signal Sciences’ patented architecture provides organizations working in a modern developmentenvironment with comprehensive and scalable threat protection and security visibility.</t>
  </si>
  <si>
    <t>https://www.signalsciences.com/</t>
  </si>
  <si>
    <t>Andrew Peterson</t>
  </si>
  <si>
    <t>https://www.linkedin.com/in/andrewmarshallpeterson/</t>
  </si>
  <si>
    <t xml:space="preserve">Brendon M.
</t>
  </si>
  <si>
    <t>https://www.linkedin.com/in/brendonla/</t>
  </si>
  <si>
    <t>$61.700.000</t>
  </si>
  <si>
    <t>$23.800.000</t>
  </si>
  <si>
    <t>Silent Break Security</t>
  </si>
  <si>
    <t xml:space="preserve">Silent Break Security
</t>
  </si>
  <si>
    <t>Silent Break Security sets the bar for quality, customer service, and professionalism. From compliance to sophisticated adversary simulations to collaborative assessments to custom red team tool-kits and training, each customer experience is
customized to best help organizations progress in security maturity.</t>
  </si>
  <si>
    <t>https://silentbreaksecurity.com/</t>
  </si>
  <si>
    <t>Brady Bloxham</t>
  </si>
  <si>
    <t>https://www.linkedin.com/in/bradybloxham/</t>
  </si>
  <si>
    <t>Jory Wright</t>
  </si>
  <si>
    <t>https://www.linkedin.com/in/jory-wright-6a08b35a/</t>
  </si>
  <si>
    <t>$6.000.000</t>
  </si>
  <si>
    <t>Silent Circle</t>
  </si>
  <si>
    <t>Silent Circle, LLC</t>
  </si>
  <si>
    <t>Silent Circle is a secure communications company offering mobile devices, software applications, and communication management services.</t>
  </si>
  <si>
    <t>https://silentcircle.com/</t>
  </si>
  <si>
    <t xml:space="preserve">Gregg Smith
</t>
  </si>
  <si>
    <t>https://www.linkedin.com/pub/gregg-smith/0/789/617</t>
  </si>
  <si>
    <t xml:space="preserve">Lori Rangel
</t>
  </si>
  <si>
    <t>https://www.linkedin.com/in/lorirangel/</t>
  </si>
  <si>
    <t>$130 000 000</t>
  </si>
  <si>
    <t>$13 000 000</t>
  </si>
  <si>
    <t>Silobreaker</t>
  </si>
  <si>
    <t>Silobreaker, Limited</t>
  </si>
  <si>
    <t xml:space="preserve">Silobreaker was founded in 2005 on a vision that as data volumes grow exponentially, intelligence won’t come from access to data but from sense-making technology that cuts through the noise and supports the human analysis required to interpret and understand the world around us.
We are a founder-led, non-VC funded company. We operate out of London, where we are headquartered, and Stockholm, where our engineering team is located. Together we develop and provide sophisticated and powerful intelligence products that are being used by customers in the corporate, government, military and financial services sectors worldwide. </t>
  </si>
  <si>
    <t>https://www.silobreaker.com/</t>
  </si>
  <si>
    <t xml:space="preserve">Kristofer Mansson
</t>
  </si>
  <si>
    <t>https://www.linkedin.com/in/kristofer-mansson-69a32/</t>
  </si>
  <si>
    <t>Darrell Johnston</t>
  </si>
  <si>
    <t>https://www.linkedin.com/in/darrell-johnston-0a2b9188/</t>
  </si>
  <si>
    <t>$15.600 000</t>
  </si>
  <si>
    <t>Spirent</t>
  </si>
  <si>
    <t>Spirent Communications plc.</t>
  </si>
  <si>
    <t>Spirent is the leading global provider of automated test and assurance solutions for networks, cybersecurity, and positioning.We stand behind your promise to deliver a new generation of technologies to your customers. Our automated test and assurance solutions accelerate technology development in the lab and ensure new products and services perform in the real world.</t>
  </si>
  <si>
    <t>https://www.spirent.com/</t>
  </si>
  <si>
    <t>Eric Updyke</t>
  </si>
  <si>
    <t>https://www.linkedin.com/in/eric-updyke/</t>
  </si>
  <si>
    <t>Nigel Wright</t>
  </si>
  <si>
    <t>https://www.linkedin.com/in/nigel-wright-0602243/</t>
  </si>
  <si>
    <t>LSE:SPT</t>
  </si>
  <si>
    <t>$503,600,000</t>
  </si>
  <si>
    <t>Simeio</t>
  </si>
  <si>
    <t>Simeio Solutions</t>
  </si>
  <si>
    <t xml:space="preserve">In the digital era, the way businesses operate has evolved dramatically, and fast. Customer and employee interactions happen instantaneously online, in real time and from almost any location using any device. To keep pace, companies must offer people a more personalized, seamless experience that drives business efficiencies and profits to levels never thought possible even a decade ago. This digital transformation also requires a deep commitment to identity transformation.
Since 2007, Simeio has continually strived to help businesses reinvent how they engage with customers, how and where their employees work, and the way they partner with others. This is made possible through our complete Identity and Access Management (IAM) solution that engages securely with anyone, anywhere, anytime, with an unparalleled “service first” philosophy. 
</t>
  </si>
  <si>
    <t>https://www.simeiosolutions.com/</t>
  </si>
  <si>
    <t>Chris Schueler</t>
  </si>
  <si>
    <t>https://www.linkedin.com/in/cschueler/</t>
  </si>
  <si>
    <t>Arjun Dev</t>
  </si>
  <si>
    <t>https://www.linkedin.com/in/arjundev/</t>
  </si>
  <si>
    <t>Singular Security</t>
  </si>
  <si>
    <t>Singular Security, Inc.</t>
  </si>
  <si>
    <t>Tustin</t>
  </si>
  <si>
    <t>Founded in 2005, Singular Security is a California-based provider of Information-Security Management Systems (infosec) and Compliance Risk Management services that help public and private sector organizations confidently prepare for and pass mandated information-security audits. We serve a broad range of local, national and international clients ranging from small to medium to Fortune 500 companies and global commercial entities.</t>
  </si>
  <si>
    <t>https://www.singularsecurity.com/</t>
  </si>
  <si>
    <t>Sirius Computer Solutions</t>
  </si>
  <si>
    <t>Sirius Computer Solutions, Inc.</t>
  </si>
  <si>
    <t>Sirius is a national integrator of technology-based business solutions, and one of the largest solutions providers in North America. We help organizations not only survive, but succeed and thrive by:
Making them more secure, innovative, agile and responsive
Modernizing their IT while leveraging existing workflows and assets
Introducing innovative business strategies that help them stay ahead of the competition
Securing their data, IP, brand, and their customer experience
We do all this and more by providing world-class solutions built on leading technologies, from top strategic partners, and delivered by the brightest minds in the business. With a relentless focus on business outcomes, and the right people and partners in place, we help our clients cut costs, increase reliability, ease the burden of management, maximize flexibility, mitigate risk, and improve overall service to the business.</t>
  </si>
  <si>
    <t>https://www.siriuscom.com/</t>
  </si>
  <si>
    <t>Joe Mertens</t>
  </si>
  <si>
    <t>https://www.linkedin.com/in/joe-mertens-bb97bba/</t>
  </si>
  <si>
    <t>Muditha Karunatileka</t>
  </si>
  <si>
    <t>Corporate Investment</t>
  </si>
  <si>
    <t>$549,000,000</t>
  </si>
  <si>
    <t>Clayton, Dubilier &amp; Rice</t>
  </si>
  <si>
    <t>SIRP</t>
  </si>
  <si>
    <t>SIRP Labs Limited</t>
  </si>
  <si>
    <t>SIRP is a Risk-based Security Orchestration, Automation and Response (SOAR) platform that fuses essential cybersecurity information to enable a unified cyber response. Through a single integrated platform, it drives security visibility, so decisions can be better prioritised and response time is dramatically reduced. With SIRP, the entire cybersecurity function works as a single, cohesive unit.
SIRP combines security orchestration, playbook automation and case management capabilities to integrate your team, processes and tools together. SIRP makes security data instantly actionable, provides valuable intelligence and context, and enables adaptive response to complex cyber threats and vulnerabilities.</t>
  </si>
  <si>
    <t>https://www.sirp.io/</t>
  </si>
  <si>
    <t xml:space="preserve">Faiz Ahmad Shuja
</t>
  </si>
  <si>
    <t>https://www.linkedin.com/in/faizshuja/</t>
  </si>
  <si>
    <t>Sirrix AG Security Technologies</t>
  </si>
  <si>
    <t>Saarbrücken</t>
  </si>
  <si>
    <t>Saarland</t>
  </si>
  <si>
    <t>Sirrix AG is one of the worldwide technology leader in Trusted Infrastructures.
Sirrix was founded in 2005 as a spin-off of the German Research Center for Artificial Intelligence (DFKI) at Saarland University in Saarbrücken. The successful company now has additional locations in Bochum and Darmstadt. The broad range of innovative products fromSirrix is built on developing crypto solutions based on the latest research. When combined with established standards and systems, Sirrix products enable effective and efficient security solutions. Standard Sirrix products include Browser in the Box for secure Internet surfing, TrustedVPN for secure communications between locations as well as mobile access, and TrustedDisk for full-disk encryption of hard drives and portable storage devices.</t>
  </si>
  <si>
    <t>www.sirrix.com/</t>
  </si>
  <si>
    <t>Ammar Alkasar</t>
  </si>
  <si>
    <t>Splunk Inc.</t>
  </si>
  <si>
    <t>Splunk is the world’s first Data-to-Everything Platform designed to remove the barriers between data and action, so that everyone thrives in the Data Age. We’re empowering IT, DevOps and security teams to transform their organizations with data from any source and on any timescale.</t>
  </si>
  <si>
    <t xml:space="preserve">www.splunk.com
</t>
  </si>
  <si>
    <t>Doug Merritt</t>
  </si>
  <si>
    <t>https://www.linkedin.com/in/doug-merritt-33169/</t>
  </si>
  <si>
    <t>Carrie Palin</t>
  </si>
  <si>
    <t>https://www.linkedin.com/in/carrie-palin-37a1802/</t>
  </si>
  <si>
    <t xml:space="preserve">BMV:SPLK
</t>
  </si>
  <si>
    <t>SiteLock</t>
  </si>
  <si>
    <t>SiteLock, LLC</t>
  </si>
  <si>
    <t>SITELOCK IS THE GLOBAL LEADER IN WEBSITE SECURITY. WE FOUNDED THE COMPANY IN 2008 WITH A PASSION TO MAKE CYBERSECURITY AND WEBSITE SECURITY SERVICES AFFORDABLE AND ACCESSIBLE TO SMALL BUSINESSES, A PREVIOUSLY UNDERSERVED MARKET. WE PROTECT OVER 12 MILLION SITES AROUND THE WORLD AND ARE ONE OF THE TOP CYBERSECURITY COMPANIES IN ARIZONA.</t>
  </si>
  <si>
    <t>https://www.sitelock.com/</t>
  </si>
  <si>
    <t xml:space="preserve">Damon Fieldgate
</t>
  </si>
  <si>
    <t xml:space="preserve">https://www.linkedin.com/in/damon-fieldgate-3218735//
</t>
  </si>
  <si>
    <t xml:space="preserve">Norm Bunton
</t>
  </si>
  <si>
    <t>https://www.linkedin.com/in/norm-bunton-077846/</t>
  </si>
  <si>
    <t>Sixgill</t>
  </si>
  <si>
    <t>Sixgill, Inc.</t>
  </si>
  <si>
    <t xml:space="preserve">Sixgill was founded with a single mission in mind: to protect organizations against malicious cyber attacks that come from the deep and dark web, before they materialize.
Sixgill brings agility to threat intelligence by introducing the Continuous Investigations/Continuous Protection™ (CI/CP) approach to security. CI/CP uses automation tools that empower security teams to collect, analyze, research, and respond after each intel development as seamlessly as possible. In order to focus on maximum security readiness at any given time, Continuous Protection is coupled with Continuous Investigation.
CI/CP is fast, iterative and ongoing – it relies on automatic collection, swift response and deep investigation of new intel that is generated as a result.
</t>
  </si>
  <si>
    <t>https://www.cybersixgill.com/</t>
  </si>
  <si>
    <t>Sharon Wagner</t>
  </si>
  <si>
    <t>https://www.linkedin.com/in/sharonwagner/</t>
  </si>
  <si>
    <t>Meira Primes</t>
  </si>
  <si>
    <t>https://www.linkedin.com/in/meiraprimes/</t>
  </si>
  <si>
    <t>sken.ai</t>
  </si>
  <si>
    <t>Sken, Inc.</t>
  </si>
  <si>
    <t>Sken.ai is a startup at the intersection of application security and devops. Our founders are serial tech entrepreneurs with a track record of success.
Our investors and advisors are silicon valley executives and veterans.</t>
  </si>
  <si>
    <t>https://www.sken.ai/</t>
  </si>
  <si>
    <t>Sundar Krish</t>
  </si>
  <si>
    <t>https://www.linkedin.com/in/kgsundar/</t>
  </si>
  <si>
    <t>Skillbridge Security</t>
  </si>
  <si>
    <t>SkillBridge, LLC</t>
  </si>
  <si>
    <t>North Andover</t>
  </si>
  <si>
    <t>SkillBridge LLC is a Massachusetts-based company dedicated to providing training and educational consulting services that address a broad range of learning needs throughout the enterprise.
The company was formed as a limited liability corporation in July of 2001. The company’s management team consists of Steve Leventhal and John Lytle.  With a combined 35 years of industry experience, Mr. Leventhal and Mr. Lytle possess a strong track record of success in the industry.
Having developed an extensive network of top tier subject matter and instructor resources, SkillBridge has a proven ability to coordinate and implement sophisticated, high profile training programs in support of enterprise scale clientele in both the public and private sectors.</t>
  </si>
  <si>
    <t>https://www.skillbridgetraining.com/</t>
  </si>
  <si>
    <t>John Lytle</t>
  </si>
  <si>
    <t>https://www.linkedin.com/in/john-lytle-1831811/</t>
  </si>
  <si>
    <t>Paul Humphrey</t>
  </si>
  <si>
    <t>https://www.linkedin.com/in/paul-humphrey-377a56b/</t>
  </si>
  <si>
    <t>$1,000,000 - 10,000,000</t>
  </si>
  <si>
    <t>0-25</t>
  </si>
  <si>
    <t>Skybox Security</t>
  </si>
  <si>
    <t>Skybox Security, Inc.</t>
  </si>
  <si>
    <t>Established in 2002, Skybox is a privately held company headquartered in San Jose, California, with worldwide sales and support teams. Working closely with channel and technical alliance partners, Skybox delivers robust capabilities that empower security programs to move to the next level, mature processes and adapt to business needs as they evolve.</t>
  </si>
  <si>
    <t>https://www.skyboxsecurity.com/</t>
  </si>
  <si>
    <t>Gidi Cohen</t>
  </si>
  <si>
    <t>https://www.linkedin.com/in/gidicohen/</t>
  </si>
  <si>
    <t>Claire Darling</t>
  </si>
  <si>
    <t>https://www.linkedin.com/in/clairedarling/</t>
  </si>
  <si>
    <t>$284,800,000</t>
  </si>
  <si>
    <t>Skyfence Networks Ltd.</t>
  </si>
  <si>
    <t>Skyfence develops solutions that ensure the security and compliance of cloud applications and data. With Skyfence, IT can get visibility and control over corporate use of Software-as-a Service (SaaS) applications in order to protect sensitive data from external and inside threats, and ensure compliance with standards.
While cloud-based services are an opportunity to reduce costs and increase agility, they pose a security and compliance risk to the organization. The security controls in the data center do not protect public cloud applications, but if there is a breach, the organization remains liable. Skyfence’s patent-pending Dynamic User Fingerprinting™ technology automatically detects and blocks security breaches in real time.</t>
  </si>
  <si>
    <t>www.skyfence.com</t>
  </si>
  <si>
    <t>Ofer Hendler</t>
  </si>
  <si>
    <t>https://www.linkedin.com/in/ofer-hendler-1033a511/</t>
  </si>
  <si>
    <t>SkyFlow</t>
  </si>
  <si>
    <t>Skyhigh Networks, Inc.</t>
  </si>
  <si>
    <t>Skyhigh protects data across all cloud services with the speed, scale and user-centricity the cloud demands. With Skyhigh Security Cloud, enterprises can accelerate their business by leveraging technology and services to confidently identify, control and protect data and user activities across any cloud, on any device.</t>
  </si>
  <si>
    <t>https://www.skyhighnetworks.com/</t>
  </si>
  <si>
    <t>Rajiv Gupta</t>
  </si>
  <si>
    <t>https://www.linkedin.com/in/rajivgupta4/</t>
  </si>
  <si>
    <t>$106,500,000</t>
  </si>
  <si>
    <t>SlashNext</t>
  </si>
  <si>
    <t>SlashNext, Inc.</t>
  </si>
  <si>
    <t xml:space="preserve">Atif Mushtaq, former lead architect of FireEye’s core malware detection technology, started SlashNext when phishing and social engineering began overtaking malware as the biggest online threat to businesses. While malware sandboxes matured, and successfully examined suspicious files, there were no technologies available to effectively “sandbox” and detect web pages used in phishing attacks. At the same time, fast-moving, short-lived phishing attacks allowed cybercriminals to stay one step ahead of security controls. What was needed was a faster, more automated and accurate approach.
So, Atif assembled a team of cybersecurity professionals in Silicon Valley and overseas to pioneer a more effective, cloud-powered approach to phishing site detection. The result is a patented, award-winning, real-time threat detection technology called SEER™ and a variety of enterprise and OEM deployment options available for email, mobile, endpoints, network controls.
</t>
  </si>
  <si>
    <t>https://www.slashnext.com/</t>
  </si>
  <si>
    <t>Patrick Harr</t>
  </si>
  <si>
    <t>https://www.linkedin.com/in/patrickharr/</t>
  </si>
  <si>
    <t>Seamus Meagher</t>
  </si>
  <si>
    <t>https://www.linkedin.com/in/seamusmeagher/</t>
  </si>
  <si>
    <t>SmartVault</t>
  </si>
  <si>
    <t>SmartVault Corporation</t>
  </si>
  <si>
    <t>In 2008, we started with a simple premise, create a single destination for your documents so that it's easy to find the files you need when you need them, from any app and any device.
Today, SmartVault is an online platform for managing and securely sharing files. It's integrated with market leading business and accounting apps to give you a more efficient workflow. You'll spend less time looking for and managing the flow of documents, and more time doing things that add greater value to your business. Is it a better life? We think so.</t>
  </si>
  <si>
    <t>https://www.smartvault.com/</t>
  </si>
  <si>
    <t>Daniel Rabie</t>
  </si>
  <si>
    <t>https://www.linkedin.com/in/daniel-rabie-98249b4a/</t>
  </si>
  <si>
    <t>Abbie Deaver</t>
  </si>
  <si>
    <t>https://www.linkedin.com/in/abbie-deaver/</t>
  </si>
  <si>
    <t>Reckon</t>
  </si>
  <si>
    <t>Smokescreen</t>
  </si>
  <si>
    <t>Smokescreen Technologies Pvt</t>
  </si>
  <si>
    <t>While deception has been around for a while, it was still mostly academic and experimental due to the complexity of making it work at scale. But the idea stuck.
We began hand-crafting digital traps for highly targeted organisations that could not afford a breach; places where other defences had regularly been defeated. It worked — and how! They caught things that were invisible to ‘state-of-the-art’ products.
This was our genesis; our ‘a-ha’ moment. Smokescreen was born.
We focus on making targeted threat detection simple, so even smaller security teams can punch above their weight.</t>
  </si>
  <si>
    <t>https://www.smokescreen.io/</t>
  </si>
  <si>
    <t>Sahir Hidayatullah</t>
  </si>
  <si>
    <t>https://www.linkedin.com/in/sahirh/?originalSubdomain=in</t>
  </si>
  <si>
    <t>Smoothwall</t>
  </si>
  <si>
    <t>Smoothwall Limited</t>
  </si>
  <si>
    <t>Smoothwall was founded in 2000 on a simple but powerful concept: to provide the best digital safety solutions in the world. We pioneered our first open source firewall and quickly expanded into Filtering and Monitoring. 
Two decades later we are an award-winning organisation supporting over 4 million users and partners in more than 60 countries around the world. 
Our solutions are both innovative and dependable. They are engineered to address the safety and well-being of users, the deployment needs of IT teams and the productivity goals of organisational leaders.
They are designed to keep our customers one step ahead in the evolving world of digital safety. It’s a deep expertise our customers depend on and a trajectory of excellence we intend to continue.</t>
  </si>
  <si>
    <t>https://www.smoothwall.com/</t>
  </si>
  <si>
    <t>Georg Ell</t>
  </si>
  <si>
    <t>https://www.linkedin.com/in/georgell/?originalSubdomain=uk</t>
  </si>
  <si>
    <t>Tenzing</t>
  </si>
  <si>
    <t>Snyk</t>
  </si>
  <si>
    <t>Snyk Limited</t>
  </si>
  <si>
    <t>Snyk’s unique combination of developer-first tooling and best in class security depth enables businesses to easily build security into their continuous development process.</t>
  </si>
  <si>
    <t>https://snyk.io/</t>
  </si>
  <si>
    <t>Peter McKay</t>
  </si>
  <si>
    <t>https://www.linkedin.com/in/pemckay/</t>
  </si>
  <si>
    <t>Leigh Moore</t>
  </si>
  <si>
    <t>https://www.linkedin.com/in/leigh-merrigan-moore-a902462/</t>
  </si>
  <si>
    <t>$452,000,000</t>
  </si>
  <si>
    <t>SOC Experts</t>
  </si>
  <si>
    <t>BTM Layout</t>
  </si>
  <si>
    <t>SOC Experts is pioneer and the only institution to provide end-to-end training on Security Operation Center (SOC). 
The journey started in April 2015 when the IT industry started witnessing a shortage of skilled Security Analysts. It was started with a vision to bridge the skill gap in cyber security domain by creating world class security professional. 
Backed with certified professional trainers and world class lab infrastructure SOC Experts gives you a real time, hands-on experience on the latest and the greatest technologies in the cyber security domain. Our unique industry-relevant training enables you to kick start your career in information security in a short period.</t>
  </si>
  <si>
    <t>https://socexperts.com/</t>
  </si>
  <si>
    <t>StrikeForce Technologies</t>
  </si>
  <si>
    <t>StrikeForce Technologies, Inc.</t>
  </si>
  <si>
    <t>Our goal at StrikeForce Technologies, Inc. is to make the world a safer place for people to compute. By developing, maintaining, and deploying cutting-edge cybersecurity solutions to both consumers and the enterprise, we strive to protect everyone from the many cybersecurity threats which exist in our modern-day world.</t>
  </si>
  <si>
    <t>https://www.strikeforcetech.com/</t>
  </si>
  <si>
    <t>Mark L. Kay</t>
  </si>
  <si>
    <t>OTC:SFOR</t>
  </si>
  <si>
    <t>$382,500,000</t>
  </si>
  <si>
    <t>$589,200,000</t>
  </si>
  <si>
    <t>SOCRadar</t>
  </si>
  <si>
    <t>SOCRadar Cyber Intelligence Inc.</t>
  </si>
  <si>
    <t>Soffid</t>
  </si>
  <si>
    <t>Palma</t>
  </si>
  <si>
    <t>Balearic Islands</t>
  </si>
  <si>
    <t>Soffid helps organizations radically improve and scale all things identity, governance, and access management with the industry’s only full-suite, AI-driven platform. Deliver elevated digital experiences that simply flow with passwordless and usernameless authentication to help solve the costly impact of forgotten credentials. Reduce risk and boost operational efficiencies with tools that streamline identity management and governance. Do this for any identity: consumers, workforce, and things using our modern enterprise cloud with all the essential features you need in any combination.</t>
  </si>
  <si>
    <t>https://www.soffid.com/</t>
  </si>
  <si>
    <t>JOSEP LLUIS VIDAL</t>
  </si>
  <si>
    <t>https://www.linkedin.com/in/peplluisvidal/</t>
  </si>
  <si>
    <t>Software Diversified Services</t>
  </si>
  <si>
    <t>Software Diversified Services Inc.</t>
  </si>
  <si>
    <t>Spring Lake Park</t>
  </si>
  <si>
    <t>SDS was founded in 1982 and now supports over 25 mainframe products that focus on security, encryption, data compression, performance monitoring, report distribution, and client-server applications.
SDS also develops, supports, and distributes E-Business Server for data encryption and authentication on z/OS, Linux, Unix, and Windows® platforms.
Technical support works hand-in-hand with development at headquarters in Minneapolis, MN, to deliver customer satisfaction and product value. SDS is noted for having the highest quality software and award-winning, expert technical support and service.
SDS retains more than 1,000 clients worldwide, including many Global 500 companies in banking, finance, insurance, and retail, as well as local, state, and national governments.</t>
  </si>
  <si>
    <t>https://www.sdsusa.com/</t>
  </si>
  <si>
    <t>Josh Lampi</t>
  </si>
  <si>
    <t>https://www.linkedin.com/in/josh-lampi-62a65612/</t>
  </si>
  <si>
    <t>SOFTwarfare</t>
  </si>
  <si>
    <t>SOFTwarfare, LLC</t>
  </si>
  <si>
    <t>Prairie Village</t>
  </si>
  <si>
    <t>KS</t>
  </si>
  <si>
    <t xml:space="preserve">The average enterprise has invested in at least 25 cybersecurity technologies in order to secure the business’s data and applications. These tools require seamless integrations in order to improve security operations, manage risk, and drive value. Maintaining integrations can be complex and expensive. 
As technologies and environments evolve, compatibility issues can disrupt integrations and introduce operational risks and challenges.
Protect those investments and your organization with a single platform for mission critical integrations. 
We are a team of integration experts who help organizations get the most out of their security investments by simplifying integration strategy, improving operational outcomes, and maximizing security effectiveness. SOFTwarfare® establishes, secures, maintains, and monitors your integration environment, ensuring that your cybersecurity ecosystem is delivering true value while you focus on protecting the business. </t>
  </si>
  <si>
    <t>https://www.softwarfare.com/</t>
  </si>
  <si>
    <t>Wyatt Cobb</t>
  </si>
  <si>
    <t>https://www.linkedin.com/in/wyattcobb</t>
  </si>
  <si>
    <t>Solarflare</t>
  </si>
  <si>
    <t>Solarflare Communications, Inc.</t>
  </si>
  <si>
    <t>Solarflare Communications is a computer networking company that specializes in providing neural-class networks, technologies for ultra-scale, and software-defined. It also provides a comprehensive, integrated set of technologies for distributed, ultra-scale, software-defined datacenters.
It was founded in 2001 and headquartered in Irvine,California.</t>
  </si>
  <si>
    <t>https://www.solarflare.com/</t>
  </si>
  <si>
    <t>$305,900,000</t>
  </si>
  <si>
    <t>$47,010,000</t>
  </si>
  <si>
    <t>cPacket Networks, Inc.</t>
  </si>
  <si>
    <t>Solebit</t>
  </si>
  <si>
    <t>Solebit, Inc.</t>
  </si>
  <si>
    <t xml:space="preserve">Solebit provides the fastest, most accurate and cost-effective approach for the identification and prevention of zero-day malware and unknown threats. SoleGATE is the disruptive cyber protection software platform by Solebit, challenging the norms of currently available technologies that rely on slow, costly and mostly outdated, ineffective methods of sandboxing, signatures and behavioral inspection.
The solution is powered by DvC™ (data vs. code), a patented, real-time, signature-less engine. DvC assumes that there is no legitimate reason for executable code to be present in any data file. As such, it does not rely on heuristics or behaviors (which are core limitations of competing technologies), and definitively identifies and terminates any instance of malicious code such as hidden CPU instructions, encrypted and polymorphic payloads, shellcodes and other commands typically buried in a data file.
</t>
  </si>
  <si>
    <t>https://www.solebit.io/</t>
  </si>
  <si>
    <t>Boris Vaynberg</t>
  </si>
  <si>
    <t>Soliton</t>
  </si>
  <si>
    <t>Soliton Cyber and Analytics, Inc.</t>
  </si>
  <si>
    <t>Shinjuku – ku</t>
  </si>
  <si>
    <t>As a leading Japanese technology company serving many industries across the globe, Soliton has pioneered IT security solutions for protecting company resources and data from external IT security threats, and more recently delivered on the first mobile H265 HEVC solution for the live broadcasting market. Soliton continues to innovate in many markets and our products continue to grow and innovate with a strong emphasis on Research &amp; Development to serve an ever-changing world.</t>
  </si>
  <si>
    <t>https://solitonsystems.com/</t>
  </si>
  <si>
    <t>Dr. Nobuo Kamata</t>
  </si>
  <si>
    <t>https://www.linkedin.com/in/nobuo-kamata-310b218/</t>
  </si>
  <si>
    <t>soluble.ai</t>
  </si>
  <si>
    <t>Soluble, Inc.</t>
  </si>
  <si>
    <t>Alamo</t>
  </si>
  <si>
    <t xml:space="preserve">We're on a mission to operationalize security the DevOps way for secure modern software development, enabling developers to move fast with confidence that they are pushing secure code.
With Soluble, companies embracing cloud native development can secure the code they deploy to the cloud, and catch misconfigurations throughout the software development lifecycle – delivering control and compliance to DevOps, SREs, and security teams. 
Soluble enables organizations to operationalize security – making security transparent and pervasive throughout organizations, so they can develop, innovate, and adopt new technologies without slowing down.
</t>
  </si>
  <si>
    <t>https://www.soluble.ai/</t>
  </si>
  <si>
    <t>Rich Seiersen</t>
  </si>
  <si>
    <t>https://www.linkedin.com/in/richardseiersen</t>
  </si>
  <si>
    <t>Melinda Marks</t>
  </si>
  <si>
    <t>https://www.linkedin.com/in/melindamarks22/</t>
  </si>
  <si>
    <t>Somansa</t>
  </si>
  <si>
    <t>Somansa Technologies, Inc.</t>
  </si>
  <si>
    <t>Founded in 1997 with its America headquarter office in San Jose, California, Somansa is a global leader in DLP security to protect sensitive data and help meet regulatory compliance requirements.
Somansa provides its worldwide customers in Fortune 500 companies to Small and Medium sized businesses in Financial, Healthcare, Manufacturing, Telecom/Media, and Government with a total DLP solution to Monitor, Prevent, and Discover sensitive data.
Somansa was recognized by Gartner in the Magic Quadrant for Enterprise Data Loss Prevention report as well as in SC Magazine’s Product Review for Endpoint DLP.</t>
  </si>
  <si>
    <t>https://www.somansatech.com/</t>
  </si>
  <si>
    <t>Richard Kim</t>
  </si>
  <si>
    <t>Sonatype Inc.</t>
  </si>
  <si>
    <t>The Sonatype journey started 12 years ago, just as the concept of “open source” software development was gaining steam.  From our humble beginning as core contributors to Apache Maven, to supporting the world’s largest repository of open source components (Central), to distributing the world's most popular repository manager (Nexus), we’ve played a meaningful role in helping the world embrace the power of open innovation.</t>
  </si>
  <si>
    <t>https://www.sonatype.com/</t>
  </si>
  <si>
    <t>E. Wayne Jackson III</t>
  </si>
  <si>
    <t>https://www.linkedin.com/in/wayne-jackson-397676b/</t>
  </si>
  <si>
    <t>Matt Howard</t>
  </si>
  <si>
    <t>https://www.linkedin.com/in/matthewjhoward/</t>
  </si>
  <si>
    <t>$154.700,000</t>
  </si>
  <si>
    <t>$53.100,000</t>
  </si>
  <si>
    <t xml:space="preserve">Vista Equity Partners
</t>
  </si>
  <si>
    <t>SonicWall</t>
  </si>
  <si>
    <t>SonicWall Inc.</t>
  </si>
  <si>
    <t>SonicWall has been fighting the cyber-criminal industry for over 25 years defending small, medium-size businesses and enterprises worldwide. Backed by research from the Global Response Intelligent Defense (GRID) Threat Network, our award-winning real-time breach detection and prevention solutions, coupled with the formidable resources of over 10,000 loyal channel partners around the globe, are the backbone securing more than a million business and mobile networks and their emails, applications and data.</t>
  </si>
  <si>
    <t>https://www.sonicwall.com/</t>
  </si>
  <si>
    <t>Bill (F. William) Conner</t>
  </si>
  <si>
    <t>https://www.linkedin.com/in/billfconner/</t>
  </si>
  <si>
    <t>$265,000,000</t>
  </si>
  <si>
    <t>Sonrai Security Inc</t>
  </si>
  <si>
    <t>Sonrai Security, Inc.</t>
  </si>
  <si>
    <t>Sonrai Security delivers an enterprise identity and data governance platform for AWS, Azure, Google Cloud, and Kubernetes. The Sonrai Dig platform is built on a sophisticated graph that identifies and monitors every possible relationship between identities and data that exists inside an organization’s public cloud. Dig’s Governance Automation Engine automates workflow, remediation, and prevention capabilities across cloud and security teams to ensure end-to-end security.</t>
  </si>
  <si>
    <t>https://sonraisecurity.com/</t>
  </si>
  <si>
    <t>BRENDAN HANNIGAN</t>
  </si>
  <si>
    <t>https://www.linkedin.com/in/brendanhannigan/</t>
  </si>
  <si>
    <t>MANNY ATAEBI</t>
  </si>
  <si>
    <t>https://www.linkedin.com/in/mannyanyc/</t>
  </si>
  <si>
    <t>$38.500,000</t>
  </si>
  <si>
    <t>SOTI</t>
  </si>
  <si>
    <t xml:space="preserve"> SOTI Inc.</t>
  </si>
  <si>
    <t>SOTI is a proven leader at creating innovative solutions that reduce the cost and complexity of business-critical mobility and the IoT. Thousands of companies around the world depend on us to secure, manage and support their mobile operations. SOTI’s two decades of success has built strong partnerships with leading mobile platform providers and device manufacturers. These relationships give us unparalleled insight into new technology and industry trends before they happen.</t>
  </si>
  <si>
    <t>www.soti.net/</t>
  </si>
  <si>
    <t>Carl Rodrigues</t>
  </si>
  <si>
    <t>https://www.linkedin.com/in/carl-rodrigues-b451b210/?originalSubdomain=ca</t>
  </si>
  <si>
    <t>$90.600,000</t>
  </si>
  <si>
    <t>Source Defense</t>
  </si>
  <si>
    <t>Source Defense Ltd.</t>
  </si>
  <si>
    <t>Source Defense is the market leader in Client-side Security for websites, providing real-time threat detection, protection and prevention of vulnerabilities originating in JavaScript. The Source Defense patented Website Client-side Security Platform offers the most comprehensive &amp; complete solution addressing threats and risks coming from the increased usage of JavaScript, libraries and open source in websites today.</t>
  </si>
  <si>
    <t xml:space="preserve">sourcedefense.com/
</t>
  </si>
  <si>
    <t>Dan Dinnar</t>
  </si>
  <si>
    <t>https://www.linkedin.com/in/dan-dinnar-9341ab/?originalSubdomain=il</t>
  </si>
  <si>
    <t>Courtney Brady</t>
  </si>
  <si>
    <t>https://www.linkedin.com/in/courtneycleavesbrady/</t>
  </si>
  <si>
    <t>$20.500,000</t>
  </si>
  <si>
    <t>SourceClear</t>
  </si>
  <si>
    <t>SourceClear, Inc.</t>
  </si>
  <si>
    <t>SourceClear is a developer tools company that is using data-science and machine-learning to make it easy for developers to build secure and reliable software. Based in San Francisco with an office in Singapore the executive team have previously led startups acquired by McAfee and VMWare and have had leadership roles at companies like GitHub andNewRelic.</t>
  </si>
  <si>
    <t xml:space="preserve">sourceclear.com/
</t>
  </si>
  <si>
    <t>Mark Curphey</t>
  </si>
  <si>
    <t>https://www.linkedin.com/in/curphey/</t>
  </si>
  <si>
    <t>Sovereign Intelligence</t>
  </si>
  <si>
    <t xml:space="preserve">Sovereign Intelligence, LLC
</t>
  </si>
  <si>
    <t>https://www.sovereign.ai/</t>
  </si>
  <si>
    <t>Mark Johnson</t>
  </si>
  <si>
    <t>https://www.linkedin.com/in/marksovereignintel/</t>
  </si>
  <si>
    <t>Spamhaus</t>
  </si>
  <si>
    <t>Spamhaus Technology Ltd</t>
  </si>
  <si>
    <t>Spamhaus is uniquely placed in the industry because of our experience, strong ethics, impartiality, and the quality of our data.Our focus is simple; to protect the internet and its users from malicious activity.
With over two decades experience, we do this by providing best in class threat intelligence datasets. These datasets protect email systems and networks, as well as enabling users to investigate incidents more quickly.</t>
  </si>
  <si>
    <t>https://www.spamhaus.com/</t>
  </si>
  <si>
    <t>Steve Linford</t>
  </si>
  <si>
    <t>https://www.linkedin.com/in/steve-linford-65271b115/</t>
  </si>
  <si>
    <t>SparkCognition</t>
  </si>
  <si>
    <t>SparkCognition, Inc.</t>
  </si>
  <si>
    <t>SparkCognition builds leading artificial intelligence solutions to advance the most important interests of society. We help customers analyze complex data, empower decision making, and transform human and industrial productivity with award-winning machine learning technology and expert teams focused on defense, IIoT, and finance.</t>
  </si>
  <si>
    <t>https://www.sparkcognition.com/</t>
  </si>
  <si>
    <t>Amir Husain</t>
  </si>
  <si>
    <t>https://www.linkedin.com/in/amirhusain/</t>
  </si>
  <si>
    <t>Susanne Rodriguez</t>
  </si>
  <si>
    <t>https://www.linkedin.com/in/susannebassettharris/</t>
  </si>
  <si>
    <t>$163,600,000</t>
  </si>
  <si>
    <t>Sumo Logic, Inc.</t>
  </si>
  <si>
    <t>San Francisco Bay Area</t>
  </si>
  <si>
    <t>Sumo Logic is the pioneer in continuous intelligence, a new category of software, which enables organizations of all sizes to address the data challenges and opportunities presented by digital transformation, modern applications, and cloud computing. The Sumo Logic Continuous Intelligence Platform™ automates the collection, ingestion, and analysis of application, infrastructure, security, and IoT data to derive actionable insights within seconds. More than 2,100 customers around the world rely on Sumo Logic to build, run, and secure their modern applications and cloud infrastructures. Sumo Logic delivers its platform as a true, multi-tenant SaaS architecture, across multiple use-cases, enabling businesses to thrive in the Intelligence Economy</t>
  </si>
  <si>
    <t xml:space="preserve">www.sumologic.com
</t>
  </si>
  <si>
    <t>Ramin Sayar</t>
  </si>
  <si>
    <t>https://www.linkedin.com/in/raminsayar/</t>
  </si>
  <si>
    <t>Bruno Kurtic</t>
  </si>
  <si>
    <t>NASDAQ:SUMO</t>
  </si>
  <si>
    <t>$155,000,000</t>
  </si>
  <si>
    <t>Sparrow Co Ltd</t>
  </si>
  <si>
    <t>Sparrow Co., Ltd.</t>
  </si>
  <si>
    <t>Since 2007, Sparrow has dedicated itself to developing accurate
and efficient application security testing solutions to cope with
new technology trends such as cloud, mobile, and DevSecOps.
Sparrow application security suite provides intelligent and
comprehensive application security testing solutions that include
SAST, DAST, RASP with machine learning capabilities and is able
to manage all these tools in a single interactive platform.</t>
  </si>
  <si>
    <t>https://www.sparrowfasoo.com/en</t>
  </si>
  <si>
    <t>Il Soo Chang</t>
  </si>
  <si>
    <t>Symantec/Broadcom</t>
  </si>
  <si>
    <t>Symantec Corporation</t>
  </si>
  <si>
    <t>Symantec Enterprise Security Products are now part of Broadcom. The consumer division of Symantec Corp. is now NortonLifeLock Inc. -- a standalone company dedicated to consumer cyber safety.</t>
  </si>
  <si>
    <t>https://www.broadcom.com/</t>
  </si>
  <si>
    <t>NASDAQ:SYMC</t>
  </si>
  <si>
    <t>SpecterOps</t>
  </si>
  <si>
    <t>Specter Ops, Inc.</t>
  </si>
  <si>
    <t>SpecterOps was founded with the belief that only with true knowledge of how adversaries operate, will organizations be able to defend themselves against the devastating effects of modern attacks.Organizations with a comprehensive understanding of how adversary capabilities and methodologies can be utilized against their environments, and how to detect those activities, can gain crucial confidence in the safety of their most critical assets and data.</t>
  </si>
  <si>
    <t xml:space="preserve">www.specterops.io/
</t>
  </si>
  <si>
    <t>David McGuire</t>
  </si>
  <si>
    <t>https://www.linkedin.com/in/davidmcguire/</t>
  </si>
  <si>
    <t>Spherical Defence</t>
  </si>
  <si>
    <t>Spherical Defence Labs LLC</t>
  </si>
  <si>
    <t>Walnut</t>
  </si>
  <si>
    <t>Spherical Defense was founded in 2017 by Dishant Shah and Jack Hopkins with a vision to secure the world’s applications, by building a product to protect against attacks on Application Programming Interfaces (APIs).
Dishant had uncovered major vulnerabilities in banks’ IT systems during his MSc in Information Security at University College London, while Jack was attempting to teach computers to learn poetry as part of his masters in computational linguistics at Cambridge.
The two met at met in early 2017 at an entrepreneurship summit in London, and started working on a tool that could apply deep learning techniques to define normal API traffic, flagging hacks as deviations from the baseline. Spherical Defense was founded, and the company was quickly selected by GCHQ to join its prestigious Accelerator Programme.</t>
  </si>
  <si>
    <t>sphericaldefence.com</t>
  </si>
  <si>
    <t>Dishant Shah</t>
  </si>
  <si>
    <t>https://www.linkedin.com/in/dishants/</t>
  </si>
  <si>
    <t>SpinBackup</t>
  </si>
  <si>
    <t>Spin Technology Inc.</t>
  </si>
  <si>
    <t>Spin Technology is a SaaS data protection company based in Palo Alto, California. We protect SaaS data against ransomware, human error and insider threats. Our solutions extend security for Google G Suite and Microsoft Office 365 environments and protect organizations against Data Leak &amp; Data Loss in the cloud by monitoring, securing, andbacking up sensitive SaaS data. Our Artificial Intelligence provides 24x7 monitoring and detection against harmful threats, identifies business risks, while our automated run books and deploys powerful countermeasures to ensure continuous operation, improve compliance, and reduce IT costs.</t>
  </si>
  <si>
    <t xml:space="preserve">spin.ai
</t>
  </si>
  <si>
    <t>Dmitry Dontov</t>
  </si>
  <si>
    <t>https://www.linkedin.com/in/dmitrydontov/</t>
  </si>
  <si>
    <t>Grover Righter</t>
  </si>
  <si>
    <t>https://www.linkedin.com/in/groverrighter/</t>
  </si>
  <si>
    <t>Spirion</t>
  </si>
  <si>
    <t>Spirion, LLC.</t>
  </si>
  <si>
    <t>St. Petersburg</t>
  </si>
  <si>
    <t>Spirion is the critical first step toward data privacy and security. We build and deliver the most accurate data discovery and classification solutions on the planet to position our customers for unparalleled data privacy, security, and regulatory compliance. Since 2006, Spirion has empowered the data privacy, security, and compliance strategies of thousands of organizations worldwide and across multiple industries.</t>
  </si>
  <si>
    <t>https://www.spirion.com/</t>
  </si>
  <si>
    <t>Todd Feinman</t>
  </si>
  <si>
    <t>https://www.linkedin.com/in/tfeinman/</t>
  </si>
  <si>
    <t>Spohn</t>
  </si>
  <si>
    <t xml:space="preserve">Spohn Consulting, Inc. </t>
  </si>
  <si>
    <t xml:space="preserve">Spohn &amp; Associates is a holding company of three unique technology-related consulting practices. Technical expertise with flexibility allows our engineers, consultants, and trainers to serve Fortune 500 companies and medium-to-small businesses alike. We provide the peace of mind that comes with knowing that you have the right solution sized to fit your unique business profile.
</t>
  </si>
  <si>
    <t>https://spohnsolutions.com/#</t>
  </si>
  <si>
    <t>Darren L Spohn</t>
  </si>
  <si>
    <t>https://www.linkedin.com/in/darrenspohn/</t>
  </si>
  <si>
    <t>Spotflux</t>
  </si>
  <si>
    <t>Spotflux, Inc.</t>
  </si>
  <si>
    <t>Officially launched in March 2012 at South by Southwest, spotflux is devoted to protecting your digital privacy and security anywhere and on any device.  Our tiny, but powerful product not only encrypts your internet traffic, it also performs millions of cloud-based, real-time calculations to remove tracking cookies and viruses without slowing your device.</t>
  </si>
  <si>
    <t>https://www.spotflux.com/</t>
  </si>
  <si>
    <t>Chris Naegelin</t>
  </si>
  <si>
    <t xml:space="preserve">$664,124 </t>
  </si>
  <si>
    <t>Invincea</t>
  </si>
  <si>
    <t>Spring Labs</t>
  </si>
  <si>
    <t>Springcoin, Inc.</t>
  </si>
  <si>
    <t>Marina Del Rey</t>
  </si>
  <si>
    <t xml:space="preserve">Founded by proven entrepreneurs with decades of experience in the financial services space.
The leadership team directing the development of Spring Labs has more than 75 combined years of experience advising, leading, and building companies in the financial services space. The problems being addressed by the Spring Protocol are societal-level issues we’ve encountered firsthand.
We are a team built by leaders from across the globe, unified by a single, overarching mission: to create a more inclusive, efficient and secure global financial ecosystem for all. </t>
  </si>
  <si>
    <t>https://www.springlabs.com/</t>
  </si>
  <si>
    <t>Adam Jiwan</t>
  </si>
  <si>
    <t>https://www.linkedin.com/in/adamjiwan/</t>
  </si>
  <si>
    <t>Daniel Mason</t>
  </si>
  <si>
    <t>https://www.linkedin.com/in/danielmason1/</t>
  </si>
  <si>
    <t>SpyCloud</t>
  </si>
  <si>
    <t>SpyCloud, Inc</t>
  </si>
  <si>
    <t>SpyCloud is laser focused on preventing online fraud with our proactive solutions, which protect billions of employee and consumer accounts worldwide from account takeover.
We’re the trusted account takeover fraud prevention partner for B2B organizations and consumer brands, including 4 of the Fortune 10, and power fraud investigations for law enforcement agencies around the globe. Our solutions are backed by the most comprehensive and actionable repository of compromised credentials and PII recovered from third-party breaches, with over 100B assets and counting, including more than 22B passwords.</t>
  </si>
  <si>
    <t>https://spycloud.com/</t>
  </si>
  <si>
    <t>Ted Ross</t>
  </si>
  <si>
    <t>https://www.linkedin.com/in/ted-ross/</t>
  </si>
  <si>
    <t>Heather Smith</t>
  </si>
  <si>
    <t>https://www.linkedin.com/in/hcsmith/</t>
  </si>
  <si>
    <t>$58,500,000</t>
  </si>
  <si>
    <t>Spyglass Security</t>
  </si>
  <si>
    <t>A cybersecurity consultancy headquartered in Oakland, CA.</t>
  </si>
  <si>
    <t>https://spyglassltd.com/</t>
  </si>
  <si>
    <t>Jacqueline Singh</t>
  </si>
  <si>
    <t>https://www.linkedin.com/in/findevil/</t>
  </si>
  <si>
    <t>Sqreen</t>
  </si>
  <si>
    <t>https://www.sqreen.com/</t>
  </si>
  <si>
    <t>Sqrrl</t>
  </si>
  <si>
    <t>Sqrrl Fintech Private Limited</t>
  </si>
  <si>
    <t xml:space="preserve">Our aim is to re-imagine saving and investing for self-reliant India
At Sqrrl, we want to help young Indians save and grow their earnings while keeping things simple. For too long, the financial services industry has pushed schemes and funds at unwitting customers. Instead, our aim is to start with you, by focussing on the question - what is your plan? </t>
  </si>
  <si>
    <t>https://sqrrl.in/</t>
  </si>
  <si>
    <t>Samant Sikka</t>
  </si>
  <si>
    <t>https://www.linkedin.com/in/samantsikka/</t>
  </si>
  <si>
    <t>Amazon</t>
  </si>
  <si>
    <t>SQT Systems</t>
  </si>
  <si>
    <t>SQT Training Ltd</t>
  </si>
  <si>
    <t xml:space="preserve">We are a specialist provider of bespoke training programmes that help organisations become leaner, more compliant and more progressive. For over 30 years, we’ve brought the latest thinking, the leading techniques and the most experienced industry experts into ambitious organisations, large and small, throughout Ireland, the UK and beyond.
We trained some of the very first ISO Lead Auditors and many years ago we coached the earliest adopters of Lean Six Sigma.
We empower people with the capability to help their organisations reach the highest standards, maintain compliance and drive efficiency.
</t>
  </si>
  <si>
    <t>https://www.sqt-training.com/</t>
  </si>
  <si>
    <t>David Williams</t>
  </si>
  <si>
    <t>https://ie.linkedin.com/in/dave-williams-4b6a54b</t>
  </si>
  <si>
    <t>SRI International</t>
  </si>
  <si>
    <t>We are a 75-year pioneering research institute with a rich history supporting government and industry. SRI International (formerly Stanford Research Institute) is organized around broad disciplines and capabilities, from research and development divisions and labs to groups who excel at identifying new opportunities, developing products, and creating custom solutions. Our organization is driven by impact— delivering unique solutions for the world’s important challenges and transforming ideas into reality for clients are partners.
At SRI, we believe the greatest challenges and opportunities require a collective effort to really make a difference.</t>
  </si>
  <si>
    <t>https://www.sri.com/</t>
  </si>
  <si>
    <t>William Jeffrey</t>
  </si>
  <si>
    <t>https://www.linkedin.com/in/william-jeffrey-bb9b14134</t>
  </si>
  <si>
    <t xml:space="preserve">Reenita Malhotra Hora
</t>
  </si>
  <si>
    <t>https://www.linkedin.com/in/reenita/</t>
  </si>
  <si>
    <t>$540,000,000</t>
  </si>
  <si>
    <t>SS8</t>
  </si>
  <si>
    <t>SS8 Networks, Inc.</t>
  </si>
  <si>
    <t>FOUNDED IN 2000, SS8 HAS EVOLVED INTO A GLOBAL EXPERT FOR COMMUNICATION NETWORKS AND IS NOW THE TRUSTED LAWFUL INTELLIGENCE SOLUTION TO THE LARGEST GLOBAL COMMUNICATIONS PROVIDERS.
Constantly improving, our fully virtualized Intellego XT and Xcipio portfolios have been tested and proven in 5G communication networks. Incorporating location, high speed metadata extraction and big data analysis, our leading platforms provide critical and evidentiary information to intelligence agencies around the world.
These capabilities have became the technology foundation for the world’s largest law enforcement and intelligence agencies in the world, assuring they can identify, track and apprehend suspects-of-interests (SOI) in today’s complex communication environment.</t>
  </si>
  <si>
    <t>https://www.ss8.com/</t>
  </si>
  <si>
    <t>Dr. Keith Bhatia</t>
  </si>
  <si>
    <t>https://www.linkedin.com/in/keith-bhatia-84a24b1/</t>
  </si>
  <si>
    <t>DeAnn Baker</t>
  </si>
  <si>
    <t>https://www.linkedin.com/in/deann-baker-a74a9831</t>
  </si>
  <si>
    <t>$40,500,000</t>
  </si>
  <si>
    <t>$61,860,000</t>
  </si>
  <si>
    <t>HighBar Partners</t>
  </si>
  <si>
    <t>SSH</t>
  </si>
  <si>
    <t>SSH Communications Security, Inc.</t>
  </si>
  <si>
    <t>The founder of SSH, Tatu Ylönen, designed the first version of the SSH protocol after a password-sniffing attack at his university network. Tatu released his implementation as freeware in July 1995, and the tool quickly gained in popularity
Towards the end of 1995, the SSH user base had grown to 20,000 users in fifty countries. By 2000, there were an estimated 2,000,000 users of the protocol. Today, more than 95% of the servers used to power the Internet have SSH installed.
The SSH protocol is truly one of the cornerstones of a safe Internet.</t>
  </si>
  <si>
    <t>https://www.ssh.com/</t>
  </si>
  <si>
    <t>Teemu Tunkelo</t>
  </si>
  <si>
    <t>https://ch.linkedin.com/in/teemu-tunkelo-a99162</t>
  </si>
  <si>
    <t>SSL.com</t>
  </si>
  <si>
    <t>SSL.com is a publicly-trusted commercial certificate authority expanding the boundaries of encryption and authentication relied upon by users worldwide. Founded in 2002, we have grown to be used in over 120 countries by leading organizations and governments of all sizes. We provide a wide range of digital certificates to fit any need, including SSL/TLS server certificates, code signing, document signing, and S/MIME email certificates. As a voting member of the CAB Forum, we provide unique, insightful preparation for our clients and partners into the future development of digital certificate technologies and policies.</t>
  </si>
  <si>
    <t>https://www.ssl.com/</t>
  </si>
  <si>
    <t>Daniel L. Jablonsky</t>
  </si>
  <si>
    <t>Nancy Coleman</t>
  </si>
  <si>
    <t>StackHawk Inc.</t>
  </si>
  <si>
    <t>StackHawk, Inc.</t>
  </si>
  <si>
    <t>StackHawk makes it simple for developers to find, triage, and fix application security bugs. Scan your application for AppSec bugs in the code your team wrote, triage and fix with provided documentation, and automate in your pipeline to prevent future bugs from hitting prod.</t>
  </si>
  <si>
    <t>https://www.stackhawk.com/</t>
  </si>
  <si>
    <t>Joni Klippert</t>
  </si>
  <si>
    <t>https://www.linkedin.com/in/joniklippert</t>
  </si>
  <si>
    <t>StackPath</t>
  </si>
  <si>
    <t>StackPath, LLC</t>
  </si>
  <si>
    <t>StackPath is a complete edge computing platform, providing infrastructure and applications that are physically closer to end users than traditional, centralized cloud computing offerings. StackPath offers infrastructure as a service—including Virtual Machines, Containers and storage—and advanced delivery and security services—including CDN and WAF. StackPath’s edge locations are strategically located in the world’s most densely populated areas, and connected by a secure private network backbone. StackPath is trusted by customers ranging from Fortune 50 enterprises to one-person startups with latency-sensitive workloads that need speed, security and efficiency that core cloud can’t provide. StackPath is headquartered in Dallas and has locations across the U.S. and around the world.</t>
  </si>
  <si>
    <t>https://www.stackpath.com/</t>
  </si>
  <si>
    <t>Lance Crosby</t>
  </si>
  <si>
    <t>https://www.linkedin.com/in/lancec1</t>
  </si>
  <si>
    <t>Nathan Huey</t>
  </si>
  <si>
    <t>https://www.linkedin.com/in/nathan-huey</t>
  </si>
  <si>
    <t>$396,000,000</t>
  </si>
  <si>
    <t>StackRox</t>
  </si>
  <si>
    <t>StackRox, Inc.</t>
  </si>
  <si>
    <t>StackRox helps enterprises secure their containers and Kubernetes environments at scale. StackRox delivers the industry’s first and only Kubernetes-native container security platform that enables security and DevOps teams to operationalize security and compliance policies across the entire container life cycle, from build to deploy to runtime. The StackRox Kubernetes Security Platform helps cloud-native companies, Global 2000 enterprises, and government agencies protect their Kubernetes applications.</t>
  </si>
  <si>
    <t>https://www.stackrox.com/</t>
  </si>
  <si>
    <t>Kamal Shah</t>
  </si>
  <si>
    <t>https://www.linkedin.com/in/kdshah</t>
  </si>
  <si>
    <t>David Van Everen</t>
  </si>
  <si>
    <t>https://www.linkedin.com/in/davidvaneveren/</t>
  </si>
  <si>
    <t>Star Lab</t>
  </si>
  <si>
    <t>Star Lab Corporation</t>
  </si>
  <si>
    <t xml:space="preserve">Informed by expertise in system design, hardware architectures, attacker tactics, and secure-by-design principles, we work with you to protect critical systems and devices from sophisticated cyber threats.
Armed with a long, successful track record securing combat systems, we employ an emerging approach to systems security engineering: secure tactical virtualization with integrated hardware and software protections.
Our products are designed at the outset to handle the worst-case threat scenario: a hands-on physical or root-level attacker.We prevent attackers from tampering with and altering software and firmware, and severely limit maneuverability, to ensure that your systems will remain resilient and operate normally even during an attack.
Star Lab is headquartered in Washington, D.C. with additional offices in Huntsville, Alabama; Denver, Colorado; and San Antonio, Texas.
</t>
  </si>
  <si>
    <t>https://www.starlab.io/</t>
  </si>
  <si>
    <t>Irby Thompson</t>
  </si>
  <si>
    <t xml:space="preserve">Mike Mehlberg </t>
  </si>
  <si>
    <t>https://www.linkedin.com/in/mmehlberg</t>
  </si>
  <si>
    <t xml:space="preserve">Wind River </t>
  </si>
  <si>
    <t>Synopsys, Inc.</t>
  </si>
  <si>
    <t>Smart, Secure Everything—From Silicon to Software Synopsys technology is at the heart of innovations that are changing the way we live and work. The Internet of Things. Autonomous cars. Wearables. Smart medical devices. Secure financial services. Machine learning and computer vision. These breakthroughs are ushering in the era of Smart, Secure Everything―where devices are getting smarter, everything’s connected, and everything must be secure. Powering this new era of technology are advanced silicon chips, which are made even smarter by the remarkable software that drives them. Synopsys is at the forefront of Smart, Secure Everything with the world’s most advanced tools for silicon chip design, verification, IP integration, and application security testing.</t>
  </si>
  <si>
    <t>https://www.synopsys.com/</t>
  </si>
  <si>
    <t>Aart de Geus</t>
  </si>
  <si>
    <t>Michael Sanie</t>
  </si>
  <si>
    <t>https://www.linkedin.com/in/michaelsanie/</t>
  </si>
  <si>
    <t>NASDAQ:SNPS</t>
  </si>
  <si>
    <t>STEALTH Software</t>
  </si>
  <si>
    <t xml:space="preserve">Stealth Software, LLC
</t>
  </si>
  <si>
    <t>Stealth Software was founded in Europe in January 2010 with the release of Version 1.0 of Stealth Content Store. Stealth Software, LLC was established in Phoenix, Arizona as the US headquarters. At the Microsoft SharePoint conference in Las Vegas in March of 2014, Stealth Content Store release 5.0 and Stealth Extranet for SharePoint Version 2.0 were introduced to the market. Stealth Content Store is a software only RBS (Remote BLOB Storage) solution that enhances the scalability, performance and security of Microsoft SharePoint while reducing cost, complexity and management overhead. Stealth Content Store has been architected from the “ground-up” to provide the next generation of RBS solutions to support Big Data and Cloud-ready security.</t>
  </si>
  <si>
    <t>https://stealth-soft.com/</t>
  </si>
  <si>
    <t>Gerard Warrens</t>
  </si>
  <si>
    <t>https://www.linkedin.com/in/gerard-warrens-44140721/</t>
  </si>
  <si>
    <t>Stealthbits</t>
  </si>
  <si>
    <t>Stealthbits Technologies, Inc</t>
  </si>
  <si>
    <t>Stealthbits Technologies, Inc. is a customer-driven cybersecurity software company focused on protecting an organization's sensitive data and the credentials attackers use to steal that data. By removing inappropriate data access, enforcing security policy, and detecting advanced threats, our highly innovative and infinitely flexible platform delivers real protection that reduces security risk, fulfills compliance requirements, and decreases operational expense.</t>
  </si>
  <si>
    <t>Jim Barkdoll</t>
  </si>
  <si>
    <t>https://www.linkedin.com/in/jimbarkdoll</t>
  </si>
  <si>
    <t>Daniel Blidner</t>
  </si>
  <si>
    <t>https://www.linkedin.com/in/danblidner</t>
  </si>
  <si>
    <t>StealthWorker</t>
  </si>
  <si>
    <t>Stealth worker is a stealth startup based in silicon valley that will disrupt current employment models for Information Security and IT staff.</t>
  </si>
  <si>
    <t>https://www.stealthworker.com/</t>
  </si>
  <si>
    <t>Ken Baylor</t>
  </si>
  <si>
    <t>$120,000</t>
  </si>
  <si>
    <t>Tech Mahindra</t>
  </si>
  <si>
    <t>Tech Mahindra Limited</t>
  </si>
  <si>
    <t>Tech Mahindra represents the connected world, offering innovative and customer-centric information technology experiences, enabling Enterprises, Associates and the Society to Rise™. We are a USD 5.2 billion company with 124,250+ professionals across 90 countries, helping 988 global customers including Fortune 500 companies. Our convergent, digital, design experiences, innovation platforms and reusable assets connect across a number of technologies to deliver tangible business value and experiences to our stakeholders. Tech Mahindra has been recognised amongst India’s 50 best companies to work for in 2020 by the Great Place to Work®️ Institute.
We are part of the USD 21 billion Mahindra Group that employs more than 240,000 people in over 100 countries.</t>
  </si>
  <si>
    <t>https://www.techmahindra.com/</t>
  </si>
  <si>
    <t>CP Gurnani</t>
  </si>
  <si>
    <t>https://www.linkedin.com/in/cpgurnani/</t>
  </si>
  <si>
    <t xml:space="preserve">NSE: TECHM
</t>
  </si>
  <si>
    <t>$5,300,000,000</t>
  </si>
  <si>
    <t>SteelCloud</t>
  </si>
  <si>
    <t>SteelCloud LLC.</t>
  </si>
  <si>
    <t>SteelCloud has spent the last decade inventing technology to automate policy compliance, configuration control, and Cloud security.  We are a U.S. small business located in Northern Virginia, in the metropolitan Washington DC area.  SteelCloud makes “hard things, simple” – working with government organizations, federal contractors, large corporations, and the vendors that supply technology to our customers.</t>
  </si>
  <si>
    <t>https://www.steelcloud.com/</t>
  </si>
  <si>
    <t>Thomas P. Dunne</t>
  </si>
  <si>
    <t>NASDAQ:SCLD</t>
  </si>
  <si>
    <t>$41,400,000</t>
  </si>
  <si>
    <t>Stellar Cyber</t>
  </si>
  <si>
    <t>Stellar Cyber Inc.</t>
  </si>
  <si>
    <t>Stellar Cyber’s  industry-leading security software improves security operations productivity by empowering security analysts to kill threats in minutes instead of days or weeks.</t>
  </si>
  <si>
    <t>https://stellarcyber.ai/</t>
  </si>
  <si>
    <t>Changming Liu</t>
  </si>
  <si>
    <t>https://www.linkedin.com/in/changmingliu/</t>
  </si>
  <si>
    <t>Steve Garrison</t>
  </si>
  <si>
    <t>https://www.linkedin.com/in/stephen-garrison/</t>
  </si>
  <si>
    <t>Sternum</t>
  </si>
  <si>
    <t>Sternum Ltd.</t>
  </si>
  <si>
    <t>Sternum provides on-device real-time threat detection and prevention, as well as cloud-based monitoring, management and response platform for IoT devices</t>
  </si>
  <si>
    <t>https://www.sternumiot.com/</t>
  </si>
  <si>
    <t>Natali Tshuva</t>
  </si>
  <si>
    <t>https://www.linkedin.com/in/natali-tshuva-68b9b578/?originalSubdomain=il</t>
  </si>
  <si>
    <t>STI Group</t>
  </si>
  <si>
    <t>STIGroup, Ltd.</t>
  </si>
  <si>
    <t>Glen Rock</t>
  </si>
  <si>
    <t xml:space="preserve">Founded in 2000, Secure Technology Integration Group, Ltd. (STIGroup) is an innovative firm that provides CyberSecurity consulting, secure IT engineering, managed security services, and human capital solutions. STIGroup delivers the people, process and technology that enable our client’s CyberSecurity programs.
</t>
  </si>
  <si>
    <t>https://www.stig.net/</t>
  </si>
  <si>
    <t>Dominic Genzano</t>
  </si>
  <si>
    <t>https://www.linkedin.com/in/dominic-genzano-b455341/</t>
  </si>
  <si>
    <t>Business Technology Partners, Inc.</t>
  </si>
  <si>
    <t>Stickman Consulting</t>
  </si>
  <si>
    <t>Stickman</t>
  </si>
  <si>
    <t>Stickman helps businesses fight the constant threat of cyber attack and data breach. Our ‘by design methodology’ builds security systems customised for each organisation, transforming their approach to cyber security and ensuring their environment is secure - both now and into the future.
At Stickman, we believe cyber is human, because cyber security is a part of us. Technology is an extension of our lives which is being targeted by criminals. Our purpose, is to create and maintain a safe and secure cyber world by designing the future of cyber security by bringing together new methodologies, security experts, ethical hackers, technologies, solutions and managed services.
Our Services: PCI DSS Compliance, ISO 27001, Vulnerability Assessments, Penetration Testing, Cyber Security Workshops, Managed Services and NIST Cyber Security Framework.</t>
  </si>
  <si>
    <t>https://www.stickman.com.au/</t>
  </si>
  <si>
    <t>Ajay Unni</t>
  </si>
  <si>
    <t>https://www.linkedin.com/in/ajayunni/</t>
  </si>
  <si>
    <t>Muralee Krishnan</t>
  </si>
  <si>
    <t>Stormshield</t>
  </si>
  <si>
    <t>Arkoon</t>
  </si>
  <si>
    <t>All around the world, companies, governmental institutions and defence organisations need to guarantee cybersecurity for their critical infrastructure, their sensitive data and their operational environments. Certified and qualified at the highest European levels, Stormshield’s technological solutions meet the challenges faced by IT and OT to protect their activities. Our mission: to provide cyber-serenity for our clients so they can concentrate on their core activities, something which is vital to the satisfactory operation of our institutions, our economy and the services provided to our populations. When you choose Stormshield, you are choosing a trusted European cybersecurity provider.</t>
  </si>
  <si>
    <t>https://www.stormshield.com/?utm_source=linkedin&amp;utm_medium=social&amp;utm_campaign=profile</t>
  </si>
  <si>
    <t>Pierre-Yves Hentzen</t>
  </si>
  <si>
    <t>https://www.linkedin.com/in/pierre-yves-hentzen-9980ab22/</t>
  </si>
  <si>
    <t>Daniel Fages</t>
  </si>
  <si>
    <t>$57,160,000</t>
  </si>
  <si>
    <t>Strategic Cyber Solutions</t>
  </si>
  <si>
    <t>Strategic Cyber</t>
  </si>
  <si>
    <t>Strategic Cyber Solutions (SCS) is a federal contractor that provides cyber security services and software development to U.S. Government and defense contractors.  SCS specializes in providing expert cyber threat analysis and security operation center support services. SCS was established to provide services and software solutions that help to secure our nation's critical information infrastructure.</t>
  </si>
  <si>
    <t>https://www.s-cyber.com</t>
  </si>
  <si>
    <t>Brian Christos</t>
  </si>
  <si>
    <t>https://www.linkedin.com/in/brian-christos-526b81/</t>
  </si>
  <si>
    <t>Stratum Security</t>
  </si>
  <si>
    <t>Founded in 2005 by security veterans, Stratum Security is an information security consulting company that focuses on providing clear and concise risk guidance to its clients through high quality assessment services. With extensive experience in security, IT, and software development, our team has a passion for solving difficult problems spanning many areas of security including application security, mobile security, penetration testing, data exfiltration analysis, among others. 
Stratum offers the industry’s first data exfiltration tool, XFIL, which simulates how hackers transmit data from an organization’s network and provides valuable insight into an organization’s ability to detect an actual breach. Customers include large multi-national enterprises to growing start-ups in numerous industries such as finance, insurance, retail, hospitality, healthcare, government, technology, energy, and telecommunications.</t>
  </si>
  <si>
    <t>https://stratumsecurity.com/</t>
  </si>
  <si>
    <t>Jeff LoSapio</t>
  </si>
  <si>
    <t>https://www.linkedin.com/in/jeff-losapio-8b54b93/</t>
  </si>
  <si>
    <t xml:space="preserve"> Brian Henderson</t>
  </si>
  <si>
    <t>Stridepoint</t>
  </si>
  <si>
    <t xml:space="preserve">Stridepost
</t>
  </si>
  <si>
    <t>https://stridepoint.com/</t>
  </si>
  <si>
    <t>Sandy Aldrich</t>
  </si>
  <si>
    <t>Michael Doggett</t>
  </si>
  <si>
    <t>StrongKey</t>
  </si>
  <si>
    <t>StrongAuth, Inc</t>
  </si>
  <si>
    <t xml:space="preserve">StrongKey is a privately held company that was originally incorporated as StrongAuth, Inc. in 2001. We have offices in Cupertino, CA and Durham, NC. We got our start solving the challenge of developing a public key infrastructure, and soon found ourselves exploring other security challenges where we could apply our expertise.
In addition to the work we do for our customers, our broader contributions to security include helping the US Army secure its industrial supply chain, contributing to three NIST National Cybersecurity Center of Excellent projects, providing security solutions to two Central Banks and being one of three technology companies that advised the State of California as part of its Blockchain Working Group.
</t>
  </si>
  <si>
    <t>https://www.strongkey.com/</t>
  </si>
  <si>
    <t>Jake Kiser</t>
  </si>
  <si>
    <t>https://www.linkedin.com/in/jakekiser/</t>
  </si>
  <si>
    <t>John Whittington</t>
  </si>
  <si>
    <t>https://www.linkedin.com/in/johnjwhittington/</t>
  </si>
  <si>
    <t>StrongPoint</t>
  </si>
  <si>
    <t>https://www.strongpoint.io/</t>
  </si>
  <si>
    <t>Styra</t>
  </si>
  <si>
    <t>Styra Inc</t>
  </si>
  <si>
    <t>Styra’s mission is to get security right for the cloud-native world—by rethinking policy.  We make both Open Source (Open Policy Agent) and commercial solutions (Declarative Authorization Service), that provide compliance guardrails to secure today’s modern cloud-native applications.  Styra’s policy-as-code solutions let DevOps and Security teams mitigate risks and reduce human error, all while accelerating app development.</t>
  </si>
  <si>
    <t>www.styra.com/</t>
  </si>
  <si>
    <t>Bill Mann</t>
  </si>
  <si>
    <t>https://www.linkedin.com/in/bilharmann/</t>
  </si>
  <si>
    <t>Sumana Annam</t>
  </si>
  <si>
    <t>https://www.linkedin.com/in/sumanaannam/</t>
  </si>
  <si>
    <t>Subuno</t>
  </si>
  <si>
    <t>Everything you need to protect your online store. Why Subuno is the perfect fraud prevention platform for your online business.</t>
  </si>
  <si>
    <t>https://www.subuno.com/</t>
  </si>
  <si>
    <t>Ed Lin</t>
  </si>
  <si>
    <t>https://www.linkedin.com/in/edhlin/</t>
  </si>
  <si>
    <t>Sucuri</t>
  </si>
  <si>
    <t>Sucuri Inc</t>
  </si>
  <si>
    <t>Greater Los Angeles Area</t>
  </si>
  <si>
    <t xml:space="preserve">We've offered holistic website security solutions since 2008 including malware removal, malware monitoring and website protection services. Our SiteCheck website security monitor is used by thousands of website owners every month to monitor their websites for malware, blacklist status and other security issues and our CloudProxy Firewall safeguards sites and those who visit them from attacks of all kinds.
</t>
  </si>
  <si>
    <t>https://sucuri.net/</t>
  </si>
  <si>
    <t>Tony Perez</t>
  </si>
  <si>
    <t>Daniel Cid</t>
  </si>
  <si>
    <t>https://www.linkedin.com/in/danielcid/</t>
  </si>
  <si>
    <t>SunBlock Systems</t>
  </si>
  <si>
    <t>SunBlock</t>
  </si>
  <si>
    <t>Belgrade</t>
  </si>
  <si>
    <t>Serbia</t>
  </si>
  <si>
    <t xml:space="preserve">Regional leader in high-end sun protection solutions for residential and commercial facilities operating in Serbia, Croatia and Montenegro
</t>
  </si>
  <si>
    <t>https://sunblock-systems.com/</t>
  </si>
  <si>
    <t>David Sun</t>
  </si>
  <si>
    <t>Blum Shapiro</t>
  </si>
  <si>
    <t>SUPERAntiSpyware</t>
  </si>
  <si>
    <t>Support.com, Inc</t>
  </si>
  <si>
    <t>SUPERAntiSpyware was founded in 2004 by Nick Skrepetos, a software development veteran who was involved in the design, development, and growth of software companies such as Human Machine Interfaces, Inc., Panicware, Inc., SuperAdBlocker.com, and SUPERAntiSpyware. In June 2011, SUPERAntiSpyware was acquired by Support.com, Inc. (NASDAQ: SPRT). Support.com is a full spectrum leader in outsourced call center and direct to consumer tech support solutions.</t>
  </si>
  <si>
    <t>https://www.superantispyware.com/</t>
  </si>
  <si>
    <t>Nick Skrepetos</t>
  </si>
  <si>
    <t>SureCloud</t>
  </si>
  <si>
    <t xml:space="preserve">SureCloud </t>
  </si>
  <si>
    <t>Mayfair</t>
  </si>
  <si>
    <t>Westminster</t>
  </si>
  <si>
    <t>SureCloud connects the dots with Integrated Risk Management solutions enabling you to make better decisions and achieve your desired business outcomes. Established in 2006, SureCloud is headquartered in Mayfair, London and has offices in the United States and Reading UK. SureCloud has more than 500 customers throughout the UK and US from the Retail, Financial Services, Government and other sectors.</t>
  </si>
  <si>
    <t>https://www.surecloud.com/</t>
  </si>
  <si>
    <t>Richard Hibbert</t>
  </si>
  <si>
    <t>https://www.linkedin.com/in/richard-hibbert-62a5406/</t>
  </si>
  <si>
    <t>Matthew Davies</t>
  </si>
  <si>
    <t>https://www.linkedin.com/in/matthew-davies-57b07955/</t>
  </si>
  <si>
    <t>$17.700 000</t>
  </si>
  <si>
    <t>Telefonica</t>
  </si>
  <si>
    <t>Telefónica, S.A.</t>
  </si>
  <si>
    <t>Telefónica is today one of the largest telecommunications companies in the world in terms of market capitalisation and number of customers. We have the best infrastructure, as well as an innovative range of digital and data services; therefore, we are favorably positioned to meet the needs of our customers and capture growth in new businesses.</t>
  </si>
  <si>
    <t>https://www.telefonica.com/</t>
  </si>
  <si>
    <t>NYSE:TEF</t>
  </si>
  <si>
    <t>$743,000,000</t>
  </si>
  <si>
    <t>$52,200,000,000</t>
  </si>
  <si>
    <t>SurePassID</t>
  </si>
  <si>
    <t xml:space="preserve">SurePassID, Corp. </t>
  </si>
  <si>
    <t>Winter Garden</t>
  </si>
  <si>
    <t>SurePassID was founded in 2009 by Mark Poidomani, a pioneer, inventor and recognized industry leader in IT security and authentication technology. His goal was to provide innovative, scalable, and cost-effective solutions to cyber fraud. He began by inventing the world’s first cloud-based, multi-tenant authentication service. Today we’re proud of our history of innovations, which have allowed us to protect thousands of customers around the world, from startups to Fortune 10 companies.</t>
  </si>
  <si>
    <t>https://www.surepassid.com/</t>
  </si>
  <si>
    <t>Mark Poidomani</t>
  </si>
  <si>
    <t>https://www.linkedin.com/in/markpoidomani/</t>
  </si>
  <si>
    <t>Odin Soli</t>
  </si>
  <si>
    <t>https://www.linkedin.com/in/odinsoli/</t>
  </si>
  <si>
    <t>$44 000 000</t>
  </si>
  <si>
    <t>Surevine</t>
  </si>
  <si>
    <t>Bhopal</t>
  </si>
  <si>
    <t>Madhya Pradesh</t>
  </si>
  <si>
    <t>Surevine is a distributed team. Some people choose to work from their home office. Some work from communal shared office spaces with like minded individuals. And then there are those that work from the Surevine hubs, the spaces we have set up to provide a co-working location, should they want a change of scenery and some ‘face time’ with their team members.</t>
  </si>
  <si>
    <t>https://www.surevine.com/</t>
  </si>
  <si>
    <t>Stuart Murdoch</t>
  </si>
  <si>
    <t>https://www.linkedin.com/in/stuartamurdoch/</t>
  </si>
  <si>
    <t>Zoe Landau</t>
  </si>
  <si>
    <t>https://www.linkedin.com/in/zoe-landau-58296ab3/</t>
  </si>
  <si>
    <t>SurfWatch Labs</t>
  </si>
  <si>
    <t>SurfWatch Labs, Inc.</t>
  </si>
  <si>
    <t>SurfWatch Labs delivers strategic and operational cyber threat intelligence. SurfWatch Labs helps organizations and service providers quickly establish a strategic cyber threat intelligence operation that drives more effective use of their tactical defenses.</t>
  </si>
  <si>
    <t>https://www.surfwatchlabs.com/</t>
  </si>
  <si>
    <t>David Ellison</t>
  </si>
  <si>
    <t xml:space="preserve">Sam Erdheim
</t>
  </si>
  <si>
    <t>$12.700 000</t>
  </si>
  <si>
    <t>$5 000 000</t>
  </si>
  <si>
    <t>Suridata</t>
  </si>
  <si>
    <t>Suridata.ai Ltd</t>
  </si>
  <si>
    <t>Suridata.ai enables large organizations to identify sensitive business information and private data across all data repositories. Our machine-learning technology helps you gain full visibility over unstructured data, so you can easily identify, classify and protect sensitive data.
Enabling a technology leap in data protection, our Specula™ product understands what is sensitive to your specific organization. Running on cloud, on-premise and hybrid platforms, this product accurately discovers sensitive data without impairing business productivity .</t>
  </si>
  <si>
    <t>https://www.suridata.ai/</t>
  </si>
  <si>
    <t>Lee Kappon</t>
  </si>
  <si>
    <t>https://www.linkedin.com/in/lee-kappon-9a9a7676/</t>
  </si>
  <si>
    <t>$2.500 000</t>
  </si>
  <si>
    <t>Swain Techs</t>
  </si>
  <si>
    <t xml:space="preserve"> Swain Techs</t>
  </si>
  <si>
    <t>Newtown</t>
  </si>
  <si>
    <t>Swain Techs is an award-winning SBA-certified 8(a) and small disadvantaged business with CMMi ML3 DEV &amp; SVC and ISO 9001 certifications. Located in Greater Philadelphia, PA, Washington, D.C., Alexandria, VA, and Baltimore, MD, with over a decade of experience delivering innovative and customer-centric technology solutions in the areas of artificial intelligence, health IT, automation, analytics, and software and systems engineering. We apply tailored infrastructure, processes, and advanced technical expertise to respond to tasks and deliver quality services—as a prime in all agencies including Navy (NAVAIR and NAVSUP), Department of Health and Human Services (HHS), National Institutes of Health (NIH), Centers for Medicare and Medicaid Services (CMS), US Patent and Trade Office (USPTO), Jet Propulsion Laboratory (JPL), and Defense Logistics Agency (DLA).</t>
  </si>
  <si>
    <t>https://swaintechs.com/</t>
  </si>
  <si>
    <t>Manuel (Manny) Trujillo</t>
  </si>
  <si>
    <t>Richard Dinnis</t>
  </si>
  <si>
    <t>https://www.linkedin.com/in/richard-s-dinnis-56a820/</t>
  </si>
  <si>
    <t>$7 000 000</t>
  </si>
  <si>
    <t>Swascan</t>
  </si>
  <si>
    <t>Swascan srl</t>
  </si>
  <si>
    <t>Cassina De' Pecchi</t>
  </si>
  <si>
    <t>Swascan is a highly regarded and experienced team that provides security consulting services for corporate, industrial and government.</t>
  </si>
  <si>
    <t>https://www.swascan.com/</t>
  </si>
  <si>
    <t xml:space="preserve">Riccardo Paglia
</t>
  </si>
  <si>
    <t>https://www.linkedin.com/in/riccardo-paglia-363b635/</t>
  </si>
  <si>
    <t>€600 000</t>
  </si>
  <si>
    <t>$375,000</t>
  </si>
  <si>
    <t>Swimlane</t>
  </si>
  <si>
    <t>Swimlane LLC</t>
  </si>
  <si>
    <t>Swimlane is a leader in security orchestration, automation and response (SOAR). By automating time-intensive, manual processes and operational workflows and delivering powerful, consolidated analytics, real-time dashboards and reporting from across your security infrastructure, Swimlane maximizes the incident response capabilities of over-burdened and understaffed security operations.</t>
  </si>
  <si>
    <t>https://www.swimlane.com/</t>
  </si>
  <si>
    <t>Cody Cornell</t>
  </si>
  <si>
    <t>https://www.linkedin.com/in/codycornell</t>
  </si>
  <si>
    <t xml:space="preserve">Christopher Stimmel
</t>
  </si>
  <si>
    <t>https://www.linkedin.com/in/christopher-stimmel-1b88a7/</t>
  </si>
  <si>
    <t>$44.900 000</t>
  </si>
  <si>
    <t xml:space="preserve"> $27.500. 000</t>
  </si>
  <si>
    <t>Swivel Secure</t>
  </si>
  <si>
    <t>Wetherby</t>
  </si>
  <si>
    <t>Swivel Secure is an industry leader in authentication solutions. Founded in 2001, Swivel Secure protects thousands of organisations in over 54 countries. The award winning AuthControl Sentry® delivers multi-factor authentication (MFA), combined with single sign-on and risk-based authentication for intelligently securing cloud and on-premise architecture.</t>
  </si>
  <si>
    <t>https://swivelsecure.com/</t>
  </si>
  <si>
    <t>Adrian Jones</t>
  </si>
  <si>
    <t>https://www.linkedin.com/in/silverlizard/</t>
  </si>
  <si>
    <t>Yasmin Stone</t>
  </si>
  <si>
    <t>https://www.linkedin.com/in/yasmin-stone-81759448/</t>
  </si>
  <si>
    <t>$21 000 000</t>
  </si>
  <si>
    <t>Sword Active Risk</t>
  </si>
  <si>
    <t>Sword GRC</t>
  </si>
  <si>
    <t>Sword GRC provides an award-winning platform for Governance, Risk and Compliance, made up of best-of-breed solutions that address the requirements of all enterprise market sectors.
With a long and distinguished heritage, Sword GRC brings together a suite of complementary products in the GRC space available either as a cloud solution or standalone on-premises installation. With a strong focus on driving fast time to value, and harnessing the latest technologies, Sword GRC delivers a versatile range of solutions that support better business decisions through a single view of risk to support enterprise-wide risk-based compliance.
The Sword GRC product set covers Risk, Audit, Compliance, Policy Management and Incident</t>
  </si>
  <si>
    <t>https://sword-grc.com/</t>
  </si>
  <si>
    <t>Nick Scully</t>
  </si>
  <si>
    <t>https://www.linkedin.com/in/nick-scully-05716741/</t>
  </si>
  <si>
    <t>Keith Ricketts</t>
  </si>
  <si>
    <t>https://www.linkedin.com/in/keithricketts/</t>
  </si>
  <si>
    <t xml:space="preserve"> €53.600 000</t>
  </si>
  <si>
    <t>Sygnia</t>
  </si>
  <si>
    <t>We set out to build Sygnia because we believed we could make a difference and deliver a real and enduring impact to the security of organizations. Sygnia exists to help organizations build their resilience, to defeat attacks, and to excel in the age of cyber. We build the technology and services company that we ourselves would want to hire. We go where we are really needed, and we perform with the highest level of professional excellence, commitment, and determination. These are the things that define who we are.</t>
  </si>
  <si>
    <t>https://sygnia.co/</t>
  </si>
  <si>
    <t>Shachar Levy</t>
  </si>
  <si>
    <t>https://www.linkedin.com/in/shachar-levy-97b333106/</t>
  </si>
  <si>
    <t>Ram Elboim</t>
  </si>
  <si>
    <t>https://www.linkedin.com/in/ram-elboim-0474471/</t>
  </si>
  <si>
    <t>Temasek Holdings</t>
  </si>
  <si>
    <t>Sylint</t>
  </si>
  <si>
    <t>Sylint Group, Inc.</t>
  </si>
  <si>
    <t>Sylint is an internationally recognized cyber security and digital data forensics firm with extensive experience discretely addressing some of today’s biggest breaches, incidents, and precedent-setting court cases.</t>
  </si>
  <si>
    <t>https://www.sylint.com/</t>
  </si>
  <si>
    <t>John Jorgensen</t>
  </si>
  <si>
    <t>https://www.linkedin.com/in/john-jorgensen-82116b52/</t>
  </si>
  <si>
    <t>Symbol Security</t>
  </si>
  <si>
    <t>Mountain Lakes</t>
  </si>
  <si>
    <t>Symbol Security was built to enable a community of users, contributors, and partners to lower corporate risk thru improving users' awareness related to Phishing. Symbol's SaaS platform simulates real phishing attacks and reports critical data and trends back to your Administrators.</t>
  </si>
  <si>
    <t>https://symbolsecurity.com/</t>
  </si>
  <si>
    <t>Symmetry Systems</t>
  </si>
  <si>
    <t>https://www.symmetry-systems.com/</t>
  </si>
  <si>
    <t>Team8</t>
  </si>
  <si>
    <t xml:space="preserve">We rethink venture and provide entrepreneurs with an unfair advantage to accelerate success while helping enterprises digitally transform. 
We are more than investors. We are company builders invested in your success. 
We believe in domain expertise and are specialists in cybersecurity, data and fintech. We are former CEOs, serial entrepreneurs and investors, as well as former intelligence leaders, researchers, technologists, ideators and marketers. We’ve created a culture and model that is open, collaborative, multidisciplinary and creative. One that leverages our diverse perspectives and our strategic focus on specific domain expertise.
</t>
  </si>
  <si>
    <t>https://team8.vc/</t>
  </si>
  <si>
    <t>Nadav Zafrir</t>
  </si>
  <si>
    <t>https://www.linkedin.com/in/nadav-zafrir-12a99482/</t>
  </si>
  <si>
    <t>Fleur Sohtz</t>
  </si>
  <si>
    <t>https://www.linkedin.com/in/fleursohtz/</t>
  </si>
  <si>
    <t>Telos Corporation</t>
  </si>
  <si>
    <t>TELOS CORP</t>
  </si>
  <si>
    <t>Telos Corporation offers solutions that empower and protect the world’s most security-conscious organizations. We provide cybersecurity to defend your systems, networks, and information; cloud security to enable you to work in the cloud with confidence; and enterprise security to support the tactical and strategic goals of your organization.</t>
  </si>
  <si>
    <t>https://www.telos.com/</t>
  </si>
  <si>
    <t>John B. Wood</t>
  </si>
  <si>
    <t>https://www.linkedin.com/in/johnbwood/</t>
  </si>
  <si>
    <t>Emmett Wood</t>
  </si>
  <si>
    <t>NASDAQ:TLS</t>
  </si>
  <si>
    <t>$254,000,000</t>
  </si>
  <si>
    <t>$138,000,000</t>
  </si>
  <si>
    <t>Symosis</t>
  </si>
  <si>
    <t>Symosis Security</t>
  </si>
  <si>
    <t>Symosis Security has been helping clients meet application security and compliance goals since 2004. Using industry leading risk and vulnerability assessment services as a starting point Symosis Security protects your organization against immediate threats and identifies future needs to create a strategic plan for improving the overall security of networks, applications and critical data across your enterprise.</t>
  </si>
  <si>
    <t>https://symosis.com/</t>
  </si>
  <si>
    <t>Synack</t>
  </si>
  <si>
    <t>Synack, Inc.</t>
  </si>
  <si>
    <t>Comprehensive penetration testing with actionable results. Continuous security scaled by the world’s most skilled ethical hackers and AI technology. We are Synack, the most trusted Crowdsourced Security Platform.</t>
  </si>
  <si>
    <t>https://www.synack.com/</t>
  </si>
  <si>
    <t>Jay Kaplan</t>
  </si>
  <si>
    <t>https://www.linkedin.com/in/jaykap/</t>
  </si>
  <si>
    <t>$108,000,000</t>
  </si>
  <si>
    <t>$64,600,000</t>
  </si>
  <si>
    <t>Syncdog</t>
  </si>
  <si>
    <t>SyncDog, Inc</t>
  </si>
  <si>
    <t>SyncDog challenges the status quo and changes the game on how organizations empower their mobile workforce. We enable companies to reset expectations on how employees can get work done on the go.</t>
  </si>
  <si>
    <t>https://www.syncdog.com/</t>
  </si>
  <si>
    <t>Jonas Gyllensvaan</t>
  </si>
  <si>
    <t>https://www.linkedin.com/in/gyllensvaan/</t>
  </si>
  <si>
    <t>IntegriCell</t>
  </si>
  <si>
    <t>Syncsort</t>
  </si>
  <si>
    <t>Syncsort Inc</t>
  </si>
  <si>
    <t>Pearl River</t>
  </si>
  <si>
    <t>Syncsort is the global leader in Big Iron to Big Data software. We organize data everywhere, to keep the world working – the same data that powers machine learning, AI and predictive analytics. We use our decades of experience so that more than 7,000 customers, including 84 of the Fortune 100, can quickly extract value from their critical data anytime, anywhere.</t>
  </si>
  <si>
    <t>https://www.precisely.com/</t>
  </si>
  <si>
    <t>Josh Rogers</t>
  </si>
  <si>
    <t>https://www.linkedin.com/in/joshrogers1/</t>
  </si>
  <si>
    <t>Kevin Ruane</t>
  </si>
  <si>
    <t>https://www.linkedin.com/in/kevinruane/</t>
  </si>
  <si>
    <t>$420,100,000</t>
  </si>
  <si>
    <t>Centerbridge Partners LP</t>
  </si>
  <si>
    <t>Syncurity</t>
  </si>
  <si>
    <t>Syncurity Corporation</t>
  </si>
  <si>
    <t>Syncurity, synchronized security, is the force behind IR-Flow a rapidly deployable cybersecurity incident response solution. Our virtual SOC is scalable from small business to full enterprise deployments, Syncurity IR-Flow helps security professionals streamline their operations and transition to a collaborative incident response process tailored to their unique operating environment.</t>
  </si>
  <si>
    <t>https://www.syncurity.net/</t>
  </si>
  <si>
    <t>Thomas (Tom) Young</t>
  </si>
  <si>
    <t>https://www.linkedin.com/in/tomyoung8/</t>
  </si>
  <si>
    <t xml:space="preserve">Swimlane
</t>
  </si>
  <si>
    <t>TELUS Corporation</t>
  </si>
  <si>
    <t>Second largest Canadian telecommunications company. Provides wireless phone service, high speed Internet, IPTV, home phone, long distance, and many other telecom/data related services.</t>
  </si>
  <si>
    <t>https://www.telus.com/en/</t>
  </si>
  <si>
    <t>Darren Entwistle</t>
  </si>
  <si>
    <t>https://ca.linkedin.com/in/darrenentwistle</t>
  </si>
  <si>
    <t>Tony Geheran</t>
  </si>
  <si>
    <t>https://www.telus.com/en/about/company-overview/executive-team/tony-geheran</t>
  </si>
  <si>
    <t xml:space="preserve">NYSE:TU </t>
  </si>
  <si>
    <t>CAD 14,670,000,000</t>
  </si>
  <si>
    <t>Syndis</t>
  </si>
  <si>
    <t>Syndis is a leading information security company helping to defend organizations by providing bespoke services and innovative security solutions in the global market.</t>
  </si>
  <si>
    <t>https://www.syndis.is/</t>
  </si>
  <si>
    <t>$482,600</t>
  </si>
  <si>
    <t>Synercomm</t>
  </si>
  <si>
    <t>SynerComm Inc.</t>
  </si>
  <si>
    <t>Brookfield</t>
  </si>
  <si>
    <t>Achieve your goals while protecting the very assets that enable business success. As a solutions-focused technology partner, our network engineering and cybersecurity services are designed to solve the complex, technical, and ever-changing needs of your business. Plan. Do. Check. Act. Our AssureIT and DeliverIT teams work hand-in-hand to build strong strategies, implement solutions, validate those solutions, and then adjust as needed. By bringing both an offensive and defensive approach, we establish checks and balances for your organization. In addition, our customer success team provides communication, planning, and project management each step of the way.</t>
  </si>
  <si>
    <t>https://www.synercomm.com/</t>
  </si>
  <si>
    <t>Mark Sollazo</t>
  </si>
  <si>
    <t>https://www.linkedin.com/in/mark-sollazo-2958b857/</t>
  </si>
  <si>
    <t>Chineta Sollazo</t>
  </si>
  <si>
    <t>https://www.linkedin.com/in/chineta-sollazo-04635017/</t>
  </si>
  <si>
    <t>Sysdig</t>
  </si>
  <si>
    <t>Sysdig, Inc.</t>
  </si>
  <si>
    <t>The Sysdig Secure DevOps Platform provides security to confidently run containers, Kubernetes and cloud services. Only Sysdig has the deep visibility needed to see all threats, vulnerabilities and suspicious activity. With Sysdig you can secure the build pipeline, detect and respond to runtime threats, continuously validate compliance, and monitor and troubleshoot cloud infrastructure and services. Sysdig is a SaaS platform, built on an open source stack that includes Falco and sysdig OSS, the open standards for runtime threat detection and response. Hundreds of organizations rely on Sysdig to secure containers, Kubernetes and cloud services.</t>
  </si>
  <si>
    <t>https://sysdig.com/</t>
  </si>
  <si>
    <t>Loris Degioanni</t>
  </si>
  <si>
    <t>https://www.linkedin.com/in/degio/</t>
  </si>
  <si>
    <t>Janet Matsuda</t>
  </si>
  <si>
    <t>https://www.linkedin.com/in/janetmatsuda/</t>
  </si>
  <si>
    <t>$191,500,000</t>
  </si>
  <si>
    <t>$57,700,000</t>
  </si>
  <si>
    <t>Hewlett Packard Enterprise</t>
  </si>
  <si>
    <t>Tenable</t>
  </si>
  <si>
    <t xml:space="preserve">Tenable Network Security, Inc.
</t>
  </si>
  <si>
    <t>Cybersecurity is one of the existential threats of our time. New types of connected devices and compute platforms, from Cloud to IoT, have exploded the cyber attack surface. And more tools collecting more data doesn’t equate to actionable insight for the CISO, C-suite and Board of Directors. The old way of simply scanning on-premises IT devices for vulnerabilities is no longer enough. It’s time for a new approach.
Today, over 30,000 organizations around the world rely on us to help them understand and reduce cybersecurity risk. Our goal is to arm every organization, no matter how large or small, with the visibility and insight to answer four critical questions at all times</t>
  </si>
  <si>
    <t>https://www.tenable.com/</t>
  </si>
  <si>
    <t>Amit Yoran</t>
  </si>
  <si>
    <t>https://www.linkedin.com/in/ayoran/</t>
  </si>
  <si>
    <t xml:space="preserve">Jennifer Johnson
</t>
  </si>
  <si>
    <t>https://www.linkedin.com/in/jjcmo/</t>
  </si>
  <si>
    <t>NASDAQ:TENB</t>
  </si>
  <si>
    <t xml:space="preserve">Secondary Market
</t>
  </si>
  <si>
    <t>$309,800,000</t>
  </si>
  <si>
    <t>$354,600,000</t>
  </si>
  <si>
    <t>Thomson Reuters</t>
  </si>
  <si>
    <t>Thomson Reuters Corporation</t>
  </si>
  <si>
    <t>Thomson Reuters is one of the world’s most trusted providers of answers, helping professionals make confident decisions and run better businesses. Our customers operate in complex arenas that move society forward — law, tax, compliance, government, and media – and face increasing complexity as regulation and technology disrupts every industry.
We help them reinvent the way they work. Our team of experts brings together information, innovation and authoritative insight to unravel complex situations, and our worldwide network of journalists and editors keep customers up to speed on global developments that are relevant to them.
We’re on a mission to help professionals advance their businesses and gain competitive advantage with the trusted answers only we can provide.</t>
  </si>
  <si>
    <t>https://www.thomsonreuters.com/</t>
  </si>
  <si>
    <t>Steve Hasker</t>
  </si>
  <si>
    <t>Brian Peccarelli</t>
  </si>
  <si>
    <t>https://www.linkedin.com/in/brianpeccarelli/</t>
  </si>
  <si>
    <t>TSX: TRI
S&amp;P/TSX 60 component
NYSE: TRI</t>
  </si>
  <si>
    <t>$5,900,000,000</t>
  </si>
  <si>
    <t>Sysnet</t>
  </si>
  <si>
    <t>Sysxnet Limited</t>
  </si>
  <si>
    <t>Leinster</t>
  </si>
  <si>
    <t>Established in 1989, Sysnet Global Solutions provides payment card industry compliance services, specialising in PCI DSS compliance validation and merchant intelligence solutions. Sysnet offers a range of services, including its proprietary web based compliance management and merchant intelligence solution Sysnet.air, to a wide variety of businesses including acquirers, ISOs, international banks, payment service providers and merchants. Sysnet.air is a fully white-labeled merchant intelligence solution that centres around the compliance process, it enables acquiring organisations to build strong relationships with their merchants through sustained and meaningful interaction. Sysnet.air provides the acquirer with the means to know and understand their customers’ requirements and needs, which improves merchant loyalty and reduces merchant attrition.</t>
  </si>
  <si>
    <t>https://sysnetgs.com/</t>
  </si>
  <si>
    <t>Gabriel Moynagh</t>
  </si>
  <si>
    <t>https://www.linkedin.com/in/gabe-moynagh-28610317/</t>
  </si>
  <si>
    <t>Sandra Higgins</t>
  </si>
  <si>
    <t>https://www.linkedin.com/in/sandraalwright/</t>
  </si>
  <si>
    <t>SystemExperts</t>
  </si>
  <si>
    <t xml:space="preserve">SYSTEM EXPERTS </t>
  </si>
  <si>
    <t>Sudbury</t>
  </si>
  <si>
    <t>SystemExperts is a premier boutique provider of IT compliance and security consulting services. Our IT security consultants are world-renowned authorities who bring to every engagement a unique combination of business experience and technical expertise. We have built an unrivaled reputation by providing practical, effective IT security solutions for security our clients'​ enterprise computing infrastructures. SystemExperts is different from other IT security consulting firms, and here's why: We don’t hire “consultants.” We hire experts who have established long-term, successful track records actually doing IT work, not just talking about it.  We focus on what is important. In the world of security, not all problems are equal. Based on our understanding of our clients’ businesses, we distill problems to their root causes. We help our clients focus on solving the most important problems  -  those that could jeopardize the business itself.</t>
  </si>
  <si>
    <t>https://systemexperts.com/</t>
  </si>
  <si>
    <t>Jonathan G.</t>
  </si>
  <si>
    <t>$30,500,000</t>
  </si>
  <si>
    <t>TACACS.net</t>
  </si>
  <si>
    <t>Fast, Flexible and Easy to use TACACS+ Server for Windows. Turn your Domain Controller into a TACACS+ server to authenticate your network administrators with your AD domain.</t>
  </si>
  <si>
    <t>https://tacacs.net/</t>
  </si>
  <si>
    <t>Joe Fernandez</t>
  </si>
  <si>
    <t>We're a global leader in cybersecurity that helps make the world safe for exchanging digital information. Leveraging over 30 years of security expertise, global threat research, and continuous innovation, Trend Micro enables resilience for businesses, governments, and consumers. 
Our XGen™ security strategy powers our solutions with a cross-generational blend of threat-defense techniques that are optimized for key environments and leverage shared threat intelligence for better, faster protection.
Our connected solutions are optimized for cloud workloads, endpoints, email, IIoT, and networks and deliver central visibility across the enterprise, enabling you to detect and respond to threats faster.</t>
  </si>
  <si>
    <t>https://www.trendmicro.com</t>
  </si>
  <si>
    <t>Eva Chen</t>
  </si>
  <si>
    <t>Leah MacMillan</t>
  </si>
  <si>
    <t>https://www.linkedin.com/in/leah-macmillan-ab12091/</t>
  </si>
  <si>
    <t>TYO: 4704</t>
  </si>
  <si>
    <t>$1,530,000,000</t>
  </si>
  <si>
    <t>Tactical Network Solutions</t>
  </si>
  <si>
    <t>Tactical Network Solutions, LLC</t>
  </si>
  <si>
    <t>Are you concerned about risky, vulnerable embedded firmware in IoT devices, connected medical devices, automotive ECUs and industrial control systems? You're not alone. Since 2007, Fortune 500 companies and governments around the world have sought out Tactical Network Solutions for reverse engineering training programs, firmware evaluations, and cyber risk mitigation strategies. Clients are excited to leverage our automated firmware evaluations and consulting performed with the proprietary Centrifuge IoT Security Platform. The evals are completed with NO access to source code on images containing a Linux-based root filesystem compiled for either MIPS, ARM, or X86. We also support QNX (a real-time operating system) and Docker containers.</t>
  </si>
  <si>
    <t>https://www.tacnetsol.com/</t>
  </si>
  <si>
    <t>Terry Dunlap</t>
  </si>
  <si>
    <t>https://www.linkedin.com/in/terry-dunlap/</t>
  </si>
  <si>
    <t>$52,800,000</t>
  </si>
  <si>
    <t>TAG Cyber</t>
  </si>
  <si>
    <t>TAG Cyber LLC</t>
  </si>
  <si>
    <t>We started TAG Cyber LLC in 2016, because we believed that the vast majority of enterprise cyber security teams could not afford the proper guidance and analysis required to protect their infrastructure from advanced cyber attacks. We believed it was finally time to democratize expert cyber security analysis. How we do this is through a steady stream of original content, centered on our flagship TAG Cyber Security Annual, a three-volume publication that is a freely available download. Our Annual includes the type of high-quality, military grade analysis that larger firms pay millions for. We make it available to you for free.</t>
  </si>
  <si>
    <t>https://www.tag-cyber.com/</t>
  </si>
  <si>
    <t>https://www.linkedin.com/in/edward-amoroso/</t>
  </si>
  <si>
    <t>Lester Goodman</t>
  </si>
  <si>
    <t>https://www.linkedin.com/in/lester-goodman-8259655/</t>
  </si>
  <si>
    <t>Tala Security</t>
  </si>
  <si>
    <t xml:space="preserve">Tala Security, Inc.
</t>
  </si>
  <si>
    <t xml:space="preserve">Tala prevents client-side attacks like Magecart, XSS, code injections and session re-directs. Our innovative solution is designed to secure customer data and ensure data privacy, without degrading site performance or top-line revenue. Tala's technology automates policy generation, deployment and maintenance of powerful web standards, including CSP, SRI, Feature Policy, Referrer Policy, HSTS and others. Tala also leverages JavaScript virtualization synthetically to prevent unauthorized data access or leakage. This innovative combination of capabilities ensures attacks are prevented in real-time, data privacy and integrity is assured and the need for costly and continuous administration or incident response is minimized. 
Tala is led by industry veterans and successful entrepreneurs. We are backed by an impressive collection of well-known tech investors, angels, former executives at Symantec and by the National Science Foundation (NSF).  </t>
  </si>
  <si>
    <t>https://www.talasecurity.io/</t>
  </si>
  <si>
    <t xml:space="preserve">Aanand Krishnan
</t>
  </si>
  <si>
    <t>https://www.linkedin.com/in/aanandkrishnan/</t>
  </si>
  <si>
    <t xml:space="preserve">Mark Bermingham
</t>
  </si>
  <si>
    <t>https://www.linkedin.com/in/mark-bermingham-1931871/</t>
  </si>
  <si>
    <t>Tangible Security</t>
  </si>
  <si>
    <t xml:space="preserve">Tangible Software, Inc.
</t>
  </si>
  <si>
    <t>Tangible employs the most sophisticated cyber security tools and techniques available to protect our clients’ sensitive data, infrastructure and competitive advantage.
For nearly two decades, Tangible has developed and implemented innovative methodologies, processes, and technologies to ensure security at every stage of information processing, transmission, storage, and access. We appreciate the strong presence and reputation we have earned in the Defense and Intelligence communities, which embody the gold standards of U.S. cyber security.
Our executives and Subject Matter Experts (SMEs) are recognized as leaders in their fields. They literally wrote the books on ethical enterprise hacking and Security Information and Event Management (SIEM) implementation.</t>
  </si>
  <si>
    <t>https://www.tangiblesecurity.com/</t>
  </si>
  <si>
    <t>Mark G. Mykityshyn</t>
  </si>
  <si>
    <t>Tanium</t>
  </si>
  <si>
    <t xml:space="preserve">Tanium Inc.
</t>
  </si>
  <si>
    <t xml:space="preserve">Tanium is growing, and we are looking for great talent to come join us. Find your new career opportunity here: https://www.tanium.com/about-us/careers/
Tanium gives the world’s largest enterprises and government organizations the unique power to secure, control, and manage millions of endpoints across the enterprise within seconds. Serving as the “central nervous system” for enterprises, Tanium empowers security and IT operations teams to ask questions about the state of every endpoint across the enterprise in plain English, retrieve data on their current and historical state, and execute change as necessary, all within seconds. </t>
  </si>
  <si>
    <t>https://www.tanium.com/</t>
  </si>
  <si>
    <t xml:space="preserve">Orion Hindawi
</t>
  </si>
  <si>
    <t>https://www.linkedin.com/in/orionhindawi/</t>
  </si>
  <si>
    <t>Chris Pick</t>
  </si>
  <si>
    <t>https://www.linkedin.com/in/chrismpick/</t>
  </si>
  <si>
    <t>$440,200,000</t>
  </si>
  <si>
    <t>Tapestry Technologies</t>
  </si>
  <si>
    <t xml:space="preserve">Tapestry Technologies, Inc.
</t>
  </si>
  <si>
    <t>Chambersburg</t>
  </si>
  <si>
    <t>The basic foundation of Tapestry Technologies is built on our cyber defense capabilities.  Tapestry personnel have provided support to key cyber programs that have evolved how the DoD handles security.
Tapestry Technologies is a woman-owned small business under the $27.5 million size standard.  Our size enables us to remain nimble and react quickly to rapid requirements in a ever changing environment. 
As a services company we understand that our people are our most valuable asset.  We provide a casual work place and each employee has the opportunity to grow and learn through an annual training allowance.</t>
  </si>
  <si>
    <t>https://tapestrytech.com/</t>
  </si>
  <si>
    <t>Jacquie Sipes</t>
  </si>
  <si>
    <t>https://www.linkedin.com/in/jacquie-sipes-a5975148/</t>
  </si>
  <si>
    <t>ManTech International</t>
  </si>
  <si>
    <t>Tarlogic</t>
  </si>
  <si>
    <t>Tarlogic Security, SL</t>
  </si>
  <si>
    <t>A Coruña</t>
  </si>
  <si>
    <t>Galicia</t>
  </si>
  <si>
    <t>Tarlogic is a cybersecurity company. It was founded in 2011 by IT security analysts who specialize in cybersecurity and ethical hacking, offering specialized technology advice and protection to entities and companies in case of IT attacks and industrial espionage.
Tarlogic is a European cybersecurity company. The head office is located in Santiago de Compostela (Spain), has offices in Coruña, Madrid and Uruguay and has been recognized by the Financial Times within the index FT-1000, of the 1000 fastest growing European companies.
Infrastructure protection is complemented with the development of leading intelligence, surveillance, and online information monitoring systems, as well as security product solutions.</t>
  </si>
  <si>
    <t>https://www.tarlogic.com/en/</t>
  </si>
  <si>
    <t xml:space="preserve">Andrés Tarascó Acuña
</t>
  </si>
  <si>
    <t>https://www.linkedin.com/in/andrestarasco/</t>
  </si>
  <si>
    <t>Tata Group</t>
  </si>
  <si>
    <t>Tata Sons Private Limited</t>
  </si>
  <si>
    <t xml:space="preserve">Founded by Jamsetji Tata in 1868, the Tata group is a global enterprise, headquartered in India, comprising 30 companies across ten verticals.
The group operates in more than 100 countries across six continents, with a mission 'To improve the quality of life of the communities we serve globally, through long-term stakeholder value creation based on Leadership with Trust’.
Tata Sons is the principal investment holding company and promoter of Tata companies. Sixty-six percent of the equity share capital of Tata Sons is held by philanthropic trusts, which support education, health, livelihood generation and art and culture.
In 2018-19, the revenue of Tata companies, taken together, was $113.0 billion (INR 792,710 crore). These companies collectively employ over 720,000 people.
</t>
  </si>
  <si>
    <t>https://www.tata.com/</t>
  </si>
  <si>
    <t>Natarajan Chandrasekaran</t>
  </si>
  <si>
    <t>https://www.linkedin.com/in/chandrasekaran-natarajan-b49bb2122/</t>
  </si>
  <si>
    <t>$113,000,000</t>
  </si>
  <si>
    <t>TBG Security</t>
  </si>
  <si>
    <t xml:space="preserve">Every company must rely on someone to assess their information security ecosystem and evaluate the potential harm to the stakeholders in the event of a breach or data loss. They need a trusted advisor to help them implement security best practices to protect their company’s most valuable asset, its information.
TBG Security provides risk management solutions to ensure your business is minimizing uncertainty in an increasingly hostile information environment. Acting as trusted advisors, we help our clients plan, implement and monitor successful cyber security programs that align with business objectives.
Applying our expertise in cyber security, incident response, risk and compliance, virtual CISO, security consulting, penetration testing and red teaming coupled with our breadth of security offerings, we’ve been assisting clients of various sizes for over 15 years.
</t>
  </si>
  <si>
    <t>https://tbgsecurity.com/</t>
  </si>
  <si>
    <t>Frank Muphy</t>
  </si>
  <si>
    <t>https://www.linkedin.com/in/frank-murphy-a2b2653/</t>
  </si>
  <si>
    <t>TCS Forensics</t>
  </si>
  <si>
    <t>TCS Forensics Limited</t>
  </si>
  <si>
    <t>TCS Forensics is Canada’s premier digital forensics, cyber investigation, and security firm. Our clients depend on us for secure, reliable, court-admissible forensic evidence backed up by our team of Expert Forensic Examiners.
Since 2003, we have served communities across Canada and the United States. From Vancouver to Halifax and Washington, DC to Seattle, TCS Forensics is renowned for our commitment to pioneering advancements in the field of digital forensics. 
In addition to digital forensics, we offer network security evaluations, penetration testing, password recovery/cracking and cyber investigation services for defamation, intellectual property theft, etc. We also have an incident response team for onsite services available 24 hours a day, 365 days a year.</t>
  </si>
  <si>
    <t>https://www.tcsforensics.com/</t>
  </si>
  <si>
    <t>Keith Perrin</t>
  </si>
  <si>
    <t>https://www.linkedin.com/in/keith-perrin-38b5507/</t>
  </si>
  <si>
    <t>Tyler Technologies</t>
  </si>
  <si>
    <t>Tyler Technologies, Inc.</t>
  </si>
  <si>
    <t>Tyler Technologies (NYSE: TYL) is a leading provider of end-to-end information management solutions and services for local governments. Tyler partners with clients to empower the public sector - cities, counties, schools and other government entities - to become more efficient, more accessible and more responsive to the needs of their constituents. Tyler’s client base includes more than 15,000 local government offices in all 50 states, Canada, the Caribbean, Australia, and other international locations. In 2017, Forbes ranked Tyler on its “Most Innovative Growth Companies” list, and Fortune included Tyler on its “100 Fastest-Growing Companies” list. More information about Tyler Technologies, headquartered in Plano, Texas, can be found at www.tylertech.com.</t>
  </si>
  <si>
    <t>H. Lynn Moore Jr.</t>
  </si>
  <si>
    <t>Brian K. Miller</t>
  </si>
  <si>
    <t>NYSE:TYL</t>
  </si>
  <si>
    <t>$1,086,000,000</t>
  </si>
  <si>
    <t>TDI</t>
  </si>
  <si>
    <t>Tetrad Digital Integrity LLC</t>
  </si>
  <si>
    <t xml:space="preserve">In 2001, our goal was to bring superior cybersecurity services to our clients. 100s of jobs &amp; clients later, TDI can assert our goal is met. Forged from TDI’s SW dev &amp; cyber risk experience, work on famous hacks, global footprint, board-level engagement, &amp; due diligence.
And now we are ready to bring you the future - TDI’s Cyber EcoSystem
Our ecosystem, derived from a pedigree of services &amp; products, delivers the connected world, especially IoT, a trusted score for cyber risk.
</t>
  </si>
  <si>
    <t>https://www.tdisecurity.com/</t>
  </si>
  <si>
    <t>Paul Innella</t>
  </si>
  <si>
    <t>https://www.linkedin.com/in/paul-innella-b829a9/</t>
  </si>
  <si>
    <t>Scott Raspa</t>
  </si>
  <si>
    <t>https://www.linkedin.com/in/scottraspa/</t>
  </si>
  <si>
    <t>TeachPrivacy</t>
  </si>
  <si>
    <t>Jenkintown</t>
  </si>
  <si>
    <t xml:space="preserve">TeachPrivacy provides computer-based data privacy awareness training for employees of all types of organizations in a wide array of industries. TeachPrivacy specializes in privacy and data security topics, including CCPA, GDPR, HIPAA, FERPA, GLBA, TCPA, phishing, social engineering, and more. The online privacy training modules incorporate videos, quizzes, and interactive elements, which make them highly engaging.
TeachPrivacy was founded in 2010 by Professor Daniel Solove, the leading expert on privacy and data security law. TeachPrivacy has provided training for hundreds of organizations, large and small. Many of TeachPrivacy’s clients are Fortune 500 and Fortune 1000 companies, including some of the largest companies in the world.
</t>
  </si>
  <si>
    <t>https://teachprivacy.com/</t>
  </si>
  <si>
    <t>Daniel J. Solove</t>
  </si>
  <si>
    <t>https://www.linkedin.com/in/danielsolove/</t>
  </si>
  <si>
    <t>TechDemocracy</t>
  </si>
  <si>
    <t>TechDemocracy LLC</t>
  </si>
  <si>
    <t>Edison</t>
  </si>
  <si>
    <t xml:space="preserve">TechDemocracy is Cyber Security Services and Product based company established in the year 2000. We are a trusted, global cyber risk assurance solutions provider whose DNA is rooted in cyber advisory, managed and implementation services. We are an advisor and integrator at heart, striving to create centers of excellence globally to provide cybersecurity services, analyzing and scoring compliance, risk, security and governance situational awareness across any size enterprise.
TechDemocracy is a framework-driven, solution-agnostic firm dedicated to helping companies operationalize a unique solution program that matches every business requirement. This practice enabled us to build customized solutions, utilizing the appropriate services and address challenges the cybersecurity industry is facing today.
</t>
  </si>
  <si>
    <t>https://www.techdemocracy.com/</t>
  </si>
  <si>
    <t>Sri Kiran Patibandla</t>
  </si>
  <si>
    <t>https://www.linkedin.com/in/srikiran-patibandla-7464926/</t>
  </si>
  <si>
    <t>Amit Vishwakarma</t>
  </si>
  <si>
    <t>https://www.linkedin.com/in/amitvish/</t>
  </si>
  <si>
    <t>TechFusion</t>
  </si>
  <si>
    <t>Techfusion Corporation</t>
  </si>
  <si>
    <t xml:space="preserve">Techfusion is a cyber security research and consulting firm which has operated for over three decades from its headquarters nestled between the academic campuses of Harvard University and Massachusetts Institute of Technology in Cambridge, Massachusetts. Through our various divisions, which include Techfusion Data Labs and the Techfusion Cybersecurity Research Institute, we remain at the forefront of cyber security technique development through significant research investment into experimental forensic imaging, evidence preservation, and erasure verification techniques. Our research has allowed us to recover data from loss circumstances that were otherwise unrecoverable for our U.S. Government and corporate clients.
Techfusion offers a full menu of forensic services, including E-Discovery, Forensic Imaging, Evidence Preservation, Erasure Verification and expert witness testimony.
</t>
  </si>
  <si>
    <t>https://www.techfusion.com/</t>
  </si>
  <si>
    <t>Alfred Demirjian</t>
  </si>
  <si>
    <t>https://www.linkedin.com/in/alfred-demirjian-3493525/</t>
  </si>
  <si>
    <t>Michael Reich</t>
  </si>
  <si>
    <t>TechGuard Security</t>
  </si>
  <si>
    <t>Scott Air Force Base</t>
  </si>
  <si>
    <t xml:space="preserve">TechGuard Security was founded to address national cyber- defense initiatives and US critical infrastructure security. We take a holistic approach to addressing critical cybersecurity issues.
In early 2000, entrepreneur Suzanne Magee recognized a growing need for security and privacy of computer communications with the federal government going paperless and enterprises racing to have a presence on the ubiquitous Internet. Many organizations embraced the Internet with no thought of the vulnerabilities created by unprotected electronic access. With Andrea Johnson, a former computer engineer for the Boeing Company, they founded TechGuard in a small basement office in direct response to Presidential Decision Directive 63 to secure the US Critical Infrastructure. </t>
  </si>
  <si>
    <t>https://techguard.com/</t>
  </si>
  <si>
    <t>Carla Stone</t>
  </si>
  <si>
    <t>https://www.linkedin.com/in/carla-stone-cism-evmp-279b4b5</t>
  </si>
  <si>
    <t>Nick Just</t>
  </si>
  <si>
    <t>https://www.linkedin.com/in/nick-just-2b244451/</t>
  </si>
  <si>
    <t>TecSec</t>
  </si>
  <si>
    <t xml:space="preserve">TecSec, Inc. </t>
  </si>
  <si>
    <t>TecSec has brought together a dynamic leadership team with diverse experience and critical expertise to create and market a suite of security solutions that have the potential to revolutionize and protect today’s businesses.
Through a 21st Century Key Management System, designed especially for the world of large networks, TecSec’s VEIL® products bring privacy, confidentiality, and scalable management of content, independent of the means of transport or the type of information. Accordingly, VEIL® technology has the potential to enhance the full range of likely digitized applications, including wireless, Critical Infrastructure Protection (CIP), and healthcare privacy enforcement. CKM Enabled® solutions can be employed as software, firmware, hardware, or in a combination, including the TecSec® Eagle Smart Card™.
TecSec stands ready to assist any organization to manage their digital assets and controls whether logical, functional, physical, or content based.</t>
  </si>
  <si>
    <t>https://www.tecsec.com/</t>
  </si>
  <si>
    <t>Jay Wack</t>
  </si>
  <si>
    <t>https://www.linkedin.com/in/jay-wack-298211/</t>
  </si>
  <si>
    <t>Bruce Brotman</t>
  </si>
  <si>
    <t>https://www.linkedin.com/in/bruce-brotman-7629375/</t>
  </si>
  <si>
    <t>TeleSign</t>
  </si>
  <si>
    <t>TeleSign Corp.</t>
  </si>
  <si>
    <t>TeleSign connects and protects online experiences with sophisticated customer identity and engagement solutions. Through APIs that deliver user verification, data insights, and communications we solve today’s unique customer challenges by bridging your business to the complex world of global telecommunications.</t>
  </si>
  <si>
    <t>https://www.telesign.com/</t>
  </si>
  <si>
    <t>Ryan Disraeli</t>
  </si>
  <si>
    <t>https://www.linkedin.com/in/telesign/</t>
  </si>
  <si>
    <t>$67,800,000</t>
  </si>
  <si>
    <t>BICS</t>
  </si>
  <si>
    <t>Telesoft Technologies</t>
  </si>
  <si>
    <t>Telesoft Technologies Ltd</t>
  </si>
  <si>
    <t>Blandford</t>
  </si>
  <si>
    <t>Telesoft Technologies is a proven and trusted global provider of government infrastructure, cyber security and telecoms mobile products and services. We work with integrators and Service Providers to develop, manufacture and support systems that generate revenue, keep critical infrastructure operational and important data safe on legacy high density TDM, optical SONET/SDH and latest technology multi 100Gbps networks.</t>
  </si>
  <si>
    <t>https://www.telesoft-technologies.com/</t>
  </si>
  <si>
    <t>TeliApp Corporation</t>
  </si>
  <si>
    <t>Linden</t>
  </si>
  <si>
    <t>TeliApp is disrupting the Wireless Hotspot &amp; Public WiFi Industry with the Fetch Internet app, using patent-pending CyberSecurity technology. Fetch Internet enables people to get the Internet access from their iPhone and Android smartphones to their Mac and Windows computers, without a hotspot.</t>
  </si>
  <si>
    <t>https://teliapp.com/</t>
  </si>
  <si>
    <t>Joshua Weiss</t>
  </si>
  <si>
    <t>https://www.linkedin.com/in/joshuaweiss/</t>
  </si>
  <si>
    <t>Mike Means</t>
  </si>
  <si>
    <t>$255,000</t>
  </si>
  <si>
    <t>Second largest Canadian telecommunications company. Provides wireless phone service, high speed Internet, IPTV, home phone, long distance,</t>
  </si>
  <si>
    <t>https://www.telus.com/</t>
  </si>
  <si>
    <t>https://www.linkedin.com/in/darrenentwistle/</t>
  </si>
  <si>
    <t>NYSE:TU</t>
  </si>
  <si>
    <t>$14,700,000,000</t>
  </si>
  <si>
    <t>Tempered Networks</t>
  </si>
  <si>
    <t xml:space="preserve">Tempered Networks, Inc.
</t>
  </si>
  <si>
    <t xml:space="preserve">we are Tempered, creators of Airwall, banishers of risk, warriors of enterprise, guardians of the invaluable, and visionary rebels to the core.
</t>
  </si>
  <si>
    <t>https://tempered.io/</t>
  </si>
  <si>
    <t>Jeff Hussey</t>
  </si>
  <si>
    <t>https://www.linkedin.com/in/jeff-hussey-a6628a7/</t>
  </si>
  <si>
    <t xml:space="preserve">Rick Moy
</t>
  </si>
  <si>
    <t>https://www.linkedin.com/in/rickmoy/</t>
  </si>
  <si>
    <t>$56,100,000</t>
  </si>
  <si>
    <t>$413,900,000</t>
  </si>
  <si>
    <t>Ubiquity Networks</t>
  </si>
  <si>
    <t>Ubiquiti Inc.</t>
  </si>
  <si>
    <t>At Ubiquiti Inc., we create technology platforms for Businesses, Smart Homes, and Internet Service Providers, driven by our goal to connect everyone, everywhere. To date, Ubiquiti has shipped over 100 million devices worldwide, from ISP networking products to next generation of IT solutions. Our growth is made possible by the dedicated team of hundreds behind the scenes. From software developers and product managers to designers and strategists, Team UI is driven to achieve our common goal: Simplifying IT.
At Ubiquiti, you’ll heighten your potential and broaden your horizons—all while shaping the future of connectivity. We invite you to join our team at careers.ui.com.</t>
  </si>
  <si>
    <t>www.ui.com/</t>
  </si>
  <si>
    <t>Robert Pera</t>
  </si>
  <si>
    <t>https://www.linkedin.com/in/rjpubnt/</t>
  </si>
  <si>
    <t>NYSE:UI</t>
  </si>
  <si>
    <t xml:space="preserve">$1,284,000,000,000 </t>
  </si>
  <si>
    <t>Templar Shield</t>
  </si>
  <si>
    <t>Templar Shield is a premier information security, risk and compliance technology professional services firm serving North America. We provide a variety of service options to meet our client’s specific needs including advisory, integrated risk transformation consulting, operations, and technical solutions. We have partnered with over 100 Fortune 1000 companies and Government Entities, driving innovative integrated risk and compliance solutions across organizations.</t>
  </si>
  <si>
    <t>https://templarshield.com/</t>
  </si>
  <si>
    <t>Nicholas Friedman</t>
  </si>
  <si>
    <t>https://www.linkedin.com/in/nicholasfriedman/</t>
  </si>
  <si>
    <t>Templarbit</t>
  </si>
  <si>
    <t xml:space="preserve">Templarbit Inc.
</t>
  </si>
  <si>
    <t xml:space="preserve">Developer-oriented security platform, helping small and large companies protect their software from malicious activity
</t>
  </si>
  <si>
    <t>https://www.templarbit.com/</t>
  </si>
  <si>
    <t xml:space="preserve">Bjoern Zinssmeister
</t>
  </si>
  <si>
    <t>Tenacity Solutions</t>
  </si>
  <si>
    <t>$10,130,000</t>
  </si>
  <si>
    <t>TenFour</t>
  </si>
  <si>
    <t>Morristown</t>
  </si>
  <si>
    <t>We deliver IT infrastructure that just works. We don't just build and operate it, we own it. We deliver IT in a similar way to a power or water utility: you only pay for what you use. No, we are not a Cloud company. We deliver all those core private domain platforms that have not been "cloudified,"​ such as routers, switches and wireless access points, IP phones and IoT devices. And we deliver it at a lower cost, with fewer defects and with more flexibilty to adapt to the changing demands of your business. As the IT leader, you now have an army behind you.
Our TenFour IT Infrastructure Utility (TenFour) delivers IT Units, similar to BTUs of gas or kWh of electricity. Each ITU is embedded with tightly integrated, foundational services that manage your full IT infrastructure lifecycle. We start with a Catalyst study to determine the business value we will deliver and the right roadmap to achieve your goals. The remaining foundational services, Gear, Beacon, Gearsmith and Sync, provide one integrated service experience to make sure your IT just works. The result is an agile IT underpinning to enable you to drive innovation in the Digital Age.</t>
  </si>
  <si>
    <t>https://tenfour.com/</t>
  </si>
  <si>
    <t>Bruce Flitcroft</t>
  </si>
  <si>
    <t>https://www.linkedin.com/in/bruceflitcroft/</t>
  </si>
  <si>
    <t>Matt Jonson</t>
  </si>
  <si>
    <t>https://www.linkedin.com/in/mattjonson/</t>
  </si>
  <si>
    <t>TeraDact</t>
  </si>
  <si>
    <t>TeraDact, Inc</t>
  </si>
  <si>
    <t>Missoula</t>
  </si>
  <si>
    <t>Montana</t>
  </si>
  <si>
    <t xml:space="preserve">TeraDact Solutions, headquartered in Missoula, Montana with offices in Washington, DC and Edmonton, Alberta provides patented information management technology to identify, tag and remove information, manually or automatically according to user-defined rules. TeraDact’s capabilities ensures the privacy and security of sensitive information including data residing in the cloud, unstructured data, freeform text inside documents and underlying metadata with an audit function that provides access control and logging.
TeraDact allows for intelligent sharing of different versions of the same document. Operating in a collaborative environment, TeraDact can share a single document to multiple users at different access levels allowing users to only see and manipulate the information they are authorized to access. As users finish their review and save their work, TeraDact saves and stores only one complete version of the document simplifying version control and reducing the risk of data loss. </t>
  </si>
  <si>
    <t>https://teradact.com/</t>
  </si>
  <si>
    <t>Chris Schrichte</t>
  </si>
  <si>
    <t>https://www.linkedin.com/in/chris-schrichte-b075503/</t>
  </si>
  <si>
    <t>Teramind</t>
  </si>
  <si>
    <t xml:space="preserve">Teramind Inc. </t>
  </si>
  <si>
    <t>Aventura</t>
  </si>
  <si>
    <t>Founded in 2014, Teramind is a leading, global provider of employee monitoring, insider threat detection, and data loss prevention solutions. Over 2,000 organizations in finance, retail, manufacturing, energy, technology, healthcare and government verticals across the globe trust Teramind’s award-winning platform to detect, record, and prevent malicious user behavior in addition to helping teams drive productivity and efficiency. The platform is available in cloud-based, on-premise, and private cloud deployment options to meet any organization’s requirements. Teramind is headquartered in Miami, Florida, with sales and support operations around the world. We are growing fast and hiring aggressively for sales, marketing, support and development positions worldwide.</t>
  </si>
  <si>
    <t>https://www.teramind.co/</t>
  </si>
  <si>
    <t>Isaac Kohen</t>
  </si>
  <si>
    <t>https://www.linkedin.com/in/isaackohen/</t>
  </si>
  <si>
    <t>Terbium Labs</t>
  </si>
  <si>
    <t>At Terbium Labs, we know that sensitive data will always be at risk. That’s why we developed Matchlight, the world’s first fully private, fully automated Dark Web Data Intelligence System. We monitor the dark web for your private data fingerprints and notify you immediately if even a trace of your information shows up where it shouldn’t. With fingerprint monitoring and automated tracking for key terms and patterns, such as email addresses or payment card numbers, we can monitor your sensitive assets like customer and employee information and financial data without you having to reveal any information to us. Let us help reduce the risk of inevitable data exposure.</t>
  </si>
  <si>
    <t>https://terbiumlabs.com/</t>
  </si>
  <si>
    <t>Pat Clawson</t>
  </si>
  <si>
    <t>https://www.linkedin.com/in/patclawson/</t>
  </si>
  <si>
    <t>Hilary G. Killian</t>
  </si>
  <si>
    <t>https://www.linkedin.com/in/hilarygkillian/</t>
  </si>
  <si>
    <t>Terranova Security</t>
  </si>
  <si>
    <t>Laval</t>
  </si>
  <si>
    <t>Québec</t>
  </si>
  <si>
    <t>Terranova Security is a global leader in cyber security awareness, recognized by Gartner, with 1000+ successful phishing, GDPR and security awareness programs spanning over 6 million users. Organizations leverage the Terranova security awareness 5-step framework which provides an evidence-based, step by step approach to a successful security awareness program. The 5-step framework is complemented with the industry’s richest and highly interactive content. The offering can be personalized and available in 40+ languages, allowing security awareness teams design programs that deliver measurable improvements, drastically reduce breaches and protect from data loss.</t>
  </si>
  <si>
    <t>https://terranovasecurity.com/</t>
  </si>
  <si>
    <t>Lise Lapointe</t>
  </si>
  <si>
    <t>https://www.linkedin.com/in/lise-lapointe-bb7b9a1/</t>
  </si>
  <si>
    <t>Jamal Elachqar</t>
  </si>
  <si>
    <t>https://www.linkedin.com/in/jamal-elachqar-0380196/</t>
  </si>
  <si>
    <t>Tesserent</t>
  </si>
  <si>
    <t>Box Hill</t>
  </si>
  <si>
    <t>Tesserent (ASX: TNT) provides enterprise-grade, tailored cybersecurity solutions to mid sized and enterprise level organisations across all industries and all levels of government in Australia and the Asia Pacific. Tesserent is an Australian listed company providing a comprehensive suite of cybersecurity security solutions including GRC, technical assurance, cloud and managed cybersecurity and networking. Our clients have peace of mind knowing that the Tesserent 24/7 Security-as-a-Service offerings are protecting their networks and critical data. 
Through our merger with Rivum, an Elite Splunk Partner, we are uniquely positioned to offer managed Splunk services and 24/7 monitoring.
In 2019 Tesserent acquired Pure Security (previously PS&amp;C Security) broadening our offerings to include penetration testing, GRC and DevSecOps. The Cloud Security capabilities of the group have been further enhanced through the acquisition of airloom in August 2020.</t>
  </si>
  <si>
    <t>https://www.tesserent.com/site/content/</t>
  </si>
  <si>
    <t>Kurt Hansen</t>
  </si>
  <si>
    <t>https://www.linkedin.com/in/kuhansen/</t>
  </si>
  <si>
    <t>Alexandra Belcher</t>
  </si>
  <si>
    <t>https://www.linkedin.com/in/alexandra-belcher/</t>
  </si>
  <si>
    <t>Tessian</t>
  </si>
  <si>
    <t>Tessian Limited</t>
  </si>
  <si>
    <t xml:space="preserve">Tessian protects every business’s mission by securing the human layer. Using machine learning technology, Tessian automatically predicts and eliminates advanced threats on email caused by human error – like data exfiltration, accidental data loss, business email compromise and phishing attacks – with minimal disruption to employees' workflow. As a result, employees are empowered to do their best work, without security getting in their way. Founded in 2013, Tessian is backed by renowned investors like Sequoia, Accel and Balderton and has offices in San Francisco and London.
</t>
  </si>
  <si>
    <t>https://www.tessian.com/</t>
  </si>
  <si>
    <t>Tim Sadler</t>
  </si>
  <si>
    <t>https://www.linkedin.com/in/timothyrsadler/</t>
  </si>
  <si>
    <t>Nicolas D.</t>
  </si>
  <si>
    <t>https://www.linkedin.com/in/ndraca/</t>
  </si>
  <si>
    <t>Tevora</t>
  </si>
  <si>
    <t>Tevora Business Solutions, Inc.</t>
  </si>
  <si>
    <t>Tevora is a specialized management consultancy focused on cyber security, risk and compliance services. From our offices in California and New York, we service national and international companies, institutions and governments.
We take a long-term outlook and proactive approach to help clients develop and implement strategies that keep their organizations compliant and their brands safe.</t>
  </si>
  <si>
    <t>https://www.tevora.com/</t>
  </si>
  <si>
    <t>Ray Zadjmool</t>
  </si>
  <si>
    <t>https://www.linkedin.com/in/zadjmool/</t>
  </si>
  <si>
    <t>Steve Stumpfl</t>
  </si>
  <si>
    <t>https://www.linkedin.com/in/steve-stumpfl-2616273/</t>
  </si>
  <si>
    <t>$11,640,000</t>
  </si>
  <si>
    <t>Thales eSecurity</t>
  </si>
  <si>
    <t>Thales e-Security Inc</t>
  </si>
  <si>
    <t>Plantation</t>
  </si>
  <si>
    <t>Today’s enterprises depend on the cloud, data and software in order to make decisive decisions. That’s why the most respected brands and largest organizations in the world rely on Thales to help them protect and secure access to their most sensitive information and software wherever it is created, shared or stored – from the cloud and data centers to devices and across networks. Our solutions enable organizations to move to the cloud securely, achieve compliance with confidence, and create more value from their software in devices and services used by millions of consumers every day.
We are the worldwide leader in data protection, providing everything an organization needs to protect and manage its data, identities and intellectual property – through encryption, advanced key management, tokenization, and authentication and access management. Whether it’s securing the cloud, digital payments, blockchain or the Internet of Things, security professionals around the globe rely on Thales to confidently accelerate their organization’s digital transformation. Thales Cloud Protection &amp; Licensing is part of Thales Group.</t>
  </si>
  <si>
    <t>https://cpl.thalesgroup.com/</t>
  </si>
  <si>
    <t>Alan Pellegrini</t>
  </si>
  <si>
    <t>https://www.linkedin.com/in/alan-pellegrini-25b85828/</t>
  </si>
  <si>
    <t>Todd Moore</t>
  </si>
  <si>
    <t>https://www.linkedin.com/in/todd-moore-a21a143/</t>
  </si>
  <si>
    <t>Thawte</t>
  </si>
  <si>
    <t>Thawte Inc</t>
  </si>
  <si>
    <t>Cape Town</t>
  </si>
  <si>
    <t>Founded by Mark Shuttleworth in South Africa, Thawte was the first certificate authority to issue SSL certificates to public entities outside of the United States, quickly accounting for 40% of the global SSL market. In 2000, Thawte was acquired by Symantec and has become a key member of the Symantec family of trust brands. To date, Thawte has issued more than 945,000 SSL and code signing certificates since 1995, protecting identities and transactions in over 240 countries.</t>
  </si>
  <si>
    <t>https://www.thawte.com/</t>
  </si>
  <si>
    <t>Mark Richard Shuttleworth</t>
  </si>
  <si>
    <t>https://www.linkedin.com/in/mark-richard-shuttleworth-a7732b164/</t>
  </si>
  <si>
    <t xml:space="preserve">Symantec </t>
  </si>
  <si>
    <t>The Email Laundry</t>
  </si>
  <si>
    <t>Kildare</t>
  </si>
  <si>
    <t xml:space="preserve">The Email Laundry focuses on keeping email safe from malware, phishing, spam, and other advanced threats for over 10,000 organizations worldwide. Founded in 2007, The Email Laundry offers industry-leading cloud-based email security, email encryption, archiving, continuity, phishing user training, email banners and signatures, as well as cyber threat intelligence feeds, to keep businesses secure.
Using in-house developed algorithms, The Email Laundry protects email using cyber threat intelligence and multi-layered filtering to block spam and malicious emails before they reach users’ inboxes. The Email Laundry makes securing business hassle free and with The Email Laundry continuity and archiving, emails will continue to flow through natural disasters, floods, fires, or any other issues that may bring your server down. 
The Email Laundry services can be integrated with Office 365, Microsoft Exchange, and Google Apps for Work. </t>
  </si>
  <si>
    <t>The Media Trust Company</t>
  </si>
  <si>
    <t>TMT DIGITAL, INC.</t>
  </si>
  <si>
    <t>The Media Trust makes the internet a better place for everyone—from agencies and ad/martech partners to websites/mobile app owners and consumers. 
Working with the world's largest, most heavily-trafficked digital properties and their partners, The Media Trust provides transparency into the complex relationships that enable the digital experience. Our platform continuously monitors websites and ad tags from the consumer’s point of view to identify violations of company-specific security, data, and creative quality policies. This real-time detection, notification and resolution (and we can block, too) of malware, data leakage, performance and campaign execution issues helps mitigate revenue loss, exposure to regulatory penalties, and long-term brand damage. 
Since 2005, hundreds of digital businesses have relied on The Media Trust to protect their strategic digital revenue channel. Why not yours?</t>
  </si>
  <si>
    <t>https://mediatrust.com/</t>
  </si>
  <si>
    <t>Chris Olson</t>
  </si>
  <si>
    <t>https://www.linkedin.com/in/chris-olson-7a00a03/</t>
  </si>
  <si>
    <t>Kris Crawford</t>
  </si>
  <si>
    <t>https://www.linkedin.com/in/crawfordkris/</t>
  </si>
  <si>
    <t>The Oxman Group</t>
  </si>
  <si>
    <t>The Oxman Group, LLC</t>
  </si>
  <si>
    <t>Fort Worth</t>
  </si>
  <si>
    <t>The Oxman Group is a veteran-owned I.T. services and I.T. security
services company. They emphasize protecting small-to-medium-
sized businesses, their people, their technology and their important
data; however, The Oxman Group works with businesses of all sizes
that value the security of their assets. They have over 20 years of
experience working with the commercial and government sectors
and pride themselves on speaking to every client in plain English
The Oxman Group sets itself apart from other area technology
companies by maintaining licenses from the Texas Department of
Public Safety Private Security Division as a Private Investigations
Company, an Alarm Company, an Electronic Access Control
Company and a Security Consulting Company. Their licensing
ensures to each client that they have the expertise across all
aspects of I.T. security to provide outstanding services.</t>
  </si>
  <si>
    <t>https://theoxmangroup.com/</t>
  </si>
  <si>
    <t>Don Oxman</t>
  </si>
  <si>
    <t>https://www.linkedin.com/in/donaldoxman/</t>
  </si>
  <si>
    <t>$170,000</t>
  </si>
  <si>
    <t>The Santa Fe Group</t>
  </si>
  <si>
    <t>Santa Fe</t>
  </si>
  <si>
    <t>The Santa Fe Group is a strategic advisory company providing unparalleled expertise to leading financial institutions, healthcare payers and providers, law firms, educational institutions, retailers, utilities, and other critical infrastructure organizations.
At the core of The Santa Fe Group’s belief system is an understanding that despite the complicated nature of the world of commerce, businesses can – and should – be good citizens. This requires corporations be built on a foundation that provides greater good to society. We help organizations to recognize shared core values, make meaningful connections, facilitate collaboration, and affect change.
Established in 1996 and led by financial services visionary Catherine A. Allen, the Santa Fe Group offers innovative solutions to clients through a network of nationally and internationally recognized advisors.</t>
  </si>
  <si>
    <t>https://www.santa-fe-group.com/</t>
  </si>
  <si>
    <t>David J. Perez</t>
  </si>
  <si>
    <t>https://www.linkedin.com/in/davidjperez/</t>
  </si>
  <si>
    <t>The Security Awareness Company</t>
  </si>
  <si>
    <t>The Security Awareness Company, LLC</t>
  </si>
  <si>
    <t>Clearwater</t>
  </si>
  <si>
    <t>The Security Awareness Company (SAC) has provided organizations with dynamic security awareness training materials on an international scale since 1991 when we were founded by visionary information security pioneer, Winn Schwartau. 
In 2017, SAC joined forces with KnowBe4 to expand KnowBe4's popular integrated security awareness training and simulated phishing platform to offer customers the world's largest and most diverse security awareness content and resource library.
We create successful cyber security awareness training programs (including compliance standards such as HIPAA and PCI-DSS) for companies of all sizes. Our products are different from other security companies, because our engaging content is specifically designed to transform your end-users into human firewalls.
We are passionate about the importance of cyber security awareness and educating people to become good digital citizens. Your organization simply cannot afford to limit company security training to boring annual PowerPoint presentations or dry modules that no one absorbs. Let us help you implement a program that will actually change your users’ behavior for the long-term!</t>
  </si>
  <si>
    <t>https://www.thesecurityawarenesscompany.com/</t>
  </si>
  <si>
    <t>Bob Todrank</t>
  </si>
  <si>
    <t>https://www.linkedin.com/in/bob-todrank-bb2870/</t>
  </si>
  <si>
    <t>ThetaRay</t>
  </si>
  <si>
    <t>ThetaRay Ltd.</t>
  </si>
  <si>
    <t>ThetaRay’s AI solutions pinpoint future problems, discover new opportunities, and expose blind spots within complex data sets that are growing bigger all the time. Our patented algorithms detect anomalies in real time, radically reduce false positives, and uncover “unknown unknowns.” We serve financial institutions, industrial manufacturers, aviation businesses, and critical infrastructure providers internationally.</t>
  </si>
  <si>
    <t>https://thetaray.com/</t>
  </si>
  <si>
    <t>Mark Gazit</t>
  </si>
  <si>
    <t>https://www.linkedin.com/in/markgazit/</t>
  </si>
  <si>
    <t>Shay Dovev</t>
  </si>
  <si>
    <t>https://www.linkedin.com/in/shay-dovev-412a974/</t>
  </si>
  <si>
    <t>$81,500,000</t>
  </si>
  <si>
    <t>Thinkst</t>
  </si>
  <si>
    <t>Thinkst Applied Research</t>
  </si>
  <si>
    <t>Thinkst Canary provides hardware based honeypot appliance for network intrusion detection in the enterprise. Product is a customised honeypot which mimic a genuine network resource, like a fileserver or router, waits for signs that an intruder is looking for vulnerable targets. Finally, it alerts the operators for mitigation. Hardware is deployed inside the network and communicates with the hosted console through DNS. Delivers option to select from multiple profiles like Window box, brandname router, or Linux server. Pricing starts at $10k for 5 Canaries, a dedicated console, and 5 licences for alerts, support and maintenance.</t>
  </si>
  <si>
    <t>https://canary.tools/</t>
  </si>
  <si>
    <t>Haroon Meer</t>
  </si>
  <si>
    <t>https://www.linkedin.com/in/haroonmeer/</t>
  </si>
  <si>
    <t>ThousandEyes</t>
  </si>
  <si>
    <t>ThousandEyes, Inc.</t>
  </si>
  <si>
    <t>ThousandEyes was founded in 2010 by Mohit Lad and Ricardo Oliveira, colleagues from the UCLA Computer Science department. Our leaders have deep experience in networking, Internet routing, and SaaS.</t>
  </si>
  <si>
    <t>https://www.thousandeyes.com/</t>
  </si>
  <si>
    <t>Mohit Lad</t>
  </si>
  <si>
    <t>https://www.linkedin.com/in/mohitlad/</t>
  </si>
  <si>
    <t>Sanjay Mehta</t>
  </si>
  <si>
    <t>https://www.linkedin.com/in/sanjaymehta090/</t>
  </si>
  <si>
    <t>$110,700,000</t>
  </si>
  <si>
    <t>Threat Intelligence</t>
  </si>
  <si>
    <t>Threat Intelligence Pty Ltd</t>
  </si>
  <si>
    <t>At Threat Intelligence, everything we do is designed to make the most of your security decisions – now and into the future.
The threat environment is evolving whether you are a start-up, established firm or operate in a niche part of the market. Threat Intelligence offers a proactive approach to security by expanding and enhancing its traditional security services with next era security automation services.
With our unique specialist security expertise, long history with Black Hat globally, deep involvement with CREST ANZ and CREST International, and developing global security standards, your organization can rely on Threat Intelligence.</t>
  </si>
  <si>
    <t>https://www.threatintelligence.com/</t>
  </si>
  <si>
    <t>Ty Miller</t>
  </si>
  <si>
    <t>https://www.linkedin.com/in/millerty/</t>
  </si>
  <si>
    <t>Threat Stack</t>
  </si>
  <si>
    <t>Threat Stack, Inc.</t>
  </si>
  <si>
    <t>Threat Stack is the leader in cloud security and compliance for infrastructure and applications, helping global enterprises securely leverage the business benefits of the cloud with proactive risk identification and real-time threat detection across cloud workloads. The Threat Stack Cloud Security Platform® delivers full stack security observability across the cloud management console, host, container, orchestration, managed containers, and serverless layers. Threat Stack provides the flexibility to consume telemetry within existing security workflows — or manages it with you through the Threat Stack Cloud SecOps Program℠ so you can respond to security incidents and improve your organization’s cloud security posture over time.</t>
  </si>
  <si>
    <t>https://www.threatstack.com/</t>
  </si>
  <si>
    <t>Brian Ahern</t>
  </si>
  <si>
    <t>https://www.linkedin.com/in/brahern/</t>
  </si>
  <si>
    <t>Peter Basile</t>
  </si>
  <si>
    <t>https://www.linkedin.com/in/peterbasile/</t>
  </si>
  <si>
    <t>$72,300,000</t>
  </si>
  <si>
    <t>ThreatBook</t>
  </si>
  <si>
    <t>ThreatBook is China’s first security threat intelligence company, dedicated to providing real-time, accurate and actionable threat intelligence to block, detect and prevent attacks. 
The ThreatBook team has in-depth understanding of China's distinct cyber security landscape as well as an international perspective of the global cyber security space. ThreatBook offers a variety of SaaS-based threat intelligence products and services world widely, helps partners and customers to improve their existing detection and defense capabilities at different stage of threat attack, and enables industry customers to deal with complex, continually changing threats in a fast, accurate and cost-effective manner.</t>
  </si>
  <si>
    <t>https://www.threatbook.cn/</t>
  </si>
  <si>
    <t>Feng Xue</t>
  </si>
  <si>
    <t>https://www.linkedin.com/in/secway/</t>
  </si>
  <si>
    <t>CN¥255,000,000</t>
  </si>
  <si>
    <t>ThreatCare</t>
  </si>
  <si>
    <t xml:space="preserve">Threatcare is the leader in proactive attack simulations, helping companies measure the effectiveness of their cybersecurity programs through their software. Their real-time insights and actionable recommendations enable companies to secure more faster, while having greater confidence in their current security controls. ReliaQuest’s recent acquisition of Threatcare will enhance the power of the ReliaQuest GreyMatter platform by enabling enterprise customers to vastly increase the quality and efficacy of their detection and response capabilities.
</t>
  </si>
  <si>
    <t>https://www.threatcare.com</t>
  </si>
  <si>
    <t xml:space="preserve">ReliaQuest
</t>
  </si>
  <si>
    <t>Uniserve Communications</t>
  </si>
  <si>
    <t>UNISERVE Communications Corporation</t>
  </si>
  <si>
    <t>For over three decades, Uniserve has been bringing innovative tech solutions to customers across Canada. Based in Vancouver, B.C., we provide smart, reliable services for home and business customers. Uniserve Communications Corporation is a leader in the consulting, delivery and integration of voice, data and media services over multiple redundant and resilient networks, selling directly to customers or through wholesale partners. We currently have over 13,000 active residential, business, and enterprise customers combined, providing over 45,000 active services.</t>
  </si>
  <si>
    <t>https://uniserve.com/</t>
  </si>
  <si>
    <t>Kelly Walker</t>
  </si>
  <si>
    <t>https://ca.linkedin.com/in/kellyaliwalker</t>
  </si>
  <si>
    <t>TSXV:USS</t>
  </si>
  <si>
    <t xml:space="preserve">ThreatConnect, Inc. </t>
  </si>
  <si>
    <t>ThreatConnect, Inc. provides a suite of orchestration and automation capabilities for security executives and the threat intelligence, security operations and incident response teams that work for them to share a single source of truth. 
Disruptive on their own, and even more so when combined into a single platform, our Threat Intelligence Platform (TIP) and Security Orchestration Automation and Response (SOAR) technologies address the complete security lifecycle, unify the actions of the security team, support them with streamlined playbooks and strengthen the entire security ecosystem through powerful technology integrations and automation workflows.</t>
  </si>
  <si>
    <t>https://threatconnect.com/</t>
  </si>
  <si>
    <t>Adam Vincent</t>
  </si>
  <si>
    <t>https://www.linkedin.com/in/adamvincent/</t>
  </si>
  <si>
    <t>Miles R. Tappin</t>
  </si>
  <si>
    <t>https://www.linkedin.com/in/milestappin/</t>
  </si>
  <si>
    <t>ThreatGRID Inc.</t>
  </si>
  <si>
    <t>ThreatGrid, Inc.</t>
  </si>
  <si>
    <t>ThreatGRID, Inc is a Information Collection &amp; Delivery company based at 489 5th Avenue31st Floor, New York, NY 10017, US founded in 2010.</t>
  </si>
  <si>
    <t>Dov Yoran</t>
  </si>
  <si>
    <t>https://www.linkedin.com/in/dovyoran/</t>
  </si>
  <si>
    <t>ThreatInformer</t>
  </si>
  <si>
    <t>ThreatInformer Limited</t>
  </si>
  <si>
    <t>ThreatInformer’s platform uses outside-in profiling and machine learning to produce cyber risk data for any company, anywhere, and uses automation to do this in just 90 seconds. Brokers use its data to show cyber insurance buyers their specific risk, underwriters use it to make decisions on how to write cyber, and reinsurers use it manage cyber risk across a portfolio of insureds.
London-based ThreatInformer’s cyber risk data is being used by Lloyd’s brokers, cover holders, and reinsurers.</t>
  </si>
  <si>
    <t>Ryan Jones</t>
  </si>
  <si>
    <t>https://www.linkedin.com/in/ryanjones0101/</t>
  </si>
  <si>
    <t>CFC Underwriting</t>
  </si>
  <si>
    <t>ThreatLocker</t>
  </si>
  <si>
    <t>ThreatLocker, Inc.</t>
  </si>
  <si>
    <t>Maitland</t>
  </si>
  <si>
    <t>ThreatLocker combines Application Whitelisting with Ringfencing and Storage Control in ways that make security simple. By combining these three techniques, untrusted applications will not run or weaponize against you.</t>
  </si>
  <si>
    <t>https://www.threatlocker.com/</t>
  </si>
  <si>
    <t>Danny Jenkins</t>
  </si>
  <si>
    <t>https://www.linkedin.com/in/dannyjenkinscyber/</t>
  </si>
  <si>
    <t>ThreatMark</t>
  </si>
  <si>
    <t>ThreatMark s.r.o.</t>
  </si>
  <si>
    <t>Our team consists of experts in cybersecurity, neural science, and machine learning. We are working together to define the next generation of anti-fraud.
The idea behind ThreatMark was to create a lightweight, easy-to-use, easy-to-deploy and at the same time effective fraud detection platform, which can support the biggest players in the Industry as well as being deployed in small or medium-sized banks with limited resources. The whole Team is focusing on just one product and leveraging the latest advantages in the cybersecurity.</t>
  </si>
  <si>
    <t>https://www.threatmark.com/</t>
  </si>
  <si>
    <t>Michal Tresner</t>
  </si>
  <si>
    <t>https://www.linkedin.com/in/michal-tresner-984721a/</t>
  </si>
  <si>
    <t>Nikola Kožuljević</t>
  </si>
  <si>
    <t>https://www.linkedin.com/in/nikolakozuljevic/</t>
  </si>
  <si>
    <t>$1,830,000</t>
  </si>
  <si>
    <t>ThreatMetrix</t>
  </si>
  <si>
    <t>Threatmetrix, Inc.</t>
  </si>
  <si>
    <t>ThreatMetrix—now LexisNexis® Risk Solutions leverages global digital and physical identity intelligence, machine learning and advanced big data analytics to accelerate risk management decisions and fortify fraud defenses for businesses across the globe.  Our solutions combine powerful ThreatMetrix technology and intuitive analytics with more than 78 billion data records augmented by the digital identity coverage of the LexisNexis® Digital Identity Network® to deliver a concise 360-degree view of risk at any point in the customer lifecycle. LexisNexis® Risk Solutions provides robust, actionable risk insights enabling secure and seamless transactions while limiting friction intelligently across every channel via a multi-layered approach.</t>
  </si>
  <si>
    <t>https://www.threatmetrix.com</t>
  </si>
  <si>
    <t>Reed Taussig</t>
  </si>
  <si>
    <t>https://www.linkedin.com/in/reed-taussig-790322/</t>
  </si>
  <si>
    <t>https://www.linkedin.com/in/najarian/</t>
  </si>
  <si>
    <t>$31,370,000</t>
  </si>
  <si>
    <t>Relx</t>
  </si>
  <si>
    <t>ThreatModeler</t>
  </si>
  <si>
    <t>ThreatModeler Software, Inc.</t>
  </si>
  <si>
    <t>ThreatModeler is an automated threat modeling solution that fortifies an enterprise’s SDLC by identifying, predicting and defining threats, empowering security and DevOps teams to make proactive security decisions. ThreatModeler ™ provides a holistic view of the entire attack surface, enabling enterprises to minimize their overall risk.</t>
  </si>
  <si>
    <t>https://threatmodeler.com/</t>
  </si>
  <si>
    <t>Archie Agarwal</t>
  </si>
  <si>
    <t>https://www.linkedin.com/in/archieagarwal/</t>
  </si>
  <si>
    <t>Threatpost Inc</t>
  </si>
  <si>
    <t>Threatpost, Inc.</t>
  </si>
  <si>
    <t>Woburn</t>
  </si>
  <si>
    <t>Threatpost is an independent news site which is a leading source of information about IT and business security for hundreds of thousands of professionals worldwide.
Threatpost’s award-winning editorial team produces unique and high-impact content including security news, videos, feature reports and more.  They break important original stories, offer expert commentary on high-priority news aggregated from other sources, and engage with readers to discuss how and why these events matter.
Threatpost has been referenced as an authoritative source on information security by leading news outlets including The New York Times, The Wall Street Journal, MSNBC, USA Today and National Public Radio.
Threatpost’s global editorial activities are driven by industry-leading journalist Tom Spring, editor-in-chief.
Make Threatpost your first stop for security news and analysis to stay informed and keep your organization safe.</t>
  </si>
  <si>
    <t>https://threatpost.com/</t>
  </si>
  <si>
    <t>ThreatQuotient</t>
  </si>
  <si>
    <t>ThreatQuotient, Inc.</t>
  </si>
  <si>
    <t>ThreatQuotient’s mission is to improve the efficiency and effectiveness of security operations through a threat-centric platform. By integrating an organization’s existing processes and technologies into a single security architecture, ThreatQuotient accelerates and simplifies investigations and collaboration within and across teams and tools. Through automation, prioritization and visualization, ThreatQuotient’s solutions reduce noise and highlight top priority threats to provide greater focus and decision support for limited resources.</t>
  </si>
  <si>
    <t>https://www.threatq.com/</t>
  </si>
  <si>
    <t>John Czupak</t>
  </si>
  <si>
    <t>https://www.linkedin.com/in/john-czupak-530a1a16/</t>
  </si>
  <si>
    <t>Marc Solomon</t>
  </si>
  <si>
    <t>https://www.linkedin.com/in/marcwsolomon/</t>
  </si>
  <si>
    <t>$65,100,000</t>
  </si>
  <si>
    <t>ThreatReady Resources</t>
  </si>
  <si>
    <t>Plymouth</t>
  </si>
  <si>
    <t>Cybersecurity is a concern for all organizations. Major cybersecurity breaches dominate news stories daily. Being ThreatReady for cybersecurity breaches is a greater matter than just using some software or tools. It’s also about the people in your organization. We help organizations train and equip their people for ThreatReady performance using a unique science-driven methodology and approach.
ThreatReady Resources offers a unique managed alternative to cybersecurity awareness training that mitigates the risk of employees making costly cyber mistakes. The goal is to create instinctive behaviors, such as putting on a seatbelt of reaching for a fire extinguisher at the smell of smoke. This state-of-the art training is founded on a combination of three drivers.</t>
  </si>
  <si>
    <t>https://www.getthreatready.com/</t>
  </si>
  <si>
    <t>Stewart Rose</t>
  </si>
  <si>
    <t>https://www.linkedin.com/in/stewart-rose-a4a6178/</t>
  </si>
  <si>
    <t>ThreatSTOP</t>
  </si>
  <si>
    <t>ThreatSTOP, Inc.</t>
  </si>
  <si>
    <t>ThreatSTOP’s founder, Tom Byrnes, created the company in 2009 with a distinct mission and vision…why can’t smaller companies get the same cybersecurity solutions that Fortune 1000 companies can have? Was there a way to deliver security to customers that automated tedious processes and augmented the capabilities of companies with limited IT and Security staffing and resources?
This was especially of threat intelligence. Conceptually, anyone could get access to any number of feeds, but few companies had the resources to curate the feeds and turn that data into machine readable enforcement policies. An even smaller percentage of organizations had the manpower to update all of their network devices with their updated policies (and even then, the threat was usually outdated). Worse still, there were no reporting tools that adequately captured the log data specific to blocked and redirected connections and visualized them in the way companies need. From this perfect storm of vulnerability came ThreatSTOP.</t>
  </si>
  <si>
    <t>https://www.threatstop.com/</t>
  </si>
  <si>
    <t>Tom Byrnes</t>
  </si>
  <si>
    <t>https://www.linkedin.com/in/tomas-tom-byrnes-662211/</t>
  </si>
  <si>
    <t>Joe Dahlquist</t>
  </si>
  <si>
    <t>https://www.linkedin.com/in/joe-dahlquist-69017a3/</t>
  </si>
  <si>
    <t>ThreatX</t>
  </si>
  <si>
    <t>ThreatX, Inc.</t>
  </si>
  <si>
    <t>ThreatX is challenging the current standards of web application protection that have left many organizations exposed and at risk. ThreatX's behavior-based web application and API security solution protects web applications and APIs from cyber threats across cloud and on-prem environments. We deliver complete protection and deep threat visibility by combining behavior profiling, collective threat intelligence, and advanced analytics. Our Managed Service combines threat hunting with access to experts 24x7, significantly reducing the direct operational costs and maintenance burdens of WAFs for enterprises.</t>
  </si>
  <si>
    <t>https://www.threatx.com/</t>
  </si>
  <si>
    <t>Gene Fay</t>
  </si>
  <si>
    <t>https://www.linkedin.com/in/genefay/</t>
  </si>
  <si>
    <t>Jackie Fredericks</t>
  </si>
  <si>
    <t>https://www.linkedin.com/in/jfinchfredericks/</t>
  </si>
  <si>
    <t>Thycotic</t>
  </si>
  <si>
    <t>Thycotic Software, LLC.</t>
  </si>
  <si>
    <t>Thycotic prevents cyberattacks by securing passwords, protecting endpoints, and controlling application access. Thycotic is one of the world’s fastest-growing IT security companies because we provide customers with the freedom to choose cloud or on-premise software solutions that are the easiest to implement and use in the industry. Thycotic has grown to serve more than 10,000 customers.</t>
  </si>
  <si>
    <t>https://thycotic.com/</t>
  </si>
  <si>
    <t>James Legg</t>
  </si>
  <si>
    <t>https://www.linkedin.com/in/james-l-b602a12/</t>
  </si>
  <si>
    <t>Chris Smith</t>
  </si>
  <si>
    <t>https://www.linkedin.com/in/chris-smith-763b6a7/</t>
  </si>
  <si>
    <t>TIBCO</t>
  </si>
  <si>
    <t>TIBCO Software Inc.</t>
  </si>
  <si>
    <t>TIBCO Software Inc. unlocks the potential of real-time data for making faster, smarter decisions. Our Connected Intelligence platform seamlessly connects any application or data source; intelligently unifies data for greater access, trust, and control; and confidently predicts outcomes in real time and at scale. Learn how solutions to our customers’ most critical business challenges are made possible by TIBCO at www.tibco.com.</t>
  </si>
  <si>
    <t>https://www.tibco.com/</t>
  </si>
  <si>
    <t>Dan Streetman</t>
  </si>
  <si>
    <t>https://www.linkedin.com/in/danstreetman/</t>
  </si>
  <si>
    <t>Fred Studer</t>
  </si>
  <si>
    <t>https://www.linkedin.com/in/fred-studer-87036/</t>
  </si>
  <si>
    <t>Tigera</t>
  </si>
  <si>
    <t>Tigera, Inc.</t>
  </si>
  <si>
    <t>Tigera provides Zero Trust network security and continuous compliance for Kubernetes platforms.
Tigera Secure Enterprise Edition extends enterprise security and compliance controls to Kubernetes environments with support for on-premises, multi-cloud, and legacy environments. Tigera Secure Cloud Edition is available on the AWS marketplace and enables fine-grained security and compliance controls for Kubernetes on AWS and Amazon EKS.
Tigera powers all of the major hosted Kubernetes environments including Amazon EKS, Azure AKS, Google GKE, and IBM Container Service. Tigera is also integrated with the major on-premises Kubernetes deployments and is shipped “batteries included” in Docker EE and fully integrated with Red Hat OpenShift.
Tigera Secure builds on leading open source projects: Kubernetes, Calico, and Istio, which Tigera engineers maintain and contribute to as active members of the cloud-native community. Our employees are experts in securing Kubernetes and our technology is deployed in the largest SaaS, financial services, gaming, and retail companies where security and compliance are critical to the business.</t>
  </si>
  <si>
    <t>https://www.tigera.io/</t>
  </si>
  <si>
    <t>Ratan Tipirneni</t>
  </si>
  <si>
    <t>https://www.linkedin.com/in/ratantipirneni/</t>
  </si>
  <si>
    <t>Utpal Bhatt</t>
  </si>
  <si>
    <t>https://www.linkedin.com/in/ubhatt/</t>
  </si>
  <si>
    <t>Tinfoil Security, Inc.</t>
  </si>
  <si>
    <t>Tinfoil is a simple, developer friendly service that lets you scan your website for vulnerabilities and fix them quickly and easily. We're a team of experts with extensive backgrounds in security across many organizations. We focus on creating simple, usable security products and providing the best security on the market. We streamline the security process and focus on developers, providing the first line of security tools that easily integrate into the DevOps and development processes. We believe that the mindset of building and breaking are separate, and switching between them takes significant time. We think it's most important for you to be able to focus on the building and leave the breaking and securing to us.
Tinfoil was founded in 2011 by Ainsley Braun and Michael Borohovski, two MIT and intelligence community alumni who were tired of seeing their own information insecure on the internet. Today, many companies of all sizes are using Tinfoil to secure their websites, and we'd love to help and secure you too.</t>
  </si>
  <si>
    <t>https://www.tinfoilsecurity.com/</t>
  </si>
  <si>
    <t>Ainsley Braun</t>
  </si>
  <si>
    <t>https://www.linkedin.com/in/ainsleybraun/</t>
  </si>
  <si>
    <t>$10,000</t>
  </si>
  <si>
    <t>Tiro Security</t>
  </si>
  <si>
    <t>Tiro Security is California's go-to company offering competitive prices on cyber security solutions.</t>
  </si>
  <si>
    <t>www.tirosec.com</t>
  </si>
  <si>
    <t>Kris' Rides</t>
  </si>
  <si>
    <t>https://www.linkedin.com/in/krisrides/</t>
  </si>
  <si>
    <t>Titan IC Systems</t>
  </si>
  <si>
    <t xml:space="preserve">Titan IC
</t>
  </si>
  <si>
    <t>Titan IC is a supplier of hardware engines for content and network processing, for both low cost</t>
  </si>
  <si>
    <t>www.titan-ic.com/</t>
  </si>
  <si>
    <t>Noel McKenna</t>
  </si>
  <si>
    <t>https://www.linkedin.com/in/noel-mckenna-a7b8273/</t>
  </si>
  <si>
    <t>Godfrey Gaston</t>
  </si>
  <si>
    <t>https://www.linkedin.com/in/godfrey-gaston-0b7861/</t>
  </si>
  <si>
    <t>£850K</t>
  </si>
  <si>
    <t>Mellanox Technologies</t>
  </si>
  <si>
    <t>TitanHQ</t>
  </si>
  <si>
    <t>TitanHQ provides high quality, reasonably priced network security products SpamTitan, WebTitan &amp; ArcTitan.</t>
  </si>
  <si>
    <t>www.titanhq.com</t>
  </si>
  <si>
    <t>Ronan Kavanagh</t>
  </si>
  <si>
    <t>https://www.linkedin.com/in/ronan-kavanagh-2140311/</t>
  </si>
  <si>
    <t xml:space="preserve">Sean Doherty
</t>
  </si>
  <si>
    <t>https://www.linkedin.com/in/sean-doherty-5106525/</t>
  </si>
  <si>
    <t xml:space="preserve">$340,000,000
</t>
  </si>
  <si>
    <t xml:space="preserve">Livingbridge
</t>
  </si>
  <si>
    <t>Titania</t>
  </si>
  <si>
    <t>Worcester</t>
  </si>
  <si>
    <t>Worcestershire</t>
  </si>
  <si>
    <t>Titania specialises in developing commercial software packages to enable organisations, auditors and consultants.</t>
  </si>
  <si>
    <t>www.titania.com/</t>
  </si>
  <si>
    <t xml:space="preserve">Ian Whiting
</t>
  </si>
  <si>
    <t>https://www.linkedin.com/in/ian-whiting-40813a5/</t>
  </si>
  <si>
    <t xml:space="preserve">Nicola Whiting
</t>
  </si>
  <si>
    <t>Unisys</t>
  </si>
  <si>
    <t>Unisys Corporation</t>
  </si>
  <si>
    <t>Blue Bell</t>
  </si>
  <si>
    <t>Unisys is a worldwide information technology company. They provide a portfolio of IT services, software, and technology that solves critical problems for clients. They specialize in helping clients secure their operations, increase the efficiency and utilization of their data centers, enhance support to their end users and constituents, andmodernize their enterprise applications. To provide these services and solutions, they bring together offerings and capabilities in outsourcing services, systems integration and consulting services, infrastructure services, maintenance services, and high-end server technology. With approximately 23,000 employees, Unisys serves commercial organizations and government agencies throughout the world.</t>
  </si>
  <si>
    <t>https://www.unisys.com/</t>
  </si>
  <si>
    <t>Peter Altabef</t>
  </si>
  <si>
    <t>https://www.linkedin.com/in/peteraltabef/</t>
  </si>
  <si>
    <t>Ann Sung Ruckstuhl</t>
  </si>
  <si>
    <t>https://www.linkedin.com/in/annruckstuhl/</t>
  </si>
  <si>
    <t>NYSE:UIS</t>
  </si>
  <si>
    <t>$485,000,000</t>
  </si>
  <si>
    <t>$2,830,000,000</t>
  </si>
  <si>
    <t>TITUS</t>
  </si>
  <si>
    <t>TITUS Classification allows organizations to classify &amp; protect sensitive info in emails, documents &amp; other file types.</t>
  </si>
  <si>
    <t>www.titus.com/</t>
  </si>
  <si>
    <t>https://www.linkedin.com/in/jimbarkdoll/</t>
  </si>
  <si>
    <t xml:space="preserve">Steph Charbonneau
</t>
  </si>
  <si>
    <t>https://www.linkedin.com/in/steph-charbonneau-7161731/</t>
  </si>
  <si>
    <t xml:space="preserve">$10,735,325
</t>
  </si>
  <si>
    <t>Tofino</t>
  </si>
  <si>
    <t xml:space="preserve">Tofino
</t>
  </si>
  <si>
    <t>Tofino Software is committed to providing industry-leading supply chain management solutions to their customers.</t>
  </si>
  <si>
    <t>www.tofinosoftware.com/</t>
  </si>
  <si>
    <t xml:space="preserve">Gary Kaufman
</t>
  </si>
  <si>
    <t>https://www.linkedin.com/in/garyskaufman/</t>
  </si>
  <si>
    <t>Toka</t>
  </si>
  <si>
    <t xml:space="preserve">Toka
</t>
  </si>
  <si>
    <t>Toka is a cyber defenses company.</t>
  </si>
  <si>
    <t>tokagroup.com/</t>
  </si>
  <si>
    <t>Kfir Waldman</t>
  </si>
  <si>
    <t>https://www.linkedin.com/in/kfir-waldman-2b2105/</t>
  </si>
  <si>
    <t>Alon Kantor</t>
  </si>
  <si>
    <t>https://www.linkedin.com/in/alon-kantor-30904435/?originalSubdomain=il</t>
  </si>
  <si>
    <t>$37,500,000</t>
  </si>
  <si>
    <t>$425,000,000</t>
  </si>
  <si>
    <t>Topgallant Partners</t>
  </si>
  <si>
    <t>Topgallant Partners, LLC</t>
  </si>
  <si>
    <t>Londonderry</t>
  </si>
  <si>
    <t>Topgallant Partners is a Service Disabled Veteran Owned Small Business specializing in Cyber Security Consulting. Our Services include Vulnerability Assessments, Penetration Testing, IT Control Policy and Procedure Review, and Contract CISO Functionality all centered around standards and laws like HIPAA/HITECH, PCI DSS, GLBA, SOX, NIST, FISMA, FIPS DOD 8570, ISO, GDPR, and State Privacy Laws like Massachusetts CMR 201 17.00.</t>
  </si>
  <si>
    <t>https://topgallant-partners.com/</t>
  </si>
  <si>
    <t>$1,010,000</t>
  </si>
  <si>
    <t>United Technologies</t>
  </si>
  <si>
    <t>United Technologies Corporation</t>
  </si>
  <si>
    <t>Hartford</t>
  </si>
  <si>
    <t xml:space="preserve">United Technologies Corporation provides technology products and services to the building systems and aerospace industries worldwide.
Its Otis segment designs and manufactures escalators, moving walkways, and passenger and freight elevators. The company's Carrier segment offers residential, commercial, and industrial HVAC and refrigeration
systems and equipment; food service equipment; building automation and controls; and HVAC and refrigeration components, as well as provides retrofit and aftermarket services. Its UTC Fire &amp; Security segment provides fire and special hazard detection and suppression systems, fire fighting equipment, electronic security, monitoring, and rapid response systems and service, as well as offers security personnel services.
</t>
  </si>
  <si>
    <t>www.utc.com</t>
  </si>
  <si>
    <t>Paolo Dal Cin</t>
  </si>
  <si>
    <t>https://www.linkedin.com/in/paolo-dal-cin-42792928/</t>
  </si>
  <si>
    <t>NYSE:UTX</t>
  </si>
  <si>
    <t>$59,840,000,000</t>
  </si>
  <si>
    <t>Raytheon Technologies</t>
  </si>
  <si>
    <t>Toptal</t>
  </si>
  <si>
    <t>Toptal, LLC</t>
  </si>
  <si>
    <t>Toptal is a global network of the top talent in business, design, and technology that enables companies to scale their teams, on-demand. With $200+ million in annual revenue and over 40% year-over-year growth, Toptal is the largest fully distributed workforce in the world.</t>
  </si>
  <si>
    <t>https://www.toptal.com/</t>
  </si>
  <si>
    <t>Taso Du Val</t>
  </si>
  <si>
    <t>https://www.linkedin.com/in/tasod/</t>
  </si>
  <si>
    <t>Kleanthis Georgaris</t>
  </si>
  <si>
    <t>https://www.linkedin.com/in/georgarisk/</t>
  </si>
  <si>
    <t>$105,000,000</t>
  </si>
  <si>
    <t>Total Defense</t>
  </si>
  <si>
    <t>Total Defense Inc.</t>
  </si>
  <si>
    <t>Hauppauge</t>
  </si>
  <si>
    <t>In 2018, Total Defense was acquired by AppRiver, a leading provider of cloud-enabled business solutions.
Total Defense has been passionate about protecting consumers and businesses since 1992. The business originated as a division of Cheyenne Software with the launch of InnocuLAN, one of the industry’s first anti-malware software applications. Cheyenne Software was acquired by CA Technologies in October of 1996. To further enhance the security portfolio, CA acquired VET Anti-Virus from Cybec in 1999.
Both of these products were combined to create eTrust Antivirus which was sold through a global network of channel partners. The eTrust product line was launched as the Internet Security Division of CA Technologies in April 2008. For the next couple of years, the business saw unprecedented growth through the launch of new consumer products, B2B products, and service programs, and helped raise awareness about the dangers of online threats through its marketing efforts.
In 2011, the Internet Security Endpoint business was spun off as Total Defense—an independent company focused solely on developing security solutions to protect consumers and businesses of all sizes from the staggering number of digital threats they face online everyday.</t>
  </si>
  <si>
    <t>https://www.totaldefense.com/</t>
  </si>
  <si>
    <t>ToucanX</t>
  </si>
  <si>
    <t>Southfield</t>
  </si>
  <si>
    <t>ToucanX is a cyber security company.</t>
  </si>
  <si>
    <t>https://toucanx.com/</t>
  </si>
  <si>
    <t>Moshe Goldberg</t>
  </si>
  <si>
    <t>https://www.linkedin.com/in/moshe-goldberg-a32545169/</t>
  </si>
  <si>
    <t>Towerwall</t>
  </si>
  <si>
    <t xml:space="preserve">Towerwall, Inc. </t>
  </si>
  <si>
    <t>A woman-owned business founded in 1993, Towerwall offers a wide range of information, network and data security and policy management products and services. We are premier partners with many of the leaders in the information security and Internet security industry segment, offering integrated security solutions in IT policy, anti virus, content security and IP filtering.</t>
  </si>
  <si>
    <t>https://towerwall.com/</t>
  </si>
  <si>
    <t>https://www.linkedin.com/in/michelle-drolet-a926b79/</t>
  </si>
  <si>
    <t>TraceSecurity</t>
  </si>
  <si>
    <t>TraceSecurity.</t>
  </si>
  <si>
    <t>Founded in 2004 by a former McAfee executive and leading cybersecurity researcher to simplify FFIEC compliance services
for banks and credit unions.</t>
  </si>
  <si>
    <t>https://www.tracesecurity.com/</t>
  </si>
  <si>
    <t>Jason Wells</t>
  </si>
  <si>
    <t>$7,092,000</t>
  </si>
  <si>
    <t>Varonis</t>
  </si>
  <si>
    <t>Varonis Systems, Inc.</t>
  </si>
  <si>
    <t xml:space="preserve">Varonis is a pioneer in data security and analytics, fighting a different battle than conventional cybersecurity companies. 
Varonis focuses on protecting enterprise data on premises and in the cloud: sensitive files and emails; confidential customer, patient and employee data; financial records; strategic and product plans; and other intellectual property.
The Varonis Data Security Platform detects insider threats and cyberattacks by analyzing data, account activity, perimeter telemetry, and user behavior; prevents and limits disaster by discovering, classifying and locking down sensitive, regulated and stale data; and efficiently sustains a secure state with automation. 
With a focus on data security, Varonis serves a variety of use cases including data protection, threat detection and response, and compliance. 
Varonis started operations in 2005 and, as of December 31, 2018, had approximately 6,600 customers worldwide — comprised of industry leaders in many sectors including technology, consumer, retail, financial services, healthcare, manufacturing, energy, media, and education.  </t>
  </si>
  <si>
    <t>https://www.varonis.com/</t>
  </si>
  <si>
    <t>Yaki Faitelson</t>
  </si>
  <si>
    <t>David Gibson</t>
  </si>
  <si>
    <t>https://www.linkedin.com/in/davidsgibson646/</t>
  </si>
  <si>
    <t>NASDAQ:VRNS</t>
  </si>
  <si>
    <t>Venustech</t>
  </si>
  <si>
    <t>Venustech Inc.</t>
  </si>
  <si>
    <t>Venustech has a state-level network security technology research and development center and a world-class security research and service team. It has applied for hundreds of technical patents and made many pioneering achievements in the industry: the world’s first IDS hardware product, China’s first distributed vulnerability scanning system, China’s first 10 Gigabit multi-core UTM platform, realization of significant breakthrough in 10 Gigabit UTM core technology and China’s first postdoctoral workstation for the enterprise's network security.</t>
  </si>
  <si>
    <t>https://www.venustech.com.cn/</t>
  </si>
  <si>
    <t>Wangjia Yan</t>
  </si>
  <si>
    <t>SZSE:002439</t>
  </si>
  <si>
    <t>Trail of Bits</t>
  </si>
  <si>
    <t>Trail of Bits Inc</t>
  </si>
  <si>
    <t>www.trailofbits.com/</t>
  </si>
  <si>
    <t>Dan Guido</t>
  </si>
  <si>
    <t>https://www.linkedin.com/in/danguido/</t>
  </si>
  <si>
    <t>Tranchulas</t>
  </si>
  <si>
    <t>We are a global provider of offensive and defensive cyber solutions, information security assessment, compliance and managed security services.Tranchulas helps protect enterprises and government organizations by providing customized information security services that meet their business needs.</t>
  </si>
  <si>
    <t>www.tranchulas.com</t>
  </si>
  <si>
    <t>Zubair Khan</t>
  </si>
  <si>
    <t>https://www.linkedin.com/in/zubairkhan/?originalSubdomain=uk</t>
  </si>
  <si>
    <t>Transmit Security</t>
  </si>
  <si>
    <t>Transmit Security, LTD.</t>
  </si>
  <si>
    <t>We’re a team determined to solve difficult problems. Since 2014, we’ve been carefully designing and building a platform that addresses one of the most challenging problems in the identity space. The Transmit Security Platform provides a solution for managing identity across applications while maintaining security and usability. As criminal threats evolve, online authentication has become reactive and less effective. Many organizations have taken on multiple point solutions to try to stay ahead, deploying new authenticators, risk engines, and fraud tools. In the process, the customer experience has suffered.</t>
  </si>
  <si>
    <t>https://www.transmitsecurity.com/</t>
  </si>
  <si>
    <t>Mickey Boodaei</t>
  </si>
  <si>
    <t>https://www.linkedin.com/in/mickeyboodaei/?originalSubdomain=il</t>
  </si>
  <si>
    <t>$25,200,000</t>
  </si>
  <si>
    <t>TrapX Security</t>
  </si>
  <si>
    <t>TrapX Security, Inc.</t>
  </si>
  <si>
    <t>TrapX Security is the world leader in cyber deception technology. Our solutions rapidly detect, deceive, and defeat advanced cyber attacks and human attackers in real time. DeceptionGrid provides automated, highly accurate insight into malicious activity unseen by other types of cyber defenses. The TrapX Security customer base includes over 300 Forbes Global 2000 commercial and government customers worldwide.</t>
  </si>
  <si>
    <t>https://trapx.com/</t>
  </si>
  <si>
    <t>Ori Bach</t>
  </si>
  <si>
    <t>https://www.linkedin.com/in/ori-bach-8696392/</t>
  </si>
  <si>
    <t>Steve Preston</t>
  </si>
  <si>
    <t>https://www.linkedin.com/in/steve-preston-276b28/</t>
  </si>
  <si>
    <t>$47,700,000</t>
  </si>
  <si>
    <t>TrapX provides an automated security grid for adaptive deception and defense that intercepts real-time threats while providing the actionable intelligence to block attackers. The TrapX DeceptionGrid™, allows Global 2000 enterprises to detect, capture, and analyze Zero Day malware in use by the world’s most effective Advanced Persistent Threat (APT) organizations.</t>
  </si>
  <si>
    <t>$27.000.000</t>
  </si>
  <si>
    <t>$7.600.000</t>
  </si>
  <si>
    <t>Travelers</t>
  </si>
  <si>
    <t>Travelers provides insurance coverage to protect the things that are important to you – your home, your car, your valuables and your business. We have been around for more than 160 years and have earned a reputation as one of the best property casualty insurers in the industry because we take care of our customers, agents, brokers, communities and each other. 
Every day, our approximately 30,000 employees and 13,500 independent agents and brokers in the United States, Canada, the United Kingdom and Ireland help provide peace of mind to our customers. 
Our expertise and focus on innovation have made us an industry leader and the only property casualty company in the Dow Jones Industrial Average. Our history of advancements has propelled our company, and our industry, to deliver higher standards – from writing the first auto and space travel policies to founding the Travelers Institute for public policy and launching a hybrid car discount.</t>
  </si>
  <si>
    <t>https://www.travelers.com</t>
  </si>
  <si>
    <t>Alan Schnitzer</t>
  </si>
  <si>
    <t>https://www.linkedin.com/in/alanschnitzer/</t>
  </si>
  <si>
    <t>Lisa Caputo</t>
  </si>
  <si>
    <t>https://www.linkedin.com/in/lisacaputo1/</t>
  </si>
  <si>
    <t>$31,580,000,000</t>
  </si>
  <si>
    <t>Tresorit</t>
  </si>
  <si>
    <t>Tresorit is a Swiss, end-to-end encrypted, zero-knowledge content collaboration platform (CCP) designed to safeguard the digital valuables of individuals and organizations with the highest classification in the cloud. 
With regional offices in Zurich, Switzerland, Germany, Hungary, and the US, Tresorit operates in the enterprise cloud storage and content collaboration platforms market. 
We encrypt everything to know nothing.</t>
  </si>
  <si>
    <t>https://tresorit.com/</t>
  </si>
  <si>
    <t>István Lám</t>
  </si>
  <si>
    <t>https://www.linkedin.com/in/istvanlam/</t>
  </si>
  <si>
    <t>Celine Lincoln</t>
  </si>
  <si>
    <t>https://www.linkedin.com/in/celinelincoln/</t>
  </si>
  <si>
    <t>$17,800,000</t>
  </si>
  <si>
    <t>Tresys</t>
  </si>
  <si>
    <t>Tresys provides customers with comprehensive security solutions that meet the challenges of the most demanding environments in the world. Whether it’s safeguarding classified government networks, or ensuring the secure delivery of critical industrial, financial or operational data, clients have counted on Tresys for two decades. Along with unparalleled industry expertise, Tresys’ certified and accredited products protect information and ensure that the appropriate data gets to the correct location in a timely and secure manner.</t>
  </si>
  <si>
    <t>https://www.tresys.com/</t>
  </si>
  <si>
    <t>https://www.linkedin.com/in/bob-stalick-a025518/</t>
  </si>
  <si>
    <t>Brian Hedquist</t>
  </si>
  <si>
    <t>https://www.linkedin.com/in/brianhedquistmarketingexpert/</t>
  </si>
  <si>
    <t>Trillium Secure</t>
  </si>
  <si>
    <t xml:space="preserve"> Trillium Secure, Inc.</t>
  </si>
  <si>
    <t>Trillium Secure provides a platform for end-to-end protection of connected vehicles through vSEC (in-vehicle network (IVN) intrusion detection and prevention system (IDPS) and vehicle to everything (V2X) protection) &amp; SKYE (multi-layer IDPS and CyberHealth monitoring). Trillium’s end-to-end 100% cryptography based IDPS solution generates zero false-positives and false-negatives, because it is not based on behavioral models that are highly subject to human error, i.e., it is a deterministic architecture. The marketplace is void of this today, despite the growing need as indicated by OEMs. Our focus is on providing IDPS technology to connected vehicles based on authentication-encryption and firmware authentication, and augmented by cloud-based CyberHealth monitoring.</t>
  </si>
  <si>
    <t>https://trilliumsecure.com/</t>
  </si>
  <si>
    <t>Keith McDonnell</t>
  </si>
  <si>
    <t>https://www.linkedin.com/in/keith-b-mcdonnell-30017b/</t>
  </si>
  <si>
    <t>Craig Rawlings</t>
  </si>
  <si>
    <t>https://www.linkedin.com/in/craigrawlings/</t>
  </si>
  <si>
    <t>Verimatrix</t>
  </si>
  <si>
    <t>Verimatrix Inc.</t>
  </si>
  <si>
    <t xml:space="preserve">Verimatrix helps power the modern connected world with security made for people. We protect digital content, applications, and devices with intuitive, people-centered and frictionless security. Leading brands turn to Verimatrix to secure everything from premium movies and live streaming sports, to sensitive financial and healthcare data, to mission-critical mobile applications.
</t>
  </si>
  <si>
    <t>https://www.verimatrix.com/</t>
  </si>
  <si>
    <t>Amedeo D’Angelo</t>
  </si>
  <si>
    <t>https://www.linkedin.com/in/amedeo-d-angelo-b5872118/?originalSubdomain=it</t>
  </si>
  <si>
    <t>EPA:VMX</t>
  </si>
  <si>
    <t>Inside Secure</t>
  </si>
  <si>
    <t>Trineba Technologies</t>
  </si>
  <si>
    <t>Trineba Technologies Inc.</t>
  </si>
  <si>
    <t>Trineba is a cybersecurity company that democratizes device verification</t>
  </si>
  <si>
    <t>Gabe Goldhirsh</t>
  </si>
  <si>
    <t>https://www.linkedin.com/in/gabegoldhirsh/</t>
  </si>
  <si>
    <t>$625,000</t>
  </si>
  <si>
    <t>Trinity Cyber</t>
  </si>
  <si>
    <t>Trinity Cyber, Inc.</t>
  </si>
  <si>
    <t>Bowie</t>
  </si>
  <si>
    <t>Trinity Cyber operates as a dynamic, active defense layer that neutralizes malicious bidirectional traffic in real time, preventing attacks from reaching the network. With Trinity Cyber deployed as an added layer of active protection, your current security defenses can operate even better due to reduced event noise, early warning against known threats, and added threat response options. We help you future-proof your security strategy by delivering a trusted threat prevention service today that easily transitions to Secure Access Service Edge (SASE) when you do.</t>
  </si>
  <si>
    <t>https://www.trinitycyber.com/en-us/</t>
  </si>
  <si>
    <t>Steve Ryan</t>
  </si>
  <si>
    <t>James Vukovich</t>
  </si>
  <si>
    <t>https://www.linkedin.com/in/wwwgpsmedicalnet/</t>
  </si>
  <si>
    <t>Tripwire</t>
  </si>
  <si>
    <t>We protect the world’s leading organizations against the most damaging cyber attacks. And we’ve been doing it for more than 20 years, keeping pace with rapidly changing tech complexities to defend against ever-evolving threats. On site and in the cloud, our diverse solutions find, monitor and minimize risks to your digital infrastructure—all without disrupting day-to-day operations or productivity. Think of us as the invisible line that keeps systems safe. With a portfolio built on maintaining the most critical cybersecurity practices at the highest standards, we deliver the technology and expertise to stay on top of unauthorized changes, vulnerabilities and weaknesses, and drifts outside your security policy.</t>
  </si>
  <si>
    <t>https://www.tripwire.com/</t>
  </si>
  <si>
    <t>Subhajit Bagchi</t>
  </si>
  <si>
    <t>https://www.linkedin.com/in/subhajit-bagchi/</t>
  </si>
  <si>
    <t>Maria Crawford</t>
  </si>
  <si>
    <t>https://www.linkedin.com/in/mariacrawford/</t>
  </si>
  <si>
    <t>$86,200,000</t>
  </si>
  <si>
    <t>Belden Inc.</t>
  </si>
  <si>
    <t>Trojan Horse Security</t>
  </si>
  <si>
    <t>TROJAN HORSE SECURITY INC</t>
  </si>
  <si>
    <t>WASHINGTON</t>
  </si>
  <si>
    <t>Trojan Horse Security is headquartered in Washington DC, just down the street from the White House. We are specialists in corporate security and pride ourselves in only employing the very best consultants in the world. All of our consultants have over 10 years experience and are industry leaders. They have all, at one point in time, worked for a major consultancy in a senior role. We have a team of the best Information Security Consultants in the business. THS Team members have backgrounds in the Secret Service Presidential Detail, State Department Diplomatic Security Bureau, and tier one Special Operations SEAL Team Six.</t>
  </si>
  <si>
    <t>https://www.trojanhorsesecurity.com/</t>
  </si>
  <si>
    <t>Bernard Brier</t>
  </si>
  <si>
    <t>https://www.linkedin.com/in/bernard-brier-2a099a28/</t>
  </si>
  <si>
    <t>$396,000</t>
  </si>
  <si>
    <t>Verint</t>
  </si>
  <si>
    <t>Verint Systems Inc.</t>
  </si>
  <si>
    <t>Melville</t>
  </si>
  <si>
    <t>Verint is “The Customer Engagement Company.” We help organizations simplify and modernize the way they engage customers through their contact center, branch, back office and marketing departments.</t>
  </si>
  <si>
    <t>https://www.verint.com/</t>
  </si>
  <si>
    <t>Dan Bodner</t>
  </si>
  <si>
    <t>https://www.linkedin.com/in/dan-bodner-53209a9/</t>
  </si>
  <si>
    <t>NASDAQ:VRNT</t>
  </si>
  <si>
    <t>$1.135,000,000,000</t>
  </si>
  <si>
    <t>TrueFort</t>
  </si>
  <si>
    <t>TrueFort, Inc.</t>
  </si>
  <si>
    <t>Weehawken</t>
  </si>
  <si>
    <t>Today’s organizations depend on mission-critical applications to run their business. But these applications are vulnerable due to a lack of visibility and controls required to protect these environments from compromise. TrueFort fortifies these “Crown Jewel” applications. Organizations use TrueFort to institute a Zero-Trust Application Protection strategy that extends from the Cloud and the network down to workload, process and identity level. TrueFort takes a new, whitelist and security analytics platform approach to data center application and cloud workload security. It provides automation and real-time visibility and application behavior analytics that supports security monitoring, protection, remediation and granular micro-segmentation.</t>
  </si>
  <si>
    <t>https://truefort.com/</t>
  </si>
  <si>
    <t>Sameer Malhotra</t>
  </si>
  <si>
    <t>https://www.linkedin.com/in/sameermal/</t>
  </si>
  <si>
    <t>Monika Goldberg</t>
  </si>
  <si>
    <t>https://www.linkedin.com/in/mbigoldberg/</t>
  </si>
  <si>
    <t>Truepic</t>
  </si>
  <si>
    <t>Truepic, Inc.</t>
  </si>
  <si>
    <t>Truepic develops the world's most secure camera technology for mobile devices. We empower viewers to make better-informed decisions through high integrity photos &amp; videos. Truepic Vision, our flagship product, enables our partners to instantly gather and view trusted visual documentation from anywhere in the world. Our team is dedicated to restoring trust in every pixel of consequence, with the goal of having a shared sense of visual reality across the internet by 2030.</t>
  </si>
  <si>
    <t>https://truepic.com/</t>
  </si>
  <si>
    <t>Jeffrey McGregor</t>
  </si>
  <si>
    <t>https://www.linkedin.com/in/jeffreymcgregor/</t>
  </si>
  <si>
    <t>Sherif Hanna</t>
  </si>
  <si>
    <t>https://www.linkedin.com/in/sherifhanna700/</t>
  </si>
  <si>
    <t>TrueStack</t>
  </si>
  <si>
    <t>TrueStack Inc.</t>
  </si>
  <si>
    <t>TrueStack has partnered with Amazon Web Services and Microsoft Azure to bring IT solutions for Windows servers in the cloud to managed service providers, businesses and nonprofits. We understand that organizations need reliable, cost-effective IT tools that aren’t disruptive to end-users.</t>
  </si>
  <si>
    <t>https://truestack.com/</t>
  </si>
  <si>
    <t>Steve Fink</t>
  </si>
  <si>
    <t>https://www.linkedin.com/in/stfink/</t>
  </si>
  <si>
    <t>Verisign</t>
  </si>
  <si>
    <t>Verisign, Inc.</t>
  </si>
  <si>
    <t>Verisign, a global provider of domain name registry services and internet infrastructure, enables internet navigation for many of the world’s most recognized domain names.  Verisign enables the security, stability, and resiliency of key internet infrastructure and services, including providing root zone maintainer services, operating two of the 13 global internet root servers, and providing registration services and authoritative resolution for the .com and .net top-level domains, which support the majority of global e-commerce. To learn more about what it means to be Powered by Verisign, please visit Verisign.com.</t>
  </si>
  <si>
    <t>www.verisigninc.com/</t>
  </si>
  <si>
    <t>Jim Bidzos</t>
  </si>
  <si>
    <t>https://www.linkedin.com/in/jim-bidzos-437a892b/</t>
  </si>
  <si>
    <t>Scott Schnell</t>
  </si>
  <si>
    <t>https://www.linkedin.com/in/scott-schnell-8b83641/</t>
  </si>
  <si>
    <t>FRA:VRS</t>
  </si>
  <si>
    <t>$39,300,000</t>
  </si>
  <si>
    <t>$1.017,000,000</t>
  </si>
  <si>
    <t>Verizon Communications Inc.</t>
  </si>
  <si>
    <t>Verizon Communications Inc. was formed on June 30, 2000 and is celebrating its 20th year as one of the world’s leading providers of technology, communications, information and entertainment products and services.</t>
  </si>
  <si>
    <t xml:space="preserve">www.verizon.com/
</t>
  </si>
  <si>
    <t>Hans Vestberg</t>
  </si>
  <si>
    <t>https://www.linkedin.com/in/hansvestberg/</t>
  </si>
  <si>
    <t>NYSE:VZ</t>
  </si>
  <si>
    <t>$131,900,000,000</t>
  </si>
  <si>
    <t>Via Resource</t>
  </si>
  <si>
    <t>Via resource was founded by Tor Macleod in 2008. Tor found his passion for security after implementing ISO 27001 within a business and witnessing amazing results. He combined this new-found fascination for security with his long-standing love of recruitment and so was born, one of the first, specialist, information security recruitment consultancies.</t>
  </si>
  <si>
    <t>https://www.viaresource.com/</t>
  </si>
  <si>
    <t>TruGrid</t>
  </si>
  <si>
    <t xml:space="preserve">N.E. Desktop Software, Inc.
</t>
  </si>
  <si>
    <t>TruGrid was created to simplify technology while enhancing security with creativity A few years back, I had the pleasure of unwrapping an iPod gift for my daughter. I found the iPod Quick Reference Manual and began to reach for the iPod to follow the instructions. I was amused to see my daughter, earbud headphones in ears, swinging to songs included on the iPod. Sheepishly, I asked her how she figured out how to use the device. Without speaking, she held out the iPod and showed me how intuitive it is to use. As a technologist, I like to thoroughly read over instructional manuals before touching new products. I take lots of notes and make elaborate preparations.</t>
  </si>
  <si>
    <t>https://www.trugrid.com/home</t>
  </si>
  <si>
    <t xml:space="preserve">Peter Ayedun
</t>
  </si>
  <si>
    <t xml:space="preserve">Jennifer McGregor
</t>
  </si>
  <si>
    <t>https://www.linkedin.com/in/jennifermcgregor/</t>
  </si>
  <si>
    <t>$480,000</t>
  </si>
  <si>
    <t>TrulyProtect</t>
  </si>
  <si>
    <t>Jyväskylä</t>
  </si>
  <si>
    <t>Western Finland</t>
  </si>
  <si>
    <t>TrulyProtect secures creators of software – Independent Software Vendors and other Enterprises – against REVERSE ENGINEERING, MODIFICATION and THEFT of algorithmic and other coded Intellectual Property. TrulyProtect’s patented technology implements modern hardware virtualization technology, state-of-the-art cryptography and follows the Security by Design paradigm recommended by NIST. Software reverse-engineering, theft or modification becomes impossible (we do NOT use obfuscation!). Our Tools integrate with the developers’ software executable files, while staying transparent to the user and not interfering with the “normal” operation of the software.</t>
  </si>
  <si>
    <t>https://www.trulyprotect.com/</t>
  </si>
  <si>
    <t>Nezer Zaidenberg</t>
  </si>
  <si>
    <t>https://www.linkedin.com/in/scipio/</t>
  </si>
  <si>
    <t>TruSec Consulting</t>
  </si>
  <si>
    <t>TruSec Consulting LLC</t>
  </si>
  <si>
    <t>Miramar</t>
  </si>
  <si>
    <t>TruSec is a consulting firm that provides professional services in the areas of Information Security, IT Compliance Assurance and IT Risk Management. Our typical clients include companies with regulatory and policy compliance requirements such as banks, credit unions, mortgage and insurance providers, hotels and healthcare providers.</t>
  </si>
  <si>
    <t>https://www.trusecconsulting.com/</t>
  </si>
  <si>
    <t>Eric Gomez</t>
  </si>
  <si>
    <t>https://www.linkedin.com/in/ericgomez/</t>
  </si>
  <si>
    <t xml:space="preserve">VMware streamlines the journey for organizations to become digital businesses that deliver better experiences to their customers and empower employees to do their best work. Our software spans compute, cloud, networking and security, and digital workspace.
Since our founding in 1998, our employees and ecosystem of 75,000 partners have been behind the technology innovations transforming entire industries—from banking, healthcare, and government to retail, telecommunications, manufacturing, and transportation.
Every day, we work to solve our customers’ toughest challenges through disruptive technologies like edge computing, artificial intelligence, blockchain, machine learning, Kubernetes and more–to define the digital foundation that will accelerate the next wave of innovation.
</t>
  </si>
  <si>
    <t>https://www.vmware.com/asean.html</t>
  </si>
  <si>
    <t>Dr. Carsten Willems</t>
  </si>
  <si>
    <t>https://www.linkedin.com/in/carstenwillems/</t>
  </si>
  <si>
    <t>Robin Matlock</t>
  </si>
  <si>
    <t>https://www.linkedin.com/in/robin-matlock-9ab5a3/</t>
  </si>
  <si>
    <t>NYSE:VMW</t>
  </si>
  <si>
    <t xml:space="preserve">$393,500,000
</t>
  </si>
  <si>
    <t>$8,970,000,000</t>
  </si>
  <si>
    <t>Dell EMC</t>
  </si>
  <si>
    <t>Trusfort</t>
  </si>
  <si>
    <t>Beijing Trusfort Technology Co., Ltd.</t>
  </si>
  <si>
    <t>Haidian</t>
  </si>
  <si>
    <t>Trusfort is an independent provider of business security service in China and proposes the concept of "human-oriented business security". Trusfort is leading the development direction of business security technology, using artificial intelligence to create information security, provide a whole lifecycle business security protection solution based on scenario to help customers build a safe, intelligent and trustworthy business system.
Founded in 2015, Trusfort is driven by multi-dimensional technologies such as information security, artificial intelligence, and identity authentication. Based on solid enterprise service capabilities, it now has Multi-Factor Authentication, Identity Access Management, Online Fraud Detection, Zero Trust Security four product lines, and has nearly hundreds of invention patents.
Trusfort has provided dozens of business security solutions for government, finance, internet, operator and other industries, covered financial account, transaction security, enterprise user security management, intelligent risk control anti-fraud, user and entity behavior analysis etc. , nearly a thousand customers have chosen the products and services with a huge commercial success. At present, Trusfort is providing business security protection for more than 200 million devices, and has accumulated protection of RMB 2 trillion in financial transactions, saved over RMB 4 billion in economic losses.</t>
  </si>
  <si>
    <t>https://www.trusfort.com/</t>
  </si>
  <si>
    <t>Guo Xiao Peng</t>
  </si>
  <si>
    <t>$63,300,000</t>
  </si>
  <si>
    <t>Trusona</t>
  </si>
  <si>
    <t xml:space="preserve">Trusona Inc.
</t>
  </si>
  <si>
    <t xml:space="preserve">Trusona is the pioneer and leader in passwordless authentication.
Stolen or weak passwords are responsible for over 80% of breaches, and Trusona’s mission is to thwart cybercrime by eliminating them from the user experience.
Over 600 organizations, including some of the world’s largest financial services and health care companies, rely on Trusona’s solutions.
Trusona was founded in 2015 by cybersecurity expert Ori Eisen, is funded by Kleiner Perkins and M12 (Microsoft Ventures) and advised by Frank Abagnale, renowned fraud prevention expert, and the subject of Catch Me If You Can. </t>
  </si>
  <si>
    <t>https://www.trusona.com/</t>
  </si>
  <si>
    <t>Ori Eisen</t>
  </si>
  <si>
    <t>https://www.linkedin.com/in/orieisen/</t>
  </si>
  <si>
    <t>TruSTAR</t>
  </si>
  <si>
    <t xml:space="preserve">TruSTAR TECHNOLOGY, INC.
</t>
  </si>
  <si>
    <t>Our Mission is to build and deliver technology so teams of security professionals can Defend Better Together. We believe that when security professionals can integrate intelligence data into every stage of their workflow, they can make better decisions faster. Founded in 2014 by a mix of seasoned entrepreneurs, former security and intelligence specialists, and killer product developers, TruSTAR is building a platform that operationalizes internal and external data sources through an ecosystem of integrations to help you gain control of your data.</t>
  </si>
  <si>
    <t>https://www.trustar.co/</t>
  </si>
  <si>
    <t xml:space="preserve">Patrick Coughlin
</t>
  </si>
  <si>
    <t>https://www.linkedin.com/in/patrickcoughlin1/</t>
  </si>
  <si>
    <t>TrustArc</t>
  </si>
  <si>
    <t xml:space="preserve">TrustArc Inc
</t>
  </si>
  <si>
    <t xml:space="preserve">TrustArc has decades of unrivaled deep expertise and leadership in building and maturing comprehensive privacy programs and enabling continuous compliance, information governance and data security alongside the changing privacy landscape, for more than 1,500 companies across the globe.
Privacy leaders simplify and automate their privacy programs with the TrustArc Privacy Management Platform. This single platform experience is delivered through its unique combination of privacy frameworks, insights, intelligence, knowledge and operations. Only TrustArc can deliver the depth of continuous privacy intelligence, coupled with a fully-automated platform for end-to-end privacy management, that’s essential for navigating today’s ever-changing digital world.
Privacy leaders can navigate through complexity and simplify and embed privacy into the DNA of their organizations. </t>
  </si>
  <si>
    <t>https://trustarc.com/</t>
  </si>
  <si>
    <t xml:space="preserve">Chris Babel 
</t>
  </si>
  <si>
    <t>https://www.linkedin.com/in/chrisbabel/</t>
  </si>
  <si>
    <t xml:space="preserve">Courtney Pallotta 
</t>
  </si>
  <si>
    <t>https://www.linkedin.com/in/courtney-pallotta/</t>
  </si>
  <si>
    <t>$52,100,000</t>
  </si>
  <si>
    <t>Trusted Knight</t>
  </si>
  <si>
    <t xml:space="preserve">Trusted Knight Corporation
</t>
  </si>
  <si>
    <t>Trusted Knight has protected some of the largest brands in the world, including global financial and automotive institutions.
Founders and members of our research team come from the intelligence services and are frequently cited by Tier 1 media. Our product team includes industry experts who have developed security and compliance solutions trusted by thousands of enterprise and SMB businesses.  Protector Air has been shortlisted for multiple SC Magazine awards and a Computing Security Excellence Award.</t>
  </si>
  <si>
    <t>https://www.trustedknight.com/</t>
  </si>
  <si>
    <t xml:space="preserve">Daniel Ennis
</t>
  </si>
  <si>
    <t>https://www.linkedin.com/in/daniel-ennis-580057113/</t>
  </si>
  <si>
    <t>Trusted Objects</t>
  </si>
  <si>
    <t>Trusted Objects is an independent company specialized in cybersecurity technologies for Industrial IoT applications and founded by digital security experts. 
Our vision is that security-by-design, end-to-end security and seamless security integration are critical success factors for IoT deployment.
Our mission is to provide cutting-edge software security solutions and services enabling a strong chain of trust for the IoT ecosystem.
We have developed a state-of-the-art secure software platform based on our unique IPs; our products and solutions portfolio include secure firmware, applets, connectivity stacks, as well as life cycle, personalisation and provisioning solutions. 
Since its inception, Trusted Objects has been partnering with industry leaders to develop and deploy security solutions and services within the industrial IoT market.</t>
  </si>
  <si>
    <t>https://www.trusted-objects.com/</t>
  </si>
  <si>
    <t xml:space="preserve">Sami Anbouba
</t>
  </si>
  <si>
    <t>https://www.linkedin.com/in/sami-anbouba-5043a035/</t>
  </si>
  <si>
    <t>Hervé Roche</t>
  </si>
  <si>
    <t>TrustedSec</t>
  </si>
  <si>
    <t>Strongsville</t>
  </si>
  <si>
    <t>TrustedSec is an Information Security consulting team at the forefront of attack simulations with a focus on strategic risk-management. Our goal is to help organizations defend against threats of all kinds and change the security industry for the better.
With a team handpicked not only for expertise and technical skill, but for ethical character and dedication, TrustedSec is committed to increasing the security posture of organizations around the world.
TrustedSec is an ally to any organization working to develop and improve their security program.</t>
  </si>
  <si>
    <t>https://www.trustedsec.com/</t>
  </si>
  <si>
    <t>David Kennedy</t>
  </si>
  <si>
    <t>https://www.linkedin.com/in/davidkennedy4/</t>
  </si>
  <si>
    <t>Chris Boesch</t>
  </si>
  <si>
    <t>https://www.linkedin.com/in/christopherboesch/</t>
  </si>
  <si>
    <t>TrustGo</t>
  </si>
  <si>
    <t>TrustGo Mobile Inc.</t>
  </si>
  <si>
    <t xml:space="preserve">TrustGo is a mobile security company dedicated to safeguarding your mobile world. Our patent-pending mobile security technology secures your personal data and privacy are continuously protected against the latest threats.
TrustGo was founded by Xuyang Li and a team of seasoned engineers from global network and mobile security companies such as Websense, Fortinet, TrendMicro, and Symantec. Drawing on a wealth of experience from the network security industry, the team saw a need to counter the unique—and rapidly growing—threats to smartphone and tablet users with purpose-built mobile technology. This new technology recently came to life as the world's first App Reputation System, allowing TrustGo to identify and attack threats across the entire mobile space, including banking, email, browsing, social networks, games, and more.
</t>
  </si>
  <si>
    <t>https://www.trustgo.com/</t>
  </si>
  <si>
    <t>Xuyang Li</t>
  </si>
  <si>
    <t>https://www.linkedin.com/in/xuyangli/</t>
  </si>
  <si>
    <t>Jeff Becker</t>
  </si>
  <si>
    <t>Baidu</t>
  </si>
  <si>
    <t>Trustifi</t>
  </si>
  <si>
    <t xml:space="preserve">Trustifi, LLC
</t>
  </si>
  <si>
    <t xml:space="preserve">Trustifi is a software-as-a-services (SaaS) company offering a patented Postmarked email system that encrypts, tracks, proves delivery, and is the first federally-accepted method of sending legal documents online. The solution provides any company dealing with sensitive data with absolute confidentiality, security and legal compliance.
</t>
  </si>
  <si>
    <t>https://trustifi.com/</t>
  </si>
  <si>
    <t>Idan Udi Edry</t>
  </si>
  <si>
    <t>https://www.linkedin.com/in/idanudiedry/</t>
  </si>
  <si>
    <t>Trustlook</t>
  </si>
  <si>
    <t xml:space="preserve">Trustlook Inc.
</t>
  </si>
  <si>
    <t>Trustlook was founded in 2013 by Allan Zhang and is headquartered in San Jose, CA. Allan, a security industry veteran, had a vision for a security solution that goes beyond the existing tools available today, and detects and addresses zero-day vulnerabilities and advanced malware. Trustlook has gone on to become the global leader in next-generation cybersecurity products based on artificial intelligence. Their innovative SECUREai engine delivers the performance and scalability needed to provide total threat protection against malware and other forms of attack. Trustlook’s solutions protect mobile devices, network appliances, and the IoT. The company is managed by leading security experts from Palo Alto Networks, FireEye, Google and Yahoo.</t>
  </si>
  <si>
    <t>https://www.trustlook.com/</t>
  </si>
  <si>
    <t>Allan Zhang</t>
  </si>
  <si>
    <t>https://www.linkedin.com/in/allanzhang/</t>
  </si>
  <si>
    <t>TrustMAPP</t>
  </si>
  <si>
    <t>TrustMAPP delivers continuous Security Performance Management (SPM), giving CISOs a real-time view of their cybersecurity maturity. TrustMAPP tells you where you are, where you’re going, and what it will take to get there. From a single source of data, an organization’s security posture is visible based on stakeholder perspective: CISO, C-Suite, and BoaTrustMAPP gives CISOs a real-time view of their cybersecurity performance. TrustMAPP tells you where you are, where you’re going, and what it will take to get there. From a single source of data, an organization’s security posture is visible based on stakeholder perspective: CISO, C-Suite, Board.TrustMAPP gives organizations the ability to manage security as a business, quantifying and prioritizing remediation actions and costs.</t>
  </si>
  <si>
    <t>https://trustmapp.com/</t>
  </si>
  <si>
    <t>Andrew Lochart</t>
  </si>
  <si>
    <t>https://www.linkedin.com/in/lochart/</t>
  </si>
  <si>
    <t>Trustonic</t>
  </si>
  <si>
    <t>Trustonic Limited</t>
  </si>
  <si>
    <t>Trustonic a world leader in hardware backed mobile device security, app protection and secures a range of mission critical in vehicle systems. Trustonic has over 100 employees, with its headquarters in Cambridge, UK and offices across 7 international locations. Trustonic counts the worlds leading car manufacturers, financial institutions and mobile operators as customers, as well as every tier 1 Android handset manufacturer. Our patented security technology is embedded in c.2 billion devices worldwide – created initially from a joint venture between ARM &amp; Gemalto, Trustonic is now an EMK portfolio company.</t>
  </si>
  <si>
    <t>https://www.trustonic.com/</t>
  </si>
  <si>
    <t>Dion Price</t>
  </si>
  <si>
    <t>https://www.linkedin.com/in/dionprice/</t>
  </si>
  <si>
    <t>Suzie Smith</t>
  </si>
  <si>
    <t>https://www.linkedin.com/in/suzieksmith/</t>
  </si>
  <si>
    <t>TrustPort</t>
  </si>
  <si>
    <t>TrustPort is a security solutions developing company from the heart of Europe. Our mission is to secure and protect the data and the communications of our customers all around the globe. We provide tools to protect against known and unknown threats, for both home users and large enterprises. Our security solutions are comprehensive products which include continuously developed antivirus and encryption technologies, anti-spam methods and anomaly behavior monitoring AI techniques. We develop them with the outstanding know how of our experienced analysts and the newest cutting edge technologies and methods. With our products, your computer, or your whole company network, will be secured and protected against all modern cyber threats.</t>
  </si>
  <si>
    <t>https://www.trustport.com/en/home-users</t>
  </si>
  <si>
    <t>Pavel Mrnuštík</t>
  </si>
  <si>
    <t>https://www.linkedin.com/in/mrnustik/</t>
  </si>
  <si>
    <t>Hedvika Novotna</t>
  </si>
  <si>
    <t>https://www.linkedin.com/in/hedvika/</t>
  </si>
  <si>
    <t xml:space="preserve">Cleverlance Group </t>
  </si>
  <si>
    <t>Trustwave</t>
  </si>
  <si>
    <t>Trustwave Holdings, Inc.</t>
  </si>
  <si>
    <t>Trustwave is a leading cybersecurity and managed security services provider focused on threat detection and response. Offering a comprehensive portfolio of managed security services, consulting and professional services, and data protection technology, Trustwave helps businesses embrace digital transformation securely. Trustwave is a Singtel company and the global security arm of Singtel, Optus and NCS, with customers in 96 countries. For more information about Trustwave, visit https://www.trustwave.com.</t>
  </si>
  <si>
    <t>https://www.trustwave.com/en-us/</t>
  </si>
  <si>
    <t>Art Wong</t>
  </si>
  <si>
    <t>https://www.linkedin.com/in/arthur-wong-a901b93/</t>
  </si>
  <si>
    <t>Leo Cole</t>
  </si>
  <si>
    <t>https://www.linkedin.com/in/leo-cole-security-exec/</t>
  </si>
  <si>
    <t>$423,800,000</t>
  </si>
  <si>
    <t>Singtel Company</t>
  </si>
  <si>
    <t>TS-WAY</t>
  </si>
  <si>
    <t>Orvieto</t>
  </si>
  <si>
    <t>TR</t>
  </si>
  <si>
    <t>Dozens and dozens of transnational organized criminal groups that bill billions, out of control multinationals with unlimited means, nation states with their military and intelligence apparatuses, their suppliers and contractors, state-sponsored civilian and paramilitary groups and a no holds barred fight, on a global scale, 365 days a year, 24 hours a day. This is the scenario in which we move in 2020, the year in which cyber security will increasingly assume a key role in large organizations, tenth year of activity for TS-WAY, a competent, authoritative, independent partner at the service of the country and of its companies.</t>
  </si>
  <si>
    <t>https://www.ts-way.com/it/</t>
  </si>
  <si>
    <t>Emanuele Gentilli</t>
  </si>
  <si>
    <t>https://www.linkedin.com/in/emanuelegentili/</t>
  </si>
  <si>
    <t>Marco Rondini</t>
  </si>
  <si>
    <t>https://www.linkedin.com/in/marcorondini/</t>
  </si>
  <si>
    <t>Tufin</t>
  </si>
  <si>
    <t>Tufin® is the leader in Network Security Policy Orchestration for enterprise cybersecurity. More than half of the top 50 companies in the Forbes Global 2000 turn to Tufin to simplify management of some of the largest, most complex networks in the world, consisting of thousands of firewall and network devices and emerging hybrid cloud infrastructures. Enterprises select the company’s award-winning Tufin Orchestration Suite™ to increase agility in the face of ever-changing business demands while maintaining a robust security posture. The Suite reduces the attack surface and meets the need for greater visibility into secure and reliable application connectivity. Its network security automation enables enterprises to implement changes in minutes with proactive risk analysis and continuous policy compliance.</t>
  </si>
  <si>
    <t>https://www.tufin.com/</t>
  </si>
  <si>
    <t>Ruvi Kitov</t>
  </si>
  <si>
    <t>https://www.linkedin.com/in/ruvikitov/</t>
  </si>
  <si>
    <t>Pat Walsh</t>
  </si>
  <si>
    <t>https://www.linkedin.com/in/pat-walsh-23172/</t>
  </si>
  <si>
    <t>$116,000,000</t>
  </si>
  <si>
    <t>$99,900,000</t>
  </si>
  <si>
    <t>TunnelBear</t>
  </si>
  <si>
    <t>TunnelBear LLC.</t>
  </si>
  <si>
    <t>Tunnelbear is a two-switch VPN service that allows its users to access content across the world. It enables users to access location-restricted sites in specific countries. The app can also be used as a hotspot shield.
TunnelBear also wants to bring privacy to everyone with its incredibly simple applications for PC, Mac, iOS, and Android.Tunnelbear offers 500MB per month for free and is available for both Windows and Mac platforms.</t>
  </si>
  <si>
    <t>https://www.tunnelbear.com/</t>
  </si>
  <si>
    <t>Ryan Dochuk</t>
  </si>
  <si>
    <t>https://www.linkedin.com/in/ryandochuk/</t>
  </si>
  <si>
    <t>John Robinson</t>
  </si>
  <si>
    <t>https://www.linkedin.com/in/johnsrobinson2/</t>
  </si>
  <si>
    <t>Turbonomic</t>
  </si>
  <si>
    <t>Turbonomic, Inc.</t>
  </si>
  <si>
    <t>Turbonomic was founded on the idea that software should manage IT. Today Turbonomic delivers the only software that assures application performance in real time and over time. Our analytics engine continuously makes resourcing decisions based on real time application demand, ensuring that applications always get the compute, storage, and network they need to perform. The same platform preserves that automation in context, ensuring IT can always have data driven conversations with their Application Teams and Lines of Business. With SevOne, a Turbonomic company, our mission to manage application complexity extends beyond the data center to manage network delivery at scale.</t>
  </si>
  <si>
    <t>https://www.turbonomic.com/</t>
  </si>
  <si>
    <t>Ben Nye</t>
  </si>
  <si>
    <t>https://www.linkedin.com/in/benjaminnye/</t>
  </si>
  <si>
    <t>Tom Murphy</t>
  </si>
  <si>
    <t>https://www.linkedin.com/in/tomjmurphy/</t>
  </si>
  <si>
    <t>$149,500,000</t>
  </si>
  <si>
    <t>TwelveDot</t>
  </si>
  <si>
    <t>TwelveDot Incorporated.</t>
  </si>
  <si>
    <t>TwelveDot is a team of IT specialists that is obsessed with solving information and cyber security issues, in particular, the ones your company or organization faces. What we do: We help businesses of all sizes handle information and cyber security challenges and issues efficiently and cost-effectively. While organizations and companies struggle to ensure their data and operations are secure on a daily basis, many miss vital warning signs that something is amiss. This is where we come in as we are the canary in your cyber security coalmine. We are devoted to being your unbiased, objective and collaborative partner. We respect your privacy and will never share your sensitive information or keep your data.</t>
  </si>
  <si>
    <t>https://www.twelvedot.com</t>
  </si>
  <si>
    <t>Faud Khan</t>
  </si>
  <si>
    <t>https://www.linkedin.com/in/faudkhan/</t>
  </si>
  <si>
    <t>Wayne Hendry</t>
  </si>
  <si>
    <t>Twistlock</t>
  </si>
  <si>
    <t>Twistlock Inc.</t>
  </si>
  <si>
    <t>Trusted by 25% of the Fortune 100, Twistlock is the most complete, automated and scalable container cybersecurity platform. From precise, actionable vulnerability management to automatically deployed runtime protection and firewalls, Twistlock protects applications across the development lifecycle and into production. Purpose built forcontainers, serverless, and other leading technologies - Twistlock gives developers the speed they want, and CISOs the control they need. Founded in 2015 by CEO Ben Bernstein and VP R&amp;D Dima Stopel, Twistlock is privately held with funding from Polaris Partners, 1011 Ventures, Rally Ventures, YL Ventures and Dell Technologies Capital. Twistlock is headquartered in Portland, Oregon with offices in New York City, Baton Rouge, Louisiana, London, and Herzliya, Israel.</t>
  </si>
  <si>
    <t>www.twistlock.com/</t>
  </si>
  <si>
    <t>Jean English</t>
  </si>
  <si>
    <t>$63,100,000</t>
  </si>
  <si>
    <t>Wallix</t>
  </si>
  <si>
    <t xml:space="preserve">WALLIX GROUP SA
</t>
  </si>
  <si>
    <t>WALLIX protects identities and access to IT infrastructure, applications, and data. Specializing in Privileged Access Management, WALLIX solutions ensure compliance with the latest IT security standards and protect against cyber-attacks, theft and data leaks linked to stolen credentials and elevated privileges to sensitive company assets. Founded in 2003, WALLIX is the first European cybersecurity software vendor to be publicly traded, listed on the EuroNext since 2015 (code: ALLIX). As a leader in the Privileged Access Management market and with a strategy based on innovation and agility, WALLIX offers a suite of open-ended solutions which are resilient, easy to use, and fast to deploy.</t>
  </si>
  <si>
    <t>https://www.wallix.com/</t>
  </si>
  <si>
    <t>Jean-Noël de GALZAIN</t>
  </si>
  <si>
    <t>https://www.linkedin.com/in/jndegalzain/</t>
  </si>
  <si>
    <t>EPA:ALLIX</t>
  </si>
  <si>
    <t>$16,400,000</t>
  </si>
  <si>
    <t>TypingDNA</t>
  </si>
  <si>
    <t>TypingDNA Inc.</t>
  </si>
  <si>
    <t xml:space="preserve">At TypingDNA we are obsessed with passive authentication and typing biometrics. Our mission is to improve security without compromising user experience. We started research in 2014 and launched publicly in late 2016. Our technology really shines at being the most available online biometric technology - it works with any keyboard, on any device, works passively behind the scenes, and doesn’t need more than one previous sample to start working. We provide typing biometrics authentication as a service, an API that anyone can use for 2FA and fraud prevention use cases.
We are present in New York, USA and Romania, EU.
</t>
  </si>
  <si>
    <t>www.typingdna.com</t>
  </si>
  <si>
    <t>Raul Popa</t>
  </si>
  <si>
    <t>https://www.linkedin.com/in/raulpopa/</t>
  </si>
  <si>
    <t>Cristian Tamas</t>
  </si>
  <si>
    <t>https://www.linkedin.com/in/cristiantamas/</t>
  </si>
  <si>
    <t>Ubiq Security</t>
  </si>
  <si>
    <t>Ubiq Security, Inc.</t>
  </si>
  <si>
    <t xml:space="preserve">Our mission is to enable developers to easily and quickly integrate encryption directly into their applications - without requiring any prior encryption knowledge or expertise.
For decades, organizations have relied on archaic, complicated, and kludgy security tools or DIY encryption approaches to encrypt sensitive data, resulting in limited application of data encryption across their sensitive data.
At Ubiq, we're obsessed with eliminating the complexity and messiness of encryption for software developers and information security teams.
Removing the barriers to encryption enables broader adoption, saves developer time and eliminates downstream security costs, allowing organizations to reduce risk and focus their time and resources on growing their business.
</t>
  </si>
  <si>
    <t>www.ubiqsecurity.com</t>
  </si>
  <si>
    <t>Wias Issa</t>
  </si>
  <si>
    <t>https://www.linkedin.com/in/wiasissa/</t>
  </si>
  <si>
    <t>Hwei Oh</t>
  </si>
  <si>
    <t>https://www.linkedin.com/in/hweioh/</t>
  </si>
  <si>
    <t>UKFast</t>
  </si>
  <si>
    <t>UKFast Group Limited</t>
  </si>
  <si>
    <t xml:space="preserve">From our team to our clients to the local community, we know that whilst we’re a technology business, people are at the heart of all we do. 
That’s why we invest in the training and development, and have one of the most certified technical support teams in UK tech. They work with you to get the best out of the technology for your business.  
Our culture is unique and puts support, innovation and passion at the forefront of everything we do and who we are. 
Two people started UKFast together in 1999, and since then our team has grown to over 260-strong. We have the experience of being, as well as supporting, both small and large businesses, which helps us to understand you. </t>
  </si>
  <si>
    <t>https://www.ukfast.co.uk</t>
  </si>
  <si>
    <t>Ian Brown</t>
  </si>
  <si>
    <t>https://www.linkedin.com/in/ianbrown4/</t>
  </si>
  <si>
    <t>UL</t>
  </si>
  <si>
    <t>UL Inc.</t>
  </si>
  <si>
    <t>Northbrook</t>
  </si>
  <si>
    <t xml:space="preserve">As the global safety science leader, UL provides the expertise, insights and services necessary to solve critical business challenges. We help our customers achieve their safety, security and sustainability goals, meet quality and performance expectations, manage risk and achieve regulatory compliance.
In the course of our work we meet extraordinary people whose companies are having an extraordinary impact on the world and creating the future. UL’s rigorous scientific processes, experience and solutions empower our customers to innovate fearlessly and drive positive change.
We never stop working for a safer world and our offerings continue to evolve with advancements in science and technology. From testing, verification and certification, training and advisory services, data-driven reporting and decision-making tools - all of our offerings have one connecting thread: trust. Confidence drives commerce, and trust in the safety, quality, security and sustainability of products and services is essential to market access, business success and better living. UL empowers trust.
To fulfill our mission, UL delivers business solutions and our nonprofit affiliate conducts independent research and shares scientific knowledge broadly. For more information about our nonprofit activities, visit UL.org.
</t>
  </si>
  <si>
    <t>https://www.ul.com/</t>
  </si>
  <si>
    <t>Jennifer Scanlon</t>
  </si>
  <si>
    <t>https://www.linkedin.com/in/j-scanlon</t>
  </si>
  <si>
    <t>Kathy Seegebrecht</t>
  </si>
  <si>
    <t>https://www.linkedin.com/in/kathy-seegebrecht-65a0108</t>
  </si>
  <si>
    <t>UnifyCloud</t>
  </si>
  <si>
    <t>UnifyCloud, LLC.</t>
  </si>
  <si>
    <t xml:space="preserve">UnifyCloud, LLC. is a Redmond Washington based, highly regarded information technology and cloud solutions provider specializing in Cybersecurity, Compliance, and Cost management. Developed by a team of former Microsoft architects, developers and Cybersecurity professionals, our in-depth experience in global and complex enterprises has allowed us to continually provide innovative and secure solutions, earning us recognition and awards from the industry. As such, we ranked #353 in the U.S 2015 Inc. 500 and are Microsoft Gold Partners and Cloud Solution Providers
Moving effectively from a traditional on-premises IT environment to a Hybrid IT environment that may include elements of Software as a Service (SaaS), Infrastructure as a Service (IaaS), and Platform as a Service (PaaS) requires a logical set of steps.
</t>
  </si>
  <si>
    <t>https://www.unifycloud.com/</t>
  </si>
  <si>
    <t>Marc Pinotti</t>
  </si>
  <si>
    <t>https://www.linkedin.com/in/marcpinotti/</t>
  </si>
  <si>
    <t xml:space="preserve">Vivek Bhatnagar
</t>
  </si>
  <si>
    <t>https://www.linkedin.com/in/vivekbh/</t>
  </si>
  <si>
    <t>UnifyID</t>
  </si>
  <si>
    <t>UnifyID, Inc.</t>
  </si>
  <si>
    <t xml:space="preserve">A company that is building a revolutionary identity platform based on implicit authentication. Our solution allows people to identify themselves in a unique way that is extremely difficult to forge or crack. Best of all, we are doing it in a way that respects user privacy.
We are developing a revolutionary new technique for authentication that relies on implicit authentication. These are factors that are unique to you but don’t require any user action, such as your location, your habits, and various signals from the devices you carry and the sensors around you. We use proprietary machine learning algorithms to discover what makes you unique and calculate a confidence level of how likely it is you based on these signals.
</t>
  </si>
  <si>
    <t>https://unify.id/</t>
  </si>
  <si>
    <t>John Whaley</t>
  </si>
  <si>
    <t>https://www.linkedin.com/in/joewhaley/</t>
  </si>
  <si>
    <t>Leandro Margulis</t>
  </si>
  <si>
    <t>https://www.linkedin.com/in/leandromargulis/</t>
  </si>
  <si>
    <t>Uniken</t>
  </si>
  <si>
    <t>Uniken Inc.</t>
  </si>
  <si>
    <t>Chatham</t>
  </si>
  <si>
    <t xml:space="preserve">Uniken's mission is to make connecting safe. Instead of trying to make a better authenticator or just adding another layer of application security, we redesigned the security architecture with the 21st century threat landscape in mind. The result is a game changing security platform that elegantly combines strong, mutual continuous
authentication with channel security and secure data-at-rest. 
Uniken's REL-ID is a MITM-proof and phishing proof solution that protects against most modern threats, without having it intrude on your customer’s user experience. Businesses never have to worry about credential compromise, SSL vulnerabilities or DNS attacks again.
</t>
  </si>
  <si>
    <t>https://www.uniken.com/</t>
  </si>
  <si>
    <t>Bimal Gandhi</t>
  </si>
  <si>
    <t>https://www.linkedin.com/in/bimalg/</t>
  </si>
  <si>
    <t>Graeme Rowe</t>
  </si>
  <si>
    <t>https://www.linkedin.com/in/graeme-rowe/</t>
  </si>
  <si>
    <t>$25,500,000</t>
  </si>
  <si>
    <t>United Security Providers</t>
  </si>
  <si>
    <t>United Security Providers AG</t>
  </si>
  <si>
    <t xml:space="preserve">As the strongest Swiss Cyber Security Service, we bundle the knowledge of over 200 IT security specialists. With our products developed in Switzerland, the most comprehensive range of 7x24 Managed Security Services and highly specialized consultants in all IT security disciplines, we offer our customers everything they need for protection against current and future cyber security threats. 
United Security Providers closes the gaps in your network and application security. With over 100 specialists located in Bern, Zurich, London and Minsk and a wide international sales and partner network, United Security Providers is one of the leading IT security vendors in Europe. An ever-increasing number of customers has placed its trust in
collaboration with United Security Providers since 1994. 
</t>
  </si>
  <si>
    <t>https://www.united-security-providers.com/</t>
  </si>
  <si>
    <t>Michael Liebi</t>
  </si>
  <si>
    <t>https://www.linkedin.com/in/michaelliebi/</t>
  </si>
  <si>
    <t>Ursula Liebi</t>
  </si>
  <si>
    <t>https://www.linkedin.com/in/ursula-liebi-a7767356/</t>
  </si>
  <si>
    <t>Swisscom</t>
  </si>
  <si>
    <t>Untangle</t>
  </si>
  <si>
    <t>Untangle, Inc.</t>
  </si>
  <si>
    <t>Untangle is the most trusted name in solutions specifically designed to help small-to-medium businesses and distributed enterprises optimize their networks while safeguarding their data and devices. Untangle’s Network Security Framework provides cloud-managed security and connectivity options that work together seamlessly to ensure protection, monitoring, and control across the entire digital attack surface from headquarters to the network edge. Untangle’s award-winning products are trusted by over 40,000 customers and protect millions of people and their devices. Untangle is committed to bringing open, innovative and interoperable solutions to its customers through its rapidly growing ecosystem of technology, managed services, and distribution partners worldwide. Untangle is headquartered in San Jose, California.</t>
  </si>
  <si>
    <t>https://www.untangle.com/</t>
  </si>
  <si>
    <t>Scott Devens</t>
  </si>
  <si>
    <t>https://www.linkedin.com/in/scott-devens-908852/</t>
  </si>
  <si>
    <t>Heather Paunet</t>
  </si>
  <si>
    <t>https://www.linkedin.com/in/heatherpaunet/</t>
  </si>
  <si>
    <t>$5,510,000</t>
  </si>
  <si>
    <t>Providence Equity Partners</t>
  </si>
  <si>
    <t>Upguard</t>
  </si>
  <si>
    <t>UpGuard, Inc.</t>
  </si>
  <si>
    <t>UpGuard's proprietary technology tests an organization's IT infrastructure both internally and externally and calculates the potential risk for future intrusions and outages. Upon evaluating the ongoing configuration state of every server and network device, companies are given an easy-to-understand score called CSTAR — a single numberwhich indicates to IT staff as well as their executives their risk level for data breaches. An organization's CSTAR score can even be used by corporate insurers in creating a cybersecurity insurance policy.
Thousands of companies, including ADP, E*TRADE, and Cisco Systems, use UpGuard to validate infrastructure, continuously detect risks, and procure cybersecurity insurance.
UpGuard is headquartered in Mountain View, California with offices in Portland, Oregon.</t>
  </si>
  <si>
    <t>www.upguard.com/</t>
  </si>
  <si>
    <t>Mike Baukes</t>
  </si>
  <si>
    <t>https://www.linkedin.com/in/mikebaukes/</t>
  </si>
  <si>
    <t>Kaushik Sen</t>
  </si>
  <si>
    <t>https://www.linkedin.com/in/ksen938/</t>
  </si>
  <si>
    <t>$28,400,000</t>
  </si>
  <si>
    <t>Upstream Security</t>
  </si>
  <si>
    <t>Upstream Security Ltd.</t>
  </si>
  <si>
    <t xml:space="preserve">Upstream Security was founded by Yoav Levy (CEO) and Yonatan Appel (CTO), two seasoned security professionals with over 20 years of professional experience. They understood that the automotive market is undergoing a massive disruption, potentially greater than the one experienced by the  mobile phone industry and that this disruption will require radically different security solutions in order to reach its potential – automotive cybersecurity solutions purpose-built for the automotive industry and its unique challenges. 
The automotive industry is undergoing a transformation – decades old business models are rapidly changing and connectivity is quickly becoming an integral part of conducting business. Connected cars sit at the core of a new smart mobility ecosystem. Connectivity enables automotive vendors and service providers to monetize car data and achieve superior operational results. Consumer experience as well as operational efficiency can be improved and new business opportunities can be imagined. At the same time, however, connectivity exposes vehicles to a wide array of risks that never existed before – cyber-threats as well as misuse. </t>
  </si>
  <si>
    <t>https://upstream.auto/</t>
  </si>
  <si>
    <t>YOAV LEVY</t>
  </si>
  <si>
    <t>https://www.linkedin.com/in/yoav-levy-117b2b1/</t>
  </si>
  <si>
    <t>Oded Yarkoni</t>
  </si>
  <si>
    <t>https://il.linkedin.com/in/oded-yarkoni-447b318</t>
  </si>
  <si>
    <t>Uptycs</t>
  </si>
  <si>
    <t>Uptycs, Inc.</t>
  </si>
  <si>
    <t xml:space="preserve">We believe there is a simpler, less fragmented way to help security professionals develop a comprehensive security posture by moving away from the single use-case, proprietary and closed model ubiquitous in the industry today. Our vision incorporates a single open source agent that can collect a wide range of system data, where analytics are applied to solve multiple security challenges across a diverse range of operating systems and computing environments.
Inspired by Salesforce and SAP and what they've done for the CRM and business process industries, Uptycs has similarly set out to build a platform that translates business requirements into tables and relational databases. A structured foundation, coupled with SQL, allowed Salesforce and SAP to address diverse functional requirements and create a compelling customer experience, and we hope to do the same. We've paired the open source universal endpoint agent, osquery, with a scalable security analytics platform to enable a unified view for fleet visibility, intrusion detection, vulnerability management and compliance across Linux, macOS, Windows, containers, and cloud workloads. Uptycs collects, aggregates and analyzes your endpoint telemetry and, using SQL, transforms it into dashboards, reports and alerts that enable teams of any size to develop a continuous and proactive security posture.  </t>
  </si>
  <si>
    <t>https://www.uptycs.com/</t>
  </si>
  <si>
    <t>Ganesh Pai</t>
  </si>
  <si>
    <t>https://www.linkedin.com/in/ganesh-pai/</t>
  </si>
  <si>
    <t>$14,900,000</t>
  </si>
  <si>
    <t>WidePoint</t>
  </si>
  <si>
    <t>WidePoint Corporation</t>
  </si>
  <si>
    <t xml:space="preserve">WidePoint (NYSE: WYY), a publicly traded corporation, is a leading provider of managed mobility services, telecommunications lifecycle management, and cybersecurity solutions. We deliver secure, cloud-based, enterprise-wide information technology-based solutions that can enable commercial enterprises and government agencies to deploy fully compliant IT services in accordance with government mandated regulations and advanced system requirements. We offer unique solutions in certificate-based security solutions, wireless telecommunication expense management systems and associated consulting services.
WidePoint has grown through the merger of highly specialized regional IT consulting companies, most of which have been in business for decades. Since the first merger in 1998, all the WidePoint companies are united by a common set of corporate values.
</t>
  </si>
  <si>
    <t>https://www.widepoint.com/</t>
  </si>
  <si>
    <t>Jin Kang</t>
  </si>
  <si>
    <t>https://www.linkedin.com/in/jin-kang-08977914/</t>
  </si>
  <si>
    <t>Jason Holloway</t>
  </si>
  <si>
    <t>NYSE:WYY</t>
  </si>
  <si>
    <t>$129,600,000</t>
  </si>
  <si>
    <t>Urbane Security</t>
  </si>
  <si>
    <t>Urbane Security is an information security firm that provides specially tailored security and compliance solutions that empower the Fortune 500 to securely focus on their ultimate business goals. We accomplish this through highly technical services ranging from offensive and defensive security testing, to risk assessment and compliance services, which we manage as trusted advisors to ensure high quality, incomparable expertise, and consistency of service in every engagement.
Founded in 2009 by a C-level security leader and a world-renowned security researcher, Urbane’s team has quickly grown to include experts with extensive technical experience in diverse subject matter. Our core passion is to elevate our clients and the broader industry through education, communication, cutting-edge research, and community.</t>
  </si>
  <si>
    <t>https://urbanesecurity.com/</t>
  </si>
  <si>
    <t>US Data Forensics</t>
  </si>
  <si>
    <t>U.S. Data Forensics LLC.</t>
  </si>
  <si>
    <t>Any organization is susceptible to cybercrimes or other security breaches perpetrated through the use of computers. U.S. Data Forensics, provides a complete range of computer forensic services from data acquisition and evidence storage to investigations and expert analysis.
Our computer forensic expertise coupled with many years of staff experience in Criminal, Civil, and Corporate investigations put us in a unique position to extract relevant digital data suitable for use as evidence in civil, criminal or administrative resolutions.</t>
  </si>
  <si>
    <t>https://www.usdataforensics.com/</t>
  </si>
  <si>
    <t>Willis Towers Watson</t>
  </si>
  <si>
    <t>Willis Towers Watson (NASDAQ: WLTW) is a leading global advisory, broking and solutions company that helps clients around the world turn risk into a path for growth. With roots dating to 1828, Willis Towers Watson has 45,000 employees serving more than 140 countries and markets.
We design and deliver solutions that manage risk, optimize benefits, cultivate talent, and expand the power of capital to protect and strengthen institutions and individuals. Our unique perspective allows us to see the critical intersections between talent, assets and ideas — the dynamic formula that drives business performance.
Together, we unlock potential.</t>
  </si>
  <si>
    <t>https://www.willistowerswatson.com</t>
  </si>
  <si>
    <t>John Haley</t>
  </si>
  <si>
    <t>https://www.linkedin.com/in/johnjhaley/</t>
  </si>
  <si>
    <t>NASDAQ:WLTW</t>
  </si>
  <si>
    <t>$9,000,400,000</t>
  </si>
  <si>
    <t>Utimaco</t>
  </si>
  <si>
    <t>Utimaco GmbH</t>
  </si>
  <si>
    <t>Aachen</t>
  </si>
  <si>
    <t>Utimaco is a worldwide supplier of professional cybersecurity solutions and is based in Aachen, Germany.
Since 1983, Utimaco has been developing hardware-based, high-security appliances (Hardware Security Modules) and compliance solutions for telecommunication provider regulations (lawful interception and data retention). Customers and partners of Utimaco in all parts of the world trust the company’s long-term, proven reliability and investment protection, as well as its many certified IT security standards. Utimaco stands for recognized product quality, user-friendly software, excellent support and trusted high security — made in Germany.
Cybersecurity gains dramatically in importance throughout all industries. For over 30 years now, Utimaco products have been protecting people around the world against terrorism and organized crime and have secured private and sensitive data against theft or abuse.</t>
  </si>
  <si>
    <t>https://www.utimaco.com/</t>
  </si>
  <si>
    <t>Stefan Auerbach</t>
  </si>
  <si>
    <t>https://www.linkedin.com/in/stefan-auerbach-b58b4a47/</t>
  </si>
  <si>
    <t xml:space="preserve"> EQT</t>
  </si>
  <si>
    <t>V-Key</t>
  </si>
  <si>
    <t>V-Key Inc.</t>
  </si>
  <si>
    <t>https://www.v-key.com/</t>
  </si>
  <si>
    <t>https://www.linkedin.com/in/josephgan</t>
  </si>
  <si>
    <t>Wipro</t>
  </si>
  <si>
    <t xml:space="preserve">Wipro Technologies Limited
</t>
  </si>
  <si>
    <t xml:space="preserve">Wipro Limited (NYSE: WIT, BSE: 507685, NSE: WIPRO) is a leading global information technology, consulting and business process services company. We harness the power of cognitive computing, hyper-automation, robotics, cloud, analytics and emerging technologies to help our clients adapt to the digital world and make them successful. A company recognized globally for its comprehensive portfolio of services, strong commitment to sustainability and good corporate citizenship, we have over 180,000 dedicated employees serving clients across six continents. Together, we discover ideas and connect the dots to build a better and a bold new future.
</t>
  </si>
  <si>
    <t>https://www.wipro.com/</t>
  </si>
  <si>
    <t xml:space="preserve">Thierry Delaporte
</t>
  </si>
  <si>
    <t>https://www.linkedin.com/in/thierry-delaporte/</t>
  </si>
  <si>
    <t xml:space="preserve">NSE:WIPRO
</t>
  </si>
  <si>
    <t>$1,100,000,000</t>
  </si>
  <si>
    <t>$9,000,000,000</t>
  </si>
  <si>
    <t>Vade Secure</t>
  </si>
  <si>
    <t>Vade Secure SASU</t>
  </si>
  <si>
    <t>Hem</t>
  </si>
  <si>
    <t>Picardie</t>
  </si>
  <si>
    <t xml:space="preserve">Vade Secure is a global leader in predictive email defense, protecting 1 billion mailboxes in 76 countries. Our team of cybersecurity technologists and innovators are committed to developing best-in-class technology to identify and block phishing, spear phishing, ransomware, and malware. 
Our mission 
Our mission is to keep the world’s email users safe from advanced threats. Whether we’re protecting consumers through leading ISPs or 
businesses through our MSP partners, our AI-based email security solutions are designed to detect the undetectable. This singular focus drives our exceptional pace of innovation and keeps us at the forefront of a dynamic industry. 
People and Culture 
Vade Secure has a strong foundation of team members who move fast, work hard, and support the company’s mission. Together, we’ve built something special. Founded in France, we’re a high-growth, global company that values independent thinkers who offer unique experiences and innovative ideas that help keep us at the forefront of the email security industry. </t>
  </si>
  <si>
    <t>https://www.vadesecure.com/en/</t>
  </si>
  <si>
    <t>Georges Lotigier</t>
  </si>
  <si>
    <t>https://www.linkedin.com/in/georges-lotigier-a0527b/</t>
  </si>
  <si>
    <t>Greg Lepoutre</t>
  </si>
  <si>
    <t>https://www.linkedin.com/in/gr%C3%A9goire-lepoutre-4643315</t>
  </si>
  <si>
    <t>Valimail</t>
  </si>
  <si>
    <t>Valimail Inc.</t>
  </si>
  <si>
    <t>Valimail is a pioneering, identity-based, anti-phishing company that has been ensuring the global trustworthiness of digital communications since 2015. Valimail delivers the only complete, cloud-native platform for validating and authenticating sender identity to stop phishing, protect and amplify brands, and ensure compliance. Valimail has won more than a dozen prestigious cybersecurity technology awards and authenticates billions of messages a month for some of the world's biggest companies and organizations, including Uber, Fannie Mae, WeWork, and the U.S. Agency for International Development.</t>
  </si>
  <si>
    <t>https://www.valimail.com/</t>
  </si>
  <si>
    <t>Alexander García-Tobar</t>
  </si>
  <si>
    <t>https://www.linkedin.com/in/alexgarciatobar/</t>
  </si>
  <si>
    <t>ValueMentor</t>
  </si>
  <si>
    <t>ValueMentor is a leading cyber security service provider with customers in USA, UAE, India, Bahrain, Saudi Arabia, Kuwait, Oman, Qatar, Uganda. We enable clients to reduce risk by taking a strategic approach to cybersecurity. We help you align your security program to achieve specific business outcomes with our full suite of service capabilities, from strategy to technology—and everything in between.
Since our founding, in 2014, ValueMentor have completed more than 2500 Small, Medium and Large cyber security projects. We serve customer across all industries.
Our team of former CISOs and security experts often help customers with their “I have faced this challenge and solved it” perspective to solve the complicated problems.</t>
  </si>
  <si>
    <t>https://valuementor.com/</t>
  </si>
  <si>
    <t>Binoy Koonammavu</t>
  </si>
  <si>
    <t>Vanguard Integrity Professionals</t>
  </si>
  <si>
    <t>Founded in 1986 to help customers safeguard mission critical applications and data, Vanguard Integrity Professionals is the largest independent provider of enterprise security software for addressing complex security and regulatory compliance challenges. Vanguard continuously drives innovation in security software and technology to stay ahead of evolving regulatory requirements and an ever-changing threatscape. Led by some of the most knowledgeable minds in the cybersecurity industry our security solutions lead the industry.
Business: Cloud, Enterprise and z/OS Security Server – Cybersecurity, Professional Services, Managed Services, Pen-Testing, Education, and Customer Service.
Customers: The world’s largest financial institutions, insurance companies, government agencies, and retailers entrust their security to Vanguard Integrity Professionals.
Markets: Financial, Insurance, Healthcare, Education, Communications, Utilities, Transportation, Retailers, and Government Agencies.
Operation: Developed and supported in the U.S.A. to the highest standards of quality maintaining a leadership position.
The world’s largest financial institutions, insurance companies, government agencies, and retailers entrust their security to Vanguard Integrity Professionals.</t>
  </si>
  <si>
    <t>https://www.go2vanguard.com/</t>
  </si>
  <si>
    <t>Ronn Bailey</t>
  </si>
  <si>
    <t>https://www.linkedin.com/in/ronn-bailey-141458bb/</t>
  </si>
  <si>
    <t>Milt Rosberg</t>
  </si>
  <si>
    <t>https://www.linkedin.com/in/miltrosberg/</t>
  </si>
  <si>
    <t xml:space="preserve"> $14,690,000</t>
  </si>
  <si>
    <t>Vaporstream</t>
  </si>
  <si>
    <t>Vaporstream, Inc.</t>
  </si>
  <si>
    <t xml:space="preserve">Our advanced content controls and enterprise-level security enable private and disappearing business communications while maintaining compliance with organizational and regulatory requirements. 
LEADERSHIP TEAM 
The Vaporstream leadership team is comprised of veteran professionals that span core business disciplines.  
PARTNERS 
Vaporstream believes in enhancing our customers’ experiences with a trusted partner network. Our partner program is designed to build an ecosystem of services and solutions that are meaningful to Vaporstream users across all industries. 
SOCIAL IMPACT 
At Vaporstream, we’re investing our greatest assets – our technology and our employees – to advance the causes that are most important to us, from children’s medical research to clean energy.  
AMERICAN MADE 
Vaporstream is committed to delivering an excellent American-made product. With headquarters in Chicago, our development and QA teams are completely US-based.  </t>
  </si>
  <si>
    <t>https://www.vaporstream.com/</t>
  </si>
  <si>
    <t>Galina Datskovsky</t>
  </si>
  <si>
    <t>https://www.linkedin.com/in/galina-datskovsky-72953a12/</t>
  </si>
  <si>
    <t>Brad Ellsworth</t>
  </si>
  <si>
    <t>https://www.linkedin.com/in/bradellsworth/</t>
  </si>
  <si>
    <t>VariQ</t>
  </si>
  <si>
    <t>Variq Corporation</t>
  </si>
  <si>
    <t>Who We Are
Founded in 2003, VariQ is a premier provider of Cybersecurity, Software Development and Cloud services to federal, state, and local government. Headquartered in Rockville, Maryland, VariQ is a multiple award-winning company that emphasizes innovation, quality, and professional excellence in the development of advanced technology systems. See VariQ’s Awards
VariQ’s evolution from a single-employee start-up in 2003 to a dynamic mid-tier company has merited its repeated ranking among the fastest-growing privately-held firms in the U.S. Founded by entrepreneur Ben Edson, VariQ is a family business with a culture that celebrates diversity, family, and team effort—promoting excellence in the workplace. Meet VariQ's Leadership Team</t>
  </si>
  <si>
    <t>https://www.variq.com/</t>
  </si>
  <si>
    <t>Ben Edson</t>
  </si>
  <si>
    <t>https://linkedin.com/in/ben-edson-38a8062/</t>
  </si>
  <si>
    <t>vArmour</t>
  </si>
  <si>
    <t>vArmour Networks, Inc.</t>
  </si>
  <si>
    <t>vArmour is the leading provider of Application Relationship Management. Enterprises around the world rely on vArmour to control operational risk, increase application resiliency and secure hybrid clouds — all while leveraging the technology they already own without adding costly new agents or infrastructure. Based in Los Altos, CA, the company was founded in 2011 and is backed by top investors including Highland Capital Partners, AllegisCyber, Redline Capital, Citi Ventures, and Telstra.</t>
  </si>
  <si>
    <t>https://www.varmour.com/</t>
  </si>
  <si>
    <t>Timothy Eades</t>
  </si>
  <si>
    <t>https://www.linkedin.com/in/tieades/</t>
  </si>
  <si>
    <t>Namson Tran</t>
  </si>
  <si>
    <t>https://www.linkedin.com/in/namson/</t>
  </si>
  <si>
    <t>$127,000,000</t>
  </si>
  <si>
    <t>Varutra</t>
  </si>
  <si>
    <t>Varutra Consulting</t>
  </si>
  <si>
    <t>Mission Viejo</t>
  </si>
  <si>
    <t xml:space="preserve">Varutra consulting is an Infoshare company operates in the field of cybersecurity globally that provides Cloud Security, Mobile Security, Application Security, Network Security, Audit and Compliance, Special Security Services, Managed Security Services, and many more, which is Pune based organization incorporated in 2012 and later in 2018 acquired by Infoshare Systems, Inc. an USA based company.
Varutra is a CERT-In Empaneled IT Security qualified auditor and an ISO 27001 :2013 Certified organization.
Since the last 07 years, Varutra consulting is successfully able to manage the cyber risk for over 100 happy customers by assessing 12000+ Vulnerabilities from it's six operating locations across the globe. With our research-driven nature, we have innovated information security tools - MASTS (Mobile Application security Testing Suite), MVD (Mobile Vulnerability Database), OWASP KALP mobile project and We launched Cyber Threat Post(CTP) page. </t>
  </si>
  <si>
    <t>https://www.varutra.com/</t>
  </si>
  <si>
    <t>Kishor sonawane</t>
  </si>
  <si>
    <t>https://www.linkedin.com/in/kishor-sonawane-9405127/</t>
  </si>
  <si>
    <t>Infoshare Systems</t>
  </si>
  <si>
    <t>Vaultize</t>
  </si>
  <si>
    <t>Vaultize Technologies</t>
  </si>
  <si>
    <t>Vaultize provides a comprehensive enterprise file security platform that enables continuous data protection, digital rights management, secure file sharing and unprecedented access control for zero data loss. 
Vaultize, as a product, started in 2013 to mitigate security, data loss and compliance risks that arise from the use of consumer file sharing (like Dropbox), increasing data mobility, consumerization of IT and the growing trend toward bring-your-own-device (BYOD). 
The Vaultize platform is engineered for 100 percent secure freedom for your organization’s data through enterprise file sync and share (EFSS), mobile collaboration, digital rights management (DRM), mobile content management (MCM), data loss prevention (DLP) and end-to-end encryption capabilities.
Vaultize has a presence in more than 50 countries, with offices in the U.S. and India.</t>
  </si>
  <si>
    <t>https://www.vaultize.com</t>
  </si>
  <si>
    <t>Anand Kekre</t>
  </si>
  <si>
    <t>https://www.linkedin.com/in/aakekre/</t>
  </si>
  <si>
    <t>VDOO</t>
  </si>
  <si>
    <t>Vdoo Connected Trust Ltd.</t>
  </si>
  <si>
    <t>Vdoo was founded by serial entrepreneurs with extensive knowledge in endpoint and embedded system security who realized that device security is rapidly becoming a strategic imperative for every organization that deals with connected products. This has become even clearer over time as the growing number of device vulnerabilities and offensive activities led to a rapid increase in customer and regulatory demands for device security, as well in potential reputational damage, monetary risk and legal exposure. While by now it has become obvious that companies must do more to ensure that their connected products are optimally secure, this has not been an easy goal to achieve until now.</t>
  </si>
  <si>
    <t>https://www.vdoo.com/</t>
  </si>
  <si>
    <t>Netanel (Nati) Davidi</t>
  </si>
  <si>
    <t>https://www.linkedin.com/in/ndavidi/</t>
  </si>
  <si>
    <t>Sarit Tager</t>
  </si>
  <si>
    <t>https://www.linkedin.com/in/sarit/</t>
  </si>
  <si>
    <t>Vectra Networks</t>
  </si>
  <si>
    <t xml:space="preserve">Vectra AI, Inc. </t>
  </si>
  <si>
    <t>Vectra® enables enterprises to immediately detect and respond to cyberattacks across cloud, data center, IT and IoT networks. As the leader in network detection and response (NDR), Vectra uses AI to empower the enterprise SOC to automate threat discovery, prioritization, hunting and response. Vectra is Security that thinks®</t>
  </si>
  <si>
    <t>https://www.vectra.ai/</t>
  </si>
  <si>
    <t>Hitesh Sheth</t>
  </si>
  <si>
    <t>https://www.linkedin.com/in/hitesh-sheth-a0b54349/</t>
  </si>
  <si>
    <t>Jennifer Geisler</t>
  </si>
  <si>
    <t>https://www.linkedin.com/in/jengeisler/</t>
  </si>
  <si>
    <t>$222,500,000</t>
  </si>
  <si>
    <t>$77,100,000</t>
  </si>
  <si>
    <t>Venafi</t>
  </si>
  <si>
    <t>Venafi, Inc.</t>
  </si>
  <si>
    <t>Venafi is the cybersecurity market leader and inventor of machine identity management, securing machine-to-machine connections and communications. Venafi protects machine identity types by orchestrating cryptographic keys and digital certificates for SSL/TLS,  code signing, mobile and SSH.</t>
  </si>
  <si>
    <t>https://www.venafi.com/</t>
  </si>
  <si>
    <t>Jeff Hudson</t>
  </si>
  <si>
    <t>https://www.linkedin.com/in/jeff-hudson-9aa4131/</t>
  </si>
  <si>
    <t>Elizabeth Ireland</t>
  </si>
  <si>
    <t>https://www.linkedin.com/in/elizabethireland/</t>
  </si>
  <si>
    <t>$167,200,000</t>
  </si>
  <si>
    <t xml:space="preserve"> $76,100,000</t>
  </si>
  <si>
    <t>Vera</t>
  </si>
  <si>
    <t>Vera Security, Inc.</t>
  </si>
  <si>
    <t>VERA is the security platform chosen by the Fortune 500 to secure, track, and control sensitive information that needs to be shared externally. With a keen focus on the user experience for employees and security pros alike, Vera can protect any kind of information, no matter how it's stored or shared, anywhere it travels - without affecting how work gets done.</t>
  </si>
  <si>
    <t xml:space="preserve">www.vera.com
</t>
  </si>
  <si>
    <t>Shri Dodani</t>
  </si>
  <si>
    <t>https://www.linkedin.com/in/shri-dodani-83b489/</t>
  </si>
  <si>
    <t>Veracode</t>
  </si>
  <si>
    <t>VERACODE INC</t>
  </si>
  <si>
    <t>Veracode is the leading independent AppSec partner for creating secure software, reducing the risk of security breach, and increasing security and development teams’ productivity. As a result, companies using Veracode can move their business, and the world, forward. With its combination of process automation, integrations, speed, and responsiveness, Veracode helps companies get accurate and reliable results to focus their efforts on fixing, not just finding, potential vulnerabilities.Veracode serves more than 2,500 customers worldwide across a wide range of industries.</t>
  </si>
  <si>
    <t>www.veracode.com</t>
  </si>
  <si>
    <t>Sam King</t>
  </si>
  <si>
    <t>https://www.linkedin.com/in/sam-king-0643726/</t>
  </si>
  <si>
    <t>Elana Anderson</t>
  </si>
  <si>
    <t>https://www.linkedin.com/in/eranderson/</t>
  </si>
  <si>
    <t>$114,300,000</t>
  </si>
  <si>
    <t>Veriato</t>
  </si>
  <si>
    <t xml:space="preserve">Veriato ® Inc. </t>
  </si>
  <si>
    <t>Palm Beach Gardens</t>
  </si>
  <si>
    <t>Veriato was founded in 1998 as an early entrant of internet monitoring. Now Veriato develops intelligent, powerful solutions that provide companies with visibility into, and understanding of, the human behaviors and activities occurring within their network, making them more secure and productive.;</t>
  </si>
  <si>
    <t>https://www.veriato.com/</t>
  </si>
  <si>
    <t>Larry Thompson</t>
  </si>
  <si>
    <t>https://www.linkedin.com/in/larry-thompson-22180a1/</t>
  </si>
  <si>
    <t>Pete Nourse</t>
  </si>
  <si>
    <t>https://www.linkedin.com/in/peter-nourse-marketing-exec/</t>
  </si>
  <si>
    <t>Verica Inc</t>
  </si>
  <si>
    <t>Verica, Inc.</t>
  </si>
  <si>
    <t>Verica uses chaos engineering to make systems more secure and less vulnerable to costly incidents.With Verica, you can trust that your software is working how it’s meant to. As systems become more complex, Verica will be there to help maintain confidence in those systems.</t>
  </si>
  <si>
    <t>https://www.verica.io/</t>
  </si>
  <si>
    <t>Casey Rosenthal</t>
  </si>
  <si>
    <t>https://www.linkedin.com/in/caseyrosenthal/</t>
  </si>
  <si>
    <t>Veridify</t>
  </si>
  <si>
    <t>SecureRF Corporation</t>
  </si>
  <si>
    <t>Shelton</t>
  </si>
  <si>
    <t xml:space="preserve">Founded in 2004, Veridify Security develops and licenses quantum-resistant, public-key security tools for the low-resource processors powering the Internet of Things (IoT).
Our authentication and data protection solutions are highly efficient when compared to techniques like ECC and RSA. We deliver ultra-low-energy, fast, and small footprint solutions ideally suited for 32-bit, 16-bit, and even 8-bit devices like the ARM Cortex M0/M3 and RISC-V processors. Our security solutions are used to address wireless sensors, NFC, Bluetooth, and RFID tags as well as embedded platforms including FPGAs, microcontrollers, and ASICs. Software Development Kits, RTL, and tools are available for a wide range of environments.
</t>
  </si>
  <si>
    <t>https://www.veridify.com/</t>
  </si>
  <si>
    <t>Louis Parks</t>
  </si>
  <si>
    <t>https://www.linkedin.com/in/lmparks/</t>
  </si>
  <si>
    <t>Drake Smith</t>
  </si>
  <si>
    <t>https://www.linkedin.com/in/drake-smith-443a3021/</t>
  </si>
  <si>
    <t>Veridium</t>
  </si>
  <si>
    <t>Veridium Ltd.</t>
  </si>
  <si>
    <t>Veridium is a leader in single step - multi factor biometric authentication, designed to safeguard enterprises’ most critical assets. The software provides frictionless, highly secure user experience of authenticating transactions and verifying ID by replacing the vulnerable password with biometric authentication.</t>
  </si>
  <si>
    <t>https://veridiumid.com/</t>
  </si>
  <si>
    <t>ISMET GERI</t>
  </si>
  <si>
    <t>https://www.linkedin.com/in/ismetgeri/?originalSubdomain=uk</t>
  </si>
  <si>
    <t>$8.300,000</t>
  </si>
  <si>
    <t>Verodin Inc.</t>
  </si>
  <si>
    <t>Verodin is a business platform that provides organizations with the evidence needed to measure, manage, and improve their cybersecurity effectiveness. The Verodin Security Instrumentation Platform (SIP) provides proof that cybersecurity technologies and processes are effective across endpoint, email, cloud, and network controls, enablingorganizations to continuously validate the protection of their business-critical assets.</t>
  </si>
  <si>
    <t>https://www.verodin.com/</t>
  </si>
  <si>
    <t>Christopher Key</t>
  </si>
  <si>
    <t>https://www.linkedin.com/in/christopher-key-71a2009/</t>
  </si>
  <si>
    <t>Tracey Moon</t>
  </si>
  <si>
    <t>https://www.linkedin.com/in/traceymoon/</t>
  </si>
  <si>
    <t>Versa Networks</t>
  </si>
  <si>
    <t>Versa Networks, Inc.</t>
  </si>
  <si>
    <t>Versa is unique among software-defined networking vendors, providing an end-to-end solution that both simplifies and secures the WAN/branch office network. Based completely on software, Versa Secure SD-WAN and SASE based on VOS(tm) delivers a broad set of capabilities for building agile and secure enterprise networks, as well as highly efficient managed service offerings.</t>
  </si>
  <si>
    <t>https://versa-networks.com/</t>
  </si>
  <si>
    <t>Kelly Ahuja</t>
  </si>
  <si>
    <t>https://www.linkedin.com/in/kelly-ahuja-5820772/</t>
  </si>
  <si>
    <t>Michael Wood</t>
  </si>
  <si>
    <t>https://www.linkedin.com/in/michaeljwood/</t>
  </si>
  <si>
    <t>$39,800,000</t>
  </si>
  <si>
    <t>Very Good Security</t>
  </si>
  <si>
    <t>VERY GOOD SECURITY, Inc.</t>
  </si>
  <si>
    <t>Very Good Security is on a mission to protect the world’s sensitive data, enabling innovation while ensuring security and privacy.VGS eliminates the need for customers to hold sensitive data by decoupling and insulating customer systems and applications from sensitive data.</t>
  </si>
  <si>
    <t xml:space="preserve">www.verygoodsecurity.com/
</t>
  </si>
  <si>
    <t>Mahmoud Abdelkader</t>
  </si>
  <si>
    <t>https://www.linkedin.com/in/mabdelkader/</t>
  </si>
  <si>
    <t>$44,900,000</t>
  </si>
  <si>
    <t>$35.900,000</t>
  </si>
  <si>
    <t>Very Good Security (VGS)</t>
  </si>
  <si>
    <t>ViaScope</t>
  </si>
  <si>
    <t xml:space="preserve"> ViaScope Inc.</t>
  </si>
  <si>
    <t>From the foundation of ViaScope in 1999, we have continuously pioneered core technologies in network traffic solutions including network access control, traffic monitoring and IP address management.
With our advanced IP address management engineering experience and knowledge, we have presented our flagship product, IPScan solution, which is the existing commercial standard.</t>
  </si>
  <si>
    <t>https://www.viascope.com/</t>
  </si>
  <si>
    <t>Viavi Solutions</t>
  </si>
  <si>
    <t>VIAVI Solutions Inc.</t>
  </si>
  <si>
    <t>The VIAVI story is deeply rooted in the power of collaboration! Across the globe, our extraordinary group of technology innovators work with customers, and industry and channel partners to deliver a broad solutions portfolio supporting your mission-critical business needs. Our proud heritage, technology leadership, and award-winning solutions guarantee that you have the right tools, at the right time to help you “Command the network.”</t>
  </si>
  <si>
    <t xml:space="preserve">www.viavisolutions.com/en-us
</t>
  </si>
  <si>
    <t>Oleg Khaykin</t>
  </si>
  <si>
    <t>https://www.linkedin.com/in/oleg-khaykin-391b084/</t>
  </si>
  <si>
    <t>Paul McNab</t>
  </si>
  <si>
    <t>Vicarius</t>
  </si>
  <si>
    <t>Vicarius, Inc.</t>
  </si>
  <si>
    <t>Jerusalem</t>
  </si>
  <si>
    <t>Yerushalayim</t>
  </si>
  <si>
    <t>We're a team of engineers, designers and security experts passionate about cyberthreat protection. We believe in taking a proactive approach to vulnerability management, because when it comes to your most critical assets you need to be prepared for anything. By providing SMEs with the tools they need to ensure they're always protected, we're helping make the world a safer and more secure place for all.</t>
  </si>
  <si>
    <t>https://www.vicarius.io/</t>
  </si>
  <si>
    <t xml:space="preserve">Michael Assraf
</t>
  </si>
  <si>
    <t>https://www.linkedin.com/in/michaelassraf/?originalSubdomain=il</t>
  </si>
  <si>
    <t>Vigilant Technology Solutions</t>
  </si>
  <si>
    <t>Vigilant Technology LLC</t>
  </si>
  <si>
    <t>For 20 years, Vigilant has delivered premium advisory, professional and managed IT services to enterprises looking for value, flexibility and excellent service. We develop deep and lasting partnerships with the companies we serve, by providing reliable guidance and services for both traditional and disruptive enterprise technologies.</t>
  </si>
  <si>
    <t>https://vigilant-inc.com/</t>
  </si>
  <si>
    <t>Vigilant Technology</t>
  </si>
  <si>
    <t>https://www.linkedin.com/in/srinipillarisetty/</t>
  </si>
  <si>
    <t>VigiTrust</t>
  </si>
  <si>
    <t>VigiTrust is an award winning provider of Integrated Risk management (IRM) SaaS solutions to clients in 120 countries in the hospitality, retail, transportation, higher education, Government, Healthcare and eCommerce industries. Founded by Mathieu Gorge in 2003, VigiTrust has been providing information security and data compliance solutions to international clients in the healthcare, financial services, retail and government sectors for over 17 years. VigiTrust is situated in the heart of Dublin city with regional offices in New York and Paris.</t>
  </si>
  <si>
    <t xml:space="preserve">www.vigitrust.com
</t>
  </si>
  <si>
    <t>Mathieu Gorge</t>
  </si>
  <si>
    <t>https://www.linkedin.com/in/mgorge/?originalSubdomain=ie</t>
  </si>
  <si>
    <t>Vijilan Security</t>
  </si>
  <si>
    <t xml:space="preserve">Vijilan Security, LLC.
</t>
  </si>
  <si>
    <t>Vijilan is an information security monitoring company that protects networks through continuous monitoring. Our continuous monitoring includes threat detection and response services in near real time. We deliver the technologies, processes, and people as a monitoring service primarily through Managed Service Providers (MSPs). These security monitoring services meet the needs of all-sized businesses as well as distributed networks of larger enterprises.</t>
  </si>
  <si>
    <t>https://www.vijilan.com/</t>
  </si>
  <si>
    <t>Kevin Nejad</t>
  </si>
  <si>
    <t>https://www.linkedin.com/in/shad0w/</t>
  </si>
  <si>
    <t>Viking Cloud</t>
  </si>
  <si>
    <t>https://www.vikingcloud.com/</t>
  </si>
  <si>
    <t>WISeKey</t>
  </si>
  <si>
    <t xml:space="preserve">WISeKey SA
</t>
  </si>
  <si>
    <t>WISeKey (NASDAQ: WKEY; SIX Swiss Exchange: WIHN) is a leading global cybersecurity company currently deploying large scale digital identity ecosystems for people and objects using Blockchain, AI and IoT respecting the Human as the Fulcrum of the Internet. WISeKey microprocessors secure the pervasive computing shaping today’s Internet of Everything. WISeKey IoT has an install base of over 1.5 billion microchips in virtually all IoT sectors (connected cars, smart cities, drones, agricultural sensors, anti-counterfeiting, smart lighting, servers, computers, mobile phones, crypto tokens etc.).  WISeKey is uniquely positioned to be at the edge of IoT as our semiconductors produce a huge amount of Big Data that, when analyzed with Artificial Intelligence (AI), can help industrial applications to predict the failure of their equipment before it happens.</t>
  </si>
  <si>
    <t>https://www.wisekey.com/</t>
  </si>
  <si>
    <t>Carlos Creus Moreira</t>
  </si>
  <si>
    <t>https://www.linkedin.com/in/carloscreusmoreira/?locale=en_US</t>
  </si>
  <si>
    <t>SWX:WIHN</t>
  </si>
  <si>
    <t xml:space="preserve">Post-IPO Debt
</t>
  </si>
  <si>
    <t>$198,800,000</t>
  </si>
  <si>
    <t>VIPRE</t>
  </si>
  <si>
    <t>VIPRE is a leading provider of Internet security solutions purpose-built to protect businesses, solution providers, and home users from costly and malicious cyber threats. With over twenty years of industry expertise, VIPRE is one of the world’s largest threat intelligence clouds, delivering unmatched protection against today’s most aggressive online threats.</t>
  </si>
  <si>
    <t xml:space="preserve">www.vipre.com/
</t>
  </si>
  <si>
    <t>Steven Murphy</t>
  </si>
  <si>
    <t>https://www.linkedin.com/in/steven-murphy-bb130112/</t>
  </si>
  <si>
    <t xml:space="preserve">FuseMail
</t>
  </si>
  <si>
    <t>ZixCorp</t>
  </si>
  <si>
    <t>Zix Corporation.</t>
  </si>
  <si>
    <t xml:space="preserve">Zix offers a seamless security experience through enterprise-quality technology and high-touch service that empowers you to be forward thinking.
</t>
  </si>
  <si>
    <t>https://zix.com/</t>
  </si>
  <si>
    <t>David Wagner</t>
  </si>
  <si>
    <t>https://www.linkedin.com/in/david-wagner-71bb396/</t>
  </si>
  <si>
    <t>Geoff Bibby</t>
  </si>
  <si>
    <t>https://www.linkedin.com/in/geoff-bibby-8083841/</t>
  </si>
  <si>
    <t>NASDAQ:ZIXI</t>
  </si>
  <si>
    <t>$47,052,000</t>
  </si>
  <si>
    <t>Vircom</t>
  </si>
  <si>
    <t>Vircom Inc</t>
  </si>
  <si>
    <t>We’re a passionate, technology driven company that’s driven to provide the best products, obsessive service and deep expertise that keeps the work of IT admins and service providers serene and peaceful. We have more than two decades of experience in providing cutting-edge solutions that really work, evolving our offering since the very start of the consumer internet to meet the changes – and risks – that emerge for all organizations.</t>
  </si>
  <si>
    <t>https://www.vircom.com/</t>
  </si>
  <si>
    <t>Mike Petsalis</t>
  </si>
  <si>
    <t>https://ca.linkedin.com/in/mikepetsalis</t>
  </si>
  <si>
    <t>Nadav Shenker</t>
  </si>
  <si>
    <t>https://ca.linkedin.com/in/nadavshenker</t>
  </si>
  <si>
    <t>Virgil Security</t>
  </si>
  <si>
    <t>Virgil Security, Inc.</t>
  </si>
  <si>
    <t>Virgil Security, Inc., makes every software developer into an applied cryptologist. Virgil provides password-free authentication, encryption, distributed immutable data storage via Blockchain, and verification of data, devices, and identities that is quickly and easily integrated into developer products. Virgil provides this via a cloud-based service in combination with open sourced libraries that are available for desktop, embedded (IoT), mobile, and cloud / web applications with support for a wide variety of modern programming languages.</t>
  </si>
  <si>
    <t>https://virgilsecurity.com/</t>
  </si>
  <si>
    <t>Michael W. Wellman</t>
  </si>
  <si>
    <t>https://www.linkedin.com/in/mwellman</t>
  </si>
  <si>
    <t>Virsec</t>
  </si>
  <si>
    <t>Virsec Systems, Inc.</t>
  </si>
  <si>
    <t>Virsec has pioneered technology to protect critical applications from the inside, protecting processes in memory and pinpointing attacks in real-time, within any application. Through its patented Trusted Execution technology, Virsec maps acceptable application execution and instantly detects deviations caused by attacks. This deterministic processtakes the guesswork out of cybersecurity, detecting and blocking application attacks within milliseconds, with precise forensics at every step.</t>
  </si>
  <si>
    <t>https://virsec.com/</t>
  </si>
  <si>
    <t>Dave Furneaux</t>
  </si>
  <si>
    <t>https://www.linkedin.com/in/davefurneauxblueio</t>
  </si>
  <si>
    <t>Willy Leichter</t>
  </si>
  <si>
    <t>https://www.linkedin.com/in/willyleichter//</t>
  </si>
  <si>
    <t>Virtru</t>
  </si>
  <si>
    <t>Virtru Corporation</t>
  </si>
  <si>
    <t>Organizations today face new challenges in keeping up with their data sharing, workforce productivity, and innovation goals amid mounting concerns about breaches and the introduction of increasingly strict data privacy regulations.
With the global growth in data creation and use across and among applications, connected devices, and environments, business leaders need new solutions that actually protect the data while promoting collaboration to unlock its potential.
Virtru empowers you to easily unlock the power of data while maintaining control, everywhere it’s stored and shared. Our flexible, easy to use, and trusted privacy technologies built on our data protection platform govern access to data throughout its full lifecycle – from creation to transmission, storage, analysis, and sharing.</t>
  </si>
  <si>
    <t>https://www.virtru.com/</t>
  </si>
  <si>
    <t>John Ackerly</t>
  </si>
  <si>
    <t>https://www.linkedin.com/in/john-ackerly/</t>
  </si>
  <si>
    <t>Sophie Shiatis</t>
  </si>
  <si>
    <t>https://www.linkedin.com/in/sophieshiatis/</t>
  </si>
  <si>
    <t>$76,800,000</t>
  </si>
  <si>
    <t>Virtual Forge</t>
  </si>
  <si>
    <t>Virtual Forge GmbH</t>
  </si>
  <si>
    <t xml:space="preserve">Virtual Forge is the leading provider of cyber security solutions for SAP. Our solutions enable companies to run their SAP applications securely. Companies from sectors such as banking, insurance, defense, pharmaceuticals, automotive and healthcare rely on our solutions.
In 2019 Onapsis acquired Virtual Forge, the leading provider of solutions to automatically prevent, detect and remediate cybersecurity and compliance risks in customizations and extensions of SAP® applications. Together, Onapsis delivers the cybersecurity industry’s first and only comprehensive business-critical application cybersecurity and compliance platform. Visit us at https://www.onapsis.com for more information. </t>
  </si>
  <si>
    <t>Garrett Doyle</t>
  </si>
  <si>
    <t>https://uk.linkedin.com/in/garrettdoyle</t>
  </si>
  <si>
    <t>Gemma Christie ACIM</t>
  </si>
  <si>
    <t>https://uk.linkedin.com/in/gemmachristie</t>
  </si>
  <si>
    <t xml:space="preserve">Onapsis </t>
  </si>
  <si>
    <t>VirtualArmour</t>
  </si>
  <si>
    <t xml:space="preserve">We are an exclusive Managed Services Provider (MSP) that delivers a customized service experience that exceeds client expectations across North America and Europe.
We specialize in Advanced Networking and Cybersecurity through the delivery of:
•Managed Services - which includes 24x7x365 alerting, management, monitoring, maintenance and most importantly prevention. 
•Professional Services – which includes design, architecture, consulting, assessments, implementation, migration and training  
•Hardware and Software Resell – when you need a refresh to the latest technology
VirtualArmour’s services operate around the clock through its Security Operations Centers (“SOC”) located in Middlesbrough, U.K. and Salt Lake City, Utah. We only use best-in-breed technology partners and products that can provide the best solutions for each clients specific needs.  </t>
  </si>
  <si>
    <t>https://www.virtualarmour.com/</t>
  </si>
  <si>
    <t>Russ Armbrust</t>
  </si>
  <si>
    <t>https://www.linkedin.com/in/russarmbrust</t>
  </si>
  <si>
    <t>Tianyi Lu</t>
  </si>
  <si>
    <t>https://www.linkedin.com/in/acrono</t>
  </si>
  <si>
    <t>Visium Technologies</t>
  </si>
  <si>
    <t>Visium Technologies, Inc</t>
  </si>
  <si>
    <t>Visium Technologies, a cyber security company, provides technology and cyber security tools and services to support enterprises in protecting assets, such as data, networks, cloud, and IOT.</t>
  </si>
  <si>
    <t>https://www.visiumtechnologies.com/</t>
  </si>
  <si>
    <t>Mark Lucky</t>
  </si>
  <si>
    <t>https://www.linkedin.com/in/marklucky/</t>
  </si>
  <si>
    <t>Vitrium</t>
  </si>
  <si>
    <t>Vitrium Systems Inc.</t>
  </si>
  <si>
    <t xml:space="preserve">Vitrium Security Enterprise is a business tool that protects clients’ revenues by ensuring that their valuable documents are used appropriately.
If you have files that you are looking to sell or distribute but you want to control and manage who gets access to the files, what IP addresses they can be accessed from, and prevent unauthorized sharing and distribution, than Vitrium Security Enterprise Content Management and DRM is for you. 
Vitrium Security automatically encrypts files that are uploaded to the platform and applies layers of security and DRM to the file that let you control access to content, especially after a purchase. It is also used to limit the number of times the material can be viewed after purchase and/or as a copy protection schema. </t>
  </si>
  <si>
    <t>https://www.vitrium.com/</t>
  </si>
  <si>
    <t xml:space="preserve">Susan Daly
</t>
  </si>
  <si>
    <t>https://ca.linkedin.com/in/susandaly</t>
  </si>
  <si>
    <t>$75,900,000</t>
  </si>
  <si>
    <t>VivoSecurity</t>
  </si>
  <si>
    <t>VivoSecurity Inc</t>
  </si>
  <si>
    <t>Founded in 2012, VivoSecurity's team of PhD level scientists and statisticians provides data analytics and statistical modeling to companies in the financial and high tech industries. We use advanced data analytic techniques to model the probability and cost in dollars of cybersecurity events.</t>
  </si>
  <si>
    <t>https://vivosecurity.com/</t>
  </si>
  <si>
    <t>Dr. Thomas Lee</t>
  </si>
  <si>
    <t>https://www.linkedin.com/in/thomas-lee-phd-b7766b10</t>
  </si>
  <si>
    <t>Zscaler Inc.</t>
  </si>
  <si>
    <t>Zscaler is responsible for securing more than 400 of the Forbes Global 2000 companies. These organizations and others running some of the world’s most complex networks quickly realize the benefits of Zscaler cloud-delivered security as a service.
Siemens, for example, uses Zscaler to secure all the traffic of its 350,000 users in more than 180 countries. In the UK, National Health Services secures more than a million users through the Zscaler cloud. And MCNC, the educational network in North Carolina, runs 53 Gbps of bandwidth through Zscaler in support of its 1.2 million users.
Zscaler customers, whether they’re supporting a lot of users, a lot of locations, a lot of bandwidth, or all of the above, rely on Zscaler to secure all their connections and provide the scale they need to operate efficiently and keep users happy and productive.</t>
  </si>
  <si>
    <t>https://www.zscaler.com/</t>
  </si>
  <si>
    <t>Jay Chaudhry</t>
  </si>
  <si>
    <t>https://www.linkedin.com/in/jaychaudhry/</t>
  </si>
  <si>
    <t>Chris Kozup</t>
  </si>
  <si>
    <t>https://www.linkedin.com/in/chriskozup/</t>
  </si>
  <si>
    <t>NASDAQ:ZS</t>
  </si>
  <si>
    <t>$148,000,000</t>
  </si>
  <si>
    <t>$431,269</t>
  </si>
  <si>
    <t>VMRay</t>
  </si>
  <si>
    <t>VMRay Inc.</t>
  </si>
  <si>
    <t>Malware Analysis Innovation is in our DNA. At VMRay, we are focused on a single mission: to help organizations of all sizes protect themselves against the growing global malware threat. Our automated malware analysis and detection solutions help enterprises around the world minimize business risk, protect their valuable data and safeguard their brands.</t>
  </si>
  <si>
    <t>https://www.vmray.com/</t>
  </si>
  <si>
    <t>Joseph Gan</t>
  </si>
  <si>
    <t>Christopher Martin</t>
  </si>
  <si>
    <t>https://www.linkedin.com/in/christophermartin5/</t>
  </si>
  <si>
    <t>Volterra Inc.</t>
  </si>
  <si>
    <t xml:space="preserve">Volterra provides a distributed cloud platform to deploy, connect, secure and operate apps and data across multiple clouds and edge sites.
Our global app-to-app network allows you to secure cloud apps and offload the most critical workloads closer to end users for extreme performance
We believe that cloud services are going to be the “dial-tone” of every modern organization and we are determined to deliver “universal cloud access”. From the inception of the company, we have been innovating on a broad set of cloud services that give you the flexibility to build your own distributed cloud across multiple cloud providers or your own edge locations.
</t>
  </si>
  <si>
    <t>https://www.volterra.io/</t>
  </si>
  <si>
    <t>Pat Gelsinger</t>
  </si>
  <si>
    <t>https://www.linkedin.com/in/patgelsinger/</t>
  </si>
  <si>
    <t xml:space="preserve">Mark Weiner
</t>
  </si>
  <si>
    <t>https://www.linkedin.com/in/mark-weiner-a912b5</t>
  </si>
  <si>
    <t>Voodoo Security</t>
  </si>
  <si>
    <t>Voodoo Security, LLC</t>
  </si>
  <si>
    <t>Voodoo Security is a specialized information security consulting firm focused on security assessments, risk and compliance analysis, and virtualization security. The team at Voodoo Security has been involved in the information security field for many years and has held many positions ranging from intrusion analysts to compliance auditors to Chief Security Officers. This breadth of experience enables Voodoo to understand not just the technical risks within your environment, but also the nature of your business and how your security program can best facilitate and support the needs of the business, as well.</t>
  </si>
  <si>
    <t>https://voodoosec.com/</t>
  </si>
  <si>
    <t>Ankur Singla</t>
  </si>
  <si>
    <t>https://www.linkedin.com/in/ankur-singla-4863801</t>
  </si>
  <si>
    <t>$1,190,000</t>
  </si>
  <si>
    <t>Votiro</t>
  </si>
  <si>
    <t>Votiro, Inc.</t>
  </si>
  <si>
    <t xml:space="preserve">We’re Votiro – a passionate team of cyber security experts on a mission to redefine file security – so organizations can do business freely and confidently.
Votiro is recognized as a best-in-industry solution to file security.
</t>
  </si>
  <si>
    <t>https://votiro.com/</t>
  </si>
  <si>
    <t>Dave Shackleford</t>
  </si>
  <si>
    <t>https://www.linkedin.com/in/daveshackleford</t>
  </si>
  <si>
    <t>Judith Wahnon</t>
  </si>
  <si>
    <t>https://www.linkedin.com/in/judith-wahnon-35364412/</t>
  </si>
  <si>
    <t>VU Security</t>
  </si>
  <si>
    <t xml:space="preserve">We are a cybersecurity company specialized in fraud prevention and identity protection. Our mission is to provide secure digital experiences without friction, both for citizens and businesses, during the digital transformation process.
VU was founded by Sebastián Stranieri in 2007 in order to improve the life of citizens and make operations easier, simpler and more secure.
</t>
  </si>
  <si>
    <t>https://www.vusecurity.com/</t>
  </si>
  <si>
    <t>https://www.linkedin.com/in/sebastianstranieri/</t>
  </si>
  <si>
    <t>Vualto</t>
  </si>
  <si>
    <t>VUALTO Ltd</t>
  </si>
  <si>
    <t xml:space="preserve">VUALTO are experts in cloud based OTT Video Delivery &amp; Orchestration, developing streaming solutions on a global scale. With two key products, the VUALTO CONTROL HUB (VCH) video orchestration tool &amp; VUDRM Digital Rights Management, VUALTO deliver an adaptable, scalable &amp; intelligent video delivery solution, taking your content from camera, right through to your chosen users, on multi devices. 
VUALTO can provide a complete managed service or software components that fit into your existing workflows. Always first to embrace new concepts and technology, our solutions integrate with industry leading streaming servers, encoders and players.  At VUALTO, we pride ourselves on close collaboration with our clients and their technical teams. We currently have offices in the UK and Europe, serving clients across the continents.
</t>
  </si>
  <si>
    <t>https://www.vualto.com/</t>
  </si>
  <si>
    <t>Sebastian Stranieri</t>
  </si>
  <si>
    <t>https://www.linkedin.com/in/camilla-young-6877ab/</t>
  </si>
  <si>
    <t>Vulcan Cyber</t>
  </si>
  <si>
    <t>Vulcan Cyber Ltd.</t>
  </si>
  <si>
    <t xml:space="preserve">When it comes to managing vulnerabilities, the concept is simple – find them and fix them. And yet, with all the powerful technologies built to help, all we end up with is a 20,000 item fix list. No playbook. No next steps. So we gather teams, piece together processes, and tackle as many as we can. But with no way to orchestrate the entire process from scan to fix, the list isn’t getting smaller any time soon.
We think vulnerability management is about way more than managing problems – it’s about fixing them. So we built the platform designed to – Get. Fix. Done. It is time we made remediation the result of our security strategy – with a platform built to eliminate vulnerabilities, not just find them.
</t>
  </si>
  <si>
    <t>https://vulcan.io/</t>
  </si>
  <si>
    <t>Camilla Young</t>
  </si>
  <si>
    <t>https://www.linkedin.com/in/ybd/</t>
  </si>
  <si>
    <t>Rhett Glauser</t>
  </si>
  <si>
    <t>https://www.linkedin.com/in/rglauser/v</t>
  </si>
  <si>
    <t>Vultr</t>
  </si>
  <si>
    <t>Vultr Holdings Corporation</t>
  </si>
  <si>
    <t>Matawan</t>
  </si>
  <si>
    <t>Vultr, founded in 2014, is on a mission to empower developers and businesses by simplifying the deployment of infrastructure via its advanced cloud platform. Vultr is strategically located in 17 datacenters around the globe and provides frictionless provisioning of public cloud, storage and single-tenant bare metal.
Vultr has made it our priority to offer a standardized highly reliable high performance cloud compute environment in all of the cities we serve. Launching a cloud server environment in 17 cities around the globe has never been easier!</t>
  </si>
  <si>
    <t>https://www.vultr.com/</t>
  </si>
  <si>
    <t>Yaniv Bar Dayan</t>
  </si>
  <si>
    <t>https://www.linkedin.com/in/david-aninowsky-b1241924/</t>
  </si>
  <si>
    <t>Wallarm</t>
  </si>
  <si>
    <t xml:space="preserve">Wallarm Inc.
</t>
  </si>
  <si>
    <t>https://www.wallarm.com/</t>
  </si>
  <si>
    <t>David Aninowsky</t>
  </si>
  <si>
    <t>https://www.linkedin.com/in/d0znpp/</t>
  </si>
  <si>
    <t>Wandera</t>
  </si>
  <si>
    <t xml:space="preserve">Wandera, Inc.
</t>
  </si>
  <si>
    <t>Wandera was founded in 2012 by a team of security veterans. Drawing upon decades of experience in cybersecurity, the company set out to protect organizations as they become increasingly connected through cloud technologies. Wandera is recognized as a leader by analyst firms including Gartner and IDC.
Today, we work with thousands of customers that are serviced through our fast and scalable global network. In our commitment to providing transparency of the latest security threats, findings from our research have been featured in a wide range of publications, including The Wall Street Journal, CNBC, BBC and Forbes. We have also received multiple industry awards, including three consecutive ‘Mobile Security Solution of the Year’ awards by Computing Security and ‘Best Mobile Security Solution’ by SC Magazine.
Wandera is headquartered in San Francisco and London.</t>
  </si>
  <si>
    <t>https://www.wandera.com/</t>
  </si>
  <si>
    <t>Eldar Tuvey</t>
  </si>
  <si>
    <t>https://www.linkedin.com/in/eldar-tuvey-452133/</t>
  </si>
  <si>
    <t>$53,500,000</t>
  </si>
  <si>
    <t>$27,300,000</t>
  </si>
  <si>
    <t>Wapack Labs</t>
  </si>
  <si>
    <t>Wapack Labs Corp.</t>
  </si>
  <si>
    <t>New Boston</t>
  </si>
  <si>
    <t>Red Sky® Alliance (Wapack Labs Corp.) is a privately held USA owned and cyber threat intelligence firm that delivers proprietary intelligence data, analysis and in-depth strategic reporting. We have decided to return to using our original company name, Red Sky Alliance.  Our company will continue to deliver insightful, actionable intelligence in formats best suited to your strategic, operational, and tactical needs.
Founded in 2011 by the developer of the world’s first enterprise payment server and some friends who were active in the information security field, Red Sky focuses on identifying cyber threat actors, incidents, and trends; documenting tactics, techniques, and procedures; and putting that information into the proper context for both executive decision-makers and front-line defenders.</t>
  </si>
  <si>
    <t>https://www.wapacklabs.com/</t>
  </si>
  <si>
    <t xml:space="preserve">Jim McKee
</t>
  </si>
  <si>
    <t>https://www.linkedin.com/in/jimckee/</t>
  </si>
  <si>
    <t xml:space="preserve">Pamela Bierau
</t>
  </si>
  <si>
    <t>https://www.linkedin.com/in/pamela-bierau-32233511/</t>
  </si>
  <si>
    <t>Waratek</t>
  </si>
  <si>
    <t>Waratek Ltd</t>
  </si>
  <si>
    <t>Waratek provides patented next-gen WAF, RASP and legacy modernization solutions delivered through Waratek ARMR, the only comprehensive and scalable application security platform on the market. ARMR enables real-time protection and threat remediation for known and unknown vulnerabilities – without false positives or impacts to application performance. Using patented technology, ARMR eliminates the need for source code changes, excessive tuning, or application downtime.
Waratek is headquartered in Dublin, Ireland with Sales and Operations Support in Atlanta, Georgia; New York City and across Europe.</t>
  </si>
  <si>
    <t>https://www.waratek.com/</t>
  </si>
  <si>
    <t>John Adams</t>
  </si>
  <si>
    <t>https://www.linkedin.com/in/johnkadams-atl/</t>
  </si>
  <si>
    <t>Watchdata</t>
  </si>
  <si>
    <t>Watchdata Co., Ltd.</t>
  </si>
  <si>
    <t>Chaoyang District</t>
  </si>
  <si>
    <t>Watchdata Technologies is a recognized pioneer in digital authentication and transaction security. Founded in Beijing in 1994, we now have international headquarters in Singapore, 8 regional offices, and serve customers in over 70 countries. Watchdata customers include mobile network operators, financial institutions, transport operators, governments and leading business enterprises. Our solutions provide daily convenience and security to over 1 billion mobile subscribers, 80 million e-banking customers and 50 million commuters.
Watchdata offers a wide range of product line, including smart wearable device, smart mobile terminal, contact and contactless EMV, UICC, e-ID and transportation smartcards, online security tokens, card readers and electronic toll collection (ETC) devices. Our end-to-end solutions include secure hardware, operating systems, software applications, and services such as personalization and remote lifecycle management.</t>
  </si>
  <si>
    <t>https://www.watchdata.com/</t>
  </si>
  <si>
    <t>Vijay Parthasarathy</t>
  </si>
  <si>
    <t>WatchGuard Technologies, Inc.</t>
  </si>
  <si>
    <t>For over 20 years, WatchGuard has pioneered cutting-edge cyber security technology and delivered it as easy-to-deploy and easy-to-manage solutions. With industry-leading network and endpoint security, secure Wi-Fi, multi-factor authentication, and network intelligence products and services, WatchGuard enables more than 80,000 small and midsize enterprises from around the globe to protect their most important assets including over 10 million endpoints. In a world where the cyber security landscape is constantly evolving, and new threats emerge each day, WatchGuard makes enterprise-grade cyber security technology accessible for every company. WatchGuard is headquartered in Seattle, Washington, with offices throughout North America, Europe, Asia Pacific, and Latin America.</t>
  </si>
  <si>
    <t>https://www.watchguard.com/</t>
  </si>
  <si>
    <t>Prakash Panjwani</t>
  </si>
  <si>
    <t>https://www.linkedin.com/in/prakash-panjwani-2884948/</t>
  </si>
  <si>
    <t>Michelle Welch</t>
  </si>
  <si>
    <t>https://www.linkedin.com/in/michellenerlinger/</t>
  </si>
  <si>
    <t>$162,140,000</t>
  </si>
  <si>
    <t>Waterfall Security</t>
  </si>
  <si>
    <t>Waterfall Security Solutions Ltd.</t>
  </si>
  <si>
    <t>Rosh Ha’ayin</t>
  </si>
  <si>
    <t>Waterfall Security Solutions is the global leader in industrial cybersecurity, protecting critical industrial networks since 2007. Our mission is to revolutionize how entire industries protect physical assets and industrial processes from cyber attacks. Waterfall’s patented, unidirectional products enable safe IT/OT integration, remote monitoring and diagnostics, cloud connectivity and tamper-proof forensics, without the vulnerabilities that always accompany firewalled connectivity.
he company’s growing list of customers includes national critical infrastructures and utilities, power plants, nuclear plants, offshore platforms, refineries, pipelines, pharmaceutical, chemical and manufacturing plants, and many more. Deployed throughout North America, Europe, the Middle East and Asia, Waterfall products support the widest range of industrial and remote monitoring platforms, applications, databases and protocols in the market.</t>
  </si>
  <si>
    <t>https://waterfall-security.com/</t>
  </si>
  <si>
    <t>LIOR FRENKEL</t>
  </si>
  <si>
    <t>https://www.linkedin.com/in/lior-frenkel-91534/</t>
  </si>
  <si>
    <t>JOE PAGE</t>
  </si>
  <si>
    <t>https://www.linkedin.com/in/joseph-page-2a69043/</t>
  </si>
  <si>
    <t>Wave Systems</t>
  </si>
  <si>
    <t>Wave Systems Corp.</t>
  </si>
  <si>
    <t>Wave Systems Corp. reduces the complexity, cost and uncertainty of data protection by starting inside the device. Unlike other vendors who try to secure information by adding layers of software for security, Wave leverages the security capabilities built directly into endpoint computing platforms themselves. Wave has been a foremost expert on this growing trend, leading the way with first-to-market solutions and helping shape standards through its history with the Trusted Computing Group.
Our approach to data protection starts with the device, or endpoint. So it gives organizations—especially in security-sensitive sectors such as health care, government, finance, and higher education—unprecedented yet straightforward control over exactly who has access to their data, with what devices, over what networks. It’s the simple, cost-effective solution to an increasingly mobile workforce, ever more sophisticated cyber threats, and a growing set of compliance issues.</t>
  </si>
  <si>
    <t>https://www.wavesys.com/</t>
  </si>
  <si>
    <t>Bhupinder Lehga</t>
  </si>
  <si>
    <t>https://www.linkedin.com/in/bhupinder-lehga-99103513/</t>
  </si>
  <si>
    <t>$825,000</t>
  </si>
  <si>
    <t>ESW Capital</t>
  </si>
  <si>
    <t>Webroot</t>
  </si>
  <si>
    <t>Webroot, Inc.</t>
  </si>
  <si>
    <t>Broomfield</t>
  </si>
  <si>
    <t>Webroot, an OpenText company, was the first to harness the cloud and artificial intelligence to stop zero-day threats in real time. Webroot secures businesses and individuals worldwide with threat intelligence and protection for endpoints and networks.
In 2019, Webroot and its parent company Carbonite were acquired by OpenText, a global leader in Enterprise Information Management. Together, we are a market leader in cyber resilience, offering total endpoint protection and disaster recovery for any sized business.</t>
  </si>
  <si>
    <t>https://www.webroot.com/us/en</t>
  </si>
  <si>
    <t>Mike Potts</t>
  </si>
  <si>
    <t>https://www.linkedin.com/in/mike-potts-052780/</t>
  </si>
  <si>
    <t xml:space="preserve">Fiona Linehan
</t>
  </si>
  <si>
    <t>https://www.linkedin.com/in/fionalinehan/</t>
  </si>
  <si>
    <t>$108,900,000</t>
  </si>
  <si>
    <t>Carbonite</t>
  </si>
  <si>
    <t>Westcon</t>
  </si>
  <si>
    <t>Westcon Group, Inc.</t>
  </si>
  <si>
    <t>Wilkinson Road</t>
  </si>
  <si>
    <t>Cirencester</t>
  </si>
  <si>
    <t>In 1985, Thomas Dolan, Philip Raffiani and Roman Michalowski founded Westcon Associates in an upstate New York garage.
Westcon helped change the way computer products were sold, adding value by delivering technical support and training, as well as marketing and financing to small businesses.
In 1998, the business consolidated its value-added distribution business under the name Westcon Group. Comstor was brought into the fold a year later to create the business we know today – Westcon-Comstor.</t>
  </si>
  <si>
    <t>https://uk.ucc.westcon.com/</t>
  </si>
  <si>
    <t>Jens Montanana</t>
  </si>
  <si>
    <t>Paul Cunningham</t>
  </si>
  <si>
    <t xml:space="preserve">https://www.linkedin.com/in/pcunninghamwestcon//
</t>
  </si>
  <si>
    <t>$693,000,000</t>
  </si>
  <si>
    <t>Synnex</t>
  </si>
  <si>
    <t>Whistic</t>
  </si>
  <si>
    <t>Whistic, Inc.</t>
  </si>
  <si>
    <t>Pleasant Grove</t>
  </si>
  <si>
    <t>Whistic enables customers to conduct and respond to vendor security reviews on a single platform. Software vendors and other companies that store or process sensitive data are undergoing an increasing amount of scrutiny from their prospects, customers, and partners as it relates to information security and compliance.
Whistic reduces friction byautomating and streamlining security reviews, enabling InfoSec and compliance teams to more efficiently understand the security and compliance posture of a given company and empowering sales teams to standardize their responses to security questionnaires.</t>
  </si>
  <si>
    <t>https://www.whistic.com/</t>
  </si>
  <si>
    <t>Nick Sorensen</t>
  </si>
  <si>
    <t>Tom Rhoton</t>
  </si>
  <si>
    <t>https://www.linkedin.com/in/tomrhoton/</t>
  </si>
  <si>
    <t>White Cloud Security</t>
  </si>
  <si>
    <t>White Cloud Security, Inc.</t>
  </si>
  <si>
    <t>Cedar Park</t>
  </si>
  <si>
    <t>White Cloud Security is a cloud-based App Trust-Listing security service (Next-Gen Application Whitelisting) that prevents malware and unauthorized programs and scripts from running on users’ computers. It was issued a U.S. Patent, No. 9,589,130, on March 7, 2017 for it's secure crowd-sourcing and cyber-metric handprint technology thatprevents hackers from using the SHAttered Attack.</t>
  </si>
  <si>
    <t>https://www.whitecloudsecurity.com/</t>
  </si>
  <si>
    <t xml:space="preserve">Steven “Ziggy” Shanklin
</t>
  </si>
  <si>
    <t>https://www.linkedin.com/in/zigshanklin</t>
  </si>
  <si>
    <t>White Hawk Software</t>
  </si>
  <si>
    <t>White Hawk Software LLC</t>
  </si>
  <si>
    <t xml:space="preserve">Make your software hacker proof!
White Hawk Software is a Silicon Valley based software Security Company protecting mission critical software by tamper-proofing code and cryptographic keys against modifications AT RUNTIME and reverse engineering, no matter what malware is attacking. Our technology uniquely combines obfuscation, checksum, encryption, and anti-debugger techniques, an open architecture allowing for custom plug-ins, the ability to adjust security versus performance, and binary code protection, including linkable object files. Embedded software (IoT), license management algorithms, mobile applications, and software IP benefit from our best in class protection. </t>
  </si>
  <si>
    <t>https://www.whitehawksoftware.com/</t>
  </si>
  <si>
    <t>Chris Jacobi</t>
  </si>
  <si>
    <t>https://www.linkedin.com/in/chjacobi</t>
  </si>
  <si>
    <t>WhiteHat Security</t>
  </si>
  <si>
    <t>WhiteHat Security, Inc.</t>
  </si>
  <si>
    <t>WhiteHat Security is the leading advisor for application security with the most comprehensive platform powered by artificial and human intelligence. Trusted for nearly two decades by Fortune 500 organizations, WhiteHat Security helps organizations accelerate their digital future in our application-driven world. 
The company is an independent, wholly-owned subsidiary of NTT Ltd. and is based in San Jose, California, with regional offices across the U.S. and Europe</t>
  </si>
  <si>
    <t>https://www.whitehatsec.com/</t>
  </si>
  <si>
    <t>Craig Hinkley</t>
  </si>
  <si>
    <t>https://www.linkedin.com/in/craighinkley/</t>
  </si>
  <si>
    <t>David Cote</t>
  </si>
  <si>
    <t>https://www.linkedin.com/in/david-cote-9b61271/</t>
  </si>
  <si>
    <t>$50,600,000</t>
  </si>
  <si>
    <t xml:space="preserve">NTT Security </t>
  </si>
  <si>
    <t>Security Art</t>
  </si>
  <si>
    <t>Security Art is one of the leading Cyber Security companies, specializing in providing advanced Cyber Security services to customers worldwide.
Their approach is to identify the key assets of each business uniquely and to create a tailored security strategy that is sustainable over time, and is backed up by continuous intelligence gatheringrelated to the threats and market in which each business operates.</t>
  </si>
  <si>
    <t>https://security-art.com/</t>
  </si>
  <si>
    <t>Whitesource</t>
  </si>
  <si>
    <t>WhiteSource Inc ; WhiteSource Software Ltd.</t>
  </si>
  <si>
    <t>Welcome to WhiteSource. It’s the only all-­in-one licensing, security, and reporting solution for managing open source components, and the only one that operates in real-­time, by automatically and continuously scanning dozens of open source repositories, and cross-­referencing this data directly against the open source components in your build. It helps you ﬁnd optimal components, automatically alerts you about known security vulnerabilities, bugs, new versions, patches, and ﬁxes in the components you’re using. It automates the creation and enforcement of your company’s licensing policies, and centralizes inter-­departmental communications and approval processes. It keeps detailed inventories and due diligence reports. It’s compatible with pretty much all programming languages, build tools and development environments</t>
  </si>
  <si>
    <t>https://www.whitesourcesoftware.com/</t>
  </si>
  <si>
    <t>Rami Sass</t>
  </si>
  <si>
    <t>https://www.linkedin.com/in/sassrami/</t>
  </si>
  <si>
    <t>Maya Rotenberg</t>
  </si>
  <si>
    <t>https://www.linkedin.com/in/maya-rotenberg-ab918b47/</t>
  </si>
  <si>
    <t>$46,200,000</t>
  </si>
  <si>
    <t>Whitewood</t>
  </si>
  <si>
    <t xml:space="preserve">Whitewood® addresses one of the most fundamental challenges associated with all modern cryptosystems – true random number generation.
Whitewood enables its customers to take control of random number generation across their entire application infrastructure. With solutions that span datacenters, cloud, consumer devices
 and embedded systems our customers are able to ensure that critical security applications can always have access to true random numbers. Without true randomness, applications that rely on cryptography suffer from degraded security.
The effectiveness of tools such as encryption depends on generating keys that are impossible to predict. But truly random numbers are hard to generate and in modern virtualized data centers and cloud environments security applications can suffer from a lack entropy; the starting point for all random number generators. </t>
  </si>
  <si>
    <t>FRÉDÉRIC VAN DER PLANKEN</t>
  </si>
  <si>
    <t>https://www.linkedin.com/in/frederic-van-der-planken-041573/</t>
  </si>
  <si>
    <t>Wickr</t>
  </si>
  <si>
    <t>Wickr Inc</t>
  </si>
  <si>
    <t>At Wickr, we believe the highest results are born from different perspectives. That is why we strive to work with the best minds in security and the most innovative thinkers in technology. Wickr’s mission is to transform the way companies and organizations use and build systems that protect valuable, high-target data.</t>
  </si>
  <si>
    <t>https://wickr.com/</t>
  </si>
  <si>
    <t>Joel Wallenstrom</t>
  </si>
  <si>
    <t>https://www.linkedin.com/in/joelwallenstrom/</t>
  </si>
  <si>
    <t>Meghan Grumbach</t>
  </si>
  <si>
    <t>https://www.linkedin.com/in/meghan-grumbach-87698566/</t>
  </si>
  <si>
    <t>$73,000,000</t>
  </si>
  <si>
    <t>Windwalker Group</t>
  </si>
  <si>
    <t>Taino Consulting Group, LLC is a security risk management firm with SBA 8(a) and MBE &amp; DBE certifications. We focus on physical security, cybersecurity and professional services in the private and public sectors. We utilize years of world class security and management experience to systematically reduce your organizational risk while also helping you leverage technology as a competitive advantage. We remain trusted advisors to both our current and former clients through providing the best value, exceeding our customers’ expectations, and continually improving the effectiveness of the quality management system.</t>
  </si>
  <si>
    <t>https://www.windwalker.com/</t>
  </si>
  <si>
    <t>Herby Duverné</t>
  </si>
  <si>
    <t>https://www.linkedin.com/in/hduverne/</t>
  </si>
  <si>
    <t>WinMagic</t>
  </si>
  <si>
    <t xml:space="preserve"> WinMagic Inc</t>
  </si>
  <si>
    <t xml:space="preserve">WinMagic focuses exclusively on developing intelligent data security solutions for everything encryption, built on a commitment of high standards and strong ethics.
One of the most common data security and protection solution is encryption. Unfortunately, the data security and encryption market is filled with many endpoint products, with little comprehensive management or integration-capability.  WinMagic builds encryption solutions that provide a unified, intelligent approach that offers comprehensive protection across users, devices, platforms, data and departmental silos.
With one console, and uniquely, one unified key management for multi-applications and multi-OS from endpoint, IoT, to the servers, and cloud, SecureDoc by WinMagic offers businesses the ability to leverage a seamless built-in encryption from the platform provider, combined with sophisticated, multi-platform unified key management from WinMagic.  
</t>
  </si>
  <si>
    <t>https://www.winmagic.com/</t>
  </si>
  <si>
    <t>Thi Nguyen-Huu</t>
  </si>
  <si>
    <t>https://ca.linkedin.com/in/thi-nguyen-huu-591bb9</t>
  </si>
  <si>
    <t>Winterhawk Consulting</t>
  </si>
  <si>
    <t>Winterhawk Consulting LLC</t>
  </si>
  <si>
    <t>Lakeland</t>
  </si>
  <si>
    <t>We offer comprehensive solutions and services related to SAP® GRC, Security, Role Design and Audit to meet your complex compliance needs. We utilize our experienced resources, sophisticated methodologies and tools to provide cost effective, high quality customer focused solutions that enable customers to optimize their value in Security and GRC spending.</t>
  </si>
  <si>
    <t>https://www.winterhawkconsulting.com/</t>
  </si>
  <si>
    <t xml:space="preserve">Charles Braswell
</t>
  </si>
  <si>
    <t>https://www.linkedin.com/in/charlesbraswell/</t>
  </si>
  <si>
    <t>WireWheel</t>
  </si>
  <si>
    <t xml:space="preserve">WireWheel, Inc.
</t>
  </si>
  <si>
    <t>Our team came together with different critical backgrounds and saw the need for a new way for companies to show that they are doing the right thing with people’s data.
We are passionate about helping organizations around the world show that they really protect the privacy of their customer’s personal data.
The WireWheel team is comprised of privacy experts, data scientists, cloud ninjas, PhDs, policy wonks and others who care deeply about data, privacy and building trust in the digital era.
We designed the WireWheel Data Privacy and Protection Platform with a deep, first-hand understanding of what it takes to align privacy and data protection teams with software development, data science, security teams and outside advisors to modernize the compliance process.</t>
  </si>
  <si>
    <t>https://wirewheel.io/</t>
  </si>
  <si>
    <t xml:space="preserve">Justin Antonipillai
</t>
  </si>
  <si>
    <t>https://www.linkedin.com/in/justin-antonipillai-86a55329/</t>
  </si>
  <si>
    <t>Camille Landau</t>
  </si>
  <si>
    <t>https://www.linkedin.com/in/camillelandau/</t>
  </si>
  <si>
    <t>$23,700,000</t>
  </si>
  <si>
    <t>$767,989</t>
  </si>
  <si>
    <t>WireX Systems</t>
  </si>
  <si>
    <t xml:space="preserve">WireX Inc.
</t>
  </si>
  <si>
    <t>WireX Systems is a network security company that has shifted the paradigm in security investigations. The company was founded in 2010 to deliver cutting-edge security systems for intelligence agencies across the globe. Today, leading enterprises choose WireX Systems as a key component in their security infrastructure to accelerate incident response, mitigate data theft and simplify responding to the magnitude of security alerts they must action every day.
 WireX Systems’ mission is to deliver the best incident response capabilities so that each member of the security team will be able to respond to threats in matter of minutes. The company is headed by seasoned security experts and enterprise IT veterans from IDF/8200, Nice Systems, HP and Check Point Software Technologies.</t>
  </si>
  <si>
    <t>https://wirexsystems.com/</t>
  </si>
  <si>
    <t>Tomer Saban</t>
  </si>
  <si>
    <t>https://www.linkedin.com/in/tomersaban</t>
  </si>
  <si>
    <t>Withum</t>
  </si>
  <si>
    <t>WithumSmith+Brown, P.C.</t>
  </si>
  <si>
    <t>You entered 2020 with a vision for the growth of your business. As the world changed, that vision blurred – and it may no longer align with the current reality of doing business. Hindsight is 2020. Withum can be the fresh lens that helps you embrace what you’ve learned and refocus your business strategy. Our advisory and accounting professionals will guide you on how to drive growth with innovative solutions, and improve capital and profitability through strategic tax planning.</t>
  </si>
  <si>
    <t>https://www.withum.com/</t>
  </si>
  <si>
    <t>Bill Hagaman</t>
  </si>
  <si>
    <t>https://www.linkedin.com/in/bill-hagaman-1ab987/</t>
  </si>
  <si>
    <t>$224,000,000</t>
  </si>
  <si>
    <t xml:space="preserve">Wiz </t>
  </si>
  <si>
    <t>https://wiz.io</t>
  </si>
  <si>
    <t>Assaf Rappaport</t>
  </si>
  <si>
    <t>Brandon Cook</t>
  </si>
  <si>
    <t>Wizlynx Group</t>
  </si>
  <si>
    <t>Wizlynx AG</t>
  </si>
  <si>
    <t>Binningen</t>
  </si>
  <si>
    <t>BL</t>
  </si>
  <si>
    <t>wizlynx has not only built a solid foundation of information security, quality and project management know-how, but our associates are known for their ability to apply the right soft skills at the right time to best serve our customers. We make it a point to understand the infrastructure, needs and challenges of our customers, which enables us to deliver fast, effective and high quality results. It is our belief that this level of understanding can only be obtained with the most capable and experienced resources. Reach out to our associates at any time through our interactive competence centers to draw upon our knowledge of processes, procedures, guidelines and tools. You’ll be able to see, firsthand, the value our team will add to your organization.</t>
  </si>
  <si>
    <t>https://www.wizlynxgroup.com/ch/en/</t>
  </si>
  <si>
    <t>Wassilis Karanatsios</t>
  </si>
  <si>
    <t>wolfSSL</t>
  </si>
  <si>
    <t xml:space="preserve">wolfSSL Inc.
</t>
  </si>
  <si>
    <t>Bozeman</t>
  </si>
  <si>
    <t>wolfSSL focuses on providing lightweight and embedded security solutions with an emphasis on speed, size, portability, features, and standards compliance.  Dual licensed to cater to a diversity of users ranging from the hobbyist to the user with commercial needs, we are happy to help our customers and community in any way we can.  Our products are Open Source giving customers the freedom to look under the hood.</t>
  </si>
  <si>
    <t>https://www.wolfssl.com/</t>
  </si>
  <si>
    <t>Larry Stefonic</t>
  </si>
  <si>
    <t>https://www.linkedin.com/in/larrystefonic/</t>
  </si>
  <si>
    <t>Wombat Security Technologies, Inc.</t>
  </si>
  <si>
    <t>Wombat Security provides information security awareness and training software to help organizations teach their employees to secure behavior. Its Security Education Platform includes integrated knowledge assessments, a library of simulated attacks, and interactive training modules, which have been proven to reduce successful phishing attacks andmalware infections by up to 90%.</t>
  </si>
  <si>
    <t>www.wombatsecurity.com</t>
  </si>
  <si>
    <t xml:space="preserve">Joe Ferrara
</t>
  </si>
  <si>
    <t>$14,230,000</t>
  </si>
  <si>
    <t>Wontok</t>
  </si>
  <si>
    <t>Wontok, Inc.</t>
  </si>
  <si>
    <t>Pyrmont</t>
  </si>
  <si>
    <t>With operations across the US, Asia and Australia, the team at Wontok deliver innovative value-added data security services that fill the gaps left in traditional security solutions. We are led by a team of security industry veterans who provide, affordable, best in class cyber security solutions to the market with 24/7 support to ensure we are with you every step of the way on the journey to a safer online environment for you and your customers.</t>
  </si>
  <si>
    <t>https://www.wontok.com/</t>
  </si>
  <si>
    <t>Adam Tegg</t>
  </si>
  <si>
    <t xml:space="preserve">https://www.linkedin.com/in/adam-t-5805504//
</t>
  </si>
  <si>
    <t>Amanda Mariatti</t>
  </si>
  <si>
    <t>https://www.linkedin.com/in/amanda-mariatti-2539562a/</t>
  </si>
  <si>
    <t>WootCloud</t>
  </si>
  <si>
    <t>WootCloud Inc.</t>
  </si>
  <si>
    <t>WootCloud HyperContext® is an agentless, device focused, network segmentation, access control, and threat response platform  that automates enterprise security at IoT scale.
A privately held company, WootCloud is headquartered in San Jose, California, with offices in India and Argentina.</t>
  </si>
  <si>
    <t xml:space="preserve">https://wootcloud.com/
</t>
  </si>
  <si>
    <t>Amit Srivastav</t>
  </si>
  <si>
    <t>https://www.linkedin.com/in/amit-srivastav-sfbayarea/</t>
  </si>
  <si>
    <t>Deepa Caveney</t>
  </si>
  <si>
    <t>https://www.linkedin.com/in/deepacaveney/</t>
  </si>
  <si>
    <t>Workshare</t>
  </si>
  <si>
    <t xml:space="preserve">Workshare’s innovative and intelligent platform empowers professionals to compare, protect and share their high stakes documents on any device. Content owners can accurately track and compare amendments made by all contributors, while businesses have secure ways to work collaboratively and control the process of constant change. 
Headquartered in the UK, in London, Workshare also operates offices in the US and Australia. More than two million professionals in 70 countries now use Workshare solutions on their desktop, mobile or tablet. </t>
  </si>
  <si>
    <t>www.workshare.com</t>
  </si>
  <si>
    <t>Michael Garrett</t>
  </si>
  <si>
    <t>https://www.linkedin.com/in/michael-j-garret</t>
  </si>
  <si>
    <t>$68,100,000</t>
  </si>
  <si>
    <t>Litera</t>
  </si>
  <si>
    <t>WWPass</t>
  </si>
  <si>
    <t>World Wide Pass</t>
  </si>
  <si>
    <t>WWPass is a global cybersecurity company that provides username-less and password-less authentication and client-side encryption technology. We battle data breaches and identity theft day in and day out, using our advanced distributed and secure storage mechanisms. Users get a secure experience – without compromising convenience.
We protect confidential enterprise data from increasingly sophisticated security threats, both internal and external.
We help businesses in finance, e-commerce, insurance, software, higher education, entertainment and other industries to provide their customers and employees with superior security.</t>
  </si>
  <si>
    <t>https://www.wwpass.com/</t>
  </si>
  <si>
    <t>Eugene Shablygin</t>
  </si>
  <si>
    <t>https://www.linkedin.com/in/shablygin</t>
  </si>
  <si>
    <t>X-Ways</t>
  </si>
  <si>
    <t>X-Ways Software Technology AG</t>
  </si>
  <si>
    <t>X-Ways Software Technology AG is a business incorporated under the laws of the Federal Republic of Germany as a stock corporation. "AG" is an abbreviation of Aktiengesellschaft, which is the German word for a corporation limited by share ownership. X-Ways is operated from various locations, with legal headquarters in Bünde, registered in Bad Oeynhausen under No. HRB 7475, with offices formerly in Cologne. European VAT No. DE813417489. DUNS number: 34-471-4881. NCAGE Code: DJ465. Enrolled in the SAM U.S. government contractor database.
X-Ways is the leading developer and supplier of computer forensics software outside of the US, or, if you consider EnCase and FTK inferior to X-Ways Forensics, maybe worldwide. Our software is used for computer forensics, electronic discovery, data recovery, low-level data processing, and IT security. Plus we offer computer forensics training and courses for our software, and a certification.
cleverbridge AG in Germany or cleverbridge, Inc. in the US is the vendor of our products in all online orders.</t>
  </si>
  <si>
    <t>https://www.x-ways.net/</t>
  </si>
  <si>
    <t>stefan fleischmann</t>
  </si>
  <si>
    <t>Xage Security</t>
  </si>
  <si>
    <t>Xage Security, Inc.</t>
  </si>
  <si>
    <t>We are Security and IoT experts who created security products and industrial automation solutions used by global 1,000 companies. Using our experience enabling high growth markets, we deliver the only truly decentralized platform for protecting the Industrial Internet of Things.</t>
  </si>
  <si>
    <t>https://xage.com/</t>
  </si>
  <si>
    <t>Duncan Greatwood</t>
  </si>
  <si>
    <t>https://www.linkedin.com/in/duncan-greatwood-15a0362/</t>
  </si>
  <si>
    <t>Norman Thorlakson</t>
  </si>
  <si>
    <t>https://www.linkedin.com/in/norman-thorlakson-52613316/</t>
  </si>
  <si>
    <t>Xapo</t>
  </si>
  <si>
    <t>Xapo, Inc.</t>
  </si>
  <si>
    <t>Xapo was founded to address two of the biggest issues with Bitcoin’s success and adoption—accessibility and security. In less than 4 years, it has managed to bring the cryptocurrency to the everyday life of millions of users around the globe.
Today, Xapo is expanding beyond Bitcoin to create a robust banking alternative that provides the same level of accessibility and security to all facets of your financial life. Because no matter who we are or where we’re from, we all deserve the opportunity to have more options, more control and more security in our financial lives.</t>
  </si>
  <si>
    <t>xapo.com</t>
  </si>
  <si>
    <t>Wences Casares</t>
  </si>
  <si>
    <t>https://www.linkedin.com/in/wencesc/</t>
  </si>
  <si>
    <t>XDD</t>
  </si>
  <si>
    <t>Xcellence Inc.</t>
  </si>
  <si>
    <t>Mission</t>
  </si>
  <si>
    <t>Xact Data Discovery (XDD) is a leading international provider of eDiscovery, data management and managed review services for law firms and corporations. XDD helps clients optimize their eDiscovery matters by orchestrating pristine communication between people, processes, technology and data. XDD services include forensics, eDiscovery processing, Relativity hosting and managed review.
XDD has 16 offices throughout the United States and two locations in India. XDD offers exceptional customer service with a commitment to responsive, transparent and timely communication to ensure clients remain informed throughout the entire discovery life cycle.</t>
  </si>
  <si>
    <t>https://www.xactdatadiscovery.com/</t>
  </si>
  <si>
    <t>Bob Polus</t>
  </si>
  <si>
    <t>https://www.linkedin.com/in/robert-polus-3340a75/</t>
  </si>
  <si>
    <t>David Barrett</t>
  </si>
  <si>
    <t>https://www.linkedin.com/in/david-barrett-68a1155/</t>
  </si>
  <si>
    <t>JLL Partners</t>
  </si>
  <si>
    <t>Xiid</t>
  </si>
  <si>
    <t>Xiid Corporation</t>
  </si>
  <si>
    <t>Driven by a passion for security, Xiid’s leaders combine the expertise of two leading Silicon Valley professionals with the experience of two of Europe’s finest security engineers. Steve Visconti, Federico Simonetti, Guido Pellizzer, and Jordan Powell come together to bring businesses a revolutionary solution to hybrid cloud security.</t>
  </si>
  <si>
    <t>https://www.xiid.com/</t>
  </si>
  <si>
    <t>Steve Visconti</t>
  </si>
  <si>
    <t>https://www.linkedin.com/in/stevevisconti</t>
  </si>
  <si>
    <t>Acronis International GmbH</t>
  </si>
  <si>
    <t>Schaffhausen</t>
  </si>
  <si>
    <t>Alcyconie</t>
  </si>
  <si>
    <t>https://alcyconie.com/</t>
  </si>
  <si>
    <t>ARAMA TECH</t>
  </si>
  <si>
    <t>https://www.aramatech.com/</t>
  </si>
  <si>
    <t>XM Cyber</t>
  </si>
  <si>
    <t>XM Cyber Ltd.</t>
  </si>
  <si>
    <t>XM Cyber provides the first fully automated APT Simulator to continuously expose attack vectors, above and below the surface, from breach point to any organizational critical asset. This continuous loop of automated red teaming is completed by ongoing and prioritized actionable remediation of organizations’ security gaps.</t>
  </si>
  <si>
    <t>https://www.xmcyber.com/</t>
  </si>
  <si>
    <t>Noam Erez</t>
  </si>
  <si>
    <t>Jeff Anderson</t>
  </si>
  <si>
    <t>https://www.linkedin.com/in/jeffreyanderson/</t>
  </si>
  <si>
    <t>XO Communications</t>
  </si>
  <si>
    <t>XO Communications, LLC</t>
  </si>
  <si>
    <t>XO Communications is a Verizon company that provides the technology that helps business and wholesale customers compete in a hyper-connected economy. In the U.S., XO owns and operates one of the largest IP and Ethernet networks that customers rely on for private data networking, cloud connectivity, unified communications and voice, Internet access, and managed services.</t>
  </si>
  <si>
    <t>Chris Ancell</t>
  </si>
  <si>
    <t>https://www.linkedin.com/in/chrisancell/</t>
  </si>
  <si>
    <t xml:space="preserve"> Don Macneil</t>
  </si>
  <si>
    <t>$545,000,000</t>
  </si>
  <si>
    <t>$415,700,000</t>
  </si>
  <si>
    <t>Verizon Communications</t>
  </si>
  <si>
    <t>BlueCat</t>
  </si>
  <si>
    <t>BlueCat Networks (USA) Inc.</t>
  </si>
  <si>
    <t>C2 – a PrimeKey Company</t>
  </si>
  <si>
    <t>Center For Cyber Security Training</t>
  </si>
  <si>
    <t>Center for Cyber Security Training</t>
  </si>
  <si>
    <t xml:space="preserve">We are the best choice for cyber security training. As an 8(a) Woman-Owned Small Business, our mission is to to build your cyber workforce to ensure your organization’s protection is optimized and performance is maximized. With our subject matter experts lifetime of experience, masterful courses and our meticulous vision, students will be immersed in an environment that is adaptive, insightful and above all, proven to enhance students skills to the highest level.
</t>
  </si>
  <si>
    <t>https://ccsecuritytraining.com/</t>
  </si>
  <si>
    <t>MARY ELLEN DE CASTRO</t>
  </si>
  <si>
    <t>https://www.linkedin.com/in/mary-ellen-de-castro-73636a143/</t>
  </si>
  <si>
    <t>XpertDPO</t>
  </si>
  <si>
    <t>XpertDPO Ltd.</t>
  </si>
  <si>
    <t>XpertDPO is a Data Protection and Compliance consultancy firm that offers practical, tailor-made solutions.</t>
  </si>
  <si>
    <t>https://xpertdpo.com/</t>
  </si>
  <si>
    <t>Stuart Anderson</t>
  </si>
  <si>
    <t>XTN Cognitive Security</t>
  </si>
  <si>
    <t xml:space="preserve">IKS TN Srl </t>
  </si>
  <si>
    <t>Padua</t>
  </si>
  <si>
    <t>Veneto</t>
  </si>
  <si>
    <t>XTN develops Behavioral-based Threat and Omnichannel Fraud Protection solutions designed to defend digital businesses.</t>
  </si>
  <si>
    <t>https://xtn-lab.com/</t>
  </si>
  <si>
    <t>Xyone</t>
  </si>
  <si>
    <t>Mitigate Cyber Ltd.</t>
  </si>
  <si>
    <t>Xyone Cyber Security provide accessible and dynamic services that extend beyond technology to encompass people, culture, processes and even the physical environment to make your business as resilient as possible</t>
  </si>
  <si>
    <t>https://mitigatecyber.com/</t>
  </si>
  <si>
    <t>Crypto Workshop – A PrimeKey company</t>
  </si>
  <si>
    <t xml:space="preserve">We all use digital signatures whenever we log in to our bank account, show our e-passport or use our credit card at the shops. This would not be possible without Public Key Infrastructure (PKI) enabling us to communicate securely on an insecure public network, such as the Internet. 
Cryptography 
In the eighties, there was a young boy named Tomas Gustavsson growing up in Handen, a suburb south of Stockholm. Tomas quickly developed an interest in computer code, fuelled by films like War Games. He tried a few times to hack into the accounts of his opponents in various computer games. His father bought him membership to the ABC Club, Sweden’s first computer asso­ciation. A lot of the discussions at the ABC Club were about IT security even back then. 
In 1994, Tomas focused his attention on crypto­graphy. He was already a research assistant at the School of Computer Science at the Royal Institute of Technology (KTH) in Stockholm. 
At this time, MIT released a standard for public key in­frastructure (PKI) with a central repository in Boston to create, store and distribute digital signatures. Soon, however, everyone in the cryptographic community realized that it was not viable to have only one certificate authority (CA). </t>
  </si>
  <si>
    <t>https://www.primekey.com/</t>
  </si>
  <si>
    <t>Magnus Svenningson</t>
  </si>
  <si>
    <t>Yaana Technologies</t>
  </si>
  <si>
    <t>Yaana Technologies, LLC</t>
  </si>
  <si>
    <t>Yaana is a leading global provider of a wide range of intelligent compliance solutions including lawful interception, accurate data retention, big-data search &amp; disclosure, advanced security and application specific analytics. Our solutions offer our customers a cost-effective path to address the complexities related to meeting compliance needs in the rapidly evolving information communications and cloud markets worldwide.</t>
  </si>
  <si>
    <t>https://www.yaanatech.com/</t>
  </si>
  <si>
    <t>Raj Puri</t>
  </si>
  <si>
    <t>https://www.linkedin.com/in/rajpuri/</t>
  </si>
  <si>
    <t>Saran Gopalakrishnan</t>
  </si>
  <si>
    <t>https://www.linkedin.com/in/sarangopalakrishnan/</t>
  </si>
  <si>
    <t>Yarix</t>
  </si>
  <si>
    <t>YARIX Srl</t>
  </si>
  <si>
    <t>Montebelluna</t>
  </si>
  <si>
    <t>Yarix is ​​a company that deals with IT security in all its forms, from risk analysis to the provision of solutions suited to customer needs.</t>
  </si>
  <si>
    <t>https://www.yarix.com/</t>
  </si>
  <si>
    <t>Yaxa</t>
  </si>
  <si>
    <t>The Yaxa Analysis Engine utilizes unique reinforced ML to monitor user traffic accessing critical web applications building a unique profile for each user’s behavior. It extracts, analyzes, and builds behavioral profiles from live data packets and captures identity information from existing IAM servers. We prevent loss of valuable data by following a “trust but verify approach,” with minimal IT intervention.</t>
  </si>
  <si>
    <t>https://yaxa.io/</t>
  </si>
  <si>
    <t>Kalpesh Sheth</t>
  </si>
  <si>
    <t>https://www.linkedin.com/in/ksheth/</t>
  </si>
  <si>
    <t>Yubico</t>
  </si>
  <si>
    <t>Yubico AB</t>
  </si>
  <si>
    <t>Yubico sets new global standards for simple and secure access to computers, mobile devices, servers, and internet accounts. The company’s core invention, the YubiKey, delivers strong hardware protection, with a simple touch, across any number of IT systems and online services. The YubiHSM, Yubico’s ultra-portable hardware security module, protects sensitive data stored in servers.</t>
  </si>
  <si>
    <t>https://www.yubico.com/</t>
  </si>
  <si>
    <t>Stina Ehrensvärd</t>
  </si>
  <si>
    <t>https://www.linkedin.com/in/stinaehrensvard/</t>
  </si>
  <si>
    <t>Ronnie Manning</t>
  </si>
  <si>
    <t>https://www.linkedin.com/in/ronniemanning/</t>
  </si>
  <si>
    <t>$73,100,000</t>
  </si>
  <si>
    <t>zecOps</t>
  </si>
  <si>
    <t>ZecOps, Inc.</t>
  </si>
  <si>
    <t>ZecOps provides an innovative approach to Cyber Security, DevSecOps and IT Ops through its automated Crash Analysis platform across endpoints, servers, mobile devices, and applications.</t>
  </si>
  <si>
    <t>www.zecops.com</t>
  </si>
  <si>
    <t>Zuk Avraham</t>
  </si>
  <si>
    <t>https://www.linkedin.com/in/itzhaka/</t>
  </si>
  <si>
    <t xml:space="preserve"> $4,500,000</t>
  </si>
  <si>
    <t>Zecurion</t>
  </si>
  <si>
    <t xml:space="preserve">Zecurion Inc. </t>
  </si>
  <si>
    <t>Zecurion data loss prevention (DLP) solution is an easy-to-use solution for securing confidential
data at rest, in motion, at the endpoint or on network, in the cloud, and to demonstrate
regulatory compliance. With pricing and configurations that are SMB as well as large-enterprise
friendly, Zecurion DLP is quick and easy to integrate into the existing IT infrastructure
without any complexity. The solution supports network, endpoint and agent-based discovery
functions. Zecurion is continuously developing technologies including those addressing risk of
leaks through social and mobile applications.</t>
  </si>
  <si>
    <t xml:space="preserve">zecurion.com
</t>
  </si>
  <si>
    <t>ALEXEY RAEVSKY</t>
  </si>
  <si>
    <t>https://www.linkedin.com/in/alexeyraevsky/?originalSubdomain=ch</t>
  </si>
  <si>
    <t>RATIKA GARG</t>
  </si>
  <si>
    <t>https://www.linkedin.com/in/ratikagarg/</t>
  </si>
  <si>
    <t>Zeguro</t>
  </si>
  <si>
    <t>Zeguro Inc.</t>
  </si>
  <si>
    <t>Zeguro Means Security
Cyber risk is a problem shared by everyone in this digital age. Zeguro gives you the tools and training to manage and monitor security continuously, without the overhead of consultants and security executives. Our virtual cybersecurity platform identifies risks and mitigates them with technology, training, and process. In addition, we keep you in compliance with data regulations and contractual obligations.</t>
  </si>
  <si>
    <t>www.zeguro.com/</t>
  </si>
  <si>
    <t>Sidd Gavirneni</t>
  </si>
  <si>
    <t>https://www.linkedin.com/in/siddgavirneni/</t>
  </si>
  <si>
    <t>Lenzner Group</t>
  </si>
  <si>
    <t>Lenzner Group LTD</t>
  </si>
  <si>
    <t>575 Madison Ave 10th Floor New York</t>
  </si>
  <si>
    <t>Lenzner Group provides search and recruiting services for positions in areas such as CISO, Chief Information Risk, Professional Services Partner, Legal Technology Risk, ERP Risk, Crisis Management, Cyber Crime, eDiscovery, Managed Services, Advanced Technologies, and Analytics. These positions serve industries such as financial services, government and defense, life sciences and health, private equity, manufacturing, industrial, utilities, professional services, technology law, technology, telecommunications, and media.</t>
  </si>
  <si>
    <t>https://www.lenznergroup.com/</t>
  </si>
  <si>
    <t>Tracy Lenzner</t>
  </si>
  <si>
    <t>https://www.linkedin.com/in/tracylenzner/</t>
  </si>
  <si>
    <t>ZenMate</t>
  </si>
  <si>
    <t>ZenGuard GmbH</t>
  </si>
  <si>
    <t xml:space="preserve">Founded in 2013 and headquartered in Berlin, Germany ZenGuard GmbH provides multi-platform security software and service that encrypts and secures user's internet connection and protects privacy while browsing. With its ZenMate flagship privacy service, ZenGuard prevents snoopers, hackers, governments, and ISP's from spying on user's web browsing activities, downloads, credit card information, and more. In addition to a slimmed-down free version, ZenMate is also available as a premium model with a subscription. With over 30 locations on all 5 continents and more than 45 million users, ZenMate is one of the world's leading VPNs.
</t>
  </si>
  <si>
    <t>zenmate.com/</t>
  </si>
  <si>
    <t>Andrei Mochola</t>
  </si>
  <si>
    <t>https://www.linkedin.com/in/mochola/</t>
  </si>
  <si>
    <t>NCP engineering, Inc.</t>
  </si>
  <si>
    <t>Zentera</t>
  </si>
  <si>
    <t>Zentera Systems, Inc.</t>
  </si>
  <si>
    <t xml:space="preserve">Zentera Systems was founded by Jaushin Lee, President and CEO, in 2012. Realizing that networking and security would converge in the cloud, he architected the company’s revolutionary CoIP Platform.
Zentera was inspired by Jaushin’s experiences at Silicon Graphics in the late 1990s. His team was trying to create cloud-like functionality between two Silicon Valley technology giants, well before the cloud became commercially available. </t>
  </si>
  <si>
    <t>www.zentera.net</t>
  </si>
  <si>
    <t>Jaushin Lee</t>
  </si>
  <si>
    <t>https://www.linkedin.com/in/jaushin-lee-6393791/</t>
  </si>
  <si>
    <t>Zerodium</t>
  </si>
  <si>
    <t>ZERODIUM</t>
  </si>
  <si>
    <t>ZERODIUM is the world's leading zero-day acquisition platform founded by cybersecurity experts with unparalleled experience in advanced vulnerability research and exploits. We have built a global community of talented and independent security researchers working together to provide the most powerful cybersecurity capabilities.
ZERODIUM rewards security researchers to acquire their zero-day research and then analyzes, documents, and provides all acquired security intelligence to its institutional clients as part of the ZERODIUM Zero-Day Research Feed.</t>
  </si>
  <si>
    <t xml:space="preserve">zerodium.com/
</t>
  </si>
  <si>
    <t>Chaouki Bekrar</t>
  </si>
  <si>
    <t>https://www.linkedin.com/in/cbekrar/?locale=en_US</t>
  </si>
  <si>
    <t>Pizzlysoft</t>
  </si>
  <si>
    <t>Pizzlysoft Co., Ltd.</t>
  </si>
  <si>
    <t>Yuseong-gu</t>
  </si>
  <si>
    <t>Daejeon</t>
  </si>
  <si>
    <t>PizzlySoft is a global company that is seeking the convergence of network, security, software and hardware.</t>
  </si>
  <si>
    <t>http://pizzlysoft.com/</t>
  </si>
  <si>
    <t>PrimeKey Labs GmbH</t>
  </si>
  <si>
    <t>ZeroFOX</t>
  </si>
  <si>
    <t xml:space="preserve">ZeroFOX
</t>
  </si>
  <si>
    <t xml:space="preserve">ZeroFOX protects your digital-first world, securing critical digital assets and data across the public attack surface. The ZeroFOX Platform combines advanced AI-driven analysis to detect complex threats on the surface, deep and dark web, fully managed services with threat analysts that become an extension of your team, and automated remediation to effectively disrupt threats.
</t>
  </si>
  <si>
    <t>https://www.zerofox.com/</t>
  </si>
  <si>
    <t xml:space="preserve">James C. Foster
</t>
  </si>
  <si>
    <t>https://www.linkedin.com/in/jamescfoster/</t>
  </si>
  <si>
    <t xml:space="preserve">John Prestridge
</t>
  </si>
  <si>
    <t>https://www.linkedin.com/in/prestridge/</t>
  </si>
  <si>
    <t>$154,200,000</t>
  </si>
  <si>
    <t>$49,600,000</t>
  </si>
  <si>
    <t>Quad9</t>
  </si>
  <si>
    <t>Quad9 is the transparent, not-for-profit operator of the largest network of public recursive DNS resolvers in the world, available at 9.9.9.9.</t>
  </si>
  <si>
    <t>https://quad9.net</t>
  </si>
  <si>
    <t>John Todd</t>
  </si>
  <si>
    <t>https://www.linkedin.com/in/johntodd/</t>
  </si>
  <si>
    <t>QuantumTrace</t>
  </si>
  <si>
    <t>Quantumtrace LLC</t>
  </si>
  <si>
    <t>Quantumtrace, LLC is headquartered in the United States. The company's line of business includes the manufacturing of radio and television broadcasting and communications equipment.</t>
  </si>
  <si>
    <t>https://www.quantumtrace.com/</t>
  </si>
  <si>
    <t>Eric Sivertson</t>
  </si>
  <si>
    <t>https://www.linkedin.com/in/ericsivertson/</t>
  </si>
  <si>
    <t>ZeroNorth</t>
  </si>
  <si>
    <t>ZeroWall</t>
  </si>
  <si>
    <t>http://zerowall.io/</t>
  </si>
  <si>
    <t>Joan Pepin</t>
  </si>
  <si>
    <t>Zerto</t>
  </si>
  <si>
    <t>Zerto Ltd.</t>
  </si>
  <si>
    <t>A world of uninterrupted technology is a world where organizations across all industries can thrive without downtime or disruptions for their customers. From 24/7 continuous patient care in hospitals, to interruption-free airline travel, to keeping ecommerce systems running without a hitch, the path to this always-available world starts with IT resilience. Zerto helps our 7000+ customers realize this vision though our IT Resilience Platform™, an all-in-one converged disaster recovery and backup platform that enables digital transformation, reduces downtime and data loss, and helps businesses move workloads seamlessly across clouds or datacenters. With Zerto, a world of truly uninterrupted technology is within reach.</t>
  </si>
  <si>
    <t xml:space="preserve">www.zerto.com
</t>
  </si>
  <si>
    <t xml:space="preserve">Ziv Kedem
</t>
  </si>
  <si>
    <t>https://www.linkedin.com/in/ziv-kedem-327960/</t>
  </si>
  <si>
    <t xml:space="preserve">Gil Levonai
</t>
  </si>
  <si>
    <t>https://www.linkedin.com/in/gillevonai/?originalSubdomain=il</t>
  </si>
  <si>
    <t>$114,400,000</t>
  </si>
  <si>
    <t>Secure Anchor</t>
  </si>
  <si>
    <t xml:space="preserve">Secure Anchor </t>
  </si>
  <si>
    <t>Provincetown Dr. Ashburn</t>
  </si>
  <si>
    <t>At Secure Anchor, we have one mission: to make cyberspace a safe place to live, work, and raise a family. Secure Anchor was founded to make a difference in the world and we will not stop until every organization and business is operating in a secure manner, with all of their critical data and assets properly protected.
Secure Anchor is focused on building out effective security roadmaps that actually work to protect an organization. The problem is that many organizations approach cybersecurity incorrectly. They try to prevent all attacks and be 100% secure which is impossible.</t>
  </si>
  <si>
    <t>https://secure-anchor.com/</t>
  </si>
  <si>
    <t>DR. ERIC COLE</t>
  </si>
  <si>
    <t>Rebecca Hirschfield</t>
  </si>
  <si>
    <t>Zettaset</t>
  </si>
  <si>
    <t>Zettaset, Inc.</t>
  </si>
  <si>
    <t xml:space="preserve">Zettaset's advanced, software-based data encryption solutions are designed to protect petabyte-scale hybrid cloud and hyper-converged infrastructure deployments.  Zettaset’s encryption solutions are compatible with Object, SQL, NoSQL, and Hadoop data stores.
</t>
  </si>
  <si>
    <t>https://www.zettaset.com/</t>
  </si>
  <si>
    <t>Tim Reilly</t>
  </si>
  <si>
    <t>https://www.linkedin.com/in/tim-reilly-41a2a52/</t>
  </si>
  <si>
    <t>Melissa Tucker</t>
  </si>
  <si>
    <t>https://www.linkedin.com/in/melissa-tucker-griner-90786165/</t>
  </si>
  <si>
    <t>SecurityTracker</t>
  </si>
  <si>
    <t>SecurityGlobal.net LLC</t>
  </si>
  <si>
    <t>https://securitytracker.com/</t>
  </si>
  <si>
    <t>Ziften</t>
  </si>
  <si>
    <t>Ziften Technologies, Inc.</t>
  </si>
  <si>
    <t>Ziften protects enterprise client devices, data centers and cloud deployments from cyber-attacks.</t>
  </si>
  <si>
    <t>www.ziften.com</t>
  </si>
  <si>
    <t xml:space="preserve">Mike Hamilton
</t>
  </si>
  <si>
    <t>https://www.linkedin.com/in/mike-hamilton-1668a83/</t>
  </si>
  <si>
    <t xml:space="preserve">Michael Little
</t>
  </si>
  <si>
    <t>https://www.linkedin.com/in/michael-little-70629111/</t>
  </si>
  <si>
    <t>Out of Business; ran out of cash</t>
  </si>
  <si>
    <t>Sentor</t>
  </si>
  <si>
    <t>https://www.sentorsecurity.com/</t>
  </si>
  <si>
    <t>Zimperium</t>
  </si>
  <si>
    <t>Zimperium, Inc.</t>
  </si>
  <si>
    <t>ZIMPERIUM is a mobile security startup that offers protection for mobile devices against the next generation of advanced mobile attacks.</t>
  </si>
  <si>
    <t>www.zimperium.com</t>
  </si>
  <si>
    <t xml:space="preserve">Shridhar Mittal
</t>
  </si>
  <si>
    <t>https://www.linkedin.com/in/shridhar-mittal-a7b45b/</t>
  </si>
  <si>
    <t xml:space="preserve">Zuk Avraham
</t>
  </si>
  <si>
    <t>$36.100,000</t>
  </si>
  <si>
    <t>Mi3 Security</t>
  </si>
  <si>
    <t>Jun 13, 2018.</t>
  </si>
  <si>
    <t>Zingbox</t>
  </si>
  <si>
    <t>ZingBox Inc.</t>
  </si>
  <si>
    <t>ZingBox is a U.S.-based company that provides security for Internet of Things infrastructure.</t>
  </si>
  <si>
    <t>www.zingbox.com</t>
  </si>
  <si>
    <t xml:space="preserve">May Wang
</t>
  </si>
  <si>
    <t>https://www.linkedin.com/in/may-wang-a979961/</t>
  </si>
  <si>
    <t xml:space="preserve">Mayuresh Ektare
</t>
  </si>
  <si>
    <t>https://www.linkedin.com/in/mektare/</t>
  </si>
  <si>
    <t>$23.500,000</t>
  </si>
  <si>
    <t>Zoho</t>
  </si>
  <si>
    <t>Zoho Corporation Pvt. Ltd.</t>
  </si>
  <si>
    <t xml:space="preserve">Software is our craft and our passion. At Zoho, we create beautiful software to solve business problems. We believe that software is the ultimate product of the mind and the hands.
But as much as we love building beautiful software, we think our people and company culture are our most important assets. Our engineers spend years mastering their craft, bringing together decades of engineering expertise to produce a real work of art. When you choose Zoho, you get more than just a single product or a tightly integrated suite. You get our commitment to continuous refinement and to improving your experience. And you get our relentless devotion to your satisfaction.
</t>
  </si>
  <si>
    <t>https://www.zoho.com/</t>
  </si>
  <si>
    <t>Peter S. Balaji</t>
  </si>
  <si>
    <t>https://www.linkedin.com/in/peterbalaji/</t>
  </si>
  <si>
    <t>Techlab</t>
  </si>
  <si>
    <t>Techlab Corporation</t>
  </si>
  <si>
    <t>HCMC</t>
  </si>
  <si>
    <t>Vietnam</t>
  </si>
  <si>
    <t>We understand that fighting against cyber risks, threats and attacks can be very complicated. At Techlab, we have arranged our resources to enable us to work with you to identify and solve your security issues as earliest and quickest as possible.
We leverage modern cybersecurity technologies, tools and infrastructure in striking to provide the best quality services to you. However, all would not mean much without our talented and enthusiastic cybersecurity consultants.</t>
  </si>
  <si>
    <t>https://www.techlabcorp.com/</t>
  </si>
  <si>
    <t>Dung Nguyen Bui</t>
  </si>
  <si>
    <t>https://www.linkedin.com/in/dung-nguyen-bui-503bb7166/</t>
  </si>
  <si>
    <t>The CISO Group</t>
  </si>
  <si>
    <t>The CISO Group is comprised of a group of security experts who have helped defend and secure some of the most sensitive networks in the world, both within the US Government, Department of Defense, as well as household name brand enterprises. We have leveraged our real world experience to develop a methodology and approach that allows us to architect a successful blueprint for compliance, security and risk management that is delivered in a fixed time period, within a fixed budget. The CISO Group acts as your CISO during design and implementation and once the plan is implemented deliver the turn key solution for your organization to manage.</t>
  </si>
  <si>
    <t>ZRA</t>
  </si>
  <si>
    <t>Zeichner Risk Analytics (ZRA)</t>
  </si>
  <si>
    <t>ZRA is a small business with over 20 years of experience in cybersecurity, risk management, program management, strategic planning, and law and policy.
ZRA has an experienced team of strategic thinkers with law and policy, computer science, business, audit, finance, and engineering backgrounds. ZRA's dynamic team provides the government and leading critical infrastructure companies with innovative approaches to address cybersecurity challenges.
ZRA is a trusted advisor to senior leaders and executives in both the public and private sectors. Our community of partners and customers include federal and state governments, Fortune 200 companies, venture capital firms, trade associations, research and development centers, and top universities.</t>
  </si>
  <si>
    <t>https://www.zra.com/</t>
  </si>
  <si>
    <t>Lee M. Zeichner</t>
  </si>
  <si>
    <t>https://www.linkedin.com/in/lee-m-zeichner-2084294/</t>
  </si>
  <si>
    <t>Zurich Insurance Group Ltd</t>
  </si>
  <si>
    <t>Austrasse</t>
  </si>
  <si>
    <t>Zurich is a leading multi-line insurer that serves its customers in global and local markets. With about 55,000 employees, it provides a wide range of property and casualty, life insurance products and services in more than 215 countries and territories. Zurich’s customers include individuals, small businesses, and mid-sized and large companies, as well as multinational corporations.</t>
  </si>
  <si>
    <t>https://www.zurich.com/</t>
  </si>
  <si>
    <t>Mario Greco</t>
  </si>
  <si>
    <t>$47,180,000,000</t>
  </si>
  <si>
    <t>Topsec Science</t>
  </si>
  <si>
    <t>https://www.topsec.com.cn/</t>
  </si>
  <si>
    <t>TriagingX</t>
  </si>
  <si>
    <t>TriagingX, Inc.</t>
  </si>
  <si>
    <t>https://triagingx.com</t>
  </si>
  <si>
    <t>Lixin Lu</t>
  </si>
  <si>
    <t>Wetstone</t>
  </si>
  <si>
    <t>WetStone Technologies Inc.</t>
  </si>
  <si>
    <t>Cortland</t>
  </si>
  <si>
    <t>WetStone Technologies is the award-winning Cyber Security Division of Allen Corporation of America. Since 1998, WetStone has developed software solutions that support investigators and analysts engaged in cyber-crime investigations, digital forensics, and incident response activities. We also provide comprehensive consulting services for the best practices implementation and operation of security solutions from McAfee and other industry leaders to protect our customers’ critical information assets.
The research and development arm of WetStone Technologies, WetStone Labs, performs malware research, and develops a suite of advanced digital forensic and incident response tools supporting a wide range of investigative needs. Whether responding to an incident, performing security audits or penetration tests, discovering the presence of malicious applications, exposing steganography usage, or collecting evidence from live systems, solutions from WetStone Technologies provide our customers with the tools to better understand a cyber threat, and to assist them in profiling the intent, sophistication, capabilities and communications of an attacker.</t>
  </si>
  <si>
    <t>https://www.wetstonetech.com/</t>
  </si>
  <si>
    <t>Alus IT Security</t>
  </si>
  <si>
    <t>https://alus.com.br/</t>
  </si>
  <si>
    <t>BlueDog Security Monitoring</t>
  </si>
  <si>
    <t>https://bluedog-security.com/</t>
  </si>
  <si>
    <t>CloudSEK</t>
  </si>
  <si>
    <t>https://cloudsek.com</t>
  </si>
  <si>
    <t>CSIS Group</t>
  </si>
  <si>
    <t>https://digital.ai</t>
  </si>
  <si>
    <t>Ashok Reddy</t>
  </si>
  <si>
    <t>https://www.linkedin.com/in/areddy?trk=org-employees_profile-result-card_result-card_full-click</t>
  </si>
  <si>
    <t>Galvanize</t>
  </si>
  <si>
    <t>https://wegalvanize.com</t>
  </si>
  <si>
    <t>Zymbit</t>
  </si>
  <si>
    <t>Zymbit, Inc</t>
  </si>
  <si>
    <t>Zymbit works with IoT developers and OEMs to build trust in devices and data streams.</t>
  </si>
  <si>
    <t>https://www.zymbit.com/</t>
  </si>
  <si>
    <t>Phil Strong</t>
  </si>
  <si>
    <t>https://www.linkedin.com/in/strongphil</t>
  </si>
  <si>
    <t>Jetstack Secure</t>
  </si>
  <si>
    <t>Zyxel</t>
  </si>
  <si>
    <t>Zyxel Communications Corp.</t>
  </si>
  <si>
    <t>Hsinchu</t>
  </si>
  <si>
    <t>T'ai-wan</t>
  </si>
  <si>
    <t>Taiwan</t>
  </si>
  <si>
    <t>Focused on innovation and customer-centricity, Zyxel Networks Corporation has been connecting people to the internet for nearly 30 years. We keep promoting creativity which meets the needs of customers. This spirit has never been changed since we developed the world's first integrated 3-in-1 data/fax/voice modem in 1992. Our ability to adapt and innovate with networking technology places us at the forefront of understanding connectivity for telco/service providers, businesses and home users.
We're building the networks of tomorrow, helping unlock the world's potential and meeting the needs of the modern workplace; powering people at work, life and play. We stand side-by-side with our customers and partners to share new approaches to networking that will unleash their abilities. Loyal friend, powerful ally, reliable resource — we are Zyxel, Your Networking Ally.</t>
  </si>
  <si>
    <t>www.zyxel.com</t>
  </si>
  <si>
    <t>Shun-I Chu</t>
  </si>
  <si>
    <t>https://www.linkedin.com/in/shun-i-chu-a0953033/</t>
  </si>
  <si>
    <t>Brian Tien</t>
  </si>
  <si>
    <t>https://www.linkedin.com/in/brian-tien-%E7%94%B0%E7%91%9B%E7%9D%BF-3b23a513/</t>
  </si>
  <si>
    <t>$379,000,000</t>
  </si>
  <si>
    <t>NYU Center for Cybersecurity</t>
  </si>
  <si>
    <t>https://cyber.nyu.edu/</t>
  </si>
  <si>
    <t>Twinwave</t>
  </si>
  <si>
    <t>https://twinwave.io</t>
  </si>
  <si>
    <t>Websecurify</t>
  </si>
  <si>
    <t>https://secapps.com</t>
  </si>
  <si>
    <t>Company</t>
  </si>
  <si>
    <t>Ticker</t>
  </si>
  <si>
    <t>Market</t>
  </si>
  <si>
    <t>Status</t>
  </si>
  <si>
    <t>Filing Result</t>
  </si>
  <si>
    <t>Public Filing</t>
  </si>
  <si>
    <t>Withdrawn</t>
  </si>
  <si>
    <t>Priced</t>
  </si>
  <si>
    <t>File-to-IPO</t>
  </si>
  <si>
    <t>File-to-Withdrawl</t>
  </si>
  <si>
    <t>Confidential?</t>
  </si>
  <si>
    <t>S1 link</t>
  </si>
  <si>
    <t>Withdrawl reason(s)</t>
  </si>
  <si>
    <t>Price</t>
  </si>
  <si>
    <t>Shares</t>
  </si>
  <si>
    <t>Offer Amount</t>
  </si>
  <si>
    <t>Valuation</t>
  </si>
  <si>
    <t>Perf to Date</t>
  </si>
  <si>
    <t>General reaction</t>
  </si>
  <si>
    <t>S1 EmpCount</t>
  </si>
  <si>
    <t>S1 Revenue</t>
  </si>
  <si>
    <t>S1 Net Income</t>
  </si>
  <si>
    <t>Revenue per emp</t>
  </si>
  <si>
    <t>Delisted</t>
  </si>
  <si>
    <t>Delist reason</t>
  </si>
  <si>
    <t>Other Links/Comments</t>
  </si>
  <si>
    <t>ATEN</t>
  </si>
  <si>
    <t>NYSE</t>
  </si>
  <si>
    <t>N/A</t>
  </si>
  <si>
    <t>N</t>
  </si>
  <si>
    <t>https://www.sec.gov/Archives/edgar/data/1580808/000119312514057277/d631034ds1.htm</t>
  </si>
  <si>
    <t>Avast (historical)</t>
  </si>
  <si>
    <t>NASDAQ</t>
  </si>
  <si>
    <t>Acquired</t>
  </si>
  <si>
    <t>Withdrew</t>
  </si>
  <si>
    <t>Mkt conditions</t>
  </si>
  <si>
    <t>AVST</t>
  </si>
  <si>
    <t>LSE</t>
  </si>
  <si>
    <t>Acquired by Avast for $1.3bn</t>
  </si>
  <si>
    <t>Barracuda</t>
  </si>
  <si>
    <t>CUDA</t>
  </si>
  <si>
    <t>Acquired by Thoma Bravo</t>
  </si>
  <si>
    <t>Take private by Thoma Bravo for $1.6bn</t>
  </si>
  <si>
    <t>BIO-Key</t>
  </si>
  <si>
    <t>BKYI</t>
  </si>
  <si>
    <t>BRTI</t>
  </si>
  <si>
    <t>OTC</t>
  </si>
  <si>
    <t>Blue Coat</t>
  </si>
  <si>
    <t>Acquired by SYMC</t>
  </si>
  <si>
    <t>CBLK</t>
  </si>
  <si>
    <t>Y</t>
  </si>
  <si>
    <t>https://www.sec.gov/Archives/edgar/data/1366527/000104746918002643/a2235165zs-1.htm</t>
  </si>
  <si>
    <t>Thoma Bravo took them private for $1.6bn</t>
  </si>
  <si>
    <t>Check Point</t>
  </si>
  <si>
    <t>Majority of revenue from patent licensing???</t>
  </si>
  <si>
    <t>CloudFlare</t>
  </si>
  <si>
    <t>NET</t>
  </si>
  <si>
    <t>CNS</t>
  </si>
  <si>
    <t>CVT</t>
  </si>
  <si>
    <t>ASX</t>
  </si>
  <si>
    <t>CRWD</t>
  </si>
  <si>
    <t>https://www.sec.gov/Archives/edgar/data/1535527/000104746919003095/a2238800zs-1.htm</t>
  </si>
  <si>
    <t>CYBR</t>
  </si>
  <si>
    <t>CyberFort</t>
  </si>
  <si>
    <t>CYBF</t>
  </si>
  <si>
    <t>CYRN</t>
  </si>
  <si>
    <t>NasdaqCM</t>
  </si>
  <si>
    <t>DarkTrace</t>
  </si>
  <si>
    <t>DARK</t>
  </si>
  <si>
    <t>FSC1V</t>
  </si>
  <si>
    <t>HEL</t>
  </si>
  <si>
    <t>KOSDAQ</t>
  </si>
  <si>
    <t>FNJN</t>
  </si>
  <si>
    <t>FEYE</t>
  </si>
  <si>
    <t>FSCT</t>
  </si>
  <si>
    <t>https://www.sec.gov/Archives/edgar/data/1145057/000162828017009594/forescouts-1.htm</t>
  </si>
  <si>
    <t>FTNT</t>
  </si>
  <si>
    <t>Guidance Software</t>
  </si>
  <si>
    <t>GUID</t>
  </si>
  <si>
    <t>Acquired by OpenText for $222m (just over 2x, ouch!)</t>
  </si>
  <si>
    <t>Hilltop Cyber Security</t>
  </si>
  <si>
    <t>CYBX</t>
  </si>
  <si>
    <t>CSE</t>
  </si>
  <si>
    <t>IMPV</t>
  </si>
  <si>
    <t>Take private by Thoma Bravo for $2.1bn</t>
  </si>
  <si>
    <t>Juniper</t>
  </si>
  <si>
    <t>JNPR</t>
  </si>
  <si>
    <t>https://www.nasdaq.com/markets/ipos/filing.ashx?filingid=1363999</t>
  </si>
  <si>
    <t>MANT</t>
  </si>
  <si>
    <t>Nasdaq</t>
  </si>
  <si>
    <t>MIME</t>
  </si>
  <si>
    <t>https://www.sec.gov/Archives/edgar/data/1644675/000119312515345417/d938556df1.htm</t>
  </si>
  <si>
    <t>Mobile Iron</t>
  </si>
  <si>
    <t>MOBL</t>
  </si>
  <si>
    <t>https://www.sec.gov/Archives/edgar/data/1470099/000119312514132736/d685840ds1.htm</t>
  </si>
  <si>
    <t>Netscreen</t>
  </si>
  <si>
    <t>NSCN</t>
  </si>
  <si>
    <t>http://www.nasdaq.com/markets/ipos/filing.ashx?filingid=1694665</t>
  </si>
  <si>
    <t>Acquired by Juniper for $3.63bn</t>
  </si>
  <si>
    <t>Norton LifeLock</t>
  </si>
  <si>
    <t>OKTA</t>
  </si>
  <si>
    <t>https://www.sec.gov/Archives/edgar/data/1660134/000119312517080301/d289173ds1.htm</t>
  </si>
  <si>
    <t>OPTV</t>
  </si>
  <si>
    <t>Acquired by KKR</t>
  </si>
  <si>
    <t>PANW</t>
  </si>
  <si>
    <t>PING</t>
  </si>
  <si>
    <t>https://www.sec.gov/Archives/edgar/data/1679826/000104746919004829/a2239513zs-1.htm</t>
  </si>
  <si>
    <t>PFPT</t>
  </si>
  <si>
    <t>Thoma Bravo intends to take private soon (late 2021?)</t>
  </si>
  <si>
    <t>QLYS</t>
  </si>
  <si>
    <t>RDWR</t>
  </si>
  <si>
    <t>RPD</t>
  </si>
  <si>
    <t>Higher than anticipated</t>
  </si>
  <si>
    <t>Safenet</t>
  </si>
  <si>
    <t>Changed mind (?)</t>
  </si>
  <si>
    <t>SAIL</t>
  </si>
  <si>
    <t>https://www.sec.gov/Archives/edgar/data/1627857/000119312517315396/d392110ds1.htm</t>
  </si>
  <si>
    <t>SecureWorks</t>
  </si>
  <si>
    <t>SCWX</t>
  </si>
  <si>
    <t>Missed expectations</t>
  </si>
  <si>
    <t>SNWL</t>
  </si>
  <si>
    <t>https://www.sec.gov/Archives/edgar/data/1093885/000101287099003007/0001012870-99-003007.txt</t>
  </si>
  <si>
    <t>Take private by Thoma Bravo</t>
  </si>
  <si>
    <t>Sold to Dell by Thoma Bravo in 2012</t>
  </si>
  <si>
    <t>SOPH</t>
  </si>
  <si>
    <t>SYMC</t>
  </si>
  <si>
    <t>TENB</t>
  </si>
  <si>
    <t>Mkt conditions in late 2011</t>
  </si>
  <si>
    <t>VASCO Data Security</t>
  </si>
  <si>
    <t>VDSI</t>
  </si>
  <si>
    <t>Acquired by CA Technologies</t>
  </si>
  <si>
    <t>Virtual Armour</t>
  </si>
  <si>
    <t>VAI</t>
  </si>
  <si>
    <t>Websense</t>
  </si>
  <si>
    <t>WBSN</t>
  </si>
  <si>
    <t>https://www.nasdaq.com/markets/ipos/filing.ashx?filingid=244753</t>
  </si>
  <si>
    <t>Take private by Vista Equity Partners</t>
  </si>
  <si>
    <t>Name changed to Forcepoint; acquired by Raytheon; may go public again as Forcepoint</t>
  </si>
  <si>
    <t>ZS</t>
  </si>
  <si>
    <t>https://www.sec.gov/Archives/edgar/data/1713683/000119312518048303/d400527ds1.htm</t>
  </si>
  <si>
    <t>Product/Service Name</t>
  </si>
  <si>
    <t>Primary Category</t>
  </si>
  <si>
    <t>Secondary Category</t>
  </si>
  <si>
    <t>Tertiary Category</t>
  </si>
  <si>
    <t>Review?</t>
  </si>
  <si>
    <t>Product/Service Description</t>
  </si>
  <si>
    <t>Comments/Notes</t>
  </si>
  <si>
    <t>_moving target security</t>
  </si>
  <si>
    <t>Moving Target Security</t>
  </si>
  <si>
    <t>Moving target security provides a fundamental solution to this problem: we move, distribute and conceal the targets. Instead of preventing intrusions into a static network, the network becomes a dynamic system with moving targets.</t>
  </si>
  <si>
    <t>Subsidiary of DreamLab Technologies AG</t>
  </si>
  <si>
    <t>Tachyon Explorer</t>
  </si>
  <si>
    <t>DFIR</t>
  </si>
  <si>
    <t>Tachyon Patch Success</t>
  </si>
  <si>
    <t>Patch automation</t>
  </si>
  <si>
    <t>The 1E Tachyon single agent and platform is a remote endpoint management solution designed to significantly improve IT’s ability to support the Work From Anywhere Enterprise.
Built around a revolutionary real-time engine*, and providing both holistic digital experience monitoring and remediation, Tachyon is a powerful tool that helps IT to deliver great employee experiences anywhere.</t>
  </si>
  <si>
    <t xml:space="preserve">AppClarity
</t>
  </si>
  <si>
    <t>Software Asset Management</t>
  </si>
  <si>
    <t xml:space="preserve">AppClarity empowers IT to manage software compliance, optimize licensing, reduce waste, mitigate security risks, manage patching and ensure endpoint performance. Integrated with the 1E Platform, AppClarity is a complete SAM tool, from user experience monitoring to identifying unpatched software.
</t>
  </si>
  <si>
    <t>This is really more of an IT product, not really security</t>
  </si>
  <si>
    <t>1Password security model</t>
  </si>
  <si>
    <t>Password Manager</t>
  </si>
  <si>
    <t>Consumer Security</t>
  </si>
  <si>
    <t>1Password is secure by design. Learn how 1Password encrypts your data, protects your privacy, and safeguards your information.</t>
  </si>
  <si>
    <t>Cloud Security</t>
  </si>
  <si>
    <t>Compliance Readiness</t>
  </si>
  <si>
    <t>Compliance Readiness &amp; Audits</t>
  </si>
  <si>
    <t>Any business needs to be well prepared for a cyber-attack and have the resources required to efficiently deal with a cyber incident. This is to not only to protect the company’s business objectives and reputation but also to restore its operations.</t>
  </si>
  <si>
    <t>Cyber security &amp; information security training</t>
  </si>
  <si>
    <t>n/a</t>
  </si>
  <si>
    <t>Cyber awareness is vital for the protection of any business. If the board is aware and the employees are informed of the latest risks and techniques used by cyber criminals, they are less likely to get caught out, more likely to quickly alert the IT team of an attempted attack and generally keep an eye out for abnormal activity.</t>
  </si>
  <si>
    <t>Penetration Testing</t>
  </si>
  <si>
    <t>PenTesting</t>
  </si>
  <si>
    <t>Phishing &amp; Social Engineering</t>
  </si>
  <si>
    <t>Social Engineering</t>
  </si>
  <si>
    <t>Security Operations Centre</t>
  </si>
  <si>
    <t>Threat &amp; Vulnerability Management</t>
  </si>
  <si>
    <t>Threat Management</t>
  </si>
  <si>
    <t>Vulnerability Management</t>
  </si>
  <si>
    <t>Virtual ciso</t>
  </si>
  <si>
    <t>Virtual CISO</t>
  </si>
  <si>
    <t>With continued cyber threats and an increase in compliance needs, many businesses are considering the recruitment of a Chief Information Security Officer (CISO) to develop, implement and take senior-level executive responsibility for the information security programme. The role includes the management of procedures and policies to protect the business from both internal and external threats.</t>
  </si>
  <si>
    <t>Consulting services</t>
  </si>
  <si>
    <t>Application Security</t>
  </si>
  <si>
    <t>Our consulting services provide our customers with a multi level cyber security</t>
  </si>
  <si>
    <t>Governance RIsk &amp; Compliance</t>
  </si>
  <si>
    <t>Incident Response Team</t>
  </si>
  <si>
    <t>Information Security Infrastructure</t>
  </si>
  <si>
    <t>Managed services</t>
  </si>
  <si>
    <t>MSSP provides outsourced monitoring and management of security devices and systems on and off premises</t>
  </si>
  <si>
    <t>Combines consulting and preofessional services into a managed solution</t>
  </si>
  <si>
    <t>Professional services</t>
  </si>
  <si>
    <t>Professional Services</t>
  </si>
  <si>
    <t>We will identify your cyber security requirements and deliver the highest protection level you need</t>
  </si>
  <si>
    <t>Cyber Security Platforms</t>
  </si>
  <si>
    <t>Adverse interests know that Digital Identity and Access is the new security perimeter. Continuous monitoring is key to a robust approach to creating digital trust and confidence. Increase the security posture of your enterprise and your stakeholders by leveraging our vCISO and ATAP offerings to enhance your internal capabilities.</t>
  </si>
  <si>
    <t>Digital Identity Platforms</t>
  </si>
  <si>
    <t>2Keys Digital Identity Platforms are based on open standards and allow the enterprise choice and flexibility in access and identity technologies. This approach enables our clients to take advantage of innovation during the lifecycle of the platform. Deployed as a Managed Service and supported by ATAP, enterprises and their end users receive world class expertise coupled with secure, flexible and reliable outcomes.</t>
  </si>
  <si>
    <t>Strategic Guidance + Advice</t>
  </si>
  <si>
    <t>We have been guiding our clients since inception through Security, Policy, Process, Operations and Technology decisions. Our Professional Services team is experienced in such disciplines as Security Architecture and Policy, Threat Risk Assessment, Penetration Testing, Vulnerability Assessment, Hardware and Software Hardening, Certificate Authorities, Multi-factor Authentication and Technology selection. We maintain the Industry Accreditations and Security Clearances required. We can provide virtual Chief Information Security Officer services and capabilities to our clients.</t>
  </si>
  <si>
    <t>App Security</t>
  </si>
  <si>
    <t>Effectively assess, manage, and secure your organization's web usage and business-critical apps</t>
  </si>
  <si>
    <t>Security Assessment</t>
  </si>
  <si>
    <t>Asset Management</t>
  </si>
  <si>
    <t>Business Continuity</t>
  </si>
  <si>
    <t>Establish backup plans so that business can continue during and after catastrophic events</t>
  </si>
  <si>
    <t>Security services to help secure migration to the cloud</t>
  </si>
  <si>
    <t>Data Security</t>
  </si>
  <si>
    <t>Protect your sensitive data, increase compliance, and mitigate risk</t>
  </si>
  <si>
    <t>Governance &amp; Compliance</t>
  </si>
  <si>
    <t>Better manage risk, compliance, and governance</t>
  </si>
  <si>
    <t>Identity &amp; Access Management</t>
  </si>
  <si>
    <t>Ensure the right people have access to the right information</t>
  </si>
  <si>
    <t>Mobile Security</t>
  </si>
  <si>
    <t>Protect mobile devices, secure connectivity, ensure appropriate access, and safeguard data and apps</t>
  </si>
  <si>
    <t>Managed Security Operations</t>
  </si>
  <si>
    <t>Secure your information security assets and lower your costs</t>
  </si>
  <si>
    <t>Securing online assets and supporting regulatory compliance by exposing vulnerabilities in an environment</t>
  </si>
  <si>
    <t>Risk Assessment</t>
  </si>
  <si>
    <t>Identify areas of potential risk and design a customized and complete security solution</t>
  </si>
  <si>
    <t>Sdlc security</t>
  </si>
  <si>
    <t>In 360 Security Group we have experienced and certified professionals in (CSSLP) in security, engineering and software development. We work with world-class tools and cutting edge methodologies, in addition to a variety of development and operation languages and platforms. We provide security services throughout all the phases of SDLC.</t>
  </si>
  <si>
    <t>Safe applications</t>
  </si>
  <si>
    <t>We offer application development and operation services with high standards of security. This service allows organizations to have applications that have been conceived, designed, developed and operated with the utmost rigor and safety, maintaining the best conditions of functionality, resilience and performance.</t>
  </si>
  <si>
    <t>Analytic Csioc</t>
  </si>
  <si>
    <t>We use state-of-the-art in techniques of analysis and use of information to identify and respond firmly to any threats that may affect our clients and, indirectly, society.</t>
  </si>
  <si>
    <t>Csioc intelligence</t>
  </si>
  <si>
    <t>We provide intelligence services that bring a great business context and environment for the cybersecurity of our clients, allowing them to anticipate and identify actors and threats both structured and unconventional.</t>
  </si>
  <si>
    <t>Csioc Management</t>
  </si>
  <si>
    <t>From our CSIOC (CyberSecurity Intelligence and Operations Center) we carry out the professional management of Cybersecurity solutions from the most recognized manufacturers. Our processes, tools, knowledge and experience allow us to respond in an agile and accurate manner to the everyday requests and situations of our clients, as well as to diagnose and solve problems of the greatest technical complexity.</t>
  </si>
  <si>
    <t>Csioc Monitoring</t>
  </si>
  <si>
    <t>Our monitoring services and technologies allow organizations from different sectors and of different sizes to identify faults and incidents in their infrastructure and applications, with the potential to significantly affect the development of their business.</t>
  </si>
  <si>
    <t>Diagnostics</t>
  </si>
  <si>
    <t>Vulnerability Testing</t>
  </si>
  <si>
    <t>Our diagnostic services in Cybersecurity allow organizations to have clarity about their weaknesses and vulnerabilities, to correct them (mitigate them) before others take advantage of them for malicious purposes.</t>
  </si>
  <si>
    <t>42Crunch API Security Platform</t>
  </si>
  <si>
    <t>API Security</t>
  </si>
  <si>
    <t>The 42Crunch platform provides a set of automated tools to easily secure your entire API infrastructure by describing security in the API contract, and enforcing those policies throughout the entire lifecycle. By delivering security as code you enable a seamless DevSecOps experience, allowing innovation at the speed of business without sacrificing the security of your APIs.</t>
  </si>
  <si>
    <t>Incident Response</t>
  </si>
  <si>
    <t>In the unfortunate event that the security of any system could have been compromised in any way, it is necessary to implement an incident response. 4Discovery’s professional team of experts will work quickly to effectively identify the problem and then implement a proper strategy.</t>
  </si>
  <si>
    <t>Electronic Discovery</t>
  </si>
  <si>
    <t>e-Discovery</t>
  </si>
  <si>
    <t>Expert Witness Reporting &amp; Testimony</t>
  </si>
  <si>
    <t>Expert Witness</t>
  </si>
  <si>
    <t>4Discovery can provide each and every one of our clients with expert services in a wide range of areas pertaining to Computer Forensics. Today, it is imperative that you have a professional, expert presentation in a courtroom in order to win. We provide nothing but the highest level of expert testimony along with the reports and findings to back it up.</t>
  </si>
  <si>
    <t>Computer Forensics</t>
  </si>
  <si>
    <t>Our world is a digital world, and the critical evidence that lies at the heart of most business disputes is often found in Electronically Stored Information (ESI). Computer Forensics is the art and science of applying both highly advanced forensics software and hardware and years of experience to the process of locating, preserving, authenticating and producing electronic evidence.</t>
  </si>
  <si>
    <t xml:space="preserve">Mobile Forensics
</t>
  </si>
  <si>
    <t>They are ubiquitous. Everywhere we look we see people pecking away at their smart phone keypads. It is becoming clear that ESI from these devices can be a goldmine for those attempting to discover relevant evidence.</t>
  </si>
  <si>
    <t>Remote Collections</t>
  </si>
  <si>
    <t>Remote data collection is becoming a regular occurrence and 4Discovery has designed an easy and painless process for attorneys. Collecting quickly and working directly with custodians, our digital forensic experts conveniently and securely preserve data before it is lost, damaged, or altered.</t>
  </si>
  <si>
    <t>Digital Investigations</t>
  </si>
  <si>
    <t>Investigations</t>
  </si>
  <si>
    <t>Nearly every incident involving misconduct, diversion of intellectual assets, security breaches, or internal corporate compliance violations contains digital evidence that if uncovered, would prove invaluable in illuminating the event. Often times, the digital tracks unknowingly created by wrong-doers can only be found in electronic form. Even the most sophisticated criminals leave behind digital fingerprints that can unravel their schemes when scrutinized by a talented computer forensics expert. The integrity of your case and a just outcome requires consideration of the electronic evidence, and how this compelling data can bring clarity to even the most complex issues.</t>
  </si>
  <si>
    <t>Owl Cyber Defense Data Diodes</t>
  </si>
  <si>
    <t>Data Diode Hardware</t>
  </si>
  <si>
    <t>Air Gap Networking</t>
  </si>
  <si>
    <t>4Secure are the European master distributor of Owl Cyber Defense Technologies. 4Secure started its relationship with Owl Cyber Defense following a customer asking us to assess the marketplace and evaluate current cross-domain data diode technology. It was from this thorough review of current technologies and Owl’s unparalleled performance that 4Secure partnered with Owl Cyber Defense over seven years ago and has continued to support their European development.</t>
  </si>
  <si>
    <t>CRU Digital Forensics</t>
  </si>
  <si>
    <t>Forensic Acquisition Devices</t>
  </si>
  <si>
    <t>4Secure’s team of digital forensic practitioners have gained a wealth of experience through practical and real life forensics acquisitions for law enforcement agencies, military and commercial entities alike. This experience and expertise has been valuable in the creation of 4Secure’s digital forensics lab and it’s from this lab development that our practitioners assessed the market place to find the best tools to conduct quick acquisition and analysis of case sensitive data.</t>
  </si>
  <si>
    <t>Digital Forensics</t>
  </si>
  <si>
    <t>Forensic Workstation PC</t>
  </si>
  <si>
    <t>Introducing the 4Secure examine forensic workstation. A workstation that is built for examiners by examiners. The 4Secure examine has been designed to work optimally with the best known forensic software whilst giving the examiner the maximum usability in a strong secure platform.</t>
  </si>
  <si>
    <t>4Secure erase</t>
  </si>
  <si>
    <t>Secure Hard Drive Erase Hardware</t>
  </si>
  <si>
    <t>The 4Secure erase is a stand-alone device that quickly and securely erases hard drives. Simply connect a hard drive to the 4Secure erase and at the click of a button it will securely sanitise the drive without the need for additional hardware or software.</t>
  </si>
  <si>
    <t>Automated Website Security Suite</t>
  </si>
  <si>
    <t>Website Security</t>
  </si>
  <si>
    <t>6Scan is a full service security solution for you website. Our patent-pending technology combines a full suite of features that scan and automatically fix critical issues that - if left unresolved - could damage your business and customers, your reputation and destroy your web presence.</t>
  </si>
  <si>
    <t>Elastic SSO Team</t>
  </si>
  <si>
    <t>AWS Cloud Software for IAM and SSO</t>
  </si>
  <si>
    <t>*</t>
  </si>
  <si>
    <t>9STAR’s Elastic SSO® Team Edition, is an enterprise-grade, turnkey, cloud software for hosting and managing enterprise user identities (IAM) and single sign-on (SSO) in AWS cloud. It is available directly from Amazon AWS Marketplace or from 9STAR.</t>
  </si>
  <si>
    <t>Elastic SSO Cloud Proxy</t>
  </si>
  <si>
    <t>Cloud Based SAML Service</t>
  </si>
  <si>
    <t>ElasticSSO Cloud Proxy is a fully-managed, cloud-hosted, SAML2 gateway service. The service acts as a gateway between SAML2 Service Providers (SP) and Identity Providers (IDP). The Proxy service is used by SaaS developers, SaaS vendors and MSPs who want to minimize downtime and disruptions associated with integration of new clients that require SAML Single Sign-On (SSO) authentication for secure access to the SaaS App. The Proxy service can also be integrated with any Shibboleth Identity Federation.</t>
  </si>
  <si>
    <t>Elastic SSO Enterprise Cloud</t>
  </si>
  <si>
    <t>IAM &amp; SSO service</t>
  </si>
  <si>
    <t>The Elastic SSO® Enterprise Cloud Service, is an enterprise-grade, high-availability, open standards-compliant, fully-managed, cloud Identity (IAM) and Single Sign-On (SSO) authentication service.</t>
  </si>
  <si>
    <t>Elastic SSO Enterprise On-Premises</t>
  </si>
  <si>
    <t>IAM &amp; SSO service for SaaS apps</t>
  </si>
  <si>
    <t>The Elastic SSO® Enterprise Software, is an enterprise-grade, high-availability, open standards-compliant, federated identity (IAM) and single sign-on (SSO) access management solution. It is specifically designed for enterprise IT customers who want to leverage and extend their existing enterprise authentication infrastructure for enabling secure access for Users to Apps.</t>
  </si>
  <si>
    <t>Thunder® Threat Protection System (TPS®)</t>
  </si>
  <si>
    <t>DDoS Protection</t>
  </si>
  <si>
    <t>Used by the top service providers and online gaming companies, Thunder TPS provides scalable and automated DDoS protection powered by advanced machine learning to detect and mitigate attacks</t>
  </si>
  <si>
    <t>Thunder® SSL Insight (SSLi®)</t>
  </si>
  <si>
    <t>SSL Inspection</t>
  </si>
  <si>
    <t>A comprehensive SSL/TLS decryption solution that enables your security devices to efficiently analyze all enterprise traffic while ensuring compliance, privacy, and boosting ROI</t>
  </si>
  <si>
    <t>Thunder® Convergent Firewall (CFW)</t>
  </si>
  <si>
    <t>Scalable high-performing firewall, IPsec VPN, secure web gateway, DNS over HTTPS (DoH), and CGNAT with integrated DDoS protection for your networks and customers</t>
  </si>
  <si>
    <t xml:space="preserve">Security Control Compliance
</t>
  </si>
  <si>
    <t>Measurement of effectiveness of network architecture controls (FW, IPS, Antivirus, WAF, DAM, among others).
Regulatory Compliance Model (PCI, ISO2700x, Local Regulations).
Automatic bastioning of Servers (Assurance audit and assurance automation on servers).</t>
  </si>
  <si>
    <t xml:space="preserve">ADAPTIVE SECURITY (Intelligent Security Event Correlation, Analytics &amp; Incident Response)
</t>
  </si>
  <si>
    <t>Event analytics service to detect risks that may impact the confidentiality, integrity and availability of data or of the technological and / or critical infrastructure.
Analytical, correlation, enrichment capacity through IoC and anomaly detection through deterministic and statistical methods executed with machine learning algorithms, probability, statistics and business rules.
Orchestration and Automation of Automatic Responses to reduce exposure time to attacks.</t>
  </si>
  <si>
    <t xml:space="preserve">ATTACK SURFACE (Code, Infrastructure, Network and Passive Vulnerability Management)
</t>
  </si>
  <si>
    <t>Constant identification of vulnerabilities on infrastructure, applications and services through vulnerability analysis tools, penetration tests, code analysis, open sources and intelligence sources.
Code failure analysis.
Constant identification of changes in platform and services.
Dashboards and management KPIs.</t>
  </si>
  <si>
    <t>Cybersecurity &amp; Compliance Managed Service Provider</t>
  </si>
  <si>
    <t>Abacode’s 24/7/365 managed threat detection and response solution, Cyber Lorica™, is a product-agnostic monthly subscription service that utilizes industry-leading Security Information &amp; Event Management (SIEM) and AI Threat Detection software with our in-house Security Operations Center (SOC) to determine real-time visibility of your entire threat landscape.</t>
  </si>
  <si>
    <t>Email Security Platform</t>
  </si>
  <si>
    <t>Prevent one of the most difficult to detect attacks by leveraging advanced signal analysis that goes beyond IP tracking to stop compromised accounts with accuracy and confidence.</t>
  </si>
  <si>
    <t xml:space="preserve">Absio Broker </t>
  </si>
  <si>
    <t>Key Management</t>
  </si>
  <si>
    <t>A portable, Python application designed to work with the SDKs to store and route encrypted content and/or keys. An event-driven architecture enables data to be synchronized across devices and platforms. Can be deployed on-premise or in the cloud.</t>
  </si>
  <si>
    <t>Absio Software Development Kits</t>
  </si>
  <si>
    <t>SDK</t>
  </si>
  <si>
    <t>Libraries compiled with software code that perform all key generation and cryptographic processes locally on the device, server or browser where the enabled application or service is running. Available in multiple languages and easily integrated via a simple API.</t>
  </si>
  <si>
    <t>Cybersecurity Consulting</t>
  </si>
  <si>
    <t>Software Development</t>
  </si>
  <si>
    <t>Absolute Control</t>
  </si>
  <si>
    <t>Endpoint Control</t>
  </si>
  <si>
    <t>Freeze lost or stolen devices. Set geofences and timers to automatically trigger these actions whenever a device leaves a safe area or stops calling in.</t>
  </si>
  <si>
    <t>Absolute Resilience</t>
  </si>
  <si>
    <t>Extend Absolute Persistence to your mission-critical apps, granting them the power to heal and reinstall themselves whenever they’re disabled, altered, or uninstalled.</t>
  </si>
  <si>
    <t>Absolute Visibility</t>
  </si>
  <si>
    <t>View your entire device fleet from a cloud-based dashboard — and trust that you’re not missing anything — thanks to Absolute’s persistent, self-healing connection. Whenever a user attempts to alter or remove it, Absolute reinstalls itself, guaranteeing crystal-clear visibility.</t>
  </si>
  <si>
    <t>Abusix Mail Intelligence</t>
  </si>
  <si>
    <t>Abusix Mail Intelligence is the only reliable, innovative, and service-oriented email threat protection solution for Mail Operators to prevent any email-borne threats from entering or leaving your network.</t>
  </si>
  <si>
    <t>AbuseHQ</t>
  </si>
  <si>
    <t>AbuseHQ is the first network abuse desk SaaS application for ISPs, Telcos, and Hosting &amp; Cloud Providers which identifies and neutralizes abuse.
With AbuseHQ, it is easy to keep control, knowledge, and oversight to prevent abuse within your network.</t>
  </si>
  <si>
    <t>ShadowPlex</t>
  </si>
  <si>
    <t>Advanced Threat Defense</t>
  </si>
  <si>
    <t>ShadowPlex is designed for Enterprise IT, IoT and ICS environments and based on patented innovations.</t>
  </si>
  <si>
    <t>ShadowPlex Cloud</t>
  </si>
  <si>
    <t>Kiteworks Content Firewall</t>
  </si>
  <si>
    <t>Improve data governance with visibility to all content entering and leaving your organization, and demonstrate compliance with one-click compliance reports. The Accellion enterprise content firewall helps IT professionals monitor all content entering and leaving the enterprise from top to bottom. Get a global view with the CISO Dashboard, drill down to individual file transfers, and generate detailed compliance reports that provide proof that you have full visibility and control over the exchange of sensitive enterprise information.</t>
  </si>
  <si>
    <t>Artificial Intelligence</t>
  </si>
  <si>
    <t>AI/ML</t>
  </si>
  <si>
    <t>To take advantage of AI, you have to move beyond proof of concept. Find out how to scale the impact of AI across your business for maximum value.</t>
  </si>
  <si>
    <t>Application Services</t>
  </si>
  <si>
    <t>Application Services Consulting</t>
  </si>
  <si>
    <t>Our innovation-led approach to application services helps you to reinvent your enterprise application portfolio, making use of emerging technology and building with speed and agility to enable you to meet business needs, now and in the future.</t>
  </si>
  <si>
    <t>Automation</t>
  </si>
  <si>
    <t>Automation Consulting</t>
  </si>
  <si>
    <t>What if your business could self-evolve to keep up with disruption? Learning processes can help you go beyond efficiency and adapt to change.</t>
  </si>
  <si>
    <t>Business Process Outsourcing</t>
  </si>
  <si>
    <t>Business Process Outsourcing Consulting</t>
  </si>
  <si>
    <t>Traditional BPO is dead. Yet the need to reinvent business operations is more paramount than ever.</t>
  </si>
  <si>
    <t>Business Strategy</t>
  </si>
  <si>
    <t>Business Strategy Consulting</t>
  </si>
  <si>
    <t>Our integrated model enables 360° value creation by giving our strategists the advantage of Accenture insights from AI and data science and deep industry expertise, combined with the experience of efficiently operating business functions, optimizing and running supply chains, designing and implementing technology, and building resilient operating models and cultures.</t>
  </si>
  <si>
    <t>Change Management</t>
  </si>
  <si>
    <t>Change Management Consulting</t>
  </si>
  <si>
    <t>When businesses unlock the power of human potential, they access a new level of workforce transformation.</t>
  </si>
  <si>
    <t>Cloud Services and Solutions</t>
  </si>
  <si>
    <t>Today, more than ever, companies need to operate and compete at an unprecedented speed and scale as industries are reshaping beneath them. This means innovating faster, creating new revenue streams, deriving more insights from data – and from the edge – and interacting differently with their customers, partners and employees. All of these changes are fundamental, inter-connected and require a catalyst to drive them – and that is Cloud.</t>
  </si>
  <si>
    <t>Customer Experience</t>
  </si>
  <si>
    <t>Customer Experience Consulting</t>
  </si>
  <si>
    <t>The powerful convergence of marketing and technology in today’s marketplace means brands are no longer built through advertising, but through experiences. We connect deep human and business insights with the possibilities of technology to define and deliver new realities. Experiences that can make lives easier, healthier, safer, more productive and rewarding.</t>
  </si>
  <si>
    <t>Data &amp; Analytics</t>
  </si>
  <si>
    <t xml:space="preserve">Data Analytics </t>
  </si>
  <si>
    <t>AI is only as smart as the insights that fuel it. We can help you unlock powerful analytics insights by tapping into data you didn't even know you had.</t>
  </si>
  <si>
    <t>Ecosystem Partners</t>
  </si>
  <si>
    <t>Ecosystem Partners Consulting</t>
  </si>
  <si>
    <t>We extend our technology and business capabilities through a powerful ecosystem of market leaders and innovators.</t>
  </si>
  <si>
    <t>Finance Consulting</t>
  </si>
  <si>
    <t>Managing short term liquidity and cost recovery.</t>
  </si>
  <si>
    <t>Industry X</t>
  </si>
  <si>
    <t>Industry X Consulting</t>
  </si>
  <si>
    <t>Digital products and digitalized operations for business. We help our clients become the future of their industries, today!</t>
  </si>
  <si>
    <t>Infrastructure</t>
  </si>
  <si>
    <t>Infrastructure Consulting</t>
  </si>
  <si>
    <t>Imagine a future where IT infrastructures can monitor themselves, predict and respond to future business needs and protect and heal themselves.</t>
  </si>
  <si>
    <t>Mergers &amp; Acquisitions (M&amp;A)</t>
  </si>
  <si>
    <t>M&amp;A Consulting</t>
  </si>
  <si>
    <t>M&amp;A deals help you pivot fast, but it's unchartered territory. We can help you stay on course to drive strategic value from your pursuits.</t>
  </si>
  <si>
    <t>Marketing</t>
  </si>
  <si>
    <t>Marketing Consulting</t>
  </si>
  <si>
    <t>As marketing ecosystems become increasingly fragmented and complex, brands are finding it harder to give customers what they want, at scale. That’s why at Accenture Interactive we’re helping clients create new marketing operating models designed to empower them to become more resilient and efficient. By focusing on business outcomes first, we’re showing global brands how to run bigger, faster, and smoother.</t>
  </si>
  <si>
    <t>Operating Models</t>
  </si>
  <si>
    <t>Operating Models Consulting</t>
  </si>
  <si>
    <t>Does your operating model allow you to compete in the new? The right operating model can reinvigorate even the largest of legacy companies.</t>
  </si>
  <si>
    <t>Security</t>
  </si>
  <si>
    <t>Security Consulting</t>
  </si>
  <si>
    <t>As your business ecosystem and value chain expand, we work to increase your resilience against cyber threats.
Anytime. Anywhere. We create cybersecurity tailored to your specific business needs. We defend against cyberattacks with proactive, focused, industry-relevant threat intelligence to give you the confidence that comes from knowing your business is secure.</t>
  </si>
  <si>
    <t>Supply Chain Management</t>
  </si>
  <si>
    <t xml:space="preserve">Supply Chain Management Consulting </t>
  </si>
  <si>
    <t>We help organizations reimagine and transform their supply chains for tomorrow—with a positive impact on the business, on society and on the planet.</t>
  </si>
  <si>
    <t>Sustainability</t>
  </si>
  <si>
    <t>Sustainability Consulting</t>
  </si>
  <si>
    <t>Working with our ecosystem partners, we help our clients reach their sustainability goals through digital transformation.</t>
  </si>
  <si>
    <t>Technology Consulting</t>
  </si>
  <si>
    <t>Raise your business to the next level with groundbreaking strategy, fresh technologies and innovation advisors that help drive business value.</t>
  </si>
  <si>
    <t>Technology Innovation</t>
  </si>
  <si>
    <t>Technology Innovation Consulting</t>
  </si>
  <si>
    <t>Creating lasting value across the enterprise with technology innovation</t>
  </si>
  <si>
    <t>Zero Based Budgeting (ZBB)</t>
  </si>
  <si>
    <t>ZBB Consulting</t>
  </si>
  <si>
    <t>A Zero-based Mindset—or ZBx—goes beyond Zero-based Budgeting to help you identify non-working money and reinvest it for growth and innovation.</t>
  </si>
  <si>
    <t>AD Enterprise</t>
  </si>
  <si>
    <t>Today’s digital forensics teams face many challenges in a world filled with an overwhelming amount of data. From multiple office locations, to massive employee pools and remote workers, AD Enterprise provides deep visibility into live data directly at the endpoint, helping you conduct faster, more targeted enterprise-wide post-breach, HR and compliance investigations in a single, robust solution. With AD Enterprise, you can respond quickly, remotely and covertly while maintaining chain of custody, and facilitate focused forensic investigations and post-breach analysis, without interruption to business operations.</t>
  </si>
  <si>
    <t>AD LAB</t>
  </si>
  <si>
    <t>Data Processing</t>
  </si>
  <si>
    <t>Divide and conquer with AD Lab. This proven tool helps you power through massive data sets, handle various data types and run multiple cases at the same time, all within a collaborative, scalable environment. AD Lab uniquely enables distributed processing, allowing investigators to utilize additional hardware to dramatically increase their case processing and resolution speed.</t>
  </si>
  <si>
    <t>FORENSIC TOOLKIT (FTK)®</t>
  </si>
  <si>
    <t xml:space="preserve"> Dead-Box Forensics</t>
  </si>
  <si>
    <t>Zero in on relevant evidence quickly, conduct faster searches and dramatically increase analysis speed with FTK®, the purpose-built solution that interoperates with mobile device and e-discovery technology. Powerful and proven, FTK processes and indexes data upfront, eliminating wasted time waiting for searches to execute. No matter how many different data sources you’re dealing with or the amount of data you have to cull through, FTK gets you there quicker and better than anything else.</t>
  </si>
  <si>
    <t>FTK® Imager</t>
  </si>
  <si>
    <t>Evidence Acquisition</t>
  </si>
  <si>
    <t>FTK® Imager is a data preview and imaging tool that lets you quickly assess electronic evidence to determine if further analysis with a forensic tool such as AccessData® Forensic Toolkit® (FTK) is warranted. FTK Imager can also create perfect copies (forensic images) of computer data without making changes to the original evidence.</t>
  </si>
  <si>
    <t>QUIN-C™</t>
  </si>
  <si>
    <t>With Quin-C™, a pioneering technology from AccessData, you can empower forensic &amp; legal teams at every skill level to conduct and close more accurate, advanced investigations faster than ever before.</t>
  </si>
  <si>
    <t>AD eDiscovery®</t>
  </si>
  <si>
    <t>E-Discovery</t>
  </si>
  <si>
    <t>Whether conducting a large-scale search or audit against a broad range of structured and unstructured data, or supporting the complete end-to-end e-discovery process, AD eDiscovery® helps organizations mitigate risk, ensure compliance, and improve response efficiency. A single, fully integrated platform for forensically sound enterprise-wide preservation/lit hold, search, collection, processing, data assessment and complete legal review, AD eDiscovery gives teams a repeatable, defensible process for managing e-discovery that will hold up in court.</t>
  </si>
  <si>
    <t>Summation</t>
  </si>
  <si>
    <t>Summation® is the only all-inclusive, web-based legal review platform that provides teams with a single tool for managing all post-collection stages of e-discovery. Powered by trusted FTK® processing technology, Summation combines processing, review and case organization into a single product for the most cost-effective, accelerated e-discovery possible. And because Summation utilizes a single shared, forensically secure backend database, data never has to move throughout the e-discovery process, reducing risk of data loss and spoliation.</t>
  </si>
  <si>
    <t>Empower your team to work smarter and better with help from AccessData experts trained in forensics and e-discovery processes. Our team has worked with customers in a variety of industries to provide support for everything from forensic imaging and analysis through complete litigation managed support. Whether you’re part of corporate security, law enforcement, government agencies or law firms, we partner with you to support your team with scalable services that are a smart investment for the future. We know that different organizations have different needs.</t>
  </si>
  <si>
    <t>ACCESSDATA API</t>
  </si>
  <si>
    <t>Software Integration</t>
  </si>
  <si>
    <t>Seamlessly integrate your AccessData forensic and e-discovery platforms with other software to automate the previously time-intensive manual processes across the investigative workflow. AccessData is the first forensics company to offer a full-featured API that can integrate across the entire forensics and e-discovery portfolio, dramatically speeding up investigations and reducing the risk and expense of passing data between platforms.</t>
  </si>
  <si>
    <t>Endpoint Security</t>
  </si>
  <si>
    <t>Network Security</t>
  </si>
  <si>
    <t>Business Continuity Assurance Program</t>
  </si>
  <si>
    <t>Cybersecurity Business Risk</t>
  </si>
  <si>
    <t>Business Risk</t>
  </si>
  <si>
    <t>With rapid adoption of new technologies, increasing regulation, and near daily well publicized, ​damaging cyber-attacks, cybersecurity and privacy have risen to the top of every executive and board’s agenda.​</t>
  </si>
  <si>
    <t>Incident Response Forensics</t>
  </si>
  <si>
    <t>Incident Response Assurance</t>
  </si>
  <si>
    <t>IT Risk Assessment</t>
  </si>
  <si>
    <t xml:space="preserve">Security and Privacy Maturity </t>
  </si>
  <si>
    <t>Security Maturity</t>
  </si>
  <si>
    <t>Third Party Risk/ Vendor Mangement</t>
  </si>
  <si>
    <t>Third Party Risk</t>
  </si>
  <si>
    <t>Training and Awareness</t>
  </si>
  <si>
    <t>IT Risk Compliance Outsourcing Risk Director</t>
  </si>
  <si>
    <t>Virtual Leadership</t>
  </si>
  <si>
    <t>With rapid adoption of new technologies, increasing regulation, and near daily well publicized, ​damaging cyber-attacks, IT Risk &amp; Compliance issues have risen to the top of every executive and board’s agenda.</t>
  </si>
  <si>
    <t>VISO Services</t>
  </si>
  <si>
    <t>Vulnerabilty Management</t>
  </si>
  <si>
    <t>Security /Antivirus Solutions</t>
  </si>
  <si>
    <t>Anti-Malware</t>
  </si>
  <si>
    <t>AV</t>
  </si>
  <si>
    <t>Security is of the utmost importance to your network. As systems improve over time, so also evolves the security threats, such as hackers, malware, viruses, and other malicious programs. Accurate Data Networks partners with the best vendors in the security field, and our engineers are trained and certified with the best and most up to date security products in the market</t>
  </si>
  <si>
    <t>Application Support</t>
  </si>
  <si>
    <t>App Support</t>
  </si>
  <si>
    <t>We are experienced with providing application support for a wide variety of businesses. Whether you are using Microsoft Office applications or something more specific to your industry, such as an accounting or legal application, we have the know-how to provide the support you need.</t>
  </si>
  <si>
    <t>Online Backup and Disaster Recovery Planning</t>
  </si>
  <si>
    <t>Having a backup plan in place in case of an unforeseen emergency or disaster is vital for the longevity and success of your business. We have firsthand knowledge on how to prepare for them, whether it be flood, fire, computer virus, simple human error, or anything else that can cause damage to your network.</t>
  </si>
  <si>
    <t>Cloud Solutions</t>
  </si>
  <si>
    <t>We offer a full suite of cloud based solutions. Through our consulting service, we can offer an objective analysis of how the cloud might best serve your business. We can also help you to migrate your applications to the cloud, and provide cloud-based backup solutions.</t>
  </si>
  <si>
    <t>Hard Drive Data Recovery</t>
  </si>
  <si>
    <t>Data Recovery</t>
  </si>
  <si>
    <t>Server Data Recovery</t>
  </si>
  <si>
    <t>RAID (Redundant Array of Inexpensive Drives)</t>
  </si>
  <si>
    <t>Flash Drives &amp; USB Drives</t>
  </si>
  <si>
    <t>SSD/SD Cards</t>
  </si>
  <si>
    <t>When legal disputes arise (or you are in the process of heading toward litigation) in cases such as fraud, business dispute, employee termination or divorce – it is often required to collect forensic images of data that will be necessary for review. This can include hard drives, flash drives, and mobile devices. Our engineers are trained for forensic collection of data, and have some of the best forensic tools for data collections, including specialized hardware in our lab for forensic recovery from damaged drives.</t>
  </si>
  <si>
    <t>Email Solutions / Spam Blocking</t>
  </si>
  <si>
    <t>Email Security</t>
  </si>
  <si>
    <t>Your daily email experience should support and advance you, not waste your time or leave you frustrated. We can build a full-fledged email solution for your businesses that will stop a high percentage of Spam, phishing attempts, and viruses or other malware so it never reaches your inbox in the first place.</t>
  </si>
  <si>
    <t>Virtual Servers</t>
  </si>
  <si>
    <t>Hardware Security</t>
  </si>
  <si>
    <t>One important way that some businesses are getting the optimum performance and efficiency from their hardware resources is through the use of virtual servers.</t>
  </si>
  <si>
    <t>Internet Connectivity</t>
  </si>
  <si>
    <t>Dependable and swift Internet connectivity is essential for the day-to-day operations of your business. Our engineers can install, implement, and support nearly any kind of configuration, including T1 lines, cable, FIOS, U-verse and other internet technologies.</t>
  </si>
  <si>
    <t>Network Design &amp; Support</t>
  </si>
  <si>
    <t>Network Support</t>
  </si>
  <si>
    <t>From consultation, design, installation, and necessary maintenance and updates, we offer a full range of services to support your vital network. Every network is unique, and you need engineers with the depth of knowledge to make sure your system is running smoothly.</t>
  </si>
  <si>
    <t>Network Performance</t>
  </si>
  <si>
    <t>You rightfully expect your network to run quickly and smoothly when you are getting work done. If there are any slowdowns or snags, our team can execute onsite testing of both internal and external traffic</t>
  </si>
  <si>
    <t>Remote Connectivity / VPN (Virtual Private Network)</t>
  </si>
  <si>
    <t>VPN Security</t>
  </si>
  <si>
    <t>If you have a "virtual office" or remote workers using your system, then you will need remote access that is reliable and secure. We can provide remote access solutions that will give you all the functions that off-site workers need while at the same time being safe and secure.</t>
  </si>
  <si>
    <t>Wireless Networks</t>
  </si>
  <si>
    <t>Wireless solutions are in high demand these days. Wireless laptops, tablet computers, and other devices enable you to work from anywhere within your office with no worries about available hook-ups.</t>
  </si>
  <si>
    <t>Accurics Platform</t>
  </si>
  <si>
    <t>Cloud Security Posture Management (CSPM)</t>
  </si>
  <si>
    <t>Programmatically detect and fix cloud infrastructure misconfigurations in design, build, and runtime</t>
  </si>
  <si>
    <t>Terrascan (Open Source)</t>
  </si>
  <si>
    <t>Use open source software to mitigate policy violations across Infrastructure
as Code before provisioning cloud infrastructure</t>
  </si>
  <si>
    <t>Design &amp; Architecture Consulting</t>
  </si>
  <si>
    <t>Cybersecurity Hygiene</t>
  </si>
  <si>
    <t xml:space="preserve">Data Classification Consulting Services </t>
  </si>
  <si>
    <t>Data Governence</t>
  </si>
  <si>
    <t>Technology Implementation Services</t>
  </si>
  <si>
    <t>Implementation Services</t>
  </si>
  <si>
    <t>DLP – Management &amp; Support</t>
  </si>
  <si>
    <t>DLP – Incident Monitoring</t>
  </si>
  <si>
    <t>Intrusion Detection</t>
  </si>
  <si>
    <t>24X7 Security Support Services</t>
  </si>
  <si>
    <t>Managed Security Services</t>
  </si>
  <si>
    <t>Security Audits</t>
  </si>
  <si>
    <t>Vulnerability Assessment</t>
  </si>
  <si>
    <t>Education Services</t>
  </si>
  <si>
    <t>Cyber Backup</t>
  </si>
  <si>
    <t>Data Backup</t>
  </si>
  <si>
    <t>Antiransomware</t>
  </si>
  <si>
    <t>Snap Deploy</t>
  </si>
  <si>
    <t>Deployment Solution</t>
  </si>
  <si>
    <t>Cyber Disaster Recovery</t>
  </si>
  <si>
    <t>Disaster Recovery</t>
  </si>
  <si>
    <t>Disk Director</t>
  </si>
  <si>
    <t>Disk Management</t>
  </si>
  <si>
    <t>Advanced Security</t>
  </si>
  <si>
    <t>FKI 5Nine</t>
  </si>
  <si>
    <t>Advanced Management</t>
  </si>
  <si>
    <t>Advanced Backup</t>
  </si>
  <si>
    <t>Advanced Disaster Recovery</t>
  </si>
  <si>
    <t>Cyber Files</t>
  </si>
  <si>
    <t>Remote Work Protection</t>
  </si>
  <si>
    <t>ACROS Application Security Analysis</t>
  </si>
  <si>
    <t>A service that exploits our extensive and unique knowledge to the limits, ACROS Application Security Analysis is the ultimate vulnerability-exterminating process to which you can subject a software application or a product that employs software in any way.</t>
  </si>
  <si>
    <t>ACROS Penetration Test</t>
  </si>
  <si>
    <t>ACROS Penetration Test is a realistic "friendly" simulation of an "Advanced Persistent Threat" attack on an IT system - corporate IT infrastructure, electronic bank, power plant network, stock trading system etc. Our highly skilled team of security experts assumes the role of a motivated group of professional hackers and attempts to accomplish a variety of agreed-upon mission objectives (also called goals or flags), such as getting access to target network, executing unauthorized transactions, obtaining secret corporate information, demonstratively damaging production capabilities or disabling networks. Although we're using numerous commercial and in-house tools, our success is mainly a product of our resourcefulness, ability to quickly understand how unknown systems work, to hide our actions from all sorts of intrusion/anomaly detection systems by "flying below the radar", ability to quickly find and exploit previously unknown vulnerabilities in systems and applications, to penetrate security mechanisms such as firewalls or content filters, to propagate covertly through the target network, to gather intelligence data and elevate privileges - and mostly, to use these skills efficiently while steering the attack towards the specified mission objectives.</t>
  </si>
  <si>
    <t>If you're in charge of a critical system, you're probably combining outsourced security forces with in-house knowledge. There are many day-to-day security procedures that don't need security gurus, but may require 24-7 manpower at the site. On the other hand, there are times when you're faced with a problem that needs to be analyzed by someone from outside who is a hands-on expert in digital security. So whether you're developing your own web-banking system or you just feel uncomfortable about your users demanding remote access to your internal network, we can show you the security implications and help you find an effective, secure solution.</t>
  </si>
  <si>
    <t>AC-Hunter</t>
  </si>
  <si>
    <t>Threat Detection</t>
  </si>
  <si>
    <t>Data Guard</t>
  </si>
  <si>
    <t>Data Custody</t>
  </si>
  <si>
    <t>File Fortress</t>
  </si>
  <si>
    <t>Scout</t>
  </si>
  <si>
    <t>Remediation Guidance</t>
  </si>
  <si>
    <t>AI-Hunter detects malware by targeting its network communications. Rather than analyzing the host itself, where malware writers can leverage a wide range of evasion techniques.</t>
  </si>
  <si>
    <t>Contract Recruitment</t>
  </si>
  <si>
    <t>Recruitment</t>
  </si>
  <si>
    <t>The Cyber Security Industry is fast-paced and complex, and the best contract staff are always in high demand.
Acumin | RSR Digital supply our clients with access to a flexible source of qualified, approved and referenced contractors immediately ready to work for your business.</t>
  </si>
  <si>
    <t>Managed Services</t>
  </si>
  <si>
    <t>Cyber security jobs are in high-demand as data breaches grab headlines and the country suffers a skill shortage.</t>
  </si>
  <si>
    <t>Executive Search</t>
  </si>
  <si>
    <t>Acumin | RSR Digital’s approach to executive search is all about speed. We hold an unrivalled position in the cyber security industry because we are one of the longest standing recruitment service providers and our Intel into the market is unrivalled.</t>
  </si>
  <si>
    <t>Permanent Recruitment</t>
  </si>
  <si>
    <t>Finding the right person is a priority; but should not take you away from business critical activity.
Deeply connected in the industry, Acumin | RSR Digital have a database full of the best talent in the market.
We ensure that all candidates are professionally qualified, assessed and briefed, and our expert consultants work closely with you to determine your brief and adapt to your feedback.</t>
  </si>
  <si>
    <t>Acunetix 360</t>
  </si>
  <si>
    <t>DAST</t>
  </si>
  <si>
    <t>Acunetix 360 is a best-of-breed enterprise web vulnerability solution designed to be a part of complex environments. It provides multiple integrations as well as options to integrate within custom contexts.</t>
  </si>
  <si>
    <t>Acunetix Premium</t>
  </si>
  <si>
    <t>Acunetix Premium is a web application security solution for managing the security of multiple websites, web applications, and APIs. Integration features allow you to automate your DevOps and issue management infrastructures.</t>
  </si>
  <si>
    <t>Acunetix Standard</t>
  </si>
  <si>
    <t>Acunetix Standard is a web vulnerability scanner, which automatically tests your websites for over 6,500 security vulnerabilities.</t>
  </si>
  <si>
    <t>IAM Solutions</t>
  </si>
  <si>
    <t>Your partner for digital identities, identity management and access management.</t>
  </si>
  <si>
    <t>Draw on our expertise for assessments, actionable strategies and concepts.</t>
  </si>
  <si>
    <t>Endpoint Health</t>
  </si>
  <si>
    <t>For most large enterprises, the majority of help desk tickets are created due to a handful of issues related to endpoint configurations – missing patches, misconfigured group policy, etc. Many of these issues have required IT staff to physically visit the endpoint to diagnose and remediate the issue . Adaptiva Endpoint Health automatically checks the configuration of endpoints, diagnoses any problems, and remediates any issues.</t>
  </si>
  <si>
    <t>Evolve VM</t>
  </si>
  <si>
    <t>Evolve VM introduces a new, rapid approach to endpoint compliance and vulnerability management that automatically detects and resolves issues at the moment it discovers them. It uses peer-to-peer technology to proactively speed time to resolution of endpoint compliance and vulnerability issues faster than any other product on the market today.</t>
  </si>
  <si>
    <t>Green Planet</t>
  </si>
  <si>
    <t>Adaptiva Green Planet is an endpoint wake-up product that safeguards the enterprise by remotely turning on devices which need software updates and patches. Green Planet empowers enterprise IT teams to enforce their security policies by ensuring that computers are powered on and ready to install critical software deliveries, OS updates, patches, and more.</t>
  </si>
  <si>
    <t>OneSite Cloud</t>
  </si>
  <si>
    <t>Endpoint Visibility</t>
  </si>
  <si>
    <t>Adaptiva’s OneSite Cloud seamlessly extends the boundaries of the enterprise network to cover the entire internet so you can securely exert total visibility and control over all endpoints, regardless of where they are – in the office, at home, or at a coffee shop. OneSite Cloud delivers content from ConfigMgr, Microsoft Intune, and VMware Workspace ONE at unprecedented speed and scale.</t>
  </si>
  <si>
    <t>Knowing that your business is covered during outages will bring peace of mind. You can avoid chaos, stress, lost revenue and frustrated clients if you prepare for these types of events when everything is running normally. Adaptive Technology Group will help you plan so your business can survive the expected.</t>
  </si>
  <si>
    <t>Cloud Strategies</t>
  </si>
  <si>
    <t xml:space="preserve">Cloud </t>
  </si>
  <si>
    <t>Adaptive Technology Group knows that before you can select the best tool for the job it is imperative to have a thorough understanding of what you are trying to accomplish, the requirements, your expectations and, most importantly, how this is going to improve your business.</t>
  </si>
  <si>
    <t>Security and Compliance</t>
  </si>
  <si>
    <t>Protect your data and system against threats and intruders. Hackers and breaches have become commonplace these days and it seems that no one is immune. With cyber-crimes on the rise, one layer of security just isn’t enough anymore and many companies are adopting multiple layers of security to fortify their systems.</t>
  </si>
  <si>
    <t>Collaboration and Communication</t>
  </si>
  <si>
    <t>Adaptive Technology Group can help you take advantage of these new technologies and open the door for you to do business ‘the new way’. We can help you select to most effective communication and collaboration technologies for your business and then integrate them into your existing computer system for a seamless and productive unified communication experience.</t>
  </si>
  <si>
    <t>System Optimization</t>
  </si>
  <si>
    <t>Adaptive Technology Group can evaluate your computer system to see if it is optimized for your operation and provide a report of what is working well and what may need a little attention. We can design, implement and manage solutions that capitalize on the efficient parts of your exiting system and add new technology to enhance productivity and performance.</t>
  </si>
  <si>
    <t>At Adaptive Technology Group we pride ourselves on our level of technical knowledge and experience. We can design, implement and manage optimized, efficient solutions for your business according to manufacturer’s specifications and industry standard best practices, assuring that it’s working the way you expect it to.</t>
  </si>
  <si>
    <t>SECaaS Cloud Messaging Protection Platform</t>
  </si>
  <si>
    <t>messaging protection</t>
  </si>
  <si>
    <t>mobile operator security</t>
  </si>
  <si>
    <t>The AdaptiveMobile Security Messaging Protection Platform has been remastered to offer cloud based security for the CPaaS market. Faster to deploy, focus on securing your business providing more foresight and predictability.</t>
  </si>
  <si>
    <t>Messaging Security</t>
  </si>
  <si>
    <t>AdaptiveMobile Security provides advanced protection against cybercrime that is exploiting the mobile messaging channel and can help operators, aggregators and inter-exchange carriers take the right steps to tackle a broad range of challenges to their messaging services.</t>
  </si>
  <si>
    <t>Revenue Protection</t>
  </si>
  <si>
    <t>Mobile operators across the globe have the opportunity to generate incremental revenues from their existing SMS messaging infrastructure. Whilst price pressure in the consumer messaging sector has commoditised the service, the growing ecosystem of commercial messaging providers is driving significant growth at a higher price point.</t>
  </si>
  <si>
    <t>Commercial Traffic Management</t>
  </si>
  <si>
    <t>signalling protection</t>
  </si>
  <si>
    <t>Commercial Enterprise A2P messaging is the high growth, higher margin service that enables enterprises and brands to communicate more effectively with their customers, and is catapulting a new wave of growth and innovation in aggregators and operators.</t>
  </si>
  <si>
    <t>Signalling Protection</t>
  </si>
  <si>
    <t>Signalling networks using protocols such as SS7, Diameter and GTP are under attack from adversaries and fraudsters, exploiting loopholes in the protocols to breach subscriber privacy, deny access to key services and to directly defraud mobile operators. AdaptiveMobile Security are experts in multi-protocol mobile security attacks.</t>
  </si>
  <si>
    <t>https://constellaintelligence.com/</t>
  </si>
  <si>
    <t>Intelligence API</t>
  </si>
  <si>
    <t>API</t>
  </si>
  <si>
    <t>Child Protection</t>
  </si>
  <si>
    <t>Application</t>
  </si>
  <si>
    <t>Our “Child Protection” solution protects children while surfing and using apps on mobile devices. Parents are given the opportunity to accompany their children while using the internet. And you add an incredibly useful premium product to your portfolio.</t>
  </si>
  <si>
    <t>ADT Mobile App</t>
  </si>
  <si>
    <t>The ADT Control app takes the comfort, convenience and security of the ADT Command platform and puts it in the palm of your hand. Whip out your smartphone and have fingertip control of your smart security and home automation devices from virtually anywhere.</t>
  </si>
  <si>
    <t>Security Cameras</t>
  </si>
  <si>
    <t>ADT home security cameras are the next best thing to being there to watch over the things in your life you value most. Indoor, outdoor, and at your door, we have the security cameras that meet your needs.</t>
  </si>
  <si>
    <t>Security Panels</t>
  </si>
  <si>
    <t>The ADT Command smart home security touchpad not only provides real protection for the things you value most, but also really smart, really simple integration and control of your smart security and home automation devices.</t>
  </si>
  <si>
    <t>GDPR/MyDPO</t>
  </si>
  <si>
    <t>ISO27001</t>
  </si>
  <si>
    <t>ISO27001: 2019</t>
  </si>
  <si>
    <t>Data Protection /GDPR</t>
  </si>
  <si>
    <t>Educational Cyber Security</t>
  </si>
  <si>
    <t>Information Risk Management</t>
  </si>
  <si>
    <t>PCI-DSS Compliance</t>
  </si>
  <si>
    <t>Cyber Essentials</t>
  </si>
  <si>
    <t>Police Cyber Security</t>
  </si>
  <si>
    <t>NIS Directive /Regulations</t>
  </si>
  <si>
    <t>Supply Chain Assurance</t>
  </si>
  <si>
    <t>MySecurityManager</t>
  </si>
  <si>
    <t>NHS Data Security &amp; Protection Toolkit</t>
  </si>
  <si>
    <t>Training Facilities</t>
  </si>
  <si>
    <t>On-Premise Facilities</t>
  </si>
  <si>
    <t>Review &amp; Audit</t>
  </si>
  <si>
    <t>Physical Security</t>
  </si>
  <si>
    <t>Educational Physical Security Review</t>
  </si>
  <si>
    <t>Red Teaming</t>
  </si>
  <si>
    <t>IAO Education Journey</t>
  </si>
  <si>
    <t>Public Sector Information Asset Owner (IAO) Essentials</t>
  </si>
  <si>
    <t>Police Information Asset Owner (IAO) Essentials</t>
  </si>
  <si>
    <t>Public Sector Information Asset Owner (IAO) Intermediate</t>
  </si>
  <si>
    <t>Police Information Asset Owner (IAO) Intermediate</t>
  </si>
  <si>
    <t>Public Sector Information Asset Owner (IAO) Advanced</t>
  </si>
  <si>
    <t>Police Information Asset Owner (IAO) Advanced</t>
  </si>
  <si>
    <t>Police Senior Information Risk Owner (SIRO)</t>
  </si>
  <si>
    <t xml:space="preserve">Data Protection /GDPR Training </t>
  </si>
  <si>
    <t>NIS Directive Training</t>
  </si>
  <si>
    <t>Bespoke Training</t>
  </si>
  <si>
    <t>Safety and Security Analysis</t>
  </si>
  <si>
    <t>Device Engineering</t>
  </si>
  <si>
    <t>Andamio Games®, a spinoff of Adventium Labs, is dedicated to creating collaborative mobile-device games that bridge the engagement gap in STEM classrooms. Andamio is the Spanish word for “scaffold,” the underlying instructional approach that leads to student curiosity, understanding, and confidence. Its interactive games help instructors address critical national standards involving the most-difficult-to-teach science concepts and processes.</t>
  </si>
  <si>
    <t>ZoneGuard</t>
  </si>
  <si>
    <t>Domain Name Registry Services</t>
  </si>
  <si>
    <t>mobiReady is a testing tool to evaluate your site’s mobile-readiness using industry best practices and standards. mobiReady provides free analysis and a report to determine how well your site performs on mobile devices.</t>
  </si>
  <si>
    <t>One-Click DNSSEC</t>
  </si>
  <si>
    <t>Managed DNS</t>
  </si>
  <si>
    <t>Flex DNS Platform</t>
  </si>
  <si>
    <t>Falcon X Elite</t>
  </si>
  <si>
    <t>Assigned Intel Analyst</t>
  </si>
  <si>
    <t xml:space="preserve">Email Security Practitioner Services
</t>
  </si>
  <si>
    <t>• Access to an Agari Subject Matter Expert (SME) for an extended period of time • A trusted advisor who possesses both business acumen and technical expertise to improve your overall email security posture • Achieve your business objectives by keeping your Agari initiatives on track • Available in multiple tiers, including Managed Services</t>
  </si>
  <si>
    <t xml:space="preserve">Agari Active Defense™
</t>
  </si>
  <si>
    <t>Agari Active Defense BEC
Threat Intelligence service gives
you actionable intelligence to
understand threats and reduce
risk from BEC attacks.</t>
  </si>
  <si>
    <t xml:space="preserve">Agari Brand Protection™
</t>
  </si>
  <si>
    <t>Agari Brand Protection automates DMARC email authentication and enforcement to prevent brand abuse and protect your customers from costly phishing attacks.</t>
  </si>
  <si>
    <t xml:space="preserve">Agari Identity Graph™
</t>
  </si>
  <si>
    <t xml:space="preserve">The Agari Identity Graph is a high-performance graph database of relationships and behavioral patterns between individuals, brands, businesses, services, and domains using hundreds of characteristics to define trusted communications.
</t>
  </si>
  <si>
    <t>Agari Phishing Defense™</t>
  </si>
  <si>
    <t>Agari Phishing Defense stops phishing,
BEC and other identity deception
attacks that trick employees into
harming your business.</t>
  </si>
  <si>
    <t xml:space="preserve">Agari Phishing Response™
</t>
  </si>
  <si>
    <t>Agari Phishing Response™ is the only turnkey solution purpose-built for Microsoft Office 365 to automate the process of phishing incident response, remediation, and breach containment.</t>
  </si>
  <si>
    <t xml:space="preserve">Agari SOC Network™
</t>
  </si>
  <si>
    <t>With a continually evolving threat landscape, organizations are under increased pressure to manage security
vulnerabilities. They often need to deploy multiple threat intelligence feeds to assist in this process by
identifying common indicators of compromise (IOC) and indicators of attack (IOA) and then recommending
the necessary steps to prevent attack or infection.</t>
  </si>
  <si>
    <t xml:space="preserve">Continuous Detection and Response Technology
</t>
  </si>
  <si>
    <t>Agari Continuous Detection and Response technology enables organizations to easily prevent or mitigate data breaches from previously unknown attacks by removing malicious emails from user inboxes.</t>
  </si>
  <si>
    <t>Flexibility and control for your advanced business needs</t>
  </si>
  <si>
    <t>PCI 360° Compliance</t>
  </si>
  <si>
    <t>Our holistic, 12-month programmatic approach to maintaining PCI compliance is rooted in proactive collaboration and CISO-style guidance, with a long-term view towards strengthening your security posture.</t>
  </si>
  <si>
    <t>SEC Cybersecurity Mock Audit</t>
  </si>
  <si>
    <t>Our consulting engagement is designed to prepare you for the inevitable day the SEC comes knocking, driven by our experienced vCISOs, who’ve been in the boardroom through real audits.</t>
  </si>
  <si>
    <t>Cybersecurity</t>
  </si>
  <si>
    <t>Agio delivers consulting engagements to help you manage risk, meet compliance requirements and maximize efficiency within your existing cybersecurity operations.</t>
  </si>
  <si>
    <t>Database Management</t>
  </si>
  <si>
    <t>Database Mangement</t>
  </si>
  <si>
    <t xml:space="preserve">Agio’s team of elite DBAs handle the day-to-day operational management of your systems 24x7x365―on-premise or in the cloud.
</t>
  </si>
  <si>
    <t>Desktop as a Service</t>
  </si>
  <si>
    <t xml:space="preserve">Our solution provides a best-in-breed secure and reliable workstation hosted on Microsoft Azure, available from anywhere in the world.
</t>
  </si>
  <si>
    <t xml:space="preserve">Our solution offers you ultimate flexibility and complete control over your data at a 30-50% cost reduction. Work with Agio, and get back that peace of mind you’ve been missing.
</t>
  </si>
  <si>
    <t>End-User Services</t>
  </si>
  <si>
    <t>We’re the fix for your end users’ annoying technology issues, offering the help they need anytime with our 24x7x365 global service desk.</t>
  </si>
  <si>
    <t>FCA Governance Programme</t>
  </si>
  <si>
    <t>FCA Governance</t>
  </si>
  <si>
    <t>We’ve created a 360° solution to address the FCA’s 48-question Cyber Security Resiliency Questionnaire, the NCSC’s 10 Steps to Cyber Security as well as their 51 Cyber Essentials.</t>
  </si>
  <si>
    <t>Incident Response Management</t>
  </si>
  <si>
    <t>Our Incident Response Management solution is a 12-month planned program designed for the unplanned. You’ll never be able to predict the type of breach that’ll hit, but you can predict how you respond.</t>
  </si>
  <si>
    <t>Infrastructure Support</t>
  </si>
  <si>
    <t xml:space="preserve">Agio manages the health and performance of your infrastructure, including standard blocking and tackling, reducing false positives, and hands-on posture reporting – all from a single pane of glass.
</t>
  </si>
  <si>
    <t>IT-as-a-Service</t>
  </si>
  <si>
    <t xml:space="preserve">Technology is the last thing you want to think about as a startup or small fund. We make it easy with Agio SkySuite, your IT-as-a-Service solution that ensures a footprint in the public cloud. 
</t>
  </si>
  <si>
    <t>Managed Azure</t>
  </si>
  <si>
    <t xml:space="preserve">Welcome to the future of IT — public cloud computing. Whether you keep just your backup or your entire environment hosted in the public cloud, Agio will make the transition smooth and maintenance free.
</t>
  </si>
  <si>
    <t>Extended Detection &amp; Response</t>
  </si>
  <si>
    <t>MDR</t>
  </si>
  <si>
    <t>Our 360° portfolio of services combines next generation tools with our expert security engineers to proactively monitor and mitigate threats to your environment 24x7x365.</t>
  </si>
  <si>
    <t>Phishing Protection</t>
  </si>
  <si>
    <t>Our service is a holistic, AI-driven solution to ensure your end users stay protected from the #1 threat – phishing.</t>
  </si>
  <si>
    <t>SEC Governance Program</t>
  </si>
  <si>
    <t>SEC Governance</t>
  </si>
  <si>
    <t xml:space="preserve">Our two-year compliance program is a proactive, methodical approach to cybersecurity, under the direction of a virtual CISO that aligns alternative investment advisors with the SEC OCIE Risk Alert.
</t>
  </si>
  <si>
    <t>Server Management</t>
  </si>
  <si>
    <t>Server Managment</t>
  </si>
  <si>
    <t>Our highly trained server engineers deliver the solution through a hybrid reactive and proactive approach to ensure 360º support of your servers.</t>
  </si>
  <si>
    <t>Technical Testing Program</t>
  </si>
  <si>
    <t>Technical Testing</t>
  </si>
  <si>
    <t>Our program is a highly sophisticated solution, uniquely customizable for companies with already existing cybersecurity governance efforts in place.</t>
  </si>
  <si>
    <t>Vendor Risk Program</t>
  </si>
  <si>
    <t>Third Party Risk Managment</t>
  </si>
  <si>
    <t>Our 360° program offers a dual assessment of your vendors, monitoring and management of corrective action plans, real-time threat assessments, and a transparent dashboard for tracking.</t>
  </si>
  <si>
    <t xml:space="preserve">AhnLab TrusGuard DPX
</t>
  </si>
  <si>
    <t>Anti-DDoS</t>
  </si>
  <si>
    <t xml:space="preserve">AhnLab TrusGuard DPX is designed to defeat today’s highly complex and sophisticated DDoS attacks with an intelligent defense strategy. It ensures business continuity and resource availability with an all-inclusive security layer that not only detects today’s more complex attacks, but also mitigates their effects.
</t>
  </si>
  <si>
    <t>AhnLab TS Engine</t>
  </si>
  <si>
    <t>Anti-Virus</t>
  </si>
  <si>
    <t>AhnLab TS Engine Suite is a next-generation integrative engine capable of offering effective response to a wide spectrum of the latest security threats, including viruses, malicious codes, Trojan horses, spyware programs, and phishing. It ensures flexible and stable services for your system, by offering the AhnLab TS Engine Suite API which enables easy link and implementation with all types of applications and solutions.</t>
  </si>
  <si>
    <t>AhnLab EPS</t>
  </si>
  <si>
    <t>Application Control</t>
  </si>
  <si>
    <t>Advanced cyber attacks targeting critical infrastructures and organizations of high-value have increased over the past several years. AhnLab EPS provides the control and management tools you need to protect your critical infrastructures from malicious threats.</t>
  </si>
  <si>
    <t xml:space="preserve">AhnLab CPP
</t>
  </si>
  <si>
    <t>Cloud Workload Protection</t>
  </si>
  <si>
    <t>Endpoint Protection (EPP)</t>
  </si>
  <si>
    <t xml:space="preserve">AhnLab CPP is a single, centralized cloud workload protection platform that focuses on providing optimized protection, unified management, and flexibility for workloads in hybrid environments.
</t>
  </si>
  <si>
    <t>AhnLab EDR</t>
  </si>
  <si>
    <t>Endpoint Detection and Response (EDR)</t>
  </si>
  <si>
    <t>AhnLab EDR is an Endpoint Detection and Response (EDR) solution that continuously monitors endpoints for comprehensive threat detection, analysis, and response.</t>
  </si>
  <si>
    <t>AhnLab EPP</t>
  </si>
  <si>
    <t>AhnLab EPP is the endpoint protection platform for optimized interoperation and integrated management of diverse security functions. AhnLab EPP provides a stronger response against threats than point solutions-based responses by providing truly centralized endpoint security management and operation.</t>
  </si>
  <si>
    <t>V3 Endpoint Security</t>
  </si>
  <si>
    <t>AhnLab V3 Endpoint Security is a comprehensive endpoint protection that allows businesses to protect important business assets with greater confidence and agility.</t>
  </si>
  <si>
    <t>V3 Net for Windows Server</t>
  </si>
  <si>
    <t>V3Net for Windows Server is an integrated security solution to protect your computer and sensitive personal information by detecting and repairing malicious security threats, and blocking hack attacks. V3Net helps check and specify the security protection settings, and remove Internet threats such as viruses and spyware with a user-friendly interface.</t>
  </si>
  <si>
    <t>V3 Mobile Security</t>
  </si>
  <si>
    <t>AhnLab V3 Mobile Security is a comprehensive mobile solution for anti-malware, anti-theft and privacy protection. It protects your sensitive data through a complete analysis of data access levels against mobile malware and malicious applications, and helps you find your lost or stolen device.</t>
  </si>
  <si>
    <t>TMS</t>
  </si>
  <si>
    <t>Firewall Orchestration and Automation</t>
  </si>
  <si>
    <t xml:space="preserve">AhnLab TMS is the Network Threat Management Platform that manages multiple appliances, monitors and analyzes various threat information and responds to integrated appliances comprehensively.
</t>
  </si>
  <si>
    <t xml:space="preserve">AIPS
</t>
  </si>
  <si>
    <t>IPS</t>
  </si>
  <si>
    <t>AhnLab AIPS (Advanced IPS) is a powerful network intrusion prevention solution that can respond to rapidly changing cyber security threats caused by digital transformations.</t>
  </si>
  <si>
    <t>AhnLab MDS</t>
  </si>
  <si>
    <t>Malware Analysis Sandbox</t>
  </si>
  <si>
    <t>More recent and sophisticated cyber-attacks have targeted organizations by injecting malware or files into web applications and email. The attacks initiate the distribution of malware that passes undetected through conventional security solutions; hence, these are so-called Advanced Persistent Threats(APTs).</t>
  </si>
  <si>
    <t xml:space="preserve">Managed Security Services
</t>
  </si>
  <si>
    <t>MSSP</t>
  </si>
  <si>
    <t xml:space="preserve">AhnLab operates Security Operations Centers (SOC) in South Korea and Japan, and provides managed security services for every different corporate system environment through partnership with global companies such as Cisco, IBM and Barracuda.
</t>
  </si>
  <si>
    <t>AhnLab TrusGuard</t>
  </si>
  <si>
    <t>NGFW</t>
  </si>
  <si>
    <t>The NGFW TrusGuard has been acknowledged by a through market assessment for its technology, performance and stability. The firewall, IPS, application control, VPN, C&amp;C, Anti-Virus/Anti-Spam and DLP protect the business environment. TrusGuard has full lineup from the low-end to data center level models.</t>
  </si>
  <si>
    <t xml:space="preserve">Forensic Services
</t>
  </si>
  <si>
    <t>AhnLab’s digital forensic service team, A-FIRST (AhnLab Forensics &amp; Incident Response Service Team), is comprised of digital forensics experts in the areas of digital forensics, malware, networks and vulnerability. This team of highly dedicated and experienced professionals investigates the cause, scope of damage, and intrusion paths to prevent threats from reoccurring and spreading. This service will reduce your security costs by preventing reoccurring and spreading threats, and will enhance your security level.</t>
  </si>
  <si>
    <t xml:space="preserve">IT Security Consulting Services
</t>
  </si>
  <si>
    <t xml:space="preserve">AhnLab Security Engineering Methodology (ASEM) uses a general and systematic approach for analyzing threats in companies or organizations and establishing solutions accordingly.
</t>
  </si>
  <si>
    <t>DB Shields</t>
  </si>
  <si>
    <t>Endpoint Data Encryption</t>
  </si>
  <si>
    <t>WDE</t>
  </si>
  <si>
    <t>Device Shield</t>
  </si>
  <si>
    <t>MDM</t>
  </si>
  <si>
    <t>MAM</t>
  </si>
  <si>
    <t>Device Shield is a corporate mobile business environment security solution for device and content management and informaton leakage prevention according to the security policy for each workplace.</t>
  </si>
  <si>
    <t>APP Shield</t>
  </si>
  <si>
    <t>Mobile App Protection</t>
  </si>
  <si>
    <t>APP Shields blocks attacker's mobile APP analysis, responds to various threats. It is an integrated mobile APP security solution that responds actively to forgery threats in real-time.</t>
  </si>
  <si>
    <t>USMS</t>
  </si>
  <si>
    <t>PAM</t>
  </si>
  <si>
    <t>Endpoint DLP</t>
  </si>
  <si>
    <t>Nimoko is a service that maximizes the performance of an artificial intelligence system.</t>
  </si>
  <si>
    <t xml:space="preserve">Security Consulting </t>
  </si>
  <si>
    <t>Our security consulting is focused on practical perspective. Our strength is that it has been based upon the know-how of the system integration of network security solutions with carrier operators(telecom companies; such as LGU+ in Korea), and many security modules (SSL,VPN,MDM, etc.)</t>
  </si>
  <si>
    <t>Server Shield</t>
  </si>
  <si>
    <t>Source Code Protection</t>
  </si>
  <si>
    <t>Ahope VMD</t>
  </si>
  <si>
    <t>Virtual Mobile Infrastructure (VMI)</t>
  </si>
  <si>
    <t>CyberEdge</t>
  </si>
  <si>
    <t>Insurance</t>
  </si>
  <si>
    <t>Cyber Insurance</t>
  </si>
  <si>
    <t>Our Industry Practice Groups offer comprehensive solutions for the multifaceted needs of your industry. Through our focused approach, we provide technical experience and specialized underwriting, claims, and loss control services to help you reduce the risks specific to your business, no matter what its size.</t>
  </si>
  <si>
    <t>CyberEdge Plus</t>
  </si>
  <si>
    <t>We offer a broad range of products and services, including traditional insurance, highly specialized solutions, and excess and surplus lines insurance to help businesses reduce emerging risks. Clients range from large, international, and mid-sized companies to small businesses, entrepreneurs, and non-profits worldwide</t>
  </si>
  <si>
    <t>CyberEdge PC</t>
  </si>
  <si>
    <t>Whether you are in need of retirement programs for your healthcare, higher education, government, K-12, and not-for-profit institutions or looking for a private mortgage insurance solution, our dedicated teams can help with creating a plan for you.</t>
  </si>
  <si>
    <t>CyberMatics</t>
  </si>
  <si>
    <t>Risk Analysis</t>
  </si>
  <si>
    <t>Cyber Crisis Management Exercise</t>
  </si>
  <si>
    <t>Crisis Management</t>
  </si>
  <si>
    <t>CyberRange</t>
  </si>
  <si>
    <t>Cyber Range</t>
  </si>
  <si>
    <t xml:space="preserve">Airbus is a global leader in the defence sector, the largest defence supplier in Europe, and among the top 10 defence companies worldwide. It manufactures tactical and strategic airlifters, multi-role aerial tankers and advanced combat aircraft. Together, the A400M, C295, CN235, A330 MRTT and Eurofighter Typhoon make up a world-class product line operated by air forces worldwide.
</t>
  </si>
  <si>
    <t>Digital Risk Protection</t>
  </si>
  <si>
    <t>Digital Risk Protection (DRP)</t>
  </si>
  <si>
    <t>High Grade Encryption</t>
  </si>
  <si>
    <t>Encryption in Transit</t>
  </si>
  <si>
    <t>At Airbus, our purpose is to improve life on Earth and beyond through our cutting-edge space technologies. With every technological breakthrough, we bring people closer together, we navigate new frontiers and we discover new and unexplored destinations. And we don't just take innovations to space – our space solutions and projects help solve global challenges on Earth.</t>
  </si>
  <si>
    <t>Deceptive Security</t>
  </si>
  <si>
    <t>Honeypots</t>
  </si>
  <si>
    <t xml:space="preserve">Incident Response  </t>
  </si>
  <si>
    <t>Cymerius</t>
  </si>
  <si>
    <t>Incident Response Platform</t>
  </si>
  <si>
    <t>Secure Key Management</t>
  </si>
  <si>
    <t>Orion Malware</t>
  </si>
  <si>
    <t xml:space="preserve">SOC </t>
  </si>
  <si>
    <t>SOC as a Service</t>
  </si>
  <si>
    <t>Vulnerability Research</t>
  </si>
  <si>
    <t>Vulnerability Research Services</t>
  </si>
  <si>
    <t xml:space="preserve">Innovation happens when great ideas, people and challenges intersect. At Airbus, we make these intersections happen by partnering with an innovation ecosystem – from inside Airbus to the outside world – to translate innovative ideas into aerospace breakthroughs more quickly than ever before. The way we work with our partners is open and agile.
</t>
  </si>
  <si>
    <t>Security Consulting Services</t>
  </si>
  <si>
    <t>Airbus’ diverse product line includes everything from passenger jetliners to freighters and private jets. With each of the company’s aircraft family boasting cutting-edge design, superior comfort and unparalleled efficiency, they are setting the standard for the modern aviation industry.</t>
  </si>
  <si>
    <t>OT Security Services</t>
  </si>
  <si>
    <t>Secure Exchange Gateway (SEG)</t>
  </si>
  <si>
    <t>IAM &amp; SSO</t>
  </si>
  <si>
    <t>Falcon X</t>
  </si>
  <si>
    <t>Automated</t>
  </si>
  <si>
    <t xml:space="preserve">Zero Trust Isolation </t>
  </si>
  <si>
    <t>Microsegementation</t>
  </si>
  <si>
    <t>Network Isolation</t>
  </si>
  <si>
    <t>Agentless zero trust isolation employs network-based approach to eliminate unauthorized communication and protect all corporate devices. Easy and automated policy management ensures safe onboarding.</t>
  </si>
  <si>
    <t>Ransomware Kill Switch</t>
  </si>
  <si>
    <t>Network Segmentation</t>
  </si>
  <si>
    <t>Instantly stop ransomware in its tracks with the Ransomware Kill Switch from Airgap. Built on top of our Zero Trust Isolation Platform, the “1-click” switch instantly blocks all lateral data paths. Ransomware will now be contained while the Incident response team investigates. Once remediated, the network can be normalized by flipping the “1-click” switch</t>
  </si>
  <si>
    <t>Page Integrity Manager</t>
  </si>
  <si>
    <t>Bot Mitigation</t>
  </si>
  <si>
    <t>ISPs and MNOs can move networks beyond performance and availability with services to help generate revenue and improve differentiation. IT teams can protect business assets with leading security solutions built on a high-performance global edge network.</t>
  </si>
  <si>
    <t>Site Shield</t>
  </si>
  <si>
    <t>Bot Manager</t>
  </si>
  <si>
    <t>Prolexic Routed</t>
  </si>
  <si>
    <t>Kona DDoS Defender</t>
  </si>
  <si>
    <t>Edge DNS</t>
  </si>
  <si>
    <t>DNS Security</t>
  </si>
  <si>
    <t>Akamai MFA</t>
  </si>
  <si>
    <t>MFA</t>
  </si>
  <si>
    <t>Enterprise Threat Protector</t>
  </si>
  <si>
    <t>Secure Web Gateway</t>
  </si>
  <si>
    <t>Kona Site Defender</t>
  </si>
  <si>
    <t>WAF</t>
  </si>
  <si>
    <t xml:space="preserve">Media delivery customers need a robust platform that is as reliable as it is resilient. Akamai offers massive scale and unparalleled performance, coupled with the capacity to deliver the largest media events, game releases, and software updates to millions of viewers — concurrently.
</t>
  </si>
  <si>
    <t>Web Application Protector</t>
  </si>
  <si>
    <t xml:space="preserve">Whether you are new to Akamai, or increasing your adoption of our solutions, Akamai Professional Services can help your business stay ahead and enhance your return on investment. Our support professionals are available across the globe 24/7, and our dedicated professional services experts serve as an extension of your team. We’re here to help you take on the most challenging web experience and security problems businesses face today. So you can offer consistent, fast, secure experiences to your customers.
</t>
  </si>
  <si>
    <t>Enterprise Application Access</t>
  </si>
  <si>
    <t>ZTNA</t>
  </si>
  <si>
    <t>FKA Soha</t>
  </si>
  <si>
    <t>Identity Cloud</t>
  </si>
  <si>
    <t>AutoThreat Intelligence</t>
  </si>
  <si>
    <t>Automotive Cyber Threat Intelligence</t>
  </si>
  <si>
    <t>AutoThreat intelligence enhances your threat landscape visibility, with unique domain expertise specific to automotive manufacturers and connected vehicle service providers. AutoThreat provides users with domain-specific context for trends to monitor, how threat actors unique to the automotive sector behave, and where they may be most vulnerable for an attack.</t>
  </si>
  <si>
    <t>API Management Platform</t>
  </si>
  <si>
    <t>Akana provides an end-to-end, full lifecycle API management tool for designing, implementing, securing, managing, monitoring, and publishing APIs. Well-suited for large diverse enterprises and federated API partner ecosystems, Akana can be deployed natively across clouds and on-premises, enables customers to deploy securely via an integrated no-code portal, and provides detailed business analytics.</t>
  </si>
  <si>
    <t>The Rock</t>
  </si>
  <si>
    <t>Biometrics</t>
  </si>
  <si>
    <t>Meet the Rock Our hardware unit offers robust functionality wrapped in a sleek, low-profile design that blends inconspicuously into any environment 01 Multi-Sensor technology Using 2D and 3D sensors to capture data lets The Rock deliver incredible accuracy and facilitates effortless user interaction.</t>
  </si>
  <si>
    <t>Preparing and Training</t>
  </si>
  <si>
    <t>Located in France</t>
  </si>
  <si>
    <t>React, Face, and Manage</t>
  </si>
  <si>
    <t>Get Out of the Crisis and Back</t>
  </si>
  <si>
    <t>Enterprise Guardian</t>
  </si>
  <si>
    <t>Information Security</t>
  </si>
  <si>
    <t>The ultimate converged solution for today’s digital and physical risk is Enterprise Guardian. Enterprise Guardian locks in physical security, HR, IT and cyber in an ultra-secure automated platform that’s all-encompassing Physical Identity and Access Management (PIAM). Enterprise Guardian is the only platform that allows you to turn PIAM into a true business enabler to bridge business, security and cyber holistically.</t>
  </si>
  <si>
    <t>Enterprise Visitor Identity Management</t>
  </si>
  <si>
    <t>Every visitor gets the best experience—while your facility achieves the highest levels of security—from arrival to departure.  Enterprise Visitor Identity Management controls the full visitor lifecycle end-to-end, from pre-registration and self-service check-in to notifying hosts of visitor arrivals and checking out.</t>
  </si>
  <si>
    <t>Enterprise Sentry</t>
  </si>
  <si>
    <t>Enterprise Sentry delivers a next generation solution that brings multiple disconnected systems together on one unified screen to display camera feeds, events from Physical Access Control Systems, alarms and sensors to predict threats in real time.</t>
  </si>
  <si>
    <t>Identity Intelligence</t>
  </si>
  <si>
    <t>AlertEnterprise Identity Intelligence technology dramatically reduces the time and cost for detecting and resolving risk by automating threat protection across IT, physical and operational systems from one place. Its enhanced machine-learning capabilities automatically baseline identity profiles, allowing it to quickly sort through millions of events to detect behavior anomalies and trends for an effective response to potential malicious behavior and policy violations.</t>
  </si>
  <si>
    <t>MDR for Any Environment</t>
  </si>
  <si>
    <t>Managed Detection &amp; Response (MDR)</t>
  </si>
  <si>
    <t>Alert Logic MDR  provides the same security outcomes no matter where your systems are hosted– across public cloud, hybrid, and on-premises</t>
  </si>
  <si>
    <t>MDR for Compliance</t>
  </si>
  <si>
    <t>Alert Logic MDR Empowers and Expedites Compliance with Security Mandates.Advance your compliance program in record time and stay one step ahead of requirements, mandates, and auditors. Without becoming a compliance expert or adding staff, Alert Logic empowers you to meet all compliance requirements, and maintain them over time.</t>
  </si>
  <si>
    <t>MDR for Public Cloud</t>
  </si>
  <si>
    <t xml:space="preserve">Alert Logic’s MDR solution runs in the leading public cloud platforms: AWS, Microsoft Azure, and Google Cloud
Cloud providers deliver select security capabilities through their platforms, but you are responsible for fully protecting the data in your cloud environment and achieving security compliance. Alert Logic can help.
</t>
  </si>
  <si>
    <t>MDR for Web Applications</t>
  </si>
  <si>
    <t xml:space="preserve">Complete Protection and Threat Visibility for Web Applications.
Today, web applications are a crucial component of your business, and a prime customer interaction channel. Unfortunately, web applications are also a top target for attackers, providing them a potential route to your critical assets and data.
</t>
  </si>
  <si>
    <t>Windows Encryption as a Service</t>
  </si>
  <si>
    <t>Encryption Compliance</t>
  </si>
  <si>
    <t>This service relies on Microsoft BitLocker, built-in encryption. The activation process is remarkably easy and your recovery keys are securely stored by AlertSec. Please note that in case you are running Windows 10 Home edition you will be prompted to upgrade to Windows 10 Pro before you can activate this service.</t>
  </si>
  <si>
    <t>Ensure Compliance Platform</t>
  </si>
  <si>
    <t>Third Party Risk Mangement</t>
  </si>
  <si>
    <t>If you require stronger encryption and more features we recommend that you sign up for this service. Our premium service is powered by Check Point and is certified to the highest standards. AlertSec’s helpdesk provides users with 24/7 assistance for password reset and data recovery. From $9.95/month/computer.</t>
  </si>
  <si>
    <t>Compliance - GDPR at a Glance</t>
  </si>
  <si>
    <t>Windows 7 and 8 don’t include a built-in encryption capability. Therefore, the encryption has to be added to the computer. AlertSec has provided encryption since 2007 and has a large customer base that are still using older Windows versions.</t>
  </si>
  <si>
    <t>Compliance - HIPAA</t>
  </si>
  <si>
    <t>Compliance - SOX</t>
  </si>
  <si>
    <t>Compliance - 23NYCRR 500</t>
  </si>
  <si>
    <t>AlgoBot</t>
  </si>
  <si>
    <t>InfoSec Chatbot</t>
  </si>
  <si>
    <t>AlgoBot, is an intelligent chatbot that handles network security policy management tasks for you. AlgoBot answers your questions, submitted in plain English, and personally assists with security policy change management processes – without requiring manual inputs or additional research.</t>
  </si>
  <si>
    <t>CloudFlow</t>
  </si>
  <si>
    <t>Cloud Management</t>
  </si>
  <si>
    <t xml:space="preserve">AlgoSec CloudFlow delivers full visibility and control of security in public cloud environment and enables an effective management of the security-control layers across the multi-cloud estate.
CloudFlow’s central management provides instant visibility, risk assessment and policy cleanup, as well as proactive detection of misconfigurations in the cloud.
</t>
  </si>
  <si>
    <t>AlgoSec FireFlow</t>
  </si>
  <si>
    <t>Firewall Automation and Orchestration</t>
  </si>
  <si>
    <t xml:space="preserve">AlgoSec FireFlow helps you process security policy changes in a fraction of the time, so you can respond to business requirements with the agility they demand. FireFlow automates the entire security policy change process — from design and submission to proactive risk analysis, implementation, validation, and auditing.
</t>
  </si>
  <si>
    <t>AlgoSec Firewall Analyzer</t>
  </si>
  <si>
    <t>Firewall Management</t>
  </si>
  <si>
    <t xml:space="preserve">AlgoSec Firewall Analyzer delivers visibility and analysis of complex network security policies across on-premise and cloud networks. It automates and simplifies security operations including troubleshooting, auditing, and risk analysis. Using Firewall Analyzer, you can optimize the configuration of firewalls, routers, web proxies, and related network infrastructure to ensure security and compliance.
</t>
  </si>
  <si>
    <t>AppViz</t>
  </si>
  <si>
    <t>Rule visualization</t>
  </si>
  <si>
    <t>AlgoSec AppViz provides an application-centric approach to your network security policy management. With AlgoSec AppViz, all business applications are discovered, identified, and mapped, providing visibility of the network connectivity flows associated with each business application, which in turn provides critical security information regarding the firewalls and firewall rules supporting each connectivity flow.</t>
  </si>
  <si>
    <t>AlgoSec Security Management Solution</t>
  </si>
  <si>
    <t xml:space="preserve">Managing your network security policy across on-premise firewalls and cloud security controls is a delicate balancing act. On the one hand you need to reduce risk by minimizing the attack surface, on the other hand you must enable productivity by provisioning connectivity for your critical business applications.
</t>
  </si>
  <si>
    <t>Bastionhost</t>
  </si>
  <si>
    <t>Bastion Host</t>
  </si>
  <si>
    <t>SSL Certificates Service</t>
  </si>
  <si>
    <t>Certificate Authority</t>
  </si>
  <si>
    <t>Content Moderation</t>
  </si>
  <si>
    <t>Sensitive Data Discovery &amp; Protection</t>
  </si>
  <si>
    <t>DLP</t>
  </si>
  <si>
    <t>IDaaS</t>
  </si>
  <si>
    <t>Key Management Service</t>
  </si>
  <si>
    <t>ActionTrail</t>
  </si>
  <si>
    <t>Log Management</t>
  </si>
  <si>
    <t>Equivalent to CloudTrail, I suspect?</t>
  </si>
  <si>
    <t>Cloud Firewall</t>
  </si>
  <si>
    <t xml:space="preserve">Penetration Test </t>
  </si>
  <si>
    <t>Web Application Firewall</t>
  </si>
  <si>
    <t>Cloud WAF</t>
  </si>
  <si>
    <t>Security Center</t>
  </si>
  <si>
    <t>XDR</t>
  </si>
  <si>
    <t>Cloud Config</t>
  </si>
  <si>
    <t>Anti-DDoS Basic</t>
  </si>
  <si>
    <t xml:space="preserve">Anti-DDoS  </t>
  </si>
  <si>
    <t>GameShield</t>
  </si>
  <si>
    <t>Data Encryption Service</t>
  </si>
  <si>
    <t>Resource Access Management</t>
  </si>
  <si>
    <t xml:space="preserve">Managed Security Service </t>
  </si>
  <si>
    <t>Identity Protection Services</t>
  </si>
  <si>
    <t>ID Managment</t>
  </si>
  <si>
    <t>Experts in Data Breach Readiness, Response, and Recovery AllClear ID provides specialized and proven services for organizations that want to protect their greatest asset: customers.</t>
  </si>
  <si>
    <t>CrossChannel</t>
  </si>
  <si>
    <t>Mobile Applications</t>
  </si>
  <si>
    <t>The cloud-based CrossChannel platform connects your mobile app to every part of your business. The idea is simple: Give customers the convenience, speed and security of mobile and connect it to all your customer-facing channels - website, in store, call center, mobile and kiosk.</t>
  </si>
  <si>
    <t>Encap SCA</t>
  </si>
  <si>
    <t>Customers demand quality service across all your service channels. With Encap SCA, you can have a consistent single view of your customer. Transactions can be initiated in any channel and authorized conveniently on the customer’s mobile device</t>
  </si>
  <si>
    <t>RomCert™- Certificate Management</t>
  </si>
  <si>
    <t>Certificate Manager</t>
  </si>
  <si>
    <t>RomCert is a platform-independent implementation of the Online Certificate Status Protocol (OCSP) and the Simple Certificate Enrollment Protocol (SCEP) and makes embedding security certificate management into resource sensitive embedded systems and consumer electronics fast, easy and reliable while decreasing time to market.</t>
  </si>
  <si>
    <t>ACE™-Allegro Cryptography Engine</t>
  </si>
  <si>
    <t>IoT Security</t>
  </si>
  <si>
    <t>The Allegro Cryptography Engine (ACE) is a platform independent, high performance, resource sensitive, embedded  FIPS 140-2 Validated cryptography engine specifically engineered for the rigors of embedded computing. ACE enables OEM manufacturers to add sophisticated FIPS approved encryption technology to their designs and dramatically speed the development cycle. The ACE cryptography library is designed to meet the requirements needed for FIPS 140-2 validation.</t>
  </si>
  <si>
    <t>RomSShell™-SSH Client/Server</t>
  </si>
  <si>
    <t>SSH Client/Server</t>
  </si>
  <si>
    <t>RomSShell is a Secure Shell (SSH) toolkit that is often used in conjunction with RomCLI to deliver secure remote device management capabilities to many Internet of Things (IoT) applications. SSH provides encrypted communications between hosts over an insecure network. SSH and RomSShell offer a range of client authentication options other than X.509 public-key certificates which require a fully functioning public key infrastructure. SSH is also useful for port forwarding (sometimes called SSH tunneling) allowing you to arbitrarily tunnel secure TCP connections.</t>
  </si>
  <si>
    <t>RomSTL™-TLS v1.3</t>
  </si>
  <si>
    <t>TLS</t>
  </si>
  <si>
    <t>Embedded device security is always a concern when building a networked embedded device. Allegro’s RomSTL is a small, resource sensitive TLS client and server solution specifically written for use in embedded systems. RomSTL is standards-based, hardware and software platform agnostic, and written from the ground up for efficient use of Allegro’s FIPS 140-2 cryptography. RomSTL supports the latest RFCs for TLS v1.3 as well as providing support for Suite B crypto algorithms. The full suite of Advanced Edition products support IPv6 and IPv4 operation to meet your embedded device development needs.</t>
  </si>
  <si>
    <t>GRC Platform</t>
  </si>
  <si>
    <t xml:space="preserve">Demonstrating compliance needs to be done in a method that is consistent, repeatable and defensible. Spreadsheets and pivot tables are time-consuming and error prone. Allgress provides the automation necessary to aggregate and interpret the information in a meaningful way to a variety of audiences.
</t>
  </si>
  <si>
    <t>BusinessSecure</t>
  </si>
  <si>
    <t>Business Network Security</t>
  </si>
  <si>
    <t>In today’s challenging business environment, CSPs must use cost-effective measures to ensure the highest possible customer QoE. Allot Smart, powered by next-generation deep packet inspection (DPI) technology, generates insightful intelligence that empowers CSPs to optimize, innovate, and capitalize on every service opportunity. By analyzing every packet of network, user, application and security data, CSPs can truly see, control and secure their networks, optimizing performance, minimizing costs and maximizing end-user QoE.</t>
  </si>
  <si>
    <t>HomeSecure</t>
  </si>
  <si>
    <t>Most people have neither the time nor the skills to deal with the complexities of security and security point products, especially in an expanding IoT market. They want someone else to do it for them.
And they are ready to pay.
As a Service Provider, you are in a prime position to take advantage.</t>
  </si>
  <si>
    <t>EndpointSecure</t>
  </si>
  <si>
    <t>The Allot Application Control Gateway (ACG) is the next generation in application control, network control, and traffic management. It is a powerful appliance, with low TCO, that unifies application control and network management capabilities with advanced analytics.</t>
  </si>
  <si>
    <t>IoTSecure</t>
  </si>
  <si>
    <t>Closed-loop automation in Communication Service Provider (CSP) networks is a continuous process that monitors, measures, and assesses real-time network traffic and then automatically acts to optimize end-user Quality of Experience (QoE). CLA continuously:
Identifies types of network traffic and collects performance metrics
Calculates bandwidth demands and resource availability
Maps these metrics to user service levels and perceived QoE
Instantly sets optimal bandwidth allotment for each traffic component</t>
  </si>
  <si>
    <t>NetworkSecure</t>
  </si>
  <si>
    <t>Network Controls</t>
  </si>
  <si>
    <t>A powerful control center providing organizations with a network-wide view of all traffic and the ability to control it. Enables centralized management of Allot SSG’s network-wide visibility, security and control of application performance and QoE. Maximizes understanding of how network resources are used by applications, connected devices, legitimate and malicious traffic. This intelligence informs policies that assure application and network performance, QoE and security.</t>
  </si>
  <si>
    <t>Allot ClearSee Network Analytics</t>
  </si>
  <si>
    <t>Network Data</t>
  </si>
  <si>
    <t>A single, scalable solution that maximizes the visibility, security and control of your network, enabling employees and customers to use mission-critical applications from any location and at any time, while simultaneously protecting your network and your organization against inbound and outbound threats.</t>
  </si>
  <si>
    <t>DDoS Secure</t>
  </si>
  <si>
    <t>Network Protection</t>
  </si>
  <si>
    <t>Assuring network performance and quality of experience for your users requires a thorough understanding of who and what is connected to your network, what applications are running, what resources they are consuming and when. Allot ClearSee Network Analytics gives you clear visibility of your network’s traffic, helping you to prioritize, control and secure the network to ensure it meets your needs and your users’ expectations.</t>
  </si>
  <si>
    <t>DNS Secure</t>
  </si>
  <si>
    <t>Allot Network Secure provides Security as a Service to SMBs and enterprises, protecting networks, endpoints and users from malware and inappropriate and unwanted content. A secure proxy web gateway for URL filtering, anti-malware, and mail security that protects your business, Allot’s solution is network-based, so has no impact on device performance or battery life. Moreover, customers enjoy uniform setup options for all devices and hassle-free maintenance.</t>
  </si>
  <si>
    <t>Unified Management of Allot Service Gateway</t>
  </si>
  <si>
    <t xml:space="preserve">Service Mangement </t>
  </si>
  <si>
    <t>SD-WAN</t>
  </si>
  <si>
    <t>VPLS</t>
  </si>
  <si>
    <t>SDP</t>
  </si>
  <si>
    <t>Virtual Private LAN Solutions</t>
  </si>
  <si>
    <t>IP-VPN</t>
  </si>
  <si>
    <t>VPN</t>
  </si>
  <si>
    <t>Account Takeover Protection</t>
  </si>
  <si>
    <t>Allure detects phishing sites or pages in real time before your customers are put at risk. We can often detect before any customers are targeted.</t>
  </si>
  <si>
    <t>Fake Website Prevention</t>
  </si>
  <si>
    <t>Know what customers have been impacted and where the attack originated. Our solution can provide the IP address of all accesses.</t>
  </si>
  <si>
    <t>Cloud Services</t>
  </si>
  <si>
    <t>Custom IT Policy Development</t>
  </si>
  <si>
    <t>IT Services</t>
  </si>
  <si>
    <t xml:space="preserve">Security Integration </t>
  </si>
  <si>
    <t>Infrastructure Architecture</t>
  </si>
  <si>
    <t>Infrastructure Migration</t>
  </si>
  <si>
    <t>Managed DevOps Services</t>
  </si>
  <si>
    <t>Alpine Cyber is a next-generation managed service provider. We integrate security best practices into everything we do.</t>
  </si>
  <si>
    <t>Security Assessment Package</t>
  </si>
  <si>
    <t>Security Services</t>
  </si>
  <si>
    <t>Alpine Cyber offers a full range of security services to match your needs. Choose from one-time security assessments, routine checks, 24×7 managed security service, training and more.</t>
  </si>
  <si>
    <t>Cyber Threat Managment</t>
  </si>
  <si>
    <t>Looking to transition to a cloud or hybrid IT solution? Alpine Cyber removes the guesswork – and pitfalls – with managed cloud services for AWS, Microsoft Azure and Microsoft 365.</t>
  </si>
  <si>
    <t>Staff Augmentation</t>
  </si>
  <si>
    <t>Alsid for AD Detect</t>
  </si>
  <si>
    <t>The only solution that can detect sophisticated attacks against Active Directory without the need for any agent or privileges. The ability to detect attacks in real time gives the organization the ability to quickly stop an attack.</t>
  </si>
  <si>
    <t>Alsid for AD Prevent</t>
  </si>
  <si>
    <t>Threat Prevention</t>
  </si>
  <si>
    <t>Alsid for Active Directory is the only solution that thinks like the attacker. Built by incident responders for security professionals and AD Admins. Alsid’s ability to detect attack pathways in real time provides organizations the ability to prevent lateral movement and prohibit privilege escalation.</t>
  </si>
  <si>
    <t>Executive Matching</t>
  </si>
  <si>
    <t xml:space="preserve">Alta Associates is the go to recruitment firm for specialty and hard to fill technology related roles. Alta completed searches for a major Health Care organizations first ever Chief Data Officer and an Enterprise Wireless Architect who could create end to end solutions for their data centers.
</t>
  </si>
  <si>
    <t>Data Consumption Governance for Cloud Data Platforms</t>
  </si>
  <si>
    <t>Cloud data platforms have dramatically improved the speed, efficiency, and flexibility of collecting and analyzing data to power the modern data-driven enterprise. But ease of use and greater access to collected data has presented new challenges in terms of managing data consumption.</t>
  </si>
  <si>
    <t>Data Consumption Governance for Critical Applications</t>
  </si>
  <si>
    <t>Core applications that create and use sensitive data, but also have high transactional throughput and a high bar for performance, are notoriously difficult to protect with legacy data security solutions without impacting business.</t>
  </si>
  <si>
    <t>Data Consumption Governance for Modern Data Architectures</t>
  </si>
  <si>
    <t>The modern data ecosystem starts with core applications that create and use data, and then migrates through to data warehouse collections that power business insights. Along the way data is shared, both inbound data from third party sources and outbound data shared with close partners.</t>
  </si>
  <si>
    <t>Data Consumption Governance for Snowflake</t>
  </si>
  <si>
    <t>Enhance Snowflake’s built-in security with ALTR’s data consumption governance to observe and control data consumption in Snowflake Cloud Data Platform.</t>
  </si>
  <si>
    <t>Data Security Optimization With Domo</t>
  </si>
  <si>
    <t>ALTR’s DSaaS platform supports the Domo Business Cloud®, giving companies a complete picture of data consumption across the enterprise over time.</t>
  </si>
  <si>
    <t>Development of Policies &amp; Procedures</t>
  </si>
  <si>
    <t>Risk Mangment and Security</t>
  </si>
  <si>
    <t>SAFETY Act Feasibility Assessment</t>
  </si>
  <si>
    <t>Business Continuity &amp; Emergency Response</t>
  </si>
  <si>
    <t>Government Consulting and Contracting</t>
  </si>
  <si>
    <t>Process Excellence and Change Management</t>
  </si>
  <si>
    <t>Owner Representation on Design Build Projects</t>
  </si>
  <si>
    <t>Detailed Project and Program Management</t>
  </si>
  <si>
    <t>Technology and Innovation Scouting</t>
  </si>
  <si>
    <t>SAFETY Act Road Map</t>
  </si>
  <si>
    <t>SAFTEY Act</t>
  </si>
  <si>
    <t>Whether as part of your pursuit of SAFETY Act or simply finding ways to improve your security program, we offer a range of services designed to enhance effectiveness of a company’s safety and security program.</t>
  </si>
  <si>
    <t>Project Management</t>
  </si>
  <si>
    <t>The SAFETY Act provides critical third-party liability protections to companies who can demonstrate they provide an effective anti-terrorism security measure. SAFETY Act eligibility extends to products, services, cybersecurity and venue security programs.</t>
  </si>
  <si>
    <t>Effective Representation</t>
  </si>
  <si>
    <t>We apply our unique experience to develop a bespoke strategy based on your needs. Our methodology includes the development of a SAFETY Act Roadmap, customized for your company and your industry, that drives our joint pursuit of SAFETY Act for your company. The SAFETY Act Roadmap charts the course for the project execution, which is completed by collaboration and detailed project management.</t>
  </si>
  <si>
    <t>Cybersecurity Services</t>
  </si>
  <si>
    <t xml:space="preserve">Cyber-security is a vital and necessary component of any business today. Aman provides your business with proactive solutions and technologies that fortify and safeguard your information against the threat of cyber attacks. Due to rapid technological developments in cyber security, organizations need to stay up-to-date and even ahead of the curve with their products to ensure their most critical business information is proactively protected. </t>
  </si>
  <si>
    <t>AWS Organizations</t>
  </si>
  <si>
    <t>Account management</t>
  </si>
  <si>
    <t xml:space="preserve">AWS Organizations helps you centrally manage and govern your environment as you grow and scale your AWS resources. Using AWS Organizations, you can programmatically create new AWS accounts and allocate resources, group accounts to organize your workflows, apply policies to accounts or groups for governance, and simplify billing by using a single payment method for all of your accounts. </t>
  </si>
  <si>
    <t>AWS Certificate Manager</t>
  </si>
  <si>
    <t>Certificate Management</t>
  </si>
  <si>
    <t xml:space="preserve">AWS Certificate Manager is a service that lets you easily provision, manage, and deploy public and private Secure Sockets Layer/Transport Layer Security (SSL/TLS) certificates for use with AWS services and your internal connected resources. SSL/TLS certificates are used to secure network communications and establish the identity of websites over the Internet as well as resources on private networks. </t>
  </si>
  <si>
    <t>AWS Shield</t>
  </si>
  <si>
    <t>Cloud Anti-DDoS</t>
  </si>
  <si>
    <t xml:space="preserve">AWS Shield is a managed Distributed Denial of Service (DDoS) protection service that safeguards applications running on AWS. AWS Shield provides always-on detection and automatic inline mitigations that minimize application downtime and latency, so there is no need to engage AWS Support to benefit from DDoS protection. There are two tiers of AWS Shield - Standard and Advanced.  </t>
  </si>
  <si>
    <t>AWS CloudHSM</t>
  </si>
  <si>
    <t>Cloud HSM</t>
  </si>
  <si>
    <t xml:space="preserve">AWS CloudHSM is a cloud-based hardware security module (HSM) that enables you to easily generate and use your own encryption keys on the AWS Cloud. With CloudHSM, you can manage your own encryption keys using FIPS 140-2 Level 3 validated HSMs. CloudHSM offers you the flexibility to integrate with your applications using industry-standard APIs, such as PKCS#11, Java Cryptography Extensions (JCE), and Microsoft CryptoNG (CNG) libraries. </t>
  </si>
  <si>
    <t>AWS Artifact</t>
  </si>
  <si>
    <t>Compliance Reporting</t>
  </si>
  <si>
    <t xml:space="preserve">AWS Artifact is your go-to, central resource for compliance-related information that matters to you. It provides on-demand access to AWS’ security and compliance reports and select online agreements. Reports available in AWS Artifact include our Service Organization Control (SOC) reports, Payment Card Industry (PCI) reports, and certifications from accreditation bodies across geographies and compliance verticals that validate the implementation and operating effectiveness of AWS security controls. </t>
  </si>
  <si>
    <t>AWS Config</t>
  </si>
  <si>
    <t>CSPM</t>
  </si>
  <si>
    <t xml:space="preserve">AWS Config is a service that enables you to assess, audit, and evaluate the configurations of your AWS resources. Config continuously monitors and records your AWS resource configurations and allows you to automate the evaluation of recorded configurations against desired configurations.  </t>
  </si>
  <si>
    <t>Amazon Macie</t>
  </si>
  <si>
    <t xml:space="preserve">Amazon Macie is a fully managed data security and data privacy service that uses machine learning and pattern matching to discover and protect your sensitive data in AWS.  
Macie automatically provides an inventory of Amazon S3 buckets including a list of unencrypted buckets, publicly accessible buckets, and buckets shared with AWS accounts outside those you have defined in AWS Organizations.  </t>
  </si>
  <si>
    <t>AWS CloudTrail</t>
  </si>
  <si>
    <t>Event Logging</t>
  </si>
  <si>
    <t xml:space="preserve">AWS CloudTrail is a service that enables governance, compliance, operational auditing, and risk auditing of your AWS account. With CloudTrail, you can log, continuously monitor, and retain account activity related to actions across your AWS infrastructure. In addition, you can use CloudTrail to detect unusual activity in your AWS accounts. These capabilities help simplify operational analysis and troubleshooting. </t>
  </si>
  <si>
    <t>AWS Firewall Manager</t>
  </si>
  <si>
    <t xml:space="preserve">AWS Firewall Manager is a security management service which allows you to centrally configure and manage firewall rules across your accounts and applications in AWS Organization. As new applications are created, Firewall Manager makes it easy to bring new applications and resources into compliance by enforcing a common set of security rules. </t>
  </si>
  <si>
    <t>Amazon Cognito</t>
  </si>
  <si>
    <t>Identity Management</t>
  </si>
  <si>
    <t>Amazon Cognito lets you add user sign-up, sign-in, and access control to your web and mobile apps quickly and easily. Amazon Cognito scales to millions of users and supports sign-in with social identity providers, such as Facebook, Google, and Amazon, and enterprise identity providers via SAML 2.0.</t>
  </si>
  <si>
    <t>Amazon Detective</t>
  </si>
  <si>
    <t xml:space="preserve">Amazon Detective makes it easy to analyze, investigate, and quickly identify the root cause of potential security issues or suspicious activities. Amazon Detective automatically collects log data from your AWS resources and uses machine learning, statistical analysis, and graph theory to build a linked set of data that enables you to easily conduct faster and more efficient security investigations.  </t>
  </si>
  <si>
    <t>AWS IoT Device Defender</t>
  </si>
  <si>
    <t>IoT Security Management</t>
  </si>
  <si>
    <t xml:space="preserve">AWS IoT Device Defender is a fully managed service that helps you secure your fleet of IoT devices. AWS IoT Device Defender continuously audits your IoT configurations to make sure that they aren’t deviating from security best practices. A configuration is a set of technical controls you set to help keep information secure when devices are communicating with each other and the cloud. </t>
  </si>
  <si>
    <t>AWS Key Management Service (KMS)</t>
  </si>
  <si>
    <t xml:space="preserve">AWS Key Management Service (KMS) makes it easy for you to create and manage cryptographic keys and control their use across a wide range of AWS services and in your applications. AWS KMS is a secure and resilient service that uses hardware security modules that have been validated under FIPS 140-2, or are in the process of being validated, to protect your keys. </t>
  </si>
  <si>
    <t>AWS Directory Service</t>
  </si>
  <si>
    <t>Managed Active Directory</t>
  </si>
  <si>
    <t xml:space="preserve">AWS Directory Service for Microsoft Active Directory, also known as AWS Managed Microsoft Active Directory (AD), enables your directory-aware workloads and AWS resources to use managed Active Directory (AD) in AWS. AWS Managed Microsoft AD is built on actual Microsoft AD and does not require you to synchronize or replicate data from your existing Active Directory to the cloud.  </t>
  </si>
  <si>
    <t>AWS Secrets Manager</t>
  </si>
  <si>
    <t>Secrets Management</t>
  </si>
  <si>
    <t xml:space="preserve">AWS Secrets Manager helps you protect secrets needed to access your applications, services, and IT resources. The service enables you to easily rotate, manage, and retrieve database credentials, API keys, and other secrets throughout their lifecycle. Users and applications retrieve secrets with a call to Secrets Manager APIs, eliminating the need to hardcode sensitive information in plain text.  </t>
  </si>
  <si>
    <t>AWS Security Hub</t>
  </si>
  <si>
    <t>Security and Compliance Management</t>
  </si>
  <si>
    <t xml:space="preserve">AWS Security Hub gives you a comprehensive view of your security alerts and security posture across your AWS accounts. There are a range of powerful security tools at your disposal, from firewalls and endpoint protection to vulnerability and compliance scanners. But oftentimes this leaves your team switching back-and-forth between these tools to deal with hundreds, and sometimes thousands, of security alerts every day. </t>
  </si>
  <si>
    <t>AWS Single Sign-On</t>
  </si>
  <si>
    <t>SSO</t>
  </si>
  <si>
    <t>AWS Single Sign-On (SSO) makes it easy to centrally manage access to multiple AWS accounts and business applications and provide users with single sign-on access to all their assigned accounts and applications from one place. With AWS SSO, you can easily manage access and user permissions to all of your accounts in AWS Organizations centrally.</t>
  </si>
  <si>
    <t>Amazon GuardDuty</t>
  </si>
  <si>
    <t>Threat detection</t>
  </si>
  <si>
    <t xml:space="preserve">Amazon GuardDuty is a threat detection service that continuously monitors for malicious activity and unauthorized behavior to protect your AWS accounts, workloads, and data stored in Amazon S3. With the cloud, the collection and aggregation of account and network activities is simplified, but it can be time consuming for security teams to continuously analyze event log data for potential threats. </t>
  </si>
  <si>
    <t>Amazon Inspector</t>
  </si>
  <si>
    <t xml:space="preserve">Amazon Inspector is an automated security assessment service that helps improve the security and compliance of applications deployed on AWS. Amazon Inspector automatically assesses applications for exposure, vulnerabilities, and deviations from best practices. After performing an assessment, Amazon Inspector produces a detailed list of security findings prioritized by level of severity. </t>
  </si>
  <si>
    <t>AWS Web Application Firewall (WAF)</t>
  </si>
  <si>
    <t xml:space="preserve">AWS WAF is a web application firewall that helps protect your web applications or APIs against common web exploits that may affect availability, compromise security, or consume excessive resources. AWS WAF gives you control over how traffic reaches your applications by enabling you to create security rules that block common attack patterns, such as SQL injection or cross-site scripting, and rules that filter out specific traffic patterns you define. </t>
  </si>
  <si>
    <t>AWS Resource Access Manager</t>
  </si>
  <si>
    <t xml:space="preserve">AWS Resource Access Manager (RAM) is a service that enables you to easily and securely share AWS resources with any AWS account or within your AWS Organization. You can share AWS Transit Gateways, Subnets, AWS License Manager configurations, and Amazon Route 53 Resolver rules resources with RAM. </t>
  </si>
  <si>
    <t>AWS Identity &amp; Access Management (IAM)</t>
  </si>
  <si>
    <t>AWS Identity and Access Management (IAM) enables you to manage access to AWS services and resources securely. Using IAM, you can create and manage AWS users and groups, and use permissions to allow and deny their access to AWS resources. IAM is a feature of your AWS account offered at no additional charge.</t>
  </si>
  <si>
    <t xml:space="preserve">The Financial Management of Cyber Risk
</t>
  </si>
  <si>
    <t xml:space="preserve">The Financial Management of Cyber Risk introduces a new framework for managing and reducing the financial risk related to cyber attacks, which threaten businesses, national security, and the international community.The 76-page document offers a pragmatic action plan that addresses cybersecurity from an enterprise-wide perspective.  </t>
  </si>
  <si>
    <t>CAS: Smart Contract Auditing Sandbox</t>
  </si>
  <si>
    <t>Audit</t>
  </si>
  <si>
    <t xml:space="preserve">Insipred by malware sandbox, our sandbox audits the security score of any Solidity-based smart contract, having analyzed the source code of every mainnet EVM smart contract plus the 1M + unique, user-uploaded smart contracts.
</t>
  </si>
  <si>
    <t>Smart Contract Security Audit</t>
  </si>
  <si>
    <t>Code Security</t>
  </si>
  <si>
    <t>Blockchain Protocol Security Audit</t>
  </si>
  <si>
    <t>CISO: Automated Investigation</t>
  </si>
  <si>
    <t>Cryptocurrency</t>
  </si>
  <si>
    <t xml:space="preserve">Your roadmap to the virtual asset economy. CISO connects pseudonymous addresses to real-world entities, and allows you to intuitively graph and investigate cryptocurrency transactions in mere minutes. </t>
  </si>
  <si>
    <t>QTF: Crypto Analytics Platform</t>
  </si>
  <si>
    <t>Your hedge on crypto market understanding. QTF is a crypto analytics platform that allows you to unravel the cryptocurrency market and discover correlations with digital asset values to minimize your investment risk.</t>
  </si>
  <si>
    <t>Infrastructure Security</t>
  </si>
  <si>
    <t>Cloud Security Review</t>
  </si>
  <si>
    <t>VASP Infrastructure Security Review</t>
  </si>
  <si>
    <t>Blockchain Forensics &amp; Investigation</t>
  </si>
  <si>
    <t>Transaction Security</t>
  </si>
  <si>
    <t>Compliance Assessment</t>
  </si>
  <si>
    <t>BEI: API for AML Compliance</t>
  </si>
  <si>
    <t>AI-powered, behavior-based intelligence connects cryptocurrency wallet addresses and transactions to real-world entities, enabling your business to secure crypto assets, quantify risk, and remain KYC/AML compliant.</t>
  </si>
  <si>
    <t>atComply</t>
  </si>
  <si>
    <t>atPlan</t>
  </si>
  <si>
    <t>Integration Engineering and Support</t>
  </si>
  <si>
    <t>Engineering</t>
  </si>
  <si>
    <t>atAttack</t>
  </si>
  <si>
    <t>atRedTeam</t>
  </si>
  <si>
    <t>Red Team</t>
  </si>
  <si>
    <t>atVuln</t>
  </si>
  <si>
    <t>atAssess</t>
  </si>
  <si>
    <t>atArch</t>
  </si>
  <si>
    <t>atTech</t>
  </si>
  <si>
    <t>atStrategy</t>
  </si>
  <si>
    <t>Risk Planning</t>
  </si>
  <si>
    <t>atCISO</t>
  </si>
  <si>
    <t>Design and Procurement Services</t>
  </si>
  <si>
    <t>Security Controls</t>
  </si>
  <si>
    <t>Security Control Check-up</t>
  </si>
  <si>
    <t>Check Point Technical Certification Training</t>
  </si>
  <si>
    <t>CompTIA Certification Training</t>
  </si>
  <si>
    <t>Consumer VPN</t>
  </si>
  <si>
    <t>Compliance Automation Platform</t>
  </si>
  <si>
    <t>The Anitian platform offers the fastest path to security and compliance for cloud applications, enabling enterprises to dramatically accelerate cloud deployments and time-to-market. Featuring a complete, automated, and pre-built cloud environment, the Anitian platform wraps around an application in hours to make existing or new cloud applications secure and compliant with FedRAMP, PCI, CMMC, GDPR, ISO, and more – in days, not months.</t>
  </si>
  <si>
    <t>Anitian on AWS</t>
  </si>
  <si>
    <t>Anitian on Azure</t>
  </si>
  <si>
    <t>SecureCloud</t>
  </si>
  <si>
    <t>When your company leverages the Anitian SecureCloud, you save time, money, and can dramatically accelerate your time-to-market by dropping your SaaS or business-critical applications into our pre-engineered cloud security environment. Your application is instantly aligned with the most stringent security requirements, eliminating the manual task of installing, configuring, and integrating a multitude of disparate security tools and compliance controls in the cloud. With SecureCloud, security is transformed from an impediment to a business enabler, helping you and your teams focus on accelerating your business and mission.</t>
  </si>
  <si>
    <t>AWS Nitro Enclaves</t>
  </si>
  <si>
    <t>Anjuna and AWS have closely collaborated over the last year to optimize Anjuna Enterprise Enclaves running on AWS Nitro Enclaves.
Secure enclaves establish a secure, comprehensive solution that protects data, applications, and storage from insiders and third parties wherever they’re executed and stored—on-premises, and in both private and public clouds. 
AWS Nitro Enclaves enable customers to further protect and securely process highly sensitive data, such as personally identifiable information (PII), healthcare, financial, and intellectual property within Amazon EC2 instances. Nitro Enclaves use the same Nitro Hypervisor technology that provides CPU and memory isolation for EC2 instances.</t>
  </si>
  <si>
    <t>Azure Confidential Computing</t>
  </si>
  <si>
    <t>Anjuna Enterprise Enclaves makes it quick and simple to protect cloud data and IP with Microsoft’s Azure confidential computing. 
Azure confidential computing leverages Intel® Software Guard Extensions (SGX)-enabled CPUs to establish secure enclaves that protect the confidentiality and integrity of data and applications while being processed in the public cloud. Within seconds, Anjuna Enterprise Enclaves can automatically establish a secure enclave that isolates and encrypts all application resources in runtime, at rest, and on the network. 
The result is the strongest full stack protection available. Anjuna’s “lift and shift” approach eliminates the need to work with ever-changing applications and software development kits (SDKs). And no changes to applications, recompilation, or operations are required.</t>
  </si>
  <si>
    <t>The move to cloud computing has been slowed by the legitimate concern about security. Before trusting sensitive data, applications, and algorithms to a cloud platform provider, enterprises want assurance that their intellectual property will remain secure.
The more third parties that can access your IT data and networks, the higher the risk of a breach. The nature of cloud deployments exposes enterprises to potential hacking and unauthorized incursions by individuals beyond the control of your own company. Employees and contractors of the IT cloud platform provider, as well as third parties who work with that provider, have authorized access to your data, network, and applications. Bad actors or nation-states can also present credentials that make them appear to be insiders.
Until now, cybersecurity solutions focused on detecting hacking and incursions, but detection is incomplete and not timely. A data breach at Capital One in early 2019 exposed the personal data of over 200 million bank customers and applicants. The perpetrator was a former employee of a cloud platform provider, who boasted online about what she’d done months earlier.</t>
  </si>
  <si>
    <t>Hashicorp Vault</t>
  </si>
  <si>
    <t>Hashicorp Vault is one of the most popular secrets-management solutions available today. Hashicorp helps manage API keys, passwords, certificates, and other important information in one centralized location.
However, Vault, like many applications, leverages a master key that is exposed in plaintext in memory—making it easily accessible to insiders. With that master key, a bad actor can simply decrypt Vault secrets and gain unfettered access to protected assets.
Now there’s a simple way to prevent this kind of threat—on premises, or in private and hybrid clouds. Anjuna Enterprise EnclavesTM software protects Vault secrets on any server or cloud that support secure enclaves.</t>
  </si>
  <si>
    <t>Redis Database</t>
  </si>
  <si>
    <t>As the world’s most popular in-memory database, Redis powers thousands of enterprise e-commerce sites. Because Redis stores chunks of potentially sensitive data in memory as plaintext, that data is easily accessible to an insider or bad actor with access to servers, operating systems and containers.
Now there’s a simple way to prevent this kind of threat. Anjuna and Redis Labs worked together to solve this problem by automatically creating a secure enclave that isolates and encrypts all Redis resources—in runtime, at rest, and on the network.</t>
  </si>
  <si>
    <t>Venafi Machine Protection</t>
  </si>
  <si>
    <t>Companies use Venafi to secure machine identities--the cryptographic keys and digital certificates on which they depend to deliver safe machine-to-machine connections and communications.</t>
  </si>
  <si>
    <t>Deep 360 Monitoring</t>
  </si>
  <si>
    <t>Anodot uses its patented technology to learn the normal behavior of all your business metrics and constantly monitor their every move. No configuration needed.</t>
  </si>
  <si>
    <t>Anomali Lens</t>
  </si>
  <si>
    <t>Anomali Lens uses Natural Language Processing (NLP) to automatically scan and identify threat data in any web-based content, reducing the time required to research and understand threats.</t>
  </si>
  <si>
    <t>Anomali Match</t>
  </si>
  <si>
    <t>Anomali Match uses all available intelligence and telemetry to deliver comprehensive threat detection at machine speed. You get faster Mean Time to Detection, reduced cost of security incidents, and more efficient security operations.</t>
  </si>
  <si>
    <t>SENTRY</t>
  </si>
  <si>
    <t>Blockchain Security Auditing</t>
  </si>
  <si>
    <t xml:space="preserve">SENTRY is a decentralized network security manager that controls all authorization, tracking, monitoring, logging and quarantining functions for file storage, file sharing, network communications and user access. This network security manager is built on private permissioned blockchain networks using Hyperledger technology. Blockchain networks can be configured for varying degrees of transparency versus privacy, and offer a permanent, immutable, auditable record of all user activity and file events.
</t>
  </si>
  <si>
    <t>idGenius Crucial Cloud</t>
  </si>
  <si>
    <t>idGenius Crucial Cloud is a full-stack cloud protection platform that holistically secures organizational data, information, and assets in the public cloud. The cloud-native SaaS platform uses AI and machine learning to identify, correlate, monitor, audit, and alert on security and compliance events across public cloud environments. Crucial Cloud provides enterprises with deep visibility, cloud identity and access management, network security governance, as well as compliance assurance across public clouds that includes Amazon Web Services, Microsoft Azure, and Google Cloud Platform.</t>
  </si>
  <si>
    <t>Anomalix’s Managed Identity Services</t>
  </si>
  <si>
    <t xml:space="preserve">Anomalix’s Managed Identity Services (IDaaS - Identity as a Service) are a cloud-based service that provides a cost-effective alternative to in-house Identity and Access Management (IAM) operations and administration. Anomalix’s Managed Identity Services eliminate hardware, software and human capital costs from the security equation.  </t>
  </si>
  <si>
    <t>idGenius USI</t>
  </si>
  <si>
    <t>idGenius USI is a leading native cloud security analytics engine. It offers the combined benefits of data unification, downstream synchronization, and intelligent analysis of identities across your business. The solution is capable of ingesting both structured and unstructured data. Data that is managed by USI can be synced to any target source whether it be cloud-based or with on-premise data sources.</t>
  </si>
  <si>
    <t>idGenius Collaborate</t>
  </si>
  <si>
    <t xml:space="preserve">idGenius Collaborate enables organizations to gain individual level visibility and control for all Non-Employee / Third-Party Identities. 
Risk Management is the ability to quantify, measure, accept, avoid, transfer, or mitigate risk. Effective Third-Party Risk Management requires both organizational and individual level visibility to appropriately and holistically manage risk. 
idGenius serves as the single, trusted, and authoritative source for all non-employee individuals as well as digitally connected corporate assets. </t>
  </si>
  <si>
    <t>Sudo Platform</t>
  </si>
  <si>
    <t>Sudo Platform is a modular solution for privacy and security. Sudos are a flexible and easy way to keep your users safe online. We offer a wide range of products and services that build on Sudos. Select from pre-configured solutions or create a custom solution from the many products we offer.</t>
  </si>
  <si>
    <t>Axiom Identity</t>
  </si>
  <si>
    <t>It is critical for a company to quickly assemble, secure, and store the KYC and KYS elements that are critical to working with customers and partners.</t>
  </si>
  <si>
    <t>Axiom Data Room</t>
  </si>
  <si>
    <t>When setting up a due diligence procedure, professionals must be able to ensure the control of information shared with their partners</t>
  </si>
  <si>
    <t>Axiom Alert</t>
  </si>
  <si>
    <t>Axiom Alert is a simple tool for launching, processing and analyzing alerts about your business.
The deployment of Axiom Alert ensures compliance with French and European regulations and addresses all the business requirements of compliance managers as well as the security and integration requirements of your ISD.</t>
  </si>
  <si>
    <t>Antiy Endpoint Defense System (IEP)</t>
  </si>
  <si>
    <t xml:space="preserve">Antiy IEP is a set of professional endpoint security products. IEP integrates Antiy’s own R&amp;D and internationally leading anti-virus engine. While providing powerful virus detection capabilities, it also provides the following functions, such as active defense, ransomware protection, vulnerability detection and repairing, security baseline, unknown threat protection, threat tracking and deleting, visual management, statistical reports and etc.. It can help users in the face of new threats to network security, build a terminal security and effective protection system to ensure the security of terminal assets, data and business.
</t>
  </si>
  <si>
    <t>Antiy Persistent Threat Analysis System (PTA-mobile)</t>
  </si>
  <si>
    <t>The PTA (mobile) system was independently developed by Antiy, aiming to perform fine-grained, scene-based dynamic behavior analysis on applications under the Android platform, to maximize the performance and recording of the behavior of the tested application. Through dynamic behavior analysis technology, it can effectively solve the technical difficulties encountered in static analysis such as confusion and reinforcement; at the same time, it can effectively monitor and record the actual behavior of mobile applications, providing the most direct aid for determination of behavioral intentions and corresponding forensic work.</t>
  </si>
  <si>
    <t>AVL SDK for Network</t>
  </si>
  <si>
    <t>Antivirus Engine</t>
  </si>
  <si>
    <t>AVL SDK for Network is a kind of antivirus engine that can be used in network devices, including NGFW, UTM, router and so on, to detect malware and spyware on Windows platform. It can effectively discover the potential high-level threats through deep analysis of network traffic with several methods.</t>
  </si>
  <si>
    <t>AVL SDK for Mobile</t>
  </si>
  <si>
    <t>Antivirus Solutions</t>
  </si>
  <si>
    <t>AVL SDK for Mobile provides antivirus solutions for a variety of mobile security products or services. By integrating AVL SDK for Mobile, you can immediately get the world’s leading antivirus detection and processing ability. No matter you are vendors providing BYOD or MDM services, or vendors customize their mobile systems, or security software developers, or network equipment vendors or cloud service providers, you can all obtain the most effective mobile malware detection and identification capabilities.</t>
  </si>
  <si>
    <t>Source Code Audit Service</t>
  </si>
  <si>
    <t>Grade Protection Evaluation Service</t>
  </si>
  <si>
    <t>Security Configuration Reinforcement Service</t>
  </si>
  <si>
    <t>Emergency Response Service</t>
  </si>
  <si>
    <t>Persistent Threat Analysis System (PTA)</t>
  </si>
  <si>
    <t>Persistent Threat Analysis System (PTA for short) is an in-depth threat identification device independently developed by Antiy Labs that can perform in-depth security analysis on objects such as format documents and executable files, effectively detecting various types of known and unknown threats. PTA is a professional anti-APT product designed for organizations such as governments, enterprises, who require deep identification and analysis capabilities. With AVL SDK built-in, combined with massive virus database and whitelist database, PTA can realize high-accuracy detection to known threats and mark the whitelist objects. Relying on Antiy’s 17 years of professional antivirus experience and several years’ of APT incident analysis, PTA has stronger detection and analysis capabilities for advanced threats, and is significantly superior to ordinary sandbox products that rely only on dynamic monitoring or open source systems in terms of detection accuracy, detection capability and detection speed.</t>
  </si>
  <si>
    <t>Security Monitoring and Analysis Service</t>
  </si>
  <si>
    <t>Network Security Assurance Service</t>
  </si>
  <si>
    <t>Persistent Threat Detection System (PTD)</t>
  </si>
  <si>
    <t>NDR</t>
  </si>
  <si>
    <t>Persistent Threat Detection System (PTD for short) is a network threat detection device independently developed by Antiy Labs. PTD enables full-traffic, high-precision and real-time threat capture and detection through out-of-path deployment, to locate threat sources and monitor various attack behaviors; improves the capability to detect and trace targeted attacks and advanced threats through full-element and fine-grained records of metadata, vulnerability data, asset information, security incidents, running status, audit logs, threat intelligence and other information, to achieve continuous detection of potential threats and unknown threats. Under the current situation where high-value assets are increasingly attacked, PTD focuses on protection of critical information infrastructure and important IT assets, integrates network traffic capture detection, file restoration and file analysis, enabling users to continuously collect, discover and respond to threats in a timely manner.</t>
  </si>
  <si>
    <t>Penetrations Testing Service</t>
  </si>
  <si>
    <t>High Level Threat Intelligence Service</t>
  </si>
  <si>
    <t>Security Technology Training</t>
  </si>
  <si>
    <t>Security Management Training</t>
  </si>
  <si>
    <t>Customized Training</t>
  </si>
  <si>
    <t>High-level Training Service</t>
  </si>
  <si>
    <t>Vulnerability Scanning Service</t>
  </si>
  <si>
    <t>Vulnerability Scan</t>
  </si>
  <si>
    <t>Cyber Services</t>
  </si>
  <si>
    <t>Brand Protection</t>
  </si>
  <si>
    <t>CodeTurn</t>
  </si>
  <si>
    <t>Acquired by Astadia</t>
  </si>
  <si>
    <t>DataTurn</t>
  </si>
  <si>
    <t>TestMatch</t>
  </si>
  <si>
    <t>DataMatch</t>
  </si>
  <si>
    <t>CobolBridge</t>
  </si>
  <si>
    <t>Cyber Awareness Training</t>
  </si>
  <si>
    <t>Awareness Training</t>
  </si>
  <si>
    <t>CISO Advisory</t>
  </si>
  <si>
    <t>CyQu</t>
  </si>
  <si>
    <t>GRC</t>
  </si>
  <si>
    <t>Risk Assessment SaaS</t>
  </si>
  <si>
    <t>Cyber Impact Analysis</t>
  </si>
  <si>
    <t>Impact Analysis</t>
  </si>
  <si>
    <t>Stroz Friedberg Incident Response</t>
  </si>
  <si>
    <t>Acquired Stroz Friedberg in 2016</t>
  </si>
  <si>
    <t>Errors &amp; Omissions Insurance</t>
  </si>
  <si>
    <t>Threat Hunting</t>
  </si>
  <si>
    <t>CyberScan</t>
  </si>
  <si>
    <t>Business Continuity Management for Cyber Risk</t>
  </si>
  <si>
    <t>Due Diligence and Background Investigations</t>
  </si>
  <si>
    <t>M&amp;A Cyber Due Diligence</t>
  </si>
  <si>
    <t>Security Assessments</t>
  </si>
  <si>
    <t>Includes a wide range of services too numerous to list here</t>
  </si>
  <si>
    <t>IntellaFlex EdgeSwitch XR</t>
  </si>
  <si>
    <t>Network Monitoring</t>
  </si>
  <si>
    <t>Low Cost, High Visibility
Extend your IntellaFlex XR network monitoring systems with a high density, low-cost whitebox switch solution complete with industry-leading WebXR and support for data center top-of-rack visibility.</t>
  </si>
  <si>
    <t>IntellaFlex XR
A Flexible Solution for Network Visibility and Security</t>
  </si>
  <si>
    <t>Access, Optimize and Secure Your Network Traffic
APCON’s IntellaFlex XR is a family of products that offers real-time insights to help secure and protect your network and data. Its broad range of advanced features with a selection of hardware and software offer scalable and flexible configurations that meet various IT organization monitoring and security needs.</t>
  </si>
  <si>
    <t>IntellaView EdgeSwitch</t>
  </si>
  <si>
    <t>IntellaFlex XR HyperEngine
Each HyperEngine network packet broker blade adds up to 200Gbps of high performance processing features to IntellaFlex XR monitoring systems. Traffic sources can be aggregated to the HyperEngine Packet Processor to perform advanced processing including deduplication, NetFlow generation, protocol header stripping, deep packet inspection or tunnel termination for virtual network monitoring.</t>
  </si>
  <si>
    <t>IntellaStore II+
Security Visibility Platform</t>
  </si>
  <si>
    <t>Total Network Security and Complete Ease of Use,
This is IntellaStore II+
The IntellaStore II+ offers complete network visibility for midsize data centers and remote locations. This security visibility platform combines APCON’s world class packet aggregation and filtering technology with advanced features such as integrated traffic capture, storage, and onboard analysis tools.</t>
  </si>
  <si>
    <t>IntellaView
Next-Generation Hybrid Visibility Platform</t>
  </si>
  <si>
    <t>Secure Your Hybrid Data Center
with State-of-the-Art Visibility Technology
APCON's IntellaView, a next-generation 100g hybrid visibility platform, accommodates an ever-growing number of users, data, and applications. The platform delivers high performance and density, scalability, and access to hybrid networks spanning cloud, virtualized, and on-premises infrastructures.</t>
  </si>
  <si>
    <t>IntellaCloud</t>
  </si>
  <si>
    <t>AWS</t>
  </si>
  <si>
    <t xml:space="preserve">Today, a security breach can result in costly downtime, lost business, lawsuits and a tarnished reputation. If there are blind spots on your network you are vulnerable. Enhance your network visibility and you will enhance network security at the same time. This is where APCON's advanced network monitoring can help.
</t>
  </si>
  <si>
    <t>IntellaFlex Bypass TAP
Fail-safe Solution for High Availability</t>
  </si>
  <si>
    <t>Network Tap</t>
  </si>
  <si>
    <t>The increase in usage of inline security tools also increases the risk of network data loss or downtime when these tools fail or require maintenance. An external bypass TAP maintains high network availability by keeping traffic flowing on the network when inline tools suffer a failure. Through the use of heartbeat technology, the IntellaFlex Bypass TAP can immediately detect an issue with an inline tool, route traffic around the affected tool, and issue an alert to prompt action to resolve the problem.</t>
  </si>
  <si>
    <t>IntellaTap-VM
Magnified Visibility For Virtual Environments</t>
  </si>
  <si>
    <t>VM Security</t>
  </si>
  <si>
    <t>IntellaTap-VM is designed for private cloud virtualization environments. It operates as part of a larger solution that includes APCON’s physical, on-premises network visibility switches for monitoring physical networks. It is an advanced feature within APCON’s Titan multi-switch management software that, in addition to managing multiple APCON visibility switches, also provides virtual network visibility with easy-to-use point-and-click operation of filtering East-West virtual machine (VM) traffic flows.</t>
  </si>
  <si>
    <t>APCONTAPs</t>
  </si>
  <si>
    <t>Monitor with Confidence
ApconTap® simplifies network monitoring and security efforts by providing failsafe passive network TAPs and the IntellaView Bypass TAPs designed to fit in the same data center rack near any APCON intelligent network monitoring switch.</t>
  </si>
  <si>
    <t>Apozy Airlock</t>
  </si>
  <si>
    <t>Web Extension</t>
  </si>
  <si>
    <t xml:space="preserve">The browser defense platform that neutralizes web attacks in one click.Airlock delivers a safe, clean, and lightning-fast internet experience as the very first visually-aware native browser isolation platform of its kind. Powered by over 6 petabytes of visual data, Airlock prevents web attacks in real time, zero day or otherwise—all before they cause any damage. </t>
  </si>
  <si>
    <t>AppSwag API</t>
  </si>
  <si>
    <t xml:space="preserve">AppSwag API, Swagger-based Dynamic Application Security Testing (DAST) is now fully supported by IBM Security AppScan Standard, AppScan Enterprise and ASOC. AppSwag API now provides IBM Security AppScan the ability to test RESTFul APIs by consuming their Swagger definition (json) files revolutionizing the way IBM Security AppScan handles API security testing.  </t>
  </si>
  <si>
    <t>AppDome Platform</t>
  </si>
  <si>
    <t>RASP</t>
  </si>
  <si>
    <t>Appdome’s all-in-one mobile app security solution delivers complete, autonomous, Runtime Application Self-Protection (RASP) to any Android and iOS app, in seconds. Complete OWASP Top 10 Mobile App Protection. No coding required.</t>
  </si>
  <si>
    <t>AppDome for Mobile Enterprise Access and MicroVPN</t>
  </si>
  <si>
    <t>Zero Management Security All Android &amp; iOS Apps</t>
  </si>
  <si>
    <t>Appdome’s Zero Management Security is a mobile enterprise security
solution that doesn’t need device or app management.
Deploy secure mobile apps apps to employees’ BYOD devices without
UEM, MAM, device enrollment or management profiles. With Zero
Management Security, employees don’t sacrifice privacy or lose
control over their personal smartphones and tablets and the
enterprise gets all the mobile app security it needs.</t>
  </si>
  <si>
    <t>AppDome for Mobile SSO</t>
  </si>
  <si>
    <t>Single Sign-On (SSO)</t>
  </si>
  <si>
    <t>Risk-Based Authentication (RBA)</t>
  </si>
  <si>
    <t>Advanced Penetration Testing</t>
  </si>
  <si>
    <t>Adversary Simulation</t>
  </si>
  <si>
    <t>OFFENSE ENABLED SECURITY
The Immunity team is 100% offensive focused, driven to develop new system penetration and attack technologies to discover new vulnerabilities and develop new exploits, implants and evasion techniques. Wherever you’re most vulnerable, Immunity’s team will identify the weaknesses in your defenses before your adversaries.</t>
  </si>
  <si>
    <t>Appgate Digital Threat Protection (DTP)</t>
  </si>
  <si>
    <t xml:space="preserve">Threat Detection </t>
  </si>
  <si>
    <t>Appgate’s Digital Threat Protection (DTP) offers unparalleled threat visibility and comprehensive risk management to identify and eliminate attacks early on. Minimize the impact of fraud and security incidents with the threat mitigation and protection your business needs to be confident.</t>
  </si>
  <si>
    <t>Innuendo Adversary Simulation</t>
  </si>
  <si>
    <t>Software-Defined Perimeter (SDP)</t>
  </si>
  <si>
    <t xml:space="preserve"> A Software-Defined Perimeter (SDP) is a modern private access solution, based on Zero Trust principles and built to support hybrid IT and a distributed workforce. It enforces a custom policy for every user on any device regardless of how they access the network.</t>
  </si>
  <si>
    <t>AppGuard Management System</t>
  </si>
  <si>
    <t>Data Analytics</t>
  </si>
  <si>
    <t>AppGuard Management System centrally manages AppGuard agents for laptops, desktops, and servers for all supported endpoints. Its web-based interface and backend database can be hosted in a cloud or on-premise. Any analytics tool fluent in SQL can interface with it. Role-based privileges limit different admin users to different capabilities for different endpoint groups.</t>
  </si>
  <si>
    <t>AppGuard Enterprise</t>
  </si>
  <si>
    <t>Endpoint Protection Platform (EPP)</t>
  </si>
  <si>
    <t xml:space="preserve">AppGuard Enterprise is a centrally managed host-based endpoint protection solution that prevents malware and all advanced attacks from harming the system. Utilizing Adaptive Policy Enforcement (APE), it blocks attacks without having to explicitly recognize the attack. Alternative solutions ONLY succeed when they recognize the attack, needing constant signature updates and are vulnerable to zero-day attacks.  </t>
  </si>
  <si>
    <t>AppGuard Server</t>
  </si>
  <si>
    <t>AppGuard Server is a zero-trust host-based endpoint protection agent for Windows and Linux servers, centrally managed from the same system as agents for laptops and desktops. Unlike alternatives that must quarantine and restore a server at any indication of possible malice, AppGuard Server allows mission-critical Apps to safely run safely until a scheduled maintenance window, even if suspicious processes have elevated privileges.</t>
  </si>
  <si>
    <t>AppGuard Solo</t>
  </si>
  <si>
    <t>AppGuard Solo is a self-managed zero trust host-based endpoint protection agent for laptops and desktops. Its highly effective set and forget protection makes it ideal for small businesses and non-technical users. AOL has been white labeling AppGuard Solo to its customers for many years. It coexists with nearly all other security agents yet requires none of the care and attention they do.</t>
  </si>
  <si>
    <t>Trustica</t>
  </si>
  <si>
    <t xml:space="preserve">TRUSTICA is a complete technology solution that acts as a security framework and infrastructure for IoT networks and devices, designed to support open connectivity while maintaining anonymity and privacy in a secure environment. It operates with a philosophy of zero trust, and is designed to operate with standard IoT protocols so it can be adapted to work with any type of IoT network or device.  </t>
  </si>
  <si>
    <t xml:space="preserve">Penetration Testing
</t>
  </si>
  <si>
    <t>Penetration Testing attempts to identify insecure business logic, security setting vulnerabilities, or other weaknesses that a threat actor could exploit. Transmission of unencrypted passwords, password reuse. Penetration tests do not need to be conducted as often as vulnerability assessments but should be repeated on a regular basis.
Read more at: https://www.appknox.com/penetration-testing</t>
  </si>
  <si>
    <t xml:space="preserve">Vulnerability Assessment
</t>
  </si>
  <si>
    <t xml:space="preserve">Vulnerability Assessment searches systems for known vulnerabilities. It is a list based approach where you test your application against all known vulnerabilities, and if detected, you should fix those immediately.
</t>
  </si>
  <si>
    <t>dotDefender</t>
  </si>
  <si>
    <t>dotDefender protects any web site or web service on your server, and continues to as you update, change, and expand your code. The dotDefender WAF reduces the costs of code scanning, and enables you to focus on business, not web application security. dotDefender can handle .NET Security issues.</t>
  </si>
  <si>
    <t>Central Management</t>
  </si>
  <si>
    <t>Web Application Security</t>
  </si>
  <si>
    <t>Centralized Web Security Tools
Central Web Security - Central Management
dotDefender Central Management (CM) enables organizations to centrally manage and view application security events on multiple cross-platform web servers through an effective and easy to use interface. Web hosting companies and corporate businesses with large Web environments use Central Management to generate reports on attacks, set security configuration changes simultaneously across multiple server environments, and generate charts and report data instantly.</t>
  </si>
  <si>
    <t>Control Systems Consulting</t>
  </si>
  <si>
    <t>Control Systems</t>
  </si>
  <si>
    <t>Out of date website, not secure</t>
  </si>
  <si>
    <t>AML Infostroyer® 201</t>
  </si>
  <si>
    <t>Information Destruction</t>
  </si>
  <si>
    <t>Infostroyer® 201 has been evaluated by the NSA and meets the requirements of NSA/CSS 02-02, High Security Disintegrators and NSA/CSS 04-02, Optical Media Destruction Devices 
DESTROYS
CD’s  DVD’s
Paper Documents
Punched Key Tape
Magnetic Tape
Films  Negatives  Microfilm
ID Badges  Smart Cards
Plastic Credit Cards</t>
  </si>
  <si>
    <t>AML-6KG Disk Erasing Paddle</t>
  </si>
  <si>
    <t>DESTROYS
3.5” / 5.25” / 8” Floppy Disks 14” Disk Packs
Hard or Floppy Disk Magnetic Media Hard Drives (w/platters removed)
HARD DRIVE DESTRUCTION Includes • All manufacturers • All types of magnetic storage technology regardless of the year of manufacture
Magnetic Storage Drums Bubble Memory Chip Magnetic Media Ribbon</t>
  </si>
  <si>
    <t>AML-6KG Hard Drive Destruction Kit</t>
  </si>
  <si>
    <t>MAGNETICALLY DESTROYS
3.5" / 5.25" / 8" Floppy Disks
14" Disk Packs
Hard or Floppy Disk Magnetic Media
Hard Drives (w/platters removed) 
HARD DRIVE DESTRUCTION Includes
. All manufacturers 
. All types of longitudinally &amp; perpendicularly recorded media, 
regardless of the year of manufacture 
Magnetic Storage Drums
Bubble Memory Chip
Magnetic Media Ribbon</t>
  </si>
  <si>
    <t xml:space="preserve">InfoStroyer® 151-HP-C
</t>
  </si>
  <si>
    <t xml:space="preserve">InfoStroyer® 151 HP has been evaluated by the NSA and meets the requirements of NSA/CSS Dec 2019, Optical Media Destruction Devices DESTROYS
DVD'S
CD’s
*Newly approved for Blu-Ray
CAC (common access I.D. cards)
Credit Cards with EMV chip Magnetic Stripe Cards
SIM cards (mobile phone)
</t>
  </si>
  <si>
    <t>InfoStroyer® 151-HP</t>
  </si>
  <si>
    <t xml:space="preserve">Infostroyer® 201 has been evaluated by the NSA and meets the requirements of NSA/CSS 02-02, High Security Disintegrators and NSA/CSS 04-02, Optical Media Destruction Devices
DESTROYS
DVD'S
CD’s
*Newly approved for Blu-Ray
CAC (common access I.D. cards)
Credit Cards with EMV chip Magnetic Stripe Cards
SIM cards (mobile phone)
</t>
  </si>
  <si>
    <t>InfoStroyer™ 275</t>
  </si>
  <si>
    <t>DESTROYS
Solid State Materials - SSD
Credit Cards w/ Chips
Thumb/Flash Drives
SD &amp; Micro SD cards
Mother Boards/RAM Boards
Tablet Boards
Cell Phone Boards
Other Materials
CDs * DVDs* Blu-ray
Paper Documents
Punched Key Tape
Magnetic Tape
Films * Negatives * Microfilm
ID Badges* Smart Cards
Plastic Credit Cards</t>
  </si>
  <si>
    <t>OT Asset Discovery</t>
  </si>
  <si>
    <t>Asset Discovery</t>
  </si>
  <si>
    <t>On-demand Incident Management</t>
  </si>
  <si>
    <t>BC</t>
  </si>
  <si>
    <t>IEC 62443 Conformance Services</t>
  </si>
  <si>
    <t>As your end-to-end industrial cyber security partner, Applied Risk supports you throughout the entire lifecycle of your critical industrial assets. Our comprehensive Industrial Cyber Security solutions help prepare your critical systems, mitigate the risk of cyber threats and comply with globally recognised best practices.</t>
  </si>
  <si>
    <t>EU NIS Directive Services</t>
  </si>
  <si>
    <t>IMO Cyber Security Compliance Services</t>
  </si>
  <si>
    <t>OT Cyber Security Framework</t>
  </si>
  <si>
    <t>OT Security Health Check</t>
  </si>
  <si>
    <t>OT Simulated Security Assessments</t>
  </si>
  <si>
    <t>Embedded Device Security Assessment</t>
  </si>
  <si>
    <t>Building Management System (BMS) Security Assurance</t>
  </si>
  <si>
    <t>Post-incident Forensics</t>
  </si>
  <si>
    <t>Remote OT Incident Planning</t>
  </si>
  <si>
    <t>Our Certification and Compliance solutions guide your organisation throughout the entire journey to meet globally recognised standards and mandatory cyber security regulations. With comprehensive methodologies of risk analysis and in-depth experience in the field, our team can help prepare your assets or automation products to meet the highest levels of cyber security robustness.</t>
  </si>
  <si>
    <t>Industrial IoT Security Assurance</t>
  </si>
  <si>
    <t>IoT</t>
  </si>
  <si>
    <t>OT Security Officer on Demand</t>
  </si>
  <si>
    <t>Leadership</t>
  </si>
  <si>
    <t>Our programs teach management, operators and security personnel to understand emerging industrial cyber security threats and methods of reducing risk. Our unique set of courses range from entry-level online e-learning programs and in-house OT cyber security workshops, all the way to advanced hacking training for senior security staff responsible for protecting your OT.</t>
  </si>
  <si>
    <t xml:space="preserve">OT Penetration Testing </t>
  </si>
  <si>
    <t>Through our vast experience in providing specialist guidance and OT security testing services remotely - rest assured your organisation can benefit from the speed and efficiency of our services from anywhere across the world.</t>
  </si>
  <si>
    <t>Active Threat Response Partnership</t>
  </si>
  <si>
    <t>Threat Modeling</t>
  </si>
  <si>
    <t>Online OT Cyber Awareness Training</t>
  </si>
  <si>
    <t>A swift response is absolutely critical when your Operations Technology (OT) is facing advanced cyber threats. With large financial, reputational and safety considerations on the line, achieve confidence knowing your organisation is ready to minimise impact to your systems and pick up where you left off.</t>
  </si>
  <si>
    <t>OT Cyber ThreatCADET Mobile Training Unit</t>
  </si>
  <si>
    <t>Online OT Security Awareness Training</t>
  </si>
  <si>
    <t>ICS Cyber Security Essentials Training</t>
  </si>
  <si>
    <t>Advanced ICS/SCADA Hacking Training</t>
  </si>
  <si>
    <t>In-house OT Security Workshops</t>
  </si>
  <si>
    <t>Request Tailored Industry Training</t>
  </si>
  <si>
    <t>Security Assessment &amp; Policy Design</t>
  </si>
  <si>
    <t>All of ApplyLogic’s technical consulting is supported and overseen by experienced project managers. Our project managers are seasoned professionals who will effectively manage projects (agile, waterfall or blend).</t>
  </si>
  <si>
    <t>Incident Response, SecOps &amp; Forensics</t>
  </si>
  <si>
    <t xml:space="preserve">ApplyLogic’s consulting services are built to handle IT infrastructures from start to finish: We assess, design, integrate, and operate mission-critical technology through custom solutions that align your IT strategies and policies. The result is IT architecture that supports your business goals, safeguards information and communications, and sharpens your competitive edge in the marketplace. 
</t>
  </si>
  <si>
    <t>Application Delivery</t>
  </si>
  <si>
    <t>IT Architecture</t>
  </si>
  <si>
    <t>Clustering &amp; High Availabilty Planning</t>
  </si>
  <si>
    <t xml:space="preserve">Consolidation &amp; Migration </t>
  </si>
  <si>
    <t xml:space="preserve">Disaster Recovery &amp; Business Continuity </t>
  </si>
  <si>
    <t>Infrastructure as a Service (IaaS)</t>
  </si>
  <si>
    <t>Mobile Device &amp; Remote Access</t>
  </si>
  <si>
    <t>Optimization  &amp; Performance Tuning</t>
  </si>
  <si>
    <t>Platform as a Service (PaaS)</t>
  </si>
  <si>
    <t>Solution Architecture Design, Test, Migration, Implementaion &amp; Support</t>
  </si>
  <si>
    <t>Strategic &amp; Tactical Planning</t>
  </si>
  <si>
    <t>Network and Systems Services</t>
  </si>
  <si>
    <t>Network Services</t>
  </si>
  <si>
    <t>Vulnerability &amp; Penetration Testing</t>
  </si>
  <si>
    <t>Pen Testing</t>
  </si>
  <si>
    <t>Vuln Scan</t>
  </si>
  <si>
    <t>Technical Project &amp; Program Management</t>
  </si>
  <si>
    <t>Boundary Protection &amp; Event Management for Managing the Security Lifecycle</t>
  </si>
  <si>
    <t xml:space="preserve">Continuous Diagnostics and Mitigation (CDM):  As quickly as the Internet creates new opportunities, it uncovers vulnerabilities you may not even be aware of. ApplyLogic can safeguard your systems, data and infrastructure accesses in any enterprise.
CDM is an approach to cybersecurity for networks and systems. CDM leverages capabilities and tools that identify risks, potential impacts, and mitigate the most significant problems first.
</t>
  </si>
  <si>
    <t>Least Privilege &amp; Infrastructure Integrity</t>
  </si>
  <si>
    <t>Your IT is always working overtime—so our network and System services are designed to work for your business around the clock. Our professionals use their expertise to help you plan, build, deploy, optimize, manage and run your complex, multi-vendor infrastructures.
Assessment and Planning
Design and Implementation
Management/Fault and Performance Monitoring
Optimization And Performance Tuning</t>
  </si>
  <si>
    <t>Security Architecture Design</t>
  </si>
  <si>
    <t>AppOmni</t>
  </si>
  <si>
    <t>Box provides your company with a convenient and accessible enterprise solution for content management and collaboration.  Their solutions provide efficiency, speed, and simplicity for your workforce. 
However, ensuring access to data stored in Box is properly configured and maintained based on your unique permission requirements is not a minor undertaking.</t>
  </si>
  <si>
    <t>Secure Cloud</t>
  </si>
  <si>
    <t>Automatic email encryption and data loss prevention offer unparalleled peace of mind for you, your employees and your executives.</t>
  </si>
  <si>
    <t>Black Box Testing</t>
  </si>
  <si>
    <t>Grey Box Testing</t>
  </si>
  <si>
    <t>Code Review</t>
  </si>
  <si>
    <t>AppUse Pro</t>
  </si>
  <si>
    <t>Mobile Application Security</t>
  </si>
  <si>
    <t>AppUse is a VM (Virtual Machine) developed by AppSec Labs. It is a unique platform for mobile application security testing, Android and iOS applications and includes exclusive custom-made tools and scripts created by AppSec Labs.</t>
  </si>
  <si>
    <t>Mobile Consulting</t>
  </si>
  <si>
    <t>Mobile Apps</t>
  </si>
  <si>
    <t>Mobile Tools</t>
  </si>
  <si>
    <t>Mobile Training</t>
  </si>
  <si>
    <t>Mobile Pentesting</t>
  </si>
  <si>
    <t>Hands-on Lab &amp; Virtual Machines</t>
  </si>
  <si>
    <t xml:space="preserve">Application Security Academy </t>
  </si>
  <si>
    <t>AuthPortal</t>
  </si>
  <si>
    <t>secure, cloud-hosted, 24x7customizable, ready-to-launch</t>
  </si>
  <si>
    <t>CryptoPass</t>
  </si>
  <si>
    <t>Protecting the customers’ passwords is a big liability for any business. Phishing attacks, sophisticated password cracking tools and re-use of passwords by customers across various websites, only makes it more challenging for businesses to safeguard customer passwords and accounts. AppsPicket offers a unique technology that lets you continue using passwords to authenticate your customers without actually storing them (passwords or password hashes) at your end. Not only does it minimize your risk in the event of any breach, it also protects your business from Phishing attacks. If you don’t store them, they can’t take them.</t>
  </si>
  <si>
    <t>KeyProtect</t>
  </si>
  <si>
    <t xml:space="preserve">AppsPicket KeyProtect technology utilises latest advances in distributed cryptography to split your private key into multiple key-shares. These key-shares could then be stored at multiple places and combined to regenerate your private key. This means you no longer have to worry about the safe storage of your private key. If you’re an end-user, you take the security of your private keys in your own hands. If you’re a cryptocurrency wallet or exchange, you could integrate our technology to secure your users’ private keys. Unleash the power of distributed cryptography to protect your private key.  </t>
  </si>
  <si>
    <t>ADC +</t>
  </si>
  <si>
    <t>AUTOMATION+ helps Enterprise IT manage, automate, and orchestrate application delivery and network security services. AUTOMATION+ provides an application-centric view into the state of application delivery and network security infrastructures running in multi-cloud environments. Application, network, and security engineers can build and self-service automation workflows to enable compliance and true business agility</t>
  </si>
  <si>
    <t>AppViewX CERT+</t>
  </si>
  <si>
    <t>AppViewX CERT+ is a certificate management suite, allowing for end-to-end automation of key and certificate lifecycles across multi-cloud environments. By providing extensive visibility and control over certificate infrastructures, it prevents outages caused by expired or vulnerable TLS / SSL certificates. In addition to automating certificate processes and monitoring environments, it also protects keys, delivers compliance, and allows for role-based self-servicing of PKI.</t>
  </si>
  <si>
    <t>Aegis Secure Key 3NXC</t>
  </si>
  <si>
    <t>Encrypted Flash Keys</t>
  </si>
  <si>
    <t>Aegis Secure Key 3NX</t>
  </si>
  <si>
    <t>Aegis Secure Key 3Z</t>
  </si>
  <si>
    <t>Aegis Secure Key 3.0</t>
  </si>
  <si>
    <t>Aegis Fortress L3</t>
  </si>
  <si>
    <t>Encrypted Portable Drives</t>
  </si>
  <si>
    <t>Hardware-encrypted desktop secure data storage merges the ultimate data security with expansive storage capacities ranging from 2 to 16TB. Software-free, 256-bit AES encrypted external HDD, and externally powered with on-board keypad authentication. Apricorn offers the widest range of encrypted external hard drive capacities on the market!
All Padlock DT products feature AegisWare™, Apricorn's proprietary firmware and advanced feature set.</t>
  </si>
  <si>
    <t>Aegis Fortress - USB</t>
  </si>
  <si>
    <t>The Aegis Secure Key line packs a ton of data security features into the smallest of form factors. Software-Free Encrypted USB Keys, 256-Bit AES hardware encrypted, FIPS validated, and nine storage capacities ranging from 2GB to the industry-leading 1TB Secure USB Thumb Drive.
All Secure Key products feature AegisWare™, Apricorn's proprietary firmware and advanced feature set.</t>
  </si>
  <si>
    <t>Aegis Padlock 3.0</t>
  </si>
  <si>
    <t>Portable, Affordable, and Reliable. The portable HDD line of Aegis Secure Drives keeps your sensitive data secure on the go, encrypting on the fly. Software-free, 256-bit AES encrypted, and USB port powered with on-board keypad or biometric authentication. These are the best secure encrypted portable hard drives on the market today!
All of our portable encrypted products feature AegisWare™, Apricorn's proprietary firmware and advanced feature set.</t>
  </si>
  <si>
    <t>Aegis Padlock SSD</t>
  </si>
  <si>
    <t>Expand your Aegis Drives' capabilities and increase IT security department productivity.</t>
  </si>
  <si>
    <t xml:space="preserve">Aegis Padlock DT FIPS - USB 3.0 </t>
  </si>
  <si>
    <t>Enrypted Desktop Drives</t>
  </si>
  <si>
    <t>Aegis Padlock DT - USB 3.0</t>
  </si>
  <si>
    <t xml:space="preserve">Aptible </t>
  </si>
  <si>
    <t>Comply allows you to run your entire compliance program, from keeping an inventory of assets to sharing audit reports, across all of the frameworks you care about.</t>
  </si>
  <si>
    <t>Aptible Deploy</t>
  </si>
  <si>
    <t>Launch apps and databases that are audit-ready
Deploy automatically implements the security controls you need to achieve regulatory compliance and pass customer audits.</t>
  </si>
  <si>
    <t>Scan, monitor and remediate configuration issues in public cloud accounts according to best practices and compliance standards, across AWS, Azure, Google Cloud, and Oracle Cloud.</t>
  </si>
  <si>
    <t>Serverless Security</t>
  </si>
  <si>
    <t>Ensure that serverless functions are secured and in compliance. Reduce the attack surface, control deployment, and protect functions in runtime using performance-optimized controls.</t>
  </si>
  <si>
    <t>Protecting Cloud VMs and Instances
Automate VM security in private, public &amp; hybrid cloud environments. Ensure compliance with PCI-DSS, HIPAA and other requirements, detect configuration issues quickly, and protect VM-based workloads in runtime.</t>
  </si>
  <si>
    <t>Container Security</t>
  </si>
  <si>
    <t>Protect container-based cloud native applications from development to production, using the industry’s most advanced container security solution.</t>
  </si>
  <si>
    <t>Kubernetes Security</t>
  </si>
  <si>
    <t>Tame the complexity of Kubernetes security with KSPM (Kubernetes Security Posture Management) and advanced, agentless Kubernetes Runtime Protection. Leverage Kubernetes-native capabilities to attain policy-driven, full lifecycle protection and compliance for K8s applications.</t>
  </si>
  <si>
    <t>Arama Managed Security Services</t>
  </si>
  <si>
    <t>Solution Services</t>
  </si>
  <si>
    <t>Cyber Readiness</t>
  </si>
  <si>
    <t>Social Collaboration</t>
  </si>
  <si>
    <t>ARCON PAM</t>
  </si>
  <si>
    <t>Access Management</t>
  </si>
  <si>
    <t>ARCON | Privileged Access Management (PAM) offers enterprise IT security, risk and compliance management teams with necessary safeguards to securely manage the lifecycle of privileged accounts. A highly scalable and enterprise-class solution, ARCON | PAM seamlessly works in all IT environments to secure privileged accounts. The solution implements the best privilege access management practices to build a foundation for robust identity and access control IT architecture.</t>
  </si>
  <si>
    <t>ARCON PAM SaaS</t>
  </si>
  <si>
    <t>ARCON PAM SaaS Lite</t>
  </si>
  <si>
    <t>ARCON IDAM</t>
  </si>
  <si>
    <t>IDAM</t>
  </si>
  <si>
    <t>Deployment</t>
  </si>
  <si>
    <t>Installation</t>
  </si>
  <si>
    <t>ARCON SSO</t>
  </si>
  <si>
    <t>Password Security</t>
  </si>
  <si>
    <t>ARCON UBA</t>
  </si>
  <si>
    <t>User and Entity Behavior Analytics (UEBA)</t>
  </si>
  <si>
    <t>ARCON | Endpoint Privilege Management (EPM) reinforces protection for endpoints through a rule based restrictive privileged elevation to critical applications.</t>
  </si>
  <si>
    <t>ARCON SCM</t>
  </si>
  <si>
    <t>For the past few years, ARCON has been offering a very robust &amp; mature PAM solution to its clients leveraging on IaaS &amp; PaaS solutions from leading cloud providers
ARCON launched its PAM SaaS offering to cater to access management needs of Small &amp; Medium enterprises</t>
  </si>
  <si>
    <t>ARCON EPM</t>
  </si>
  <si>
    <t>ARCON | Secure Compliance Management (SCM) is an automated vulnerability assessment tool. IT environment becomes security vulnerable if an ever increasing number of network devices , authorized end-user devices including applications and operating systems are not continuously monitored and assessed for baseline security configurations. SCM is an effective system hardening tool that enables an organization to conduct real-time assessment of baseline security configuration for all critical technology platforms whilst ensuring desired compliance levels.</t>
  </si>
  <si>
    <t>ARCTIC NODE</t>
  </si>
  <si>
    <t>Arctic Node collects the cyber threat intelligence from Arctic Hub or other relevant sources and helps you become more resilient in cyber security.</t>
  </si>
  <si>
    <t>Falcon X Premium</t>
  </si>
  <si>
    <t>Cyber Threat Intelligence</t>
  </si>
  <si>
    <t>Managed Security Awareness</t>
  </si>
  <si>
    <t>MANAGED DETECTION AND RESPONSE</t>
  </si>
  <si>
    <t>Arctic Wolf® Managed Detection and Response (MDR) solution provides 24×7 monitoring of your networks, endpoints, and cloud environments to help you detect, respond, and recover from modern cyber attacks.</t>
  </si>
  <si>
    <t>Managed Risk</t>
  </si>
  <si>
    <t>Managed Cloud Monitoring</t>
  </si>
  <si>
    <t>The Ardent Product</t>
  </si>
  <si>
    <t>Data Management</t>
  </si>
  <si>
    <t>Data minimization or minification involves reducing your risk through the process of identifying excess data (focussing on sensitive data) and keeping only that data that is relevant. At the same time, data that is identified as non-relevant is discarded or secure-deleted through an advanced process of sanitation.</t>
  </si>
  <si>
    <t>Horizon</t>
  </si>
  <si>
    <t>Anti-Phishing</t>
  </si>
  <si>
    <t>ActiveSensors™ discover emergent campaign infrastructure and aggregate attack data from relay points that actors are using to launch their threat campaigns. Our ability to crawl the web at massive scale is unique, looking at every web page, URL, domain, and IP address to find tell-tale emergent patterns. Just as Google indexes the web for commerce and content, we index the entire web—8+ billion pages and 220 million TLDs every couple of weeks. That’s the most comprehensive web-crawling capability focused on uncovering threats ever built.</t>
  </si>
  <si>
    <t>Managed service</t>
  </si>
  <si>
    <t xml:space="preserve">Argo AI is a self-driving technology platform company. We build the software, hardware, maps, and cloud-support infrastructure that power self-driving vehicles.
</t>
  </si>
  <si>
    <t>Automotive Cyber Security Services</t>
  </si>
  <si>
    <t>ICS Security</t>
  </si>
  <si>
    <t>Automotive Cybersecurity Services</t>
  </si>
  <si>
    <t xml:space="preserve">ARGUS HELPS CUSTOMERS PREVENT, DETECT, MANAGE, AND MITIGATE CYBER THREATS, VULNERABILITIES, AND ATTACKS ON ALL TYPES OF PASSENGER CARS AND COMMERCIAL VEHICLES.
Argus’ services strengthen our customer’s cyber security posture while enabling their compliance with regulations and standards, such as UNR 155 (UNECE/ WP.29 vehicle cyber security regulations), ISO/SAE 21434, and other industry standards. 
</t>
  </si>
  <si>
    <t>Aviation Cyber Security</t>
  </si>
  <si>
    <t>Aviation Cybersecurity Services</t>
  </si>
  <si>
    <t>ARGUS, A CONTINENTAL COMPANY, DELIVERS A BROAD RANGE OF PROFESSIONAL SERVICES TO HELP OEMS, AIRLINES, AND IFEC PROVIDERS RAPIDLY IDENTIFY CYBER THREATS, PINPOINT VULNERABILITIES, AND MITIGATE RISK TO ENHANCE SECURITY AND OPERATIONAL EFFECTIVENESS.
- INCIDENT RESPONSE L3/L4 SUPPORT FOR AIRLINES FOR ADDED VALUE
- SECURITY LOGS CONSULTING FOR OEMS.
- AIRCRAFT FLEET PROTECTION AS A SERVICE FOR OEMS</t>
  </si>
  <si>
    <t>Capture The Packet (CTP)</t>
  </si>
  <si>
    <t>Cyber Range Training</t>
  </si>
  <si>
    <t>Capture The Packet (CTP) is a cybersecurity training simulator and skills assessment suite. This system can be used as a teaching aid, learning system, skills assessment, and vetting tool. Capture The Packet has been proven across commercial, military as well as government agencies in multiple countries.</t>
  </si>
  <si>
    <t>Awake Labs NDR</t>
  </si>
  <si>
    <t>Arista Extensible Operating System (EOS®) is the core of Arista cloud networking solutions for next-generation data centers and cloud networks. Through its programmability, EOS enables a set of software applications that deliver workflow automation, high availability, unprecedented network visibility and analytics and rapid integration with a wide range of third-party applications for virtualization, management, automation and orchestration services.</t>
  </si>
  <si>
    <t>Awake Labs Services</t>
  </si>
  <si>
    <t>CloudVision® extends the same architectural approach across the network with a state-based view of the entire network, across private, public and hybrid clouds. This enables customers to move to cloud-class automation without needing significant custom internal development. CloudVision is a network-wide approach for workload orchestration, workflow automation and real-time telemetry as a turnkey solution for Cloud Networking.</t>
  </si>
  <si>
    <t>Arkose Enforce</t>
  </si>
  <si>
    <t>Authentication</t>
  </si>
  <si>
    <t>Fraud</t>
  </si>
  <si>
    <t>Traditional step-up authentication solutions are failing to stop fraud attacks at scale, without killing businesses’ conversion rates. That’s why Arkose Labs takes a different approach to any other fraud provider on the market.
Through seamless integration with Arkose Detect, it preserves challenges for risky traffic only. Arkose Enforce generates 3D images in real-time which are tailored to the risk profile and cannot be bypassed by fraudsters at scale.</t>
  </si>
  <si>
    <t>Arkose Detect</t>
  </si>
  <si>
    <t>Behavior Analytics</t>
  </si>
  <si>
    <t>Arkose Detect is a dynamic risk engine that analyzes data from user sessions and their interactions with technology.
It unearths behavioral patterns across devices &amp; networks in real-time for accurate behavioral analytics and anomaly detection. Arkose Detect profiles traffic and triages it based on the underlying intent of the user, which informs dynamic authentication challenges through Arkose Enforce.</t>
  </si>
  <si>
    <t>Cerberus</t>
  </si>
  <si>
    <t>Dark Web</t>
  </si>
  <si>
    <t>Cloud Security &amp; Enablement</t>
  </si>
  <si>
    <t>Compliance &amp; Auditing</t>
  </si>
  <si>
    <t>Data Protection &amp; Detection</t>
  </si>
  <si>
    <t>Data Protection</t>
  </si>
  <si>
    <t>Identity &amp; Privilege</t>
  </si>
  <si>
    <t>Incident Response &amp; Management</t>
  </si>
  <si>
    <t>Mobility</t>
  </si>
  <si>
    <t>Infrastructure &amp; Endpoint</t>
  </si>
  <si>
    <t>The Armis Platform</t>
  </si>
  <si>
    <t>Assest Discovery</t>
  </si>
  <si>
    <t>The Armis agentless device security platform discovers devices, tracks behavior, detects threats, and takes action to protect your business.</t>
  </si>
  <si>
    <t>AutoCAD OwnerGuard</t>
  </si>
  <si>
    <t>AutoCAD OwnerGuard uses the full power of OwnerGuard technology to provide a real Security, Distribution, Publishing, Licensing and DRM solution for Autodesk AutoCAD Drawings (DWG). Now you can gain full control over your drawings usages, distribution and ownership rights.</t>
  </si>
  <si>
    <t>CHM OwnerGuard</t>
  </si>
  <si>
    <t>CHM OwnerGuard is another member of OwnerGuard family that uses this technology for Microsoft Compiled Html Help Files (CHM). So you can sell and distribute your valuable information in CHM format while OwnerGuard protects your ownership for your CHM documents.</t>
  </si>
  <si>
    <t>Microsoft® Office  Security OwnerGuard</t>
  </si>
  <si>
    <t>Office Security OwnerGuard provides the ultimate Security, DRM, Copy Protection, Licensing, Watermarking and Distribution Management solution for Excel Spreadsheet Documents ( xls, xlsx, xlsm, xlsb ), PowerPoint Presentations ( ppt, pps, pptx, pptm, potx, potm, ppsx, ppsm, ppam ) and Word Documents ( docx, docm )</t>
  </si>
  <si>
    <t>Multimedia  OwnerGuard</t>
  </si>
  <si>
    <t xml:space="preserve">Multimedia OwnerGuard is designed for Adobe Flash SWF and FLV Video Files. Now you can use full features of OwnerGuard DRM Technology to protect and distribute your Flash SWF and FLV files while OwnerGuard protects your digital ownership rights.
</t>
  </si>
  <si>
    <t>PDF OwnerGuard</t>
  </si>
  <si>
    <t>PDF Security OwnerGuard is the ultimate Security, DRM, Copy Protection, Licensing, Watermarking and Distribution Management solution for Adobe PDF Documents.
This product is made specially for the internal company document security and publishers of high value information published in PDF format.</t>
  </si>
  <si>
    <t>Armor Anywhere</t>
  </si>
  <si>
    <t>Threat detection and response as well as compliance for your applications and data wherever they reside.</t>
  </si>
  <si>
    <t>Armorblox Technology</t>
  </si>
  <si>
    <t>Anti-BEC</t>
  </si>
  <si>
    <t>Armorblox is a cloud-native platform that sits at the intersection of cutting-edge technology and enterprise scale. It’s built using proven technologies and frameworks including Kubernetes, Istio, Kafka, and React.</t>
  </si>
  <si>
    <t>Advanced NTFS Forensics</t>
  </si>
  <si>
    <t>Registry Forenics Unleased</t>
  </si>
  <si>
    <t>Arsenal Image Mounter</t>
  </si>
  <si>
    <t>Arsenal Image Mounter mounts the contents of disk images as complete disks in Windows®. As far as Windows is concerned, the contents of disk images mounted by Arsenal Image Mounter are real SCSI disks, allowing users to benefit from disk-specific features like integration with Disk Manager, launching virtual machines (and then bypassing Windows authentication), managing BitLocker-protected volumes, mounting Volume Shadow Copies, and more.</t>
  </si>
  <si>
    <t>Backstage Parser</t>
  </si>
  <si>
    <t>Backstage Parser is an open source Python tool that can be used to parse the contents of Microsoft Office Backstage files. Backstage records have been very important in some Arsenal casework due to the fact that references to relevant remote targets could not be recovered from anywhere else within forensic images.</t>
  </si>
  <si>
    <t>CyberGate Log Decrypt</t>
  </si>
  <si>
    <t>CyberGate Log Decrypt is an open source Python tool that can be used against CyberGate Remote Access Trojan (RAT) encrypted keylogger files (either whole or in part, provided that the individual record is intact) to decode the cipher text and return the originally captured plaintext.</t>
  </si>
  <si>
    <t>Gmail URL Decoder</t>
  </si>
  <si>
    <t xml:space="preserve">Gmail URL Decoder is an open source Python tool that can be used against plaintext or arbitrary raw data files in order to find, extract, and decode information from Gmail URLs related to both the new and legacy Gmail interfaces.
</t>
  </si>
  <si>
    <t>HBIN Recon</t>
  </si>
  <si>
    <t>HBIN Recon identifies and parses Windows Registry hive bins (hbins) from any input. Hive bins are essentially the building blocks of Registry hives. HBIN Recon is a surgical tool which is extremely useful in both testing and verification related to Registry data, as well as uncovering valuable data not accessible using other methods.</t>
  </si>
  <si>
    <t>Hibernation Recon</t>
  </si>
  <si>
    <t>Hibernation Recon supports active memory reconstruction from Windows XP, Vista, 7, 8/8.1, and 10 hibernation files and also extracts massive volumes of information from the multiple types (and levels) of slack space that often exist within them. Additional features of Hibernation Recon include the automatic recovery of valuable NTFS metadata and parallel processing of multiple hibernation files.</t>
  </si>
  <si>
    <t>Hive Recon</t>
  </si>
  <si>
    <t>Hive Recon extracts Registry hives from Windows hibernation and crash dump files, often extracting hives when other solutions have completely failed and extracting healthier hives when other solutions have appeared to run successfully. Hive Recon supports the extraction of volatile (in addition to stable) hives and incorporation of swap files from the same hibernation or crash dump session to extract even healthier Registry hives.</t>
  </si>
  <si>
    <t>ODC Recon</t>
  </si>
  <si>
    <t>ODC Recon extracts documents and metadata from the Office Document Cache (ODC) by parsing the FSD files contained within each ODC. Individual FSD files often contain not only multiple versions of Office documents, but Office documents which are no longer available elsewhere. ODC Recon was built when Arsenal found no reliable methods to parse FSD files, which have been very valuable to our casework.</t>
  </si>
  <si>
    <t>Registry Recon</t>
  </si>
  <si>
    <t>Arsenal developed powerful new methods to parse Registry data so that Registries which have existed on a Windows system over time can be rebuilt, providing unique insight into how Registry data has changed over time. Registry Recon provides access to an enormous volume of Registry data which has been effectively deleted, whether that deletion occurred due to benign system activity, malfeasance by a user, or even re-imaging by IT personnel.</t>
  </si>
  <si>
    <t>Wireless</t>
  </si>
  <si>
    <t>Access Points</t>
  </si>
  <si>
    <t xml:space="preserve">Wi-Fi access points and controllers for seamless connectivity.
</t>
  </si>
  <si>
    <t>Digital transformation, the continued migration of applications and infrastructure to the cloud, and the increase of remote workers are fueling the need to transform traditional wide area network (WAN) and security architectures.</t>
  </si>
  <si>
    <t>Network Access Control</t>
  </si>
  <si>
    <t>Wireless Security</t>
  </si>
  <si>
    <t>Full visibility, control, and enforcement to protect your enterprise network from the latest security threats.</t>
  </si>
  <si>
    <t>Switches</t>
  </si>
  <si>
    <t xml:space="preserve">Discover a switching portfolio purpose-built for cloud, mobile, and IoT.
</t>
  </si>
  <si>
    <t>Beacons and Tags</t>
  </si>
  <si>
    <t xml:space="preserve">All built into your location-ready Aruba wireless network.
</t>
  </si>
  <si>
    <t>Management &amp; Operations</t>
  </si>
  <si>
    <t>Deployment, monitoring, and orchestration tools via modern cloud and on-premises software.</t>
  </si>
  <si>
    <t>The Arwen Trading Protocols</t>
  </si>
  <si>
    <t>The Arwen Trading Protocol is a layer-two blockhchain
protocol that allows traders to securely trade cryptocurrencies at a centralized exchange, without ceding custody of their coins to the exchange. Before trading begins, traders deposit their coins in an on-blockchain escrow, rather than in the exchange’s wallet.</t>
  </si>
  <si>
    <t>Arxan Application Protection</t>
  </si>
  <si>
    <t>Compliance Management</t>
  </si>
  <si>
    <t>We can help you achieve and maintain compliance for HIPAA compliance, PCI compliance, or CMMC Level 1, CMMC Level 2, and CMMC Level 3.</t>
  </si>
  <si>
    <t>Cyber Security</t>
  </si>
  <si>
    <t>We secure your environment with cyber security best-practices and help you achieve compliance.</t>
  </si>
  <si>
    <t>Backup and Disaster Recovery</t>
  </si>
  <si>
    <t>We protect you and your employees from data loss and downtime.</t>
  </si>
  <si>
    <t>Managed IT Services</t>
  </si>
  <si>
    <t>We make sure your systems work efficiently and effectively and support your users.</t>
  </si>
  <si>
    <t>Virtual CIO</t>
  </si>
  <si>
    <t>We help you gain clarity and develop a technology strategy that aligns with your business goals.</t>
  </si>
  <si>
    <t>PCI DSS</t>
  </si>
  <si>
    <t>PCI QSAC</t>
  </si>
  <si>
    <t>The Payment Card Industry Data Security Standard. The worldwide benchmark that helps safeguard customers’ payment card data.</t>
  </si>
  <si>
    <t>CYBER SECURITY PROGRAMME</t>
  </si>
  <si>
    <t>Security Strategy</t>
  </si>
  <si>
    <t>A comprehensive strategic initiative for organisations for whom the security of information assets is mission critical.</t>
  </si>
  <si>
    <t>CCP CONSULTANTS</t>
  </si>
  <si>
    <t>Our consultants include CCP Accreditors, Senior Information Risk Officers (SIROs) and Information Assurance (IA) Architects.</t>
  </si>
  <si>
    <t>CLOUD CONTROLS MATRIX</t>
  </si>
  <si>
    <t>A framework of cloud security principles for cloud vendors and buyers.</t>
  </si>
  <si>
    <t>CYBER AND INFORMATION RISK EDUCATION WORKSHOPS</t>
  </si>
  <si>
    <t>A structured approach for explaining cyber risk management, centred on providing business benefits to an organisation.</t>
  </si>
  <si>
    <t>CYBER SECURITY MATURITY ASSESSMENT</t>
  </si>
  <si>
    <t>A focused assessment of your cyber security maturity so you can prioritise investment, resources and action to improve.</t>
  </si>
  <si>
    <t>CYBER SECURITY MODEL</t>
  </si>
  <si>
    <t>A must for prime contractors and their supply chains working with the MOD.</t>
  </si>
  <si>
    <t>CYBER SECURITY REMEDIATION SERVICES</t>
  </si>
  <si>
    <t>Support your cyber security improvement programme by fixing identified problems and filling in the gaps.</t>
  </si>
  <si>
    <t>CYBER SECURITY RISK ASSESSMENT AND GAP ANALYSIS</t>
  </si>
  <si>
    <t>A thorough and structured assessment of your cyber risks with priorities for remediation.</t>
  </si>
  <si>
    <t>CYBER SECURITY STRATEGY</t>
  </si>
  <si>
    <t>Give your cyber risk management clear structure and a high profile to take you beyond the basics.</t>
  </si>
  <si>
    <t>GDPR Compliance</t>
  </si>
  <si>
    <t>Check your alignment to the GDPR and optimise your data processing practices.</t>
  </si>
  <si>
    <t>INFORMATION RISK HEALTHCHECK</t>
  </si>
  <si>
    <t>A specialist review of your information and cyber risk management status with recommendations.</t>
  </si>
  <si>
    <t>ISO 22301 BUSINESS CONTINUITY MANAGEMENT</t>
  </si>
  <si>
    <t>The international standard for disaster recovery and business continuity management to minimise the impact of disruptions.</t>
  </si>
  <si>
    <t>ISO 27001 Compliance</t>
  </si>
  <si>
    <t>The internationally accepted, certifiable information risk management standard.</t>
  </si>
  <si>
    <t>Industry Specific Compliance</t>
  </si>
  <si>
    <t>A facilities security clearance for companies within the civil nuclear industry supply chain that handle Sensitive Nuclear Information (SNI).</t>
  </si>
  <si>
    <t>NIS DIRECTIVE – NIS (D)</t>
  </si>
  <si>
    <t>The EU directive for Operators of Essential Services and Digital Service Providers to manage risks to their network and information systems.</t>
  </si>
  <si>
    <t>ONLINE RISK ASSESSMENT</t>
  </si>
  <si>
    <t>Take our free online risk assessment and get instant results and an action plan.</t>
  </si>
  <si>
    <t>PAS 1192-5 (BIM) CONSULTANCY</t>
  </si>
  <si>
    <t>For the security-minded management of Building Information Modelling (BIM) and digital built environments.</t>
  </si>
  <si>
    <t>CYBER ESSENTIALS CERTIFICATION SELF-SERVICE</t>
  </si>
  <si>
    <t>The essential Cyber Essentials Certification to demonstrate good practice when it comes to information security. Ascentor offer a cost effective self service process for those that don't need expert support.</t>
  </si>
  <si>
    <t>CYBER ESSENTIALS CERTIFICATION WITH EXPERT SUPPORT</t>
  </si>
  <si>
    <t>Ascentor provide expert support to to help you obtain Cyber Essentials Certification to demonstrate to your customers, partners and suppliers that you have adopted best practice when it comes to information security.</t>
  </si>
  <si>
    <t>Managed Security Service (MSS)</t>
  </si>
  <si>
    <t>Security Product (Sales / Integration)</t>
  </si>
  <si>
    <t>Reseller</t>
  </si>
  <si>
    <t>Security Assessment Services</t>
  </si>
  <si>
    <t>Social Engineering Penetration Training</t>
  </si>
  <si>
    <t>SMFUTIL</t>
  </si>
  <si>
    <t>SMFUTIL is the SMF data management and movement utility for z/OS for automating SMF processing. SMFUTIL combines speed with extreme flexibility and versatility in the handling of SMF data. It greatly enhances the availability and accessibility of SMF data while reducing the resources required to process it. SMFUTIL eliminates the need to write and maintain special purpose SMF processing routines.</t>
  </si>
  <si>
    <t>OAR</t>
  </si>
  <si>
    <t>Offline Access Recovery</t>
  </si>
  <si>
    <t>Modern business organizations consist of numerous types of end users – in-house, offsite, remote, traveling, temp, contracted, domestic, international – but typically rely on a classic help desk structure for end user support. As a result, alternative users do not always have access to the same technical support options as onsite users, despite facing a greater number of technical challenges. OAR: Offline Access Recovery™ is an innovative solution which quickly and securely delivers access to business for end users outside the office.</t>
  </si>
  <si>
    <t>ReAct</t>
  </si>
  <si>
    <t>Password Reset</t>
  </si>
  <si>
    <t xml:space="preserve">Password related calls bogging down your help desk? ReACT, a self-service password reset and synchronization solution for the entire enterprise, allows end users to reset their passwords to a permanent value in four simple steps – without calling the help desk!
</t>
  </si>
  <si>
    <t>ERQ</t>
  </si>
  <si>
    <t>RACF Administration</t>
  </si>
  <si>
    <t>Streamline RACF® reporting, application writing, and custom administration while automating the entire security administration process with ERQ.</t>
  </si>
  <si>
    <t>ERA</t>
  </si>
  <si>
    <t>Quickly and easily generate customizable reports to assess and audit RACF events, and easily identify RACF security violations and security-related changes with ERA.</t>
  </si>
  <si>
    <t>SMFVIEW</t>
  </si>
  <si>
    <t>SMFVIEW is an optional component to SMFUTIL which provides users with a viable method of examining and repairing critical SMF data that is damaged.</t>
  </si>
  <si>
    <t>MegaCryption</t>
  </si>
  <si>
    <t>MegaCryption provides an assortment of interoperable cryptography and key management utilities supporting compression, file management, and APIs for apps and databases on z/OS.</t>
  </si>
  <si>
    <t>MegaCryption DB2</t>
  </si>
  <si>
    <t>Same great MegaCryption, but built specifically for DB2 data.</t>
  </si>
  <si>
    <t>MegaCryption IDMS</t>
  </si>
  <si>
    <t>A variety of robust yet flexible options for encrypting your Broadcom IDMS data at rest and in process.</t>
  </si>
  <si>
    <t>MegaCryption IX</t>
  </si>
  <si>
    <t>A variety of robust yet flexible options for encryption and compression of data across Unix and Linux environments.</t>
  </si>
  <si>
    <t>MegaCryption PC</t>
  </si>
  <si>
    <t>A variety of robust yet flexible options for encryption and compression of data across Windows environments.</t>
  </si>
  <si>
    <t>MegaZip</t>
  </si>
  <si>
    <t>Compression and encryption for z/OS for all common file formats.</t>
  </si>
  <si>
    <t>CryptoMon</t>
  </si>
  <si>
    <t xml:space="preserve">Cyber consulting
</t>
  </si>
  <si>
    <t>Assevero is proud of our reputation as an industry thought leader. Since our founding in early 2007, we’ve successfully helped dozens of clients address their most intractable cyber problems.
Our clients know that they can rely on Assevero for their industry knowledge and tradition of sustained superior performance.</t>
  </si>
  <si>
    <t>Cyber development</t>
  </si>
  <si>
    <t>Assevero is a specialist and market leader in training and placing cyber security professionals. Our cyber security development offering is designed to help our clients locate and recruit cyber security professionals for openings that have been difficult for them to fill using their own resources. ​​​Some of the important features and components of this offering include the Assevero Security Consulting Education, Networking, and Development (ASCEND) program, access to hundreds of online candidate sources, access to unique and passive candidates, convenient client and candidate automation tools, and a cost effective and risk-free fee structure.</t>
  </si>
  <si>
    <t>Cyber solutions</t>
  </si>
  <si>
    <t>Assevero is always searching for new technologies that promise to reduce the cyber security risks to our clients. Our cyber security solutions offerings are designed to help clients select and implement a variety of security devices and technologies to solve complex security issues. Soon, Assevero will offer a variety of end-to-end cyber solutions through our wholly owned subsidiary, Cybersanity.com. ™</t>
  </si>
  <si>
    <t>Cyber warfare</t>
  </si>
  <si>
    <t>Cyber warfare is internet-based conflict involving politically motivated attacks on information and information systems. It is used by nation states, as well as non-state actors, such as terrorist groups, commercial organizations, political or ideological extremist groups, hacktivists, and transnational criminal organizations. It is the single greatest emerging threat to U.S. national security, and Assevero is preparing service offerings in support of emergent requirements at the U.S. Cyber Command and other U.S. government agencies engaged on the cyber battlefield.</t>
  </si>
  <si>
    <t>IASME Governance</t>
  </si>
  <si>
    <t>IASME Governance is a straightforward and cost effective alternative to ISO:27001 and demonstrates that your organisation has robust information assurance measures in place.</t>
  </si>
  <si>
    <t>ISO 27001 Consultancy</t>
  </si>
  <si>
    <t>ISO 27001 is a globally recognised standard for maintaining a robust Information Security Management System.
We can provide support at every step of the certification process – from scoping and gap analysis, to implementation, internal audit and compliance maintenance.</t>
  </si>
  <si>
    <t>Cyber Essentials sets out the standard baseline for cyber security and offers protection from up to 80% of IT security breaches. Developed by the UK Government in response to a growing cyber threat, certification is a mandatory requirement for all Government supply chains and a growing number of Commercial tenders. It's awarded to organisations that demonstrate, through the completion of an online self assessment questionnaire, that they have effective cyber security measures in place.</t>
  </si>
  <si>
    <t>Cyber Essentials PLUS</t>
  </si>
  <si>
    <t>Cyber Essentials PLUS is a certification that is awarded to organisations when the evidence provided in the basic Cyber Essentials self assessment is audited through a series of vulnerability tests.</t>
  </si>
  <si>
    <t>Maritime Cyber Security</t>
  </si>
  <si>
    <t>Ports, marinas and high value vessels, from super-yachts to tankers, are an attractive target and at risk both on and offshore.
Our maritime specialists have a wealth of experience across the maritime sector and provide a tailored approach to ensure your risks are managed effectively.</t>
  </si>
  <si>
    <t>Intelligence Collection Support</t>
  </si>
  <si>
    <t>Intelligence Collection</t>
  </si>
  <si>
    <t>We are specialists in covert and discrete technical support for intelligence collection activities, and have extensive military experience in this field.</t>
  </si>
  <si>
    <t>Holistic Security Audits</t>
  </si>
  <si>
    <t>Security Audit</t>
  </si>
  <si>
    <t>All too often, organisations implement a Security strategy or solution without fully understanding the specific threats they face.
Our Holistic Security Audits evaluate all aspects of your security program across all threat vectors:  Cyber Security, Physical Security and Procedural Control.</t>
  </si>
  <si>
    <t>System Engineering</t>
  </si>
  <si>
    <t>Our team of System Engineers provide world-leading Security System expertise and have supported a wide range of projects within the military, Critical National Infrastructure and Commercial sectors.
We develop state-of-the-art concepts that deliver significant long term cost savings and effectively meet our clients’ objectives.</t>
  </si>
  <si>
    <t>BYOD Audits</t>
  </si>
  <si>
    <t>Most organisations allow employees and visitors to bring their own smart phones, tablets, laptops and ancillaries into the workplace. The security threat associated with this is significant.
Whilst there are many BYOD solutions on the market, they do not address the risk of Cyber attacks or eavesdropping resulting from these uncontrolled and unregulated devices.</t>
  </si>
  <si>
    <t>Tracking Solutions</t>
  </si>
  <si>
    <t>With recent advances in the simplification of Tracking, Locating &amp; Monitoring technology, this capability has never been as affordable, or accessible.
Assure Technical can support you in implementing full spectrum of scalable solutions, from off the shelf to fully bespoke products.</t>
  </si>
  <si>
    <t>TSCM Services</t>
  </si>
  <si>
    <t>We provide a comprehensive range of TSCM Services (commonly referred to as Counter Eavesdropping or Bug Sweeping). Whether you have concerns about your privacy, or are looking to take a more proactive TSCM stance, we can help.</t>
  </si>
  <si>
    <t>Virtual CISO Service</t>
  </si>
  <si>
    <t>Assure Technical’s Virtual Chief Information Security Officer (vCISO) service enables your organisation to call upon a highly-qualified and experienced security professional as and when required.
By acting as an extension of your in-house resource, we fully understand your business needs and strategy and help assess your cyber vulnerabilities.  We can then develop and implement the policies, procedures and controls needed to strengthen your defences and achieve compliance standards.</t>
  </si>
  <si>
    <t>IT Network Vulnerability Scanning</t>
  </si>
  <si>
    <t>Vuln Scanning</t>
  </si>
  <si>
    <t>Regular comprehensive scans of your company network and devices are the most effective measure you can take to understand your current cyber vulnerabilities and will provide ongoing peace of mind that your information is secure.</t>
  </si>
  <si>
    <t>CSfC Solutions</t>
  </si>
  <si>
    <t>Classified Neworks</t>
  </si>
  <si>
    <t>We have assisted several DoD and Federal Government customers plan and engineer their CSfC architectures and solutions. We are recognized as a key leader and Center of Excellence in the CSfC Integrator community, and a key advocate across the DoD and Federal Government for NSA’s Commercial Solutions for Classified program.</t>
  </si>
  <si>
    <t>Metasponse</t>
  </si>
  <si>
    <t>Wifi Investigator</t>
  </si>
  <si>
    <t>Network Analysis</t>
  </si>
  <si>
    <t>IntroVirt</t>
  </si>
  <si>
    <t>Reverse Engineering</t>
  </si>
  <si>
    <t>IntroVirt, short for introspective virtualization, is a customized Xen Hypervisor and library that provides a robust virtual machine (VM) introspection application programming interface (API). VM introspection is the process of looking at the memory contents of a virtual machine during runtime. By applying knowledge of the guest operating system, introspection can be used for a variety of applications, including reverse engineering, debugging software, and securing guest VMs by limiting access to files or limiting an executing application’s functionality.
IntroVirt consists of two components: a patched version of the Xen Hypervisor, and the IntroVirt userland library. The Windows® IntroVirt library, WintroVirt, can be used as a userland library that sits above IntroVirt to interact with Windows®-based guests. As IntroVirt and WintroVirt are both libraries, they use the widely accepted library nomenclature, referred to as libintrovirt and libwintrovirt, respectively.</t>
  </si>
  <si>
    <t xml:space="preserve">SecureView </t>
  </si>
  <si>
    <t>Virtual Machine</t>
  </si>
  <si>
    <t>SecureView enables a single computer to host multiple guest virtual machines (VMs) running at different classiﬁcation levels and connected to multiple networks. SecureView has been accredited in the Department of Defense (DoD) and Intelligence Community (IC) since 2011, and is on the Uniﬁed Cross-Domain System Management Office (UCDSMO) baseline of approved solutions.</t>
  </si>
  <si>
    <t>End-to-End Vulnerability Assessment</t>
  </si>
  <si>
    <t>Vuln Assessment</t>
  </si>
  <si>
    <t>With the average annual cost of cybercrime increasing to $13 million, our services help your organization proactively defend against ever-changing cybersecurity threats. We test systems to identify vulnerabilities and ensure your most valuable assets are protected. We use a forward-looking mindset to conduct vulnerability assessments in industries from automotive to healthcare.</t>
  </si>
  <si>
    <t>Secure Product Consulting</t>
  </si>
  <si>
    <t>Don’t let security be an afterthought – Our approach is to be your partner throughout the entire lifecycle, ensuring your product is secure from inception to release and beyond.</t>
  </si>
  <si>
    <t xml:space="preserve">Beam </t>
  </si>
  <si>
    <t>Beam transparently runs underneath your operating system, securing the network interface and automatically starting one or more virtual private networks (VPNs). This allows you to work from anywhere as if you’re sitting at your desk in the office. Unlike existing “always-on VPNs”, Beam leverages advanced hardware features already present on your edge device to isolate the network interface and each VPN from your operating system. This prevents both malware and users from disabling the protections you put in place. With Beam, any edge device that connects to your corporate network only ever connects to your corporate network, eliminating the chance for exposure to malware and your corporate assets being leaked.</t>
  </si>
  <si>
    <t>CyberSight Analytics</t>
  </si>
  <si>
    <t>CyberSight is Assuria’s new SIEM Big Data security analytics solution, which is tightly integrated with ALM SIEM and is an optional additional module. CyberSight ingests highly enriched log data from ALM SIEM and other built-in data enrichment services, producing unparalleled insight, forensic investigations capabilities, data visualisation and threat intelligence capabilities.</t>
  </si>
  <si>
    <t>ALM-FIM</t>
  </si>
  <si>
    <t>File Integrity Monitoring (FIM)</t>
  </si>
  <si>
    <t>ALM-FIM is a new File Integrity Monitoring solution which is part of the same family of products as Assuria's highly respected and Accredited ALM-SIEM forensic SIEM/Log Management solution. ALM-FIM is built on the same highly robust, scalable and flexible software platform.</t>
  </si>
  <si>
    <t>Forensic Investigations</t>
  </si>
  <si>
    <t>Risk assessment</t>
  </si>
  <si>
    <t>SIEM tuning</t>
  </si>
  <si>
    <t>SIEM Tuning</t>
  </si>
  <si>
    <t>Technical and Analyst Training</t>
  </si>
  <si>
    <t>Security Solution Design</t>
  </si>
  <si>
    <t>ALM-SIEM</t>
  </si>
  <si>
    <t>ALM-SIEM monitors, detects and helps to respond to cyber security incidents and data protection threats. It combines Security Information &amp; Event Management (SIEM), File Integrity Monitoring, Vulnerability Assessment and Log Management functionality in an integrated and trusted software solution.
By continuously monitoring your on-premise and cloud based IT and business infrastructures, ALM-SIEM provides deep security intelligence and visibility of critical threats to your organisation, helping to mitigate and prevent those threats, while also helping with regulatory compliance.</t>
  </si>
  <si>
    <t>SOC Management Platform</t>
  </si>
  <si>
    <t>Tightly integrated with Assuria ALM-SIEM and with all of Assuria's security monitoring capabilities built-in (including SIEM, FIM and Vulnerability Assessment), Assuria's innovative Multi-tenant SOC Management Platform includes highly automated configuration, virtualised provisioning, automated backup and resource allocation features. SOC security self monitoring is included out of the box. SOC management and administration overheads are significantly reduced.</t>
  </si>
  <si>
    <t>Audit Readiness</t>
  </si>
  <si>
    <t>Business Continuity &amp; Diaster Recovery</t>
  </si>
  <si>
    <t>BC/DR</t>
  </si>
  <si>
    <t>Data Breach Readiness</t>
  </si>
  <si>
    <t>Not all cyber attack vectors are easily detected. It’s not uncommon for a cyber criminal to establish persistence inside an organization. Security teams must search proactively and iteratively to detect and isolate threats capable of evading existing solutions. “Proactive threat hunting” is one of the newest offensive strategies to maintain this higher level of situational awareness.
Request a Consult</t>
  </si>
  <si>
    <t>Privacy &amp; Data Protection</t>
  </si>
  <si>
    <t>Tabletop exercises and simulations provide a great tool for organizational awareness and staff training on inevitable security incidents. If conducted effectively, annual assessments allow a team to come together and evaluate their procedures and plans in a low-stress environment to determine their level of preparedness.</t>
  </si>
  <si>
    <t>Continuous Monitoring</t>
  </si>
  <si>
    <t>Monitoring</t>
  </si>
  <si>
    <t>Governance &amp; Cyber Program Development</t>
  </si>
  <si>
    <t>Program Development</t>
  </si>
  <si>
    <t>In today’s threat landscape, we must assume a breach attempt is certain. Assurit can prepare your business for such an event and provide confidence in your plan. Our Data Breach Readiness service is designed to assess and strengthen your ability to detect, react to, and contain attacks with speed and efficiency.</t>
  </si>
  <si>
    <t>Risk Management Solutions</t>
  </si>
  <si>
    <t>Risk Management</t>
  </si>
  <si>
    <t>There are significant benefits offered to adopters of cloud technology — scalability, efficiency, and flexibility. However, these benefits are only realized with proper architecture, governance, monitoring, and cyber hygiene. Only then can organizations create a competitive advantage and protect their intellectual property in this new environment.</t>
  </si>
  <si>
    <t xml:space="preserve">Security Assessment &amp; Authorization </t>
  </si>
  <si>
    <t>Third-Party Security</t>
  </si>
  <si>
    <t>The demands of an increasingly mobilized workforce are growing daily. In a business environment, mobility technologies boost productivity and connect remote workers by providing anywhere-anytime access to your systems, applications, and information. Enabling workforce mobility doesn’t have to be a daunting or complex proposition, however, with mobility comes new risks that need to be managed.</t>
  </si>
  <si>
    <t>Tabletop &amp; Simulated Exercises</t>
  </si>
  <si>
    <t>Vulnerability Scanning &amp; Assessments</t>
  </si>
  <si>
    <t>Vuln Scans</t>
  </si>
  <si>
    <t>Enterprise Mobility</t>
  </si>
  <si>
    <t xml:space="preserve">Astadia </t>
  </si>
  <si>
    <t>https://www.astadia.com/</t>
  </si>
  <si>
    <t>Managed Threat Detection and Response</t>
  </si>
  <si>
    <t>AT&amp;T Cybersecurity offers consulting and planning services that address the essentials of security with a multi-layered approach.</t>
  </si>
  <si>
    <t>Incident Response and Forensics</t>
  </si>
  <si>
    <t>AT&amp;T Cybersecurity provides continuous security monitoring, alarm validation and incident investigation, and security orchestration and incident response automation, all in one solution.</t>
  </si>
  <si>
    <t>OSSIM</t>
  </si>
  <si>
    <t>USM Anywhere</t>
  </si>
  <si>
    <t>Tracker</t>
  </si>
  <si>
    <t>Dark web monitoring</t>
  </si>
  <si>
    <t>IDTheft enables our clients to assess identity risk and monitor people for ongoing exposures seamlessly through REST APIs. These APIs tap into the 4iQ IDLake, retrieving exposed identity records and risk scores that power password manager, account takeover prevention, business risk assessments and consumer identity protection providers.</t>
  </si>
  <si>
    <t>FKA 4iQ and Alto Analytics</t>
  </si>
  <si>
    <t>Data Breach 9-1-1 Response</t>
  </si>
  <si>
    <t>iPhone &amp; Android Smartphone Forensics</t>
  </si>
  <si>
    <t>Rigorous examinations and no-translation-necessary results aren't something you should have to hope for in data forensics. It should be something you expect. No matter what kind of data you need to work with, the experts at Atlantic Data Forensics will help you recover, reconstruct, and review the data. When you need data examined by court-tested forensic experts, you need Atlantic Data Forensics.</t>
  </si>
  <si>
    <t>Secure Data Destruction</t>
  </si>
  <si>
    <t>Whether hackers have just broken into your network, or you've just discovered that a trusted employee has been stealing company data, the firm you decide on to remediate the situation is critical.  Atlantic Data Forensics' incident response teams have handled hundreds of scenarios just like yours -- quickly, quietly, and successfully.  Our team can be onsite in mere hours, beginning the process of giving you back your peace of mind.</t>
  </si>
  <si>
    <t>Forensic Accounting Investigations</t>
  </si>
  <si>
    <t>Our ACED and kCura credentialed professionals can assist you in every aspect of E-Discovery, from specialized case assessment services, to data collection, Early Case Assessment (ECA), online review, production to opposing counsel, and reporting.  We bridge the communication gap between the IT department and attorneys, pre-, during and post- trial, with your goals as our driving force.  If you have a matter that requires technical expertise with a get-it-done attitude, call us right now.</t>
  </si>
  <si>
    <t>Data Preservation for Departing Employees</t>
  </si>
  <si>
    <t>Insider Threat Investigations</t>
  </si>
  <si>
    <t>Data Squestration</t>
  </si>
  <si>
    <t>Database Forensics</t>
  </si>
  <si>
    <t>Email Forensics &amp; Email Recovery</t>
  </si>
  <si>
    <t>Data Theft by a Current or Former Employee</t>
  </si>
  <si>
    <t>Pornography &amp; Workplace Harassment</t>
  </si>
  <si>
    <t>Lawsuit Risk Mitigation - Hostile Work Environment</t>
  </si>
  <si>
    <t>Internal Corporate Investigations</t>
  </si>
  <si>
    <t>Image Analysis</t>
  </si>
  <si>
    <t>Source Code Analysis</t>
  </si>
  <si>
    <t>Fraud and Financial Crimes</t>
  </si>
  <si>
    <t>Research Integrity Inquires &amp; Investigations</t>
  </si>
  <si>
    <t>Research Misconduct Allegations</t>
  </si>
  <si>
    <t>Theft of Intellectual Property</t>
  </si>
  <si>
    <t>26 (f) Meet &amp; Confer Consulting</t>
  </si>
  <si>
    <t>30(b)(6) Consulting</t>
  </si>
  <si>
    <t>Defensible Data Collection</t>
  </si>
  <si>
    <t>Early Case Assessment (ECA)</t>
  </si>
  <si>
    <t>Expert Witness Reports &amp; Testimony</t>
  </si>
  <si>
    <t>Document Review</t>
  </si>
  <si>
    <t>Document Production</t>
  </si>
  <si>
    <t>Special Master &amp; Third Party Neutral Examinations</t>
  </si>
  <si>
    <t>Dropbox, Box.com, Google Drive, &amp; OneDrive Investigation</t>
  </si>
  <si>
    <t>Facebook, Twitter, &amp; Social Media Investigations</t>
  </si>
  <si>
    <t>Event Log, Firewall, &amp; Audit Log Examinations</t>
  </si>
  <si>
    <t>Cybersecurity Risk Assessments</t>
  </si>
  <si>
    <t>Malware &amp; Advanced Persistent Threat (APT) Investigations</t>
  </si>
  <si>
    <t>Network Monitoring &amp; Analysis</t>
  </si>
  <si>
    <t>Phishing Attacks</t>
  </si>
  <si>
    <t>Ransomeware Attacks</t>
  </si>
  <si>
    <t>Ransomware</t>
  </si>
  <si>
    <t>Hybrid Incident Response Tabletop Exercises</t>
  </si>
  <si>
    <t>Private Security Services</t>
  </si>
  <si>
    <t>Atola Insight Forensic</t>
  </si>
  <si>
    <t>Drive Imaging</t>
  </si>
  <si>
    <t>Atola Insight Forensic is a high-speed forensic imager, offering complex data recovery and retrieval functions with a user-friendly interface.
Its vast functionality includes in-depth drive diagnostics, firmware recovery, ATA password removal, file recovery, scripting, HPA &amp; DCO recovery, hashing, multitasking (imaging + wiping + hashing etc.), on-the-fly artifact search and many other great features.</t>
  </si>
  <si>
    <t>Atola TaskForce</t>
  </si>
  <si>
    <t>Atola TaskForce is a high-performance digital forensics hardware tool. It works with both good and damaged hard drives.
Unrivalled multitasking capabilities and top imaging speeds allow Atola TaskForce to run 12+ tasks simultaneously at 15 Tb/hour.
Express mode and Web API provide great imaging automation capabilities.
TaskForce autodetects RAID configurations and enables imaging of assembled drive arrays.</t>
  </si>
  <si>
    <t>Atomic Protector &amp; Atomic Secure Linux</t>
  </si>
  <si>
    <t>Cloud Workload Protection Platform (CWPP)</t>
  </si>
  <si>
    <t>As the world’s most popular open source host-based intrusion detection system, OSSEC is a workhorse for tens of thousands of security and DevOps teams. OSSEC brings tremendous power and flexibility but requires some level of expertise, particularly for enterprise deployments.
Atomic Enterprise OSSEC is built specifically for organizations that need to leverage OSSEC in large or mission critical environments. With a dedicated management console, thousands of pre-built OSSEC rules, compliance reporting, and more, Atomic Enterprise OSSEC makes it easy to deploy, manage, and use OSSEC in any on-premise, cloud, or hybrid environment.</t>
  </si>
  <si>
    <t>Atomic OSSEC</t>
  </si>
  <si>
    <t>Atomic Enterprise Modsecurity offers more rules, faster updates, and more automation than any other WAF on market.</t>
  </si>
  <si>
    <t>Atomic ModSecurity Rules &amp; WAF</t>
  </si>
  <si>
    <t>AtomicWP Picks Up Cloud Security and Compliance Where Your Cloud Platform Leaves Off</t>
  </si>
  <si>
    <t xml:space="preserve">By tracking device reputation, Atonomi helps detect and identify poorly performing or compromised devices. This helps organizations maintain service levels while protecting against the dangers of devices that have been hacked or in other ways compromised. Atonomi uses machine behaviors, records and analyzes device interactions, and constantly searches for changes and other aberrations.
</t>
  </si>
  <si>
    <t>Embedded Security</t>
  </si>
  <si>
    <t>Embedded Device Security</t>
  </si>
  <si>
    <t xml:space="preserve">Atredis Partners takes the same research-centric approach we use in penetration testing when evaluating complex hardware, firmware, and embedded operating system targets. We start by mapping out our test objectives in collaboration with our clients, working closely with engineers and developers to achieve a sound understanding of the design, architecture, and threat scenarios to model out in our assessment. </t>
  </si>
  <si>
    <t xml:space="preserve">Atredis takes a targeted, client-centric testing approach to penetration testing that starts with an attacker profile, industry-centric threats, and risk tolerance. We use real-world attack scenarios and advanced vulnerability research techniques, identifying known attack classes while also finding new zero-day vulnerabilities unique to your environment. Finally, we collaborate with you to develop a realistic mitigation strategy, aligned with your specific requirements.
</t>
  </si>
  <si>
    <t>Open Trusted Technology Provider Standard Services (O-TTPS)</t>
  </si>
  <si>
    <t>atsec has participated in the Trusted Technology Forum since its formation by The Open Group (1), maintaining an active participation in the development of the Open Trusted Technology Provider™ Standard (O-TTPS).</t>
  </si>
  <si>
    <t>PCI SECURITY ASSESSMENT AND CONSULTING SERVICES</t>
  </si>
  <si>
    <t>The PCI services are offered through atsec China office, a subsidiary of atsec information security.</t>
  </si>
  <si>
    <t>Common Criteria (ISO/IEC 15408)</t>
  </si>
  <si>
    <t>Product Certification</t>
  </si>
  <si>
    <t>atsec has extensive experience with Common Criteria projects. Please take a look at our list of successful evaluations.
Only a limited number of laboratories worldwide are officially accredited and licensed to perform evaluations based on the Common Criteria.</t>
  </si>
  <si>
    <t>CRYPTOGRAPHIC ALGORITHM TESTING</t>
  </si>
  <si>
    <t>Testing that cryptographic algorithms are implemented correctly is a pre-requisite for FIPS 140-2 and FIPS 140-3 cryptographic module testing, NIAP Common Criteria evaluations, and NIST CAVP certificates can be accepted by other Common Criteria schemes as well as some other certification programs.
atsec offers the algorithm testing specified under the NIST Cryptographic Algorithm Validation (CAVP) Scheme as an accredited laboratory (NVLAP Lab code #200658). The list of cryptographic algorithms that can be tested by the laboratory are  listed on the CAVP web page.
atsec also provides full support for the NIST automated Cryptographic Validation Protocol (ACVP) which is replacing the legacy CAVS testing.</t>
  </si>
  <si>
    <t>FIPS 140-2 and 140-3 Testing and Consulting</t>
  </si>
  <si>
    <t>FIPS 140-2/3, short for the U.S. Federal Information Processing Standard 140-2/3, Security Requirements for Cryptographic Modules, specifies requirements related to the secure design and implementation of cryptographic modules that provide protection for sensitive or valuable data.</t>
  </si>
  <si>
    <t>Training Services</t>
  </si>
  <si>
    <t>atsec offers specialized on-demand education and training courses at our facility or on-site at your location. Training topics include Common Criteria and FIPS 140-2/3.</t>
  </si>
  <si>
    <t>SECURITY ARCHITECTURE REVIEW</t>
  </si>
  <si>
    <t>Architecture Review</t>
  </si>
  <si>
    <t>Are your defenses ready and properly utilized?   Often, many companies may have all the products but lack the organization and procedures to manage or use them to full advantage.  Whether it's performing a visual assessment through walkthroughs, conducting tests on your systems, or even reviewing documentation, we can review your security posture, evaluate, and make recommendations.</t>
  </si>
  <si>
    <t>BREACH ASSESSMENT</t>
  </si>
  <si>
    <t>BReach</t>
  </si>
  <si>
    <t>Have you been compromised?
We can take your detection endpoints, log data, etc., and process it with our custom tools. Combined with our years of experience, we can help determine if you have been compromised.</t>
  </si>
  <si>
    <t>DATA PROTECTION</t>
  </si>
  <si>
    <t>Your ability to protect your client's assets is the lifeblood of your company. They trust you to know how to protect their resources, most particularly, their personal and financial data. Let Attack Research help you assess where you are in that security strategy and how far you need to go for the best protection of your client's information.</t>
  </si>
  <si>
    <t>INCIDENT RESPONSE</t>
  </si>
  <si>
    <t>This occurs after a compromise has taken place. We can provide intelligence into what was taken and who took it, and we can then help close off the attacker's persistence on your network.</t>
  </si>
  <si>
    <t>MALWARE ANALYSIS</t>
  </si>
  <si>
    <t>Custom written malware is a common attack vector for modern attackers.  Anti-virus systems are signature based and, therefore, often trivial to bypass.  By analyzing known malware and tools, we can gain intelligence and intent from the attackers.</t>
  </si>
  <si>
    <t>FULL SCOPE TESTING</t>
  </si>
  <si>
    <t xml:space="preserve">Far beyond a typical "scan and bang" type penetration test, which really provides little value, our tests simulate what real attackers will do to try to take your data.
</t>
  </si>
  <si>
    <t>APPLICATION ASSESSMENT / SOFTWARE TESTING</t>
  </si>
  <si>
    <t>Software testing</t>
  </si>
  <si>
    <t>Application Assessment includes software, web sites, apps, and products your company has created.  Our Software Testing service analyzes software you bring in from external vendors and clients.
By combining custom tools, processes, and years of experience, we can assess both applications and other software for vulnerabilities that can affect you and your customers, then provide mitigation.</t>
  </si>
  <si>
    <t>THREAT REDUCTION</t>
  </si>
  <si>
    <t>Threat Reduction</t>
  </si>
  <si>
    <t>We can take Threat Intelligence further by acting on your behalf against your attackers.   By taking an Active Response, we can reduce the threat while gaining intelligence on their intent.</t>
  </si>
  <si>
    <t>BAS</t>
  </si>
  <si>
    <t>Companies use AttackIQ to test and audit their security controls to ensure that they work as they should. Blue and red teams use AttackIQ’s library of adversary emulations to exercise and validate specific security controls, building on the library with new threat intelligence from the outside or that the security team generates itself.</t>
  </si>
  <si>
    <t>GoSilent Share</t>
  </si>
  <si>
    <t>Ideal for organizations looking to secure data and information shared with third parties, GoSilent Share is a secure, cloud-based file sharing and collaboration solution. Built to provide true, end-to-end data security, using encryption strong enough for controlled unclassified (CUI) level protection, GoSilent Share is secure enough for every organization.</t>
  </si>
  <si>
    <t>Go Silent Global</t>
  </si>
  <si>
    <t>The world is listening. GoSilent.</t>
  </si>
  <si>
    <t>GoSilent Cube</t>
  </si>
  <si>
    <t>Secure any user or device simply by connecting to a GoSilent cube. Compatible with any IP-enabled device (no matter how old) and effective over any connection (no matter how public) with near zero configuration required. Security so simple, “it just works.”</t>
  </si>
  <si>
    <t>GoSilent Site-to-Site</t>
  </si>
  <si>
    <t>If you’re looking to secure communications between remote facilities or across multiple sites, GoSilent Site-to-Site is just what you need. GoSilent Site-to-Site is a simple, easy to deploy, software-defined solution for site-to-site connection with a VPN and firewall. Quickly connect entire networks at branches or remote sites securely.</t>
  </si>
  <si>
    <t>GoSilent Virtual Server</t>
  </si>
  <si>
    <t>If you’re looking to create a true, end-to-end, encrypted link between employees and devices outside of your organization’s walls and the corporate network behind your firewall, GoSilent Server is the solution.</t>
  </si>
  <si>
    <t>AdAssessor</t>
  </si>
  <si>
    <t>ADSecure</t>
  </si>
  <si>
    <t>ADSecure™ prevents attackers from accessing information from Active Directory by efficiently concealing the real objects and returning fake information when an attacker queries AD to access critical assets in the network.</t>
  </si>
  <si>
    <t>Attivo Central Manager</t>
  </si>
  <si>
    <t>Enterprise-wide Configuration, Management, Alerting, and Analysis for the ThreatDefend™ Platform</t>
  </si>
  <si>
    <t>BOTsink</t>
  </si>
  <si>
    <t>The BOTsink® Solution Offers Network-Based Threat Deception for Post-Compromise Threat Detection.</t>
  </si>
  <si>
    <t>DATACLOAK</t>
  </si>
  <si>
    <t>Prevent attackers from exploiting local files, accounts, and storage locations using the DataCloak solution</t>
  </si>
  <si>
    <t>Deflect</t>
  </si>
  <si>
    <t>Detect and redirect attempts to fingerprint endpoints and move laterally.</t>
  </si>
  <si>
    <t>EDN Manager</t>
  </si>
  <si>
    <t>Configuration, Management, Alerting, and Analysis for Standalone EDN Deployments.</t>
  </si>
  <si>
    <t>ThreatDirect</t>
  </si>
  <si>
    <t>Extend network deception to cloud, remote, distributed, or micro-segmented environments.</t>
  </si>
  <si>
    <t>ThreatOps</t>
  </si>
  <si>
    <t>Repeatable Playbooks for Consistent &amp; Accelerated Incident Response.</t>
  </si>
  <si>
    <t>ThreatPath</t>
  </si>
  <si>
    <t>Attack Path Visualization for Reducing the Attack Surface &amp; Risk.</t>
  </si>
  <si>
    <t>ThreatStrike</t>
  </si>
  <si>
    <t>Endpoint Threat Deception for Early Credential Theft &amp; Ransomware Detection.</t>
  </si>
  <si>
    <t>Auconet BICS</t>
  </si>
  <si>
    <t>Auconet BICS delivers a fresh, efficient approach to control complex networks. Trusted by global enterprises with a strategic vision for their infrastructure management: Lower TCO. Constant availability. Seamless integrations. And no more sleepless nights.</t>
  </si>
  <si>
    <t>Server and Desktop Configuration Audit</t>
  </si>
  <si>
    <t>Check the security level of your systems. Reveal weaknesses and avoid potential security breaches.</t>
  </si>
  <si>
    <t>Cloud Security Services</t>
  </si>
  <si>
    <t>Aujas can assist your organization in migrating securely to the cloud and offer support during the initial stages of digital transformation.
The services can be customized to suit your cloud journey, whether you are a new entrant, or an organization seeking to improve cloud operations. Our services can help you protect your critical cloud assets and offer complete protection to users accessing these assets.</t>
  </si>
  <si>
    <t>CodeSign</t>
  </si>
  <si>
    <t>Code Signing</t>
  </si>
  <si>
    <t>Code signing is a proven security practice to protect and extend the trust-based usage of software systems and applications.
Organizations that publish as well as consume software, need a secure code signing mechanism to ensure software authenticity. The objective is to ascertain that valid software is not taken over as a medium by malware.</t>
  </si>
  <si>
    <t>Identity and Access Management (IAM)</t>
  </si>
  <si>
    <t>IAM Services</t>
  </si>
  <si>
    <t>Identity and Access Management (IAM) services enable organizations to define, develop, implement, and automate information access controls and privileges. IAM ensures only authorized individuals have access to the right data at the right time, for the right reasons.</t>
  </si>
  <si>
    <t>Aadhaar Registered Device manager</t>
  </si>
  <si>
    <t>IoT Device Management</t>
  </si>
  <si>
    <t>The Registered Device Management (RDM) Platform is a scalable SaaS based IoT solution used to manage and authenticate Aadhar registered devices.
The RDM platform is secure and can be leveraged to support Aadhar registered L0 &amp; L1 devices. The fully managed platform also provides secure signing, encryption, maintenance of firmware, and chip provisioning services for L1 devices.</t>
  </si>
  <si>
    <t>Managed Detection and Response (MDR)</t>
  </si>
  <si>
    <t>Managed Detection and Response (MDR) services ensure organizations have complete visibility of their internal and external security landscapes, making them more aware of risks and improving the ability to detect and respond to threats. MDR services leverage security analytics, AI and ML to analyze user, application, and network behaviours for enabling deeper auto detection and faster response to contain sophisticated threats.</t>
  </si>
  <si>
    <t>Risk Advisory</t>
  </si>
  <si>
    <t>Cyber risks are increasing with organizations embracing digital technologies and data processes to reimagine their businesses and enable growth. Strategic risk advisory services are imperative to manage these disruptions and mitigate critical security risks.</t>
  </si>
  <si>
    <t>Saksham</t>
  </si>
  <si>
    <t>Security Engineering</t>
  </si>
  <si>
    <t>Security Engineering Services can enable the design and build of security solutions that require custom software development, testing, and integration with other security OEMs. These services can also augment in-house capabilities to innovate prototypes, include multiple solution feature sets and can reduce time to market to stay competitive and differentiated.</t>
  </si>
  <si>
    <t>Security Verification</t>
  </si>
  <si>
    <t>Security Verification Services can mitigate cyber risks through comprehensive manual and automated assessments to unveil security gaps and vulnerabilities in applications, networks, and systems. The assessments reduces risks and protects technology infrastructure, while enhancing your security posture.</t>
  </si>
  <si>
    <t>PALM</t>
  </si>
  <si>
    <t>Architecture &amp; Design</t>
  </si>
  <si>
    <t>Architecture</t>
  </si>
  <si>
    <t>Today's organisations operate 24/7 and have become heavily reliant on web-based interfaces, back room technologies and complex and disparate ICT architectures that support them.</t>
  </si>
  <si>
    <t>Cyber Recover</t>
  </si>
  <si>
    <t>Major security and service events do happen, the impacts cover a board range. Preparation to recover can cost many pounds per second, but doesn't need to.</t>
  </si>
  <si>
    <t>Cyber Compliance is seemingly a never ending list of requirements that companies have to abide by. Auriga's compliance analysts take a step back from traditional 'sell all' strategy's.</t>
  </si>
  <si>
    <t>Cyber Respond</t>
  </si>
  <si>
    <t>Security Incidents will happen, they are a result of a security risk being realised. It is therefore vital to be prepared and detection measures is a good place to start.</t>
  </si>
  <si>
    <t>Risk &amp; Threat Management</t>
  </si>
  <si>
    <t>Making a business decision without assessing the risk, is not something that business should ever do, the same applies to the Cyber world.</t>
  </si>
  <si>
    <t>Cyber Detect</t>
  </si>
  <si>
    <t>Traditional technical security protections are no longer effective against modern day cyber threats.</t>
  </si>
  <si>
    <t>Data Backup and Recovery</t>
  </si>
  <si>
    <t>Backup &amp; Recovery</t>
  </si>
  <si>
    <t>From tax records to client information, your data is essential in running your business. When it’s lost because of an unanticipated natural disaster or even worse, it is stolen, you need to make sure you can recover that data so your business can continue to thrive and grow without losing clients.
Data backup and recovery is the most important service you could ever sign up for, and Aurora InfoTech specializes in computer, data, and hard drive backup, as well as system recovery. We use a unique system that backs up all of your domain and server information and stores it in a dissimilar server off-site so you’ll always be able to re-access your data quickly.</t>
  </si>
  <si>
    <t>Email &amp; Spam Protection</t>
  </si>
  <si>
    <t xml:space="preserve">Managed Security Services </t>
  </si>
  <si>
    <t>When you need managed IT services in Orlando to maintain the peak operation of your business IT network, consider us here at Aurora InfoTech. We’ll manage all of your IT services for a monthly budgeted fee so you can focus your efforts on spurring your revenues to grow. Let us give you the peace of mind you deserve with your business today with Aurora InfoTech’s Managed IT services.</t>
  </si>
  <si>
    <t>Employee Workflow &amp; Training</t>
  </si>
  <si>
    <t>Dedicated VICO Services</t>
  </si>
  <si>
    <t>VICO services</t>
  </si>
  <si>
    <t>VoIP Network Design &amp; Implementation</t>
  </si>
  <si>
    <t>Voice over IP</t>
  </si>
  <si>
    <t>Dark Web Monitoring</t>
  </si>
  <si>
    <t>Help Desk Services</t>
  </si>
  <si>
    <t>Static Code Analysis</t>
  </si>
  <si>
    <t>Code Analysis</t>
  </si>
  <si>
    <t>Auspex Observatory™</t>
  </si>
  <si>
    <t>Network Visualization</t>
  </si>
  <si>
    <t>Auspex Observatory™ is a simple to use automated cyber threat hunting platform that collects a broad scope of telemetry from common agents and logging mechanisms. This telemetry provides the vectors to detect threats as they begin, giving your organization the ability to prevent damage before it disrupts your business.</t>
  </si>
  <si>
    <t>Auth0 Universal Login</t>
  </si>
  <si>
    <t xml:space="preserve">Universal Login is Auth0's implementation of the login flow, which is the key feature of an Authorization Server. Each time a user needs to prove their identity, your applications redirect to Universal Login and Auth0 will do what is needed to guarantee the user's identity. By choosing Universal Login, you don't have to do any integration work to handle the various flavors of authentication. </t>
  </si>
  <si>
    <t>Silo for Safe Access</t>
  </si>
  <si>
    <t>Remote Browser</t>
  </si>
  <si>
    <t>Silo for Safe Access is a remote browser that embeds security, identity and data policies directly into the browser. Also with Silo available from anywhere and any device, policies follow users regardless of environment. By shifting exposure away from your network and devices, not only do you reduce your risk, but your internal process improves. With a configurable, centrally managed browser you unlock the power of SaaS.</t>
  </si>
  <si>
    <t>Silo for Research</t>
  </si>
  <si>
    <t>AuthLite is the most affordable solution that lets you easily switch your current VPN logon to secure two-factor authentication tokens!  The simple setup augments Active Directory's normal password security with an easy to use one-touch token for each user.</t>
  </si>
  <si>
    <t>AuthRocket API Free</t>
  </si>
  <si>
    <t>2FA</t>
  </si>
  <si>
    <t>Most of the time AuthRocket can be integrated using only the JWT tokens provided by LoginRocket. However, certain advanced usage, including bypassing LoginRocket entirely, is available through the AuthRocket API.</t>
  </si>
  <si>
    <t>AuthRocket API Standard</t>
  </si>
  <si>
    <t>AuthRocket API Premium</t>
  </si>
  <si>
    <t>As part of Twilio's account security offerings, the Twilio Authy API makes it simple to add a second factor of authentication or passwordless logins to your web application. It supports OTP sent via voice and SMS, TOTP generated in the free Authy app (or any compatible authenticator app like Google Authenticator) and push authentication via the free Authy app. To start working with the API, first create an application in the console and get the API Key.</t>
  </si>
  <si>
    <t>Automox automates and enforces all patch management, configuration, deployment, and Worklet task to prevent drift.</t>
  </si>
  <si>
    <t>Vault Data Backup &amp; Recovery</t>
  </si>
  <si>
    <t>Automated Release Management</t>
  </si>
  <si>
    <t>AutoRABIT CI/CD Platform</t>
  </si>
  <si>
    <t>By nature, account takeovers are difficult to detect. Since the initial entry-point can be any cloud application, simply monitoring email is not enough. In addition to monitoring email, Avanan analyzes login events and end user activities across every cloud application used by your organization.</t>
  </si>
  <si>
    <t xml:space="preserve">Free Antivirus
</t>
  </si>
  <si>
    <t>Protect your computer from all types of malware, secure your Wi-Fi network, and log in safely and quickly — absolutely free.</t>
  </si>
  <si>
    <t xml:space="preserve">AntiTrack
</t>
  </si>
  <si>
    <t>Anti-Tracking</t>
  </si>
  <si>
    <t>Know who’s tracking you and when. Disguise your digital fingerprint to stop advertisers from profiling you.</t>
  </si>
  <si>
    <t xml:space="preserve">AntiTrack Premium
</t>
  </si>
  <si>
    <t>Block advertisers from tracking you and disguise your digital fingerprint to prevent ad networks from profiling you.</t>
  </si>
  <si>
    <t xml:space="preserve">Premium Security Multi-Device
</t>
  </si>
  <si>
    <t>Get complete online security for all of your computers, phones, and tablets — or share your security with those closest to you.</t>
  </si>
  <si>
    <t xml:space="preserve">Premium Security Single-Device
</t>
  </si>
  <si>
    <t>Complete online security that gives you an extra layer of ransomware protection, helps you avoid fake websites, blocks hackers with a robust firewall, and stops them from spying on you through your webcam.</t>
  </si>
  <si>
    <t xml:space="preserve">SecureLine VPN
</t>
  </si>
  <si>
    <t>Encrypt your connection to stay safe on public Wi-Fi networks, hide from hackers and snoopers, and access blocked sites.</t>
  </si>
  <si>
    <t xml:space="preserve">Online Security
</t>
  </si>
  <si>
    <t>EPP</t>
  </si>
  <si>
    <t>Use our add-on to check every website you visit and block malware and phishing, to make sure no one steals your personal info.</t>
  </si>
  <si>
    <t xml:space="preserve">Access Governance
</t>
  </si>
  <si>
    <t>Introducing Identity Anywhere Access Governance, the world’s first based on Docker containers making it the most portable, scalable and secure solution on the market. Docker container technology allows Identity Anywhere Access Governance to run anywhere: on any cloud, on premise or a private cloud instance hosted by Avatier.</t>
  </si>
  <si>
    <t xml:space="preserve">Lifecycle Management
</t>
  </si>
  <si>
    <t>Introducing Identity Anywhere Lifecycle Management, the world’s first based on Docker containers making it the most portable, scalable and secure solution on the market. Docker container technology allows Identity Anywhere Lifecycle Management to run anywhere: on any cloud, on premise or a private cloud instance hosted by Avatier.</t>
  </si>
  <si>
    <t>Password Management</t>
  </si>
  <si>
    <t>Password Database</t>
  </si>
  <si>
    <t>Introducing Identity Anywhere Password Management, the world’s first self-service password reset based on Docker containers making it the most portable, scalable and secure solution on the market. Docker container technology allows Identity Anywhere Password Management to run anywhere: on any cloud, on premise or a private cloud instance hosted by Avatier.</t>
  </si>
  <si>
    <t>Single Sign-On</t>
  </si>
  <si>
    <t>Introducing Identity Anywhere SSO, the world’s first Single Sign-On based on Docker containers making it the most portable, scalable and secure SSO solution on the market. Docker container technology allows Identity Anywhere SSO to run anywhere: on any cloud, on premise or a private cloud instance hosted by Avatier.</t>
  </si>
  <si>
    <t>MagicFill</t>
  </si>
  <si>
    <t>Completing online account registration or checkout forms on mobile phones takes too long, requiring users to make up to 165 taps. Streamline the process by giving mobile users the option to auto-populate personal data with MagicFill.</t>
  </si>
  <si>
    <t>MagicLogin</t>
  </si>
  <si>
    <t>One-tap account sign-up. Zero-tap easy login. Power your app or mobile site with Averon’s ultra-secure, passwordless Identity &amp; Access Management solution that boosts conversion rates &amp; increases happy user engagement.</t>
  </si>
  <si>
    <t>Seamless MFA</t>
  </si>
  <si>
    <t>Text messages, codes and apps are insecure and cause friction. Deliver a truly seamless user experience with new multi-factor authentication that’s instantaneous and securely based on the smartphone in your customer’s hand.</t>
  </si>
  <si>
    <t>Web + Mobile Application Security Assessment</t>
  </si>
  <si>
    <t xml:space="preserve">In an ever-changing cybersecurity landscape, new threats emerge daily. Having a regular cadence of vulnerability assessments and penetration testing tools is critical in helping your organization bulk up its cybersecurity posture. 
By simulating the tactics, techniques and procedures (TTPs) of real-world attackers, a VA/PT from Avertium not only gives visibility into the health of your cybersecurity program, but also offers clear, actionable solutions that prevent hackers from infiltrating your systems. 
</t>
  </si>
  <si>
    <t>NIST Cybersecurity Framework</t>
  </si>
  <si>
    <t>Provided as an on-demand crisis response service as well as retainer-based program, Avertium’s Digital Forensics and Incident Response (DFIR) helps you to rapidly assess, contain, eradicate and recover from a security incident to minimize impact and return you to normal operations.</t>
  </si>
  <si>
    <t>PCI Compliance Services</t>
  </si>
  <si>
    <t xml:space="preserve">As the most comprehensive security framework, the HITRUST certification framework is becoming a requirement that organizations are placing on their vendors. Proactive vendors see becoming HITRUST certified  as a best practice in achieving compliance with multiple regulatory standards.
</t>
  </si>
  <si>
    <t>HITRUST Certification Services</t>
  </si>
  <si>
    <t>HIPAA Compliance Consulting</t>
  </si>
  <si>
    <t>SOC Audit Report</t>
  </si>
  <si>
    <t>Sensitive Data Discovery Services</t>
  </si>
  <si>
    <t>Data Discovery</t>
  </si>
  <si>
    <t>Digital Forensics and Incident Response</t>
  </si>
  <si>
    <t xml:space="preserve">Web and mobile applications are here to stay.
Regardless if they are core business applications or productivity tools, these applications present opportunities for cyber criminals. They effectively could be gateways to your company’s sensitive data, intellectual property assets and network infrastructure.  
Assessing the security level of web applications and mobile apps isn’t just good risk management. In many cases, it has the added benefit of keeping up with compliance.
</t>
  </si>
  <si>
    <t>IDMaP Assessments</t>
  </si>
  <si>
    <t>IDMaP</t>
  </si>
  <si>
    <t>Emergency Incident Response + Digital Forensics</t>
  </si>
  <si>
    <t>Managed Security Services - Extended Detection and Response</t>
  </si>
  <si>
    <t>Vulnerability Assessment as a Service (VMaaS)</t>
  </si>
  <si>
    <t>Zero Trust Network Access - ZTNA</t>
  </si>
  <si>
    <t>NIST Risk Assessment</t>
  </si>
  <si>
    <t xml:space="preserve">HIPAA violations costs companies between $100 and $50,000 per incident. Even though more than 20 years have passed since HIPAA was enacted, compliance requirements are still not well understood. More than 500 HIPAA breaches are currently under investigation by authorities.
</t>
  </si>
  <si>
    <t>Strategic Security Assessment</t>
  </si>
  <si>
    <t>Personal data is to be kept private. Protecting customer, client, patient, employee, and/or student data  is not only required, it’s the right thing to do. But keeping in compliance with the web of data privacy regulations is challenging and exacerbated by the continued introduction of new state-level consumer privacy laws.</t>
  </si>
  <si>
    <t>Managed SIEM - AlienVault USMA</t>
  </si>
  <si>
    <t>Managed SIEM - LogRhythm</t>
  </si>
  <si>
    <t>Managed Security</t>
  </si>
  <si>
    <t>Cyber Security Staff Augmentation</t>
  </si>
  <si>
    <t>Staffing</t>
  </si>
  <si>
    <t>VMaaS</t>
  </si>
  <si>
    <t>Vulnerability Assessment &amp; Penetration Testing Services</t>
  </si>
  <si>
    <t>Maintaining an “always compliant” state is easier said than done… especially when nearly 80% of all businesses fail their interim PCI compliance assessments. Keeping up with the 12 requirements and 251 sub-requirements outlined in PCI DSS 3.2, in addition to being familiar with the latest in data security standards (DSS) as defined by the PCI Security Standards Council (PCI SSC), is something Avertium can take off your team’s plate.</t>
  </si>
  <si>
    <t>Security Consulting On Demand</t>
  </si>
  <si>
    <t>If you have more cybersecurity projects than resources to complete them, or need security personnel with highly specialized skills on a project basis, you’re not alone. With seasoned practitioners in every cybersecurity discipline, Avertium’s staff augmentation services can help you finish your next project strong.</t>
  </si>
  <si>
    <t>Solution Architecture Services</t>
  </si>
  <si>
    <t>Fast Track for Change Services</t>
  </si>
  <si>
    <t>Change Services</t>
  </si>
  <si>
    <t>CloudSecure Services</t>
  </si>
  <si>
    <t>Data Centre Security and Compliance Management Services</t>
  </si>
  <si>
    <t>Data Loss and Fraud Protection Services</t>
  </si>
  <si>
    <t>Data Loss</t>
  </si>
  <si>
    <t>Payment Card Data Security Services</t>
  </si>
  <si>
    <t>Get the right tools and frameworks in place to conduct business in the most efficient way. Your business-critical applications don’t have to let you down.</t>
  </si>
  <si>
    <t>Next-Gen Endpoint Security Services</t>
  </si>
  <si>
    <t>Information &amp; Technology Governance Services</t>
  </si>
  <si>
    <t>Governance</t>
  </si>
  <si>
    <t>Your organisation’s unique risk profile and risk appetite will guide your information security strategy. Find out where your cyber risks are and how to outsmart cybercriminals without breaking the bank.</t>
  </si>
  <si>
    <t>Managed IT Operations Services</t>
  </si>
  <si>
    <t>Next-Gen Network Security Services</t>
  </si>
  <si>
    <t>Penetration Testing Services</t>
  </si>
  <si>
    <t>Personal Information Management Services</t>
  </si>
  <si>
    <t>PII</t>
  </si>
  <si>
    <t>We understand that staying a step ahead of evolving cyber threats has its challenges. Equipping your staff to be cyber-resilient doesn’t have to be one of them.</t>
  </si>
  <si>
    <t>Project Delivery Services</t>
  </si>
  <si>
    <t>PM</t>
  </si>
  <si>
    <t>Information Security Risk Assessments</t>
  </si>
  <si>
    <t>Information Security Risk Managment Services</t>
  </si>
  <si>
    <t>See how your IT department can jump into the fast lane by starting with aligning its objectives to business strategic goals and identifying your cyber risks.</t>
  </si>
  <si>
    <t>Threat &amp; Vulerability Management Services</t>
  </si>
  <si>
    <t>Advanced Threat Protection Services</t>
  </si>
  <si>
    <t>Threat Protection</t>
  </si>
  <si>
    <t>Information Security Awareness &amp; Training Services</t>
  </si>
  <si>
    <t>I&amp;T Cost Optimisation Campaign</t>
  </si>
  <si>
    <t>Service Delivery Services</t>
  </si>
  <si>
    <t>Free Microsoft Office 365 and Azure Deployment</t>
  </si>
  <si>
    <t xml:space="preserve">Android Antivirus
</t>
  </si>
  <si>
    <t>Ours was the first antivirus app on Google Play to break 100 million downloads, and is used today to secure phones and tablets across the globe.
Once installed, it runs silently to protect you from the latest viruses, malware, spyware, unsafe apps and settings, unwanted callers, and other nasty threats.</t>
  </si>
  <si>
    <t>Antivirus fo Mac</t>
  </si>
  <si>
    <t xml:space="preserve">Beneath its deceptively simple design lies a powerful virus cleaner that works in real-time to detect and remove not only Mac-specific viruses and spyware, but PC and mobile threats, too. So AVG AntiVirus not only helps protect all that’s important on your Mac, it also prevents you from infecting friends on other devices.
</t>
  </si>
  <si>
    <t>AVG Internet Security</t>
  </si>
  <si>
    <t>Get comprehensive security that keeps you safe online with award-winning antivirus, ransomware protection, a customizable firewall, and more.</t>
  </si>
  <si>
    <t>Free antivirus</t>
  </si>
  <si>
    <t>Whether you choose free or full protection, you've got impressive security that even updates itself automatically. And with a cutting-edge virus scanner that blocks and removes viruses, you can be reassured that you and your family are protected from the latest threats.</t>
  </si>
  <si>
    <t xml:space="preserve">Free Virus Scan &amp; Malware Removal Tool
</t>
  </si>
  <si>
    <t>Need free malware protection? AVG AntiVirus FREE is an award-winning anti-malware tool that scans and removes viruses, detects and blocks malware attacks, and fights other online threats, too. Protect your system with our world-class malware scanner and virus checker that’s fast, lightweight, and 100% free.</t>
  </si>
  <si>
    <t xml:space="preserve">AVG Secure VPN
</t>
  </si>
  <si>
    <t>Browse privately and secure your Wi-Fi anywhere — buy, or try it free on Windows today.</t>
  </si>
  <si>
    <t>AVG TuneUp</t>
  </si>
  <si>
    <t>Performance</t>
  </si>
  <si>
    <t>Speed up, clean up and fix your PC with our advanced PC performance optimizer</t>
  </si>
  <si>
    <t>Avira Browser Safety</t>
  </si>
  <si>
    <t>Ad Blocker</t>
  </si>
  <si>
    <t xml:space="preserve">Avira Antivirus Pro
</t>
  </si>
  <si>
    <t>Anti-Virus (AV)</t>
  </si>
  <si>
    <t>Welcome to a new world of threat protection: Explore our latest free bundles or unlock maximum security for all your activities, data, software, and online accounts.</t>
  </si>
  <si>
    <t>Avira Internet Security</t>
  </si>
  <si>
    <t>The free, discreet add-on that secures your surfing and protects your privacy</t>
  </si>
  <si>
    <t>Avira Prime</t>
  </si>
  <si>
    <t>The secure and money-saving QR and bar code scanner app for your mobile phone</t>
  </si>
  <si>
    <t>Anti Vir</t>
  </si>
  <si>
    <t>QR Scanner</t>
  </si>
  <si>
    <t>Software Updater</t>
  </si>
  <si>
    <t>Phantom VPN</t>
  </si>
  <si>
    <t>Easily fix security flaws in your software, such as video-conferencing apps like Zoom</t>
  </si>
  <si>
    <t>Privacy Pal</t>
  </si>
  <si>
    <t>Safe Shopping</t>
  </si>
  <si>
    <t>Awake</t>
  </si>
  <si>
    <t>Awake Security can continuously monitor an entire environment, process countless points of data, sense abnormalities or threats, and react if necessary—all in a matter of seconds.</t>
  </si>
  <si>
    <t>Aware</t>
  </si>
  <si>
    <t>Proudly and securely showcase your organization's ideas for important meetings, in your hallways, and at your live events.
And with nothing to download, you're just seconds away from making your next event, your best event.</t>
  </si>
  <si>
    <t>Security Awareness Content</t>
  </si>
  <si>
    <t>Security Awareness Training</t>
  </si>
  <si>
    <t xml:space="preserve">Online Training Solution
</t>
  </si>
  <si>
    <t>Help make your office and home more cybersecure
Increase your knowledge of cyber vulnerabilities and threats
Learn about security awareness strategies and ten ways to stay cybersecure</t>
  </si>
  <si>
    <t xml:space="preserve">Dynamic Authorization for Business Applications
</t>
  </si>
  <si>
    <t>ABAC</t>
  </si>
  <si>
    <t>Axiomatics Policy Server is best-in-class software for enterprise-wide externalized dynamic authorization, delivered with Attribute-Based Access Control (ABAC). Whether your pain is role explosion, toxic combinations, or managing segregation of duties, this fine-grained data access control can solve your toughest challenges. You’ll be able to address complex control and compliance needs, and to more efficiently and effectively manage access to critical assets.</t>
  </si>
  <si>
    <t xml:space="preserve">SmartGuard® for Data
</t>
  </si>
  <si>
    <t>Securely share your data assets with dynamic authorization – now for Apache Spark.
The security risk of large data stores is a known threat, and data breaches will be bigger than ever – with even more data at stake. Privacy issues are compounded, and legacy access control issues just get bigger.</t>
  </si>
  <si>
    <t xml:space="preserve">Dynamic Authorization for Databases
</t>
  </si>
  <si>
    <t xml:space="preserve">The Axiomatics Data Access Filter for Multiple Databases derives user permissions from real-time evaluation of policies, and can filter, mask or redact data based on these same policies. Policy-based authorization applied on the content of relational databases provides the visibility and control required. Achieve data security protection at the very source, within the data layer itself. </t>
  </si>
  <si>
    <t>Assest Management Platform</t>
  </si>
  <si>
    <t>The Axonius Cybersecurity Asset Management Platform seamlessly connects to your existing tools to aggregate data from more than 250 IT, management, and security solutions. Deploy Axonius in minutes to gain actionable visibility into all your assets and improve your cyber hygiene immediately.</t>
  </si>
  <si>
    <t>AMPLIFY API Management</t>
  </si>
  <si>
    <t>API Managment</t>
  </si>
  <si>
    <t>AMPLIFY API Management is part of AMPLIFY, an enterprise integration platform that enables companies to take their existing data and processes and quickly combine them with new capabilities to enrich customer experience, accelerate continuous innovation, and simplify security and governance.</t>
  </si>
  <si>
    <t>Sentinel</t>
  </si>
  <si>
    <t>API Monitoring</t>
  </si>
  <si>
    <t>Axway Sentinel delivers the real-time visibility that enables IT managers to manage SLAs, ensure regulatory compliance and avoid losses and penalties that can run into the hundreds of millions of dollars.
Sentinel is event-driven, and has the ability to correlate events from both Axway and third-party applications and systems. Sentinel enables you to easily create intuitive dashboards that can be displayed as a web page or on a mobile device, giving your business managers and IT staff clear visibility into all data flows — including file transfers, B2B transactions, web services and APIs — in one central location.</t>
  </si>
  <si>
    <t>Validation Authority</t>
  </si>
  <si>
    <t>Digital Certificates</t>
  </si>
  <si>
    <t>MailGate</t>
  </si>
  <si>
    <t>IT managers constantly strive to balance the need for security with the desire for productivity, by deploying secure tools which allows employees to get their jobs done in and out of the office, while also protecting valuable assets and complying with corporate policies.
Axway MailGate SC stands guard at the Internet gateway, preventing potentially damaging messages and attachments from entering your network, and ensuring that sensitive information doesn’t exit accidentally or unsecured.
Combining network protection, policy-based content filtering, and automated encryption in a single solution, MailGate SC protects your email network inside and out, reducing administrative headaches, infrastructure costs, and the liabilities associated with unsecured and unmanaged email and file exchange.</t>
  </si>
  <si>
    <t>Endpoint Solutions</t>
  </si>
  <si>
    <t>Managed Cloud Services offer limitless value. Your business gets the full integration package: a modernized infrastructure without adding CAPEX, enhanced security and agility, plus the ability to scale up or down quickly. As cloud environments become more complex, businesses like yours will need a complete hybrid cloud model that delivers the right mix of services to meet changing expectations now and in the future.</t>
  </si>
  <si>
    <t>AMPLIFY Managed File Transfer</t>
  </si>
  <si>
    <t>Secure file transfers are at the core of every enterprise. Whether it's finance, retail, government, or healthcare, every industry needs to move files securely and efficiently to drive the business forward.
AMPLIFY Managed File Transfer provides a centralized, secure way to transfer and exchange files internally and externally with total end-to-end visibility. Part of Axway's AMPLIFY platform, Managed File Transfer is API-enabled, giving self-service functionality to line-of-business power users, while IT retains full control over security and regulatory compliance. What's more, partner on-boarding is quicker, streamlining collaboration and accelerating innovation and growth.</t>
  </si>
  <si>
    <t>Assessment and Authorization</t>
  </si>
  <si>
    <t>The National Institute of Standards and Technology (NIST) released the Special Publication 800-37, the Risk Management Framework (RMF) which outlined the security lifecycle approach establishing information security requirements. This six-step methodology provides guidance on categorization of information systems, selecting and tailoring security controls for implementation, methodology to assess security controls, authorization review of information systems, and continuous monitoring for review of the security controls. The RMF is now a staple of how government agencies implement security, maintain information systems, identify and mitigate vulnerabilities, assess risk, authorize systems, and provide analytics for compliance. Axxum is well versed in addressing all phases of the RMF, performing all tasks necessary in the lifecycle of the system from identifying requirements, documentation preparation, preliminary assessment, authority to operate decision, and continuous monitoring.</t>
  </si>
  <si>
    <t>Security and Compliance Services</t>
  </si>
  <si>
    <t>Independent Verification and Validation</t>
  </si>
  <si>
    <t>Gap Assessment</t>
  </si>
  <si>
    <t>Axxum Technologies provides scalable network infrastructure support services and solutions for enterprise voice and data network owners.
Axxum Technology’s full range of network integration support services cover everything from project management, Analysis and Tuning, Network Design, System Configuration, Structured Cabling, Rapid Network Deployment, Moves, Adds and Changes and 24/7 Maintenance.</t>
  </si>
  <si>
    <t>Identity Control and Access Management</t>
  </si>
  <si>
    <t>System Design and Infrastructure Support</t>
  </si>
  <si>
    <t>Technology Integration</t>
  </si>
  <si>
    <t>Integration</t>
  </si>
  <si>
    <t>Ongoing IT Support and Maintenace</t>
  </si>
  <si>
    <t>Mananged Security Services</t>
  </si>
  <si>
    <t>SOC Support</t>
  </si>
  <si>
    <t>Network and Incident response</t>
  </si>
  <si>
    <t>Internal and External Penetration Testing</t>
  </si>
  <si>
    <t>IT Project Management</t>
  </si>
  <si>
    <t>Risk Management Framework Lifecycle Support</t>
  </si>
  <si>
    <t>Security Audits are a necessary requirement to meet various compliance needs in the government and commercial space. Cybersecurity technology audits are performed in various phases of system development lifecycle development to address potential system risk from initial development through system disposal. Initial security audits are performed as an integral phase in the initial development of a system as part of the system development lifecycle to be authorized to operate. Security audits are also necessary to review annual security review for an authorized information system to address any operational risk. Security audits are also conducted in support of continuous monitoring to identify and mitigate risk on an annual basis for authorized information systems. The management, operational, and technical security requirements are subject to review with governing bodies and entities keeping watch. A detailed and monitored approach is essential to identify needed support, identify and track findings, and address residual risk. Axxum has been successfully providing these security audit services in all phases of system operation to allow government and commercial clients to mitigate vulnerabilities and manage cybersecurity risk.</t>
  </si>
  <si>
    <t>The Independent Verification and Validation (IV&amp;V) service provides a third-party external assessment of system and application processes, procedures, and internal implementation. This neutral outside perspective facilitates a fresh take on long established and familiar establishment/agency/company approaches to internal and external security practices. This approach is essential in identifying potential gaps in management, operational, and technical implementations regarding system administration, security configuration, defense in depth capabilities, and documentation deficiencies. Axxum has been providing IV&amp;V services for clients over the last decade to identify root cause issues impacting critical areas with elevated risk to the respective environments. Axxum is prepared to integrate with existing continuous diagnostics and mitigate CDM services to provide clear and consistent risk reporting.</t>
  </si>
  <si>
    <t>Automated Vulnerability Scanning</t>
  </si>
  <si>
    <t>ISSO support is key to managing the everyday maintenance, development, and security of a system or application. The inner workings of a system changes from day to day and the right support is crucial to providing needed documentation, guidance, and oversight. The ISSO support role establishes a direct communication path to system stakeholders, operational, and technical personnel. This relationship provides the necessary information needed for all security related efforts involved in the everyday, monthly, and annual efforts related to system operations. Axxum has extensive experience in providing ISSO support to government and commercial clients in need of this important and essential support.</t>
  </si>
  <si>
    <t>Information Assurance</t>
  </si>
  <si>
    <t>The Assessment and Authorization process (previously identified as Certification and Accreditation (C&amp;A)) ensures that system information security is compliant with applicable management, operational, and technical requirements. Thorough reviews of documentation, operational procedures, and interviews coupled with extensive and detail system testing and analysis provide the necessary details for presenting an authority to operate (ATO) in today’s ever changing threat environment targeting government and commercial cybersecurity environments. Axxum has established a strong base of professionals that are well versed in compliance requirements and serve as Subject Matter Experts (SMEs) in this essential component of Cybersecurity.</t>
  </si>
  <si>
    <t>Information System Security Officer Support</t>
  </si>
  <si>
    <t>Grant Funding Services</t>
  </si>
  <si>
    <t>Moving to Virtualization</t>
  </si>
  <si>
    <t>Structure Cabling</t>
  </si>
  <si>
    <t>Voice and Data Networking Services</t>
  </si>
  <si>
    <t>Audio Visual (A/V) and Video-Conference (VTC) Services</t>
  </si>
  <si>
    <t>Advisory services</t>
  </si>
  <si>
    <t>Advisory Services</t>
  </si>
  <si>
    <t>Strategy advisory, design and implementation services to instill customer confidence in digital platforms and data upon which they depend are reliable and meet their needs.</t>
  </si>
  <si>
    <t>Cyber Resilience Platform Intrusion Detection</t>
  </si>
  <si>
    <t>AI driven Intrusion Detection</t>
  </si>
  <si>
    <t>Aging "Defense in Depth" cyber security no longer works well against today's more targeted, zero-day cyber-attacks. Our Cyber Technology R&amp;D unit's adaptive Resilience in Depth™ solutions model pursues, tracks, and kills threats.</t>
  </si>
  <si>
    <t>AML Regulatory Compliance</t>
  </si>
  <si>
    <t>Anti-money laundering compliance – simplified
Manage risk, cost and compliance with
effective anti-money laundering
transaction monitoring
NetReveal® AML Transaction Monitoring is an end-to-end solution that manages all aspects of anti-money laundering detection, investigation and reporting
Our investigator-centric solution combines human intelligence with machine learning and advanced analytics to drive efficiency
and help you prevent more financial crime</t>
  </si>
  <si>
    <t>GDPR Services</t>
  </si>
  <si>
    <t>Industrial Security</t>
  </si>
  <si>
    <t>Critical Operational Technology</t>
  </si>
  <si>
    <t>Protecting your critical operational technology.</t>
  </si>
  <si>
    <t>Data Diode Solution™</t>
  </si>
  <si>
    <t>Maximum assurance. Maximum unidirectional throughput.</t>
  </si>
  <si>
    <t>Fox Shield™ platform cyber resilience suite</t>
  </si>
  <si>
    <t>Detection &amp; Mitigation Solution</t>
  </si>
  <si>
    <t>Unprecedented cyber detection and mitigation solution for U.S. platforms</t>
  </si>
  <si>
    <t>Making the right decisions, at the right times.</t>
  </si>
  <si>
    <t>Improving Security Systems</t>
  </si>
  <si>
    <t>Making critical risk decisions with confidence.</t>
  </si>
  <si>
    <t>Network Security &amp; IT Systems</t>
  </si>
  <si>
    <t>Network &amp; IT Systems Security</t>
  </si>
  <si>
    <t xml:space="preserve">We are a trusted provider of global IT and cyber security solutions, and network management and support services.
Our innovative knowledge management and information sharing tools provide the most robust, secure, and user-friendly applications to store and index data and imagery so that it can be easily accessed and processed by analysts, military personnel, and government personnel making critical tactical or national security decisions.
</t>
  </si>
  <si>
    <t>Security Testing</t>
  </si>
  <si>
    <t>Penetration Testing &amp; Vulnerability Scanning</t>
  </si>
  <si>
    <t>Understand the relative strength of your defences.</t>
  </si>
  <si>
    <t>Cyber Technology R&amp;D</t>
  </si>
  <si>
    <t>R&amp;D</t>
  </si>
  <si>
    <t>Cyber attacks are common today, but few know what to do about them. Our Cyber R&amp;D unit develops and deploys Resilience in Depth™ solutions that adapt to defeat escalating attacks and expedite cyber weapon response.</t>
  </si>
  <si>
    <t>Cyber Security Advisory</t>
  </si>
  <si>
    <t>Security Advisory</t>
  </si>
  <si>
    <t>Helping you to understand and manage your cyber risk</t>
  </si>
  <si>
    <t>Secure Operations Centre Design &amp; Delivery</t>
  </si>
  <si>
    <t>SOC Design &amp; Implementation</t>
  </si>
  <si>
    <t>When a cyber attack occurs, how fast can you respond?</t>
  </si>
  <si>
    <t>Supply Chain Risk Management</t>
  </si>
  <si>
    <t>Bot Protection</t>
  </si>
  <si>
    <t>Bot traffic can affect your site in many ways, and not all bots are bad. We detect nefarious behaviour and only stop the ones that are out to hurt you from accessing your site.</t>
  </si>
  <si>
    <t>Application Performance</t>
  </si>
  <si>
    <t>Application Performance Testing</t>
  </si>
  <si>
    <t>Don't keep your customers waiting. Application Performance enhances the user experience by making your website and applications load and work faster.</t>
  </si>
  <si>
    <t>Intrusion Prevention</t>
  </si>
  <si>
    <t>Intrusion Prevention System (IPS)</t>
  </si>
  <si>
    <t>Bad traffic targeting you assets? Our Intrusion Prevention System inspects and protects your servers against application and OS vulnerabilities.</t>
  </si>
  <si>
    <t>Your website deserves to stay online. We stop DDoS-attacks with extreme precision and provide you with data and statistics to help you make proactive decisions about your security policies.</t>
  </si>
  <si>
    <t>Ensure your first line of defence. Our WAF leverages machine learning to identify vulnerabilities and automates protections as your applications changes.</t>
  </si>
  <si>
    <t>Cloud Data Protection Platform</t>
  </si>
  <si>
    <t>Cloud Data Protection</t>
  </si>
  <si>
    <t>Baffle provides a comprehensive Cloud Data Protection Platform
Within the context of the Shared Responsibility Model, the cloud provider is responsible for protecting the infrastructure that runs all of the services offered by the provider. The customer is responsible for protecting the data that they put in the cloud provider’s environment.
Baffle provides a comprehensive Cloud Data Protection Platform (CDPP) to help protect your data in the cloud. Baffle’s solution simplifies protection of your data in the cloud without requiring any application code modification or embedded SDKs.  The technology integrates seamlessly with cloud native services and vastly simplifies tokenization and encryption to enable a data-centric security model. CDPP goes beyond at-rest encryption, which many security practitioners mistakenly believe is adequate to protect their data. Read more here on how at-rest encryption and TDE do absolutely nothing to protect your data against a modern day hack.</t>
  </si>
  <si>
    <t>File &amp; Data Pipeline Security</t>
  </si>
  <si>
    <t>Cloud Storage and Data Lake Security</t>
  </si>
  <si>
    <t>Data Protection Services</t>
  </si>
  <si>
    <t>Data De-Identification</t>
  </si>
  <si>
    <t>Simplified Encryption</t>
  </si>
  <si>
    <t>Data encryption</t>
  </si>
  <si>
    <t>Baffle Simplifies Data-Centric Encryption
Implementing application encryption is often time consuming, costly and complex. It often requires developer engagement, application code modification, code reviews and a delayed release process. It can break application functionality and most developers hate the work associated with implementing it.</t>
  </si>
  <si>
    <t>Dynamic Data Masking</t>
  </si>
  <si>
    <t>Data Protection Services (DPS)</t>
  </si>
  <si>
    <t>Baffle Data-Centric Protection provides simplified data masking and exfiltration control to mitigate the risks of data leakage and bulk data breaches.
Baffle Data Masking and Exfiltration Control supports a variety of masked formats via its “no code” deployment model, meaning no application code changes are required. This accelerates secure data sharing, without losing control of your data.
Organizations today are challenged with collecting, sharing, analyzing and processing data, all while keeping it secure and complying with the latest data privacy regulations.</t>
  </si>
  <si>
    <t>Database Encryption</t>
  </si>
  <si>
    <t>Database encryption is an additional layer of security that can be used to protect against data breaches. Sensitive information, such as credit card numbers or personally identifiable information (PII), can get into the wrong hands even with the most sophisticated and complex protection measures in place. Database encryption ensures that even if someone gains access to the data, it is incomprehensible and cannot be used.</t>
  </si>
  <si>
    <t>Secure Data Sharing</t>
  </si>
  <si>
    <t>Baffle’s Secure Data Sharing platform allows companies to securely share data across multiple disparate organizations without letting other participating organizations to see anyone else’s sensitive data. The benefit of this approach is that private data remains private, but collectively, organizations can process the data for analytics and business intelligence.</t>
  </si>
  <si>
    <t>HIPAA Risk Assessment</t>
  </si>
  <si>
    <t>Ensure Your Healthcare Organization is Fully Protected with BAI Security’s HIPAA Risk Assessment
Data breaches and attacks on healthcare entities are at an all-time high. All it takes is one breach to sully your organization’s reputation and expose your patients’ confidential information.</t>
  </si>
  <si>
    <t>Controls Audits &amp; Risk Assessment</t>
  </si>
  <si>
    <t>Controls Testing &amp; Audits</t>
  </si>
  <si>
    <t>BAI Security’s Banking Controls Audit and Assessment
Our GLBA Controls Audit verifies your institution’s existing controls against GLBA regulatory standards and banking best practice guidelines.
As part of our Controls Audit process, BAI Security’s team of experts review the following key areas:
Management and IT Governance (Including Cybersecurity Preparedness)
Development and Acquisition
Information Technology Operations
Electronic Payment Systems/Hosted and Managed Applications (Including eBanking)
3rd Party Vendor Management
Business Continuity and Disaster Recovery (Including Appendix J)</t>
  </si>
  <si>
    <t>Red Team Assessment</t>
  </si>
  <si>
    <t>BAI’s Rigorous Red Team Cyber Security Assessment
Many regulations and assessments only cover ‘bare minimum’ security standards, or they’re outdated when compared to the ever-evolving methods of hackers. That means even a 100% compliant organization can be seriously vulnerable in the real-world against a determined and skilled human threat agent.</t>
  </si>
  <si>
    <t>IT Security Assessment</t>
  </si>
  <si>
    <t>BAI’s Cutting-Edge IT Security Assessment
The security posture of a company is never static. Subject to an ever-evolving cybersecurity landscape, novel threats are discovered daily. As cybercriminals devise new attack fronts, malicious activity grows worldwide in volume, frequency, and severity –  increasing your organization’s risk for financial and operational crisis.</t>
  </si>
  <si>
    <t>Social Engineering Evaluation</t>
  </si>
  <si>
    <t>Our innovative Social Engineering Evaluation is key for organizations to identify vulnerabilities and ensure compliance. Using real-world social engineering tactics, our seasoned team of security engineers draw upon dozens of scenarios used in present-day breach activity.
Whether your organization needs a single evaluation or periodic testing, we assess your security environment and help you build a culture of security consciousness.</t>
  </si>
  <si>
    <t xml:space="preserve">Network Vulnerability Assessment and Management 
Cybercriminals work 24/7, 365. That means time between your organization’s vulnerability scans leaves you at significant risk for interim attacks.
To keep your organization safe from hackers, and to fix vulnerabilities before they lead to catastrophic damage, you need the capability to scan for any issues in your network far more than just once a year. </t>
  </si>
  <si>
    <t>Balbix Platform</t>
  </si>
  <si>
    <t>Application Security Assessment</t>
  </si>
  <si>
    <t>App Security Assessment</t>
  </si>
  <si>
    <t xml:space="preserve">We provide specialized services for those concerned about security. Every company, large and small, has computers and networks they need to protect. We offer cost-effective and tailored solutions for any sized entity so they can be sure their sensitive information is kept safe.
Contact us so we can show you how our expertise can protect you, your brand, and your customers at a price-point that won’t devour your bottom line.
Penetration Testing
Application Security Assessment
IT Risk Analysis
Wireless Network Security
IT Project Management
Legal Compliance Auditing
Disaster Recovery Planning
E-mail Outsourcing
Business Continuity Planning
Cloud Migration and Consulting
Information Policy Development
Website Hosting &amp; Management
Strategic IT Planning &amp; Execution
Server &amp; Network Hardening
</t>
  </si>
  <si>
    <t>Business Continuity Planning</t>
  </si>
  <si>
    <t>Cloud Migration</t>
  </si>
  <si>
    <t>Cloud Data Security</t>
  </si>
  <si>
    <t>Increasingly, there are laws and regulations being imposed on businesses to make sure they are secure and adequately protecting customer information. Between PCI, HIPAA, GDPR, and more, obligations are being imposed on businesses small and large. It can be hard to keep up, but our experts are on the case keeping you in line with the latest rules.
We provide compliance &amp; auditing services to make sure you are secure and complying with appropriate laws and regulations. Contact us and let us show you how we can keep you safe for hackers and regulators.
HIPPA Compliance Review
Critical Security Controls Audit
Sarbanes-Oxley Compliance
Business Process Audits
GLBA Audits
Business Continuity Audits
FISMA Audits
Data Loss Auditing
Breach Notification Law Compliance
IT Security Audit
Information Risk Assessments
Best Practices Review</t>
  </si>
  <si>
    <t>Legal Compliance Auditing</t>
  </si>
  <si>
    <t>Compliance Auditing</t>
  </si>
  <si>
    <t>Disaster Recovery Planning</t>
  </si>
  <si>
    <t>E-mail Outsourcing</t>
  </si>
  <si>
    <t>E-mail Oursourcing</t>
  </si>
  <si>
    <t>IT Risk Analysis</t>
  </si>
  <si>
    <t>On-site Training</t>
  </si>
  <si>
    <t>Modern enterprises need bleeding edge skills to protect against the adversary and nation-state attackers. Bambenek Consulting provides on-site training courses in the following topics to help enhance your team’s skills. Recent courses include the following:
Cyber Threat Intelligence
Data Curation and Machine Learning
Digital Forensics and Investigations
Mobile and Cloud Forensics
Bitcoin Investigations and Forensics
OSINT Research
Threat Intelligence Sharing methodologies
All on-site training offerings can be customized to the particular needs and interests of a requesting organization. These courses have been taught at conferences internationally and taken by students in large organizations, government agencies, military units, and intelligence agencies.</t>
  </si>
  <si>
    <t>Cyber Threat Intelligence, Data Curation &amp;  ML, Digital, Mobile, Cloud Forensics, OSINT Research</t>
  </si>
  <si>
    <t>Information Policy Development</t>
  </si>
  <si>
    <t>Policy Creation</t>
  </si>
  <si>
    <t>Well Fed Intelligence</t>
  </si>
  <si>
    <t>Security Tools</t>
  </si>
  <si>
    <t>It isn’t enough to just install a firewall and hope it protects you. Security tools need to fed with the latest threat intelligence on what the attackers are actually doing. Our Well Feed Intelligence products are used by thousands of organizations all over the world to protect themselves and their customers.
Using our novel techniques, we surveil attackers to see where they actually live so you have the latest information to feed into your security tools or SIEM to protect yourself. With Well Fed, you can be sure your security tools are fed with the latest information they need to keep you safe.
This system provides one of the largest repositories of curated threat intelligence that is publicly available. Approximately one million malicious domains are monitored every hour and are curated and whitelisted to ensure that you have reliable information you need to protect yourself from cybercriminals. With Well Fed, your security tools are more effective.
We offer both end-user organization licenses and licenses to security companies and MSSPs. Reach out today to learn how Well Fed can protect your digital assets today.</t>
  </si>
  <si>
    <t>Server &amp; Network Hardening</t>
  </si>
  <si>
    <t>Server &amp; Network Security</t>
  </si>
  <si>
    <t>Website Hosting</t>
  </si>
  <si>
    <t>Website Management</t>
  </si>
  <si>
    <t>Wireless Network Security</t>
  </si>
  <si>
    <t>SearchLight_</t>
  </si>
  <si>
    <t>SearchLight protects against external threats, continually identifying where your assets are exposed, providing sufficient context to understand the risk, and options for remediation.</t>
  </si>
  <si>
    <t>Business Continuity &amp; Resiliency Services</t>
  </si>
  <si>
    <t>Business Continuity &amp; Resilience provides independent expertise and advice to help our customers understand and address business and operational continuity needs. Our engagements are underpinned by BSS’s industry knowledge and consultant experience in delivering continuity services and solutions across the complete business and ICT continuity life-cycle (assess, design, build and operate).</t>
  </si>
  <si>
    <t>Governance, Risk &amp; Compliance (GRC)</t>
  </si>
  <si>
    <t>Cyber Resilience/Maturity Assessment</t>
  </si>
  <si>
    <t>Governance, Risk and Compliance (GRC) Service delivers improved Cyber resilience, enabling clients to attain new markets and business opportunities with effective Risk Assessment and Risk Management through optimised risk programs, developed processes, and alignment to regulations all implemented with sustainable governance initiatives.</t>
  </si>
  <si>
    <t>Cyber Incident Management Services</t>
  </si>
  <si>
    <t>Cyber Incident Management Service provides advice and guidance to clients on what options are available around security incident management, including whether to create and build in-house capabilities, outsource incident response and protective monitoring arrangements, or a blended approach. BSS provides a comprehensive security incident management strategy.</t>
  </si>
  <si>
    <t>Project and Programme Management Office (PMO)</t>
  </si>
  <si>
    <t>Full PMO</t>
  </si>
  <si>
    <t xml:space="preserve">Project and Programme Management Office (PMO) provides our customers with scalable, flexible and tailored PMO services which include mobilisation, assurance and governance across both traditional and agile change programmes. The PMO service is seamlessly deployed, implemented and managed by our team of highly experienced professionals who are able to immediately provide the effective PMO oversight necessary for senior leadership teams to make informed strategic decision making. </t>
  </si>
  <si>
    <t>GDPR Consultancy</t>
  </si>
  <si>
    <t>GDPR Consultancy provisions specialist services that enables client organisations to comply with the General Data Protection Regulation (GDPR). Our services encompass specialist data protection consultancy, GDPR Awareness workshops, GDPR assessments, GDPR training, Data Protection Impact Assessments (DPIA), data breach management and programme management of GDPR compliance activity.</t>
  </si>
  <si>
    <t>Programme Management</t>
  </si>
  <si>
    <t>Program Management</t>
  </si>
  <si>
    <t xml:space="preserve">Programme Management experts have extensive capabilities delivering cloud and cyber infrastructure and business change programmes from initial discovery through to planning, design, development, implementation and delivery management. Our project and PMO teams are fully conversant with Prince2, PMP, PMI and Waterfall, Agile, Scrum and Kanban methodologies. </t>
  </si>
  <si>
    <t xml:space="preserve">Project Management aligned to Cyber demands for the development, implementation and transition from traditional on-premise or hosted services into cloud services with particular emphasis on security. With extensive experience providing Project Management to cyber and cloud projects using comprehensive techniques and methodologies ensuring successful Project Management delivery. </t>
  </si>
  <si>
    <t>Technology Risk Consulting</t>
  </si>
  <si>
    <t>Technology Risk Consulting provides specialist consultants to bring in-depth knowledge of technology risk from both the first- and second-line perspective. Our consultants work with clients to provide them with independent advice or help to develop strategies, enabling them to make the right choices for their organisation. Our consultants are deployed in small teams working closely with our clients to understand their business and organisation strategy.</t>
  </si>
  <si>
    <t>Cyber Security Architecture &amp; Design</t>
  </si>
  <si>
    <t>Security Architecture &amp; Design</t>
  </si>
  <si>
    <t>Cyber Security Architecture &amp; Design helps build and design security architectures, managing identified threats and risks using proportionate security controls. Risks are analysed in the context of relevant systems and services to establish detailed security architectures and designs, significantly reducing the likelihood of a potential vulnerability exploitation.</t>
  </si>
  <si>
    <t>Cyber Security Assessment and Solutions Architecture</t>
  </si>
  <si>
    <t>Cyber Security Assessment and Solutions Architecture service assesses and recommends changes to wider projects and programmes on behalf of Information Security Departments. Consultants are engaged early in the project design process to ensure security is driven into both the design and implementation elements of all projects. This service is typically delivered in blocks of 4-week work cycles based on demand with additional consultants provided at peak periods.</t>
  </si>
  <si>
    <t>Cyber Security Audit</t>
  </si>
  <si>
    <t>Cyber Security Audit is a 1- or 2-day consultancy service offering a high-level, holistic cyber audit of your organisation and cloud estate. This baseline audit examines the technical and non-technical aspects of your organisation, highlighting key risks, threats and vulnerabilities presented in a comprehensive summary report.</t>
  </si>
  <si>
    <t>Service &amp; Delivery Management</t>
  </si>
  <si>
    <t>Service Delivery</t>
  </si>
  <si>
    <t xml:space="preserve">Service &amp; Delivery Management affords our clients with a tailored delivery model to ensure vision and outcomes of projects meet their business objectives and benefits. Utilising industry best practices and advising on delivery models and effective implementation strategies, ensuring exceptional return on investment for client projects and programmes. 
</t>
  </si>
  <si>
    <t>CISO as a Service - Virtual CISO</t>
  </si>
  <si>
    <t>Virtual CISO offering enables clients to procure the knowledge, expertise and guidance of experienced and accredited CISO's on 'as needed' basis without the overheads of full-time CISO function. The vCISO will review current infosec requirements and provisions, defining new policies and procedures for continued assurance where required.</t>
  </si>
  <si>
    <t>Advanced Bot Protection</t>
  </si>
  <si>
    <t>Anti-phishing Protection</t>
  </si>
  <si>
    <t>Cloud Security Guardian</t>
  </si>
  <si>
    <t>Automated cloud security policy compliance</t>
  </si>
  <si>
    <t>CloudGen Firewall</t>
  </si>
  <si>
    <t>Cloud Firewall Protection</t>
  </si>
  <si>
    <t>CloudGen WAN</t>
  </si>
  <si>
    <t>Cloud Network Security</t>
  </si>
  <si>
    <t>CloudGen Access</t>
  </si>
  <si>
    <t>Cloud Zero Trust</t>
  </si>
  <si>
    <t>Cloud-to-Cloud Backup</t>
  </si>
  <si>
    <t>Email &amp; Data Security</t>
  </si>
  <si>
    <t xml:space="preserve">Secure all your web applications and your public cloud infrastructure with comprehensive integrated solutions that provide advanced protection and are easy to deploy and manage.
-Barracuda  
Cloud Application Protection 
-Barracuda  
WAF-as-a-Service 
-Barracuda  
Web Application Firewall 
-Barracuda  
Cloud Security Guardian 
-Barracuda  
Load Balancer ADC 
-Barracuda  
Vulnerability Manager and  
Remediation Service 
 </t>
  </si>
  <si>
    <t xml:space="preserve">Comprehensive, elegantly simple protection against email-borne threats to your users, brand, and business.
-Barracuda 
Total Email Protection 
-Barracuda  
Essentials 
-Barracuda  
Sentinel 
-Barracuda  
Cloud-to-Cloud Backup 
-Barracuda  
Cloud Archive 
-Barracuda  
PhishLine 
-Barracuda  
Email Security Gateway 
-Barracuda  
Archiving 
-Barracuda  
PST Enterprise 
-Barracuda  
Email Threat Scanner 
-Barracuda  
Forensics and Incident Response 
</t>
  </si>
  <si>
    <t>Archiving</t>
  </si>
  <si>
    <t>Email Archiving</t>
  </si>
  <si>
    <t>WAF-as-a-Service</t>
  </si>
  <si>
    <t>Firewall Protection</t>
  </si>
  <si>
    <t>Next Generation Firewalls</t>
  </si>
  <si>
    <t xml:space="preserve">Barracuda cloud generation network firewalls are the industry's first solutions purpose-built for cloud connected, on-premises, and hybrid networks. Barracuda protects all your users, applications, and data – regardless of what your infrastructure looks like. We ensure secure and reliable connections among multiple sites on premises and the cloud with consumption-based pricing, saving you money on infrastructure costs.
-Barracuda  
CloudGen WAN 
-Barracuda  
CloudGen Firewall 
-Barracuda  
CloudGen Access 
-Barracuda  
Firewall Insights 
-Barracuda  
Web Security Gateway 
 </t>
  </si>
  <si>
    <t>Industrial &amp; IoT Security</t>
  </si>
  <si>
    <t>IoT Device Security</t>
  </si>
  <si>
    <t>Secure SD-WAN</t>
  </si>
  <si>
    <t>Secure Access Service Edge (SASE)</t>
  </si>
  <si>
    <t>Network Security Architecture</t>
  </si>
  <si>
    <t>Office 365 Backup</t>
  </si>
  <si>
    <t>O365 Backup</t>
  </si>
  <si>
    <t>Barracuda's all-in-one approach to data protection makes it easier than ever to protect your business from data loss and theft. Data can be backed up to any location including the public cloud — eliminating the need to purchase and manage backup solutions from multiple vendors. You can even back up your cloud-based Office 365 data such as emails. All backed up data is replicated to the secure Barracuda cloud with unlimited storage.
-Barracuda
Backup</t>
  </si>
  <si>
    <t>Security Awareness training</t>
  </si>
  <si>
    <t>Web App Vulnerability Assessment</t>
  </si>
  <si>
    <t>Web Security</t>
  </si>
  <si>
    <t>Web-Based Cyber Threat Protection</t>
  </si>
  <si>
    <t>Zero Trust Access</t>
  </si>
  <si>
    <t>Zero Trust</t>
  </si>
  <si>
    <t>BASTILLE ENTERPRISE</t>
  </si>
  <si>
    <t>Wireless Monitoring</t>
  </si>
  <si>
    <t>The basic Bastille Enterprise set up provides real-time visibility and situational awareness into the Big 4 protocols operating in your facility: Cellular, Bluetooth, Bluetooth Low Energy, and Wi-Fi. Full solution deployment from one floor to enterprise wide. Bastille installs the sensors.</t>
  </si>
  <si>
    <t xml:space="preserve">Bastille Express </t>
  </si>
  <si>
    <t>Bastille Express is a fully self-contained unit for Enterprise Use for real-time, 24/7 Cellular, Bluetooth, BLE and Wi-Fi Device Detection, Identification and Location. It covers an area up to 3,000 square feet and can detect and locate Wi-Fi, Bluetooth and BLE devices within 30 minutes, and Cellular phones within 90 minutes.</t>
  </si>
  <si>
    <t xml:space="preserve">Scrutiny for OT Networks
</t>
  </si>
  <si>
    <t>Asset Discovery &amp; Flow Visualization Tool</t>
  </si>
  <si>
    <t>Scrutiny is Bayshore’s OT asset discovery and flow visualization tool. It lets an OT network operator build a record of all devices on their network, organized by which ports and protocols are in use, and what source/destination pairs are active.</t>
  </si>
  <si>
    <t>NetWall BSG</t>
  </si>
  <si>
    <t>Bilateral Gateway</t>
  </si>
  <si>
    <t>OTfuse iFIX</t>
  </si>
  <si>
    <t>GE Digital Support Software</t>
  </si>
  <si>
    <t>OTfuse iFIX is specifically designed to provide network security for iFIX 6.x installations. It is the only product in the market which provides native deep packet inspection of six proprietary GE iFIX protocols and enables automated, real-time protection. OTfuse alleviates the cost of hiring a team of security specialists to monitor and continuously triage a flood of alerts on anomalies and eliminates the delay required for manual review of security risks before any response to a threat can be taken.</t>
  </si>
  <si>
    <t xml:space="preserve">OTfuse </t>
  </si>
  <si>
    <t>Intrusion Prevention System</t>
  </si>
  <si>
    <t xml:space="preserve">OTfuse sits in front (inline) of critical endpoints, protecting PLCs and SCADA/DCS devices from unauthorized use, dangerous instructions and activities, and remote takeover from hostile sources. </t>
  </si>
  <si>
    <t xml:space="preserve">OTaccess  </t>
  </si>
  <si>
    <t>Secure Remote Access Solution</t>
  </si>
  <si>
    <t>OTaccess  delivers industrial secure remote access for  authorized users to reach plant assets from outside. unlike typical IT solutions as VPNs, access is controlled per protocol, per activity and per seat, by OT.</t>
  </si>
  <si>
    <t>NetWall USG</t>
  </si>
  <si>
    <t>Unidirectional Gateway</t>
  </si>
  <si>
    <t>Transfers data from trusted network (plant) without exposing machines to an untrusted network (corporate IT, business destinations)
Unidirectional data diode functionality providing an industrial airgap bridge to limit and enable communications from sensitive, restricted assets
Guaranteed delivery from source to destination with provable verification, unlike most unidirectional gateways which use retransmission methods
Alleviates cost and complexity of physical only access or data diodes with a more effective and efficient connectivity solution</t>
  </si>
  <si>
    <t xml:space="preserve">SimplySecure USB Storage
</t>
  </si>
  <si>
    <t>Talk about a BYOD invasion, how about $5 flash drives?! Four times as much data as some iPads, fits in a shirt pocket, and is smaller than your thumb. Sounds like a security problem! Often unintentional, but these tiny storage devices are so very portable that they can go – and be lost – anywhere. Thieves are not bothered by form factors – the data is the same. Fortunately, SimplySecure USB Storage is here to rescue you from this nightmare. Your company doesn’t have to issue expensive, specialty secure flash drives.</t>
  </si>
  <si>
    <t xml:space="preserve">SimplySecure PCs &amp; Macs
</t>
  </si>
  <si>
    <t xml:space="preserve">Still the heart and soul of user productivity, there’s more data here for thieves than any other mobile device. Plus, industry, national, state and local regulations require encryption – and sometimes elimination – of all at risk consumer data. Still, many businesses fail to comply, leaving customers and employees vulnerable to identity theft, opening the possibility for lawsuits, and allowing sensitive corporate information to escape.  </t>
  </si>
  <si>
    <t xml:space="preserve">SimplySecure Phones &amp; Tablets
</t>
  </si>
  <si>
    <t xml:space="preserve">SimplySecure Phones &amp; Tablets to the rescue! Encryption, application management, password enforcement, device tracking and data elimination are some of the capabilities that are at your disposal, accessed via the same, single, easy to operate policy management console that can be used to manage all your phones, PCs and other devices. </t>
  </si>
  <si>
    <t xml:space="preserve">SimplySecure Management System
</t>
  </si>
  <si>
    <t>Beachhead's SimplySecure Management System is a single, configurable, web-based management tool allowing you to remotely secure the vulnerable mobile devices in your organization, including those devices owned by employees. Built for iPhone and iPads, Android phones and tablets, Windows and Mac PCs, and USB storage, SimplySecure modules can be added instantaneously to your account/web console as you need them.</t>
  </si>
  <si>
    <t>Cyber &amp; Tech Insurance</t>
  </si>
  <si>
    <t>Cyber and executive risks are growing harder for companies to manage. Technological, social and regulatory changes all impinge on these risks and it is critical for companies to partner with an insurer that can keep pace.</t>
  </si>
  <si>
    <t xml:space="preserve">ACCOUNT TAKEOVER
</t>
  </si>
  <si>
    <t>Account Takeover Prevention</t>
  </si>
  <si>
    <t xml:space="preserve">Credential breaches have become an unfortunate reality of our digital lives. Organizations spend significant resources in attempts to insulate themselves from attacks and breaches, yet Account Takeover attacks continue to be a costly problem across industries. To make matters worse, many business challenges (like costly manual fraud analysis and customer friction) stem from the attempted solutions themselves.
</t>
  </si>
  <si>
    <t xml:space="preserve">CHECKOUT FRAUD
</t>
  </si>
  <si>
    <t>Checkout Fraud Prevention</t>
  </si>
  <si>
    <t xml:space="preserve">Fraudsters continue to use stolen and fictitious identities to gain access to goods and money from online retailers. E-Commerce is impacted by both New Account Fraud and Account Takeover, often through automated credential stuffing, making it harder for online retailers to adapt in an era where payment method flexibility and automated fulfillment centers are becoming the norm.
</t>
  </si>
  <si>
    <t xml:space="preserve">PSD2 &amp; STRONG CUSTOMER AUTHENTICATION
</t>
  </si>
  <si>
    <t>Customer Authentication Tool</t>
  </si>
  <si>
    <t xml:space="preserve">Digital transformation continues to change the world and authentication must evolve in order to support both customer and business needs. Technological advances add new risks for the customers, spurred on by rapid change and global mobility. The Payment Services Directive 2 (PSD2) attempts to mitigate this increased customer risk by adding rigorous vendor requirements through regulation.
</t>
  </si>
  <si>
    <t xml:space="preserve">NEW ACCOUNT FRAUD
</t>
  </si>
  <si>
    <t>New Account Fraud Protection</t>
  </si>
  <si>
    <t xml:space="preserve">Breaches of user credentials and Personally Identifiable Information (PII) continue to occur and add to the 2 billion stolen credentials that are already available on black markets. Using these, fraudsters are now more armed than ever when setting up new accounts using stolen or fictitious identities. Combating fraudsters with traditional solutions results in costly and burdensome checkout procedures, lowering margins and turning away first-time customers.
</t>
  </si>
  <si>
    <t xml:space="preserve">RISK-BASED AUTHENTICATION
</t>
  </si>
  <si>
    <t>Risk-Based Authentication</t>
  </si>
  <si>
    <t>The authentication security model used on our modern devices, apps, and services is based on a simple pass/no pass approach first popularized in the 1970s. But that outdated model is no longer suitable. Product, customer experience, and user experience teams are continuously decreasing friction to meet the future expectations of busy, multi-tasking users.</t>
  </si>
  <si>
    <t>DDos Mitigation</t>
  </si>
  <si>
    <t>Load Balancing</t>
  </si>
  <si>
    <t>load balancing</t>
  </si>
  <si>
    <t>WAF as a Service</t>
  </si>
  <si>
    <t xml:space="preserve">Bekchy is a cloud-based web application firewall. Bekchy provides protection against SQL Injection, XSS, CSRF, RCE, RFI/LFI and other vulnerabilities specified by OWASP Top 10. It is compatible with Nginx, Apache, Litespeed, IIS, Apache Tomcat, Lighttpd, Haproxy and all web application servers as well as all software languages like PHP, .net, Java, Ruby and Python. </t>
  </si>
  <si>
    <t>Web Speed Optimization</t>
  </si>
  <si>
    <t>Web Speed optimization</t>
  </si>
  <si>
    <t>Belkasoft Evidence Center X</t>
  </si>
  <si>
    <t>Digital Evidence Gathering Tool</t>
  </si>
  <si>
    <t>Reliable end-to-end solution to accelerate digital forensic and incident response investigations</t>
  </si>
  <si>
    <t>Belkasoft RAM Capturer: Volatile Memory Acquisition Tool</t>
  </si>
  <si>
    <t>RAM Capture Tool</t>
  </si>
  <si>
    <t xml:space="preserve">Belkasoft Live RAM Capturer is a tiny free forensic tool that allows to reliably extract the entire contents of computer’s volatile memory – even if protected by an active anti-debugging or anti-dumping system. Separate 32-bit and 64-bit builds are available in order to minimize the tool’s footprint as much as possible. Memory dumps captured with Belkasoft Live RAM Capturer can be analyzed with Live RAM Analysis in Belkasoft Evidence Center. </t>
  </si>
  <si>
    <t>Belkasoft Remote Acquisition</t>
  </si>
  <si>
    <t>Remote Extraction</t>
  </si>
  <si>
    <t>Belkasoft Remote Acquisition (Belkasoft R) is a new digital forensic and incident response tool developed specifically for remote extraction of hard and removable drives, RAM, connected mobile devices, and even specific types of data.</t>
  </si>
  <si>
    <t>Identity, Credential &amp; Access Management Services</t>
  </si>
  <si>
    <t>Network Security Services</t>
  </si>
  <si>
    <t>Wireless Security Products</t>
  </si>
  <si>
    <t>Wireless Detection</t>
  </si>
  <si>
    <t xml:space="preserve">Cybersecurity training and education have become an integral part of the security industry. Berkeley CEO, Scott Schober is a world class expert, author, media pundit and cybersecurity presenter around the world. Scott has keynoted, led panel discussions and presented at dozens of security events including RSA, FutureCon and SecureWorld. His company has been listed as Cybersecurity Ventures as one of the Hot 150 Cybersecurity Companies to watch in 2020 and by Software Testing Help as Top 30 Cybersecurity companies to watch in 2020. Scott has also written the highly rated Hacked Again (“Original Hacker’s Dictionary for Small Business Owners” – Forbes Magazine) and Cybersecurity is Everybody’s Business and has appeared on hundreds of network news programs and segments to help contextualize the latest cyber breaches and offer security tips to viewers and listeners. </t>
  </si>
  <si>
    <t>Wireless Security Services</t>
  </si>
  <si>
    <t xml:space="preserve">Threat Advisory
</t>
  </si>
  <si>
    <t>AI-based Threat Scanning</t>
  </si>
  <si>
    <t>BETTER Threat Advisory is based on our AI that scans for all known and unknown threats and vulnerabilities. You recieve detailed reports on vulnerability across networks, mobile devices, and desktop for both organizations issued devices and BYOD’s for actionable security policies. With ready to interpret reports you will be able to measure your security stance against global trends and adjust policies to ensure your data is always protected against new threats and vulnerabilities.</t>
  </si>
  <si>
    <t xml:space="preserve">Mobile Risk Assessment
</t>
  </si>
  <si>
    <t>Mobile Risk Assessment</t>
  </si>
  <si>
    <t>If you are ever in the dark or unsure of your current level of mobile threat vulnerability based on existing controls such as EMM’s and security policies schedule a quick Mobile Risk Assessment with our best engineers. We will cover your software vulnerabilities, risky behaviors, and configurations across your devices, network, and applications. We leave no stone unturned searching for vulnerabilities in your permissions, policies, network traffic patterns, and potential malware present in environments.</t>
  </si>
  <si>
    <t>Better Mobile Platform</t>
  </si>
  <si>
    <t xml:space="preserve">Better Mobile offers a comprehensive mobile security solution. A Simple, Effective and Easy to use solution. Better Mobile’s single agent, real-time on device, single platform model enables the simple and rapid rollout without impacting user experience or performance, adding complexity or overhead. Better Mobile offers customers immediate time-to-value through enhanced visibility and protection to mobile devices, giving security teams the proper tools to defend against today’s modern threat landscape. </t>
  </si>
  <si>
    <t>BetterCloud Platform</t>
  </si>
  <si>
    <t>Simplify management, automate recurring processes, and improve IT support response times. BetterCloud gives you a control center to manage SaaS data and build custom, automated workflows across applications.</t>
  </si>
  <si>
    <t xml:space="preserve">MFA </t>
  </si>
  <si>
    <t>Passwordless</t>
  </si>
  <si>
    <t>MFA + device auth + device validation</t>
  </si>
  <si>
    <t>Smart Speaker Application Integration</t>
  </si>
  <si>
    <t>App Development Support</t>
  </si>
  <si>
    <t>beSECURE™ (AVDS)</t>
  </si>
  <si>
    <t>Automated Vulnerability Assessment</t>
  </si>
  <si>
    <t xml:space="preserve">A flexible, accurate, low maintenance Vulnerability Assessment and Management solution that delivers solid security improvements
Continually scan for network and application vulnerabilities
Daily updates and specialized testing methodologies to catch 99.99% of detectable vulnerabilities
Data driven, flexible reporting options to empower remediation teams
*Bug bounty program* for any discovered proven false positives!
</t>
  </si>
  <si>
    <t>beSTORM</t>
  </si>
  <si>
    <t>Your existing testing department staff can now perform comprehensive, dynamic security testing on any software or hardware – before hackers do.
Discover code weaknesses and certify the security strength of any product without access to source code. Test any protocol or hardware with beSTORM, even those used in IoT, process control, automotive and aerospace.</t>
  </si>
  <si>
    <t>beSOURCE</t>
  </si>
  <si>
    <t>Static Code Security Analysis</t>
  </si>
  <si>
    <t xml:space="preserve">Security must be an integral part of software development. Historically it hasn’t been.
Static application security testing (SAST) used to be divorced from Code quality reviews, resulting in limited impact and value. beSOURCE addresses the code security quality of applications and thus integrates SecOps into DevOps.
</t>
  </si>
  <si>
    <t>Privileged Password Management</t>
  </si>
  <si>
    <t>Automated PAM</t>
  </si>
  <si>
    <t>Discover, manage, audit, and monitor privileged accounts</t>
  </si>
  <si>
    <t>BeyondInsight Platform</t>
  </si>
  <si>
    <t>Centalized Management, Reporting &amp; Analytics Tool</t>
  </si>
  <si>
    <t xml:space="preserve">Endpoint Privilege Management
</t>
  </si>
  <si>
    <t>Manage privileges on Windows, Mac, Linux, and Unix endpoints</t>
  </si>
  <si>
    <t xml:space="preserve">Secure Remote Access
</t>
  </si>
  <si>
    <t>Remote Access Management for Service Desk &amp; Vendors</t>
  </si>
  <si>
    <t>Centrally manage and secure remote access for service desks and vendors</t>
  </si>
  <si>
    <t>Exercises and Cyber Ranges</t>
  </si>
  <si>
    <t>Aggressor Team Engagements</t>
  </si>
  <si>
    <t>Blue Team Engagements</t>
  </si>
  <si>
    <t>Specialized Trainings on Cyber Operations</t>
  </si>
  <si>
    <t>CSIRT Training</t>
  </si>
  <si>
    <t>Customized training packages</t>
  </si>
  <si>
    <t>Environment Creation</t>
  </si>
  <si>
    <t>Cyber exercise environment creation
Cyber exercise management and facilitation
(aggressor team, red-team, blue team)
Cyber exercise scenario creation
Cyber Ranges
Strategic-level cyber exercises</t>
  </si>
  <si>
    <t>Red Team Engagements</t>
  </si>
  <si>
    <t>IT Risk Management</t>
  </si>
  <si>
    <t>Risk Assessments</t>
  </si>
  <si>
    <t>Comprehensive Security Assessments</t>
  </si>
  <si>
    <t>Infrastructure modernization</t>
  </si>
  <si>
    <t>Cloud Migration Service</t>
  </si>
  <si>
    <t>Infrastructure modernization is top of mind with most organizations, since leveraging cloud technology means an increase in revenues and efficiencies. Biarca helps clients engineer compliant turnkey private, public, and hybrid cloud solutions. Compliant cloud infrastructure (deployed as code) ensures repeatability, scalability, flexibility and reliability in provisioning cloud environments.</t>
  </si>
  <si>
    <t>Continuous Cloud Protection</t>
  </si>
  <si>
    <t>Cloud Security Assessment</t>
  </si>
  <si>
    <t>Our Secure Cloud framework provides our clients with the confidence they need to deploy their infrastructure, applications and data to the cloud. Our team of certified security and cloud engineers work with you to assess your current state and design a cohesive security strategy.</t>
  </si>
  <si>
    <t>Security &amp; Compliance</t>
  </si>
  <si>
    <t>Compliance Gap Assessments</t>
  </si>
  <si>
    <t>Biarca Patrol is a cloud security and compliance solution built for Google Cloud Platform (GCP). Biarca Patrol has proven to be a valuable tool that allows users to scan and identify the security and compliance vulnerabilities of Google cloud assets. Organizations can establish a security posture with custom rules implementing security best practices and compliance adherence with standards such as HIPAA, NIST, CIS, CSA and PCI . Biarca Patrol’s always on always secure mission enables users to auto remediate violations to maintain a secure infrastructure.</t>
  </si>
  <si>
    <t>Data Analytics &amp; AI</t>
  </si>
  <si>
    <t xml:space="preserve">Our approach to any data project cloud or on prem is to deliver secure, intelligent insights in days, not months.
We work with our clients to become data-driven organizations and help them build actionable insights for corporate optimization. Cloud analytics programs deliver high value, but are met with a variety of challenges, such as the integration of varying types and large amounts of data, cloud security, compliance real-time delivery of data, data quality and business alignment of data management. 
</t>
  </si>
  <si>
    <t>Quarantinedd Work Space (QWS)</t>
  </si>
  <si>
    <t>QWS is the most innovative, secure and efficient solution on the market for remote work.</t>
  </si>
  <si>
    <t>BicDroid QM</t>
  </si>
  <si>
    <t>Encrypted Messaging Platform</t>
  </si>
  <si>
    <t>Secure, instant messaging with email integration - manage group permissions across all devices.</t>
  </si>
  <si>
    <t>QDocument EE</t>
  </si>
  <si>
    <t>Endpoint Protection</t>
  </si>
  <si>
    <t>QDocument EE front-end (i.e., the engine) protects data at your end-points against any known/unknown ransomware and phishing attacks.</t>
  </si>
  <si>
    <t>QDocument SDK</t>
  </si>
  <si>
    <t>Quantum data security</t>
  </si>
  <si>
    <t>QDocument TE</t>
  </si>
  <si>
    <t>Secure File Sharing</t>
  </si>
  <si>
    <t xml:space="preserve">The Secure Sharing Solution for any Transmission Channel.
1.	Encrypt your protected data automatically with Post-Quantum Secure Key Management before it leaves your device.
2.	Protect your data anytime, anywhere against data breaches.
3.	Support secure sharing among multiple users across multiple devices through any channel.
4.	Automatically secure all major cloud storage services.
</t>
  </si>
  <si>
    <t xml:space="preserve">QDocument/SE </t>
  </si>
  <si>
    <t>Server Protection</t>
  </si>
  <si>
    <t>QDocSE is the most innovative, secure and efficient solution on the market for server data protection.</t>
  </si>
  <si>
    <t>Data Compliance</t>
  </si>
  <si>
    <t xml:space="preserve">Data Coverage
</t>
  </si>
  <si>
    <t>BigID Helps Organizations Find, Inventory, Map and Correlate Data Across All Types of Data, In Any Language, At Petabyte-scale, In the Data Center or Cloud</t>
  </si>
  <si>
    <t>Prevent and resolve IT outages</t>
  </si>
  <si>
    <t>AIOps</t>
  </si>
  <si>
    <t>Built from the ground-up for large scale and complex IT environments, BigPanda’s event correlation and automation platform helps organizations prevent and resolve IT outages through its innovative technology, implemented throughout the various components of the product.
Explore the different product capabilities to learn about their unique features and the advantages they offer IT operations teams who want to improve service availability and increase business velocity.</t>
  </si>
  <si>
    <t>Cyber Education</t>
  </si>
  <si>
    <t>Information Security Services</t>
  </si>
  <si>
    <t>Business Impact Analysis</t>
  </si>
  <si>
    <t>Cusiness Continuity Plan</t>
  </si>
  <si>
    <t>Disaster Recovery Plan</t>
  </si>
  <si>
    <t xml:space="preserve">Ethical Hacking </t>
  </si>
  <si>
    <t>Ethical Hacking</t>
  </si>
  <si>
    <t>BINAR10's Ethical Hacking Infrastructure service focuses on security assessment at the level of networks, operating systems and services such as: DNS, SMTP, POP, HTTP, LDAP, Active Directory, Database servers, among others. The security of Wi-Fi wireless networks (WEP, WPA / WPA2) is also evaluated.</t>
  </si>
  <si>
    <t>Information Security Policy Implementation</t>
  </si>
  <si>
    <t>Information Security Procedure Implementation</t>
  </si>
  <si>
    <t>Security Controls Testing</t>
  </si>
  <si>
    <t>SGSI Implementation ISO 27001</t>
  </si>
  <si>
    <t>BINAR10's information Security services allow your organization to order, manage and protect your information in order to strategically support the achievement of its objectives, guarantee operational continuity, and comply with regulatory security requirements.</t>
  </si>
  <si>
    <t>Managed Detection &amp; Response</t>
  </si>
  <si>
    <t>Protect the most vulnerable points in your network. At Binary Defense, our Managed Detection and Response (MDR) solution provides you with the complete endpoint protection you need managed by the industry’s top security team. Deployed within minutes, our cloud-based platform provides immediate security backed by 24/7/365 monitoring — all through an affordable, subscription-based service.</t>
  </si>
  <si>
    <t>SOC-as-a-Service</t>
  </si>
  <si>
    <t>SOC as a service</t>
  </si>
  <si>
    <t>You need a Security Operations Center (SOC) to act as extension of your team to shield your business from attacks. That starts with pairing best-of-breed security technology with a dedicated, trained and experienced security staff who works 24/7/365 to protect your business. The Binary Defense Security Operations Task Force analysts detect and analyze advanced attack patterns and alert clients of threats as soon as they are identified.</t>
  </si>
  <si>
    <t>Security Information &amp; Event Management</t>
  </si>
  <si>
    <t>SIEM Service</t>
  </si>
  <si>
    <t>As cyber threats evolve, so should your cybersecurity. At Binary Defense, we provide enterprise-level protection that easily scales with your organization and environment through our Security Information and Event Management (SIEM) solution.</t>
  </si>
  <si>
    <t>Counterintelligence</t>
  </si>
  <si>
    <t>Threats to your business lurk around every corner of the web, so the best cybersecurity solution is proactive, not reactive. The Binary Defense Counterintelligence team hunts for threats where they live on the internet, Darknet and social media. We defend your organization from not only cyber threats, but also threats of physical violence or damage to your public image.</t>
  </si>
  <si>
    <t>Sophisticated attackers can be hiding in your network for months—stealing intellectual property, data, and login credentials. Proactive threat hunting helps to identify unknown threats and prevent attackers from evading your existing security defenses. Threat hunters gain insights from your existing security logs to find misconfigurations and potential weaknesses in your current detection rules.</t>
  </si>
  <si>
    <t>Biometric Identity Solutions</t>
  </si>
  <si>
    <t>Biometric Security</t>
  </si>
  <si>
    <t>Unmatched Accuracy and Positive ID for all user experiences.Use our world-class biometric platform to streamline access and secure identity for your enterprise and nations around the globe. Compliant-by-design, BIO-key's solutions are NIST tested and built with integrity.</t>
  </si>
  <si>
    <t>Platform Services</t>
  </si>
  <si>
    <t>Customize. Build. Integrate.Whether you're an enterprise with organizational complexities or a developer looking to add authentication to an app - our expert team can help.</t>
  </si>
  <si>
    <t>PortalGuard</t>
  </si>
  <si>
    <t>Simplifying Access Management to Put You Back in Control.PortalGuard® access management provides flexible single sign-on and authentication options to meet your security goals and deliver an optimized user experience.</t>
  </si>
  <si>
    <t>Social Engineering Scan Detection</t>
  </si>
  <si>
    <t>Phishing Detection</t>
  </si>
  <si>
    <t>BioCatch recognizes subtle deviations in a normal user's behavior and generates real-time alerts to passively detect when a person is conducting a transaction under the influence of a fraudster.</t>
  </si>
  <si>
    <t>PSD2 Strong Customer Authentication (SCA)</t>
  </si>
  <si>
    <t>Biocatch (Aimbrain)</t>
  </si>
  <si>
    <t>Biocatch</t>
  </si>
  <si>
    <t>AimBrain acquired by Biocatch</t>
  </si>
  <si>
    <t>LeBracelet</t>
  </si>
  <si>
    <t>LeBracelet is the replacement for traditional badges, cards, keys, passwords, PIN codes and biometrics. Worn on the wrist of the user, LeBracelet provides secure and seamless authentication to your devices, services and premises.</t>
  </si>
  <si>
    <t>Cloud SFT</t>
  </si>
  <si>
    <t>Cloud-Based Secure File Sharing</t>
  </si>
  <si>
    <t>Are employees putting you at risk when sharing large files? A Simple Cloud Secure File Sharing Solution.</t>
  </si>
  <si>
    <t>On-Prem SFT</t>
  </si>
  <si>
    <t>On-Prem Secure File Sharing</t>
  </si>
  <si>
    <t>Yes, It’s time to give up FTP and email headaches. Secure managed file sharing for your business.</t>
  </si>
  <si>
    <t>Continuous Attack Surface Testing (CAST)</t>
  </si>
  <si>
    <t xml:space="preserve">Our managed services are designed to amplify your offensive security program and free up your valuable resources to focus on higher value activities that matter most to your business.
</t>
  </si>
  <si>
    <t xml:space="preserve">Every Bishop Fox engagement is built from the ground up to deliver precisely what you need. Our services range from full-knowledge assessments that include source code analysis to zero-knowledge engagements where nothing is known except the target.
</t>
  </si>
  <si>
    <t>Product Security Review</t>
  </si>
  <si>
    <t>Product Security Assessment</t>
  </si>
  <si>
    <t>Attack Surface Mapping</t>
  </si>
  <si>
    <t>Attack Surgace Mapping</t>
  </si>
  <si>
    <t>Reveal the Asset Inventory of current and potential competitors to identify strategic opportunities.</t>
  </si>
  <si>
    <t>Advisory Service</t>
  </si>
  <si>
    <t>Advisory Team</t>
  </si>
  <si>
    <t>Incident Response/DFIR</t>
  </si>
  <si>
    <t>Breached? Hacked? Our incident response team is there to help you understand exactly how it happened, what happened and who did it. Make informed decisions based on better understanding of an already difficult situation.Our skilled resources will help you from the beginning to the end.</t>
  </si>
  <si>
    <t>Cyber Attack Simulation</t>
  </si>
  <si>
    <t>Our attack simulation services, also known as “penetration testing” allow us to simulate an attackers view of your network, applications and systems. We provide you with real-world results, and effective remediation.</t>
  </si>
  <si>
    <t>Assess your staff, understand your risks.  Phishing attack steal confidential corporate data on a daily basis. Our simulated attack looks and feels like real Phishing – but is designed to help you understand the impact of this attack on your company.</t>
  </si>
  <si>
    <t>No fancy videos, “shooting lights” and other pretty images here. We give you actionable, real-world information that is targeted to your needs. We collect information from numerous Darkweb sources, syndicates and malicious servers to find out how and when they target you.</t>
  </si>
  <si>
    <t>GravityZone Sandbox Analyzer</t>
  </si>
  <si>
    <t>AI-Powered Sandbox</t>
  </si>
  <si>
    <t>Bitdefender ANTIVIRUS PLUS</t>
  </si>
  <si>
    <t>Best antivirus protection for Windows PCs</t>
  </si>
  <si>
    <t>Bitdefender INTERNET SECURITY</t>
  </si>
  <si>
    <t>Best security against all Internet threats on Windows PCs</t>
  </si>
  <si>
    <t>Bitdefender PREMIUM SECURITY</t>
  </si>
  <si>
    <t>Premium security and privacy pack for absolute digital freedom</t>
  </si>
  <si>
    <t>Bitdefender SMALL OFFICE SECURITY</t>
  </si>
  <si>
    <t>Next-gen digital security designed for your small office / home office</t>
  </si>
  <si>
    <t>Bitdefender TOTAL SECURITY</t>
  </si>
  <si>
    <t>One product to protect all your devices, without slowing them down</t>
  </si>
  <si>
    <t>Endpoint Detection and Response</t>
  </si>
  <si>
    <t>EDR</t>
  </si>
  <si>
    <t>GravityZone Advanced Business Security</t>
  </si>
  <si>
    <t>GravityZone Business Security</t>
  </si>
  <si>
    <t>GravityZone Elite Security</t>
  </si>
  <si>
    <t>GravityZone Enterprise Security</t>
  </si>
  <si>
    <t>GravityZone Ultra Plus Security</t>
  </si>
  <si>
    <t>GravityZone Ultra Security</t>
  </si>
  <si>
    <t>Browser Isolation</t>
  </si>
  <si>
    <t>Network Traffic Security Analytics</t>
  </si>
  <si>
    <t>Cloud Threat Intelligence</t>
  </si>
  <si>
    <t>ML</t>
  </si>
  <si>
    <t>Bitdefender BOX</t>
  </si>
  <si>
    <t>Home Network Protection</t>
  </si>
  <si>
    <t>The new way to secure your connected home. Simple, easy to use protection for all your devices.</t>
  </si>
  <si>
    <t>GravityZone Managed Detection and Response</t>
  </si>
  <si>
    <t>Bitdefender Hypervisor Introspection</t>
  </si>
  <si>
    <t>Bitdefender Security for AWS</t>
  </si>
  <si>
    <t>Next-Gen CASB</t>
  </si>
  <si>
    <t>CASB</t>
  </si>
  <si>
    <t>Box has revolutionized productivity and collaboration at many firms, but for some, security and compliance concerns have hindered adoption of the service. Bitglass enables IT teams to secure all corporate data in Box across devices. Bitglass Next-Gen CASB Cloud Access Security Broker delivers Zero-Day real-time protection.</t>
  </si>
  <si>
    <t>SmartEdge Secure Web Gateway</t>
  </si>
  <si>
    <t>SWG</t>
  </si>
  <si>
    <t>G Suite provides access to corporate data from any device, anywhere, improving IT flexibility and employee productivity. But those gains come with security and compliance challenges. Bitglass enables enterprises to deploy G suite without sacrificing security.  Next-Gen CASB with Zero-Day real-time protection across all  G Suite apps.</t>
  </si>
  <si>
    <t>Zero Trust Network Access</t>
  </si>
  <si>
    <t>Bitglass enables IT teams to implement advanced security policies to Dropbox Business and protect all data in Dropbox. Bitglass' Next-Gen Cloud Access Security Broker delivers real-time, Zero-Day protection.</t>
  </si>
  <si>
    <t xml:space="preserve">Wallets SDK
</t>
  </si>
  <si>
    <t>Multiple Digital Asset Management</t>
  </si>
  <si>
    <t xml:space="preserve">BitGo provides a simple and robust RESTful API and client SDK to integrate digital currency wallets with your application. In Platform V2, we have extended our API and SDK to allow the management of multiple digital currencies and wallets through a single, unified interface.
</t>
  </si>
  <si>
    <t>Wallet Platform</t>
  </si>
  <si>
    <t>Security &amp; Accessibility of Digital Assets</t>
  </si>
  <si>
    <t>BitGo’s wallet platform creates an ideal balance between security and accessibility—enabling clients to move assets seamlessly and reliably, protected by BitGo’s pioneering multi-signature security, multi-user policy controls, and advanced security configurations. BitGo wallets are accessible via native web interface or API, making them ideal for fully white-labeled wallet applications and products.</t>
  </si>
  <si>
    <t>BitSight Security Ratings for Cyber Insurance</t>
  </si>
  <si>
    <t>BitSight enables cyber insurance carriers, reinsurers, brokers and risk managers to seamlessly identify and measure the risk associated with underwriting cyber liability. Insurers can also discover and monitor the security performance of their insureds’ extended vendor ecosystem to ensure that concentration risk and third and fourth party vulnerabilities are quickly identified and addressed.</t>
  </si>
  <si>
    <t>BitSight for Critical National Infrastructure</t>
  </si>
  <si>
    <t>National Risk Management</t>
  </si>
  <si>
    <t>BitSight Sovereign Security Ratings enable governments, CERTs and National Law Enforcement organizations to measure, monitor, and investigate cybersecurity risks in their nation, industry sectors, and key critical infrastructure companies.</t>
  </si>
  <si>
    <t>BitSight for Security Performance Management</t>
  </si>
  <si>
    <t>Security Performance Management</t>
  </si>
  <si>
    <t>Take a risk-based, outcome-driven approach to managing the performance of your cybersecurity program through broad measurement, continuous monitoring, and detailed planning and forecasting in an effort to measurably reduce cyber risk.</t>
  </si>
  <si>
    <t>BitSight for Third-Party Risk Management</t>
  </si>
  <si>
    <t>Third-Party Risk Management</t>
  </si>
  <si>
    <t>Gain the confidence to make faster, more strategic cyber risk management decisions with the resources you have today.</t>
  </si>
  <si>
    <t>Compact Cyber Applications Platform</t>
  </si>
  <si>
    <t>Deep Packet Inspection (DPI)</t>
  </si>
  <si>
    <t xml:space="preserve">Realize enterprise transformation with Atlas cloud solutions to implement, control and deliver secure cloud technology. Enable on-demand availability for compute and storage resources. Bivio Networks advanced cloud technology – Atlas, enables enterprise transformation to deliver secure private and hybrid cloud solutions. 
</t>
  </si>
  <si>
    <t>FlowIntelligence Adaptive Cyber Defense Platforms</t>
  </si>
  <si>
    <t>FlowIntelligence Cyber Security</t>
  </si>
  <si>
    <t>FlowIntelligence Cloud</t>
  </si>
  <si>
    <t>Uncompromising Performance, Unmatched Agility and Superior Ease-of-Use for Network Intelligence and Cyber Defense</t>
  </si>
  <si>
    <t>Systems Management Center</t>
  </si>
  <si>
    <t>Blue Team Services</t>
  </si>
  <si>
    <t>Blue Team</t>
  </si>
  <si>
    <t>The goals and objectives of the defensive services include a number of products designed to suit an organization taking their first steps into the realms of attack detection or even the most advanced defenders looking to bolster their security posture.</t>
  </si>
  <si>
    <t>HTOC</t>
  </si>
  <si>
    <t>Hunt Team Operations Center</t>
  </si>
  <si>
    <t xml:space="preserve">Black Hills Information Security believes that it is in the best interest of organizations to assume that they have already suffered a compromise. Using that assumption, it is increasingly necessary for us to start hunting for attackers who have successfully flown under the radar. With HTOC, Black Hills Information Security experts take this activity off the shoulders of your company’s staff and monitors your traffic for you.
</t>
  </si>
  <si>
    <t xml:space="preserve">Payment Card Industry Qualified Security Assessor </t>
  </si>
  <si>
    <t>PCI Assessments</t>
  </si>
  <si>
    <t>A PCI QSA is hired as an impartial third party by organizations subject to the PCI Data Security Standard to conduct a PCI assessment or advise the organization on how to achieve PCI compliance. During a PCI assessment, the QSA determines whether the organization has met the 12 requirements of PCI-DSS, and can help evaluate the suitability of any compensating controls. The QSA then completes a Report on Compliance (ROC) to verify the organization’s compliance. The ROC is sent to the organization’s merchant bank, which then sends it to the appropriate credit card company for verification.</t>
  </si>
  <si>
    <t xml:space="preserve">What is a Red Team exercise and how is it different from a  penetration test? One of the key differences between a Red Team engagement is the effective modeling of a threat actor; nation states will attack differently from organized crime who will attack differently from a competitor.
</t>
  </si>
  <si>
    <t>SOC Training</t>
  </si>
  <si>
    <t>The skills gap and funding to train new Security Operations Center (SOC) personnel is becoming difficult for organizations to bridge. Oftentimes, well-intentioned organizations do not have the means to confidently operate in a perpetually understaffed mode. Cybersecurity teams may lack advanced skills in areas like security analytics or forensic investigations, putting more pressure on the most experienced staffers to accommodate this growing need in the industry.</t>
  </si>
  <si>
    <t>BlackBerry Persona</t>
  </si>
  <si>
    <t>AI-driven continuous authentication &amp; behavior analytics</t>
  </si>
  <si>
    <t>BlackBerry® Persona uses machine learning (ML) and predictive artificial intelligence (AI) to dynamically adapt security policy based on user location, device type and other factors to protect against human error and well-intentioned workarounds.</t>
  </si>
  <si>
    <t>BlackBerry Dynamics Apps</t>
  </si>
  <si>
    <t>BYOD Protection</t>
  </si>
  <si>
    <t xml:space="preserve">Give your employees the freedom to work from any personal device, while protecting corporate and user data with industry-leading containerization.  </t>
  </si>
  <si>
    <t>BlackBerry Workspaces</t>
  </si>
  <si>
    <t>Content Collaberation</t>
  </si>
  <si>
    <t xml:space="preserve">Whether you need to enable personal productivity, facilitate team collaboration, or curb well-intentioned employee workarounds, BlackBerry® Workspaces is the best choice for secure file storage, synchronization and sharing. </t>
  </si>
  <si>
    <t>BlackBerry Alert</t>
  </si>
  <si>
    <t>BlackBerry® Alert helps organizations prepare for, respond to and recover from disruptive events. Whether you’re dealing with a power disruption, cyberattack, network outage or natural disaster, BlackBerry Alert gets clear and timely information to your teams, reducing the event’s overall impact on operations and customers.</t>
  </si>
  <si>
    <t>BlackBerry AtHoc</t>
  </si>
  <si>
    <t>DFIR for Giverment Agencies</t>
  </si>
  <si>
    <t xml:space="preserve">BlackBerry® AtHoc® helps government agencies prepare for, respond to and recover from critical events and emergencies. In a crisis, BlackBerry AtHoc gets clear and timely information to your team and the public at large—so you can keep everyone safe.  </t>
  </si>
  <si>
    <t>QNX Hypervisor</t>
  </si>
  <si>
    <t>Embedded SoC</t>
  </si>
  <si>
    <t>Certicom PKI &amp; Key Management</t>
  </si>
  <si>
    <t>End-to-end Security</t>
  </si>
  <si>
    <t>Blackberry Optics 3.0</t>
  </si>
  <si>
    <t>Endpoint detection and response</t>
  </si>
  <si>
    <t>BlackBerry Optics</t>
  </si>
  <si>
    <t>BlackBerry® Optics pushes all detection and response decisions down to the endpoint, eliminating response latency that can mean the difference between a minor security event and a widespread, uncontrolled security incident.</t>
  </si>
  <si>
    <t>BlackBerry Protect</t>
  </si>
  <si>
    <t>BlackBerry® Protect is an artificial intelligence (AI) based endpoint protection platform (EPP) that prevents breaches and provides added controls for safeguarding against sophisticated cyberthreats—no human intervention, Internet connections, signature files, heuristics or sandboxes required.</t>
  </si>
  <si>
    <t>BlackBerry Guard</t>
  </si>
  <si>
    <t>BlackBerry® Guard is a subscription-based managed detection and response (MDR) service that merges the BlackBerry® AI cybersecurity platform with 24x7 support from best-in-class incident responders and prevention experts. BlackBerry Guard enables security teams to focus on key security initiatives—not recovering from breaches.</t>
  </si>
  <si>
    <t>QNX Real-time operating System</t>
  </si>
  <si>
    <t>RTOS</t>
  </si>
  <si>
    <t>BlackBerry Dynamics Platform</t>
  </si>
  <si>
    <t>Secure Application Storage</t>
  </si>
  <si>
    <t>Built for the most demanding businesses and delivering high availability, disaster recovery and industry-leading scalability, BlackBerry® Dynamics offers an advanced, mature and tested container for mobile apps.</t>
  </si>
  <si>
    <t>BlackBerry UEM</t>
  </si>
  <si>
    <t>Unified endpoint management</t>
  </si>
  <si>
    <t>BlackBerry® UEM securely enables the Internet of Things with complete endpoint management and policy control for your diverse and growing fleet of devices and apps. With its single management console and trusted end-to-end security, BlackBerry UEM provides flexibility and security to keep your employees connected and protected so they can work from practically any device, anywhere.</t>
  </si>
  <si>
    <t>Blackberry Gateway</t>
  </si>
  <si>
    <t>BREACH &amp; ATTACK OPERATIONS</t>
  </si>
  <si>
    <t>Test, measure, and improve your defense-in-depth against surgical attacks executed from a single breach point</t>
  </si>
  <si>
    <t xml:space="preserve">ATTACK VECTOR MANAGEMENT
</t>
  </si>
  <si>
    <t>Security Gap Assessments</t>
  </si>
  <si>
    <t>Identify security audit gaps with Attack Intelligence Platform that benchmarks and scores your corporate security controls against ATT&amp;CK ™ campaigns so you can tune your controls with accuracy.</t>
  </si>
  <si>
    <t>Advising-as-a-Service (AaaS) Plans</t>
  </si>
  <si>
    <t>Advising-as-a-Service is deliverable-based subscription consulting support to optimize market “Why” select contracts are investment worthy and others are not. Optional expert lobbying and high-level advocacy services available by special request (pricing varies).</t>
  </si>
  <si>
    <t>Pipeline-as-a-Services (PLaaS) Plans</t>
  </si>
  <si>
    <t>Pipeline-as-a-Service is a deliverable-based subscription recommending opportunities that are custom calculated to have the best fit to client’s profile with highest projected winnability for bid consideration. This service uses heuristic analysis and social networking to filter out the most likely winnable contracts aligned with client’s strategic objectives.</t>
  </si>
  <si>
    <t>Blackdragon Winning-as-a-Service (WaaS) Services</t>
  </si>
  <si>
    <t>Collaborative Partnership</t>
  </si>
  <si>
    <t>Winning-as-a-Service (WaaS) are opportunity-specific, a la carte proposal support services including the Blackdragon flagship offering, fixed price WaaS Dream Teams. We offer 11 Modular Proposal services available for purchase on-demand.</t>
  </si>
  <si>
    <t>Blackdragon Capture-as-a-Service (CaaS) Products</t>
  </si>
  <si>
    <t>Deal Specific "How to Win"</t>
  </si>
  <si>
    <t xml:space="preserve">Capture-as-a-Service (CaaS) are opportunity-specific, a la carte, fixed price capture products. We offer 17 Modular Capture products available for purchase on-demand. Choose any combination of affordable, fast turnaround, high quality custom deliverables created by the most relevant industry experts available. 
</t>
  </si>
  <si>
    <t>Connecting People with Purpose</t>
  </si>
  <si>
    <t>Recruiting &amp; Team Coaching</t>
  </si>
  <si>
    <t>SNAP-Defense</t>
  </si>
  <si>
    <t>Cyber Security Operations Platform</t>
  </si>
  <si>
    <t>Blackpoint’s SNAP-Defense Security Operations &amp; Incident Response platform is a gamechanger; it reduces your security stack while delivering realtime threat alerts and immediate response with the click of a button.​</t>
  </si>
  <si>
    <t>DATA FORENSICS &amp; CYBER INCIDENT RESPONSE</t>
  </si>
  <si>
    <t>Blackpoint's Data Forensics &amp; Cyber Incident Response Service provides peace-of-mind during the incident clean up and investigation, as well as after the fact to ensure the malicious activity will not resurface.</t>
  </si>
  <si>
    <t>CYBER LIABILITY INSURANCE for MSPs</t>
  </si>
  <si>
    <t>As a Managed Service Provider, you know keeping your clients safe and secure is a 24/7 duty. Whether it's protecting employee accounts, safeguarding equipment, or improving network hygiene; risk still remains.</t>
  </si>
  <si>
    <t>NICOS</t>
  </si>
  <si>
    <t>Integrated Network Security</t>
  </si>
  <si>
    <t>Introducing the Networked Industrial Control Operations Security (NICOS) module, addressing the growing trend of convergence between IoT, ICS, and OT networks. When paired with SNAP-Defense, NICOS provides the first truly integrated IT/OT threat detection and response platform, capable of detecting and stopping both IT and OT attacks as well as those that cross the boundary.</t>
  </si>
  <si>
    <t>MANAGED DETECTION AND RESPONSE (MDR)</t>
  </si>
  <si>
    <t xml:space="preserve">As cyber attackers become more advanced, an increasing amount of organizations are looking to their Managed Service Providers to provide state-of-the-art network security; however, many MSPs lack the personnel or expertise to offer such a service.
</t>
  </si>
  <si>
    <t>ACTion Engine</t>
  </si>
  <si>
    <t>MDR Tool</t>
  </si>
  <si>
    <t>At the core of the MDR 4.0 service is Blackpoint’s patented SNAP-Defense – the first contextually aware breach detection and response platform on the market. Instead of relying on the integration of numerous, disjointed 3rd party technologies, Blackpoint designed a system from scratch to support MDR objectives and workflows. With monitoring, detection, and response all built-in, Blackpoint’s MDR analysts have unparalleled visibility into hacker tradecraft, lateral spread, and remote privileged activity. SNAP-Defense automatically collects and correlates meta-data around suspicious events, reducing data and analyst overload.</t>
  </si>
  <si>
    <t>BlackRidge Enterprise Manager</t>
  </si>
  <si>
    <t>Gateway &amp; Endpoint Management</t>
  </si>
  <si>
    <t>Security operations and network security managers are looking for a secure and simplified solution to centrally manage BlackRidge gateways and endpoints with an intuitive dashboard and configuration capability. The BlackRidge Enterprise Manager (BEM) provides a unified console to configure and manage gateways and endpoints with a few simple clicks of mouse.</t>
  </si>
  <si>
    <t>BlackRidge TAC Identity Device</t>
  </si>
  <si>
    <t>The challenge of securing industrial control systems and critical infrastructure devices can now be addressed with the BlackRidge Transport Access Control (TAC) product line.</t>
  </si>
  <si>
    <t>BlackRidge Gateways and Endpoints</t>
  </si>
  <si>
    <t>Transport Access Control</t>
  </si>
  <si>
    <t>BlackRidge gateways perform TAC identity insertion, TAC identity resolution and policy enforcement.</t>
  </si>
  <si>
    <t>Online Threats Scanner for Drive-By Compromise ATT&amp;CKs (T1198)</t>
  </si>
  <si>
    <t>Ad traffic scanner and blocker</t>
  </si>
  <si>
    <t>Revenue Recovery Service for Online Publishers</t>
  </si>
  <si>
    <t>Revenue Recovery</t>
  </si>
  <si>
    <t>DIGITAL VAULT</t>
  </si>
  <si>
    <t>Block Armour Digital Vault helps secure sensitive information with military-grade encryption and Blockchain technology. The platform encrypts all stored content, conceals the server itself and leverages blockchain-based digital signature for identity and authentication to securely provide access to bonafide users; thereby allowing institutions to comprehensively address security and comply with regulatory requirements like GDPR and HIPAA</t>
  </si>
  <si>
    <t>IOT ARMOUR</t>
  </si>
  <si>
    <t>IOT Armour, a next-gen security solution designed explicitly for connected devices and critical infrastructure. The platform leverages digital signature based identity and authentication for humans, machines and data; securing connected devices and tightly ring-fencing critical infrastructure. IOT Armour delivers an enhanced Software-Defined Perimeter using private permissioned Blockchain and Transport Layer Security (TLS) technology.</t>
  </si>
  <si>
    <t>SECURE SHIELD</t>
  </si>
  <si>
    <t>Zero-trust security</t>
  </si>
  <si>
    <t>The rapid migration of applications to the Cloud along with an increasingly mobile workforce has resulted in the dissolving of the traditional enterprise network perimeter. Preventing unauthorised access while allowing the remote workforce to access hybrid on-prem and Cloud based systems is becoming more and more challenging with legacy security approaches. Meanwhile, Zero Trust has swiftly become the preferred option among progressive security and operation teams as it addresses many of the shortcomings of the traditional castle-and-moat approach.</t>
  </si>
  <si>
    <t xml:space="preserve">Bloombase Keyparc Business - Enterprise Digital Asset Protection
</t>
  </si>
  <si>
    <t>Keyparc file security infrastructure is the most widely deployed software suite for protecting privacy of sensitive contents in files through transparent cryptographic technologies - from desktop to mobile device. Keyparc is proven to deliver results from customers of all sizes and used in a wide variety of environments and applications. The suite is fully optimized, rigorously tested and certified for the widest range of hardware, operating systems and software applications.</t>
  </si>
  <si>
    <t>Bloombase StoreSafe - Enterprise Storage Security</t>
  </si>
  <si>
    <t>Persistent data protection used to be a difficult subject in enterprise. Digital assets including financial reports, legal documents, private human resources information, confidential contracts and sensitive user data are invaluable properties of a corporation. A business cannot risk losing these information, both confidentiality and non-repudiability.</t>
  </si>
  <si>
    <t>Bloombase Message - Transparent Email Encryption and Signature</t>
  </si>
  <si>
    <t xml:space="preserve">Today's enterprises rely heavily on email systems for their day-to-day business and operations. Statistics show email volume grows at an annual rate of 30% [IDC quoted in Storage Magazine, Oct. 2002] Despite efforts and investment spent on email protection such as content detection, content filtering, anti-virus and anti-spamming, email theft and contents tampering remain unsolved.
</t>
  </si>
  <si>
    <t>Bloombase Ethernet Encryptor - High Performance Network Security</t>
  </si>
  <si>
    <t>Enterprises are intensely concerned with high availability of their IT applications and services to operate their real-time business globally around the clock non-stop. Highly available and highly accessible real time enterprise core data is what businesses of today need. The availability of sensitive business data challenged by various disasters including physical data-center attacks, network failure, service and power outage, in today's IT risk management, can easily be mitigated by effective implementation of redundancy such as server clustering, data replication, data center redundancy, etc.</t>
  </si>
  <si>
    <t>Bloombase Identity - Enterprise Strong Identity and Access Governance</t>
  </si>
  <si>
    <t>Identity &amp; Access Governance</t>
  </si>
  <si>
    <t xml:space="preserve">Bloombase Identity Manager empowers enterprises to manage user identities across the entire enterprise IT resources and services by automation of the full life-cycle management and provisioning of user privileges, credentials and security assets. Bloombase Identity Manager offers self-service user provisioning for managing accounts, passwords, credentials and identity devices. 
</t>
  </si>
  <si>
    <t>Bloombase KeyCastle - Enterprise Key Life-Cycle Management</t>
  </si>
  <si>
    <t>Bloombase KeyCastle is a total solution for full life-cycle management of private signature keys, public signature verification keys, authentication keys, data encryption keys, and certificate authority certificates, etc. Bloombase KeyCastle is built in with key generation, import, secure storage as well as various key verification and validation capabilities to assure authenticity and validity of a key.</t>
  </si>
  <si>
    <t>Bloombase SOA - Service Oriented Architecture Information Security</t>
  </si>
  <si>
    <t>Service Oriented Architecture Information Security</t>
  </si>
  <si>
    <t xml:space="preserve">Electronic information exchange is everywhere in business world: bank transactions, brokerage clearance, customs declaration, purchasing, billing, workflow, and reporting, all relate to private and sensitive data that require high level of security handling. Latest proceedings in data interchange include ASC X12's CICA, FIN-XML for financial transactions, C-XML for diverse commercial transactions, UN-backed ebXML initiative, Microsoft BizTalk and XML/EDIFACT all are defining the next generation document format.
</t>
  </si>
  <si>
    <t>Blue Cedar Platform</t>
  </si>
  <si>
    <t>mobile App Manager</t>
  </si>
  <si>
    <t xml:space="preserve">A unique set of services and workflow orchestration capabilities to improve mobile app deployment velocity. </t>
  </si>
  <si>
    <t>Blue Hexagon for Network</t>
  </si>
  <si>
    <t>While the threat landscape has evolved in the last 10 years, network threat protection has not. Organizations continue to rely on signature-based threat detection and sandboxes, expecting them to keep up. As a result, your security teams have had to compensate with internal network anomaly detection.</t>
  </si>
  <si>
    <t>Blue Hexagon for Azure</t>
  </si>
  <si>
    <t>Enterprise migration to the cloud is accelerating, driven by digital transformation and IT agility. A recent study estimated that 83% of enterprise workloads will be in the cloud by 2020. In the same study, 66% of IT professionals surveyed said security was their biggest concern in adopting an enterprise cloud computing strategy.</t>
  </si>
  <si>
    <t>Blue Hexagon for Google Cloud Platform</t>
  </si>
  <si>
    <t xml:space="preserve">Signature-based IDS and sandbox defenses cannot keep up with the speed and variants of new threats. And, sandbox-based malware analysis takes far too long and requires sending files out of your cloud instance which may not be always feasible. Gartner recommends deploying Network Detection and Response (NDR). </t>
  </si>
  <si>
    <t>Blue Hexagon for AWS</t>
  </si>
  <si>
    <t>Signature-based security is limited to known threats only leaving you exposed to zero-days and malware variants e.g. 200 new Emotet variants per day last year. And, sandbox analysis takes far too long and requires sending files out of your network or cloud which may not be always feasible.</t>
  </si>
  <si>
    <t>LT Auditor+ Active Directory (AD)</t>
  </si>
  <si>
    <t>Active Directory Security</t>
  </si>
  <si>
    <t>LT Auditor+ for Active Directory (AD) provides best of class audit and compliance reporting. Backed by world-class support, LT Auditor+ assesses, audits and alerts on Active Directory changes in real-time and generates easy-to-read, examiner friendly reports.</t>
  </si>
  <si>
    <t>LT Auditor+ Group Policy</t>
  </si>
  <si>
    <t>LT Auditor+ NSS File System for SUSE Linux</t>
  </si>
  <si>
    <t>File Security</t>
  </si>
  <si>
    <t xml:space="preserve">Blue Lance’s LT Auditor+ NSS File Systems for SUSE Linux is designed to provide detailed auditing and monitoring system activity delivering Clear, Concise, Actionable intelligence. LT Auditor+ NSS File Systems for SUSE Linux interacts seamlessly and unobtrusively with the operating system to capture all essential activity and changes for NSS File Systems.
</t>
  </si>
  <si>
    <t>LT Auditor+ NAS Devices</t>
  </si>
  <si>
    <t>LT Auditor+ SUSE Linux</t>
  </si>
  <si>
    <t>Linux Security</t>
  </si>
  <si>
    <t>LT Auditor+ NetWare</t>
  </si>
  <si>
    <t>NetWare Security</t>
  </si>
  <si>
    <t xml:space="preserve">LT Auditor+ for NetWare is configurable to fit seamlessly into any organization, large or small. LT Auditor+ allows your organization to immediately reap the benefits of continuous security and compliance monitoring by enabling your organization to improve incident response time, provide comprehensive audit reports, meet compliance control transformation requirements, ensure privacy, confidentiality and integrity, all while saving time and money.
</t>
  </si>
  <si>
    <t>LT Auditor+ Syslog Server</t>
  </si>
  <si>
    <t>Syslog Server Report generator</t>
  </si>
  <si>
    <t>T Auditor+ Syslog Server quickly and reliably extracts critical syslog messages imbedded in a sea of unintelligible, hard to decipher, duplicate syslog messages and presents the information in easy to read, meaningful reports.</t>
  </si>
  <si>
    <t>25 POINT CYBERSECURITY HYGIENE SCANTM</t>
  </si>
  <si>
    <t>LT Auditor+ Windows Assessment</t>
  </si>
  <si>
    <t>Windows Security</t>
  </si>
  <si>
    <t>Analyze and audit configuration and permission settings for Microsoft Active Directory and Windows Servers with LT Auditor+ for Windows Assessment. This application can be easily setup to periodically scan and collect data on Active Directory Users, Groups, Organizational Units, Files and Folders.</t>
  </si>
  <si>
    <t>Hybrid Cloud Management</t>
  </si>
  <si>
    <t>Cloud DDI Capabilities</t>
  </si>
  <si>
    <t>Make work seamless for DevOps and NetOps teams with automated discovery, rapid reconciliation, and unlimited scalability across your entire hybrid cloud estate.</t>
  </si>
  <si>
    <t>Network Automation</t>
  </si>
  <si>
    <t>DNS Automation</t>
  </si>
  <si>
    <t>Eliminate manual tasks and harness zero-touch DNS automation to lower network costs, drive rapid innovation, and provide users with a seamless network experience.</t>
  </si>
  <si>
    <t>Core Network Services</t>
  </si>
  <si>
    <t>DNS, DHCP, and IPAM (DDI) services</t>
  </si>
  <si>
    <t>Turn your DDI data into an engine for innovation and growth and reduce network admin costs by 80% with unified DNS, DHCP, and IPAM (DDI) services.</t>
  </si>
  <si>
    <t xml:space="preserve">Migration </t>
  </si>
  <si>
    <t>Network Design &amp; Architecture</t>
  </si>
  <si>
    <t>Transform DNS from your biggest threat vector into your first line of defense.</t>
  </si>
  <si>
    <t>Complaince</t>
  </si>
  <si>
    <t>Microsoft O365 Security Monitoring</t>
  </si>
  <si>
    <t>Phishing Simulation</t>
  </si>
  <si>
    <t>Phishing Campaign</t>
  </si>
  <si>
    <t>VCISO</t>
  </si>
  <si>
    <t>Vulnerability Scanning</t>
  </si>
  <si>
    <t>Credentials retrieval</t>
  </si>
  <si>
    <t>Compromised credential detection</t>
  </si>
  <si>
    <t>Blueliv’s Credential retrieval module is designed to detect compromised credentials in real-time, collected using malware and from data leakage. Recover credentials belonging to customers, internal users or third-party suppliers.</t>
  </si>
  <si>
    <t xml:space="preserve">Dark Web
</t>
  </si>
  <si>
    <t>Dark Web scans</t>
  </si>
  <si>
    <t>Researchers found that 57 percent of the sites designed for Tor -known as .onion sites -facilitate criminal activity, including drugs, illicit finance, and extreme pornography.
Boost your awareness of what’s going on in the underground, observe malicious activities targeting your organization and proactively prevent the next attacks.</t>
  </si>
  <si>
    <t xml:space="preserve">Data Leakage
</t>
  </si>
  <si>
    <t>Data Loss Prevention (DLP)</t>
  </si>
  <si>
    <t>The Data Leakage module monitors cloud repositories, public folders and peer-to-peer networks for data that could represent leaked confidential or sensitive information, enabling you to ensure compliance standards, maintain a resilient BYOD policy and a healthy reputation.</t>
  </si>
  <si>
    <t>Domain Protection</t>
  </si>
  <si>
    <t>Phishing attacks are one of the most common methods used to steal valuable personal information.This module arms your organization against Phishing and Cybersquatting with intelligence around attempts to steal employee information or compromise your organization’s assets.</t>
  </si>
  <si>
    <t>Hacktivism</t>
  </si>
  <si>
    <t>Hacktivism Operations Monitoring</t>
  </si>
  <si>
    <t>Monitor global hacktivism activity on the dark web, the web, and social networks to protect your networks, devices, and employees from social-borne attacks.The Hacktivism module can track, monitor and preserve information from across all different forms of social media, hacktivism Ops, targeted hacking attacks, compromised sites and information leaks originating from the underground.</t>
  </si>
  <si>
    <t>Machine Readable Threat Intelligence feed</t>
  </si>
  <si>
    <t>IOCs access and management</t>
  </si>
  <si>
    <t>Detect a higher volume of emerging cyberthreats at pace with the Blueliv Machine Readable Threat Intelligence feed.</t>
  </si>
  <si>
    <t>Blueliv. for MSSPs</t>
  </si>
  <si>
    <t>Resell individual, targeted modules, full white-label integration, consulting services, strategic &amp; operational intelligence tools</t>
  </si>
  <si>
    <t xml:space="preserve">Elastic malware Sandbox
</t>
  </si>
  <si>
    <t>MW</t>
  </si>
  <si>
    <t>Malware attacks are increasingly sophisticated, targeted, and much harder to detect.
The Blueliv Targeted Malware module allows you to detect those aimed at your organization seeking to steal sensitive information or commit fraud.
Actively hunt down malware samples and get alerts when your organization, employees or end customers are targeted.</t>
  </si>
  <si>
    <t>Threat Compass</t>
  </si>
  <si>
    <t>Threat compass</t>
  </si>
  <si>
    <t>Blueliv helps you counter cyberthreat faster using our adaptive, modular technology, Threat Compass.</t>
  </si>
  <si>
    <t>Threat Context</t>
  </si>
  <si>
    <t>threat context</t>
  </si>
  <si>
    <t>Improve team productivity with qualified, easy-to-use, contextual threat intelligence.
Arm your threat hunting team with continuously updated and intuitive information around threat actors, campaigns, malware indicators, attack patterns, tools, signatures and CVEs.</t>
  </si>
  <si>
    <t>Threat Intelligence Services</t>
  </si>
  <si>
    <t>Threat intelligence services</t>
  </si>
  <si>
    <t>Leverage Blueliv experts and benefit from customized threat intelligence insights and services</t>
  </si>
  <si>
    <t>WindowsSCOPE - Cyber Forensics Tool</t>
  </si>
  <si>
    <t>Automated Forensics Tool</t>
  </si>
  <si>
    <t>A GUI-based memory forensic capture and analysis toolkit. Allows for the import of standard WinDD memory dumps which are then automatically reverse engineered and presented in an easy-to-view format for forensic analysis in a central location. Applications include digital forensics, memory forensics, cyber crime investigation, cyber defense, cyber attack detection, cyber analysis, and other reverse engineering activities.</t>
  </si>
  <si>
    <t xml:space="preserve">CaptureGUARD ExpressCard - Gateway to Forensics
</t>
  </si>
  <si>
    <t>Forensics Tool for locked Windows devices</t>
  </si>
  <si>
    <t>This is an ExpressCard platform that enables access to locked Windows computers allowing live forensic acquisition/analysis in these otherwise inaccessible systems. Watch this video demonstration of CaptureGUARD Gateway bypassing Windows login passwords at the WindowsSCOPE product site. Other than Windows operating systems can also be quoted.</t>
  </si>
  <si>
    <t>WindowsSCOPE On-Demand Report</t>
  </si>
  <si>
    <t>Memory snapshot report</t>
  </si>
  <si>
    <t xml:space="preserve">On-demand memory forensic and analysis reporting for a given memory snapshot. Allows for upload of standard WinDD memory dumps which are then automatically reverse engineered and analyzed to create a report. This report is then delivered via email and made available for download on your account page. Applications include digital forensics, memory forensics, cyber crime investigation, cyber defense, cyber attack detection, cyber analysis, etc.
</t>
  </si>
  <si>
    <t>UniQore and TrustGUARD Processor Cores - Secure Softcore CPUs for FPGAs</t>
  </si>
  <si>
    <t>Processor Core Security</t>
  </si>
  <si>
    <t xml:space="preserve">UniQore and TrustGUARD, are highly secure soft (synthesizable) cores targeting securing embedded systems with FPGAs. BlueRiSC invented the concept of unique instruction sets and interfaces – made unique to each product line or device depending on customer integration. The cores target different use cases.
</t>
  </si>
  <si>
    <t>ImmuneSoft - Software Immune System</t>
  </si>
  <si>
    <t>Self-healing software for IoT</t>
  </si>
  <si>
    <t>ImmuneSoft, is a runtime system for self-healing software in the field that is inserted into a binary. With the emergence of the Internet of Things, consisting of potentially billions of autonomous devices as well as networked embedded systems with limited access, it has become clear that keeping up with patching software vulnerabilities rapidly approaches its limits of feasibility.</t>
  </si>
  <si>
    <t>MRoT - Mobile Roots of Trust</t>
  </si>
  <si>
    <t>Static &amp; real-time monitoring Tool</t>
  </si>
  <si>
    <t>Mobile Roots-of-Trust (MRoT), which are highly trustworthy tamper evident components, provide a foundation to build security and trust for mobile devices. MRoT, is a fully software-based dynamic mobile trusted module technology, supported by DHS S&amp;T Cyber Security Division (CSD).</t>
  </si>
  <si>
    <t>ThreatSCOPE Base - Vulnerability Analysis and Visualization Tool</t>
  </si>
  <si>
    <t>Vulnerability Analysis Tool</t>
  </si>
  <si>
    <t xml:space="preserve">ThreatSCOPE Base is a system assurance tool at the binary level for analyzing software vulnerabilities, cyber threats, and potential paths for exploit. It builds on a new concept that is fundamental and does not rely on signatures nor solutions tailored for particular known cyber exploits. Its core technology is patented; some of its components are supported by DARPA, DHS, and Air Force.
</t>
  </si>
  <si>
    <t>Cyber Risk Management (CRx)</t>
  </si>
  <si>
    <t>3rd Party Risk Management</t>
  </si>
  <si>
    <t>Most organizations don’t have the resources they need in house to identify the most pressing cyber risks within an investment opportunity or their entire supply chain. Moreover, they can’t outline what’s necessary to effectively mitigate those new risks and ensure the problem areas are dealt with completely.</t>
  </si>
  <si>
    <t>Account Takeover Monitoring</t>
  </si>
  <si>
    <t>ATM</t>
  </si>
  <si>
    <t>A reactive cybersecurity strategy is no longer sufficient in the face of today’s increasingly sophisticated threats.
Security incidents that affect your organization’s infrastructure can cause significant and costly disruptions to business operations.</t>
  </si>
  <si>
    <t>CMMC Compliance Assessment</t>
  </si>
  <si>
    <t>Cyber Litigation Support Services</t>
  </si>
  <si>
    <t>Cybersecurity Documentation</t>
  </si>
  <si>
    <t>Data Leakage Detection</t>
  </si>
  <si>
    <t>Data Leak Detection</t>
  </si>
  <si>
    <t>Cyber Forensics &amp; Incident Response</t>
  </si>
  <si>
    <t>The importance of having a trusted partner to help guide your organization cannot be understated. BlueVoyant’s Cyber Forensics and Incident Response team possesses the experience and expertise to help your organization make the necessary decisions in the most efficient and effective way.</t>
  </si>
  <si>
    <t>Fraud Campaign Detection</t>
  </si>
  <si>
    <t>Fraud Detection</t>
  </si>
  <si>
    <t>Gap Assessments</t>
  </si>
  <si>
    <t>Managed SIEM</t>
  </si>
  <si>
    <t>Managed SEIM</t>
  </si>
  <si>
    <t>Managed SIEM with Splunk® Enterprise correlates and analyzes network, user, endpoint asset and other security logs in real time, aggregating disparate data and applying the latest threat intelligence to filter background noise and identifying real security concerns.</t>
  </si>
  <si>
    <t>Managed Detection and Response
(MDR+)</t>
  </si>
  <si>
    <t>MDR+ (Managed Detection and Response) from BlueVoyant is remote endpoint monitoring, protection, and incident remediation. Utilizing Next Generation Antivirus (NGAV) and Endpoint Detection and Response (EDR) software, we scan for, investigate, and neutralize threats on your behalf.</t>
  </si>
  <si>
    <t>Phishing and Security Awareness</t>
  </si>
  <si>
    <t>BlueVoyant Modern SOC</t>
  </si>
  <si>
    <t>Corporate executives are among the most marked targets by hackers. In fact, in a recent study, 40% of global organizations cited their c-level employees, including the CEO, as their highest cybersecurity risk.</t>
  </si>
  <si>
    <t>Vulnerability Management Services
(VMS)</t>
  </si>
  <si>
    <t>Vulnerability Scans</t>
  </si>
  <si>
    <t xml:space="preserve">BlueVoyant uses intelligence-driven tools to tailor searches and reports that help you to understand and address weaknesses within your environment.
BlueVoyant VMS performs vulnerability scanning across internal, external, and third-party devices services, applications, and databases to identify organizational risk and patching effectiveness. </t>
  </si>
  <si>
    <t>OpIndex™</t>
  </si>
  <si>
    <t>OpIndex™ is the most accurate and comprehensive Dark Web Intelligence solution on the market with unique Spider software that is custom-built to circumvent anonymisation measures and circumnavigate routing relays in order to Search and/or Index content with Reporting and Alerting as well as offensive capabilities to disrupt threat actors who operate in the Dark Web.</t>
  </si>
  <si>
    <t>eID-Me™ for Individuals</t>
  </si>
  <si>
    <t xml:space="preserve">eID-Me™ for Organizations
</t>
  </si>
  <si>
    <t>Verify identity remotely in minutes to give customers better access to your services.</t>
  </si>
  <si>
    <t>Cloud SIEM</t>
  </si>
  <si>
    <t>Condenses Data Logs</t>
  </si>
  <si>
    <t xml:space="preserve">Blumira does the heavy lifting to pare down the overwhelming amount of data from logs into actionable events. That allows us to focus on revenue-enhancing activities.
</t>
  </si>
  <si>
    <t>BluVector Advanced Threat Detection™</t>
  </si>
  <si>
    <t>Automated Threat Detection</t>
  </si>
  <si>
    <t xml:space="preserve">Accurately and efficiently detect, triage and respond to threats including ransomware, fileless malware and zero-day malware in real-time.Born to leverage machine learning for advanced threat detection, BluVector has invested over nine years developing our next-generation IDS, BluVector Advanced Threat Detection.Backed by Comcast, our advanced threat detection solution empowers security teams to get real answers about real threats, allowing businesses and governments to operate with confidence that their data and systems are protected.
</t>
  </si>
  <si>
    <t>BMC Helix Platform</t>
  </si>
  <si>
    <t>Patch Management</t>
  </si>
  <si>
    <t>Fast track app innovation – empower coders and non-coders to co-create apps in the cloud</t>
  </si>
  <si>
    <t>Control-M Managed File Transfer</t>
  </si>
  <si>
    <t>Secure File Transfer</t>
  </si>
  <si>
    <t>Simplify and automate file transfer management</t>
  </si>
  <si>
    <t>BMC Helix Automation Console</t>
  </si>
  <si>
    <t>BMC Helix Discovery</t>
  </si>
  <si>
    <t>Automatic discovery of data center and multi-cloud inventory, configuration, and relationship data</t>
  </si>
  <si>
    <t>Boeing Global Services - Info Sec Consulting</t>
  </si>
  <si>
    <t>Box Classifier</t>
  </si>
  <si>
    <t>Box Cloud Storage</t>
  </si>
  <si>
    <t>The convenience and cost-effectiveness of cloud-based content sharing services presents a challenge to meeting regulatory compliance requirements and ensuring the protection of valuable data. Traditional security tools struggle to effectively monitor data moving to and from the cloud and between cloud platforms, which can lead to a failure to identify fraudulent use of data in the cloud, unauthorised downloads, and malware in the cloud. In order to help users make more informed sharing decisions around sensitive data, a more consistent data-centric protection approach is needed. By classifying data at the point of creation or update, data protection can be automated and extended into the Box platform – in effect the data controls itself.</t>
  </si>
  <si>
    <t>Discover and Classify Legacy Data</t>
  </si>
  <si>
    <t>Bulk storage data classification</t>
  </si>
  <si>
    <t>Boldon James Classifier enables classification at the point of file creation for all users but it is sometimes necessary to classify files where they reside in storage or in bulk. File Classifier and Power Classifier for Files allows Administrators to identify and classify legacy data, ensuring appropriate data control and handling in the future.</t>
  </si>
  <si>
    <t>Classification Of Files</t>
  </si>
  <si>
    <t>Classification of data at rest</t>
  </si>
  <si>
    <t>Boldon James File classifier is a key component of the Classifier Foundation Suite, enabling organisations to classify any kind of file in Windows Explorer, allowing the user, or system, to manually, or automatically, ensure all data is categorised and labelled appropriately to enforce security policy and data
handling rules.</t>
  </si>
  <si>
    <t>Mac Classifier</t>
  </si>
  <si>
    <t>Classification of Office for Mac Suite</t>
  </si>
  <si>
    <t xml:space="preserve">Boldon James Mac Classifier brings the benefits of user-centric data classification to organisations using Mac devices, supporting each user in correctly classifying documents and emails as they are worked on within the Microsoft Office for Mac applications. </t>
  </si>
  <si>
    <t>IMPART For UNIX/LINUX</t>
  </si>
  <si>
    <t>Comms And Integrated Facility Capabilities</t>
  </si>
  <si>
    <t>IMPART for UNIX and Linux enhances the capabilities of your existing system by emulating Fujitsu’s IPA communications.</t>
  </si>
  <si>
    <t>IMPART Suite For Windows</t>
  </si>
  <si>
    <t>Access an ICL/Fujitsu Virtual Machine Environment (VME) system from your Windows computers with our IMPART suite and run an interactive video session, print documents, and transfer files with ease.</t>
  </si>
  <si>
    <t>Microsoft Office 365</t>
  </si>
  <si>
    <t>Comprehensive Classification Coverage for Office</t>
  </si>
  <si>
    <t>Classifier has comprehensive coverage across the Microsoft Office suite and Office 365, ensuring however users access it, on premise or in the cloud, users enjoy the same intuitive, familiar interface and classification experience.</t>
  </si>
  <si>
    <t>CAD Classifier</t>
  </si>
  <si>
    <t>Data Classification</t>
  </si>
  <si>
    <t>Engineering and manufacturing organisations hold substantial intellectual property assets in the form of design documents and drawings produced by CAD applications. Managing and controlling these assets is a challenging task in a today’s collaborative environments with many external partners involved in the supply chain.</t>
  </si>
  <si>
    <t>Classification In The Cloud</t>
  </si>
  <si>
    <t>Storage of data in the Cloud reduces infrastructure costs and enables greater collaboration. Data classification, protection and control can extend beyond files held on premise. Box Classifier and SharePoint Classifier combine to provide a powerful solution to allow your organisation to collaborate and store in the cloud with confidence that your data is protected and controlled wherever your data resides.</t>
  </si>
  <si>
    <t>Classifying CAD Documents</t>
  </si>
  <si>
    <t>Design Document Classification</t>
  </si>
  <si>
    <t>Classifying CAD drawings and designs protects an organisation's valuable intellectual property (IP) at every stage. CAD Classifier brings the benefits of data classification to key design documents and CAD applications. You can apply relevant visual and metadata labels to Autodesk® and DraftSight CAD documents and receive immediate guidance on document handling and control.</t>
  </si>
  <si>
    <t>Classifying Office Documents</t>
  </si>
  <si>
    <t>Document sorter</t>
  </si>
  <si>
    <t>Boldon James Classifier includes all of the tools necessary for users to classify documents at the point of creation with a simple, intuitive interface. Across the Microsoft Office Suite, including for Office 365, Classifier integrates seamlessly with daily working practices, protecting against accidental or malicious data loss from the point of document creation.</t>
  </si>
  <si>
    <t>Classifying Email – Outlook &amp; Notes</t>
  </si>
  <si>
    <t>Email sorter</t>
  </si>
  <si>
    <t>Classification need not end at local documents and files. Email Classifier enables Outlook users to classify emails according to their sensitivity creating both a Visual and metadata label. Once labelled, data can be controlled to ensure that emails and files are only sent to those you want to receive them, protecting your sensitive information from accidental loss.</t>
  </si>
  <si>
    <t>Mobile Classifier</t>
  </si>
  <si>
    <t>Mobile Protection</t>
  </si>
  <si>
    <t>Mobile Classifier allows you to separate out business and personal data, ensuring users correctly classify business data, making it easier to control and protect.  Android, and iOS compatible, Mobile Classifier brings full classification support to the widest range of mobile devices and means you can increase mobile productivity without the risk.</t>
  </si>
  <si>
    <t>Enterprise Address Book</t>
  </si>
  <si>
    <t>Multi-Directory Viewing</t>
  </si>
  <si>
    <t>Boldon James Enterprise Address Book enhances Microsoft Outlook to provide users with a powerful and flexible way to search and explore address books across multiple LDAP directories such as Active Directory and IBM Notes and IBM Domino.</t>
  </si>
  <si>
    <t>Microsoft Exchange</t>
  </si>
  <si>
    <t>Outlook Web App Email classifier</t>
  </si>
  <si>
    <t>Ensuring messages in transit are appropriately classified can have significant benefits, such as enabling safer collaboration and sharing and improving classification consistency of inbound emails and content. Exchange Classifier recognises previously classified messages as their thread returns and re-applies it, enabling truly pervasive email classification.</t>
  </si>
  <si>
    <t>OWA Classifier</t>
  </si>
  <si>
    <t>OWA Classifier brings classification to the Microsoft Outlook Web App, providing a consistent, intuitive experience to users wherever they reside, either internally or externally. Grant users the ability to access emails wherever they are, confident that all versions of MS Outlook are guarded against accidental or malicious data loss via email.</t>
  </si>
  <si>
    <t>Exchange Classifier</t>
  </si>
  <si>
    <t>pervasive email classification</t>
  </si>
  <si>
    <t>Operating within Microsoft Exchange, Exchange Classifier enhances endpoint classification solutions by applying policy to every message sent and received within your organisation, internal or external, inbound or outbound - closing the gaps left by boundary-only or outbound-only solutions.</t>
  </si>
  <si>
    <t>SharePoint Classifier</t>
  </si>
  <si>
    <t>SharePoint Document Management</t>
  </si>
  <si>
    <t>Classify data stored within Microsoft SharePoint using the familiar and intuitive interface provided by all Classifier products – regardless of whether your documents are held on-premise or in Office 365 Cloud, using SharePoint Online.</t>
  </si>
  <si>
    <t>Classifier Reporting</t>
  </si>
  <si>
    <t>User Behaviour Verifier</t>
  </si>
  <si>
    <t>lassifier Reporting provides a reporting infrastructure, the Classifier Reporting System, together with a fully featured reporting tool in the form of the Classifier Reporting Console.</t>
  </si>
  <si>
    <t>Secure Email</t>
  </si>
  <si>
    <t>Email encryption</t>
  </si>
  <si>
    <t>Email Encryptor for GMail</t>
  </si>
  <si>
    <t>Email encrytpion</t>
  </si>
  <si>
    <t>Email Encryptor for Outlook</t>
  </si>
  <si>
    <t>email encrytpion</t>
  </si>
  <si>
    <t>File Encryptor for OneDrive &amp; SharePoint</t>
  </si>
  <si>
    <t>File encryptor for SP &amp; OD</t>
  </si>
  <si>
    <t>Secure Transfer</t>
  </si>
  <si>
    <t>Secure bulk file transfer</t>
  </si>
  <si>
    <t>Secure File Manager</t>
  </si>
  <si>
    <t>Secure File Storage</t>
  </si>
  <si>
    <t>Secure Password</t>
  </si>
  <si>
    <t>Secure Password Storage</t>
  </si>
  <si>
    <t>File Encryptor for Windows</t>
  </si>
  <si>
    <t>Windows file encryptor</t>
  </si>
  <si>
    <t xml:space="preserve">Modzy™
</t>
  </si>
  <si>
    <t>AI in Production</t>
  </si>
  <si>
    <t xml:space="preserve">Modzy is an AI platform and marketplace with embedded security, adversarial defense, and governance to operationalize trusted AI for the enterprise, enabling customers access to a growing marketplace of pre-trained AI models from leading machine learning companies.
</t>
  </si>
  <si>
    <t>CANvert™</t>
  </si>
  <si>
    <t>Automotive Security</t>
  </si>
  <si>
    <t xml:space="preserve"> Booz Allen's CANvert™ system specifically addresses the concerns of automotive security in everyday life. CANvert uses multiple configurable data logging and manipulation tasks alongside hardware interfaces to implement two methodologies of processing: active and passive. In doing so, CANvert provides real-time filtering for the target vehicle’s CAN bus with minimal performance impact. CANvert is United States patent pending.</t>
  </si>
  <si>
    <t>Booz Allen Adversary Pursuit</t>
  </si>
  <si>
    <t>Defensive Exploitation Tools</t>
  </si>
  <si>
    <t>In addition to our reports and playbooks, we also offer sophisticated defensive exploitation tools that allow clients to gain new insights into adversary activity, and provide several unique adversary defeat options. Some example capabilities include:
Scanners to detect the presence of adversary malware
The ability to interact directly with malware by exploiting adversary developer mistakes or triggering built-in backdoors
On-host and on-the-wire cryptographic solutions and decryption capabilities providing unique insights into adversary activity</t>
  </si>
  <si>
    <t>DISTRICT DEFEND: A SECURE MOBILITY SOLUTIO</t>
  </si>
  <si>
    <t>District Defend automatically matches the security settings of a device to the security requirements of its physical location. Using a single device equipped with District Defend, employees are truly mobile—freed from keeping track of multiple devices for different security settings. This not only makes compliance with security protocols effortless, but it also enhances mission capabilities while migrating risks and reducing costs.</t>
  </si>
  <si>
    <t>SnapAttack™</t>
  </si>
  <si>
    <t>SOAR</t>
  </si>
  <si>
    <t>Booz Allen’s SnapAttack™ is a purple teaming platform for security operators, enabling them to better understand and stay ahead of threats, create robust vendor-agnostic behavioral detection analytics, and provide quantifiable evidence of their cybersecurity program’s effectiveness. As a cloud-based software solution, SnapAttack is always up to date.</t>
  </si>
  <si>
    <t xml:space="preserve">Darkfeed </t>
  </si>
  <si>
    <t>Darkfeed is a feed of malicious indicators of compromise, including domains, URLs, hashes, and IP addresses.
It relies on Sixgill’s vast collection of deep and dark web sources and provides unique and advanced warnings about new cyberthreats.</t>
  </si>
  <si>
    <t>Botdoc API</t>
  </si>
  <si>
    <t>Encrypt and securely transfer files is easier with Botdoc API cloud encryption</t>
  </si>
  <si>
    <t>Botdoc APP</t>
  </si>
  <si>
    <t>Making secure file transfer simple for your business via mobile device or computer</t>
  </si>
  <si>
    <t>DeTx Monitor</t>
  </si>
  <si>
    <t>Detect bots through a global database of attackers built with Artificial Intelligence and behavioral analysis.
Bots and the fraud they cause are always changing. BotRx continuously monitors network data and traffic patterns, using AI to identify and correlate threats.</t>
  </si>
  <si>
    <t>ProTx Web</t>
  </si>
  <si>
    <t xml:space="preserve">ProTx bot mitigation solution sees and stops bad bots in your websites and mobile applications before they can attack. </t>
  </si>
  <si>
    <t>Secure collaboration</t>
  </si>
  <si>
    <t>Secure Collaborations</t>
  </si>
  <si>
    <t>One place to work together</t>
  </si>
  <si>
    <t xml:space="preserve">We encrypt files and thus provide increased protection against espionage and data theft. For encryption, we use a combination of AES-256 encryption and RSA encryption. </t>
  </si>
  <si>
    <t>Boxphish</t>
  </si>
  <si>
    <t>Automated security awareness training</t>
  </si>
  <si>
    <t xml:space="preserve">Your people are not your weakest link, but your greatest strength – if educated properly. Should a cyber threat bypass your existing email security measures, your people are your most valuable asset in protecting your organisation. </t>
  </si>
  <si>
    <t>Brainloop BoardRoom</t>
  </si>
  <si>
    <t>Confidential board meeting communications</t>
  </si>
  <si>
    <t>Brainloop BoardRoom is based on a leading security architecture that has been developed for the most demanding business requirements. It includes everything that makes the difference between a secure dataroom and a high-security dataroom.</t>
  </si>
  <si>
    <t>Brainloop CollaborationRoom</t>
  </si>
  <si>
    <t>Internal &amp; External Collaboration</t>
  </si>
  <si>
    <t>Brainloop CollaborationRoom is the enterprise solution providing secure protection for confidential documents and information.</t>
  </si>
  <si>
    <t>Brainloop DealRoom</t>
  </si>
  <si>
    <t>M&amp;A confidential solution</t>
  </si>
  <si>
    <t>The high-security solution for strictly confidential M&amp;A, due diligence and outlicensing projects.</t>
  </si>
  <si>
    <t>Brainloop MyRoom</t>
  </si>
  <si>
    <t>As a virtual dataroom solution with a proven security architecture, Brainloop MyRoom fulfils multiple security, governance and compliance requirements. Your data is stored on Brainloop’s own highly failsafe servers, which are always located in the country in which you are running the solution.</t>
  </si>
  <si>
    <t>INTELLIGENT
MANAGED DETECTION
&amp; RESPONSE</t>
  </si>
  <si>
    <t>Braintrace’s Intelligent Managed Detection &amp; Response (MDR) is a comprehensive managed service that is used to identify and respond to cyber threats. Using Machine Learning and Artificial Intelligence, along with threat intelligence feeds, Braintraces MDR analysts and respond to cyber-attacks 24/7/365.</t>
  </si>
  <si>
    <t>Dragonfly - Intelligent Network Traffic Analysis</t>
  </si>
  <si>
    <t>NTA</t>
  </si>
  <si>
    <t>ENCRYPTED PAYLOAD ANALYSIS (EPA)
SECURITY AND PRIVACY
ARE PARAMOUNT.
Other NTA vendors require man-in-the-middle decrypting for encrypted traffic analysis. Dragonfly’s EPA allows threat identification inside encrypted traffic, enhancing cleartext (TLS and JA3) metadata, protocol identification, and anomaly detection.</t>
  </si>
  <si>
    <t>VIRTUAL CHIEF INFORMATION SECURITY OFFICER (vCISO)</t>
  </si>
  <si>
    <t>A Braintrace vCISO engagement is a complete service that offers tremendous capabilities and expertise for less than the cost of a full-time CISO. Our industry authorities identify your critical business security risks to develop a maturity model and security program that reduce your residual business risks.</t>
  </si>
  <si>
    <t>vCPO/vDPO</t>
  </si>
  <si>
    <t>Virtual CPO/DPO</t>
  </si>
  <si>
    <t>A vCPO or vDPO is an important player in protecting the security and validity of your information and communication assets. We deliver fully functional capabilities with our team of experts – from planning and execution to ongoing management, evaluation, and continuous improvement.</t>
  </si>
  <si>
    <t>BRICATA</t>
  </si>
  <si>
    <t>Network Detection &amp; Threat Hunting</t>
  </si>
  <si>
    <t>Bricata’s the only end-to-end network detection and response platform that allows both security teams and the entire enterprise to collaborate better, reduce security risk and solve network problems faster than ever before.</t>
  </si>
  <si>
    <t>Secure mobility</t>
  </si>
  <si>
    <t>Device Protection</t>
  </si>
  <si>
    <t>BYOD, CYOD, MDM, EMM—we take the mystery out of the buzz words and help our customers believe in a strategy for empowering mobile-based work. Then we help them deploy a cohesive and benefit-focused mobility pilot and full rollout. We have over 100 customers happily renewing their support agreements with us, because we have proven how to make mobility work for them.</t>
  </si>
  <si>
    <t>Security intelligence</t>
  </si>
  <si>
    <t>Vulnerability management, identity access and deep packet inspection; authentication and network access control; incident, event and log management. We help our customers understand in real time exactly what is happening on their network. From this intelligence comes the ability to manage the security posture proactively and to react rapidly in the event of a breach.</t>
  </si>
  <si>
    <t>Cloud security</t>
  </si>
  <si>
    <t>Scalable Cloud Protection</t>
  </si>
  <si>
    <t xml:space="preserve">Cloud services present an attractive way to deliver more, with less cost. Depending on your security posture, cloud based services could be a great way to make your business more agile and adaptive. Delivered with the right security solutions this can be a disruptive technology which liberates resources and eliminates cost. </t>
  </si>
  <si>
    <t>Vendor Risk Management</t>
  </si>
  <si>
    <t>Continuous vendor risk management</t>
  </si>
  <si>
    <t>A comprehensive solution for continuous vendor risk monitoring through granular, context-aware risk assessment, treatment and communication</t>
  </si>
  <si>
    <t>Risk Management Assessment &amp; Reporting</t>
  </si>
  <si>
    <t>Brinqa IT Risk Management is built from the ground up for optimal extensibility, scalability, computational magnitude and performance. This makes the solution ideal for representing complex risk models where new sources of data are being identified frequently, where risk evaluation strategies have to evolve to make room for new components or to account for changes in organizational goals and priorities and where individual end points of risk information often report risk records in the millions.</t>
  </si>
  <si>
    <t>Brinqa Knowledge Platform</t>
  </si>
  <si>
    <t>Risk Management Platform</t>
  </si>
  <si>
    <t>Brinqa Knowledge Platform is a collection of shared capabilities for creating, managing and operating enterprise-scale cyber risk graphs.</t>
  </si>
  <si>
    <t>Vulnerability Risk Service</t>
  </si>
  <si>
    <t>Vulnerability Remediation Service</t>
  </si>
  <si>
    <t>Brinqa Vulnerability Risk Service connects, models and analyzes all relevant security, context and threat data to deliver knowledge-driven insights for vulnerability prioritization, remediation and reporting.</t>
  </si>
  <si>
    <t>Application Risk Service</t>
  </si>
  <si>
    <t>Easily make your application security program risk-aware with cyber risk insights that identify application findings for remediation, and automate the process for prioritizing and fixing the most critical issues at all stages of the software development life-cycle.</t>
  </si>
  <si>
    <t>Access</t>
  </si>
  <si>
    <t>Access Control Capability</t>
  </si>
  <si>
    <t>Brivo Access is the next breakthrough for commercial facilities and residential properties that want to modernize and transform the human – building connection.</t>
  </si>
  <si>
    <t>Credentials &amp; Admin Security</t>
  </si>
  <si>
    <t>Mobile Credentials- Protect high-security areas with two-factor authentication already built into smartphones
Mobile Management- Manage access any time and unlock doors from any location
View live door activity and recorded video footage</t>
  </si>
  <si>
    <t>Video</t>
  </si>
  <si>
    <t>Integrated Access Control &amp; Video Platform</t>
  </si>
  <si>
    <t>Integrated Access Control and Video Platform
Brivo unifies your security experience across access control and remote video surveillance so you can view your facilities from anywhere.</t>
  </si>
  <si>
    <t>Visitor</t>
  </si>
  <si>
    <t>tenant directory accuracy</t>
  </si>
  <si>
    <t>MANAGEMENT ENHANCED
Improve tenant directory accuracy, grant access to visitors from your phone, know who is on-site at all times and verify that everyone is secure in an emergency.</t>
  </si>
  <si>
    <t>Identity</t>
  </si>
  <si>
    <t>IDENTITY AND ACCESS MANAGEMENT (IAM)
Brivo Identity Connector links to your IAM solution including Okta, Microsoft Azure Active Directory and G Suite so your users’ physical security access rights are always up to date.</t>
  </si>
  <si>
    <t>Identity Security VIP</t>
  </si>
  <si>
    <t>Account Takeover</t>
  </si>
  <si>
    <t>Messaging Gateway</t>
  </si>
  <si>
    <t>Advanced threat protection</t>
  </si>
  <si>
    <t>App integration tool</t>
  </si>
  <si>
    <t>Endpoint Security Complete</t>
  </si>
  <si>
    <t>Attack prevention solution</t>
  </si>
  <si>
    <t>Automated Cloud Protection</t>
  </si>
  <si>
    <t>Client Management Suite</t>
  </si>
  <si>
    <t>Client Asset management</t>
  </si>
  <si>
    <t>CloudSOC CASB</t>
  </si>
  <si>
    <t>Cloud Access Security Broker (CASB)</t>
  </si>
  <si>
    <t>Secure Access Cloud</t>
  </si>
  <si>
    <t>Cloud Protection</t>
  </si>
  <si>
    <t>Web Security Service</t>
  </si>
  <si>
    <t>Cloud-delivered Service</t>
  </si>
  <si>
    <t>Intelligence Services &amp; WebFilter</t>
  </si>
  <si>
    <t>Collaborative Cloud Defense</t>
  </si>
  <si>
    <t>Data Center Security</t>
  </si>
  <si>
    <t>Data Loss Prevention</t>
  </si>
  <si>
    <t>Email Security.cloud</t>
  </si>
  <si>
    <t>Email Security Solution</t>
  </si>
  <si>
    <t>Email Threat Detection &amp; Response</t>
  </si>
  <si>
    <t>Email threat protection</t>
  </si>
  <si>
    <t xml:space="preserve">Endpoint Security </t>
  </si>
  <si>
    <t>Control Compliance Suite</t>
  </si>
  <si>
    <t>Identify Gaps &amp; Vulnerabilities</t>
  </si>
  <si>
    <t>Remediation prioritization</t>
  </si>
  <si>
    <t>Identity Security IGA</t>
  </si>
  <si>
    <t>Identity Governance Access</t>
  </si>
  <si>
    <t>Asset Management Suite</t>
  </si>
  <si>
    <t>IT Asset Compliance</t>
  </si>
  <si>
    <t>Web Isolation</t>
  </si>
  <si>
    <t>Malware &amp; phishing prevention</t>
  </si>
  <si>
    <t>Storage Protection</t>
  </si>
  <si>
    <t>Malware Detection</t>
  </si>
  <si>
    <t>Mail Security for Microsoft Exchange</t>
  </si>
  <si>
    <t>Mobile Device Security Service</t>
  </si>
  <si>
    <t>Mobile threat protection</t>
  </si>
  <si>
    <t>policy control testing</t>
  </si>
  <si>
    <t>Network Forensics: Security Analytic</t>
  </si>
  <si>
    <t>Network Forensics</t>
  </si>
  <si>
    <t>Management Center &amp; Reporting</t>
  </si>
  <si>
    <t>Network Infrastructure Management</t>
  </si>
  <si>
    <t>Identity Security PAM</t>
  </si>
  <si>
    <t>Priveleged Account Management</t>
  </si>
  <si>
    <t>Web Protection Suite</t>
  </si>
  <si>
    <t>Remote work protection</t>
  </si>
  <si>
    <t>Virtual Secure Web Gateway</t>
  </si>
  <si>
    <t>Phishing Readiness</t>
  </si>
  <si>
    <t>Ghost Solution Suite</t>
  </si>
  <si>
    <t>Software Deployment</t>
  </si>
  <si>
    <t>SSL Visibility Appliance</t>
  </si>
  <si>
    <t>Integrated Cyber Defense Exchange (ICDx)</t>
  </si>
  <si>
    <t>Symantec &amp; partner Integration</t>
  </si>
  <si>
    <t>Content Analysis and Sandboxing</t>
  </si>
  <si>
    <t>Symantec Endpoint Security Enterprise</t>
  </si>
  <si>
    <t>Threat prevention for traditional &amp; mobile</t>
  </si>
  <si>
    <t>Identity Security SiteMinder</t>
  </si>
  <si>
    <t>Unified Access Management Platform</t>
  </si>
  <si>
    <t>Server Management Suite</t>
  </si>
  <si>
    <t>Virtual &amp; physical server protection</t>
  </si>
  <si>
    <t>Web App Firewall &amp; Reverse Prozy</t>
  </si>
  <si>
    <t>ProxySG &amp; Advanced Secure Gateway</t>
  </si>
  <si>
    <t>Web Proxy &amp; gateway</t>
  </si>
  <si>
    <t>Data Subject Requests support</t>
  </si>
  <si>
    <t xml:space="preserve">Automated DSARs </t>
  </si>
  <si>
    <t>BCP</t>
  </si>
  <si>
    <t>eDiscovery &amp; Digital Forensics</t>
  </si>
  <si>
    <t>GDPR</t>
  </si>
  <si>
    <t>Pen testing</t>
  </si>
  <si>
    <t>Attack sumulation</t>
  </si>
  <si>
    <t xml:space="preserve">Protecting your information, people and reputation 
Information Resilience, a domain of Organizational Resilience, empowers organizations to safeguard its information – physical, digital and intellectual property – throughout its lifecycle from source to destruction. This requires the adoption of information security-minded practices that allow stakeholders to gather, store, access and use information securely and effectively. </t>
  </si>
  <si>
    <t>vCISO</t>
  </si>
  <si>
    <t>Solutions and services that we provide
Implementing BSI’s full risk management suite provides your organization with a complete solution for a more sustainable and secure supply chain. While BSI’s supply chain solutions and services can work independently to address specific needs, organizations can gain unparalleled visibility into their global operations by combining BSI’s supply chain intelligence and risk management solutions and services together.</t>
  </si>
  <si>
    <t>DPO as a Service</t>
  </si>
  <si>
    <t>Virtual Data Protection Officer</t>
  </si>
  <si>
    <t>Data Protection Impact Assessment</t>
  </si>
  <si>
    <t>GDPR Verification</t>
  </si>
  <si>
    <t>Internet of Things</t>
  </si>
  <si>
    <t>ISO/IEC 27001 &amp; SOC2 Consulting</t>
  </si>
  <si>
    <t>NIS Directive Compliance</t>
  </si>
  <si>
    <t>PCI DSS Consultancy Services</t>
  </si>
  <si>
    <t>Cyber Lab Services</t>
  </si>
  <si>
    <t>Incident Management</t>
  </si>
  <si>
    <t>Business Improvement Solutions
It's one thing to meet compliance requirements and achieve a standard, but it's another to stay at that standard. Without constant improvement and attention, business standards can easily slip. We can help you drive business performance and gain efficiencies across sites, certificates and audit programmes. Supply Chain Solutions
The information and visibility you need to effectively manage your supply chain. Information Security Solutions
Securing cloud-based services and increasing your employee’s security awareness.</t>
  </si>
  <si>
    <t>Third Party Security &amp; Risk Assessment</t>
  </si>
  <si>
    <t>Consulting services and solutions
BSI Consulting provides a comprehensive range of strategic, management and technical consulting solutions – assessment, compliance, risk management, reporting, training, communication and more – partnering with clients to achieve their environmental, health, safety and sustainability short-term needs and long-term goals.</t>
  </si>
  <si>
    <t>Security Training &amp; Certifications</t>
  </si>
  <si>
    <t>Bufferzone Enterprise Endpoint Security</t>
  </si>
  <si>
    <t>Endpoint Isolation</t>
  </si>
  <si>
    <t xml:space="preserve">The BUFFERZONE virtual container protects any application that you define as insecure including web browsers, email, Skype, FTP and even removable storage. BUFFERZONE is transparent to both the application and the end-user, yet completely seals off threats from the rest of the computer. </t>
  </si>
  <si>
    <t>Bufferzone for Virtual Desktops</t>
  </si>
  <si>
    <t>VDI</t>
  </si>
  <si>
    <t>BUFFERZONE protects organizations from a wide range of threats with patented containment, bridging and intelligence technologies. Instead of blocking, BUFFERZONE isolates potentially malicious content from web browsers, email and removable storage and provides a secure bridge for transferring it safely to the corporate network.</t>
  </si>
  <si>
    <t>Attack Surface Management</t>
  </si>
  <si>
    <t>The introduction of cloud and SaaS offerings has caused seemingly insurmountable IT sprawl- with a third of successful attacks occurring via unmanaged or virtually unknown assets (Gartner). While organizations struggle to restore their “Defender’s Advantage,” we believe it’s time to flip the equation. Bugcrowd’s Attack Surface Management is the first solution of its kind to drastically reduce unknown attack surface using the most organic measure of real risk possible-- the hacker mindset.”</t>
  </si>
  <si>
    <t>Bug Bash</t>
  </si>
  <si>
    <t>Bug Bounty Platform</t>
  </si>
  <si>
    <t xml:space="preserve">Bugcrowd Bug Bashes are live 1- to 2-day hacking events that bring your team together with the world’s top whitehat hackers in a fun, interactive, and educational environment to accelerate the discovery of critical vulnerabilities. 
Bash Features 
Fully Managed  
EventLive Expert  
TriageHacker Transport &amp; Stay 
Findings Debrief 
Bash Activity Report 
Custom Swag 
Pre-Event Social 
 </t>
  </si>
  <si>
    <t>Bug Bounty</t>
  </si>
  <si>
    <t xml:space="preserve">Bug bounty programs level the cybersecurity playing field by building a partnership with a team of white hat hackers to reduce business risk. This competition-based testing model leverages human intelligence at scale to deliver rapid vulnerability discovery across multiple attack surfaces.  </t>
  </si>
  <si>
    <t>Crowd-Enabled Pen Testing
Bugcrowd’s Pen Test portfolio delivers rapid provisioning, and high quality, immediately actionable insights for compliance-based pentesting. Crowdsourced security offers a new solution for retaining, matching, and deploying pen test talent to fill the gaps created by an increasingly resource-constrained market. With immediate access to the right talent, and workflow integrations</t>
  </si>
  <si>
    <t>Vulnerability Disclosure</t>
  </si>
  <si>
    <t>Vulnerability Disclosure Program</t>
  </si>
  <si>
    <t>VDP</t>
  </si>
  <si>
    <t>Bugcrowd’s  Vulnerability  Disclosure  Programs  (VDP)  provide  a  coordinated  channel  and  framework  for  security  feedback  from  the  global  community.  Think  of  this  program  as  a  “neighborhood  watch”  for  your  organization’s  internet  assets  –  encourage  people  to report something if they see something. VDPs offer points-based rewards  on  the  Bugcrowd  platform,  and  are  ideal  for  continuous  testing  of  internet  web  properties,  self-sign  up  apps,  or  anything  publicly  accessible.</t>
  </si>
  <si>
    <t>IR
24/7 On call Incident response</t>
  </si>
  <si>
    <t xml:space="preserve">BugSec’s team of incident response professionals are on-call at any time of day or night to help you quickly respond and to stop any cybersecurity attack. We get involved immediately, end threats decisively, and get your business back on track quickly.  </t>
  </si>
  <si>
    <t>MDR
24/7 remote centralized operation center full scope holistic protection</t>
  </si>
  <si>
    <t>BugSec’s MDR service enables organizations to achieve maximum security and readiness to any threat. Using a wide range of on and off-premises technologies, together with our top-notch cyber security analysts’ expertise, we provide a full scope of security protection measures to companies of all sizes. Our unique approach to Information Security and Event Management (SIEM) enrichment and Incident Response provides holistic protection to your entire site.</t>
  </si>
  <si>
    <t>SOC
Incident monitoring and response services In-house produced intelligence feed</t>
  </si>
  <si>
    <t xml:space="preserve">We offer a managed SOC as an alternative to a self-managed option. It consists of a suite of incident monitoring and response services designed to address any threat. SIEM systems collect data from multiple log sources, then relay it to SOC screens after being correlated smartly and efficiently.  </t>
  </si>
  <si>
    <t>BullGuard Antivirus</t>
  </si>
  <si>
    <t xml:space="preserve">New cloud protection technology detects threats as they emerge in real-time, Dynamic Machine Learning protects you even when offline and BullGuard’s award-winning Game Booster allows you to game in complete safety without slowing down your PC
</t>
  </si>
  <si>
    <t>BullGuard Internet Security</t>
  </si>
  <si>
    <t xml:space="preserve">BullGuard Internet Security delivers complete protection for your devices, and our 2021 release is our fastest and best yet!
New cloud protection technology detects threats as they emerge in real-time, Dynamic Machine Learning protects you even when offline, and our custom-built secure browser delivers top security and tough protection when shopping and making payments online.
</t>
  </si>
  <si>
    <t>BullGuard Mobile Security</t>
  </si>
  <si>
    <t>Get smart protection for your Android smartphone or tablet against all types of malware, spam calls, and theft.</t>
  </si>
  <si>
    <t>BullGuard Premium Protection</t>
  </si>
  <si>
    <t>Top drawer identity protection bolstered with multi-award winning Anti-Malware, dynamic machine learning, home network scanning and secure browsing delivers comprehensive and super tough protection that defeats even the most dedicated cyber thieves. It’s the ultimate in cyber protection for everyone.</t>
  </si>
  <si>
    <t>BullGuard VPN</t>
  </si>
  <si>
    <t>It’s never been easier to have complete online privacy and total Internet freedom. BullGuard VPN gives you the flexibility to safely and securely access the Internet and online services from home, work or abroad.</t>
  </si>
  <si>
    <t>KeyOS MultiPlay SDKs</t>
  </si>
  <si>
    <t>Analytics plug-ins</t>
  </si>
  <si>
    <t xml:space="preserve">The KeyOS MultiPlay SDKs support all of the popular consumer playback platforms using a feature-rich player with support for Multi-DRM license delivery services. </t>
  </si>
  <si>
    <t>KeyOS MultiKey</t>
  </si>
  <si>
    <t>DRM Platform</t>
  </si>
  <si>
    <t>The KeyOS™ MultiKey™ Service is powered by Microsoft PlayReady, Google Widevine Modular, and Apple FairPlay DRM. Including support for HLS, MPEG-DASH and Microsoft Smooth Streaming</t>
  </si>
  <si>
    <t>KeyOS MultiPack Utility</t>
  </si>
  <si>
    <t>Encryption Support</t>
  </si>
  <si>
    <t>This software licensed solution enables in-network, on-premise, in-cloud, support for encryption for a broad array of popular consumer formats with widely-supported commercial DRMs. The KeyOS MultiPack Utility can be installed on hardware and in network and location of your choice.</t>
  </si>
  <si>
    <t>KeyOS MultiKey Server</t>
  </si>
  <si>
    <t>Key Delivery</t>
  </si>
  <si>
    <t xml:space="preserve">This software licensed solution enables in-network, on-premise, in-cloud, support for delivering DRM license keys to broad array of popular consumer platforms and devices using widely-supported commercial DRMs. The KeyOS MultiKey Server can be installed on hardware and in network and location of your choice. </t>
  </si>
  <si>
    <t>KeyOS MultiPass</t>
  </si>
  <si>
    <t>Passwork Distribution</t>
  </si>
  <si>
    <t>KeyOS™ MultiPass™ Service is aimed for event based organizations that do not expect to distribute their content to more than 20,000 end users per month e.g. Small Business, Specialized Education Organizations, Medical Organizations, Religious Organizations, etc.</t>
  </si>
  <si>
    <t>KeyOS MultiScreener</t>
  </si>
  <si>
    <t>BuyDRM’s KeyOS MultiScreener platform includes all the components necessary to successfully deliver online Screener and Digital Dailies in a secure and robust fashion.</t>
  </si>
  <si>
    <t>The Byos µGateway</t>
  </si>
  <si>
    <t xml:space="preserve">A hardened security stack on a simple plug-and-play USB device, the Byos µGateway (pronounced “micro-gateway”) provides protection from OSI layers 1 to 5 through hardware-enforced isolation.Each µGateway isolates the connected endpoint onto its own micro-segment of one that protects it from compromised networks and other endpoints on the network.
</t>
  </si>
  <si>
    <t>C2SEC iRisk Security Operation SaaS Platform</t>
  </si>
  <si>
    <t xml:space="preserve">iRisk discovers an organization's internet-exposed on-premise and cloud assets: IPs, sub domains, root domains, shadow ITs, cloud storage accounts, code repositories, etc., in real time. </t>
  </si>
  <si>
    <t>BUSINESS CONTINUITY</t>
  </si>
  <si>
    <t>Being prepared for cyber-security incidents is crucial.  Knowing what to do, who’s responsible for what and having a prepared plan and process for recovering to ‘business as usual’ is essential.</t>
  </si>
  <si>
    <t>AUDIT &amp; COMPLIANCE</t>
  </si>
  <si>
    <t>The EU General Data Protection Regulation (GDPR) replaces the DPA 1998 in May 2018, bringing with it much stronger protection for personal data and placing privacy at the heart of data processing.  Accompanying the new regulations are significant penalties of up to €20m or 4% of global turnover, whichever is the higher, for non-compliance.</t>
  </si>
  <si>
    <t>IT SERVICE MANAGEMENT</t>
  </si>
  <si>
    <t>IT Service</t>
  </si>
  <si>
    <t>C3IA’s highly experienced Information Technology Service Management (ITSM) professionals deliver services, advice and knowledge transfer based on the Information Technology Infrastructure Library (ITIL) and recognisable industry service models such as Service Integration and Management (SIAM) and Security Incident and Event Management (SIEM).</t>
  </si>
  <si>
    <t>Systems Engineering</t>
  </si>
  <si>
    <t>Operations Assessments</t>
  </si>
  <si>
    <t>C3IA’s Technical Security Group provide a range of technical services that complement our Risk and Security Consultancy capabilities. Even when good Information Security practice is in place, security vulnerabilities or compromises can still occur. As a result, we offer services to deal with both ‘pre-’ and ‘post-’ incident.</t>
  </si>
  <si>
    <t>RISK CONSULTANCY</t>
  </si>
  <si>
    <t>C3IA was one of the first companies in the UK to achieve Certified Cyber Security Consultancy status awarded by GCHQ and more recently by the National Cyber Security Centre (NCSC). Our specialists have undergone rigorous certification and independent assessments to become some of the very best cyber and information security professionals.</t>
  </si>
  <si>
    <t>SECURITY TRAINING</t>
  </si>
  <si>
    <t>Your organisation’s reputation, customer trust and competitive advantage are at risk if you fail to provide staff with effective cyber-awareness and cyber-security training.</t>
  </si>
  <si>
    <t>SECURITY MANAGEMENT</t>
  </si>
  <si>
    <t>Security Management</t>
  </si>
  <si>
    <t>Achieving an information security standard, certification or carrying out a one-off security assessment will be limited in its effectiveness unless effort is sustained throughout the organisation over time.</t>
  </si>
  <si>
    <t>C4ISR &amp; Cyber</t>
  </si>
  <si>
    <t>Business Systems Assessments</t>
  </si>
  <si>
    <t xml:space="preserve">CACI teams ensure information superiority by delivering multi-domain command, control, communications, and computer (C4) technology and networks. Our software-defined, full-spectrum cyber, electronic warfare, and counter-unmanned aircraft system (C-UAS) solutions deliver precision effects against any adversary. </t>
  </si>
  <si>
    <t>Crisis coordination</t>
  </si>
  <si>
    <t>Crisis Coordination</t>
  </si>
  <si>
    <t>Knowledge Management Systems</t>
  </si>
  <si>
    <t>Policy &amp; Procedure Creation</t>
  </si>
  <si>
    <t>Policy &amp; Procedure Writing</t>
  </si>
  <si>
    <t>Procedure Planning</t>
  </si>
  <si>
    <t>Threat Assessment</t>
  </si>
  <si>
    <t>Threat Assessments</t>
  </si>
  <si>
    <t>Enterprise BC Plan Integration</t>
  </si>
  <si>
    <t>Audit Prep &amp; Compliance Mapping</t>
  </si>
  <si>
    <t>Compliance Mapping</t>
  </si>
  <si>
    <t xml:space="preserve">Caliber Security is highly skilled in classifying, managing, and protecting data. We are experts at preparing companies for audits, as well as dealing with potential data loss of fraud. Caliber is structured with speed and agility in mind because if there are issues, you can’t afford to wait any longer. </t>
  </si>
  <si>
    <t>Data Breach Detection</t>
  </si>
  <si>
    <t>Enterprise DR Planning &amp; Integration</t>
  </si>
  <si>
    <t xml:space="preserve">Caliber Security has the knowledge and experience to make sure our customers can securely maintain uninterrupted business operations before, during, and after an incident. We work closely with our clients to ensure that their physical security plans contain disaster contingencies, like redundant power and redundant network connections to their building, and that they have security in high availability systems.
</t>
  </si>
  <si>
    <t>DPO Planning</t>
  </si>
  <si>
    <t>GRC Advising &amp; Roadmap</t>
  </si>
  <si>
    <t>GRC Advising</t>
  </si>
  <si>
    <t>Roadmap creation</t>
  </si>
  <si>
    <t>Whether you’re seeking compliance with governmental standards or trying to protect against potential threats, Caliber Security Partners is an expert Strategy &amp; Governance. We work to fully understand your company and specific needs, and use this information to develop plans and solutions that meet your goals and provide the most business value.</t>
  </si>
  <si>
    <t>Information Classification</t>
  </si>
  <si>
    <t>Investor/Due Diligence Evaluation</t>
  </si>
  <si>
    <t>Physical Infrastructure Penetration Testing</t>
  </si>
  <si>
    <t>Web App Penetration Testing</t>
  </si>
  <si>
    <t>Social Engineering &amp; Phishing</t>
  </si>
  <si>
    <t>Policy, Compliance, &amp; Business Enablers</t>
  </si>
  <si>
    <t>Recovery &amp; Remediation</t>
  </si>
  <si>
    <t>Remediation</t>
  </si>
  <si>
    <t>Risk Register</t>
  </si>
  <si>
    <t>Supply Chain &amp; Process Standarization</t>
  </si>
  <si>
    <t>SCRM</t>
  </si>
  <si>
    <t>Process Standarization</t>
  </si>
  <si>
    <t>If your company is in the process of growth, Caliber Security is available for various assessments and process standardizations. Our pre-planned assessments have structured frameworks with defined, industry specific best practices. This enables us to easily convey our security and privacy risk assessments in terms that are meaningful to finance and larger executives.</t>
  </si>
  <si>
    <t>Cloud SaaS/PaaS Security</t>
  </si>
  <si>
    <t xml:space="preserve">Your information security journey should always begin with an assessment. An assessment will help distinguish what assets are most valuable to you and how to best protect them. Whether you have a robust security system in place or you have few protocols, you need to understand your applications and mobile apps for vulnerabilities and weaknesses. 
</t>
  </si>
  <si>
    <t>Merger &amp; Acquisition Attestation</t>
  </si>
  <si>
    <t>Network Assessment</t>
  </si>
  <si>
    <t xml:space="preserve">Caliber’s vulnerability network scanning service provides a moment-in-time view of your system weaknesses. The value in this service is that it identifies low-hanging fruit in order to effectively and rapidly mitigate your overall security risk.  This assessment is targeted at computer systems, networking devices, or one or more particular programs and applications that are available across the network.
</t>
  </si>
  <si>
    <t>Caliber Security Partners excels in working with people and the operational side of businesses. It’s typical for companies to run scenarios that are drawn from very common risks. Caliber goes beyond this to also cover practical real risks, developed from the output of threat modeling and risk register. We believe in doing more than checking items off a list, we work to provide you with valuable and relevant results.</t>
  </si>
  <si>
    <t>Tabletop Exercises</t>
  </si>
  <si>
    <t>Capture the Flag Exercises</t>
  </si>
  <si>
    <t>Monitoring &amp; Response Services</t>
  </si>
  <si>
    <t>Subject Matter Experts</t>
  </si>
  <si>
    <t>With years of experience in Information Security and a large networking pool, Caliber has the resources and expertise to quickly provide assistance with Staffing &amp; Training. We also recognize that for some global companies, there may be data and privacy regulations with requirements for locally-based resources to deliver your information security needs. We can do that and, if needed, can guarantee in writing that everyone working on your project is based where you need them.</t>
  </si>
  <si>
    <t>Virtual CISO Services</t>
  </si>
  <si>
    <t>Incident Response Support</t>
  </si>
  <si>
    <t>Information Security Awareness Training</t>
  </si>
  <si>
    <t>Secure Development Training</t>
  </si>
  <si>
    <t>Secure Operations Training</t>
  </si>
  <si>
    <t>Intelligence Driven Authentication</t>
  </si>
  <si>
    <t>User Authenication</t>
  </si>
  <si>
    <t>Intelligence Driven Authentication is ideal for organizations looking to deploy an identity solution that helps them to verify and authenticate users by confirming that they are who and where they say they are. Helping to reduce fraud and meet license compliance standards, all while improving user experience and productivity.</t>
  </si>
  <si>
    <t>UTM Firewall</t>
  </si>
  <si>
    <t>UTM</t>
  </si>
  <si>
    <t>A managed firewall with deep packet inspection that blocks threats to your network before they can cause harm. Prevent scans, spoofing, SYN floods, DDoS attacks, fragmentation attacks, and more automatically.</t>
  </si>
  <si>
    <t>Cybersecurity is a core business requirement, providing a secure foundation to transform your enterprise and support your business.</t>
  </si>
  <si>
    <t>Capgemini’s Applied Innovation Exchange (AIE) brings together a framework for action, a global network of exchanges, and a rich and diverse ecosystem to deliver a high-performance innovation engagement experience through a portfolio of more than 20+ distinct services that span the breadth of the applied innovation process.</t>
  </si>
  <si>
    <t>Vendor Management</t>
  </si>
  <si>
    <t>Perform AI, Capgemini’s comprehensive portfolio of AI &amp; Analytics services, provides your organization with the ability to leverage the full transformative power of Data &amp; AI at scale. By activating data and insights at the heart of your business, in your everyday decisions and actions, you will augment your organization’s intelligence, and amplify business outcomes you expect from Data &amp; AI.</t>
  </si>
  <si>
    <t>Intelligent Automation</t>
  </si>
  <si>
    <t>In the age of disruption, cloud is the foundation for digital agility, changing the way we live and work, enabling us to do more with less, and accelerating the pace of human innovation. Capgemini helps you harness the cloud to create delightful experiences, open new avenues of collaboration, and optimize your value chain to generate profit and growth.</t>
  </si>
  <si>
    <t>We help CIOs and IT leaders to reduce costs and support greater business agility by modernising their IT infrastructure and applications. Our technology services span automation, infrastructure, application development &amp; maintenance, testing and end-user services.</t>
  </si>
  <si>
    <t>identify risk</t>
  </si>
  <si>
    <t>Robotic Process Automation</t>
  </si>
  <si>
    <t>RPA creation</t>
  </si>
  <si>
    <t>Due Diligence</t>
  </si>
  <si>
    <t>Enterprise Information Control</t>
  </si>
  <si>
    <t>Risk Mitigation</t>
  </si>
  <si>
    <t>Enhanced Rights Management</t>
  </si>
  <si>
    <t>Document Management System</t>
  </si>
  <si>
    <t>Capsule8 Protect</t>
  </si>
  <si>
    <t>Protect and respond to incidents in all your enterprise Linux systems while supporting speed, stability, and scalability.</t>
  </si>
  <si>
    <t>The Trusted Government IT Solutions Provider</t>
  </si>
  <si>
    <t>IT &amp; cyber marketing partner</t>
  </si>
  <si>
    <t>VMware Carbon Black Cloud</t>
  </si>
  <si>
    <t>Cloud EDR</t>
  </si>
  <si>
    <t>Transform your security with cloud native endpoint protection that adapts to your needs.</t>
  </si>
  <si>
    <t>VMware Carbon Black on Prem Services</t>
  </si>
  <si>
    <t>Reduce the attack surface and protect critical assets with advanced security purpose-built for workloads.</t>
  </si>
  <si>
    <t>SAINT Security Suite for AWS</t>
  </si>
  <si>
    <t>AWS Authority to Operate Partner</t>
  </si>
  <si>
    <t>Amazon Web Services (AWS) provides a broad set of products and services you can use as building blocks to run sophisticated and scalable applications. Running your applications in the AWS Cloud can help you move faster, operate more securely, and save substantial costs – all while benefiting from the scale and performance of the cloud.</t>
  </si>
  <si>
    <t>Tr-3 Vulnerability Scanning</t>
  </si>
  <si>
    <t>Cloud-based</t>
  </si>
  <si>
    <t xml:space="preserve">Introducing TR-3 cloud-based vulnerability scanning, the latest innovation from Carson &amp; SAINT, the company that built the award-winning SAINT Security Suite.This easy-to-use, cost-effective, cloud-based scanning service helps you find vulnerabilities. For each exposure, Tr-3 reports provide specific, actionable information that allows you to mitigate risk. </t>
  </si>
  <si>
    <t>SAINTbox® Appliance</t>
  </si>
  <si>
    <t>Hardware Appliance</t>
  </si>
  <si>
    <t>The Carson &amp; SAINT rack-mountable and set-top box (STB) SAINTbox appliances provide the power of SAINT Security Suite’s industry-leading vulnerability management with the speed and scalability of pre-configured hardware.</t>
  </si>
  <si>
    <t>BB-9 Security Appliance</t>
  </si>
  <si>
    <t>Internal Vuln Scanning Tool</t>
  </si>
  <si>
    <t>One of the biggest challenges any service provider faces is finding a cost-effective, easy-to-use, and reliable solution for conducting vulnerability scans of internal customer environments. Common internal scanning options have inherent challenges.</t>
  </si>
  <si>
    <t>Project Management Services</t>
  </si>
  <si>
    <t>PMO Support</t>
  </si>
  <si>
    <t>IT Policy &amp; Planning</t>
  </si>
  <si>
    <t>SAINTcloud®</t>
  </si>
  <si>
    <t xml:space="preserve">The cost of defending your most critical technology resources and information rises every year. Increased threats and tight budgets challenge even the most robust risk-management program. </t>
  </si>
  <si>
    <t>Web Application Scanning</t>
  </si>
  <si>
    <t>PCI Compliance Assessments</t>
  </si>
  <si>
    <t>Security Gap Analysis</t>
  </si>
  <si>
    <t>Compliance Assessments</t>
  </si>
  <si>
    <t>Security Program Implementation</t>
  </si>
  <si>
    <t>Independent Security Assessments</t>
  </si>
  <si>
    <t>Operational Readiness Assessments &amp; Certification</t>
  </si>
  <si>
    <t>Security Training Development &amp; Execution</t>
  </si>
  <si>
    <t>SAINT Security Suite</t>
  </si>
  <si>
    <t>SAINT Security Suite provides a fully-integrated set of capabilities to assess your network assets for the latest vulnerabilities across a wide variety of operating systems, software applications, databases, network devices and configurations. Attackers know where you are vulnerable, and they have the resources to challenge even the most robust security measures.</t>
  </si>
  <si>
    <t>Carve Systems Maturity Framework (CSMF)</t>
  </si>
  <si>
    <t>NIST-based assessment</t>
  </si>
  <si>
    <t>Providing solutions to prioritize your security efforts</t>
  </si>
  <si>
    <t>Vulnerability scanning</t>
  </si>
  <si>
    <t>Providing solutions to your testing and assessment needs</t>
  </si>
  <si>
    <t>Security Model Creation</t>
  </si>
  <si>
    <t>Solutions to your hardest software and product security problems</t>
  </si>
  <si>
    <t>SOC Security</t>
  </si>
  <si>
    <t>Castle Pro</t>
  </si>
  <si>
    <t>At the core of Castle, detecting threats quickly and accurately is our key focus. We are continuously investing in our models in order to improve its performance and strive towards 0% false-positive rates as new attacks get introduced.</t>
  </si>
  <si>
    <t>Castle Enterprise</t>
  </si>
  <si>
    <t>With Policies you can create custom rules that determine how risk is addressed and analyzed. Block transactions from a specific IP address, challenge all new devices, or even combine multiple attributes to create a policy that is tailored to your business.</t>
  </si>
  <si>
    <t>Cato Management Application</t>
  </si>
  <si>
    <t>Application Management</t>
  </si>
  <si>
    <t>Cato provides a cloud-based and self-service management application to control the entire service. It includes full network and security policy configuration, and detailed analytics on network traffic and security events. To experience the ease of use and deep visibility of Cato Management Application, please request a demo.</t>
  </si>
  <si>
    <t>Cloud Application Acceleration</t>
  </si>
  <si>
    <t>Application Traffic Accelerator</t>
  </si>
  <si>
    <t>Cato optimally routes public cloud application traffic, such as Office 365, UCaaS, and Cloud ERP from the edge and to the doorstep of the cloud application’s datacenter. Cato’s built-in cloud acceleration maximizes end-to-end throughput up to 20x, boosting application performance for bandwidth-intensive operations like file upload and download.</t>
  </si>
  <si>
    <t>Global Private Backbone</t>
  </si>
  <si>
    <t>Data Route Optimization</t>
  </si>
  <si>
    <t>Cato Cloud runs on a private global backbone of 50+ PoPs connected via multiple SLA-backed network providers. The PoPs software continuously monitors the providers for latency, packet loss, and jitter to determine, in real-time, the best route for every packet.</t>
  </si>
  <si>
    <t>Cloud Datacenter Integration</t>
  </si>
  <si>
    <t>Datacenter Integration</t>
  </si>
  <si>
    <t>Cato integrates with major cloud providers, such as Amazon AWS, Microsoft Azure, and Google Cloud with secure IPSec tunnels. By using its global backbone to optimally route traffic from the edge to the cloud providers, Cato eliminates the need for premium cloud connectivity solutions such as AWS DirectConnect and Microsoft Azure ExpressRoute.</t>
  </si>
  <si>
    <t>Security as a Service</t>
  </si>
  <si>
    <t>FWaaS</t>
  </si>
  <si>
    <t>NGAV</t>
  </si>
  <si>
    <t>Cato uses a full enterprise-grade network security stack natively built into the Cato Cloud to inspect all WAN and Internet traffic. Security layers include an application-aware next-generation firewall-as-a-Service (FWaaS), secure web gateway with URL filtering (SWG), standard and next-generation anti-malware (NGAV), and a managed IPS-as-a-Service (IPS). Cato can further secure your network with a comprehensive Managed Threat Detection and Response (MDR) service to detect compromised endpoints.</t>
  </si>
  <si>
    <t>Edge SD-WAN</t>
  </si>
  <si>
    <t>SD-WAN Device</t>
  </si>
  <si>
    <t>The Cato Socket SD-WAN device connects a physical location to the nearest Cato PoP via one or more last mile connections. Customers can choose any mix of fiber, cable, xDSL, and 4G/LTE connections.</t>
  </si>
  <si>
    <t>Secure Remote Access</t>
  </si>
  <si>
    <t>Cato Cloud delivers the full range of network and security capabilities to protect remote users with laptops, tablets, and smartphones. Using a Cato Client or clientless browser access (SDP), users connect to the nearest Cato PoP. Remote users’ traffic is optimally routed over the Cato backbone to on-premises or cloud applications.</t>
  </si>
  <si>
    <t>Data Forensics℠</t>
  </si>
  <si>
    <t>DFFIR</t>
  </si>
  <si>
    <t>Cheaters often leave clues in the form of hard-to-detect patterns that can be uncovered through careful analysis of individual exams, testing websites, or even worldwide test administrations.</t>
  </si>
  <si>
    <t>Caveon Investigative Services℠</t>
  </si>
  <si>
    <t>Investigate Negative Reports</t>
  </si>
  <si>
    <t>We provide clients with the capacity to quickly deploy a team of experienced professional test security investigators in response to any significant test security incident to conduct independent, thorough, and fair investigations.</t>
  </si>
  <si>
    <t>Remote Testing Security Checkup</t>
  </si>
  <si>
    <t>Remote Testing</t>
  </si>
  <si>
    <t>The online, remote testing environment provides fertile ground for many types of cheating and content theft. Caveon’s Security Checkup provides layers of valuable insight into the health of your remote testing program, helping you keep your exams secure for years to come.</t>
  </si>
  <si>
    <t>MONITORING SOLUTIONS</t>
  </si>
  <si>
    <t>Test Administration Monitoring</t>
  </si>
  <si>
    <t>A test monitoring program is vital for understanding if test security policies are being implemented effectively. Caveon offers these solutions for both remote and in-person testing, giving you the tools to understand what is happening during test administration, evaluate whether policies and procedures are effective, and make proactive improvements to keep tests safe and scores valid.</t>
  </si>
  <si>
    <t>Caveon Consulting Services℠</t>
  </si>
  <si>
    <t>Testing Security Plans</t>
  </si>
  <si>
    <t xml:space="preserve">Caveon Consulting Services is your “go to” source for assistance protecting your items and tests, thus upholding the fairness of your examinations and the validity of your test scores. </t>
  </si>
  <si>
    <t>Web Patrol℠</t>
  </si>
  <si>
    <t>Web App Monitoring</t>
  </si>
  <si>
    <t>Born from the idea that the Human Element is as critical as cutting edge technology to expose and eliminate online threats to your intellectual property.</t>
  </si>
  <si>
    <t>Cavirin Hybrid Cloud Security &amp; Compliance Platform</t>
  </si>
  <si>
    <t>Security and Compliance Management for the Hybrid Cloud</t>
  </si>
  <si>
    <t>Remote Access Assessment</t>
  </si>
  <si>
    <t>Start with CBI for our services. Stay with CBI for the experience. We are passionate about cybersecurity and the services we deliver and nimble enough to help you in all the ways you need. Our innovative team has access to, and deep knowledge of, virtually all cybersecurity tools, techniques and technologies, and they have the smarts to select the exact right solutions to achieve your goals.</t>
  </si>
  <si>
    <t>CBI brings a relentless focus on guarding your critical assets, listening to your needs and delighting you by going above and beyond your expectations on your engagement—delivering better outcomes than you ever imagined. Extend your team and augment your staff with required skills you may not have in-house. With CBI, you’ll receive ongoing, proactive notification to prepare you for emerging global threats.</t>
  </si>
  <si>
    <t>Breach &amp; Attack Simulation (using Cymulate)</t>
  </si>
  <si>
    <t>BAS platform provides an Advanced Persistent Threat (APT) simulation of your security posture. Obtain an analysis of the complete scope of your security from pre- to post-exploitation to understand all your vulnerabilities and improve awareness among your employees.</t>
  </si>
  <si>
    <t>They resell Cymulate</t>
  </si>
  <si>
    <t>Secure Devices</t>
  </si>
  <si>
    <t>Identify devices accessing the network that are located both on or off corporate networks, to apply network security controls, block or quarantine access for a device based on its security posture and level of risk.</t>
  </si>
  <si>
    <t>Secure Users</t>
  </si>
  <si>
    <t>Behavioral Biometrics</t>
  </si>
  <si>
    <t>Protect digital identities and against unsolicited access to corporate applications, data, documents, and back-office systems from virtually any device or location – without putting the corporate network and sensitive information at risk.</t>
  </si>
  <si>
    <t>Security Stack as a Service</t>
  </si>
  <si>
    <t>Built 100% in the cloud, the Zscaler global cloud delivers the entire gateway security stack as a service. By securely connecting users to their applications, regardless of device, location, or network, Zscaler is transforming enterprise security. Celestix is a Zscaler Certified Deployment Advisory Provider.</t>
  </si>
  <si>
    <t>Secure Access</t>
  </si>
  <si>
    <t>Various remote access infrastructure components are consolidated to provide different connectivity options and Always On connectivity from a single platform without the hassle of dealing with different cross-vendor solutions.</t>
  </si>
  <si>
    <t>Q-LOG</t>
  </si>
  <si>
    <t>Computerized Awareness Training System</t>
  </si>
  <si>
    <t>The Q-LOG Computerized Awareness Training System educates your employees to prevent cyber-attacks such as phishing, malware, spyware, ransomware, along with social engineering manipulation prevention. Q-LOG is a modular system that works across the platforms you use in the workplace including desktop and mobile devices, all without any need for client-side software.</t>
  </si>
  <si>
    <t>Social Engineering Training</t>
  </si>
  <si>
    <t xml:space="preserve">The Q-LOG system is an excellent platform to educate employees against the risks and tactics of social engineering. Social engineering attempts to manipulate employees into poor data security behavior that is contrary to the organization’s policy.
Social Engineering training is conducted the Enterprise Policy Training module. 
</t>
  </si>
  <si>
    <t>Cross Platform Training</t>
  </si>
  <si>
    <t xml:space="preserve">Social Engineering </t>
  </si>
  <si>
    <t>The Q-LOG system works the way you do to train and educate against cyber-attacks and social engineering. The system is designed to be cross-platform across common devices, such as mobile phones, discs and thumb drives. No client software is needed on any of the endpoint devices.</t>
  </si>
  <si>
    <t>Management and Measurement</t>
  </si>
  <si>
    <t>Testing</t>
  </si>
  <si>
    <t>The core of Q-LOG is the management and measurement module that gives the system administrator easy to use and powerful tools to develop, schedule, execute and measure the effectiveness of cyber-awareness training. You will always know the “at-risk” level of your organization and the best course of training action to reduce risk to its lowest possible level.</t>
  </si>
  <si>
    <t>Enterprise Policy Training Module</t>
  </si>
  <si>
    <t>The Enterprise Policy training module gives employees a solid theoretical base to combat cyber-attacks and social engineering manipulations. This training is conducted through pop-up windows that appear at scheduled intervals on the PC screens. The pop-ups display either a multiple choice question or a training message.</t>
  </si>
  <si>
    <t>Phishing Training Module</t>
  </si>
  <si>
    <t>Use the Q-LOG Phishing module to create, schedule, conduct and analyze mock phishing attacks across common platforms like PC, web, mobile, and media transfer (USB/DVD/CD). This module includes all of the tools necessary to conduct effective anti-phishing education across the organization. The Q-LOG Phishing module comes with ready-to-go emails, file attachments and landing pages that can be used as-is or after easy customization.</t>
  </si>
  <si>
    <t>Cellcrypt Mobile</t>
  </si>
  <si>
    <t>Secure Collaboration</t>
  </si>
  <si>
    <t>Private Switch</t>
  </si>
  <si>
    <t>Secure Messaging</t>
  </si>
  <si>
    <t>Secure voice &amp; conference calls</t>
  </si>
  <si>
    <t>The Private Switch is the core of control for Cellcrypt and is administered via a web-based management console with access restricted to authorized users.
It manages users, call signaling, call control, and media communications; and authenticates and authorizes every interaction within the network.</t>
  </si>
  <si>
    <t>Cellcrypt Desktop</t>
  </si>
  <si>
    <t>Voice Gateway</t>
  </si>
  <si>
    <t>VoIP to PBX Encryption</t>
  </si>
  <si>
    <t>The Cellcrypt Secure Voice Gateway provides an encrypted VoIP channel that integrates seamlessly with any existing digital PBX infrastructure.
This allows organizations to extend the benefits of their existing PBX features, including voicemail and conference calling, to mobile users with the reduced costs of VoIP and the strong encryption provided by Cellcrypt.</t>
  </si>
  <si>
    <t>Cellebrite Digital Collector</t>
  </si>
  <si>
    <t>Acquire forensic images</t>
  </si>
  <si>
    <t>Cellebrite UFED Cloud</t>
  </si>
  <si>
    <t>Cloud-based Evidence</t>
  </si>
  <si>
    <t>Extract, preserve and analyze public and private-domain, social-media data, instant messaging, file storage, web pages and other cloud-based content.</t>
  </si>
  <si>
    <t>Cellebrite Physical Analyzer</t>
  </si>
  <si>
    <t>Data Analyzer</t>
  </si>
  <si>
    <t>Enables the examination of multiple data sources from the broadest range of mobile applications, digital devices, warrant returns and the cloud.</t>
  </si>
  <si>
    <t>Cellebrite Frontliner</t>
  </si>
  <si>
    <t>Evidence collector</t>
  </si>
  <si>
    <t>Simplifies digital data collection by empowering your field officers to effectively collect digital data in real-time.</t>
  </si>
  <si>
    <t>Cellebrite Premium</t>
  </si>
  <si>
    <t>iOS &amp; Android Access</t>
  </si>
  <si>
    <t>Cellebrite UFED</t>
  </si>
  <si>
    <t>Mobile Data Access</t>
  </si>
  <si>
    <t>Access and extract data from the widest range of digital devices.</t>
  </si>
  <si>
    <t>Cellebrite Responder</t>
  </si>
  <si>
    <t>Real-time Data Collection</t>
  </si>
  <si>
    <t>Empowers investigative field teams to securely extract digital data and surface insights from the widest range of devices.</t>
  </si>
  <si>
    <t>Cellebrite Seeker</t>
  </si>
  <si>
    <t>Video Evidence Collection</t>
  </si>
  <si>
    <t>Video solutions assist investigators looking to analyze the increasingly prevalent video footage and overlay this with mobile device data, while incorporating the findings into a case timeline that can be easily reviewed.</t>
  </si>
  <si>
    <t>Cellrox Thinvisor</t>
  </si>
  <si>
    <t>Virtualization platform</t>
  </si>
  <si>
    <t>Cross-device Application</t>
  </si>
  <si>
    <t>Lightweight mobile virtualization platform that enables multiple Virtual Mobile Instances to coexist on a single device. Each Virtual Mobile Instance is completely isolated, can be customized and transferred to other devices. The Thinvisor ensures that the Virtual Mobile Instances are independent and isolated from one another. Thinvisor maintains device performance, power usage, and support for native applications while providing an intuitive user experience.</t>
  </si>
  <si>
    <t>Enables security and IT personnel from enterprise organizations to automatically detect, view and monitor all external assets and infrastructure including hosts, software, domains, and IOT devices, in order to mitigate exposures and threats, and to proactively prevent attacks before they lead to brand damage and data breach.</t>
  </si>
  <si>
    <t>Cyber Security Training</t>
  </si>
  <si>
    <t>Exploit Development</t>
  </si>
  <si>
    <t>Provides the latest in cyber security training to arm military and corporate professionals with the skills and knowledge they need to fulfill their cyber mission.</t>
  </si>
  <si>
    <t>Our teams collect intrusion artifacts and use the data we discover to mitigate potential Computer Network Defense incidents within the enterprise.  We also perform command and control functions in response to incidents and correlate incident data to identify specific vulnerabilities, make recommendations, and implement solutions that enable swift and effective remediation.</t>
  </si>
  <si>
    <t>Cybersecurity Engineering</t>
  </si>
  <si>
    <t>Gap &amp; Vulnerability Idenification</t>
  </si>
  <si>
    <t>Engineer cyber architectures by applying cyber modeling and simulation techniques in the form of attack scenarios, along with system faults and failures that, when applied, determine the survivability and resilience of systems’ mission critical functions. Engineer cyber solutions with a focus on both effectiveness and compliance, ensuring that core cyber security principles are incorporated from day one of design development. This upfront integration of embedded cyber security technology and compliance checkpoints, coupled with early security testing, allows our clients to identify threats and risks before they manifest.</t>
  </si>
  <si>
    <t>CENTERPOINT’s certified penetration testers and ethical hackers apply advanced offensive techniques that mimic real world attacks.  With these reality-based scenarios, we readily identify methods that would be attackers could use to circumvent the security features of applications, systems, or networks. We conduct penetration testing as a controlled attempt to achieve a specific, attacker-simulated goal using the attacker’s techniques, hardware and software tools.
Our penetration testing provides system owners the ability to test their confidence in their security posture and bring to light the level of effort required for adversaries to breach system safeguards.  At the end of penetration testing, CENTERPOINT delivers a penetration test report indicating if and how security was breached and recommendations for remediating identified vulnerabilities.</t>
  </si>
  <si>
    <t>Risk &amp; Vulnerability Assessment</t>
  </si>
  <si>
    <t>We perform all assessment activities with an eye towards identifying and mitigating any and all vulnerabilities that may expose our clients to unintentional or intentional security breaches.</t>
  </si>
  <si>
    <t>Cyber Hunt</t>
  </si>
  <si>
    <t>Protected Sessions</t>
  </si>
  <si>
    <t>End-to-End Solution</t>
  </si>
  <si>
    <t>Secures bi-directional communications between your IoT devices and your application server/cloud. Keep your data safe while it is in transition through gateways, compute engines, and midpoint/fog devices in-between encrypted network segments.</t>
  </si>
  <si>
    <t>Priveleged Access Service</t>
  </si>
  <si>
    <t>Access Request</t>
  </si>
  <si>
    <t>Workflow Approval</t>
  </si>
  <si>
    <t>Application Password Vault</t>
  </si>
  <si>
    <t>Audit &amp; Monitoring Service</t>
  </si>
  <si>
    <t>Analyzed a privileged user’s behavior and apply the proper level of control for the corresponding risk.</t>
  </si>
  <si>
    <t>Credential Management</t>
  </si>
  <si>
    <t>Privelege Threat Analytics Service</t>
  </si>
  <si>
    <t>User Behavior Analytics</t>
  </si>
  <si>
    <t>Allows for all the above as well as secure administrative access via jump box, workflow-driven access requests and approvals as well as multi-factor-authentication (MFA) at the vault.</t>
  </si>
  <si>
    <t>Authentication Service</t>
  </si>
  <si>
    <t>Multi-Directory Brokering</t>
  </si>
  <si>
    <t>Allows properly verifying who requests privileged access. This can be achieved by leveraging enterprise directory identities, eliminating local accounts and decreasing the overall number of accounts and passwords, therefore reducing the attack surface.</t>
  </si>
  <si>
    <t>Privilege Elevation Service</t>
  </si>
  <si>
    <t>Privilege Elevation</t>
  </si>
  <si>
    <t>Role &amp; Policy Management</t>
  </si>
  <si>
    <t>Minimizes the risk exposure to cyber-attacks caused by individuals with too much privilege. The service allows customers to implement just enough, just-in-time privileged access best practices and in turn limiting potential damage from security breaches.</t>
  </si>
  <si>
    <t>Secure Administrative Access</t>
  </si>
  <si>
    <t>Jump Box</t>
  </si>
  <si>
    <t>Shared Account Vault</t>
  </si>
  <si>
    <t>Password Vault</t>
  </si>
  <si>
    <t>Monitoring and session recording can be achieved through either a gateway-based and/or host-based technique. Advanced monitoring capabilities even allow for process launch and file integrity monitoring.</t>
  </si>
  <si>
    <t>CleanINTERNET</t>
  </si>
  <si>
    <t xml:space="preserve">Advanced Threat Detection </t>
  </si>
  <si>
    <t>A cost-effective, industry agnostic solution for Shielding &amp; Advanced Threat Detection that uses dynamic intelligence on a mass-scale. It leverages over 100 sources of CTI with over 3,500 feeds and alleviates the burden of implementing complex CTI systems so your internal cyber security team can now focus on other mission-critical activities.</t>
  </si>
  <si>
    <t>Bot Defense</t>
  </si>
  <si>
    <t>Protect APIs and web applications from automated attacks and application business logic abuse with the only solution that doesn’t force you to use cumbersome JavaScript instrumentation or mobile SDK integration.</t>
  </si>
  <si>
    <t>API Sentinel</t>
  </si>
  <si>
    <t>Eliminate API security risks before they are published with runtime API inventory for visibility, continuous risk analysis and specification conformance assessment.</t>
  </si>
  <si>
    <t>App Firewall</t>
  </si>
  <si>
    <t>Stop burdening your staff with extra work by using your WAF in alert only mode. Machine Learning accurately detects vulnerabilities to improve your security posture and simplify policy management.</t>
  </si>
  <si>
    <t>CryptoFlow® Net Creator (CFNC)</t>
  </si>
  <si>
    <t xml:space="preserve">Centralized key management system that provides full control of your security posture.  With a user-friendly GUI and drag-and-drop tool, you have the ability to define and deploy policies with ease from one central point of control.
</t>
  </si>
  <si>
    <t>CERTIFIED CEP APPLIANCES</t>
  </si>
  <si>
    <t>Multi-layer Data Protection</t>
  </si>
  <si>
    <t xml:space="preserve">Multi-layer encryption appliances that provide data protection and application segmentation. These CEPs integrate easily into any existing network and operate transparently to the network infrastructure, which ensures all data is encrypted without impacting network performance.
</t>
  </si>
  <si>
    <t>Distributed Ledger Technology Gateway</t>
  </si>
  <si>
    <t>Blockchain ledgers into single application</t>
  </si>
  <si>
    <t>Consolidate multiple blockchain ledgers into a single usable application. On the external/ledger side it acts as independent nodes in each ledger for which it has a connector. On the internal side it replicates all committed blocks of information to an internal data store allowing for quick assembly and aggregation of blockchains.</t>
  </si>
  <si>
    <t>TrustMonitor™</t>
  </si>
  <si>
    <t>Provides access to both real-time and historic trend information relating to specific incidents, as well as reporting and alert features to support incident response handling. Delivers instant notifications, impact analysis, and trend information for the real-time situational awareness needed to assess risks and minimize service outages.</t>
  </si>
  <si>
    <t>ICAM PROOFCARDS™</t>
  </si>
  <si>
    <t>PIV Credentials</t>
  </si>
  <si>
    <t>TrustVisitor</t>
  </si>
  <si>
    <t>Prescreen Visitor Information</t>
  </si>
  <si>
    <t>An advanced, pre-registration, two-factor authentication visitor management platform available to any organization facilitating the use of credentials for secure visitor management.</t>
  </si>
  <si>
    <t>Certo AntiSpy iOS</t>
  </si>
  <si>
    <t>Spyware Detection</t>
  </si>
  <si>
    <t>Jailbreak Detection</t>
  </si>
  <si>
    <t>iPhone spyware detection tool, application developed by experts in mobile security. Detect spyware and tracking apps on your device, even those designed to be undetectable.</t>
  </si>
  <si>
    <t>Certo Mobile Security Android</t>
  </si>
  <si>
    <t>Find malicious apps and files, fast! Protect your phone or tablet from spyware, stalkerware, viruses and trojans that can steal your data or spy on your device. Remove threats that can harm your device or put your personal data at risk. Audit of all apps on your device and see which ones access sensitive information. Protect your device from prying eyes with Intruder Detection. Use our Breach Check tool to find out if your accounts or passwords have been compromised and take steps to protect your online identity.</t>
  </si>
  <si>
    <t>Cybersecurity Advisors</t>
  </si>
  <si>
    <t>Manual</t>
  </si>
  <si>
    <t>Enabling companies by securing their software supply chains and business critical assets. Partner with us to mitigate cyber risk today.</t>
  </si>
  <si>
    <t>INFRASTRUCTURE SERVICES</t>
  </si>
  <si>
    <t>End-to-End infrastructure</t>
  </si>
  <si>
    <t>SYSTEMS INTEGRATION</t>
  </si>
  <si>
    <t>IT OUTSOURCING SERVICES</t>
  </si>
  <si>
    <t>Outsourced IT Services</t>
  </si>
  <si>
    <t>APPLICATION SERVICES</t>
  </si>
  <si>
    <t>BUSINESS CONSULTING</t>
  </si>
  <si>
    <t>BUSINESS PROCESS SERVICES</t>
  </si>
  <si>
    <t>Chainalysis Kryptos</t>
  </si>
  <si>
    <t>Business Profiles</t>
  </si>
  <si>
    <t>Vet new opportunities and navigate risks in cryptocurrency. Chainalysis Kryptos provides complete profiles of cryptocurrency businesses based on KYC details and the industry's most trusted blockchain data.</t>
  </si>
  <si>
    <t>Chainalysis Data</t>
  </si>
  <si>
    <t>Chainalysis insights</t>
  </si>
  <si>
    <t>Chainalysis Reactor</t>
  </si>
  <si>
    <t>Investigation software</t>
  </si>
  <si>
    <t>Reactor is the investigation software that connects cryptocurrency transactions to real-world entities, enabling you to combat criminal activity on the blockchain.</t>
  </si>
  <si>
    <t>Chainalysis KYT</t>
  </si>
  <si>
    <t>Transaction Monitoring</t>
  </si>
  <si>
    <t>Chainalysis KYT (Know Your Transaction) combines industry-leading blockchain intelligence, an easy-to-use interface, and a real-time API to reduce manual workflows while helping cryptocurrency businesses comply with local and global regulations.</t>
  </si>
  <si>
    <t>CloudGuard</t>
  </si>
  <si>
    <t>Automated Application Security</t>
  </si>
  <si>
    <t>Quantum Edge</t>
  </si>
  <si>
    <t>Branch Virtual Gateway</t>
  </si>
  <si>
    <t>Quantum Smart-1 Cloud</t>
  </si>
  <si>
    <t>Cloud Firewalls</t>
  </si>
  <si>
    <t>Appliance Management</t>
  </si>
  <si>
    <t>Compliance Monitoring</t>
  </si>
  <si>
    <t>compliance monitoring</t>
  </si>
  <si>
    <t>DevSecOps</t>
  </si>
  <si>
    <t>Smart Event</t>
  </si>
  <si>
    <t>Event Management</t>
  </si>
  <si>
    <t>Seems like a SIEM, but just for Check Point events?</t>
  </si>
  <si>
    <t>Quantum</t>
  </si>
  <si>
    <t>Firewalls</t>
  </si>
  <si>
    <t>Intelligence</t>
  </si>
  <si>
    <t>Remote Access VPN</t>
  </si>
  <si>
    <t>Harmony Connect</t>
  </si>
  <si>
    <t>SASE</t>
  </si>
  <si>
    <t>Security Posture Management</t>
  </si>
  <si>
    <t>Harmony Mobile</t>
  </si>
  <si>
    <t>Threat Defense</t>
  </si>
  <si>
    <t>Quantum Rugged</t>
  </si>
  <si>
    <t>Harmony Browse</t>
  </si>
  <si>
    <t>Web Browser Security</t>
  </si>
  <si>
    <t>Workload Protection</t>
  </si>
  <si>
    <t>Harmony Email &amp; Office</t>
  </si>
  <si>
    <t>Harmony Endpoint</t>
  </si>
  <si>
    <t>Infinity SOC</t>
  </si>
  <si>
    <t>CxCodebashing</t>
  </si>
  <si>
    <t>AppSec Awareness</t>
  </si>
  <si>
    <t>AppSec Awareness and Training</t>
  </si>
  <si>
    <t>Software Security Platform</t>
  </si>
  <si>
    <t>CI/CD Pipeline</t>
  </si>
  <si>
    <t xml:space="preserve">The industry’s most comprehensive software security platform that unifies with DevOps and provides static and interactive application security testing, software composition analysis and application security training and skills development to reduce and remediate risk from software vulnerabilities.
</t>
  </si>
  <si>
    <t>CxIAST</t>
  </si>
  <si>
    <t>IAST</t>
  </si>
  <si>
    <t>Automate the detection of run-time vulnerabilities during functional testing.</t>
  </si>
  <si>
    <t>CxSAST</t>
  </si>
  <si>
    <t>SAST</t>
  </si>
  <si>
    <t>Make custom code security testing inseparable from development.</t>
  </si>
  <si>
    <t>CxSCA</t>
  </si>
  <si>
    <t>SCA</t>
  </si>
  <si>
    <t>Detect, Prioritize, and Remediate Open Source Risks</t>
  </si>
  <si>
    <t>Security Risk Management</t>
  </si>
  <si>
    <t>Insider Risk</t>
  </si>
  <si>
    <t>Cybersecurity Risk Management</t>
  </si>
  <si>
    <t>VirusTotal</t>
  </si>
  <si>
    <t>Malware Analysis</t>
  </si>
  <si>
    <t>Inspects items with over 70 antivirus scanners and URL/domain blacklisting services, in addition to a myriad of tools to extract signals from the studied content. Any user can select a file from their computer using their browser and send it to VirusTotal. VirusTotal offers a number of file submission methods, including the primary public web interface, desktop uploaders, browser extensions and a programmatic API. The web interface has the highest scanning priority among the publicly available submission methods. Submissions may be scripted in any programming language using the HTTP-based public API.</t>
  </si>
  <si>
    <t>Portal</t>
  </si>
  <si>
    <t>Gain exclusive access to the world’s most powerful underground data lake: the widest and deepest collection of data sources available on the market today. Investigate with ease, accelerate time to intel and take the right action – fast.</t>
  </si>
  <si>
    <t>Global Cyber Facility</t>
  </si>
  <si>
    <t>Data privacy risk</t>
  </si>
  <si>
    <t>Data Assessment</t>
  </si>
  <si>
    <t>A sophisticated solution for sophisticated buyers, offering up to $100M in capacity.</t>
  </si>
  <si>
    <t>Integrity+ by Chubb</t>
  </si>
  <si>
    <t>E&amp;O Liability Insurance</t>
  </si>
  <si>
    <t>An integrated solution offering broad liability and first-party cyber protection for midsized businesses</t>
  </si>
  <si>
    <t>Forefront Portfolio 3.0</t>
  </si>
  <si>
    <t>An integrated solution for private companies</t>
  </si>
  <si>
    <t>Cyber ERM</t>
  </si>
  <si>
    <t>An enterprise risk management solution for companies of all sizes</t>
  </si>
  <si>
    <t>DigiTech® ERM</t>
  </si>
  <si>
    <t>Tech Companies</t>
  </si>
  <si>
    <t>An enterprise risk management solution for technology companies</t>
  </si>
  <si>
    <t>CIMTRAK INTEGRITY SUITE</t>
  </si>
  <si>
    <t>FIM</t>
  </si>
  <si>
    <t>CIMTRAK FOR CLOUD</t>
  </si>
  <si>
    <t>CIMTRAK FOR NETWORK DEVICES</t>
  </si>
  <si>
    <t>CIMTRAK FOR DIRECTORY SERVICES</t>
  </si>
  <si>
    <t>CIMTRAK FOR DATABASES</t>
  </si>
  <si>
    <t>Database Security</t>
  </si>
  <si>
    <t>CIMTRAK FOR CONTAINERS</t>
  </si>
  <si>
    <t>CIMTRAK FOR HYPERVISORS</t>
  </si>
  <si>
    <t>Cyber Intelligence Services (CIS)</t>
  </si>
  <si>
    <t>Data Control</t>
  </si>
  <si>
    <t>Managed Security Services (MSS)</t>
  </si>
  <si>
    <t>Red Team Services (RTS)</t>
  </si>
  <si>
    <t>Cipher Labs</t>
  </si>
  <si>
    <t>Social Projects</t>
  </si>
  <si>
    <t>Technical Presentations</t>
  </si>
  <si>
    <t>Our highly qualified and technology-driven R&amp;D laboratory. Based in multiple countries, Cipher labs performs deep and continuous research in various cybersecurity fields. We integrate this research into our services, from the invention of innovative technology to the creation of novel intelligence. Cipher continuously invests to support the detection and analyses of vulnerabilities, malware and persistent threats, allowing organisations to effectively mitigate risk and defend themselves against sophisticated attacks.</t>
  </si>
  <si>
    <t>Governance, Risk and Compliance (GRC)</t>
  </si>
  <si>
    <t>Analyzer</t>
  </si>
  <si>
    <t>Data Analysis</t>
  </si>
  <si>
    <t>4iQ scans deep and dark web sources for stolen, leaked or lost login credentials and other personal identifiable information (PII).
With team and technology, 4iQ indexes billions of identity records exposed in hacked and dumped breach corpuses across the world.</t>
  </si>
  <si>
    <t>CipherCloud CASB+​</t>
  </si>
  <si>
    <t>Delivers complete visibility for your organization’s cloud usage, along with enabling deep intelligence into user behaviour and application usage. With over 20,000 clouds profiled in our knowledge base, CASB+ analyzes over 60 attributes per cloud and shares CIO/CISO reports with detailed assessment of risks associated with each cloud in use so that you can take steps to address issues immediately.</t>
  </si>
  <si>
    <t>Cloud Encryption Gateway (CEG)</t>
  </si>
  <si>
    <t>Encryption solution that protects data no matter where it is — “at rest,” in network transit, in the cloud application layers (API, middleware, memory), and in use. This helps prevent threats such as credential theft, account hijacking, insecure APIs, malicious insiders or forced government disclosure that primarily target data in-use, not at rest.</t>
  </si>
  <si>
    <t>With CipherCloud Cloud Security Posture Management (CSPM), organizations can reduce the operational complexity of managing multiple clouds through a centralized security solution for all cloud services and infrastructure, prevent cloud misconfigurations that can lead to data loss and enable consistent compliance standards across all the cloud subscriptions.</t>
  </si>
  <si>
    <t>Data Security-as-a-Service (DSaaS)</t>
  </si>
  <si>
    <t>DSaaS is the industry’s most seamless, transparent and frictionless encryption and tokenization service available as an API for instant integration for your applications. Designed for today’s data-centric businesses, DSaaS allows anyone to encrypt (on demand) any data type to meet any data governance, policies or compliance needs – all the while staying in full control of your data and the associated keys.</t>
  </si>
  <si>
    <t>CipherCloud Zero Trust Network Access</t>
  </si>
  <si>
    <t>CipherCloud Zero Trust Network Access (ZTNA), combined with CipherCloud CASB+ platform, delivers critical Zero Trust access control to applications and resources residing in hybrid IT environments – including public clouds and private data centers.
CipherCloud’s advanced approach to ZTNA fully engages the principle of “least privilege” to offer context appropriate access to nearly any application hosted on-premise or in the cloud. This integrated strategy, combining the strengths of CASB+ and proven ZTNA solutions capabilities, enables today’s practitioners to isolate business critical applications through micro-segmentation and dictate Zero Trust access across enterprise applications and data from any device and location. Using this approach, organizations gain the ability to facilitate secure, flexible, and scalable remote workforce deployments that meet their specific requirements.
CipherCloud ZTNA can be deployed both in conjunction with CASB+ and in standalone modes, and is directly supported via partnership with leading network security, identity and threat protection providers, enabling best-of-breed integration to offer powerful out-of-the-box Zero Trust Network Access (ZTNA) controls.</t>
  </si>
  <si>
    <t>Cipherloc Polymorphic Encryption Core</t>
  </si>
  <si>
    <t>Advanced encryption solution that leverages the Cipherloc Polymorphic Encryption Module (PEM) to allow today’s computing systems to seamlessly handle tomorrow’s security demands.</t>
  </si>
  <si>
    <t>The Cipherloc Polymorphic Encryption Module</t>
  </si>
  <si>
    <t>The Cipherloc Polymorphic Encryption Module is a cryptographic module deployed with our next-gen Polymorphic Key Progression Algorithm (PKPA). The PKPA enhances standard encryption through the process of polymorphism, where data is broken up into fragments and each is encrypted with its own unique key. Unlike traditional encryption, this creates multiple pairs of ciphers and keys that can be processed in parallel, rather than a single block of data encrypted with a single key.</t>
  </si>
  <si>
    <t>Software Design &amp; Development</t>
  </si>
  <si>
    <t>Identity &amp; Access Management (IdAM) is key in any organization today in order to manage the employees and their logical &amp; physical access. Our experience in implementing IdAM systems in production environments with a 100% success rate for NASA and the DoD speaks for itself.</t>
  </si>
  <si>
    <t xml:space="preserve">Provides training to organizations and individuals that want to further their technical knowledge in the realm of cybersecurity and software design &amp; development. Please check the list of courses below for the next available date and time in order to take advantage of this invaluable opportunity.
</t>
  </si>
  <si>
    <t>CLOUD SECURITY</t>
  </si>
  <si>
    <t>AWS Pen Testing</t>
  </si>
  <si>
    <t>DIGITAL FORENSICS TOOLS</t>
  </si>
  <si>
    <t>seful in forensics investigation across multiple phases within industry standard Incident Response Handling guidelines to include: Detect &amp; Analyze, Contain, Eradicate, Recover, Post Incident.</t>
  </si>
  <si>
    <t>DATA LEAKAGE PREVENTION</t>
  </si>
  <si>
    <t>Security Control Management</t>
  </si>
  <si>
    <t>Security monitoring tool utilized by Fortune 500 companies and SMB’s alike. The premise behind DLP is, “If you have something to protect, protect it….” DLP allows its operators to create policy, which analyzes multiple protocols in an effort to identify sensitive data in your environment. DLP is flexible and dynamic enough to learn how a business operates. With policy tuning and tweaking the organization can define what data they consider sensitive, what data they need to protect for compliance or regulatory purposes, and how they want to apply actions to prevent the loss from occurring.</t>
  </si>
  <si>
    <t>NEXT GENERATION FIREWALLS</t>
  </si>
  <si>
    <t>Next-Gen SIEM</t>
  </si>
  <si>
    <t>Provide many additional benefits compared to a traditional firewall. NGFWs can see traffic on many different OSI layers and provide security controls on those different layers. Traditional Firewalls will control access with port and protocol based rules. Internet traffic can span and hop on different ports to bypass these controls. Without visibility on the application layers advanced internet traffic, including malware, will render traditional firewalls ineffective.</t>
  </si>
  <si>
    <t>GOVERNANCE, RISK &amp; COMPLIANCE</t>
  </si>
  <si>
    <t>Policy Architecture</t>
  </si>
  <si>
    <t>Gap Analysis</t>
  </si>
  <si>
    <t>Help bring order to enterprises’ large sea of regulations, audit programs, processes, and policy. Governance in respect to Information Create and distribute policies and controls as they map to regulatory, compliance, or internal requirements. Assess the effectiveness of controls Ease risk assessment and mitigation Audit control &amp; data requests Review permission and access levels</t>
  </si>
  <si>
    <t>SINGLE SIGN-ON</t>
  </si>
  <si>
    <t>This allows your organization to verify the authenticity of your users and to verify and audit any malicious login activity. By locking down an environment with a SSO infrastructure, all methods and attempts to access the environment are logged and verified with Multi Factor Authentication (MFA).</t>
  </si>
  <si>
    <t>WEB APPLICATION FIREWALLS</t>
  </si>
  <si>
    <t>Tool that allows an administrator to create security policies around the context of a web application or web service. Instead of simply looking only at the networking details (IP addresses, TCP/UDP port numbers, etc.), a web application firewall is smart enough to be able to look at the requests and responses of a web application. In other words, a WAF can see the messages that make up the actual web application or service.</t>
  </si>
  <si>
    <t>APT &amp; MALWARE PROTECTION</t>
  </si>
  <si>
    <t>ENDPOINT SECURITY</t>
  </si>
  <si>
    <t>Provide organizations with a means to monitor in real-time, for malicious behaviors that take place on the workstations.</t>
  </si>
  <si>
    <t>IDENTITY ACCESS MANAGEMENT</t>
  </si>
  <si>
    <t>Management of digital identities, their authentication, authorization, and access to network resources internally and across the internet. SSO, or Single Sign-On, allows a user to bypass authentication into multiple systems by using a single verified digital identity.</t>
  </si>
  <si>
    <t>NETWORK ACCESS CONTROL</t>
  </si>
  <si>
    <t>Unify endpoint security compliance for each device, whether antivirus, patch management, encryption for laptops and mobile devices, or other security concerns. Provide visibility of the network, Guest &amp; Rogue Device Control, monitor threats associated on the network.</t>
  </si>
  <si>
    <t>SOCIAL ENGINEERING</t>
  </si>
  <si>
    <t>SECURITY INFORMATION &amp; EVENT MANAGEMENT</t>
  </si>
  <si>
    <t>Security and compliance management solution that provides organizations with the ability to collect, monitor, analyze, and identify security threats within a central solution.</t>
  </si>
  <si>
    <t>VULNERABILITY MANAGEMENT</t>
  </si>
  <si>
    <t>Anti-Money Laundering (AML)</t>
  </si>
  <si>
    <t>Anti-Fraud</t>
  </si>
  <si>
    <t>Financial Investigations</t>
  </si>
  <si>
    <t>Blockchain</t>
  </si>
  <si>
    <t>Crypto Risk Mitigation</t>
  </si>
  <si>
    <t>Protecting Banks and FIs from virtual asset laundering risks, illicit money service businesses, and crypto-related threats</t>
  </si>
  <si>
    <t>Certified Examiner Training</t>
  </si>
  <si>
    <t>Project Ares</t>
  </si>
  <si>
    <t>Tool for any individual, team or organization looking to expand their cyber skillset and readiness posture. Project Ares allows cyber teams from enterprise, government, and higher education institutions to augment the cyber workforce by providing hands-on, gamified cyber range learning exercises that emulate networks at risk. Realistic scenarios engage teams and individuals in immersive virtual environments using real-world tools, network activity and a large library of authentic threat scenarios.</t>
  </si>
  <si>
    <t>CIS-CAT Lite</t>
  </si>
  <si>
    <t>Automated Assessments</t>
  </si>
  <si>
    <t>CIS SecureSuite</t>
  </si>
  <si>
    <t>Build Kits</t>
  </si>
  <si>
    <t>Automatic Remediation</t>
  </si>
  <si>
    <t>CIS Benchmarks™</t>
  </si>
  <si>
    <t>Controls Testing</t>
  </si>
  <si>
    <t>CIS CAT Pro</t>
  </si>
  <si>
    <t>CIS Controls™</t>
  </si>
  <si>
    <t>CIS CSAT</t>
  </si>
  <si>
    <t>CIS RAM</t>
  </si>
  <si>
    <t>MS-ISAC</t>
  </si>
  <si>
    <t>Analytics</t>
  </si>
  <si>
    <t>Data Center Analytics</t>
  </si>
  <si>
    <t>Internet of Things (IoT)</t>
  </si>
  <si>
    <t>Sensor Solutions</t>
  </si>
  <si>
    <t>Networking</t>
  </si>
  <si>
    <t>Hardware</t>
  </si>
  <si>
    <t>Network Management</t>
  </si>
  <si>
    <t>Data Center</t>
  </si>
  <si>
    <t>Management and Automation</t>
  </si>
  <si>
    <t>Mobility and Wireless</t>
  </si>
  <si>
    <t>Collaboration</t>
  </si>
  <si>
    <t>Unified Communications</t>
  </si>
  <si>
    <t>Citrix Virtual Apps and Desktops Service</t>
  </si>
  <si>
    <t>Cloud &amp; Datacenter</t>
  </si>
  <si>
    <t xml:space="preserve">VDI &amp; DaaS </t>
  </si>
  <si>
    <t>Citrix Virtual Apps and Desktops Standard for Azure</t>
  </si>
  <si>
    <t>Microsoft Azure</t>
  </si>
  <si>
    <t>Citrix Workspace</t>
  </si>
  <si>
    <t>ShareFile</t>
  </si>
  <si>
    <t>Citrix Web App Firewall</t>
  </si>
  <si>
    <t>Citrix Workspace app</t>
  </si>
  <si>
    <t>Continuous penetration testing</t>
  </si>
  <si>
    <t>Penetration testing</t>
  </si>
  <si>
    <t>Red team exercises</t>
  </si>
  <si>
    <t>Hacking training</t>
  </si>
  <si>
    <t>MarkMonitor</t>
  </si>
  <si>
    <t>Web of Science</t>
  </si>
  <si>
    <t>Client Experience Services</t>
  </si>
  <si>
    <t>Corellis</t>
  </si>
  <si>
    <t>Innovation Acceleration</t>
  </si>
  <si>
    <t>Darts-ip</t>
  </si>
  <si>
    <t>IP analytics for litigation</t>
  </si>
  <si>
    <t>Derwent</t>
  </si>
  <si>
    <t>Patent</t>
  </si>
  <si>
    <t>CompuMark</t>
  </si>
  <si>
    <t>Trademark Consulting</t>
  </si>
  <si>
    <t>Claroty Platform</t>
  </si>
  <si>
    <t>Complete OT security solution that encompasses Claroty’s CTD, EMC, and SRA products and integrates seamlessly with customers’ existing infrastructure.</t>
  </si>
  <si>
    <t>Integrations</t>
  </si>
  <si>
    <t>OEM Integration</t>
  </si>
  <si>
    <t>Cyber</t>
  </si>
  <si>
    <t xml:space="preserve">ELTA's Cyber business unit is IAI's centre of excellence for Cyber Solutions addressing “national grade” challenges faced by nation states, critical infrastructures, law enforcement, and defense forces.
Cyber is a strategic sector for IAI. The Cyber business unit has developed unique solutions for Cyber defense, protection, monitoring, prediction, identification, intelligence and accessibility.
</t>
  </si>
  <si>
    <t>Management Security Analytics</t>
  </si>
  <si>
    <t>Centalized Management System</t>
  </si>
  <si>
    <t>Password Protection</t>
  </si>
  <si>
    <t>Device Security</t>
  </si>
  <si>
    <t>SSL VPN</t>
  </si>
  <si>
    <t>Zero Touch Deployment</t>
  </si>
  <si>
    <t>Cleafy Platform</t>
  </si>
  <si>
    <t>Fraud Management</t>
  </si>
  <si>
    <t>Complete Monitoring</t>
  </si>
  <si>
    <t>Meet you where you are in your journey to and in the cloud, giving you the support you need, when you need it.</t>
  </si>
  <si>
    <t>ClearDATA Locate®</t>
  </si>
  <si>
    <t>PHI &amp; PII Management</t>
  </si>
  <si>
    <t>Leverages machine learning and natural language processing technology to help forward-thinking healthcare organizations find, manage and use data that contains PHI / PII</t>
  </si>
  <si>
    <t>Clear Data Compliance Cloud Adoption Framework</t>
  </si>
  <si>
    <t>Help you navigate and accelerate your cloud journey with a security and compliance strategy at the core via The ClearDATA Compliant Cloud Adoption Framework.</t>
  </si>
  <si>
    <t>ClearDATA Assess®</t>
  </si>
  <si>
    <t>Security Risk Assessment</t>
  </si>
  <si>
    <t>Transforms the traditional security risk assessment (SRA) service by providing customers with a software front end to make the process more efficient and manageable</t>
  </si>
  <si>
    <t xml:space="preserve">ClearDATA Comply™ </t>
  </si>
  <si>
    <t>Enforces compliance and provides real-time reporting to prove your status</t>
  </si>
  <si>
    <t>Questionnaires as a Service</t>
  </si>
  <si>
    <t>QaaS</t>
  </si>
  <si>
    <t>Insider Threat Screening</t>
  </si>
  <si>
    <t>Pre-Hire</t>
  </si>
  <si>
    <t>Continuous</t>
  </si>
  <si>
    <t>Clearspeed Verbal</t>
  </si>
  <si>
    <t>Voice Analytics Technology</t>
  </si>
  <si>
    <t>Voice analytics technology that provides an accurate risk assessment of an individual’s vocal yes/no responses, in any language, using an automated voice questionnaire which is delivered via a 2-10 minute phone call.  Because it is so accurate, our customers generally apply it at the beginning of a process to help them quickly triage their risk so they can immediately clear the majority and then offramp the potentially high-risk individuals or transactions to a more focused fraud or threat team.</t>
  </si>
  <si>
    <t>IRM|Privacy</t>
  </si>
  <si>
    <t>Breach Notification Rules</t>
  </si>
  <si>
    <t>ClearAdvantage Managed Services</t>
  </si>
  <si>
    <t>Cyber Risk Management aaS</t>
  </si>
  <si>
    <t>Vendor Risk Management aaS</t>
  </si>
  <si>
    <t>IRM|Pro®</t>
  </si>
  <si>
    <t>Enterprise Cyber Risk Management Software</t>
  </si>
  <si>
    <t>Enables healthcare organizations to efficiently identify exposures, manage and reduce the likelihood of a breach, save time and money, and meet HIPAA compliance requirements by identifying the unique threats and vulnerabilities applicable to their organizations.</t>
  </si>
  <si>
    <t>IRM|Security</t>
  </si>
  <si>
    <t>Hippa Required Security Assessment Tool</t>
  </si>
  <si>
    <t>IRM|Framework</t>
  </si>
  <si>
    <t>NIST CSF Assessment Tool</t>
  </si>
  <si>
    <t>IRM|Analysis</t>
  </si>
  <si>
    <t>OCT-Quality Enterprise Risk Analysis</t>
  </si>
  <si>
    <t>Cyber Risk Management</t>
  </si>
  <si>
    <t>Technical Security Services</t>
  </si>
  <si>
    <t>M&amp;A Due Diligence</t>
  </si>
  <si>
    <t>HIPAA Compliance Solutions</t>
  </si>
  <si>
    <t>Technical Testing Services</t>
  </si>
  <si>
    <t>Code Signing Certificates</t>
  </si>
  <si>
    <t>Code signing certificate proves code authenticity and ensures that the code is not altered and software is safe to download. Code Signing is the best certificate to digitally sign your code and secure users from malicious code.</t>
  </si>
  <si>
    <t>RapidSSL Certificates</t>
  </si>
  <si>
    <t>SSL Certificates</t>
  </si>
  <si>
    <t>Provide upfront security solutions for small and medium level organizations by following the automated domain validation process to secure their online communications.</t>
  </si>
  <si>
    <t>Cloakware by Irdeto</t>
  </si>
  <si>
    <t>https://irdeto.com/cloakware-by-irdeto/</t>
  </si>
  <si>
    <t>Irdeto's Cloakware Software Protection</t>
  </si>
  <si>
    <t>Clone Guard Security Monitoring</t>
  </si>
  <si>
    <t>Aggregate, correlate and analyze log data in your environment to facilitate the identification, troubleshooting and resolution of security threats. Clone Guard Security Monitoring consists of Log Management and Security Information and Event Management (SIEM)</t>
  </si>
  <si>
    <t>Clone Guard Security Scanning</t>
  </si>
  <si>
    <t xml:space="preserve">Perform real world attack simulations on your infrastructure to identify existing vulnerabilities and obtain recommendations on how to improve your overall security. Clone Guard Security Scanning consists of Managed Penetration Testing, OnDemand Penetration Testing, Payment Card Industry (PCI) Compliance Scanning, General Data Protection Regulation (GDPR) Compliance Scanning, and Vulnerability Assessment
</t>
  </si>
  <si>
    <t>Clone Guard Secure Cloud Services</t>
  </si>
  <si>
    <t>A secure private cloud solution for your critical business solutions
. Clone Guard Secure Cloud Services consists of Secure Private Cloud</t>
  </si>
  <si>
    <t>Clone Guard Security Consulting</t>
  </si>
  <si>
    <t xml:space="preserve">Gain instant access to critical security expertise and technology to rapidly respond to your businesses security and compliance needs. Clone Guard Security Consulting consists of Professional Services, Incident Response, and General Data Protection Regulation compliance
</t>
  </si>
  <si>
    <t>Clone Guard Endpoint Protection</t>
  </si>
  <si>
    <t>Protect your endpoints in real time and detect and prevent cyber threats and attacks. Clone Guard Endpoint Protection consists of Advanced Endpoint Threat Protection</t>
  </si>
  <si>
    <t>Clone Guard Network Security</t>
  </si>
  <si>
    <t xml:space="preserve">Monitor your network in real-time, infuse best practices and optimize perimeter security to detect and prevent threats. Clone Guard Network Security consists of Intrusion Prevention Services (IPS), Managed Firewall, and NextGen Firewall
</t>
  </si>
  <si>
    <t>Open Source Auto-Remediation</t>
  </si>
  <si>
    <t>Auto Remediation</t>
  </si>
  <si>
    <t>This management of controls gives users the ability to set up several distinct workflows within specified user-defined parameters, with automation at the very heart of it. Each strand of your team’s unique processes can now be met without any compromise or risk as automation becomes more accessible.</t>
  </si>
  <si>
    <t>Cloud Conformity for AWS</t>
  </si>
  <si>
    <t>Cloud Conformity for AZURE</t>
  </si>
  <si>
    <t>Azure</t>
  </si>
  <si>
    <t>Cloud One Conformity Pricing</t>
  </si>
  <si>
    <t>Conformity</t>
  </si>
  <si>
    <t>Cloud Conformity for Google Cloud</t>
  </si>
  <si>
    <t>Google Cloud</t>
  </si>
  <si>
    <t>Cloud Range Platform</t>
  </si>
  <si>
    <t>Cyber Range Training as a Service</t>
  </si>
  <si>
    <t>SOC Analyst Training</t>
  </si>
  <si>
    <t>SOC Analyst</t>
  </si>
  <si>
    <t>Only hands-on training for the world's leading cybersecurity tools including IBM QRadar, Splunk, ArcSight, Check Point, Palo Alto, and more.</t>
  </si>
  <si>
    <t>Remote Access</t>
  </si>
  <si>
    <t>CloudCheckr CMx High Security</t>
  </si>
  <si>
    <t>Cloud computing security management</t>
  </si>
  <si>
    <t>CloudCheckr CMx Federal</t>
  </si>
  <si>
    <t>FedRAMP Cloud Management</t>
  </si>
  <si>
    <t>Cloud management platform</t>
  </si>
  <si>
    <t>CloudCheckr Finance Manager</t>
  </si>
  <si>
    <t>Finance Manager Tool</t>
  </si>
  <si>
    <t>Designed to give financial operations a complete picture of IT costs across their organization’s hybrid cloud infrastructure.</t>
  </si>
  <si>
    <t>CloudCheckr CMx</t>
  </si>
  <si>
    <t>Total Visibility</t>
  </si>
  <si>
    <t>Cloud management software</t>
  </si>
  <si>
    <t>CLOUDERA FAST FORWARD RESEARCH</t>
  </si>
  <si>
    <t>Access ML trends</t>
  </si>
  <si>
    <t>Access research that focuses on emerging machine learning trends as well as working prototypes that exemplify them.</t>
  </si>
  <si>
    <t>CLOUDERA DATA SCIENCE WORKBENCH</t>
  </si>
  <si>
    <t>AI/ML data science</t>
  </si>
  <si>
    <t>Accelerate your ability to build, scale, and deploy machine learning and advanced analytics with fast, easy, and secure self-service data science for the enterprise.</t>
  </si>
  <si>
    <t>Cloudera Data Platform</t>
  </si>
  <si>
    <t>Enterprise Data Cloud</t>
  </si>
  <si>
    <t>Manages and secures the data lifecycle across all major public clouds and the private cloud—seamlessly connecting on-premises environments to public clouds for a hybrid experience. IT can deliver the speed and agility the business wants by the ability to: Control cloud costs with auto scale, suspend, and resume, Optimize workloads based on analytics and machine learning, View data lineage across any cloud and transient clusters, Use a single pane of glass across hybrid and multi-clouds, Scale to petabytes of data and thousands of diverse users</t>
  </si>
  <si>
    <t>WORKLOAD XM</t>
  </si>
  <si>
    <t>Infratructure capacity</t>
  </si>
  <si>
    <t xml:space="preserve">Optimize workloads, application performance, and infrastructure capacity for data warehousing, data engineering, and machine learning environments. </t>
  </si>
  <si>
    <t>CLOUDERA DATAFLOW</t>
  </si>
  <si>
    <t>Secure Data Streaming</t>
  </si>
  <si>
    <t>Manage your streaming data from edge to enterprise easily, quickly, securely, and prioritized for analysis with clear traceability.</t>
  </si>
  <si>
    <t>Bot Management</t>
  </si>
  <si>
    <t>Rate Limiting</t>
  </si>
  <si>
    <t>API  Endpoints</t>
  </si>
  <si>
    <t>Cache Support</t>
  </si>
  <si>
    <t>CDN</t>
  </si>
  <si>
    <t>Content Delivery</t>
  </si>
  <si>
    <t>Cloudflare for Teams</t>
  </si>
  <si>
    <t>Data loss prevention</t>
  </si>
  <si>
    <t>phishing</t>
  </si>
  <si>
    <t>1.1.1.1 for Families</t>
  </si>
  <si>
    <t>DNS Resolver</t>
  </si>
  <si>
    <t>1.1.1.1 with WARP (App)</t>
  </si>
  <si>
    <t>Faster DNS Resolver</t>
  </si>
  <si>
    <t>China Network</t>
  </si>
  <si>
    <t>For China clients</t>
  </si>
  <si>
    <t>Network Interconnect</t>
  </si>
  <si>
    <t>Spectrum</t>
  </si>
  <si>
    <t>Reverse Proxy</t>
  </si>
  <si>
    <t>1.1.1.1</t>
  </si>
  <si>
    <t>Secure Internet</t>
  </si>
  <si>
    <t>Cloudflare Workers</t>
  </si>
  <si>
    <t>Serverless</t>
  </si>
  <si>
    <t>Cloudflare Workers KV</t>
  </si>
  <si>
    <t>Argo Smart Routing</t>
  </si>
  <si>
    <t>Smart Data Routing</t>
  </si>
  <si>
    <t>Magic Transit</t>
  </si>
  <si>
    <t>Transit Service</t>
  </si>
  <si>
    <t>Waiting Room</t>
  </si>
  <si>
    <t>Virtual Waiting Room</t>
  </si>
  <si>
    <t>Manage peak traffic</t>
  </si>
  <si>
    <t>CloudFlare WAF</t>
  </si>
  <si>
    <t>Web Analytics</t>
  </si>
  <si>
    <t>Web App</t>
  </si>
  <si>
    <t>Stream Delivery</t>
  </si>
  <si>
    <t>Website development</t>
  </si>
  <si>
    <t>CloudFlare DNS</t>
  </si>
  <si>
    <t>SSL / TLS</t>
  </si>
  <si>
    <t>Project Galileo</t>
  </si>
  <si>
    <t>CloudFlare Gateway</t>
  </si>
  <si>
    <t>Cloud Permissions Management Platform</t>
  </si>
  <si>
    <t>Infrastructure Entitlement Management (CIEM)</t>
  </si>
  <si>
    <t>Protects cloud infrastructure from insider threats and poor security hygiene by applying a lifecycle framework to managing identity privileges.</t>
  </si>
  <si>
    <t>Secures your brand and customers against digital security risks across web domains, social media, and the deep and dark web. It’s the only solution that gives you a holistic defense for all your digital engagement channels.</t>
  </si>
  <si>
    <t>Detect, investigate, and defend against cybercriminals accessing your sensitive data and trusted accounts.</t>
  </si>
  <si>
    <t>Modern Compliance</t>
  </si>
  <si>
    <t>Information Protection</t>
  </si>
  <si>
    <t>Information protection applies security solutions and other technologies, as well as processes and policies, to secure information. Protect your data against accidental mistakes, attacks and insider risk—across your cloud services, email, endpoint, and on-premises file shares. Leverage common classifiers honed over 10 years. And achieve fast time to value and optimize your end user experience with a modern architecture that’s easy to deploy and maintain.</t>
  </si>
  <si>
    <t>Email Protection</t>
  </si>
  <si>
    <t>Deployed as a cloud service or on premises—protect against malware and threats that don't involve malware, including impostor email, or business email compromise (BEC). Granular email filtering controls spam, bulk "graymail" and other unwanted email. And continuity capabilities keep email communications flowing when your email server fails.</t>
  </si>
  <si>
    <t>Premium Security Services</t>
  </si>
  <si>
    <t>Advanced Threat Protection</t>
  </si>
  <si>
    <t>Prevent, detect, and notify you of advanced threats – through email, mobile, social, and the desktop – and help you resolve them before they cause lasting harm.</t>
  </si>
  <si>
    <t>Secure communication for Gmail and Outlook</t>
  </si>
  <si>
    <t>Gmail &amp; Outlook</t>
  </si>
  <si>
    <t>Secure case management for Salesforce</t>
  </si>
  <si>
    <t>SalesForce</t>
  </si>
  <si>
    <t>Custom configuration, embedding protection layer for business applications</t>
  </si>
  <si>
    <t>Confidential practice management for Clio</t>
  </si>
  <si>
    <t>Confidential storage and file sharing for Google Drive and Box</t>
  </si>
  <si>
    <t>Cloud Security and Compliance</t>
  </si>
  <si>
    <t>Data Privacy Assurance</t>
  </si>
  <si>
    <t>CloudPassage Halo</t>
  </si>
  <si>
    <t>Automated Security Controls</t>
  </si>
  <si>
    <t>Unified cloud security platform that automates cloud computing security controls and compliance across servers, containers, and IaaS in any public, private, hybrid, and multi-cloud environment. Halo’s extensive automation capabilities streamline and accelerate workflows between InfoSec and DevOps.</t>
  </si>
  <si>
    <t>CloudSEK XVigil</t>
  </si>
  <si>
    <t>Digital Risk Monitoring</t>
  </si>
  <si>
    <t>CloudSEK BeVigil</t>
  </si>
  <si>
    <t>Mobile App Reputation</t>
  </si>
  <si>
    <t>Free mobile app reputation search tool</t>
  </si>
  <si>
    <t>https://www.cloudsine.tech/</t>
  </si>
  <si>
    <t>Advisory on new &amp; advanced technologies</t>
  </si>
  <si>
    <t>Azure Sentinel Services</t>
  </si>
  <si>
    <t>Cloud Security Ops</t>
  </si>
  <si>
    <t>Detective Controls</t>
  </si>
  <si>
    <t>Security Incident idenfication</t>
  </si>
  <si>
    <t>WebOrion security suite</t>
  </si>
  <si>
    <t>Web app</t>
  </si>
  <si>
    <t>Cloud Security Compliance and Audit</t>
  </si>
  <si>
    <t>Identity and Access Management</t>
  </si>
  <si>
    <t>CMD</t>
  </si>
  <si>
    <t>Server Security</t>
  </si>
  <si>
    <t>Detection, response and visibility for Linux servers</t>
  </si>
  <si>
    <t>E&amp;O Insurance</t>
  </si>
  <si>
    <t>CoalfireOne</t>
  </si>
  <si>
    <t>Automated Testing</t>
  </si>
  <si>
    <t>Secure cloud services</t>
  </si>
  <si>
    <t>Continuous monitoring</t>
  </si>
  <si>
    <t>Cyber risk advisory</t>
  </si>
  <si>
    <t>Strategic Risk Planning</t>
  </si>
  <si>
    <t>Threat and Vulnerability Management</t>
  </si>
  <si>
    <t>CoalfireOne is your hub for proactively managing and automating compliance. You can easily manage the administrative, analytical, and technical aspects of your projects – all in one place. This powerful cloud-based platform delivers technology and insight to help you simplify compliance, reduce risks, and empower your enterprise’s security.</t>
  </si>
  <si>
    <t>Technical security services</t>
  </si>
  <si>
    <t>Cybersecurity compliance and assessment services</t>
  </si>
  <si>
    <t>Secure Product Development</t>
  </si>
  <si>
    <t>Endpoint Detection &amp; Response</t>
  </si>
  <si>
    <t>Cyber Risk Assessment</t>
  </si>
  <si>
    <t>HackerOne Response</t>
  </si>
  <si>
    <t>DDoS Mitigation</t>
  </si>
  <si>
    <t>Patch Manager</t>
  </si>
  <si>
    <t>Credential Monitoring</t>
  </si>
  <si>
    <t>Threat Monitor</t>
  </si>
  <si>
    <t>Pentest as a Service (PtaaS) platform</t>
  </si>
  <si>
    <t>Pentest as a service</t>
  </si>
  <si>
    <t>Actually, vulnerability discovery as a service</t>
  </si>
  <si>
    <t>Cointel</t>
  </si>
  <si>
    <t>Bitcoin</t>
  </si>
  <si>
    <t>Secure Grid</t>
  </si>
  <si>
    <t>Decentralized middleware</t>
  </si>
  <si>
    <t>Coable ISMS (Information Security Management System)</t>
  </si>
  <si>
    <t>User-friendly web application that provides everything you need to map and improve your information security.</t>
  </si>
  <si>
    <t>Storro</t>
  </si>
  <si>
    <t>DEVICE MAKERS</t>
  </si>
  <si>
    <t>Device Threat Model</t>
  </si>
  <si>
    <t xml:space="preserve">Cybeats security platform has been designed for securing IoT and connected devices. Our approach starts with a trusted device profile that defines the normal behavior of a device. A device sentinel sits on each device to identify abnormal behavior that might be a cyber-attack.
</t>
  </si>
  <si>
    <t>Cyveillance Joins ZeroFOX</t>
  </si>
  <si>
    <t xml:space="preserve">Cyveillance Threat Intelligence Services is now part of ZeroFOX, delivering world class intelligence-driven Digital Risk Protection. The combination of the ZeroFOX Artificial Intelligence-powered Digital Risk Protection Platform with Cyveillance’s robust threat intelligence data lake and expansive human dark web intelligence capabilities now offers security teams comprehensive automated protection and intelligence for organizations of all sizes
</t>
  </si>
  <si>
    <t>ZoneHawk</t>
  </si>
  <si>
    <t>mobiForge is a resource site for web developers, marketers and others working in the mobile space. Access statistics, technical know-how, opinion and analysis on publishing content to today’s dynamic web environment. Join a community of hundreds of thousands of mobile enthusiasts on mobiForge to stay on top of this fast changing landscape.</t>
  </si>
  <si>
    <t>Our "Endpoint Security" solution effectively protects your customers' devices from identity theft, viruses, malware, and malicious apps. At the same time, you can expand your portfolio with an attractive offer that generates revenue for your company and strengthens customer confidence in your brand.</t>
  </si>
  <si>
    <t>Threat Command™</t>
  </si>
  <si>
    <t>External Threat Intelligence</t>
  </si>
  <si>
    <t>External Threat Intelligence and Remediation. The IntSights ETP Suite monitors thousands of sources across the clear, deep, and dark web to identify threats that directly target your unique digital footprint. IntSights Threat Command finds and mitigates external threats that directly target your organization, employees, and customers.</t>
  </si>
  <si>
    <t>Code Dx Platform</t>
  </si>
  <si>
    <t>ASOC</t>
  </si>
  <si>
    <t>Code.Scan</t>
  </si>
  <si>
    <t>CI/CD Security</t>
  </si>
  <si>
    <t>Acquired by AutoRABIT</t>
  </si>
  <si>
    <t>AutoRabit Platform</t>
  </si>
  <si>
    <t>Salesforce Development Security</t>
  </si>
  <si>
    <t>Incydr™</t>
  </si>
  <si>
    <t>Detection</t>
  </si>
  <si>
    <t>Response</t>
  </si>
  <si>
    <t>Incydr is a SaaS data risk detection and response product that allows security teams to effectively mitigate file exposure and exfiltration risks without disrupting legitimate collaboration.</t>
  </si>
  <si>
    <t>Incydr Gov</t>
  </si>
  <si>
    <t>Government</t>
  </si>
  <si>
    <t>Endpoint backup &amp; recovery for the enterprise</t>
  </si>
  <si>
    <t>Cofense Managed PDR</t>
  </si>
  <si>
    <t>Defense Center</t>
  </si>
  <si>
    <t>Provides a team of experts trained to identify, analyze, respond to, and remediate the phishing attacks that threaten your organization.</t>
  </si>
  <si>
    <t>Cofense Triage</t>
  </si>
  <si>
    <t>Cofense TriageTM accelerates phishing email analysis, investigation, and response by cutting through the noise automatically and surfacing the real threats faster, protecting your organization from the risk of compromise.</t>
  </si>
  <si>
    <t>Cofense PhishMe</t>
  </si>
  <si>
    <t>Simulates active phishing threats to condition smarter user behavior. It’s the opposite of “phish testing,” which assesses vulnerability but fails to change behavior through continual learning. Unlike machines, humans can’t be patched. People remain aware of threats through phishing awareness training, practicing regularly, and remaining invested in organizational defense.</t>
  </si>
  <si>
    <t>Cofense LMS</t>
  </si>
  <si>
    <t>Help administrators manage content and ongoing education. Cofense’s Security Awareness LMS was developed to reinforce the behavioral conditioning and experiential learning delivered through the Cofense PhishMeTM family of products with the ability to expand phishing awareness training in areas of security and compliance important to your company. The LMS Auto Enrollment allows you to create dynamic rules within Cofense PhishMe that will automatically enroll end-users in the selected Cofense LMS course. With Cofense’s Security Awareness LMS, you can easily upload additional content for a fully-personalized catalog and experience.</t>
  </si>
  <si>
    <t>Cofense Vision</t>
  </si>
  <si>
    <t>SOC analyst</t>
  </si>
  <si>
    <t>Vision® lets you search and quarantine emails in minutes — across your entire organization. It’s phishing threat hunting at speed.</t>
  </si>
  <si>
    <t>Cofense Intelligence</t>
  </si>
  <si>
    <t>Provides the phishing alerts, information, and insights needed to proactively defend your organization against current and emerging phishing threats, and vital context to support investigation and mitigation when you need to respond.</t>
  </si>
  <si>
    <t>Cofense Reporter</t>
  </si>
  <si>
    <t>Cofense ReporterTM makes it easy to report suspicious emails. With a single click of the Cofense phishing button, users can notify security teams to investigate potential phishing threats. With real-time visibility, your SOC can respond to and stop phishing attacks faster.</t>
  </si>
  <si>
    <t>https://www.cognigoglobal.com/</t>
  </si>
  <si>
    <t>AI-driven data protection platform</t>
  </si>
  <si>
    <t>Help enterprises protect their data and stay in compliance with every regulations.</t>
  </si>
  <si>
    <t>VNS3</t>
  </si>
  <si>
    <t>No-cost offering available in all major public clouds as well as private clouds and cloud marketplaces. With VNS3 Free Edition, you only pay the runtime fees. Launch a secure overlay network in the public cloud. Set up encrypted, LAN-to-LAN connectivity with a physical datacenter, office, or co-location. Extend connectivity beyond standard cloud networking options using VPN protocols like multicast, and NAT-Traversal encapsulation or GRE over IPsec.</t>
  </si>
  <si>
    <t>Workforce Service Edge™</t>
  </si>
  <si>
    <t>https://en.comda.co.il/</t>
  </si>
  <si>
    <t>Vault</t>
  </si>
  <si>
    <t>Systems Management</t>
  </si>
  <si>
    <t>Digital Invoices</t>
  </si>
  <si>
    <t>Face Recognition</t>
  </si>
  <si>
    <t>Fingerprint Scanner</t>
  </si>
  <si>
    <t>GRC - Governance, Risk management &amp; Compliance</t>
  </si>
  <si>
    <t xml:space="preserve">Tools that can improve the organization's ability to meet its targets with complying with the law. </t>
  </si>
  <si>
    <t>Managed services provide the organization with the precise tools in order to have a great costumer service, and accessibility to its clients. Commugen's solutions offer intuitive tools to manage and display data to the client and the organization.</t>
  </si>
  <si>
    <t>Procurement Solutions (Procurement 365)</t>
  </si>
  <si>
    <t>Procurement</t>
  </si>
  <si>
    <t>Procurement 365 is a modular, multilingual cloud &amp; on premise end-to-end procurement solution. It excels in visual presentation of data, while supporting multiple ways to conduct procurement and tailor the procurement and tender processes and permissions to the clients’ needs - No programming required.</t>
  </si>
  <si>
    <t>Government &amp; Municipal Solutions</t>
  </si>
  <si>
    <t>The local government provides a complete solution for many of the population needs, including projects such as road-building, along with continuous activity as giving education services.</t>
  </si>
  <si>
    <t>Device Management</t>
  </si>
  <si>
    <t>BYOD Solutions</t>
  </si>
  <si>
    <t>The CommuniTake Enterprise Mobility is a comprehensive solution for managing the mobile business imperatives. CommuniTake’s Enterprise Mobility goes beyond assets and policies management functions into the realm of Total Mobility, which is a powerful combination of device and applications management, highly secure communication, collaboration, automated issue resolution and remote device control.</t>
  </si>
  <si>
    <t>Remote Care</t>
  </si>
  <si>
    <t>Management</t>
  </si>
  <si>
    <t>CommuniTake Remote Care empowers support advisors to assume complete control over mobile devices and PCs from afar. Support advisors can provide support as if they are holding the device in their hands regardless of its location. Powered by leading technology – allowing the world’s best market coverage – Remote Care uses an advanced feature- set to provide the right solution for your device issues.</t>
  </si>
  <si>
    <t>IntactPhone</t>
  </si>
  <si>
    <t>IntactPhone is the world’s most secure mobile phone for organizations. This high-end smartphone is built from the ground-up to provide you the ultimate defense against mobile cyber-crime. IntactPhone runs a purpose-built security-rich operating system, fused command-and-control application, built-in secure communications, and multiple security and performance assurance utilities. These components form the Intact Mobile Security platform. It protects you from eavesdropping, malware, data breaches and any attempts to hack or tamper with your mobile communications and data. It enables you to establish and enforce a best-of-all-worlds mobile device security and compliance framework to match your specific enterprise mobile security requirements.</t>
  </si>
  <si>
    <t>Proactive Services</t>
  </si>
  <si>
    <t>Strategic Advice</t>
  </si>
  <si>
    <t>Technical Success</t>
  </si>
  <si>
    <t>Web App Security</t>
  </si>
  <si>
    <t>Secure Application Containerization</t>
  </si>
  <si>
    <t>Secure sensitive data from exposure by email by creating user-based policies, enabling advanced
threat protection, and preventing email data leakage with Comodo’s Secure Email Gateway.</t>
  </si>
  <si>
    <t>Red Team/Blue Team Services</t>
  </si>
  <si>
    <t>Endpoint Security Products</t>
  </si>
  <si>
    <t>SaaS Endpoint Security</t>
  </si>
  <si>
    <t>Incident Management Services</t>
  </si>
  <si>
    <t>SOC as a Platform Service</t>
  </si>
  <si>
    <t>GeoMatrix – GeoLocation System</t>
  </si>
  <si>
    <t>Geolocation Intelligence System</t>
  </si>
  <si>
    <t>GeoMatrix is an advanced geolocation intelligence system, which provides real time location of any cellular subscriber worldwide.</t>
  </si>
  <si>
    <t>Educational and learning portal</t>
  </si>
  <si>
    <t>Security Awareness</t>
  </si>
  <si>
    <t>We specialize in the creation and delivery of content rich focused training in Regulatory Compliance, Governance, Risk Management (GRC) and related Best Practices (BP) in a wide range of industries including healthcare, life sciences, pharmaceuticals, bio technology, medical devices and other industries where GRC &amp; BP are involved.</t>
  </si>
  <si>
    <t>IoT Security Testing</t>
  </si>
  <si>
    <t>CompliancePoint's OnePoint™</t>
  </si>
  <si>
    <t>CompliancePoint's OnePoint™ technology solution helps organizations practically and powerfully operationalize critical privacy, security and compliance activities within one simple interface. Use OnePoint™ to improve visibility and manage risk while reducing the cost, time and effort required to prepare for audits.</t>
  </si>
  <si>
    <t>Web Application Testing</t>
  </si>
  <si>
    <t>Breach Response</t>
  </si>
  <si>
    <t>RegInfoHub™</t>
  </si>
  <si>
    <t>RegInfoHub™ is our new online tool that lets you research and view regulatory information in new and productive ways. Use RegInfoHub™ to easily find federal and state regulations, organize and understand compliance requirements, and track regulatory news and updates.</t>
  </si>
  <si>
    <t>Continuous Compliance &amp; Assurance</t>
  </si>
  <si>
    <t>Mobile &amp; Wireless Testing</t>
  </si>
  <si>
    <t>HIPAA Compliance</t>
  </si>
  <si>
    <t>Your all-in-one, cloud-based solution that helps simplify HIPAA compliance so that you can focus on running your practice, giving your patients the attention they deserve.</t>
  </si>
  <si>
    <t>OSHA Compliance</t>
  </si>
  <si>
    <t>HIPAA for MSP</t>
  </si>
  <si>
    <t>Certifications</t>
  </si>
  <si>
    <t>Continuing Education</t>
  </si>
  <si>
    <t>Advisory and Managed Services</t>
  </si>
  <si>
    <t>Working with Comsec’s Advisory and Managed Services team is a cost-effective strategy to harden your security practices, ensure compliance standards are met, enhance the knowledge of your team, and protect your company from costly security threats.</t>
  </si>
  <si>
    <t>Security Tests &amp; Assessments Services</t>
  </si>
  <si>
    <t>Comsec’s in-house consultants are certified and immersed in specific niche markets and technologies, so they are able to conduct best-in-class security tests of your applications, infrastructure, work processes, and compliance.</t>
  </si>
  <si>
    <t>Governance, Risk &amp; Compliance Services</t>
  </si>
  <si>
    <t>Take control of cybersecurity risks and compliance requirements. Our consultants are certified as Qualified Security Assessors for PCI-DSS and PCI-PA, plus lead auditors for ISO27001 and more. Our unique, cost-effective methodology for providing strategic advice has been refined across 40 countries and many industries.</t>
  </si>
  <si>
    <t>Offensive Security Services</t>
  </si>
  <si>
    <t>Comsec’s Offensive Security experts mimic what real intruders do.
 Our team is made up of young, creative minds who can think ahead,
 plus mature experts who have experience across many countries,
 industries, and technologies.</t>
  </si>
  <si>
    <t>Education, Training &amp; Awareness Services</t>
  </si>
  <si>
    <t>From entry level employees to senior executives, our training packages can prevent your entire team from exposing your company to millions of dollars’ worth of risk. Comsec’s education programs can be customized to any expertise level and provided via in-person presentations, e-learning or hands-on labs.</t>
  </si>
  <si>
    <t>Concentric Semantic Intelligence™</t>
  </si>
  <si>
    <t>Data Access Governance</t>
  </si>
  <si>
    <t>Concentric’s Semantic Intelligence solution
delivers unprecedented data risk insights
across your entire inventory of sensitive
documents in the cloud and on premises.
Deep learning technology examines each
document’s content and context for efficient,
actionable security.</t>
  </si>
  <si>
    <t>Concur Invoice</t>
  </si>
  <si>
    <t>Automate AP Processes</t>
  </si>
  <si>
    <t>Professional Services provides expertise and tools that help Confluent Customers accelerate streaming platform adoption and achieve successful business outcomes</t>
  </si>
  <si>
    <t>ksqlDB</t>
  </si>
  <si>
    <t>ksqlDB enables you to build event streaming applications with the same ease and familiarity of building traditional applications on a relational database. It also simplifies the underlying architecture for these applications so you can build powerful, real-time systems with just a few SQL statements.</t>
  </si>
  <si>
    <t>Confluent Cloud</t>
  </si>
  <si>
    <t>Confluent Cloud is the industry's only cloud-native, fully managed event streaming platform powered by Apache Kafka. Built and operated by the original creators of Apache Kafka, Confluent Cloud’s fully managed components including Schema Registry, 100+ Connectors, and stream processing via ksqlDB empower the agile cloud developer to harness the full power of real-time events - ops free.</t>
  </si>
  <si>
    <t>Confluent Platform</t>
  </si>
  <si>
    <t>Learn Apache Kafka® from Confluent, the company founded by Kafka's original developers. Find training and certification guidance, including resources, as well as access to hands-on training and certification exams.</t>
  </si>
  <si>
    <t>Global4Sight™</t>
  </si>
  <si>
    <t>Global Risk Anticipater</t>
  </si>
  <si>
    <t>Booz Allen’s Global4Sight™ analytic capability that enables government and commercial organizations to foresee and preemptively respond to incidents and emerging trends. Using an innovative hybrid team of regional experts, research analysts, and data scientists, Global4Sight provides clients with a better understanding of their operating environment through digital and information landscape reports.</t>
  </si>
  <si>
    <t>Active Threat Intelligence</t>
  </si>
  <si>
    <t>ConnectWise Fortify</t>
  </si>
  <si>
    <t xml:space="preserve">The security landscape is changing, and attacks are getting worse. If you’re not keeping up to fight the latest threats, it could cost you and your clients a lot of money. That’s where ConnectWise Fortify products take over. From endpoint protection and vulnerability assessments to a fully staffed SOC ready to stop an attack at a moment’s notice, ConnectWise has the solutions to help you cover every corner of cybersecurity.
</t>
  </si>
  <si>
    <t>ConnectWise Assist</t>
  </si>
  <si>
    <t>As daily tasks and client demands grow, do you have the skills and techs to keep up? Rest easy with ConnectWise Assist expert services. From a single tech to a fully staffed Help Desk, get the talent you need to easily grow your business and provide the support your clients expect. Never be afraid to ask for a helping hand.</t>
  </si>
  <si>
    <t>ConnectWise Control</t>
  </si>
  <si>
    <t>Remote Control</t>
  </si>
  <si>
    <t>ConnectWise Control works with the best-in-breed solutions you already love. Explore 120+ extensions and integrations to customize your remote support experience.</t>
  </si>
  <si>
    <t>ConnectWise Automate</t>
  </si>
  <si>
    <t>Remote Monitoring</t>
  </si>
  <si>
    <t>Management Software</t>
  </si>
  <si>
    <t>While we wait for the do-everything astromech droid to become a reality, ConnectWise Automate is the next best thing. With out-of-the-box scripts, around-the-clock monitoring, and unmatched automation capabilities, our RMM software will have you doing way more with less and bring real value to your service delivery.</t>
  </si>
  <si>
    <t>ConnectWise Command</t>
  </si>
  <si>
    <t>So many networks and devices. So little time. When you’re low on resources, it can be hard keeping a watchful eye on all your clients. The more tickets that come in, the worse the headaches become. Cut through the noise with ConnectWise Command. With intelligent alerting, a fully staffed NOC, and advanced RMM tools keep you in the know of what’s happening across networks to bring real-time results to your TSP.</t>
  </si>
  <si>
    <t>ConnectWise Identify</t>
  </si>
  <si>
    <t xml:space="preserve">When it comes to cybersecurity, what your clients don’t know can really hurt them. And believe it or not, keep them safe starts with asking questions. With ConnectWise Identify, get access to risk assessment backed by the NIST Cybersecurity Framework to uncover risks across your client’s entire business, not just their networks. With a clearly defined, easy-to-read risk report in hand, you can start having meaningful security conversations that can get you on the path of keeping your clients protected from every angle.
</t>
  </si>
  <si>
    <t>ConnectWise Recover</t>
  </si>
  <si>
    <t>Every second counts when you’re trying to recover a client’s lost data. With ConnectWise Recover, avoid downtime and disruption with a reliable and secure backup and disaster recovery (BDR) solution. Automation and expert support from our NOC services take the repetitive, tedious parts of BDR off your techs’ hands while delivering peace of mind and building trust with your clients.</t>
  </si>
  <si>
    <t>SIEM-as-a-Service</t>
  </si>
  <si>
    <t>Co-managed with Stratozen which Connectwise acquired in 2020</t>
  </si>
  <si>
    <t>Messaging Intelligence</t>
  </si>
  <si>
    <t>messaging intelligence</t>
  </si>
  <si>
    <t>AdaptiveMobile Security protects over 2 billion mobile subscribers globally with our Network Protection Platform giving us a unique, advanced intelligence into Person-to-Person (P2P) message abuse – spam, phishing, malware – as well as Application-to-Person (A2P) commercial grey traffic behaviours and experience in managing commercial A2P traffic.</t>
  </si>
  <si>
    <t>Vulnerability management practices are often reactive and difficult for most IT departments to keep up with prioritizing, testing, and deploying patches. Patching may not be possible with legacy systems. In some cases, configuration changes or compensating controls are required to protect against likely attacks.</t>
  </si>
  <si>
    <t>Phishing Prevention</t>
  </si>
  <si>
    <t>Social Engineering is responsible for most of today's data breaches.  As part of regular and ongoing  security awareness training, users must be able to identify and avoid phishing attacks, USB traps, mobile text phishing, and phone call social engineering.</t>
  </si>
  <si>
    <t>Clean Pipe DNS</t>
  </si>
  <si>
    <t>Network</t>
  </si>
  <si>
    <t>Our "Clean Pipe DNS" solution identifies dangerous content and blocks illegal information to capture user behavior - directly within the network. In this way, mobile operators can offer their customers a secure and efficient mobile network that offers improved privacy and a faster Internet surfing experience.</t>
  </si>
  <si>
    <t>OnNet Security</t>
  </si>
  <si>
    <t>Our network security solution “OnNet Security” reliably protects your customers' data connections from cyberattacks and at the same time enriches your brand's product portfolio with an attractive and rewarding additional offer.</t>
  </si>
  <si>
    <t>DarkOwl Data</t>
  </si>
  <si>
    <t>Using their data products, users can browse, monitor, and search near real-time content from darknet pages - without having to go onto darknets like Tor directly.
Darknet sites are transient, with the average site coming up and down within 48 hours.
Threat intelligence teams spend copious amounts of time tracking down darknet pages via directory sites, as there is no search engine for the darknet itself.</t>
  </si>
  <si>
    <t>Seamless BSS/OSS Platform</t>
  </si>
  <si>
    <t>Platform</t>
  </si>
  <si>
    <t>With the modular “Lightweight Convergent BSS/OSS Platform”, you, as a mobile virtual network operator, can be up and running in no time - without any compromises, and with maximum convenience for you and your customers.</t>
  </si>
  <si>
    <t>Dome</t>
  </si>
  <si>
    <t>Hunter</t>
  </si>
  <si>
    <t>IDHunt™ enables investigators to analyze monikers or pseudonyms and other identity related attributes, connect the dots, enhance attribution analysis, and uncover the real identities behind criminal activities.</t>
  </si>
  <si>
    <t>Ransomware –Threat Intelligence Service</t>
  </si>
  <si>
    <t>Mitigate the threat of targeted Ransomware attacks in its early stages</t>
  </si>
  <si>
    <t>Forensics &amp; Incident Response</t>
  </si>
  <si>
    <t>Content Security’s expert response team and forensic investigators are on call to handle any crisis situation.</t>
  </si>
  <si>
    <t>Content Security’s comprehensive range of managed services will treat your network as if it were our own.</t>
  </si>
  <si>
    <t>Governance, Risk &amp; Compliance</t>
  </si>
  <si>
    <t>Content Security’s integrated approach to compliance and risk management gives you greater flexibility and reduced bureaucracy.</t>
  </si>
  <si>
    <t>Content Security’s range of training programs can improve your organisations cyber resilience.</t>
  </si>
  <si>
    <t>CYBER THREAT INTELLIGENCE</t>
  </si>
  <si>
    <t>Security Automation</t>
  </si>
  <si>
    <t>Cyber Threat Intelligence enhances your security controls allowing them to proactively dissolve threats, rather than clean up security breaches. It enables the detection of security breaches in real-time by mapping an organisation’s activities to known malicious indicators. Cyber Threat Intelligence also enhances Incident Response activities by mapping a security breach to known global attack campaigns. Our security automation platform, Evolve, streamlines the integration of Cyber Threat Intelligence into any organisation for fast and efficient security capability enhancements.</t>
  </si>
  <si>
    <t>ContentGuard App</t>
  </si>
  <si>
    <t>Web Filter Pro</t>
  </si>
  <si>
    <t>ContentKeeper's Web Filter Pro, a full featured Web Filtering and Security Platform, gives organizations the comprehensive set of tools they need to provide a safe, productive working and learning environment while ensuring policy compliance. It simplifies security and policy management, protecting networks and users, regardless of device or location.</t>
  </si>
  <si>
    <t>App Defender</t>
  </si>
  <si>
    <t>Application Defense plays an important role in any layered-security strategy. The most common security breaches today include the use of applications and protocols which are designed to hide the user's identity and all Internet traffic. The use of cryptographic algorithms, encryption protocols, non-standard ports and port-hopping make it difficult to distinguish legitimate traffic from attempts to circumvent security.</t>
  </si>
  <si>
    <t>ReportCentral</t>
  </si>
  <si>
    <t>Report Central provides scalable, consolidated reporting across an organization, analyzing threats and user activity in real-time, to help ensure security, safety and policy compliance. Highly intuitive and easy to customize, reports can be generated on a prescheduled or ad-hoc basis and in various formats.</t>
  </si>
  <si>
    <t>Cloud Security Service</t>
  </si>
  <si>
    <t>ContentKeeper's Cloud Security Service provides multi-layered web security for today's distributed, cloud-based organizations. It protects networks and users from malware and other web threats, while decreasing the costs associated with onsite hardware, software and maintenance. Easy to manage and scalable, the Cloud Security Service provides comprehensive security, policy-based control and seamless integration across mobile devices, remote/branch offices and headquarters.</t>
  </si>
  <si>
    <t>Layer 2 Load Balancer</t>
  </si>
  <si>
    <t>The Layer 2 Load Balancer appliance provides intelligent, multi-gig load balancing for demanding high-capacity, high-availability networks. It integrates fully with the ContentKeeper Web Filter Pro and the Secure Internet Gateway for high performance across any array of ContentKeeper appliances.</t>
  </si>
  <si>
    <t>ContentKeeper Mobile</t>
  </si>
  <si>
    <t>The COVID-19 pandemic has challenged organizations to review business practices, developing new approaches to address the health and safety of students, teachers and employees while maintaining productivity. With the transition to remote working models, potential online threats and security vulnerabilities have increased. Protect your users whether at home or in the office with ContentKeeper Mobile</t>
  </si>
  <si>
    <t>Secure Internet Gateway</t>
  </si>
  <si>
    <t>Today's organizations require a security solution that scales for future expansion, integrates seamlessly with existing technology, centralizes policy management and provides control across remote locations and mobile users. ContentKeeper’s Secure Internet Gateway (SIG) helps prevent malware and ensures policy management on any device.</t>
  </si>
  <si>
    <t>ContentKeeper Cache</t>
  </si>
  <si>
    <t>Improve network efficiency, reduce infrastructure costs and better manage spikes in traffic with ContentKeeper Cache. This caching and proxy solution speeds the delivery of rich web content, while optimizing bandwidth, enabling organizations to manage increased traffic and additional users without upgrading their existing network. Management is simple using ContentKeeper’s intuitive interface. Provides the benefits of caching without the administrative overhead.</t>
  </si>
  <si>
    <t>Mobile Application and Device Security</t>
  </si>
  <si>
    <t>Mobile computing has transformed the way we do business and allowed organisations to increase productivity and flexibility with anytime, anywhere access to applications and data. But the increasing use of mobile devices and applications to provide portability and convenience comes at a price</t>
  </si>
  <si>
    <t>Cyber Incident Response Services</t>
  </si>
  <si>
    <t>With the threat of sophisticated and damaging cyber-attacks on the rise, every organisation must be prepared to face the challenges of responding to IT security incidents.
The impact of a cyber-breach can be wide-ranging and can include business continuity issues, theft of intellectual property, customer data or funds and even reputational damage resulting in loss of customer confidence.</t>
  </si>
  <si>
    <t>A penetration test (also known as a pentest) is a security assessment aimed at identifying technical vulnerabilities in IT and communications systems that could leave your organisation open to attack should they be exploited by a potential threat actor.</t>
  </si>
  <si>
    <t>Simulated targeted attacks, also known as red teaming or cyber-attack simulation, are increasingly employed by organisations to prepare for real world cyber-incidents.
As attackers become more sophisticated, it is important that organisations assess their capability to resist and respond to cyber-attacks based on an understanding of the key threats they face.</t>
  </si>
  <si>
    <t>Research Consultancy</t>
  </si>
  <si>
    <t>Research Consultancy is an entirely bespoke service primarily to assist government and commercial organisations with specialist requirements that fall outside the scope of conventional penetration testing. This can be a holistic assessment of a technology or platform or focussed reverse engineering, protocol analysis, vulnerability research or development of a proof of concept.</t>
  </si>
  <si>
    <t>Security Operations Consultancy</t>
  </si>
  <si>
    <t>A monitoring capability provided by an effective Security Operations Centre (SOC) allows quick prevention, detection and response to malicious attacks. This helps to reduce both the impact and severity of an attack and speed up the return to business as usual.</t>
  </si>
  <si>
    <t>Context’s vulnerability assessment service can help to determine your organisation’s exposure to attack from the internet, in an efficient and cost-effective way.
Identifying vulnerabilities in internet-facing systems is an important first step for any organisation to improve their security posture and is central to effective cyber risk management.</t>
  </si>
  <si>
    <t>SIGIL Signalling Intelligence Layer</t>
  </si>
  <si>
    <t>signalling intelligence</t>
  </si>
  <si>
    <t>SIGIL provides operators the intelligence required to identify, understand and proactively protect their networks from signalling security attacks. This intelligence provides vital information used to predict future attacks, understand techniques used and identify infrastructure that has been weaponized. This knowledge allows mobile carriers to harden their network and work to surround themselves with only trusted interconnects.</t>
  </si>
  <si>
    <t>Privacy Center</t>
  </si>
  <si>
    <t>Recovery</t>
  </si>
  <si>
    <t>Building trust means providing personal data processing transparency with full support for individual rights.
 This also produces privacy compliance outcomes.
​Our PRIVACY CENTER enables:
​Data Subject Rights to be comprehensively supported, fulfilling nearly all requests in real-time via self-service. This eliminates needless costs and burden on your staff, while enhancing trust in your brand.</t>
  </si>
  <si>
    <t>Privacy Designer</t>
  </si>
  <si>
    <t>Operational Privacy Enforcement begins with a model compliance design.
 Our PRIVACY DESIGNER organizes all operational compliance information in one secure, collaborative system, enabling you 
to define: 
Personal Data producing and consuming services
Purposes, lawful basis, proportionality and data scope 
All information disclosed to the data subject
Data protection risk assessments (DPIA) and risk scoring, including 3rd party vendor risk management 
Completed designs are ready to deploy into production enforcement controls</t>
  </si>
  <si>
    <t>Privacy Ops</t>
  </si>
  <si>
    <t>PRIVACY OPS shifts privacy enforcement controls from the application domain to the infrastructure domain (where it belongs). 
 This the same principle used in Firewalls, Access Managers, API Managers, CASB, DLP gateways and other classic enforcement technology. PRIVACY OPS uses this same approach to protect personal data and individual rights, for transparent and sustainable compliance.</t>
  </si>
  <si>
    <t>CIS Top 20</t>
  </si>
  <si>
    <t>The Center for Internet Security (CIS) Top 20 Critical Security Controls (previously known as the SANS Top 20 Critical Security Controls), is a prioritized set of best practices created to stop the most pervasive and dangerous threats of today. It was developed by leading security experts from around the world and is refined and validated every year.</t>
  </si>
  <si>
    <t>Cybersecurity Maturity Model Certification</t>
  </si>
  <si>
    <t>CMMC</t>
  </si>
  <si>
    <t>The Cybersecurity Maturity Model Certification (CMMC), a unified cybersecurity standard for future DoD acquisitions, is right around the corner. Contextual Security Solutions team of experts, along with our illumino Security Program Management platform, can help you navigate the forthcoming CMMC framework and get your organization positioned to meet the compliance requirements.</t>
  </si>
  <si>
    <t>General Data Protection Regulation</t>
  </si>
  <si>
    <t xml:space="preserve">The European Union passed the General Data Protection Regulation (GDPR) to help ensure the privacy rights of EU citizens by addressing the export of personal data outside the EU and creating a more stable and predictable regulatory environment.
The regulation, which went into effect in May, 2018, applies to all companies that process the personally identifiable information of EU residents
</t>
  </si>
  <si>
    <t>Healthcare (HIPAA) Compliance</t>
  </si>
  <si>
    <t>HIPAA</t>
  </si>
  <si>
    <t>The Health Insurance Portability and Accountability Act of 1996 (HIPAA) requires that access to Protected Health Information (PHI) shall be managed to guard the integrity, confidentiality, and availability of electronic PHI (ePHI) data. The Health Information Technology for Economic and Clinical Health Act (HITECH) further bolstered HIPAA as it required that Business Associates also adhere to those requirements that previously applied only to Covered Entities.</t>
  </si>
  <si>
    <t>Payment Card Industry (PCI) Compliance</t>
  </si>
  <si>
    <t xml:space="preserve">Whether you are new to the PCI DSS process, need help completing a Self-Assessment Questionnaire (SAQ) or are required to go through a third party audit, Contextual Security is your trusted partner.
Contextual Security is a PCI Qualified Security Assessor Company (QSAC) recognized by the PCI Security Standards Council.
</t>
  </si>
  <si>
    <t xml:space="preserve">Our penetration testing services identify those areas of risk that could impact the confidentiality, integrity and availability of your sensitive information prior to a real attack. 
We offer penetration testing – also called “ethical hacking” or “cyber threat hunting” – as a standalone service as well as part of an overall IT security audit.
</t>
  </si>
  <si>
    <t>Continuum GRC Security</t>
  </si>
  <si>
    <t xml:space="preserve">SaaS security at Continuum GRC is job one. All Continuum GRC, customers benefit from a data center and network architecture built to satisfy the requirements of the most security-sensitive organizations. Continuum GRC, cloud compliance enables our customers to understand the robust controls in place to maintain security and data protection in the cloud. </t>
  </si>
  <si>
    <t>We offer the top-rated solution for risk assessment and managing long-term risk. Defending against today's cyber threat landscape requires a real-time strategy. Our solution is the answer. Continuum GRC demystifies risk assessment.</t>
  </si>
  <si>
    <t>Audit &amp; Compliance</t>
  </si>
  <si>
    <t xml:space="preserve">We offer the leading solution for PCI, FedRAMP, CMMC, HIPAA, NIST, CJIS , DFARS , SOC 1, SOC 2, ISO 27001, NERC CIP, SOX 404, and others. We speed and simplify audit and compliance, removing much of the expense and effort associated with these essential tasks.
</t>
  </si>
  <si>
    <t>Governance &amp; Policies</t>
  </si>
  <si>
    <t>Contrast Assess</t>
  </si>
  <si>
    <t>When you think of attack monitoring or ASM compare it to Application Performance Management (APM) solutions such as AppDynamics, New Relic or Dynatrace. These telemetry products use an agent-based technology to instrument the running application and measure performance metrics. Just like Contrast does for security.</t>
  </si>
  <si>
    <t>Contrast OSS</t>
  </si>
  <si>
    <t xml:space="preserve">Application security must scale with your cloud applications and work in any environment without affecting stability or performance.
Cloud security architects that want application layer security that scales with the cloud applications they want to protect.
Cloud operations teams who want security that works in their environment without affecting stability or performance.
</t>
  </si>
  <si>
    <t>Contrast Protect</t>
  </si>
  <si>
    <t>ControlCase offers application and network level penetration testing performed through the best tools and verified manually by security experts. This process reduces the number of false positives in the findings. We automate this process and can provide continuous and periodic (monthly, quarterly, annual) scans.</t>
  </si>
  <si>
    <t>Application Security Training</t>
  </si>
  <si>
    <t>The course will focus on common security threats to web applications and what are countermeasures strategies available. The primary aim of the course is to educate developers, designers, architects and organizations about the consequences of the most common web application security vulnerabilities and methodology to protect against such vulnerabilities.</t>
  </si>
  <si>
    <t>Application Reviews</t>
  </si>
  <si>
    <t xml:space="preserve">The objective of the ControlCase application test is to quantify the level of security exposure in your application environment. The application test is a security assessment of an application against specific application security criteria such as those defined by Open Web Application Security Project (OWASP). </t>
  </si>
  <si>
    <t>Card Data Discovery</t>
  </si>
  <si>
    <t>Data discovery is the systematic identification and analysis of sensitive information such as confidential, proprietary and personally identifiable information. Once data is ‘discovered’, it can be analyzed and the organization can confirm the effectiveness of controls that support confidentiality, integrity and availability of that data.</t>
  </si>
  <si>
    <t>Code Reviews</t>
  </si>
  <si>
    <t>The objective of the ControlCase code review exercise is to quantify the level of security exposure in your application environment. The code review test is an exercise to identify possible code defects from a security perspective. The assessment consists of a combination of tools (commercial &amp; proprietary) as well as manual efforts.</t>
  </si>
  <si>
    <t>Log Monitoring</t>
  </si>
  <si>
    <t>Security event logging and monitoring is a process that organizations perform by examining electronic audit logs for indications that unauthorized security-related activities have been attempted or performed on a system or application that processes, transmits or stores confidential information. When properly designed and implemented</t>
  </si>
  <si>
    <t>Firewall Security Reviews</t>
  </si>
  <si>
    <t>A firewall security review is a detailed analysis and test of a firewall that has been implemented to protect a client’s information, applications, systems and overall business operations. A firewall security review examines vulnerabilities associated with a specific vendor’s solution, susceptibility of the firewall to focused connection and information driven attacks and exploits, and miss-configurations.</t>
  </si>
  <si>
    <t>External Vulnerability Scans</t>
  </si>
  <si>
    <t>All entities including merchants, service providers and financial institutions must get a quarterly scan completed to remain compliance with the PCI DSS standards. The table below lists the Quarterly network scan requirements for service providers by region.</t>
  </si>
  <si>
    <t>Internal Vulnerability Scans</t>
  </si>
  <si>
    <t xml:space="preserve">Vulnerability scanning is the systematic identification, analysis and reporting of technical security vulnerabilities that unauthorized parties and individuals may use to exploit and threaten the confidentiality, integrity and availability of business and technical data and information. Internal vulnerability scanning specifically examines an organization’s security profile from the perspective of an insider or someone who has access to systems.
</t>
  </si>
  <si>
    <t>ConvergeOne OnGuard</t>
  </si>
  <si>
    <t xml:space="preserve">Maintaining an optimized, healthy, modern IT infrastructure can be a daunting task. ConvergeOne’s IT Managed Services powered by OnGuard let’s your IT staff rest easy knowing that our team of engineers and industry leading management platform are watching your environment.
 </t>
  </si>
  <si>
    <t>Corax for Enterprise</t>
  </si>
  <si>
    <t xml:space="preserve">Generate and run your company’s cyber risk profile, either by a standalone report or on a constant basis through access to our platform. The data and metrics we produce are tailored to your individual company, including assessment and benchmarking of cyber hygiene and technology resilience and predictive expected costs of data theft and IT disruption. </t>
  </si>
  <si>
    <t>UNITY File for AWS S3</t>
  </si>
  <si>
    <t>AWS S3</t>
  </si>
  <si>
    <t>Cord3’s UNITY File for AWS S3 solution transparently encrypts and protects access to files stored in AWS Cloud servers hosting S3 buckets.
Every organization must secure access to sensitive data. Because administrators are trusted users with high privilege, no effective solution has been available to prevent their privileges from being hijacked or misused to access or steal sensitive data.
This remains true in the shared responsibility model for Cloud, where CSP administrators and organization administrators all have unrestricted access to Cloud data.</t>
  </si>
  <si>
    <t>UNITY File</t>
  </si>
  <si>
    <t xml:space="preserve">Cord3’s UNITY File solution transparently encrypts and protects access to files stored on Enterprise and Cloud servers. Like all Cord3 solutions, UNITY File requires no installation of software and no changes to applications on end user devices or servers. File protection and access is managed by UNITY File separately from applications. 
</t>
  </si>
  <si>
    <t>UNITY Email</t>
  </si>
  <si>
    <t xml:space="preserve">Cord3’s UNITY Email solution transparently encrypts and protects emails stored in Exchange mail systems. Like all Cord3 solutions, UNITY Email requires no changes to applications on end user devices or servers. Email protection and access is managed by UNITY Email separately from applications. For the first time, strong email protection is easy to use!
</t>
  </si>
  <si>
    <t>Visual Identity Suite</t>
  </si>
  <si>
    <t>Access Certification</t>
  </si>
  <si>
    <t xml:space="preserve">Visual Identity Suite (VIS) empowers organizations to see user privileges and access certifications in a whole new way—leveraging an intelligent, visual-first approach. By providing an easy-to-use graphical interface, you can see common user entitlements and quickly identify outliers to make informed decisions about who has access to what. VIS enables you to visualize what access looks like in your business, so you can intelligently mitigate identity risk and manage identity chaos within your organization. </t>
  </si>
  <si>
    <t>Identity &amp; Access Manager (BoKS)</t>
  </si>
  <si>
    <t xml:space="preserve">Identity &amp; Access Manager (BoKS) transforms your multi-vendor Linux and UNIX server environment into one centrally managed security domain. BoKS simplifies your organization’s ability to enforce security policies, and control access to critical systems and information. With full control over accounts, access, and privilege, IT and security teams can proactively prevent internal and external attacks on critical systems before they start.
</t>
  </si>
  <si>
    <t>Powertech Antivirus</t>
  </si>
  <si>
    <t xml:space="preserve">Powertech Antivirus offers the power and protection of a commercial grade scan engine, while supporting the specific features of your operating system. Protect your servers from a comprehensive set of viruses, zero-day threats, ransomware, and more. </t>
  </si>
  <si>
    <t>Security Auditor</t>
  </si>
  <si>
    <t>Auditing</t>
  </si>
  <si>
    <t xml:space="preserve">Security Auditor automatically protects new systems as they come online and continuously monitors those systems, identifying any configuration settings that don’t match your requirements. You'll be notified of any policy exceptions and can make changes yourself from an easy-to-use, web-based console, which simplifies tasks and compliance reporting requirements. </t>
  </si>
  <si>
    <t>Access Assurance Suite</t>
  </si>
  <si>
    <t xml:space="preserve"> Access Assurance Suite is an intelligent identity and access management (IAM) software solution that enables organizations to deliver informed provisioning, meet ongoing regulatory compliance, and leverage actionable analytics for improved identity governance. Comprised of four industry-leading modules, our identity management software offers the most intelligent and efficient path to mitigating identity risk, and provides a complete solution for streamlining the provisioning process, reviewing access requests, managing compliance, and enforcing robust password management. </t>
  </si>
  <si>
    <t>Core Password &amp; Secure Reset</t>
  </si>
  <si>
    <t xml:space="preserve">Ineffective or manual password management is a significant burden to organizations, resulting in increased costs and security risks across the business. Companies that use a strong self-service password management solution, automate self-service password resets, and enforce stronger password policies can significantly reduce reliance on IT resources and decrease potential access risks. </t>
  </si>
  <si>
    <t>Core Access Insight</t>
  </si>
  <si>
    <t>Risk Intelligence</t>
  </si>
  <si>
    <t xml:space="preserve">Access Insight offers a continuous, comprehensive view and analysis of the relationship between identities, access rights, policies, and resources that occur across your entire environment. Our easy-to-use, easy-to-understand solution applies analytics to the big identity and access data in your organization, empowering you to identify identity-related access risks, and drive provisioning and governance controls to manage that risk within your business. </t>
  </si>
  <si>
    <t>Zeek</t>
  </si>
  <si>
    <t>Open-Source</t>
  </si>
  <si>
    <t>When a security alert fires or when you have a problem to investigate, Zeek / Bro helps you find the problem—faster. It complements signature-based tools to help you rapidly trace complex events across multiple flows and protocols with ease, to quickly pinpoint and resolve security issues.</t>
  </si>
  <si>
    <t>Suricata</t>
  </si>
  <si>
    <t>Both Suricata and Zeek let you create solutions that fit your environment. You can load any open-source ruleset you want, then feed the alerts into scripts you've written for event handling. This customization is fast, and has real security impact, like when it allowed our community to respond to Curveball in just one day.</t>
  </si>
  <si>
    <t>SmartWall
DDoS Protection</t>
  </si>
  <si>
    <t>On-prem</t>
  </si>
  <si>
    <t>cloud</t>
  </si>
  <si>
    <t>The SmartWall family of DDoS protection solutions mitigates a wide range of attacks all while maintaining the availability of applications and services it is protecting and without disrupting the delivery of legitimate traffic. It is designed to handle large network-based DDoS attacks or floods</t>
  </si>
  <si>
    <t>SecureWatch
Managed DDoS
Protection Services</t>
  </si>
  <si>
    <t>SecureWatch Managed Services are a comprehensive suite of configuration optimization, monitoring and mitigation response services. This round-the-clock service, delivered by Corero’s highly experienced Security Operations Center, is tailored to meet the security policy requirements and business goals of each SmartWall customer that engages in a SecureWatch managed service plan.</t>
  </si>
  <si>
    <t>Cloud App Security</t>
  </si>
  <si>
    <t>Coronet’s SecureCloud offers unparalleled support for collaborative cloud applications like Microsoft Office 365, Google’s G-Suite, Dropbox, Slack, and Box, to name a few. We offer a full-stack cybersecurity platform with military-grade cloud app security to improve the visibility of your cloud activity and ensure the safety of your business data.</t>
  </si>
  <si>
    <t>Data Security Management</t>
  </si>
  <si>
    <t xml:space="preserve">SecureCloud provides all the data security management processes and tools you need to:
•	Identify sensitive data, monitor personal information, protecting both users’ and customers’ privacy.
•	Set authentication levels for different users and devices.
•	Ensure your company’s compliance with data security regulations.
•	Reduce your workload by automating your security reporting and auditing procedures.
</t>
  </si>
  <si>
    <t>Email Security Management</t>
  </si>
  <si>
    <t>Coronet’s robust, military-grade email security management tools are built specifically for the cloud to stop threats before they reach your inbox while working seamlessly within your company’s existing email and data security environment. In seconds, our laser-focused email security tools defend against advanced attacks and suspicious email messages, with precision.</t>
  </si>
  <si>
    <t>Endpoint Security and Mobile Device Management</t>
  </si>
  <si>
    <t xml:space="preserve">SecureCloud’s best-in-class endpoint security provides you with the protection tools you need to:
•	Manage and monitor in real-time the technology assets and device inventory used by your organization.
•	Prevent anyone with access to one of your employees’ devices from uploading malicious data into your environment or leaking your company’s confidential data (e.g. PII, PCI, and PHI).
</t>
  </si>
  <si>
    <t>https://www.corsa.com/</t>
  </si>
  <si>
    <t>Corsa Security Orchestrator Virtual Infrastructure Manager</t>
  </si>
  <si>
    <t xml:space="preserve">The Corsa Security Orchestrator is the virtual infrastructure manager at the heart of the turnkey Corsa Security platform. It controls the entire platform from the compute infrastructure and hypervisor up to virtual machines so you can easily create, migrate and manage virtual firewalls for your Internet gateways and other high throughput north-south traffic. </t>
  </si>
  <si>
    <t>Corsa Security Platform for Automating FWaaS</t>
  </si>
  <si>
    <t>The Corsa Security Platform for Automating FWaaS leverages a Secure Access Secure Edge (SASE) framework to enable Managed Security Service Providers (MSSPs) and Service Providers (SPs) to offer a fully virtualized Firewall-as-a-service (FWaaS). It can be installed in minutes and your customers never have to deal with the infrastructure.</t>
  </si>
  <si>
    <t>Falcon X Recon</t>
  </si>
  <si>
    <t>Situational Awareness</t>
  </si>
  <si>
    <t>https://www.corvidtec.com/</t>
  </si>
  <si>
    <t xml:space="preserve">With decades of experience and front edge cybersecurity knowledge, we deliver the insights
and strategy to ensure your business is fully protected.
With our Virtual CISO+ (Chief Information Security Officer) service, you get a trusted resource who can virtually sit inside your company, understand your business goals and structure, and build a program that meets your needs and industry requirements.
</t>
  </si>
  <si>
    <t>Technology Services</t>
  </si>
  <si>
    <t>From installing firewalls to multi-factor authentication deployments to global projects and everything in between, our engineers work with you and your team to solve your security challenges, implement and integrate best-of-breed technology solutions, and create a management plan to enable you to move forward with sustained momentum.  Our project service offerings include but are not limited to:</t>
  </si>
  <si>
    <t>Haven</t>
  </si>
  <si>
    <t xml:space="preserve">A single-source, secure, cost-effective solution that fully protects your organization 24/7/365.
Haven is scalable and grows with your business. As new technology emerges, we upgrade our solution so you always have leading-edge protection. For you, this means no more costly upgrades and out of date technology.
</t>
  </si>
  <si>
    <t xml:space="preserve">The number of threats and the level of sophistication of bad actors is on the rise. IT budgets are tight and cybersecurity skills are at a premium. Mobility, bring your own device, virtualization, the cloud, big data and social media can pose risks as well as inefficiencies if they’re not properly managed. </t>
  </si>
  <si>
    <t>Device Control</t>
  </si>
  <si>
    <t>Mobile Device Control</t>
  </si>
  <si>
    <t xml:space="preserve">Remotely monitor USBs and peripheral ports from a simple web-based interface with no performance impact on the protected computers. Set policies with ease for Windows, macOS and Linux.
Grant USB access remotely, even when computers are offline, while having a complete list of log reports once back in the network.
</t>
  </si>
  <si>
    <t xml:space="preserve">Our Endpoint DLP (Data Loss Prevention) offers great deployment flexibility and is available as:
•	Cloud Services (AWS, Azure, Google Cloud Platform)
•	Virtual Appliance
•	Hardware Appliance
Endpoint Protector can be deployed using various cloud service providers such as Amazon Web Services (AWS), Microsoft Azure or Google Cloud Platform (GCP).
</t>
  </si>
  <si>
    <t>Content-Aware Data Loss Prevention</t>
  </si>
  <si>
    <t>Content awareness is vital in order to protect sensitive enterprise data. When data leaves the endpoint (Windows PCs, Macs and Linux computers) through cloud applications, USB sticks or e-mail, you need to be sure that the content is not against your policy. This is where Content-Aware Data Loss Prevention helps you.</t>
  </si>
  <si>
    <t>Data Loss Prevention Software</t>
  </si>
  <si>
    <t xml:space="preserve">Being subject to outside attacks or insider threats is inevitable but data leaks, data loss and data theft can be mitigated. A content and context-aware DLP solution can inspect and control file transfers containing sensitive information like personal data or intellectual property, manage what USB storage devices can or cannot be used and, ensure enforced encryption is used. </t>
  </si>
  <si>
    <t>eDiscovery
Data Loss Prevention (DLP) for data at rest</t>
  </si>
  <si>
    <t>Endpoint Protector DLP for data at rest (eDiscovery) scans and identifies the confidential information in organizations’ endpoints and allows Administrators to take remediation actions like encrypting or deleting data at rest. It addresses both internal and external threats – unauthorized employees storing sensitive data on their computers and attackers which manage to bypass the network defense and try to get a hold of company’s records.</t>
  </si>
  <si>
    <t>Enforced Encryption</t>
  </si>
  <si>
    <t xml:space="preserve">Encrypt, manage and secure USB storage devices by safeguarding data in transit. Password-based, easy to use and very efficient.
With accessibility and portability being an important part of our daily work, securing confidential data and transfers has shifted from a “nice to have” to a “must have”. 
</t>
  </si>
  <si>
    <t>MITIGATION LIBRARY</t>
  </si>
  <si>
    <t xml:space="preserve">Picus Mitigation Library offers ad-hoc policy insights relevant to a vast array of security technologies based on technology alliances Picus formed across network security, EDR and SIEM domains.
</t>
  </si>
  <si>
    <t>THREAT LIBRARY</t>
  </si>
  <si>
    <t xml:space="preserve">A highly specialized, vast repository of threat and attack technique samples maintained by a dedicated team of expert security analysts from Picus Labs stages the current spectrum of cyber risks for the use of cybersecurity professionals.
</t>
  </si>
  <si>
    <t>CounterCraft Cyber Deception Platform</t>
  </si>
  <si>
    <t>Distributed deception technology builds and deploys a synthetic environment that fools adversaries into engaging with false information and fake digital assets instead of real operational systems and data.</t>
  </si>
  <si>
    <t>Spear Phishing –Threat Intelligence Service</t>
  </si>
  <si>
    <t>Spear Phishing</t>
  </si>
  <si>
    <t>Mitigate the risk of Spear Phishing attacks penetrating your organization.</t>
  </si>
  <si>
    <t>ECHO – Global Virtual SIGINT System</t>
  </si>
  <si>
    <t>Strategic SIGINT System</t>
  </si>
  <si>
    <t>ECHO is a strategic SIGINT system which provides intelligence and law enforcement agencies wide, diverse and in-depth information on global internet users</t>
  </si>
  <si>
    <t>ThreatEye</t>
  </si>
  <si>
    <t xml:space="preserve">ThreatEye’s Enhanced Traffic Analysis (ETA) platform employs streaming machine learning to solve the challenges facing today’s network security and network operations practitioners. Two specific challenges are making this difficult task even harder. First, threat actors’ tactics and techniques continuously evolve. Second, network traffic growth is showing no signs of slowing. </t>
  </si>
  <si>
    <t>ThreatEye Recall</t>
  </si>
  <si>
    <t>ThreatEye Recall is a high-speed packet capture software solution designed to run on commodity hardware. It guarantees line-rate packet capture from 1 to 100 gigabits per second with lossless write-to-disk performance. It scales to retain petabytes of data and supports a range of storage options with advanced indexing and search features.</t>
  </si>
  <si>
    <t xml:space="preserve">Counter Hack delivers world-class penetration testing services to organizations of all sizes and in many varied industries, including high-tech, financial services, entertainment, government, healthcare, and more.  Our highly experienced and certified team performs detailed network, web application, mobile, wireless, IoT, social engineering, and other forms of penetration tests. 
</t>
  </si>
  <si>
    <t>Security Architecture Review</t>
  </si>
  <si>
    <t>As your organization designs and evolves its infrastructure, applications, and services, you need a trusted source to ensure that your architectural plans are safe and sound.  Counter Hack provides best-of-breed security architecture reviews utilized by Fortune 500 companies and government agencies, including our detailed review of White House plans for the Trusted Internet Connection architecture.</t>
  </si>
  <si>
    <t>Expert Witness Services</t>
  </si>
  <si>
    <t xml:space="preserve">The Counter Hack crew has provided expert witness services on more breach cases than any other organization in the world.  With a comprehensive analysis of the technical details of each case, we provide deep, expert help in understanding an attack and the available defenses to prepare your case.
</t>
  </si>
  <si>
    <t>Suspect a compromise of your systems?  Our expert team can help you set up systems to thwart intruders and find them through analyzing logs and monitoring systems. Using industry leading tools often created by the Counter Hack team, we can help you respond and repel attackers before they cause harm to your organization.</t>
  </si>
  <si>
    <t>Web security</t>
  </si>
  <si>
    <t>Commonly used as a vector for ransomware and malware attacks (and many more), protecting the communication channel associated with the Web remains of paramount importance. GoSecure's web security service takes the form of a state-of-the-art filtering solution.</t>
  </si>
  <si>
    <t>Mail security</t>
  </si>
  <si>
    <t>Email services are still one of the main vectors of security breaches. GoSecure's email security service works at your email gateway and protects your organization from both the annoyances of spam and truly malicious ransomware. With over 10 years of experience in email security, GoSecure protects both your on-premises and cloud-based email servers (such as Microsoft Office 365).</t>
  </si>
  <si>
    <t>Endpoint protection</t>
  </si>
  <si>
    <t>The days of old legacy antiviruses are now over. This is because it is far too easy for cyber criminals to check for the latest attacks against all antivirus technologies, resulting in a 100% bypass rate. GoSecure's Endpoint Discovery and Response (EDR) service is the next generation solution to help protect your endpoints.</t>
  </si>
  <si>
    <t>Endpoint Security Lifecycle Management</t>
  </si>
  <si>
    <t>Patching is a bane to the security of many organizations, but it is the foundation upon which all security should rest. You cannot block all entries on your network, but you can protect your operating systems and applications from all known vulnerabilities by updating them.</t>
  </si>
  <si>
    <t>Responder PRO Forensics Toolkit</t>
  </si>
  <si>
    <t>Organizations benefiting from a mature security posture have qualified personnel to carry out forensics-type analyzes. GoSecure's “Responder PRO” solution is highly respected by the community working in the industry associated with “forensics” analyzes and continues to be one of the main tools used.</t>
  </si>
  <si>
    <t>Technologies provided by third parties</t>
  </si>
  <si>
    <t>GoSecure sells and implements security solutions provided by certain manufacturers which are considered to be among the most respected brands in the industry. Designed to complement our own portfolio, our portfolio of third-party technology solutions can help you fill critical gaps in your security infrastructure.</t>
  </si>
  <si>
    <t>cVu Network Packet Broker+</t>
  </si>
  <si>
    <t>Data Movement to Tools</t>
  </si>
  <si>
    <t>The industry’s number 1 packet broker+, cVu series is built on a distributed, scalable architecture to eliminate packet loss, so your tools see the full picture. With simple licensing, you get all the features, all the time, at zero additional cost.</t>
  </si>
  <si>
    <t>cProbe Flow Generator</t>
  </si>
  <si>
    <t>Flow Generator</t>
  </si>
  <si>
    <t xml:space="preserve">cProbe is a purpose-built high-performance packet-to-flow generator and exporter that can be deployed as an on-premises appliance, virtual machine (VM) or in a cloud-native instance.
Our purpose-built packet-to-flow generator and exporter physical and virtual appliances provide high-speed flow data from rich packet data in industry standard formats.
</t>
  </si>
  <si>
    <t>cTap Test Access Point</t>
  </si>
  <si>
    <t xml:space="preserve">cTap compact and modular TAPs allow real-time access and mirroring of the high-speed wire data to be sent to the network packet brokers, performance monitoring and security tools
Our compact, multi-port/multi-speed TAP devices enable passive monitoring of your network wire-data at full duplex rates of 1 through 100 Gbps.
</t>
  </si>
  <si>
    <t>cClear Analytics Engine</t>
  </si>
  <si>
    <t>Single-pane Access</t>
  </si>
  <si>
    <t xml:space="preserve">cClear series is a single-pane-of-glass data aggregator, correlator and analytics platform with customizable dashboards for NoC/SoC/ITOps. cClear also enables central management and provisioning for all cPacket products.
Our single-pane-of-glass analytics solution provides end-to-end visibility and a consistent experience for your cPacket deployment across on-premises, virtual and multicloud environments.
</t>
  </si>
  <si>
    <t>cStor Packet Capture Appliance</t>
  </si>
  <si>
    <t xml:space="preserve">cStor is a purpose-built platform with high-resolution, high performance traffic capture and analysis. So, you can have a record of before, during and after DPI for security forensics and performance troubleshooting.
Our flexible, powerful, cost-effective suite of physical and virtual appliances provide the industry’s highest sustained-rate packet capture and storage with maximum flexibility.
</t>
  </si>
  <si>
    <t>NetCloud Service</t>
  </si>
  <si>
    <t>Traffic Segmentation</t>
  </si>
  <si>
    <t>The Wireless WAN has arrived. Whether connecting a branch site, pop-up store, vehicle, or Smart City, your organization can always access critical cloud and data center applications and the internet from anywhere using advanced cellular — quickly, reliably, and securely. Cradlepoint’s NetCloud Service and wireless edge routers provide everything you need to unlock the power of LTE and 5G for whatever’s on the edge of your network.</t>
  </si>
  <si>
    <t>Cybersecurity Consulting Assess</t>
  </si>
  <si>
    <t>Assessments</t>
  </si>
  <si>
    <t>For many, resources are limited, leaving most vulnerable to new and evolving cyberattacks. Our three-phase process helps secure your infrastructure on-premise or in the cloud, meets compliance standards, and reduces your exposure.</t>
  </si>
  <si>
    <t>At CRITICALSTART, we leave nothing to chance. Our Managed Detection and Response platform is built to efficiently detect and resolve every alert. By adapting to the unique processes and requirements of your business, our MDR services reduce attacker dwell time and stop breaches.</t>
  </si>
  <si>
    <t>Cybersecurity Consulting Respond</t>
  </si>
  <si>
    <t>Cybersecurity Consulting Defend</t>
  </si>
  <si>
    <t>CyBot Enterprise</t>
  </si>
  <si>
    <t>CyBot Enterprise manages several CyBot Pros. This is great for larger organizations with global networks who wish to gain insights on global Attack Path Scenarios ™ between their branches, each using a different CyBot machine. CyBot Enterprise will aggregate information from all CyBot Pros for in-depth global insights on cyber threats to your business processes.</t>
  </si>
  <si>
    <t>Management console for Cybot Pro</t>
  </si>
  <si>
    <t>CyBot Pro</t>
  </si>
  <si>
    <t xml:space="preserve">CyBot Pro is the workhorse of the product suite. It is a patented autonomous machine-based penetration test which initially scans the networks, its assets, its vulnerabilities and then takes the next step to map out and validate all the routes a hacker could take to reach your critical assets and business processes.
</t>
  </si>
  <si>
    <t>CyBot MSSP</t>
  </si>
  <si>
    <t>CyBot MSSP provides large managed security service providers with full control of their Enterprise customers, each with their various CyBot Enterprise and CyBot Pro accounts. Schedule their scans, get alerts to your SIEM and much more</t>
  </si>
  <si>
    <t>Bouncers</t>
  </si>
  <si>
    <t>Bouncers are part of the CrowdSec full stack integration, they block malevolent traffic, and can be deployed anywhere in your infra / stack.</t>
  </si>
  <si>
    <t>CrowdSec service</t>
  </si>
  <si>
    <t>CrowdSec is the open-source and lightweight service that runs in the background, processes logs and keeps track of attacks.</t>
  </si>
  <si>
    <t>CLI</t>
  </si>
  <si>
    <t>Cscli is the command line interface for humans, it allows you to view, add or remove bans as well as to install, find or update attack scenarios and parsers.</t>
  </si>
  <si>
    <t>Spotlight Secure Threat Intelligence Platform</t>
  </si>
  <si>
    <t>National Security &amp; Intelligence Solutions</t>
  </si>
  <si>
    <t>Third party Risk</t>
  </si>
  <si>
    <t>Network Traffic analysis (NTA)</t>
  </si>
  <si>
    <t>The National Security and Intelligence Solutions address all aspects of targeted and mass surveillance of all types of Internet and telecommunications networks.</t>
  </si>
  <si>
    <t>Antiy Situational Awareness and Continuous Monitoring and Early Warning Platform</t>
  </si>
  <si>
    <t>Threat Analysis</t>
  </si>
  <si>
    <t>Antiy Situational Awareness and Continuous Monitoring and Early Warning Platform (Antiy Situational Awareness Platform for short) is a set of capabilities that integrate threat intelligence and in-depth analysis capabilities through awareness capabilities, support situation analysis, security strategy making, notification and early warning disposal, and interactive information asset security analysis. This is a new system of global cybersecurity control and awareness that gives users the ability to privatize threats based on their protective objectives. The platform is applicable for security regulatory departments, industry users, key infrastructure management agencies, large and medium-sized enterprises and institutions as it can provide intelligence monitoring and early warning, threat detection and awareness, in-depth analysis and disposal, and security business management and presentation of multi-angle security businesses and services.</t>
  </si>
  <si>
    <t>Continuous Threat Detection</t>
  </si>
  <si>
    <t>Falcon Insight</t>
  </si>
  <si>
    <t xml:space="preserve">The Falcon Platform is flexible and extensible when it comes to meeting your endpoint security needs. You can purchase the bundles above or any of the modules listed below. The additional modules can be added to Falcon Endpoint Protection bundles. Stand-alone modules can be purchased by anyone and do not require a Falcon Endpoint Protection bundle.
</t>
  </si>
  <si>
    <t>Flacon Complete</t>
  </si>
  <si>
    <t>Falcon Zero Trust</t>
  </si>
  <si>
    <t>Analyzes Active directory, enforces MFA?? I don't know what's going on with this - seems like a ton of IAM-related features</t>
  </si>
  <si>
    <t>Falcon Horzon: CSPM</t>
  </si>
  <si>
    <t>Multi-cloud environment</t>
  </si>
  <si>
    <t>Falcon OverWatch</t>
  </si>
  <si>
    <t>Falcon CWP</t>
  </si>
  <si>
    <t>Falcon Discover</t>
  </si>
  <si>
    <t>Falcon Device Control</t>
  </si>
  <si>
    <t>Falcon Firewall Management</t>
  </si>
  <si>
    <t>Falcon Forensics</t>
  </si>
  <si>
    <t>Falcon Prevent</t>
  </si>
  <si>
    <t>Falcon Identity Threat Detection</t>
  </si>
  <si>
    <t>Falcon Spotlight</t>
  </si>
  <si>
    <t>CrownRNG™</t>
  </si>
  <si>
    <t>Random Number Generator</t>
  </si>
  <si>
    <t xml:space="preserve">Our AI-driven Cryptographically Secure Random Irrational Number Generator is a software which generates random numbers suitable for secured applications as recommended by NIST. Applications include “overlay” technology which can relatively easily upgrade outdated technologies.
</t>
  </si>
  <si>
    <t>CrownEncrypt™</t>
  </si>
  <si>
    <t xml:space="preserve">A cryptographically secure data transfer platform as a service. Crown Sterling provides core technologies for securing digital transactions, using the CrownRNG™ AI-driven engine. CrownEncrypt™ implements the proven and well-validated 512-bit Elliptic-curve Diffie–Hellman (ECDH) protocol with AES 256, in conjunction with a random irrational number generator.
</t>
  </si>
  <si>
    <t>DATA ANALYTICS &amp; INTELLIGENCE</t>
  </si>
  <si>
    <t>Analytics &amp; Intelligence</t>
  </si>
  <si>
    <t>Crypsis Data Analytics solutions help you identify and quantify sensitive information at risk in a data breach. After a data breach, a key step on the road to recovery is to quantify the specific sensitive information exposed. State data breach statutes, regulatory requirements, and contractual obligations can all require victim companies to notify impacted customers or business partners.</t>
  </si>
  <si>
    <t>NEXT-GENERATION ENDPOINT DETECTION AND RESPONSE (EDR) PLATFORM</t>
  </si>
  <si>
    <t>Hadron is a next-generation Endpoint Detection and Response (EDR) platform that provides unparalleled insight into ongoing and historical data breach activities. Hadron enables incident responders to collect and analyze the data most relevant to today's attacks in modern environments. Using a combination of real-time monitoring and forensic artifacts, Hadron provides a level of visibility to investigators that is unmatched.</t>
  </si>
  <si>
    <t>MANAGED SECURITY SERVICES</t>
  </si>
  <si>
    <t>Simplify your security operations with the power of Crypsis Managed Security Services. Protecting your endpoints and cloud services requires the right detective safeguards, the right vulnerability management, monitoring, and analysis, and the right expertise. As your Managed Security Services Provider (MSSP), we offer 24 x 7 x 365 managed security coverage, supported by our industry-leading incident response team.</t>
  </si>
  <si>
    <t>DATA BREACH RESPONSE SERVICES</t>
  </si>
  <si>
    <t>Facing a cybersecurity incident? Call in the special forces.
From rogue insiders to nation-state threats, Crypsis performs more data breach response investigations for more organizations than just about anyone else out there. Our data breach response teams deploy faster, hunt smarter, investigate deeper, and contain completely. So you can limit your damages and get back to business.</t>
  </si>
  <si>
    <t>EXPERT WITNESS &amp; LITIGATION SUPPORT</t>
  </si>
  <si>
    <t>When disputes involving cybersecurity end up in court, Crypsis works with counsel to review digital evidence and discovery. Serving as affirmative or rebuttal expert witnesses, we offer expert opinions to the trier of fact in reports, declarations, deposition, and open court testimony. Our nationally recognized expert witnesses are accomplished authors, educators, and speakers on digital forensics, data breach incident response, and information security best practices.</t>
  </si>
  <si>
    <t>DIGITAL INVESTIGATIONS</t>
  </si>
  <si>
    <t>As the value of information increases in our digital economy, any disruption to information security can have a devastating impact on business operations, reputation, and ultimately, the bottom line. Crypsis Cyber Risk &amp; Resilience Management (CRRM) services addresses this challenge. Our CRRM solutions proactively identify and assesses cyber threats and vulnerabilities that put your business at risk.</t>
  </si>
  <si>
    <t>Cyber Crime Prevention</t>
  </si>
  <si>
    <t>Haystax helps security investigators proactively connect the dots, rather than respond after an incident has occurred. Expert models of individual behavior and stressors, representing hundreds of key risk indicators, analyze diverse data sources to identify and rank indicators of account compromise and fraud.</t>
  </si>
  <si>
    <t>QuarkLink</t>
  </si>
  <si>
    <t>Device identity</t>
  </si>
  <si>
    <t>Secure communication</t>
  </si>
  <si>
    <t>We have solved one of the world's biggest cybersecurity problems by combining quantum technologies with modern cryptography to provide a unified end-to-end security for the internet of thing</t>
  </si>
  <si>
    <t>QDID</t>
  </si>
  <si>
    <t>Our Key Management Server (KMS) is an integral part of our concept of end-to-end security. It's involved in the entire lifecycle of a device in respect of its identity (from birth to death). Crypto Quantique technology ensures the private keys are never stored and are known only to the device.</t>
  </si>
  <si>
    <t>Mobile App</t>
  </si>
  <si>
    <t>Hedge Fund</t>
  </si>
  <si>
    <t>AUTHENTICATION &amp; SIGNING</t>
  </si>
  <si>
    <t>Authorization</t>
  </si>
  <si>
    <t>Cryptomathic can either deliver the complete solution or individual components for implementing large-scale strong authentication and remote electronic signature services. Being hardware vendor independent, our solutions provide our customers full flexibility of choice. Our complete approach to the market and adaptability to evolving technologies makes Cryptomathic a current and future proof choice when choosing authentication and e-signing solutions.</t>
  </si>
  <si>
    <t>Mobile App Security Core</t>
  </si>
  <si>
    <t>Cryptomathic Mobile App Security Core (MASC) is a proven mobile banking app security solution for Android and iOS. It is deployed across millions of banking app instances to provide the strongest defense mechanisms and platform independent protection against attacks on highly targeted financial apps.</t>
  </si>
  <si>
    <t>KEY MANAGEMENT</t>
  </si>
  <si>
    <t>Cryptography is the cornerstone of securing information and e-commerce, protecting everything from card payments to cloud services. Managing cryptographic keys and their usage is a critical part of the information lifecycle. Our solutions allow you to take control of cryptographic devices and keys for a broad range of applications - delivering streamlined security processes and compliance with internal and external audits.</t>
  </si>
  <si>
    <t>Circles of Trust™</t>
  </si>
  <si>
    <t>Email</t>
  </si>
  <si>
    <t xml:space="preserve">Circles of Trust™ eliminates the risks associated with data breaches from an attack on network, cloud, device and emails, as well as data leaks through lost or stolen devices. Circles enables the continued protection of sensitive data regardless of whether it is at rest or in motion. 
</t>
  </si>
  <si>
    <t>SeaHawk</t>
  </si>
  <si>
    <t>CryptoMill's SEAhawk data security products are the ideal security solution to protect sensitive data anywhere in your organization and against data leakage or loss. CryptoMill's SEAhawk can be easily installed on Windows-based laptops, notebooks, desktops or servers and provides additional security for USB thumb drives, Firewire / USB external drives, ZIP Drives, CDs, DVDs, iPods, any other external storage device recognized by Windows and more.</t>
  </si>
  <si>
    <t>CODA</t>
  </si>
  <si>
    <t xml:space="preserve">   CoT technology is independent of applications and data formats, interoperable across different domains and IT jurisdictions. With always-on encryption, companies can easily extend their security policies to external parties, while maintaining control over data on endpoints, cloud and mobile devices.</t>
  </si>
  <si>
    <t>Application Crypto Audit</t>
  </si>
  <si>
    <t>Inventory</t>
  </si>
  <si>
    <t>Automate Cryptography Audit in CI/CD.Cryptosense Analyzer Platform integrates into your CI toolchain to painlessly audit cryptography in your applications.Use CAP to discover and map the cryptography used by your applications; find and fix crypto-related security flaws; and demonstrate cryptographic security to QA, customers and auditors.</t>
  </si>
  <si>
    <t>SECURITY</t>
  </si>
  <si>
    <t>Business Security</t>
  </si>
  <si>
    <t>Secure Implementation</t>
  </si>
  <si>
    <t>Business security
Formal security proofs
Definition of Protection Goals
Network security
Secure implementation</t>
  </si>
  <si>
    <t>CRYPTOGRAPHY</t>
  </si>
  <si>
    <t>Digital Signatures</t>
  </si>
  <si>
    <t>Secure Hardware Modules</t>
  </si>
  <si>
    <t>Secure Protocols
Digital signatures
Encryption
Secure Hardware Modules
Copy protection</t>
  </si>
  <si>
    <t>BLOCKCHAIN</t>
  </si>
  <si>
    <t>Supply Chain</t>
  </si>
  <si>
    <t>Document blockchain
Proof of existence
Identity Management
Supply chain
Crypto currencies</t>
  </si>
  <si>
    <t>Prevent Shadow IT</t>
  </si>
  <si>
    <t>Protective email classification</t>
  </si>
  <si>
    <t>Archiving of data is demanded by numerous laws and regulations, above all by GDPR. The Cryptshare archiving and DMS interface allows you to work with your existing archiving and document management systems. All data that is transferred via Cryptshare - inbound and outbound files and messages - can be handed over to your archiving or DMS system in plain text and stored or processed there.</t>
  </si>
  <si>
    <t>Arkose Global Network</t>
  </si>
  <si>
    <t>The Arkose Global Network allows all customers to benefit from anonymized shared intelligence. Historical attack pattern calibration correlates data across use cases and industries to detect anomalous activity and emerging attack patterns. A proprietary database of known fraud and abuse telltales can accurately identify returning attacks operating across the network. Businesses are able to benchmark their results in the Customer Dashboard using reports and visualizations that tap into network insights.</t>
  </si>
  <si>
    <t>VAULT</t>
  </si>
  <si>
    <t>Cloud Storage</t>
  </si>
  <si>
    <t>VAULT takes decentralized file storage down to below the individual file level. It splits each file into 4-5 file pieces with 2 layers of encryption and then stores them separately on 4-5 storage nodes such as IBM, Google, Amazon, Microsoft and Box. This leverages the low cost, fast access and high back-up reliability of global cloud storage providers without the security risks of their centralized storage architecture.</t>
  </si>
  <si>
    <t>https://www.csisgroup.com/</t>
  </si>
  <si>
    <t>Remote Incident Response Kit</t>
  </si>
  <si>
    <t>Compromise Assessment</t>
  </si>
  <si>
    <t>IR Analysis</t>
  </si>
  <si>
    <t>Managed Detection and Response</t>
  </si>
  <si>
    <t>Penetration Test</t>
  </si>
  <si>
    <t>Email Fraud Protection</t>
  </si>
  <si>
    <t>ARIA Cybersecurity Solutions</t>
  </si>
  <si>
    <t>The ARIA SDS applications are installed on and orchestrated by the ARIA SDS platform. They can be deployed on-premises or in the cloud in any compute environment, including containers, VMs and on our Myricom SIAs. The ARIA applications are easy to set-up, requiring little effort and next to no specialized knowledge. They give application developers and InfoSec resources a simple, automated foolproof mechanism for end-to-end enterprise security.</t>
  </si>
  <si>
    <t>Myricom SIA SmartNIC</t>
  </si>
  <si>
    <t>The Myricom Secure Intelligent Adapter, in 10Gb or 25Gb, is more than just a SmartNIC card, it can improve server and application performance by offloading a variety of server-intensive functions, such as encryption or microsegmentation. Alternatively, it can run native applications, including third-party x86-developed applications, ported to run on its ARM cores.</t>
  </si>
  <si>
    <t>UltraGeoPoint</t>
  </si>
  <si>
    <t>Threat Intelligence Data</t>
  </si>
  <si>
    <t>CLOUD SWITCH</t>
  </si>
  <si>
    <t>Active Network Device</t>
  </si>
  <si>
    <t xml:space="preserve">The Cubro Cloud Switch (CCS) is currently the end in this evolution from L4 NPB to an active network device with visibility functions included. 
The CCS provides switching functions in layer 2 to 7 and at the same time visibility. This is possible because the packet forwarding is done in hardware.
</t>
  </si>
  <si>
    <t>BYPASS</t>
  </si>
  <si>
    <t xml:space="preserve">Cubro Bypass Switch provides a fail-safe access port for an in-line active security appliance such as an intrusion prevention system (IPS), next-generation firewall (NGFW), etc.
Cubro Bypass Switches are deployed between network devices and in front of security tools, providing a reliable separation point between the network and security layers. 
</t>
  </si>
  <si>
    <t>NETWORK TAP</t>
  </si>
  <si>
    <t xml:space="preserve">The Omnia series leverages Cubro’s experience in Network Visibility and Monitoring, creating a lineup of purpose-driven hardware paired with software feature stacks developed over years of engineering. This approach offers customers greater choice, more functionality, and flexibility to tailor features to a specific need. 
</t>
  </si>
  <si>
    <t>CUBRO VITRUM MANAGEMENT SUITE</t>
  </si>
  <si>
    <t>Vitrum is Cubro’s centralised management platform offering the often sought after “single pane of glass” for administering Cubro devices. Vitrum improves the network teams efficiency with a breadth of features for managing, monitoring, and alerting all in one multi-user application. Vitrum incorporates asset discovery and inventory features that simplifies these tasks even as network architecture scales.</t>
  </si>
  <si>
    <t>NETWORK PACKET BROKERS</t>
  </si>
  <si>
    <t xml:space="preserve">Network Packet Brokers (NPBs) are the middleman that guarantees that monitoring and security appliances have a comprehensive view of network traffic and that those tools are operating at peak efficiency. Cubro NPBs incorporate features like traffic aggregation, traffic replication, filtering, load-balancing, header-modification and more. More advanced network packet brokers also support Deep packet inspection (DPI) which is an advanced monitoring technique and a useful application for telcos.
</t>
  </si>
  <si>
    <t>PROBES</t>
  </si>
  <si>
    <t>Cubro Probes are passive devices which receive network traffic from TAPs and network packet brokers (NPBs) and extract metadata. Cubro Probes can analyse and process network business and signalling in real time. The probe correlates this decoded information and generates XDRs (extended data records) which are sent to a database system where they are stored and presented by an application—typically a monitoring system.</t>
  </si>
  <si>
    <t>INTERNAL AUDIT MANAGEMENT</t>
  </si>
  <si>
    <t>Internal Audits</t>
  </si>
  <si>
    <t xml:space="preserve">Cura Internal Audit Solution sophisticated yet simple to use risk based auditing solution that allows organisations to standardize work papers, audit planning, execution and other audit processes in a productive and efficient manner. Cura Internal Audit Software integrates seamlessly with Cura’s GRC enterprise software platform.
</t>
  </si>
  <si>
    <t>OPERATIONAL RISK MANAGEMENT</t>
  </si>
  <si>
    <t>Operational Risk</t>
  </si>
  <si>
    <t xml:space="preserve">Cura’s Operational Risk Management software solution enables organizations to effectively and efficiently manage the risk of loss resulting from inadequate or failed internal processes and systems. It also reduces the human error factors and/or external events. With Cura, organizations can create an automated, repeatable process that includes risk assessment and analysis, as well as the implementation of risk controls.
</t>
  </si>
  <si>
    <t>ENTERPRISE RISK MANAGEMENT</t>
  </si>
  <si>
    <t xml:space="preserve">Cura's Enterprise Risk Management (ERM) software solutions enable organizations to better manage risk and take advantage of opportunities relating to business objectives and goals. Cura provides a powerful and flexible framework for managing risk, allowing organizations to identify, analyze, evaluate and treat both risks and opportunities in order to protect the corporate brand, create value for shareholders, owners, employees, customers and regulators.
</t>
  </si>
  <si>
    <t>COMPLIANCE MANAGEMENT</t>
  </si>
  <si>
    <t>Cura’s Compliance Management software solutions enable organizations to create a harmonized set of internal controls to facilitate operational transparency and ensure compliance with the ever-increasing requirements of state, federal and international regulations, specifications, policies, acts, standard and laws.</t>
  </si>
  <si>
    <t>REGULATORY COMPLIANCE</t>
  </si>
  <si>
    <t>Cura has partnered with Eclipse NewLaw to provide an informative and easy-to-use compliance solution that can help organisations achieve their optimal regulatory compliance program in an efficient and effective manner. With legal insights that span over 30 years, Eclipse NewLaw aims to modernise legal service delivery by leveraging technology to create a focused solution that supports and enables an organisation’s legal function, ensuring sustainability for all stakeholders.</t>
  </si>
  <si>
    <t>Curtail ReCover</t>
  </si>
  <si>
    <t>Curtail ReCover proactively detects anomalies—including zero-day attacks—and automatically diverts traffic to clean, resilient systems to quickly, safely and reliably maintain business operations at all times.  Think of ReCover implementations as RAID for applications.</t>
  </si>
  <si>
    <t>Curtail ReGrade</t>
  </si>
  <si>
    <t xml:space="preserve">Curtail’s patented ReGrade detects, records, and reports any anomalous application behavior among different versions of software in real time. Without requiring any scripted tests to be written or developed, this novel technology provides DevOps, SREs (Site Reliability Engineers), security, software and operations teams with an automated tool for evaluating release candidate behavior against real, production traffic before going live.
</t>
  </si>
  <si>
    <t>GreenShield</t>
  </si>
  <si>
    <t>Digital Signature</t>
  </si>
  <si>
    <t>Since its foundation in 1999, cryptovision has been exclusively concerned with encryption technology and has developed the proven, classification VS-NfD-approved e-mail security solution s/mail. cryptovision has incorporated this expertise into its successor solution GreenShield.</t>
  </si>
  <si>
    <t>ePasslet Suite</t>
  </si>
  <si>
    <t>Electronic ID documents</t>
  </si>
  <si>
    <t>ePasslet Suite is a Java card framework for electronic ID documents. From the electronic identity card to the electronic driving license, almost any electronic identity document can be realized quickly and easily.</t>
  </si>
  <si>
    <t>CAmelot Key Server</t>
  </si>
  <si>
    <t>CAmelot Key Server is a component for private keys in a public key infrastructure. It generates, imports and exports keys and supports both key recovery and remote operations in a highly configurable manner. Almost any security concept can be implemented through rights management.</t>
  </si>
  <si>
    <t>CAmelot</t>
  </si>
  <si>
    <t>Public Key Infrastructure</t>
  </si>
  <si>
    <t>With CAmelot, you can build a public key infrastructure (PKI) that exactly fits your requirements. Existing CAmelot PKIs can be easily modified and extended. As one of the most flexible PKI solutions worldwide, CAmelot supports both corporate and government PKIs.</t>
  </si>
  <si>
    <t>SCinterface</t>
  </si>
  <si>
    <t>Smart Card Integration</t>
  </si>
  <si>
    <t>Token Integration</t>
  </si>
  <si>
    <t>SCinterface integrates smart cards and other tokens into IT environments. SCinterface supports over ninety smart cards, security tokens and profiles on all common operating systems. There are many useful features, including biometrics and Microsoft Virtual Smart Card support.</t>
  </si>
  <si>
    <t>PKIntegrated</t>
  </si>
  <si>
    <t>Token Management</t>
  </si>
  <si>
    <t xml:space="preserve">PKIntegrated by cryptovision is a powerful PKI solution. It is used by more than 100 companies worldwide. PKIntegrated is integrated into the identity management system of NetIQ. When a new identity is generated, a new digital certificate is automatically created. Other events (e.g. change of name or termination of an identity) also have a direct impact on the digital certificate.
</t>
  </si>
  <si>
    <t>UltraReputation</t>
  </si>
  <si>
    <t>UltraThreat Feeds</t>
  </si>
  <si>
    <t>Anomali ThreatStream</t>
  </si>
  <si>
    <t>Threat Intelligence Platform</t>
  </si>
  <si>
    <t>Anomali ThreatStream aggregates threat intelligence under one platform, providing an integrated set of tools to support fast, efficient investigations, and delivering “operationalized” threat intelligence into security controls at machine speed.</t>
  </si>
  <si>
    <t>MOREAL</t>
  </si>
  <si>
    <t>By using MOREAL Threat Intelligence platform, organizations gain awareness with regard to the security incidents and threats that take place within their infrastructures. To develop such threat awareness, MOREAL is based on big-data analytics principles, along with correlation of primal information brought out from logs provided by the underlying network and network security infrastructure.</t>
  </si>
  <si>
    <t xml:space="preserve">Argos </t>
  </si>
  <si>
    <t>Identify your inherent risk profile and risk appetite. Verify your cybersecurity maturity level alignment to your risk profile.</t>
  </si>
  <si>
    <t>EclecticIQ Platform</t>
  </si>
  <si>
    <t>EclecticIQ Platform allows analysts to focus and accelerate on what no artificial intelligence or automation can replace: investigating threats and assembling seemingly-distant dots into a bigger picture. EclecticIQ Platform is a Threat Intelligence Platform (TIP) that empowers threat analysts to perform faster, better, and deeper investigations while disseminating intelligence at machine-speed.</t>
  </si>
  <si>
    <t>DEVICE OPERATORS</t>
  </si>
  <si>
    <t>Cyber Threat Response</t>
  </si>
  <si>
    <t xml:space="preserve">Cybeats security platform makes it easy for organizations, such as critical infrastructure operators, hospitals, utilities, cities, building landlords, to manage the security of a Cybeats protected device.
Our unique, device centric security dashboard, integrates seamlessly into existing SIEM systems and enables Security Operation Centers (SOC) to respond quickly to attacks.
</t>
  </si>
  <si>
    <t>Data Leak Detection Platform</t>
  </si>
  <si>
    <t>Leak Protection</t>
  </si>
  <si>
    <t>CybelAngel is the only platform that can comprehensively monitor for data leaks across every layer of the web, including the billions of exposed internet-connected devices that exist outside your perimeter. Battle tested for years by our enterprise customers, CybelAngel’s machine learning algorithms comprise the only technology that can efficiently monitor this expansive layer of the internet.</t>
  </si>
  <si>
    <t>Cyber adAPT NTD (Network Threat Detection)</t>
  </si>
  <si>
    <t>Threat Dectection</t>
  </si>
  <si>
    <t xml:space="preserve">The Cyber adAPT NTD (Network Threat Detection) platform provides immediate, automated and contextual information that categorizes the risk and urgency of the threat. With comprehensive visibility combined with speed-to-detection, enterprises are able to identify threats and respond immediately to effectively and efficiently remediate attacks before damage occurs.
</t>
  </si>
  <si>
    <t>https://www.cyberdefenselabs.com/</t>
  </si>
  <si>
    <t>Crisis Management Plan</t>
  </si>
  <si>
    <t>React and Respond</t>
  </si>
  <si>
    <t>Proactive Technical Services</t>
  </si>
  <si>
    <t>Detect</t>
  </si>
  <si>
    <t>TMA</t>
  </si>
  <si>
    <t>Proactive Discovery</t>
  </si>
  <si>
    <t>TMA + MDR</t>
  </si>
  <si>
    <t>Compliance Readiness Services</t>
  </si>
  <si>
    <t>Cyber Incident Response</t>
  </si>
  <si>
    <t>eDiscovery Services</t>
  </si>
  <si>
    <t xml:space="preserve">Electronic discovery (eDiscovery) refers to the discovery of electronic files in civil litigation or government investigations dealing with the exchange of information. eDiscovery is essentially the collection of a large volume of data from a large number of hard drives and/or other storage media. Typical files collected during eDiscovery investigations vary from emails, documents, databases, PowerPoints, etc.
</t>
  </si>
  <si>
    <t xml:space="preserve">Cyber Diligence incident response teams are prepared to respond to a multitude of events, from data breaches involving organized criminal groups to counterintelligence operations involving state-sponsored threats. We have the technical knowhow, experience, and technology to respond to any type of incident. Our specialists can quickly assess the situation and formulate an incident response plan.
</t>
  </si>
  <si>
    <t>IT Security Assessments</t>
  </si>
  <si>
    <t xml:space="preserve">Organizations are, in general, becoming increasingly dependent on information technology infrastructures to the point where day to day operations would come to a screeching halt without these systems. This appears to be particularly true for corporations, where the ability to communicate and access information is critical. Therefore, it is critical to secure information to ensure its Confidentiality, Integrity, and Availability. 
</t>
  </si>
  <si>
    <t>IT Security Monitoring Services</t>
  </si>
  <si>
    <t>Security Monitoring</t>
  </si>
  <si>
    <t xml:space="preserve">We provide outsourced IT Security Services to organizations of all sizes. Our approach is unique and innovative in the field. We utilize a combination of detection, monitoring, training and incident response services, which provides effective countermeasures against all levels of cyber threats, be they internal or external. This service is typically offered after a security assessment to ensure the network is secured and that security is maintained. 
</t>
  </si>
  <si>
    <t xml:space="preserve">Cyber Diligence investigators can obtain electronic data in a forensically-sound manner from computers, phones, email and file servers, backup tapes, archives and, if necessary, from the network wire to perform analysis and/or identify smoking gun evidence to solve a case. We own and operate one of the most sophisticated and best-equipped computer forensic labs in the world. 
</t>
  </si>
  <si>
    <t>IT &amp; Security Architecture Assessment</t>
  </si>
  <si>
    <t>Architecture Assessment</t>
  </si>
  <si>
    <t>Support Security Control Implementation</t>
  </si>
  <si>
    <t>Controls Implementation</t>
  </si>
  <si>
    <t>Network Security Device Management</t>
  </si>
  <si>
    <t>Device</t>
  </si>
  <si>
    <t>Network and System Implementation &amp; Configuration</t>
  </si>
  <si>
    <t>Implentation</t>
  </si>
  <si>
    <t>Configuration</t>
  </si>
  <si>
    <t>Review Program Maturity</t>
  </si>
  <si>
    <t>Maturity Assessment</t>
  </si>
  <si>
    <t>CyberESI’s advanced managed detection and response solution meets the most difficult and most extensive requirements of industry security standards. It gives you the tools you need to monitor your network, and our analysts can give expert advice on how to address any security issues or gaps noted by our state-of-the-art tools.</t>
  </si>
  <si>
    <t>Policy Development and Review</t>
  </si>
  <si>
    <t>Review Compliance Policy Requirements</t>
  </si>
  <si>
    <t>Policy Gap Assessment</t>
  </si>
  <si>
    <t>Employee &amp; IT Staff Training Event</t>
  </si>
  <si>
    <t>Incident Response Training Event</t>
  </si>
  <si>
    <t>Table Top Exercises</t>
  </si>
  <si>
    <t>Compliance Scanning and Verification</t>
  </si>
  <si>
    <t xml:space="preserve">CyberESI meets the need with cost-effective cybersecurity services that assess your risks, establish the right policies to meet them, and design an in-depth defense of your networks. Our team of government-trained experts draws upon years of experience performing risk assessments and developing cybersecurity policies that enhance a company’s security posture and counteract even the most sophisticated adversaries.
</t>
  </si>
  <si>
    <t>Endpoint Security Management</t>
  </si>
  <si>
    <t>Incident Response Planning</t>
  </si>
  <si>
    <t>Governance. Risk. Compliance.</t>
  </si>
  <si>
    <t>Governance, risk, and compliance (GRC) are difficult to mange because they are pervasive throughout the organization. Failing to adequately manage GRC can cause lasting damage to your reputation, finances, trade secrets, employees, and even your customers. These failures can often be more expensive than the cost of a breach.</t>
  </si>
  <si>
    <t>Managed Security Services Provider</t>
  </si>
  <si>
    <t>CyberGRC’s managed services product isn’t like most other offers you’ve seen in the marketplace. First of all, we feel that if our customer wants to learn how to do what we do in our managed service, we’ll create a plan for your IT/Security Team so we can train ourselves out of a job.</t>
  </si>
  <si>
    <t>Cyber Knowledge Assessment</t>
  </si>
  <si>
    <t>The ability to create your own assessments or choose from our pre-supplied assessments that cover an array of security and compliance standards.</t>
  </si>
  <si>
    <t>Risk and Compliance Reporting</t>
  </si>
  <si>
    <t>Risk</t>
  </si>
  <si>
    <t>Meet your legal and regulatory compliance requirements, Cyber insurance risks assessment &amp; Security accreditations</t>
  </si>
  <si>
    <t>Security awareness training that transforms your staff into a human firewall creating the strongest line of defence against cyber threats.</t>
  </si>
  <si>
    <t>Article 39 and 47 of GDPR require companies to raise the level of security awareness of their staff.</t>
  </si>
  <si>
    <t xml:space="preserve">Our Phish Maestro™ helps you, train staff, to identify and report phishing emails that by-pass technical defences.
</t>
  </si>
  <si>
    <t>Real time intervention Training</t>
  </si>
  <si>
    <t>Game-changing security awareness training in real time response to risky user behaviour.</t>
  </si>
  <si>
    <t>Cyber Skyline Enterprise</t>
  </si>
  <si>
    <t>Continuous cyber skills development for your team.</t>
  </si>
  <si>
    <t>Cyber Skyline Competition</t>
  </si>
  <si>
    <t>CTF</t>
  </si>
  <si>
    <t>Competition environment for college &amp; professionals.</t>
  </si>
  <si>
    <t>PENETRATION TEST</t>
  </si>
  <si>
    <t>We will perform penetration testing in order to reveal how far an attacker can go if he puts his mind to it. The best way to do this is our way - by simulating a real-world attack.</t>
  </si>
  <si>
    <t>SECURITY AUDIT</t>
  </si>
  <si>
    <t>We will perform IT Security Audits and inform you of the loopholes in your system and then give you personalized instructions on how to fix all vulnerabilities and weaknesses.</t>
  </si>
  <si>
    <t>VULNERABILITY ASSESSMENT</t>
  </si>
  <si>
    <t>We will perform managed vulnerability assessments and discover all existing vulnerabilities. Once we validate them manually, we make sure to eliminate all false positives.</t>
  </si>
  <si>
    <t>CYBER SECURITY TRAINING</t>
  </si>
  <si>
    <t>We will assist your company's board of managers in the process of expanding their knowledge, by organizing short and to-the-point cyber security trainings and courses.</t>
  </si>
  <si>
    <t>RADARK</t>
  </si>
  <si>
    <t>Automatic Targeted, Darknet Threat Intelligence</t>
  </si>
  <si>
    <t>CyberaONE Solution</t>
  </si>
  <si>
    <t xml:space="preserve">The CyberaONE Solution applies software-defined networking principles to modernize the Wide-Area-Network (WAN) into a unique form of SD-WAN. This approach dramatically reduces your networking costs while optimizing application performance, enhancing your brand protection, and accelerating your speed-to-market.
Cybera lowers network complexity and costs by significantly reducing the number of network devices and connections needed at each site. 
</t>
  </si>
  <si>
    <t>CyberaVUE</t>
  </si>
  <si>
    <t>Network Visibility</t>
  </si>
  <si>
    <t xml:space="preserve">Purpose-built for petrol, retail, hospitality, and healthcare, CyberaVUE gives you a comprehensive, real-time view of network operations—even at remote locations. The deeper visibility and insight can help you streamline both troubleshooting and ongoing network management.
Whether you’re part of a corporate brand, franchise, value added reseller, or IT staff, CyberaVUE empowers you with the knowledge and confidence to maximize network security, efficiency, and stability. 
</t>
  </si>
  <si>
    <t>Secure SD-WAN Edge</t>
  </si>
  <si>
    <t>SD-WAN, or software defined wide area network, is a software-based technology for connecting remote locations to a distributed enterprise network. SD-WANs at the Edge operate as a network overlay enabling remote sites to consolidate multiple network functions and applications over low cost broadband connections.</t>
  </si>
  <si>
    <t>PCI Compliance</t>
  </si>
  <si>
    <t>By embedding security directly into the fabric of the network, Cybera strikes a balance between user experience, security, and affordability. Our best-practice approach combines defense-in-depth, micro-segmentation, continuous network monitoring, and service chaining.</t>
  </si>
  <si>
    <t>Cloud Web Application Firewall</t>
  </si>
  <si>
    <t>Our cloud Web Application Firewall (WAF) continuously monitors your website and automatically blocks any malicious activity and attacks. Our WAF is constantly updated with the most recent threat data so you can rest assured your website is protected from attacks.</t>
  </si>
  <si>
    <t>Website Malware Removal</t>
  </si>
  <si>
    <t>CyberAlpha removes malware and viruses from your website. Our scanning service checks your website at regular intervals to protect your company and customer data. If we detect malware we will remove it immediately</t>
  </si>
  <si>
    <t>Website Malware Scanning Service</t>
  </si>
  <si>
    <t>CyberAlpha scans your website for malware and viruses at regular intervals, protecting your company, your customers and your reputation.</t>
  </si>
  <si>
    <t>Website Security Monitoring Services</t>
  </si>
  <si>
    <t>At CyberAlpha we continuously monitor your website and detect unusual activity, attacks or malware. Rest assured your website and your customer data is being protected 24×7.</t>
  </si>
  <si>
    <t>Cloud Entitlements Manager</t>
  </si>
  <si>
    <t>Should your organization choose to deploy as a service, CyberArk provides the industry’s most complete portfolio of SaaS offerings for fast, easy and simple security.</t>
  </si>
  <si>
    <t>Conjur Secrets Manager Enterprise</t>
  </si>
  <si>
    <t>Conjur Secrets Manager Open Source</t>
  </si>
  <si>
    <t>Credential Providers</t>
  </si>
  <si>
    <t>Endpoint Privilege Manager</t>
  </si>
  <si>
    <t>Privileged Access Manager</t>
  </si>
  <si>
    <t>Manage, monitor, rotate and audit privileged credentials for applications, scripts, containers, CI/CD tools and third-party security solutions.</t>
  </si>
  <si>
    <t>Workforce Identity</t>
  </si>
  <si>
    <t>Customer Identity</t>
  </si>
  <si>
    <t>Vendor Privileged Access Manager</t>
  </si>
  <si>
    <t>The Core Privileged Access Security Solution unifies Enterprise Password Vault, Privileged Session Manager and Privileged Threat Analytics to protect an organization’s most critical assets.</t>
  </si>
  <si>
    <t>Cyber Range Training Content</t>
  </si>
  <si>
    <t>Cyberbit Range simulation-based exercises are aligned with NICE Work Roles and KSAs, suitable for practitioners, managers and students. OT attack simulation scenarios are available for OT security training.</t>
  </si>
  <si>
    <t>Cloud Cyber Range</t>
  </si>
  <si>
    <t>Cyberbit Range enables cybersecurity teams to experience real-life cyber attacks before they encounter them. Our cloud-based range allows instant access to real-world networks and real-world security tools for enabling SOC teams and students to battle real-world malware and get prepared for the inevitable attack.</t>
  </si>
  <si>
    <t>On-Prem Cyber Range</t>
  </si>
  <si>
    <t>Take full control of your cyber range to ramp-up people, processes and technologies. Cyberbit On-Prem Range offers all the benefits of Cyberbit Cloud Range plus the option to customize your training environment to mirror your network infrastructure and your SOC tools, build custom attack simulations, and train in advanced scenarios that include red vs. blue wargames and ICS attacks.</t>
  </si>
  <si>
    <t>Data-Leak Discovery</t>
  </si>
  <si>
    <t>Third-party Risk Auditing</t>
  </si>
  <si>
    <t>Move beyond your in-house data, and discover how sensitive data is being used beyond your team walls. At CyberCentric we guarantee that you will be able to view and manage how third party vendors use their data, as well as your own.</t>
  </si>
  <si>
    <t>SOC2 Assessment</t>
  </si>
  <si>
    <t>SOC2</t>
  </si>
  <si>
    <t>Have eyes in the back of your head with CyberCentric’s employee usage monitoring system. Use it to identify, and follow the movements of, the employees who have access to sensitive data to prevent data mishandling.</t>
  </si>
  <si>
    <t>Conceptual Linking℠</t>
  </si>
  <si>
    <t>Conceptual Linking℠ leaves rote memorization behind, and makes the entire learning process more efficient, effective, and lasting for all types of learners. The methodology utilizes connections among pieces of information to help students absorb, understand, and retain vast amounts of complex material.</t>
  </si>
  <si>
    <t>CMMC SIEM Monitoring</t>
  </si>
  <si>
    <t>Build your defenses around the exact threats targeting you.</t>
  </si>
  <si>
    <t>Credential Tracking Service</t>
  </si>
  <si>
    <t>Governence Risk Compliance</t>
  </si>
  <si>
    <t>NIST SP 800-171</t>
  </si>
  <si>
    <t>CISO Guidance</t>
  </si>
  <si>
    <t>CMMC Readiness</t>
  </si>
  <si>
    <t>Block attacks with a Security Operations team on guard 24/7.</t>
  </si>
  <si>
    <t>Organization Review</t>
  </si>
  <si>
    <t>Operations Review</t>
  </si>
  <si>
    <t>Incident Reviews</t>
  </si>
  <si>
    <t>Board Advisor</t>
  </si>
  <si>
    <t>Defense Operations</t>
  </si>
  <si>
    <t>Get a security Readiness Score and prioritized next steps.</t>
  </si>
  <si>
    <t>Remote Workforce Defender</t>
  </si>
  <si>
    <t>scoutTHREAT</t>
  </si>
  <si>
    <t>Cybersecurity is continuously evolving—both threat actor methods and security practitioner defense. Continuously adjusting to these evolving Tactics, Techniques, and Procedures (TTPs) is a challenge to even the most advanced security operations. Collecting high-quality intelligence is not enough—security teams must be able to contextualize, process, and put into practice the intelligence it ingests in order to protect their organization.</t>
  </si>
  <si>
    <t>Security Intelligence Platform</t>
  </si>
  <si>
    <t>Get instant context on who is attacking you, their motivations and capabilities, and the indicators of compromise to look for in your systems. This intelligence is searchable in real time and presented in a single-pane-of-glass view and via customizable alerts — empowering you to make fast, informed decisions.</t>
  </si>
  <si>
    <t>Cybereason Incident Response</t>
  </si>
  <si>
    <t>Gain immediate containment and expert remediation assistance to prevent security events from escalating.</t>
  </si>
  <si>
    <t>Cybereason IR retainer</t>
  </si>
  <si>
    <t>CYBER POSTURE ASSESSMENT</t>
  </si>
  <si>
    <t>Assess your organization's attack surface and understand your cyber risk posture and threat exposure caused by misconfigurations and delays in patching vulnerabilities.</t>
  </si>
  <si>
    <t>Cybereason MDR Complete</t>
  </si>
  <si>
    <t>Cybereason MDR provides continuous 24x7 monitoring, investigation and root cause analysis, proactive threat hunting, and guided or active remediation on high-severity threats.</t>
  </si>
  <si>
    <t>Cybereason MDR Essentials</t>
  </si>
  <si>
    <t>Cybereason MDR provides continuous 24x7 monitoring, automated threat hunting, investigation, root cause analysis, and remediation recommendations on high-severity threats.</t>
  </si>
  <si>
    <t>Cybereason MDR Mobile</t>
  </si>
  <si>
    <t>Cybereason Mobile Managed Detection and Response (MDR) protects your increasingly distributed perimeter including both mobile and traditional endpoints – without having to manage it yourself.</t>
  </si>
  <si>
    <t>Cybereason MDR brings prevention, detection and response capabilities as a service, enabling you to uncover the most sophisticated and pervasive threats – without having to manage it yourself.</t>
  </si>
  <si>
    <t>CYBEREASON COMPROMISE ASSESSMENT</t>
  </si>
  <si>
    <t>Get a complete review of your organization’s infrastructure to identify any instances of compromise, undetected backdoors, unauthorized access, and any anomalous activities.</t>
  </si>
  <si>
    <t>CYBEREASON DEEP RESPONSE SERVICE</t>
  </si>
  <si>
    <t>Augment the Cybereason Defense Platform and provide defenders with the tools and expertise to investigate remotely, remediate promptly, and eliminate active threats.</t>
  </si>
  <si>
    <t>Acquired by Cofense</t>
  </si>
  <si>
    <t>VPN for Android Smartphones &amp; tablets</t>
  </si>
  <si>
    <t>Unmatched privacy for your Android. Fast, responsive apps for all your devices</t>
  </si>
  <si>
    <t>VPN for Android TV</t>
  </si>
  <si>
    <t>Unleash Android TV at full potential with CyberGhost VPN. The Android TV experience you deserve</t>
  </si>
  <si>
    <t>VPN for Apple TV</t>
  </si>
  <si>
    <t>The best Apple TV VPN is here. Stream content to your heart’s desire and bypass all geo-restrictions</t>
  </si>
  <si>
    <t>VPN for Fire Stick &amp; TV</t>
  </si>
  <si>
    <t>Get CyberGhost VPN for Amazon Fire TV &amp; Fire Stick. Unlock a world of entertainment options</t>
  </si>
  <si>
    <t>VPN for Firefox</t>
  </si>
  <si>
    <t>Get the best free VPN Firefox extension. End online restrictions and reclaim your digital freedom with CyberGhost</t>
  </si>
  <si>
    <t>VPN for Google Chrome</t>
  </si>
  <si>
    <t>The best VPN for Chrome to reclaim your digital freedom. Download the free CyberGhost VPN Chrome extension and get access to geo-restricted content</t>
  </si>
  <si>
    <t>VPN for iPhones &amp; iPads</t>
  </si>
  <si>
    <t>Enjoy absolute privacy with the best VPN for iOS</t>
  </si>
  <si>
    <t>VPN for Linux</t>
  </si>
  <si>
    <t>All the benefits of our VPN are now available on Linux. Rediscover the internet without boundaries</t>
  </si>
  <si>
    <t>VPN for Macbooks, Macs &amp; iMacs</t>
  </si>
  <si>
    <t>Protect your device with the best VPN for Mac. Turn your Mac into the ultimate privacy device</t>
  </si>
  <si>
    <t>VPN for Others</t>
  </si>
  <si>
    <t>Routers and Others. Setup a custom connection with OpenVPN, L2TP or IPSec and secure your internet everywhere.</t>
  </si>
  <si>
    <t>VPN for PS4</t>
  </si>
  <si>
    <t>The gaming community’s best PS3 &amp; PS4 VPN. Take your PlayStation experience to the next level</t>
  </si>
  <si>
    <t>VPN for Roku</t>
  </si>
  <si>
    <t>The Roku VPN for all your streaming needs. Smash all geo-restrictions and stream a wide variety of content</t>
  </si>
  <si>
    <t>VPN for Router</t>
  </si>
  <si>
    <t>The CyberGhost VPN Router. The all-in-one online security solution for all your devices</t>
  </si>
  <si>
    <t>VPN for Samsung TV</t>
  </si>
  <si>
    <t>The #1 Samsung TV VPN Unlock a new world of entertainment on your Samsung Smart TV</t>
  </si>
  <si>
    <t>VPN for Smart TV</t>
  </si>
  <si>
    <t>Your VPN for Smart TVs. It’s time to unblock streaming services and make the most out of your Smart TV. Enjoy a whole new world of entertainment and security with CyberGhost VPN.</t>
  </si>
  <si>
    <t>VPN for Smart TVs</t>
  </si>
  <si>
    <t>VPN for Wii U</t>
  </si>
  <si>
    <t>Your best VPN for Wii U is here. Bypass geo-restrictions and enjoy unlimited entertainment options</t>
  </si>
  <si>
    <t>VPN for Windows PC</t>
  </si>
  <si>
    <t>Discover the best VPN for Windows PC. Give your Windows the ultimate privacy shield with CyberGhost VPN</t>
  </si>
  <si>
    <t>VPN for Xbox One / 360</t>
  </si>
  <si>
    <t>Take your gaming experience to the next level. Improve everything about how you play online with CyberGhost VPN, the #1 Xbox VPN.</t>
  </si>
  <si>
    <t>VPN Proxy</t>
  </si>
  <si>
    <t>Learn how to make the best choice for your online security needs</t>
  </si>
  <si>
    <t>CyberGRX Exchange</t>
  </si>
  <si>
    <t>Third Party CRM</t>
  </si>
  <si>
    <t>CYBERGYM Virtual Cloud Arena</t>
  </si>
  <si>
    <t>​At CYBERGYM, we are on a mission to make our specialized training available to SMEs anywhere in the world. So, we’ve adapted our programs to a remote learning environment through an innovative training ground: the Virtual Cloud Arena.</t>
  </si>
  <si>
    <t>CyberFrame</t>
  </si>
  <si>
    <t>Third Party Training</t>
  </si>
  <si>
    <t xml:space="preserve">As well as establishing our own global network of unique cyber warfare training Arenas around the world, we also offer investors, service providers, governments and integrators the opportunity to run their own CyberFrame training facility. </t>
  </si>
  <si>
    <t>CyberGround​</t>
  </si>
  <si>
    <t>CyberGround is a training Arena facility that we set up for you at your own premises. Your personnel gain hands-on experience in detecting, containing and mitigating cyberattacks on your organization, without having to leave your site.</t>
  </si>
  <si>
    <t>CYBERGYM Training Programs</t>
  </si>
  <si>
    <t>Our training and certification programs cover the widest array of topics and skills, creating value for every team and rank of your organization: security teams, IT and OT professionals, general employees, and executives at various management levels.</t>
  </si>
  <si>
    <t>CyberPod</t>
  </si>
  <si>
    <t xml:space="preserve">Using a VPN, you connect remotely to one of the cyber training Arenas in our global network, to access a variety of training programs that have been designed to suit the existing cyber readiness and skill level of people across your organization. </t>
  </si>
  <si>
    <t>Cybersecurity Training Platform</t>
  </si>
  <si>
    <t>Simplify and strengthen your security by combining the power of Isla isolation with the Secure Web Gateway (SWG) function. Leverage the power of a single-source security platform built to provide the control you need with total protection for your users.</t>
  </si>
  <si>
    <t>With Isla Isolation Platform you can stop threats without trying to identify specific threat attributes and protect from an unsafe Internet without needing massive security teams, or requiring a change to your everyday habits. In fact, Isla isolates and helps users improve productivity.</t>
  </si>
  <si>
    <t>Uses an Office365 add-on</t>
  </si>
  <si>
    <t>Isla Isolation Platform</t>
  </si>
  <si>
    <t>Intelligence Platform</t>
  </si>
  <si>
    <t>Flashpoint Intelligence Platform grants access to our archive of finished intelligence reports, data from illicit forums, marketplaces, chat services, blogs, paste sites, technical data, card shops, and vulnerabilities, in a single, finished intelligence experience. Our platform scales Flashpoint’s internal team of specialized, multilingual intelligence analysts’ ability to quickly provide responses to customers</t>
  </si>
  <si>
    <t>Forensic Canvas</t>
  </si>
  <si>
    <t>Bespoke cyber intelligence services that fits your needs</t>
  </si>
  <si>
    <t>External Asset Monitoring</t>
  </si>
  <si>
    <t>Cyberint’s Penetration Testing service searches for weaknesses in your organization to avoid costly data breaches. The penetration testing team, utilizing the experience and knowledge of threat actors’ techniques collected by Argos™ and the threat intelligence teams, simulates different attack vectors against the organization.</t>
  </si>
  <si>
    <t>Phishing Infrastructure Detection</t>
  </si>
  <si>
    <t>Cyberint’s research team continuously analyzes threat data and creates strategic threat intelligence and security advisory reports that allow decision makers to identify meaningful trends and gain a wider perspective.</t>
  </si>
  <si>
    <t>Virtual Humint Operations</t>
  </si>
  <si>
    <t>Cyberint’s analysts proactively engage with threat actors on underground channels in order to gather additional information as part of deep dive investigations, and provide the context required to mitigate a threat in the most effective way.</t>
  </si>
  <si>
    <t>Threat Intelligence Monitoring</t>
  </si>
  <si>
    <t>Strategic Cyber Operations</t>
  </si>
  <si>
    <t>Cybersecurity Program Assessment</t>
  </si>
  <si>
    <t>The Cyberis Portal is our secure customer portal - allowing us to share reports and test data in a secure manner. If you are a registered customer, you can access the portal here.</t>
  </si>
  <si>
    <t>Application Security Test</t>
  </si>
  <si>
    <t>Even with the most rigorous network security controls in place, it is difficult to know exactly what traffic is traversing your network. Equally challenging is understanding what information may be entering or leaving your organisation.</t>
  </si>
  <si>
    <t>Firewall Configuration Review</t>
  </si>
  <si>
    <t>Open Source Intelligence Investigation</t>
  </si>
  <si>
    <t>Remote Access Review</t>
  </si>
  <si>
    <t>Cyber threats are gradually dominating the press, as attacks advance and concerns grow around the loss of customer data and commercially sensitive information.</t>
  </si>
  <si>
    <t>Wireless Security Test</t>
  </si>
  <si>
    <t>Premium: Elastic Threat Infrastructure</t>
  </si>
  <si>
    <t>TitaniumScale helps enterprises assess millions of files from web traffic, email, file transfers, endpoints or storage. The solution uses unique ReversingLabs File Decomposition Technology to extract detailed metadata, add global reputation context and classify threats. It automatically acquires files by integrating with email gateways, intrusion detection systems, firewalls and other devices.</t>
  </si>
  <si>
    <t>CYBER SECURITY AWARENESS</t>
  </si>
  <si>
    <t>Cybermaniacs creates cyber secure humans, one laugh at a time. Our unique platform and approach helps everyone at your company build the cyber habits needed to stay cyber safe.</t>
  </si>
  <si>
    <t>MAXX EDR</t>
  </si>
  <si>
    <t>MAXX RESPONSE</t>
  </si>
  <si>
    <t>A dedicated incident response team that delivers an extra layer of security during critical moments.</t>
  </si>
  <si>
    <t>MAXX NETWORK</t>
  </si>
  <si>
    <t>MAXX Network provides around-the-clock security monitoring to help your organization combat today’s advanced threats.</t>
  </si>
  <si>
    <t>MAXX SIEM</t>
  </si>
  <si>
    <t>Cloud-based security information and event management used to gain critical insight needed to protect your network &amp; meet compliance regulations.</t>
  </si>
  <si>
    <t>MAXX VRM (Vulnerability Risk Management)</t>
  </si>
  <si>
    <t>MAXX VRM’s peerless threat intelligence system delivers the dynamic protection and cyber-security expertise every organization needs. Provide the technology and human expertise needed to successfully perform periodic scanning of all systems to ensure that technical vulnerabilities and misconfigurations are identified and quickly remedied.</t>
  </si>
  <si>
    <t>Inventory Management &amp; Governance</t>
  </si>
  <si>
    <t>Asset Inventory</t>
  </si>
  <si>
    <t>Agentless asset identification and inventorying via continuous network monitoring</t>
  </si>
  <si>
    <t>Op Analytics &amp; Workflow Enablement</t>
  </si>
  <si>
    <t>Operations</t>
  </si>
  <si>
    <t>Workflow</t>
  </si>
  <si>
    <t>Panoramic device visibility unlocks operational efficiencies, protect bottom line investments and contribute to strategic planning goals</t>
  </si>
  <si>
    <t>Threat Detection &amp; Incident Response</t>
  </si>
  <si>
    <t>Real time monitoring and alerts to detect malicious activity or anomalies in device behavior or network hygiene</t>
  </si>
  <si>
    <t>ComplianceEnablement</t>
  </si>
  <si>
    <t>Streamline compliance with multi-system data collection, ePHI tagging, automatic documentation and reporting, and actionable recommendations</t>
  </si>
  <si>
    <t>Integrated Control Center</t>
  </si>
  <si>
    <t>Integrate IoMT data with existing security infrastructure, ranging from SIEM systems, vulnerability scanners, firewalls, NAC systems, CMMS and workflow management platforms</t>
  </si>
  <si>
    <t>Original Vulnerability Research</t>
  </si>
  <si>
    <t>Comprehensive cyber research and vulnerability disclosure to help protect healthcare organizations from malicious attacks on connected medical devices.</t>
  </si>
  <si>
    <t>Claw</t>
  </si>
  <si>
    <t>CLAW by CybernetIQ is a true view of the network that brings all of your cybersecurity defenses into alignment. No other cybersecurity technology has CLAW’s simple, interactive view of your entire network to give your analysts the proactive power to scan, see, assess and respond to threats across OT, enterprise, and IoT networks.</t>
  </si>
  <si>
    <t>NIST CSF, CCPA, Cyber Threats</t>
  </si>
  <si>
    <t>Business Risk Profiling</t>
  </si>
  <si>
    <t>Full-stack risk assessment
Risk heat map</t>
  </si>
  <si>
    <t>Executive Coaching for Security Leaders</t>
  </si>
  <si>
    <t>Information Security Program reviews</t>
  </si>
  <si>
    <t xml:space="preserve">Policy-control alignment 
Roadmap development
</t>
  </si>
  <si>
    <t>Security Control Assessments</t>
  </si>
  <si>
    <t>NIST CSF, NIST 800-53r4, ISO-27001, PCI DSS</t>
  </si>
  <si>
    <t>MEDULLA</t>
  </si>
  <si>
    <t>A cyber risk dashboard so you know which fires to put out first</t>
  </si>
  <si>
    <t>MCAFEE PROFESSIONAL SERVICES</t>
  </si>
  <si>
    <t>Mcafee Services</t>
  </si>
  <si>
    <t>Strategic planning, implementation, and support services for the entire McAfee product suite. Our certified engineers have decades of experience in McAfee and cyber security.</t>
  </si>
  <si>
    <t>MANAGED SERVICES</t>
  </si>
  <si>
    <t>Whether you are a global, million-endpoint organization or a medium to small-sized business, our team of certified security experts will work with you to scale our managed services to suit your security needs.</t>
  </si>
  <si>
    <t>PROFESSIONAL SERVICES</t>
  </si>
  <si>
    <t>Let our certified security consultants using industry best practices and proven methodologies to plan, design, and implement your security solution.</t>
  </si>
  <si>
    <t>RISK ASSESSMENT</t>
  </si>
  <si>
    <t>A cyber security risk assessment can determine what security risks are posed to your company’s critical assets and the level of effort that should be used in the protection of them.</t>
  </si>
  <si>
    <t>Cyberpion’s Ecosystem Security™</t>
  </si>
  <si>
    <t>eDiscovery</t>
  </si>
  <si>
    <t>Cyberpion’s Ecosystem Security™ platform provides the breadth and depth of discovery and vulnerability assessment that security teams need to manage the threats from their far-reaching online ecosystems.</t>
  </si>
  <si>
    <t>Secure Leadership Mobile Communications</t>
  </si>
  <si>
    <t>Communications</t>
  </si>
  <si>
    <t>CyberPoint delivers comprehensive solutions for secure mobile operations: we secure devices, communications, and data. Our approach encompasses active and passive measures designed to prevent unauthorized access to your equipment and information. We also design in protection against compromise or exploitation through espionage, sabotage, terrorism, and other criminal activity.</t>
  </si>
  <si>
    <t>CyberPoint's experienced global response teams are on-call to address serious cyber attacks, intrusions, and insider-threat incidents. We have assisted legal and law enforcement teams with complex cases, and we've responded to numerous high-profile corporate cases of computer crime. As always, our teams are backed by CyberPoint's advanced reverse engineering, malware analysis, and network exploitation expertise.</t>
  </si>
  <si>
    <t>Risk Analysis and Vulnerability Assessment</t>
  </si>
  <si>
    <t>CyberPoint's risk analysis and vulnerability assessment represents a best-practice step toward an improved security posture. We help our customers assess their current practices and prioritize remediation and mitigation strategies to further improve its cyber security.</t>
  </si>
  <si>
    <t>Strategic Planning and Policy Development</t>
  </si>
  <si>
    <t>Strategic Planning</t>
  </si>
  <si>
    <t>CyberPoint understands the interplay of technology with policy and operations. We help identify and implement IT strategies and processes that ensure an organization's ability to maintain security and continuity of operations in the face of attacks and other unexpected events.</t>
  </si>
  <si>
    <t>Malware Analysis and Reverse Engineering</t>
  </si>
  <si>
    <t>CyberPoint's expertise in malware analysis and reverse engineering supports our research, incident response, and product development. With extensive experience in reverse engineering and malicious code analysis, our experts provide analysis of assembly language from all major platforms. They have a deep practical and theoretical understanding of tools and tradecraft from across the industry.</t>
  </si>
  <si>
    <t>Machine Learning Research</t>
  </si>
  <si>
    <t xml:space="preserve">CyberPoint is a leader in machine learning research and development: the study and construction of systems that can "learn" from data, emulating generalization from a set of cases to new, relevantly similar cases.
One goal of our machine learning research is development of artificially intelligent systems that simulate the decision-making of a human expert
</t>
  </si>
  <si>
    <t>CMMC Assessments</t>
  </si>
  <si>
    <t>CMMC Assessment</t>
  </si>
  <si>
    <t xml:space="preserve">We provide insight and understanding to the major roles associated with the CMMC process, focusing on the use of existing infrastructure and Microsoft 365 Cloud. </t>
  </si>
  <si>
    <t>DFARS Compliance Services</t>
  </si>
  <si>
    <t>DFARS</t>
  </si>
  <si>
    <t xml:space="preserve">CyberProtex offers a comprehensive Security Audit for DFARS 800-171. We perform Gap Assessments, Threat Modeling and Find Vulnerabilities to DFARS Assessments and Refining. CyberProtex also offers our own custom automated RMF/DFARS/NIST Compliance Assessment software called Vulnerability Genius TM, which is available for purchase with consulting support.
</t>
  </si>
  <si>
    <t>Security Awareness Training Software</t>
  </si>
  <si>
    <t>Our Security Awareness Training software is used to educate and empower employees to protect data. ​Let our software keep track of security awareness training compliance within your organization.</t>
  </si>
  <si>
    <t>Compliance Services</t>
  </si>
  <si>
    <t>CyberProtex has worked with over 60 corporations and provided Security Compliance, Risk Assessments, and Risk Management services and solutions. We assist customers in performing a comprehensive risk analysis and assisting implementing security automation. We assist in compliance for Microsoft 365 Cloud infrastructure, servers, networks, backups, and clients.</t>
  </si>
  <si>
    <t>RMF and eMASS Compliance Services</t>
  </si>
  <si>
    <t>We are experts with the 6 steps of the Risk Management Framework (RMF): Categorize the Information System, Select Security Controls, Implement Security Controls ,Assess Security Controls, Authorize the Information System, Monitor the Information System.</t>
  </si>
  <si>
    <t>Managed security</t>
  </si>
  <si>
    <t>CyberProtex provides network, application, infrastructure and ​security services as well as ongoing cybersecurity support to our customers.</t>
  </si>
  <si>
    <t>The CyberStrong Platform</t>
  </si>
  <si>
    <t>IT Risk</t>
  </si>
  <si>
    <t>CyberStrong helps organizations improve resiliency while rapidly driving business value, using greater intelligence for faster insights, leading to smarter decisions and meaningful action.</t>
  </si>
  <si>
    <t>Cyber Insurance Solutions</t>
  </si>
  <si>
    <t>Whether a family member was hit with a ransomware attack or your business experienced a security incident, Cyberscout has the tools and expertise to help you quickly recover and resume your normal activities.</t>
  </si>
  <si>
    <t>Incident Response Solutions</t>
  </si>
  <si>
    <t xml:space="preserve">Our Global Incident Response team is ready to swiftly deploy tools and services to restore your systems and regain customers’ confidence. Our skillful and efficient response empowers you to get up and running quickly with minimal impact. 
We’ll also help you stay in compliance with notification and other requirements that may apply to your incident, all at a reasonable cost.
</t>
  </si>
  <si>
    <t>Mobile Defense Suite</t>
  </si>
  <si>
    <t>Protect employees and their families against digital risks with innovative employee benefits that include the tools and knowledge they need to regain control of their personal information and fight back against online threats.</t>
  </si>
  <si>
    <t>Active Directory Deception</t>
  </si>
  <si>
    <t>Active Directory</t>
  </si>
  <si>
    <t>Active Directory (AD) is a standard tool used by most organisations to control access of users and computers to company servers and applications. Each computer on the corporate network must therefore have some access to AD in order for the network environment to function properly.</t>
  </si>
  <si>
    <t>Endpoint Deception</t>
  </si>
  <si>
    <t>CYBERTRAP places hidden lures on endpoints that divert attackers away from the production network and lead them to our deception environment. Even if endpoints are compromised, the company infrastructure is still protected. Lures are designed and customised for your network so that an attacker cannot distinguish them from the actual network elements.</t>
  </si>
  <si>
    <t>Web Application Deception</t>
  </si>
  <si>
    <t>We place autonomous lures at strategic positions of your web application services. These lures are invisible to normal users, but are quickly found during a targeted attack. They are directly linked to monitored decoys in your deception environment – whenever attackers connect to one of these decoys, we’re able to monitor their behaviour and track their movements.</t>
  </si>
  <si>
    <t>Breach Protectetion &amp; Incident Response Plan</t>
  </si>
  <si>
    <t>Cyber Defense Strategy Consultation</t>
  </si>
  <si>
    <t xml:space="preserve">3 hour Cybersecurity for CEOs Training </t>
  </si>
  <si>
    <t>3 hour Internet Safety class for Employees</t>
  </si>
  <si>
    <t>45 minute executive management (board or CEO direct reports) training</t>
  </si>
  <si>
    <t>Assessments &amp; Training</t>
  </si>
  <si>
    <t>We provide high-quality assessments that establish a clear baseline for your workforce, its teams, and its individual team members while revealing “skills gaps.” These assessments directly integrate into our 100% online training in a variety of areas that is configurable to a variety of needs and delivered in both live online and on-demand modalities.</t>
  </si>
  <si>
    <t>IoT/ICS Malware Sandbox</t>
  </si>
  <si>
    <t>Zero-Trust &amp; Network Segmentation</t>
  </si>
  <si>
    <t xml:space="preserve">CyberX experts set your team up for success with a range of onboarding and planning services. Onboarding services are either on-site or remote, and include a dedicated project manager who works closely with your own project manager on rollout activities. </t>
  </si>
  <si>
    <t>CyberX experts are also available to supplement your team or service provider with critical IoT/ICS incident response activities</t>
  </si>
  <si>
    <t>Automated IoT/ICS Threat Modeling</t>
  </si>
  <si>
    <t>SOC Integration</t>
  </si>
  <si>
    <t>We offer organizational alignment workshops to align OT and IT teams and set you up for a successful deployment. We also offer onsite or remote workshops on a range of topics, such as in-depth CyberX product training and best practices, and education on the differences between IT and IoT/ICS so your team can leverage their existing skills.</t>
  </si>
  <si>
    <t>Risk &amp; Vulnerability Management</t>
  </si>
  <si>
    <t>We’ll help enable your SOC team via in-depth workshops introducing them to IoT/ICS protocols, devices, use cases, and workflows. We’ll also customize your current SOC workflows to support the unique characteristics of IoT/ICS, and develop custom integrations with your existing IT security stack (SIEMs, ticketing systems, firewalls, secure remote access, etc.).</t>
  </si>
  <si>
    <t>Professional: Threat Analysis &amp; Hunting</t>
  </si>
  <si>
    <t>The A1000 provides advanced hunting and investigations through the TitaniumCore high-speed automated static analysis engine, and integrates with file reputation services to provide in-depth rich context and threat classification on over 10 billion files across all supported file types. It supports visualization, APIs for automated workflows, global and local YARA Rules matching, and integration with third-party sandbox tools.</t>
  </si>
  <si>
    <t>Titanium Platform</t>
  </si>
  <si>
    <t>A machine learning hybrid cloud platform that harvests thousands of file types at scale, speeds threat detection through machine learning binary analysis, and continuously monitors an index of over 10B files for future threats.</t>
  </si>
  <si>
    <t>Outbound Spam Guard</t>
  </si>
  <si>
    <t>The CYBONET OSG is a carrier-grade solution that can be easily deployed to scan and block up to 99% of all unwanted or malicious outbound email traffic. Easy to deploy, the OSG functions as a transparent proxy that informs the Service Provider in real time and with granular level statistics, which IP addresses or hosts within their networks are being controlled by botnets.</t>
  </si>
  <si>
    <t>PineApp Mail Secure™</t>
  </si>
  <si>
    <t>Secure your business with total messaging control. PineApp Mail Secure stops the majority of malicious email threats at your network's perimeter while simultaneously providing a range of additional options for comprehensive security and messaging control.</t>
  </si>
  <si>
    <t>Cybowall™</t>
  </si>
  <si>
    <t>Cybowall is an agent-less security platform that scans network traffic to identify potential threat in a network of managed /unmanaged and IoT devices. We discover, and analyze device behavior to identify attacks, and protect your critical business information and systems. Since Cybowall is agent-less, it integrates easily into existing security products.</t>
  </si>
  <si>
    <t>COOKIEBOT</t>
  </si>
  <si>
    <t>Website Privacy</t>
  </si>
  <si>
    <t>Cookiebot enables website operators to comply with the information, documentation and consent requirements regarding online tracking of the EU ePrivacy Regulation (ePR) and General Data Protection Regulation (GDPR).</t>
  </si>
  <si>
    <t>Cybrary Basic</t>
  </si>
  <si>
    <t>Cybrary for Teams</t>
  </si>
  <si>
    <t>Cybrary Insider Pro</t>
  </si>
  <si>
    <t>Managed Detection and Remediation</t>
  </si>
  <si>
    <t>At Cybriant, we call our MDR service Managed Detection and Remediation because our team will work with you to help remediate any issues that are found during the MDR process.</t>
  </si>
  <si>
    <t>Mobile Threat Defense</t>
  </si>
  <si>
    <t>3 Levels of Cyber Protection – Essential Cyber Risk Management Services Integrated into an Affordable, Flexible, Subscription-Based Model.</t>
  </si>
  <si>
    <t>PREtect</t>
  </si>
  <si>
    <t>Confidently Visual, Analyze, and Measure Cyber Risk with Comprehensive Vulnerability Management</t>
  </si>
  <si>
    <t>Corporate infrastructures have been venturing into the BYOD (Bring Your Own Device) world for years often without knowing it. Conditional restrictions are often not in place to prevent access to corporate data reposited in email, SharePoint, calendaring, corporate contacts, and other applications. And even in cases where conditional restrictions may exist, the usage of mobile threat defense software may not be present or utilized on the device.</t>
  </si>
  <si>
    <t xml:space="preserve"> A “hands-on” interactive virtual lab environment specifically designed for cyber skills assessment and training.</t>
  </si>
  <si>
    <t>Online experiences that change behaviour are everywhere. Social media. E-commerce sites. Streaming services. CybSafe is built to change behaviour, not to host e-learning modules (though it does that too).</t>
  </si>
  <si>
    <t>Shadow Risk Elimination platform</t>
  </si>
  <si>
    <t xml:space="preserve">CyFIR Instant Response
</t>
  </si>
  <si>
    <t>Cloud-hosted</t>
  </si>
  <si>
    <t>In the post-breach world, compromise happens daily. CyFIR exists to discover and react to cyber risks that have bypassed other layers of defense by allowing organizations to see more, know more, and respond instantly. Instant Response™ offers access to CyFIR Enterprise as a tiered managed service, making cybersecurity monitoring and threat hunting accessible to medium-sized businesses and global enterprises.</t>
  </si>
  <si>
    <t>CyFIR Fast Forensics</t>
  </si>
  <si>
    <t>In today’s digital economy, enterprises rely on thousands of connected devices and computer endpoints to conduct business and store critical information. This extensive digital footprint creates a complex, decentralized, and continuously evolving surface area upon which potential security vulnerabilities can reside.</t>
  </si>
  <si>
    <t>CyFIR Enterprise Platform</t>
  </si>
  <si>
    <t xml:space="preserve">Platform licensing for unparalleled performance in incident response, threat hunting, digital forensic investigation, insider threat analysis, and malware detection.
</t>
  </si>
  <si>
    <t>CyFIR Investigator</t>
  </si>
  <si>
    <t>Remote Remediation</t>
  </si>
  <si>
    <t xml:space="preserve">Every company needs digital tools to help detect and respond to a cyber incident. Unfortunately, many traditional solutions are simply too expensive. Even worse, traditional solutions often have restrictive tool architectures that prevent investigators from moving quickly when an attack happens. With worldwide on-demand availability and by-the-hour pricing, CyFIR Investigator is an endpoint investigation and response solution that is affordable and scalable so companies can get the best protection and only pay for what they need.
</t>
  </si>
  <si>
    <t>UpperCase</t>
  </si>
  <si>
    <t>Threat Signals</t>
  </si>
  <si>
    <t>Unique threat research team that enriches the Chronicle platform with global-scale threat intelligence.</t>
  </si>
  <si>
    <t>Detct</t>
  </si>
  <si>
    <t>Digital Risk Discovery</t>
  </si>
  <si>
    <t>A cyber-intelligence driven, industry specific, fully-customized cybersecurity awareness training program for all organizations. Cyber security training designed to equip everyone in your organization with the skills and know-how to manage cyber threats. Receive relevant training to identify phishing attacks and other social engineering tactics.</t>
  </si>
  <si>
    <t>SOC-AS-A-SERVICE</t>
  </si>
  <si>
    <t>Cygilant Cybersecurity-as-a-Service is a subscription service that offers a simple approach to complex security problems and a team that has your back.
Choose the right service bundle for you and gain access to our Cygilant Cybersecurity Advisors and our SOC-as-a-Service, a 24×7 team for monitoring, management and compliance. Your CSA conducts regular reviews with your team on your security posture.</t>
  </si>
  <si>
    <t>Detect Threats Residing Directly on Your Endpoints
Cygilant Endpoint Security gives companies greater visibility into suspicious activity taking place on network endpoints. Rest easy that malware or breach attempts originating from your workstations or servers can be detected and halted.
Cygilant combines its Endpoint Security solution with network intrusion detection, event log monitoring and threat intelligence for companies to gain a single dashboard view of their entire cybersecurity posture.</t>
  </si>
  <si>
    <t>SECURITY MONITORING</t>
  </si>
  <si>
    <t>Painfree Patching
Cygilant SOCVue Patch Management service helps teams manage patches. The solution combines leading Ivanti patch management technology with Cygilant Cybersecurity Advisors (CSA) and the 24×7 SOC-as-a-Service team to help reduce the time and effort needed to research, test, deploy, and verify patching of software. The service provides tracking and documenting the patch process for compliance audits.</t>
  </si>
  <si>
    <t>PATCH MANAGEMENT</t>
  </si>
  <si>
    <t xml:space="preserve">We set up scanning to discover missing software patches that leave your IT assets exposed. Our SOCVue platform helps schedule, approve and deploy patches. The service includes a subscription license to the Ivanti Security Controls Patch Management product.
</t>
  </si>
  <si>
    <t xml:space="preserve">Cygilant SOCVue Vulnerability Management quickly detects vulnerabilities from software flaws or misconfigurations. Cygilant provides or manages your scanning technology, prioritizes vulnerabilities and helps with remediation. 
We perform discovery scans (Qualys VM, Nessus, or Rapid7) to identify IT assets on your network. Regular scans detect vulnerabilities in the OS, applications, and services running on your assets. We prioritize, assign, investigate and remediate vulnerabilities. 
 </t>
  </si>
  <si>
    <t>NDaaS</t>
  </si>
  <si>
    <t xml:space="preserve">Network Defense as a Service: CyGlass simply and effectively identifies, detects, and responds to threats to your network without requiring any additional hardware, software, or people. 
Proven Military-grade Technology 
Incubated in the most rigorous environments, CyGlass has unparalleled experience in utilizing advanced analytics, machine learning, and machine reasoning based anomaly detection solutions for strategic cyber defense operations. 
 </t>
  </si>
  <si>
    <t>Cylance Smart Antivirus™</t>
  </si>
  <si>
    <t>Cylance Smart Antivirus™ offers cutting-edge protection without the bloat of traditional antivirus. It proactively protects you by preventing threats like malware, hackers, viruses, ransomware and malicious websites.</t>
  </si>
  <si>
    <t>CymaticONE
Client-Side WAF + VADR™</t>
  </si>
  <si>
    <t xml:space="preserve">Cymatic is the only web application platform that deploys in minutes and operationalizes in seconds, so you can get back to what matters, your business. VADR™ provides first of its kind WAF capabilities with no whitelists, blacklists or complex rules.
</t>
  </si>
  <si>
    <t>Advanced Security 
Made Simple
Cymulate automatically identifies security gaps in one click and tells you exactly how to fix them. It’s that simple.</t>
  </si>
  <si>
    <t>Assessment</t>
  </si>
  <si>
    <t>Our Cybersecurity Program Assessment evaluates your security program and includes a review of information security policies and procedures, key stakeholders interviews, physical walk-throughs, and a comprehensive report of findings.</t>
  </si>
  <si>
    <t>Security Control Validation Assessment</t>
  </si>
  <si>
    <t>Our Security Control Validation Assessment will help test the effectiveness of various security controls in relation to their expected functionality, providing actionable next steps to fix what’s not working and show ROI on what is working.</t>
  </si>
  <si>
    <t>CynergisTek’s Managed Security Services provide the flexibility for healthcare organizations to choose between a co-managed or managed approach to reduce the impact of a cyberattack with 24×7 security event monitoring and response services.</t>
  </si>
  <si>
    <t>Penetration testing is the next logical extension after vulnerability testing. We can perform crystal box, gray box and/or black box testing, which means that we collect limited data upfront for efficiency and cost control to simulate the anonymous nature of an internet threat vector.
Our Adversary Validation Services discover vulnerabilities that allow your organization to remediate before the malicious hacker can exploit your environment and can solve the challenge many healthcare organizations are facing today by identifying vulnerabilities in a constantly changing environment.</t>
  </si>
  <si>
    <t>Cybersecurity Remediation Services</t>
  </si>
  <si>
    <t>With our Cybersecurity Remediation Services, an on-demand team of expert consultants can help you prioritize, implement, and execute a remediation plan for your organization.</t>
  </si>
  <si>
    <t xml:space="preserve">The Risk Assessment is our flagship stand-alone service and combines several of our individual technical and physical assessment components into a single engagement based on the NIST Cyber Security Framework (CSF). We also offer an annual Risk Assessment as the base component of an ongoing holistic compliance management program, Compliance Assist Partner Program (CAPP).
</t>
  </si>
  <si>
    <t>A vulnerability assessment is intended to evaluate the overall security posture of the enterprise from the perspective of an anonymous source on the Internet as it relates to services the enterprise makes available through its perimeter across the Internet. It will help you identify security gaps and provide remediation guidance.</t>
  </si>
  <si>
    <t>Vendor Security Management</t>
  </si>
  <si>
    <t>Our Vendor Security Management team will evaluate your vendor’s risk level and actively monitor their security and compliance program status.</t>
  </si>
  <si>
    <t>Virtual CISO service</t>
  </si>
  <si>
    <t>Our Virtual CISO service provides experienced, certified security practitioners to fill gaps in support or resources on an advisory level or as an interim, part-time, or full-time staffing engagement.</t>
  </si>
  <si>
    <t>Compliance Assist Partner Program (CAPP)</t>
  </si>
  <si>
    <t>Let us become your trusted partner and assist you in maintaining an active risk management program. The CAPP builds on an annual risk assessment and includes regular vulnerability scanning, setting and achieving compliance goals, conducting periodic audits of key controls, provides ongoing privacy and security advisory support, and access to the CynergisTek community of clients for referrals and knowledge sharing.</t>
  </si>
  <si>
    <t>Cyber Resilience Review</t>
  </si>
  <si>
    <t>Utilizing assessment methodology from the Department of Homeland Security (DHS), the National Institute of Standards and Technology (NIST) Cyber Security Framework (CSF), our Cyber Resilience Review will evaluate your organization’s cyber resilience strategy.</t>
  </si>
  <si>
    <t>vulnerability assessment</t>
  </si>
  <si>
    <t>Healthcare IoT Cybersecurity Platform</t>
  </si>
  <si>
    <t>Cynerio's one-stop-shop Healthcare IoT cybersecurity platform caters to hospitals' every IT need with a suite of solutions that automates cross-organizational risk reduction and operational fitness. Healthcare organizations can leverage clinically contextualized, real-time insights to identify and manage risk, optimize device functionality, and achieve the quick and lasting wins needed to ensure patient safety and smooth operations.</t>
  </si>
  <si>
    <t>CYNET 24/7 MDR</t>
  </si>
  <si>
    <t>Top security expertise complementing Cynet 360 technology.
CyOps is Cynet’s 24/7 SOC team of threat researchers and security analysts that complement Cynet 360
technology with unmatched security expertise, available to Cynet’s customers at no additional charge.
CyOps assist Cynet customers with in-depth investigation, proactive threat hunting, malware analysis and
attack reports, ensuring that every security event is handled and resolved.</t>
  </si>
  <si>
    <t>CYNET 360</t>
  </si>
  <si>
    <t>Support Portal</t>
  </si>
  <si>
    <t xml:space="preserve">AUTONOMOUS BREACH PROTECTION IN ACTION
Cynet XDR prevents and detects threats on endpoints, networks, and users and triggers for each identified threat an
automated investigation flow that reveals the attack’s scope and root cause and applies automated remediation.
The 24×7 MDR team continuously monitors and optimizes this process to maintain top quality and precision.
</t>
  </si>
  <si>
    <t>RESPONSE AUTOMATION</t>
  </si>
  <si>
    <t>Full automation of response workflows across the entire environment.
Cynet Response Orchestration includes a full set of remediation actions to address infected hosts, malicious files, attacker-controlled network traffic and compromised user accounts. Remediation can be performed either directly on the endpoint or by involving infrastructure components such as firewall, AD, etc. Cynet supports response automation by gathering several remediation actions into playbooks that are activated upon occurrence of respective alerts.</t>
  </si>
  <si>
    <t>CRYPTAINER SE</t>
  </si>
  <si>
    <t>Password Recovery</t>
  </si>
  <si>
    <t>Cryptainer SE allows for recovery of passwords. Cryptainer SE has an integrated administrative module that allows the recovery of lost/forgotten passwords. The end-user interface is identical to that of Cryptainer. It also features command line processing.</t>
  </si>
  <si>
    <t>CRYPTAINER 11.0</t>
  </si>
  <si>
    <t>Our flagship product, Cryptainer 14.0 Encryption is a powerful on-the-fly disk encryption software that uses cutting edge strong encryption. Cryptainer supports Blowfish at 448 bits, as well as, AES at 256 bits. Cryptainer 14 allows to create unlimited encrypted vaults (drives) each of up to 10240 GB/10 Terabytes. Any kind of data can be stored into this encrypted drive, rendering it totally inaccessible by anyone but you.</t>
  </si>
  <si>
    <t>CRYPTAINER LE</t>
  </si>
  <si>
    <t xml:space="preserve">Cryptainer LE is a freeware utility from Cypherix. It is a 448 bit disk encryption software that is a "miniature" version of Cryptainer ME, Cryptainer PE and Cryptainer. It creates encrypted containers (vaults) of upto 100 MB each to store any type of data. You can encrypt files and folders by simply dragging and dropping them into this vault.  </t>
  </si>
  <si>
    <t>CRYPTAINER PE</t>
  </si>
  <si>
    <t xml:space="preserve">Cryptainer PE protects your data by creating multiple encrypted vaults for all your files and folders. Secure your PC and ensure total privacy with Cryptainer PE's powerful 448 bit strong encryption without changing the way you work. Offers choice of Blowfish, as well as, AES encryption algorithms.  </t>
  </si>
  <si>
    <t>Cryptainer USB Encryption Software</t>
  </si>
  <si>
    <t>Cryptainer USB allows to create a 'stand-alone' or a 'portable' install of Cryptainer Encryption Software on a removable drive, usb flash drive, memory stick etc. It encrypts your data by creating multiple encrypted vaults for all your files and folders.You can protect USB, your files or folders against unauthorized access by encrypting your confidential data stored on external drives or removable drives.</t>
  </si>
  <si>
    <t>SECURE IT</t>
  </si>
  <si>
    <t>Protect all your files individually. Secure IT is an easy to use, feature packed, file encryption program based on 448-bit strong encryption using the Blowfish algorithm. It includes a powerful, customizable file shredder, and the ability to generate self decrypting email attachments, allowing the user to send encrypted email to anyone - the recipient does not need to have a copy of the program.</t>
  </si>
  <si>
    <t>CYR3CON Fusion</t>
  </si>
  <si>
    <t>Risk Identification</t>
  </si>
  <si>
    <t>CYR3CON FUS1ON identifies cyber systemic and aggregation risks in a multi-tenant environment</t>
  </si>
  <si>
    <t>CYR3CON API and SDK</t>
  </si>
  <si>
    <t>Use CYR3CON’s powerful REST-based API and Python SDK to integrate predictions with a variety of other systems.The CYR3CON API provides the text of the hacker conversations that feed the vulnerability prioritization assessment.
Benefits: The user has evidence as to why the vulnerability is threatened. The user gets meta-data that includes valuable information on prioritized vulnerabilities (i.e. source code, malware usage etc.)</t>
  </si>
  <si>
    <t>CYR3CON for OEM</t>
  </si>
  <si>
    <t>CYR3CON’s OEM solutions enable firms to leverage the power of CYR3CON in their cybersecurity products and services.</t>
  </si>
  <si>
    <t>CyRating®</t>
  </si>
  <si>
    <t>CyRating is a risk measurement that reflects the current real-world threat to vulnerabilities. Every vulnerability is at risk of exploitation, but each does not carry the same level of risk.</t>
  </si>
  <si>
    <t>PR1ORITY</t>
  </si>
  <si>
    <t>CYR3CON PR1ORITY approaches cybersecurity from the hacker’s world view, identifying real threats to client assets based on attacker behaviors. Rather than providing broad and non-specific risk management information, PR1ORITY intelligently sources the necessary data that, when analyzed, predicts the likelihood of an actual attack. With multiple options for integration, PR1ORITY gives clients the information they need to proactively manage threats.</t>
  </si>
  <si>
    <t>Predictive Threat Assessment</t>
  </si>
  <si>
    <t>Predictive Threat Assessment
Predict hacker-targeted CVEs in your organization with CYR3CON PR1ORITY</t>
  </si>
  <si>
    <t>Cyral</t>
  </si>
  <si>
    <t>Cyral provides real time logs, metrics and traces for all data activity, with context enriched from identity providers. This information can be used by security and DevOps teams for troubleshooting, forensics and incident response.</t>
  </si>
  <si>
    <t>Web Security Engine</t>
  </si>
  <si>
    <t>Boost Detection – Protect Against Malicious Web Sites
More Remote Workers – Bigger Attack Surface – Choose Cyren For Safer Surfing
Cyren OEMs the Web Security Engine to cyberdefenders to filter URLs so customers can block phishing and malware sites.</t>
  </si>
  <si>
    <t>Cyren Inbox Security For Office 365</t>
  </si>
  <si>
    <t xml:space="preserve">Essential Email Security In Every Office 365 Mailbox
Evasive phishing, BEC and fraud attacks are getting past existing email defenses. The sophistication of these attacks helps them avoid perimeter detection and fool your employees, including those who’ve been through Security Awareness and Training programs.
Cyren Inbox Security establishes a continuous, adaptive and automated layer of security right in the user mailbox, where it is needed most. </t>
  </si>
  <si>
    <t>Email Security Engine</t>
  </si>
  <si>
    <t>Cyren OEMs the Email Security Engine to cyberdefenders to detect threats at the vendor endpoints – web and email gateways and anti-spam, anti-malware solutions.</t>
  </si>
  <si>
    <t>Malware Detection Engine</t>
  </si>
  <si>
    <t>Cyren OEMs the Malware Detection Engine to product managers and service providers. Businesses trust products and services with threat detection capabilities. Malware detection minimizes vulnerability to threats found in gateways, firewalls, UTMs, NAS, embedded operating system devices and mobile devices, appliances and mobile platforms. Service providers integrate the Malware Detection Engine with messaging, email and web services.</t>
  </si>
  <si>
    <t>Decyfir</t>
  </si>
  <si>
    <t>Visibility</t>
  </si>
  <si>
    <t>Digital risk management should begin with an understanding of the organization’s digital footprint and creating a register of digital risks. With this module, you can empower your organization to carry out digital cyber risk monitoring and surface potential brand infringements or suspicious activity concerning key executives.</t>
  </si>
  <si>
    <t>Cyrisma</t>
  </si>
  <si>
    <t>https://www.cyrisma.com/</t>
  </si>
  <si>
    <t>CYRISMA Platform</t>
  </si>
  <si>
    <t>Mitigation Management</t>
  </si>
  <si>
    <t>Host Integrity</t>
  </si>
  <si>
    <t xml:space="preserve">Discover Sensitive Data 
Reduce the footprint of discovered sensitive data stored throuout your organization 
Find Vulnerabilities 
Eliminate discovered vulnerabilities before they can be exploited 
Fortify Configuration 
Strengthen your baseline configurations as part of your overall defense-in-depth strategy 
Monitor Host Integrity 
Receive alerts of unexpected system changes to further minimize risks and exposure 
Manage Mitigations 
Create mitigation plans that engage accountability and provide meaningful risk reduction metrics 
 </t>
  </si>
  <si>
    <t>VPN –Threat Intelligence Service</t>
  </si>
  <si>
    <t>Deflect attacks away from the VPN infrastructure of the organization</t>
  </si>
  <si>
    <t>Airbus strives to provide the most efficient helicopter solutions to its customers who serve, protect, save lives and safely carry passengers in demanding environments. Its helicopters are in service across more than 150 countries worldwide, performing nearly every type of vertical flight task imaginable. The company’s product line offers the full spectrum of rotary-wing aircraft solutions for civil, government, military, law enforcement and parapublic uses.</t>
  </si>
  <si>
    <t>Client Reputation</t>
  </si>
  <si>
    <t xml:space="preserve">The perimeter is becoming increasingly difficult to enforce. That’s why the Akamai intelligent edge security platform surrounds and protects your entire architecture — core, cloud, and edge — to thwart attackers and mitigate threats wherever they emerge. Built on the world’s only Intelligent Edge Security Platform, Akamai’s security solutions provide 24/7/365 protection for your websites, applications, APIs, and users.
</t>
  </si>
  <si>
    <t>ARCTIC HUB</t>
  </si>
  <si>
    <t>Arctic Hub enables you to automate your cyber threat intelligence cycle where raw threat data is turned into actionable threat intelligence. This ensures you get the threat information collected, harmonized and disseminated in a timely and effective manner.</t>
  </si>
  <si>
    <t>Open Threat Exchange (OTX)</t>
  </si>
  <si>
    <t xml:space="preserve">AI/ML Compute as a Service Cyxtera
</t>
  </si>
  <si>
    <t>Accelerating AI and Machine Learning Implementation with NVIDIA DGX™ A100
Cyxtera’s AI/ML Compute as a Service, powered by NVIDIA DGX A100 systems, enables AI/ML-powered workloads to be deployed with great agility and speed.  Provisioning of AI and ML is made easier through our as-a-service model that eliminates the need for large capital outlays and over provisioning.</t>
  </si>
  <si>
    <t>Colocation Services</t>
  </si>
  <si>
    <t>Experienced, certified, and focused on your success
We'll stack our data center ops teams up against anybody's. Our technicians work with you to ensure a consistent, future-proof environment for your infrastructure.
Our experienced engineers hold all the major certifications, from PMP and ITIL, to vendor hardware and equipment such as Cisco CCNA and Alcatel Lucent SRC, to data center and structured cabling certifications including BICSI, CDCMP and CDCBP.
Structured Cabling, Secure Cabinet and Cage, On-Demand Cabinets, Gold Support</t>
  </si>
  <si>
    <t>CXD Platform</t>
  </si>
  <si>
    <t>CXD is a powerful platform that delivers the industry’s only programmable, software-defined intra-data center network. 
This massively scalable fabric enables you to seamlessly extend existing VLANs to connect within our facilities, across a metro region, to cloud on-ramps, and an ecosystem of providers. It is also how CXD can provision and connect dedicated infrastructure on-demand – from cabinets to bare metal servers and HCI nodes, all pre-configured, easy to deploy and scale via the CXD Command Center or our easy to use API.</t>
  </si>
  <si>
    <t>Enterprise Bare Metal</t>
  </si>
  <si>
    <t>Cyxtera’s bare metal platform is an attractive alternative to public cloud environments, providing the financial and operational flexibility of cloud with the control, performance and security of enterprise-grade dedicated infrastructure.
Nutanix HCI Nodes, HPE ProLiant, Fujitsu PRIMERGY</t>
  </si>
  <si>
    <t>Advanced Facial Blurring</t>
  </si>
  <si>
    <t>D-ID’s advanced blurring solution ensures that your’e compliant with regulatory requirements.
The system detects faces on film, and automatically applies blurring to remove PII. It can detect faces even in poor lighting, regardless of facial pose, and can accurately detect masked faces. By blurring out PII, your organization is fully compliant with GDPR principles.</t>
  </si>
  <si>
    <t>Photo Protection</t>
  </si>
  <si>
    <t>Protecting personally identifiable information
Traditional methods of photo protection – encryption, pixelization, blurring and others – limit a photo’s usability and can even ruin its appearance. And with today’s super resolution and parrot recognition techniques, these methods can’t fully protect against facial recognition.</t>
  </si>
  <si>
    <t>Video Anonymization</t>
  </si>
  <si>
    <t xml:space="preserve">D-ID removes facial images without processing or profiling the subject. It then replaces the images with AI-generated, photorealistic faces of nonexistent people. These anonymized faces retain a natural complexion, making the technology far superior to legacy solutions that rely on blurring or pixelation.
</t>
  </si>
  <si>
    <t>D3 SOAR</t>
  </si>
  <si>
    <t xml:space="preserve">D3 SOAR: Cyber Security Operations Software with MITRE ATT&amp;CK
D3 SOAR—the complete security operations platform—helps some of the world’s most sophisticated organizations to standardize, automate, and speed incident response across their people, processes, and technology. D3’s embedded MITRE ATT&amp;CK Matrix gives analysts the context they need to address advanced threats, while its codeless playbooks enable easily adaptable workflows and integrations with minimal maintenance.
</t>
  </si>
  <si>
    <t>VeriFLY™</t>
  </si>
  <si>
    <t xml:space="preserve">VeriFLY compiles real-time wellness information from self-certified health questionnaires and/or diagnostic COVID-19 test results from over 20,000 performing labs and provides digital badging, proof of test status for both antibody or viral testing, and (in the future) proof of vaccine. Our HIPAA-compliant solution removes the burden from organizations to structure agreements for lab results in multiple locations.  </t>
  </si>
  <si>
    <t>Daon Engine</t>
  </si>
  <si>
    <t>The DaonEngine Identity Management System stores identity data and then securely shares that data with other systems. It is designed to form the core component of any identity management solution for organizations that require identity lifecycle management and strong identity authentication.</t>
  </si>
  <si>
    <t>IdentityX Admin</t>
  </si>
  <si>
    <t xml:space="preserve">Access to high-quality digital identity data is the key to tailoring the user experience and strengthening the security of an authentication system. Daon's IdentityX offers rich data on users and transactions, identity administration tools to manage the user's lifecycle, and powerful capabilities to customize authentication requirements according to business rules. </t>
  </si>
  <si>
    <t>IdentityX as a Service</t>
  </si>
  <si>
    <t xml:space="preserve">IdentityX as a Service (IDaaS) is your powerful cloud-based alternative to an on-premises deployment for biometric onboarding, Multi Factor Authentication, and contact center solutions. IDaaS is now even more attractive with the advent of privacy enhancing technologies such as FIDO2, FIDO UAF and the continuing growth of cloud services adoption.
</t>
  </si>
  <si>
    <t>IdentityX FIDO</t>
  </si>
  <si>
    <t xml:space="preserve">FIDO authentication on Daon’s IdentityX platform gives you the world’s best device-side login experience: more secure than passwords and SMS OTPs, simpler for consumers, and easier for service providers to deploy and manage.
</t>
  </si>
  <si>
    <t>IdentityX Integration</t>
  </si>
  <si>
    <t>Clients can incorporate IdentityX software development kits (Biometric SDKs) into a new or existing mobile application. APIs and other components exist to enable seamless integration to web-based applications and other channels (websites, in-branch, etc.). In the mobile channel, IdentityX client-side libraries will be integrated within the mobile app to help capture and process the biometric data for enrollment and verification.</t>
  </si>
  <si>
    <t>IdentityX Platform</t>
  </si>
  <si>
    <t>Daon’s IdentityX® is the world’s most trusted digital identity platform, delivering seamless identity establishment and verification, Multi Factor Authentication, and recovery across all four corners of the customer experience (mobile, web, contact center and physical location).
Designed for maximum flexibility, scalability and ease of integration, the IdentityX digital identity platform allows you to choose your own plug-and-play biometric modalities, vendors and algorithms, authentication factors and channels.</t>
  </si>
  <si>
    <t>Bandura Cyber Threat Intelligence Firewall Platform 
-Bandura Cyber in the Cloud
-Bandura Cyber Threat Intelligence Firewall</t>
  </si>
  <si>
    <t>Blocks inbound and outbound traffic from over 150M threat indicators at line speed
check shield icon
Strengthens network defenses
check shield icon
Reduces staff workload
check shield icon
Complements your existing next generation firewall . The Bandura platform consists of two components that work together to aggregate &amp; integrate your threat intelligence in the cloud.</t>
  </si>
  <si>
    <t>Cyio</t>
  </si>
  <si>
    <t xml:space="preserve">Cyio’s Vulnerability Scan Analysis Capability (VSAC), is focused on understanding and prioritizing an organization’s vulnerability scan results. VSAC is powered by symbolic AI enabling it to literally understand the meaning and relationships in the raw vulnerability scan results. VSAC knows that vulnerabilities are exploitable instances of weaknesses inherent in the products installed on an enterprise’s hosts.  </t>
  </si>
  <si>
    <t>The threat landscape is constantly changing. Threat Actors are smarter and more dangerous than ever before. With the volume, velocity, and sophistication of today’s global threat landscape, enterprises must be able to respond in real-time to effectively defend against these destructive attacks.</t>
  </si>
  <si>
    <t>Cybersecurity Technology Integration (CTI)</t>
  </si>
  <si>
    <t>Web Investigation Platform</t>
  </si>
  <si>
    <t>Threat Intelligence Solution</t>
  </si>
  <si>
    <t>Secured Analyst Assistant</t>
  </si>
  <si>
    <t>Antigena Network</t>
  </si>
  <si>
    <t xml:space="preserve">Antigena Network is the world’s first Autonomous Response solution for the enterprise. Powered by self-learning AI, it is the only solution that can interrupt attacks at machine speed and with surgical precision, even if the threat is targeted or entirely unknown. 
By taking swift and targeted action, Antigena Network stops emerging threats that other tools miss.  </t>
  </si>
  <si>
    <t>Industrial Immune System</t>
  </si>
  <si>
    <t xml:space="preserve">The Industrial Immune System is a fundamental AI technology for OT cyber defense. It works by passively learning what ‘normal’ looks like across OT, IT and industrial IoT, allowing it to detect even the subtlest signals of emerging cyber-threats in real time. </t>
  </si>
  <si>
    <t>Cyber AI Analyst</t>
  </si>
  <si>
    <t>Cyber AI Analyst is Darktrace’s AI investigation technology, which automatically triages, interprets, and reports on the full scope of security incidents targeting your dynamic workforce.
Using deep learning, the technology contextualizes security events, adapts to novel techniques, and translates its findings into a digestible security narrative that can be actioned in minutes.</t>
  </si>
  <si>
    <t>Enterprise Immune System</t>
  </si>
  <si>
    <t>The Enterprise Immune System is a self-learning cyber AI technology that detects novel attacks and insider threats at an early stage.
Modeled on the human immune system, the Enterprise Immune System learns and understands ‘self’ for everyone and everything in the business, and can spot the subtle signals of an advanced attack — without relying on rules, signatures, or prior assumptions.</t>
  </si>
  <si>
    <t>Antigena Email</t>
  </si>
  <si>
    <t xml:space="preserve">Antigena Email uses Darktrace’s core artificial intelligence to stop the most advanced email threats, intervening to protect employees from the full range of threats targeting the inbox. 
Rather than relying on static rules and historical data, the technology works by understanding the unique ‘patterns of life’ of email users and the complex web of relationships between them. Stops advanced spear phishing and digital fakes.Protects the workforce from email impersonation attacks, however convincing. Installs in 5 minutes Cloud-delivered, effective within hours. </t>
  </si>
  <si>
    <t>Dashlane fills all your passwords, payments, and personal details wherever you need them, across the web, on any device. 
So you can get right to what you want to do.
No roadblocks. No stopping. 
Yes, we're a password manager. 
But we can radically simplify your whole life online.</t>
  </si>
  <si>
    <t>Degaussers</t>
  </si>
  <si>
    <t>Secure Erasure</t>
  </si>
  <si>
    <t xml:space="preserve">Degaussing is, simply put, the process through which a magnetic charge is reset to its original state – which means that it’s the single best way to ensure that data on hard drives, magnetic tape, and other magnetic storage devices is completely eliminated, ensuring proper data security.  </t>
  </si>
  <si>
    <t>Destroyers</t>
  </si>
  <si>
    <t xml:space="preserve">Destroyers and disintegrators provide a concrete means of secure disposal of sensitive information stored on paper, plastic cards, key tape, optical media (CDs, DVDs), solid state flash memory, solid state drives or hard disk drives. 
Unlike techniques such as degaussing and erasing, hard drive destroyers provide physical evidence that the disk has been destroyed beyond recovery.  </t>
  </si>
  <si>
    <t>Hard Drive Erasers</t>
  </si>
  <si>
    <t>Hard drive data security has become a central focus in today’s high tech world. Our line of SCSI, IDE/PATA, SATA, laptop or SAS hard drive erasers offer a wide variety of solutions for IT departments and corporate data centers. With the rise in identity and corporate data theft, coupled with increasingly stringent laws on secure data disposal regulations, companies and organizations must be guaranteed their data is secure before disposing of a hard drive.</t>
  </si>
  <si>
    <t>Shredders</t>
  </si>
  <si>
    <t xml:space="preserve">Shredders provide a concrete means of secure disposal of sensitive information stored on paper, plastic cards, key tape, optical media (CDs, DVDs), solid state flash memory, solid state drives or hard disk drives. </t>
  </si>
  <si>
    <t>Tape Cleaners</t>
  </si>
  <si>
    <t>Computer tape continues to be a primary means of computer data storage throughout the business world, a vital of backing up critical information. Data Devices International offers tape cleaners, certifiers, and inspectors – so you can find the ideal machine for your data center.</t>
  </si>
  <si>
    <t>DataPassports</t>
  </si>
  <si>
    <t xml:space="preserve">DataPassports focuses on data structures and data elements as the “carriers” of trust, meaning that the security and privacy policies of the enterprise are embedded into the data itself and travel with the data wherever it goes. As a result, security and privacy are enabled directly in the data layer in a way that’s agnostic to the applications and processes that consume it. </t>
  </si>
  <si>
    <t>Degausser</t>
  </si>
  <si>
    <t>Finding the degausser that meets all your needs doesn’t have to be a daunting task. Our security professionals can assist you in identifying the right degausser to safeguard the disposal of information stored that's stored on your magnetic media (computer hard drives, laptops, server drives, back-up tapes, audio tapes, etc.).</t>
  </si>
  <si>
    <t>In choosing either a hard drive destruction (HDD) device or solid state (SSD) drive destruction device, it is important to consider the following: TYPES OF MEDIA, VOLUME OF MEDIA, DIMENSIONS OF MEDIA, POWER REQUIREMENTS, MOBILITY NEEDS.</t>
  </si>
  <si>
    <t>EMAIL</t>
  </si>
  <si>
    <t>Backup and Recovery</t>
  </si>
  <si>
    <t>Online Backup
Secure Online Backup
Our secure online backup will make copies of critical data so that these additional copies can be used to restore the original following a data-loss disaster.</t>
  </si>
  <si>
    <t>GPDR Toolkit</t>
  </si>
  <si>
    <t>VPM software is easy to use, comprehensive and up to date with GDPR. If you purchase VPM software you will have exclusive access to:
– Two in depth training sessions to help you maximise the benefits of VPM
– Overall view for Senior management
– 80+ prewritten policy templates
– GDPR telephone helpdesk
– Centralised document repositioning
– You can track your progress to compliance.…and much more</t>
  </si>
  <si>
    <t>Minimising risk
Digital certificates play an important role in securing various types of business data and processes .Our Securley solution provides companies with an easy and time-saving way of managing and discovering the certificates you have, providing alerts, reporting tools and an easy policy based automatic renewal all wrapped up in one easy guide.
We assist enterprises in minimising the security risks associated with expired, invalid or fraudulent digital certificates.</t>
  </si>
  <si>
    <t>CYBER SECURITY</t>
  </si>
  <si>
    <t>Cyber Defence
Proactive Cyber Defense – Superior capabilities with unrivalled industry expertise.
Website Security
Cloud-based protective shield – Securing your web assets.
PC Security
Restoring your PC to its prime state</t>
  </si>
  <si>
    <t>Hosted Services</t>
  </si>
  <si>
    <t>Hosted Services
Fully Managed, Secure, Scalable Hosting services
Data Shepherd can provide you with a fully managed, secured and scalable hosting service. The highest levels of security, performance and uptime can be tailored made for the needs of your company and partners. Our Hosting services are fully managed and maintained by our team of specialists providing our clients the peace of mind to be able to focus on their business.</t>
  </si>
  <si>
    <t>API Secure</t>
  </si>
  <si>
    <t>Api Security</t>
  </si>
  <si>
    <t>API Secure is an automated, continuous security service that tracks all of your modern APIs, discovers “Shadow APIs”, generates policy-based alerts, and auto-remediates critical security issues in the cloud.</t>
  </si>
  <si>
    <t>Cloud Secure</t>
  </si>
  <si>
    <t>Data Theorem’s Cloud analyzer continuously discovers vulnerabilities in these multi-cloud environments, as well as gateways, providing mitigation solutions in real time.</t>
  </si>
  <si>
    <t>Mobile Secure</t>
  </si>
  <si>
    <t>Mobile Secure is an automated, continuous security service that finds vulnerabilities and data privacy issues within mobile (iOS and Android) apps, shortening time to resolution with secure code recommendations.</t>
  </si>
  <si>
    <t>Web Secure</t>
  </si>
  <si>
    <t>Web</t>
  </si>
  <si>
    <t>Web Secure is an automated, continuous security service that analyzes single page web applications, their embedded APIs, as well as underlying cloud resources. It's the industry's first full stack web analyzer.</t>
  </si>
  <si>
    <t>Cloud-native Application Security</t>
  </si>
  <si>
    <t>End-to-end user experience visibility in a single platform.</t>
  </si>
  <si>
    <t>Protecting 10000+ global e-commerce businesses worldwide</t>
  </si>
  <si>
    <t>To help you maximize the benefits of the DataDome bot protection solution, we offer a full suite of enterprise-level professional services—without the enterprise-level hourly rates and budget overruns.</t>
  </si>
  <si>
    <t xml:space="preserve">DataEndure’s managed services are the most efficient way to stay up-to-date on technology, and gain access to the expertise you need to address issues related to cost, quality of service and risk. We consider it our business to discover and fix problems before they can negatively affect your business … keeping you digitally resilient. </t>
  </si>
  <si>
    <t>DataEndure’s SOCaaS Strengthens Your Security Posture</t>
  </si>
  <si>
    <t>Identify problem areas and reduce your risk profile with an in-depth professional assessment of your current environment, and actionable insights to improve your operations. With an experienced team and expert tools, DataEndure offers a number of detailed assessments validated against industry standards, to help you thoroughly evaluate risk, gaps, or redundancies.</t>
  </si>
  <si>
    <t>Health Checks</t>
  </si>
  <si>
    <t>DataEndure offers a number of free, quick, information-rich health checks to provide early indicators of trouble spots or vulnerabilities. These are a great first step for organizations who may have concern about a certain area of their IT operations, but are not sure where to start. Our experts will help interpret and prioritize the results to provide you with recommended next steps.</t>
  </si>
  <si>
    <t>EDR-as-a-Service</t>
  </si>
  <si>
    <t>Extend threat visibility down to the endpoint with DataEndure’s EDRaaS</t>
  </si>
  <si>
    <t>NOC-as-a-Service</t>
  </si>
  <si>
    <t>For your network—and by extension, your business—to run as optimally as possible, network infrastructure needs to be managed and supported as actively as your laptops. With DataEndure’s Network Operations Center as a Service, you can trust your network to work—without the guesswork.</t>
  </si>
  <si>
    <t xml:space="preserve">Privacy Compliance </t>
  </si>
  <si>
    <t>Our data privacy software combines industry-leading data discovery + protection functionality to deliver a comprehensive view of all the various personal data elements and associated data subjects (individuals) across your enterprise, as well as automated capabilities for managing core privacy operations. It enables you to take a broad view of your organization’s usage of personal data and demonstrate both understanding and control of that usage.</t>
  </si>
  <si>
    <t>Automatically Discover the Personal and Sensitive Data Hidden in Your Enterprise Data Stores</t>
  </si>
  <si>
    <t>Data Monitoring</t>
  </si>
  <si>
    <t>Dataguise data monitoring software offers an early warning system focused solely on safeguarding the sensitive data an organization truly cares about, cutting through the clutter to detect potential data breaches in just minutes. It keeps track of who is doing what to your organization’s sensitive data—whether stored on premises or in the cloud—and delivers real-time, policy-based alerts whenever unauthorized access or unusual access behavior occurs.</t>
  </si>
  <si>
    <t xml:space="preserve">Data Protection </t>
  </si>
  <si>
    <t xml:space="preserve"> Dataguise delivers the first fully automated, 100% programmer-free way to lock and encrypt cell- or field-level information across all data repositories. Our fine-grained, end-to-end, data-centric protection is the most precise available — giving your organization the highest level of security. 
</t>
  </si>
  <si>
    <t>Developer Library + API</t>
  </si>
  <si>
    <t>Seamlessly integrate sensitive data discovery + protection into your applications.The Dataguise API allows developers to embed Dataguise functionality within Java-based programs and workflows.</t>
  </si>
  <si>
    <t>SaaS Product Bundle</t>
  </si>
  <si>
    <t>Dataguise software has long been recognized by customers for its ease and simplicity to deploy – requiring no coding to set up. By adding our OnDemand Software as a Service (SaaS) solution, businesses can now take ongoing advantage of our powerful sensitive data discovery software with even greater ease.</t>
  </si>
  <si>
    <t>SentriX IoT Security</t>
  </si>
  <si>
    <t>PORTBLOCKER: THE PIVOTAL INGREDIENT FOR DATA LOSS PREVENTION (DLP)</t>
  </si>
  <si>
    <t>The solution quickly and easily blocks storage ports and allows only whitelisted storage devices to be mounted on user workstations with PortBlocker installed. DataLocker PortBlocker is a solution managed by SafeConsole to control which devices are allowed, set policies for different groups, set ports in read-only mode, see audit logs and activity, plus much more.</t>
  </si>
  <si>
    <t>SafeConsole</t>
  </si>
  <si>
    <t>Instantly gain complete and granular control over your encrypted USB flash drives, portable hard drives and virtual drives.</t>
  </si>
  <si>
    <t>ENCRYPTED STORAGE</t>
  </si>
  <si>
    <t>Storing data is a way of life… Keeping the data safe through integrated control and encrypted storage devices is where DataLocker shines. Whether you need external storage like USB devices, virtual encrypted drives or physical hard drives – we’ve got you covered with our industry leading products.</t>
  </si>
  <si>
    <t>INTEGRATED SOLUTIONS</t>
  </si>
  <si>
    <t xml:space="preserve">DataLocker solutions are designed to work in harmony – with each other and your existing infrastructure and technology solutions. Best of all, DataLocker allows full, centralized control of devices with SafeConsole, the only platform on the market that gives IT the control they require, while allowing users the freedom and flexibility to utilize encrypted storage without impacting the way they work. </t>
  </si>
  <si>
    <t>Managed Email Security</t>
  </si>
  <si>
    <t>Cyber resilience is a holistic approach that combines cybersecurity, business continuity, and network resilience to ensure that organizations remain functioning during and after a cyber incident. A resilient approach will include responding quickly, minimizing damages, and providing continuous operations.</t>
  </si>
  <si>
    <t>Endpoint Detection &amp; Response (EDR)</t>
  </si>
  <si>
    <t>Traditional perimeter and anti-virus solutions are no longer sufficient for organizations looking to protect against cyberattacks. Advanced Persistent Threats (ATPs) are smarter and more resilient than ever before in penetrating and causing damage to an organization.</t>
  </si>
  <si>
    <t>Combating the modern cyber adversary requires 24/7/365 continuous monitoring, active hunting, deep forensic analysis using cyber threat intelligence, and real-time threat detection.</t>
  </si>
  <si>
    <t>Datashield has delivered top-of-the-line Managed Detection and Response (MDR) services for over a decade, but our approach remains innovative.</t>
  </si>
  <si>
    <t>SIEM Setup, Management &amp; Training</t>
  </si>
  <si>
    <t>Advanced Security Operations Center</t>
  </si>
  <si>
    <t>Our facility is a SOC 2 Type II certified Advanced Security Operations Center (ASOC) that provides world-class service to our clients.</t>
  </si>
  <si>
    <t>Vulnerability Management (VM)</t>
  </si>
  <si>
    <t>Datashield empowers our clients to perform regular vulnerability management in their security environments.</t>
  </si>
  <si>
    <t>Managed Perimeter Defense</t>
  </si>
  <si>
    <t>Database Firewall Solution by DataSunrise</t>
  </si>
  <si>
    <t>Database Firewall</t>
  </si>
  <si>
    <t>DataSunrise gives customers a granular control over active security of their databases, based on roles, privileges and location. DataSunrise detects suspicious database user behavior.</t>
  </si>
  <si>
    <t>Data Masking by DataSunrise</t>
  </si>
  <si>
    <t xml:space="preserve">Role-based and location-aware sensitive data masking in all of customer’s databases, both on-premises and in the cloud. Anonymize Sensitive Data‎. </t>
  </si>
  <si>
    <t>Database Activity Monitoring (DAM) Solution by DataSunrise</t>
  </si>
  <si>
    <t>DataSunrise Database Activity Monitoring enables real-time tracking of user actions and changes made to databases to ensure compliance-ready environment and increased visibility into activity across multiple data silos.</t>
  </si>
  <si>
    <t>Database Audit Solution by DataSunrise</t>
  </si>
  <si>
    <t>DataSunrise Data Audit enables 24/7 security monitoring and recording of specific database activity. The database auditing solution assists in sufficient data protection, ensures compliance with government regulations in respect of data stored in corporate databases, generation of regular reports on database actions, as well as analysis of security events.</t>
  </si>
  <si>
    <t>Secure Clouds</t>
  </si>
  <si>
    <t>Sensitive Data Discovery Solution by DataSunrise</t>
  </si>
  <si>
    <t>DataSunrise Database Security enables companies to accurately detect where sensitive and confidential data resides across the organization to ensure on-going compliance and effectively enforce monitoring and security policies.</t>
  </si>
  <si>
    <t>dCube by DataVisor</t>
  </si>
  <si>
    <t>Fraud Detection and Prevention</t>
  </si>
  <si>
    <t>dCube is a comprehensive fraud and risk management platform that empowers organizations to have complete control when building AI and machine learning models to proactively manage fraud and risk. It provides full model transparency and explainability with model governance to meet compliance requirements.</t>
  </si>
  <si>
    <t>dEdge by DataVisor</t>
  </si>
  <si>
    <t>dEdge is a cutting-edge device intelligence solution that is designed for addressing threats from device manipulations particularly bot traffic and those that target mobile applications. Leveraging DataVisor’s deep rooted expertise in big data security, dEdge collects device data at the source to detect compromised devices resulting from emulators, rooted devices and repackaged apps.</t>
  </si>
  <si>
    <t>dOps by DataVisor</t>
  </si>
  <si>
    <t>dOps combines the simplicity of conventional rules analysis with modern machine learning to deliver an enterprise-class solution ready for runtime production environment. With dOps, fraud and risk teams can adapt to novel fraud patterns, identify business risks, and catch internal business violations with control, agility, and scalability.</t>
  </si>
  <si>
    <t>dVector by DataVisor</t>
  </si>
  <si>
    <t xml:space="preserve">dVector integrates different signals, third-party data, and heterogeneous data sources to deliver the most superior fraud detection and minimize financial loss. </t>
  </si>
  <si>
    <t>SIRIS</t>
  </si>
  <si>
    <t>BCP/DR</t>
  </si>
  <si>
    <t>ALTO</t>
  </si>
  <si>
    <t>Cloud Continuity for PCs</t>
  </si>
  <si>
    <t>SaaS Protection</t>
  </si>
  <si>
    <t>File Protection</t>
  </si>
  <si>
    <t>Workplace</t>
  </si>
  <si>
    <t xml:space="preserve">SafeXS </t>
  </si>
  <si>
    <t>Encrypted Storage</t>
  </si>
  <si>
    <t>SafeXS Protector and DataLocker (FIPS 140-2 certified) are password protected USB Flash Drives with automatic hardware encryption. They secure stored information in an instant and user friendly way.</t>
  </si>
  <si>
    <t>McAfee 2.0 Protection</t>
  </si>
  <si>
    <t>With no hardware or software to install, update or manage, SaaS Web Protection is easy to implement. Simply redirect your web browsing traffic through the McAfee service, where it is scanned for threats with state-of-the-art security technologies.</t>
  </si>
  <si>
    <t>DeviceLock USB Protection</t>
  </si>
  <si>
    <t>DeviceLock DLP Suite v7 allows organisations to lock down, take control of, and fully audit the use of all USB and other removable devices such as iPhone, iPads, PDA's, smart phones such as Blackberry, Windows mobile, Android, CD/DVD drives, Tape Drives, Wifi, bluetooth, camera phones - in fact ALL removable devices instantly.</t>
  </si>
  <si>
    <t xml:space="preserve">Stickapp </t>
  </si>
  <si>
    <t>Stickapp Anti-virus is the only on-access virus scanner which actively prevents viruses, malware and worms infecting your SafeSticks - no matter if the host PC has anti-virus installed or not. Also detects and prevents keyloggers - useful if using a SafeStick in an un-trusted PC such as a web cafe</t>
  </si>
  <si>
    <t xml:space="preserve">VIPERVAULT CLOUD REPLICATION </t>
  </si>
  <si>
    <t>It is the ONLY solution to provide replication and continuity services for both ShadowProtect AND AppAssure images, as well as regular "file and folder" backups using our own free (but fully featured!) backup client.</t>
  </si>
  <si>
    <t>McAfee Email Protection</t>
  </si>
  <si>
    <t>As a cloud-based service, McAfee SaaS Email Protection and Continuity delivers world-class email security with no hardware or software to buy, no backups to run, and no maintenance to perform - saving money, and freeing you up to focus on more strategic tasks.</t>
  </si>
  <si>
    <t>Reduce manual labor to comply with regulations.</t>
  </si>
  <si>
    <t>Automatically identify location and type of business-critical data.</t>
  </si>
  <si>
    <t>Identify malicious access of business-critical data before it is lost.</t>
  </si>
  <si>
    <t>Discovery of undocumented and unexpected databases.</t>
  </si>
  <si>
    <t>Cloud Security Monitor Platform</t>
  </si>
  <si>
    <t>Xuanwu Shield Cloud Defense Service</t>
  </si>
  <si>
    <t>APT Discovery Platform</t>
  </si>
  <si>
    <t>NIPS</t>
  </si>
  <si>
    <t>Trusted Crowdsourced Pen Test</t>
  </si>
  <si>
    <t>AiLPHA Big Data Intelligent Security Platform</t>
  </si>
  <si>
    <t xml:space="preserve">AiLPHA Big Data Intelligent Security Platform (AiLPHA) is an innovative and intelligent cybersecurity product developed by the R&amp;D team under the leadership of DBAPP Chief Scientist Liu Bo, aiming to solve the increasingly complex and hidden security threats that traditional security device cannot address. With the core concept of "AI-driven security", AiLPHA has built diversified security modules such as an integrated ultra-large scale inventory, real-time intelligent analysis of big data, user and entity behavior analytics (UEBA), multidimensional situation security view, and enterprise security closed-loop linkage. It has the ability of full network traffic processing, heterogeneous log integration, core data security analysis, office application security threat mining, advanced intelligent security threat mining and early warning management. </t>
  </si>
  <si>
    <t>Tianchi Cloud Management Platform (for private cloud)</t>
  </si>
  <si>
    <t>Active Web Intelligence</t>
  </si>
  <si>
    <t>Deceptive Bytes Solution</t>
  </si>
  <si>
    <t>Fileless malware is a generic term usually referring attacks that gain persistency without having an actual file as part of the malicious persistent payload (though delivery can begin from common files like Word/Excel documents, PDFs and other file-based sources).</t>
  </si>
  <si>
    <t>Dedrone Cloud</t>
  </si>
  <si>
    <t>Drone Security</t>
  </si>
  <si>
    <t>The Dedrone Cloud makes deployment simple, eliminating the need for on-premise servers. RF Sensors automatically connect to the cloud, and frequent software updates ensure the airspace is protected against the latest drone threats. For environments requiring on-premise management, local management configurations are also available.</t>
  </si>
  <si>
    <t>DroneTracker</t>
  </si>
  <si>
    <t>DroneDNA is a machine learning system and classification engine that recognizes drones of all kinds. Trained on millions of images and data points, it can distinguish between different drone models, and detect the difference between drones and other moving objects such as birds, planes, or other objects. DroneDNA signatures are continually updated via the cloud, enabling the Dedrone system to be always up-to-date to protect against the latest threats.</t>
  </si>
  <si>
    <t>RF-160 Sensor</t>
  </si>
  <si>
    <t>RF-360 Sensor</t>
  </si>
  <si>
    <t>DroneDefender</t>
  </si>
  <si>
    <t>Trusted Integration</t>
  </si>
  <si>
    <t xml:space="preserve">World-class tech and talent. We bring it all together to deliver tangible business outcomes for our clients. </t>
  </si>
  <si>
    <t>Trusted Identity</t>
  </si>
  <si>
    <t xml:space="preserve">Trusted Identity enables you to protect your organisation with a complete range of Deep Identity integration and data governance products. Built on light-weight flexible and open architecture – our customers are the centre of all our products. </t>
  </si>
  <si>
    <t xml:space="preserve">ENDPOINT SECURITY SOFTWARE
</t>
  </si>
  <si>
    <t>Deep Instinct’s advanced endpoint security software applies deep learning algorithms to endpoint protection, offering a multi-layer prediction and prevention first approach, followed by detection and response, against known and unknown cyber threats.</t>
  </si>
  <si>
    <t xml:space="preserve">MOBILE SECURITY SOLUTION
</t>
  </si>
  <si>
    <t>Deep Instinct’s mobile security solution provides full protection for iOS security and Android security, based on multiple layers of protection. This includes a prediction &amp; prevention first approach, followed by detection &amp; response, against known and unknown mobile security threats.</t>
  </si>
  <si>
    <t>Deep Instinct’s advanced threat intelligence platform, powered by deep learning technology, provides comprehensive, automated threat analysis and classification of prevented malicious attacks. These insights help SOC teams, security researchers, and malware analysts to understand different security events quickly and remediate threats.</t>
  </si>
  <si>
    <t xml:space="preserve">Data Diode
</t>
  </si>
  <si>
    <t>The Data Diode allows automated data feeds to get information into or out of an isolated system while preserving the essential isolation that protects against cyber attack</t>
  </si>
  <si>
    <t xml:space="preserve">Gateway eXtension (GX)
</t>
  </si>
  <si>
    <t>Featuring Deep Secure’s unique Threat Removal technology, the GX provides 100% guaranteed protection from known and even zero day malware in documents and images carried over the Web.</t>
  </si>
  <si>
    <t xml:space="preserve">High Speed Verifier
</t>
  </si>
  <si>
    <t>The High Speed Verifier (HSV) validates information created by the Threat Removal process and provides an IP break all implemented in hardware logic and deployed as a 1U unit.</t>
  </si>
  <si>
    <t xml:space="preserve">Information eXchange (iX)
</t>
  </si>
  <si>
    <t>Featuring Deep Secure’s unique Threat Removal technology, iX provides 100% guaranteed protection from known and even zero day malware in documents and images.</t>
  </si>
  <si>
    <t>Threat Removal APIs</t>
  </si>
  <si>
    <t>Mail Guard</t>
  </si>
  <si>
    <t>Web Guard</t>
  </si>
  <si>
    <t>Chat Guard</t>
  </si>
  <si>
    <t>Network Management Guard</t>
  </si>
  <si>
    <t>File Transfers</t>
  </si>
  <si>
    <t>Deep Factor Monitoring Community Edition</t>
  </si>
  <si>
    <t xml:space="preserve">Deep Factor Pre-Production Monitoring ensures that every release is “Runtime Ready” by allowing development teams to know their application behavior, security and performance before their code is released into production.
Small teams can use our community edition at no charge, while teams needing more than 10 seats and/or full support can get our standard edition running on either AWS or VMWare.
</t>
  </si>
  <si>
    <t>Deep Factor Monitoring Standard Edition</t>
  </si>
  <si>
    <t>Deep Factor Monitoring Enterprise Edition</t>
  </si>
  <si>
    <t xml:space="preserve">Multi-Factor Authentication
</t>
  </si>
  <si>
    <t>DualShield is an award-wining, versatile, unified authentication platform that delivers multi-factor authentication across diverse channels, applications, users and security tokens.</t>
  </si>
  <si>
    <t xml:space="preserve">Single Sign-On
</t>
  </si>
  <si>
    <t>DualShield includes a single sign-on server for web and cloud applications, such as Outlook Web Access, SharePoint, Office365, Google Apps, Salesforce and any SAML enabled application</t>
  </si>
  <si>
    <t xml:space="preserve">Password Reset
</t>
  </si>
  <si>
    <t>DualShield provides a secure, web-based self-service portal that enables users to remotely manage, change, reset their AD passwords, and to unlock their AD accounts</t>
  </si>
  <si>
    <t>Security Tokens</t>
  </si>
  <si>
    <t>Deepnet SafeID is a series of time-based and event based OTP hardware tokens that are fully compliant to OATH TOTP and HOTP specifications.</t>
  </si>
  <si>
    <t xml:space="preserve">Source code security
</t>
  </si>
  <si>
    <t>We use OAuth tokens as our authentication mechanism to access source code from the supported source code hosting providers. When you start using DeepSource, you have to explicitly grant permissions in the respective source code hosting provider that you are authorizing us to check out your public and private repositories. To analyze the source code, we check out your code from supported source code hosting providers.</t>
  </si>
  <si>
    <t xml:space="preserve">Managed Detection &amp; Response
</t>
  </si>
  <si>
    <t>Our Managed Detection and Response (MDR) Services provide 24/7/365 threat monitoring, alerting, validation and proactive threat hunting. We provide comprehensive management of a suite of best-in-class security technologies and tightly integrate those with our innovative cloud SecOps platform and deepwatch IP and applications to deliver unparalleled outcomes. The result is that we only alert you to the most sophisticated security incidents. Merging our SecOps platform with relentless customer service, we’re redefining the way managed security services are delivered.</t>
  </si>
  <si>
    <t xml:space="preserve">Managed Endpoint Detection &amp; Response
</t>
  </si>
  <si>
    <t xml:space="preserve">deepwatch works closely with you to establish a strong endpoint detection and response program that dramatically reduces your cyber risk. With deepwatch Managed Endpoint Detection &amp; Response (MEDR), you can take advantage of our deep bench of security expertise, and our best of breed endpoint detection technologies which are tightly integrated with our innovative cloud SecOps platform comprised of deepwatch’s advanced IP, SOAR capabilities, and customer-focused squad delivery model. </t>
  </si>
  <si>
    <t>Your business is only as strong as your security posture. Our continuous Vulnerability Management Services serve as a baseline for us to collaborate to discover the critical assets, threats and vulnerabilities relevant to your organization. deepwatch provides the people, process and technologies to fully or partially administer vulnerability management programs that fit your unique needs and requirements.</t>
  </si>
  <si>
    <t>Valkyrie</t>
  </si>
  <si>
    <t xml:space="preserve">Valkyrie is a DNS Security service that allows for enterprise policy management. Valkyrie provides reporting and control across a spectrum of categories; from Business Services and Entertainment, to Adult and Torrent activity, and dozens more. All categories are updated in real time and can be applied immediately to your network traffic. Valkyrie can categorize 90% or more of your DNS query traffic from day one of service. Once traffic is assigned to these easily understood and easily manageable categories, you can quickly choose what traffic to allow and what traffic to block. </t>
  </si>
  <si>
    <t>Nemesis</t>
  </si>
  <si>
    <t>Malware Detection and Prevention
In-the-cloud, real-time, protection from botnets, APTs, and malware. Think it's possible your security tools are missing something? Nemesis will find what the other tools have missed.</t>
  </si>
  <si>
    <t>Clarity</t>
  </si>
  <si>
    <t>All-in-one cybersecurity platform</t>
  </si>
  <si>
    <t>The Defendify all-in-one cybersecurity platform features multiple layers of defense, simplified program management, risk scoring, alerts, notifications, reports, recommendations, and a full suite of easy-to-use cybersecurity tools.</t>
  </si>
  <si>
    <t>Virtual CISO Subscription</t>
  </si>
  <si>
    <t>Active Compliance Subscription</t>
  </si>
  <si>
    <t>Active Defense Subscription</t>
  </si>
  <si>
    <t>DefenseStorm GRID</t>
  </si>
  <si>
    <t>Manage your total cyber exposure proactively, with a system designed for banking. Easily oversee and understand your entire security operations, with real-time visibility and machine learning-assisted detection of alerts you might otherwise miss. Zero-in on threats that matter most. Specialized innovations such as Threat Match, Pattern Scout, Trigger Library, and Alert Derivatives work in concert with our Active Compliance cycle to deliver the highest levels of security and compliance.</t>
  </si>
  <si>
    <t>SSProtect Services</t>
  </si>
  <si>
    <t>SSProtect Core Services are aimed at perfecting data protection and use. Apply protection to existing files then continue using as before: The :Foundation Client integrates workflows to maintain protection even while in-use.</t>
  </si>
  <si>
    <t>BUG BOUNTY MANAGEMENT</t>
  </si>
  <si>
    <t xml:space="preserve">Bug bounty programs are effective at discovering vulnerabilities in organization’s products, but require significant time and resource investments to manage properly. Deja vu Security can help you design and manage your bug bounty program more efficiently. We assess your program’s policies and manage incoming bounty requests on behalf of your organization
</t>
  </si>
  <si>
    <t xml:space="preserve">ADVISORY SERVICES
</t>
  </si>
  <si>
    <t xml:space="preserve">Deja can help your organization design, build, and transform its CSP security program, and provide managed security services for your company at every step of the development process. 
</t>
  </si>
  <si>
    <t xml:space="preserve">APPLICATION SECURITY
</t>
  </si>
  <si>
    <t xml:space="preserve">We provide comprehensive end-to-end security solutions that include security training, design and architecture assessment, code review, threat modeling, penetration testing and more
</t>
  </si>
  <si>
    <t xml:space="preserve">BLOCKCHAIN AND CRYPTOCURRENCY SECURITY SERVICE
</t>
  </si>
  <si>
    <t xml:space="preserve">Engaging Deja vu Security to perform a security review of your blockchain application or implementation enables you to reduce the risk of financial loss, as well as a high risk to reputation at the hands of malicious hackers. The Blockchain and Cryptocurrency Security Service provides you with the ability to identify, understand, and mitigate distributed ledger and implementation risks to blockchain based applications. 
</t>
  </si>
  <si>
    <t xml:space="preserve">EMBEDDED DEVICE AND IOT SECURITY
</t>
  </si>
  <si>
    <t xml:space="preserve">No matter what you’re doing or what you’ve built, your embedded electronic device almost certainly has security flaws that are yet to be exposed. Products, technologies and entire business models have collapsed because of security breaches that easily could have been prevented. These issues are not always obvious to the development team, nor are they simple to uncover. 
</t>
  </si>
  <si>
    <t xml:space="preserve">ENDPOINT SECURITY BENCHMARK
</t>
  </si>
  <si>
    <t xml:space="preserve">Endpoint security solutions are critical to protecting large-scale enterprises. Deja vu Security can help you evaluate endpoint security solutions against real-world attack methods to validate the claims made by providers. Our methodology equips you with the resources and experience to compare solutions, helping you assign budget with confidence.
</t>
  </si>
  <si>
    <t xml:space="preserve">INFRASTRUCTURE SECURITY ASSESSMENT
</t>
  </si>
  <si>
    <t xml:space="preserve">The increasing complexity of networks and infrastructure makes it difficult to create a comprehensive security snapshot for your organization. Deja vu Security can help you evaluate the risk in your organization’s IT infrastructure, technology assets, cloud deployments, and networks. We assess your organization for common and new threats that put the day-to-day operations of your business at risk.  
</t>
  </si>
  <si>
    <t xml:space="preserve">MERGERS AND ACQUISITIONS
</t>
  </si>
  <si>
    <t xml:space="preserve">Integrating multiple organization’s IT infrastructures after a merger or acquisition raises several security challenges for IT staff. Evaluating and managing risk of infrastructure, technology assets, cloud deployments, and networks is crucial to ensuring organizational integrity. Deja vu Security assesses organization’s critical infrastructure for common and new threats that put the acquiring company’s business operations at risk. 
</t>
  </si>
  <si>
    <t xml:space="preserve">DSGateway™ Versatile Authentication Platform
</t>
  </si>
  <si>
    <t>DSGateway™ is a versatile authentication platform that utilizes multiple authentication factors, including keystroke and device identification, to validate the credentials of each user and protect confidential data from unauthorized access. Delfigo's flexible authentication solutions rely on the DSGateway platform, the industry's only intelligent authentication option that combines strong authentication with advanced cognitive capabilities to uniquely answer the question, "Are you who you say you are," when a user accesses a system.</t>
  </si>
  <si>
    <t>SoMoCloud®</t>
  </si>
  <si>
    <t xml:space="preserve">DSGateway's SoMoCloud® mobile authentication platform evaluates 11 individual identity attributes to assign a risk score or Confidence Factor, enabling security policies that transparently provide the appropriate level of system access based on defined rules. 
</t>
  </si>
  <si>
    <t>Security Advisory Services</t>
  </si>
  <si>
    <t xml:space="preserve">Incident Response Services
</t>
  </si>
  <si>
    <t>Delta Risk Incident Response Services can reduce the damage from security incidents and data breaches, whether malicious or unintentional, and help you be better prepared for future incidents. In the aftermath of an event, the margin of error is razor thin, and your teams need to be able to handle crisis control and communications swiftly and precisely.</t>
  </si>
  <si>
    <t xml:space="preserve">SOC-as-a-Service
</t>
  </si>
  <si>
    <t xml:space="preserve">Cyber threats are evolving faster than ever. Add in cloud infrastructure and SaaS applications, and the cybersecurity skills you need to have at the ready are complex and difficult to find. Few organizations have the resources to maintain expensive, noisy security information and event management (SIEM) solutions and staff a security operations center capable of investigation and incident response around the clock. 
</t>
  </si>
  <si>
    <t xml:space="preserve">Penetration Testing &amp; Assessments
</t>
  </si>
  <si>
    <t xml:space="preserve">Pinpoint Attack Patterns to Protect Your Critical Assets
</t>
  </si>
  <si>
    <t xml:space="preserve">Cloud Infrastructure Security
</t>
  </si>
  <si>
    <t>Growing a business today requires moving faster and being more innovative than your competitors. Cloud infrastructure, powered by platforms like Amazon Web Services (AWS), Microsoft Azure, and Google, enables organizations to get improved analytics, deliver new applications, and better collaborate with partners.</t>
  </si>
  <si>
    <t xml:space="preserve">Cloud Security Professional Services
</t>
  </si>
  <si>
    <t xml:space="preserve">Cloud service providers deliver strong platforms. It’s up to each organization using them, however, to configure networking, access controls, and monitoring in a secure fashion. Since configuring cloud environments like Amazon Web Services (AWS), Microsoft Azure, and Google is new to most organizations, many of them lack the experience to get it right the first time.
</t>
  </si>
  <si>
    <t xml:space="preserve">Compliance &amp; Strategy
</t>
  </si>
  <si>
    <t>Compliance and strategy are critical for organizations operating in heavily regulated sectors like healthcare, financial services, energy, and others. Delta Risk understands the challenges of government and industry regulations, and offers our clients the expertise and solutions they need to address them effectively.</t>
  </si>
  <si>
    <t xml:space="preserve">Cyber Security Exercises
</t>
  </si>
  <si>
    <t>Cyber exercises are valuable for evaluating existing security defenses, testing new procedures, and establishing a fundamental method for training your security personnel on evolving threats and new defense tactics. Delta Risk uses risk-based and scenario-based approaches to improve your organization’s ability to detect and respond to cyber security incidents.</t>
  </si>
  <si>
    <t xml:space="preserve">Cyber Threat Hunting
</t>
  </si>
  <si>
    <t>Cyber threat hunting assumes a mindset that your network has already been breached because existing controls have failed. Network health indicators aren’t always entirely accurate, even when you’re looking for anomalies. Proactively searching your network for undiscovered attackers – past and present – can help you detect incidents sooner and find threats you wouldn’t have caught otherwise.</t>
  </si>
  <si>
    <t xml:space="preserve">Endpoint Security
</t>
  </si>
  <si>
    <t xml:space="preserve">Traditional endpoint security tools have blind spots, making them unable to see and stop advanced threats. Many organizations are turning to next generation endpoint detection and response (EDR) solutions that offer more capabilities than traditional antivirus solutions to detect and prevent cyber-attacks. These next-gen endpoint security solutions also enable faster response times to a security incident or breach. 
</t>
  </si>
  <si>
    <t xml:space="preserve">Network Security
</t>
  </si>
  <si>
    <t>As threats continue to skyrocket, protecting your network is more important than ever. Delta Risk offers a dynamic combination of award-winning cyber security experts, advanced machine learning, and comprehensive, up-to-the- minute notifications, all in one unified platform.</t>
  </si>
  <si>
    <t xml:space="preserve">SaaS Application Security
</t>
  </si>
  <si>
    <t>Modern organizations are leveraging software-as-a-service (SaaS) applications to power employee productivity, finance, human resources, customer relationship management functions, and more. The SaaS approach enables businesses to rapidly adopt new capabilities faster and more cost-effectively than they could through on-premise deployment.</t>
  </si>
  <si>
    <t xml:space="preserve">ACTIVEEYE MANAGED SECURITY PLATFORM
</t>
  </si>
  <si>
    <t xml:space="preserve">Armed with the tools you already use, ActiveEye optimizes and scales Managed Detection and Response (MDR) capabilities across your enterprise. It eliminates the noise allowing you to focus on the tasks that need your attention. With automation and pre-packaged policies, you can resolve critical threats faster. The ActiveEye platform powers the Delta Risk Managed Security services.
</t>
  </si>
  <si>
    <t xml:space="preserve">Enterprise Security Assessment Services
</t>
  </si>
  <si>
    <t xml:space="preserve">Mobile Security Assessment Services
</t>
  </si>
  <si>
    <t>IoT Security Assessment Services</t>
  </si>
  <si>
    <t>DevSecOps Managed Services</t>
  </si>
  <si>
    <t>Application Security Program</t>
  </si>
  <si>
    <t>DevOps so they can be more agile and deploy code more quickly, but this shift can disrupt internal processes as well as organizational culture. With the right planning, you can help your company go from DevOps to DevSecOps, enabling security teams to exert influence and improve the security of applications within current CI/CD pipelines.</t>
  </si>
  <si>
    <t>ThreadFix Platform</t>
  </si>
  <si>
    <t xml:space="preserve">Millions of new IoT devices are being produced every year, presenting new security and privacy challenges for both developers and the teams working to integrate them into their organizations. 
</t>
  </si>
  <si>
    <t>Incident Response Services</t>
  </si>
  <si>
    <t>Your company's future depends on how it handles a breach. The time is now to build your incident response plan and train your team.</t>
  </si>
  <si>
    <t>Assessment/Audit Services</t>
  </si>
  <si>
    <t>You can't fix it unless you understand exactly what the problem is. Our assessment and audit program gets to the bottom of it fast.</t>
  </si>
  <si>
    <t>Consulting Services</t>
  </si>
  <si>
    <t>Whether it is high-level strategy development, application training, board training, or executive coaching services... we have you covered.</t>
  </si>
  <si>
    <t>Mitigation Services</t>
  </si>
  <si>
    <t>Our trusted, experienced team can work with and train your IT team to find and fix problems and build strong, long-term defenses.</t>
  </si>
  <si>
    <t>Advanced Endpoint Protection</t>
  </si>
  <si>
    <t xml:space="preserve">The SentinelOne Endpoint Protection Platform (EPP) unifies prevention, detection, and response in a single purpose-built agent powered by machine learning and automation. It provides prevention and detection of attacks across all major vectors, rapid elimination of threats with fully automated, policy-driven response capabilities, and complete visibility into the endpoint environment with full-context, real-time forensics.
</t>
  </si>
  <si>
    <t>Endpoint Application Control</t>
  </si>
  <si>
    <t>Security experts including the FBI, the Department of Homeland Security, Gartner and NIST all agree – application control is the best security strategy for critical systems. Cb Protection is a proven, widely deployed and easy-to-manage application control solution available today. It enables organizations to establish automated software controls and protection policies that completely lockdown corporate assets, intellectual property and regulated data.</t>
  </si>
  <si>
    <t>Endpoint Detection and Response (EDP)</t>
  </si>
  <si>
    <t>Cb Response is purpose-built for enterprise SOC and IR teams. Offering a streamlined UI that’s built for speed, unlimited historical data retention and unlimited scaling to fit even the largest enterprises, this industry-leading IR and threat hunting solution empowers the SOC.</t>
  </si>
  <si>
    <t>Mobile Threat Prevention</t>
  </si>
  <si>
    <t>Using smartphones and tablets to access critical business information on the go has many benefits, but it can also expose your sensitive data to risk. Check Point’s iOS and Android security threat prevention protects your devices from advanced mobile threats, ensuring you can deploy and defend devices with confidence.</t>
  </si>
  <si>
    <t xml:space="preserve">Network Access Control
</t>
  </si>
  <si>
    <t xml:space="preserve">The Forescout platform lets employees, guests and contractors quickly connect, comply and get to appropriate network access, while at the same time providing operations rich device and network access visibility. The Forescout platform offers extensive guest registration options so you can tailor the admission process to suit your organization’s needs. 
</t>
  </si>
  <si>
    <t xml:space="preserve">Next Generation Firewall
</t>
  </si>
  <si>
    <t xml:space="preserve">Next generation firewall technology from the proven leader in the industry.
</t>
  </si>
  <si>
    <t>Next Generation Threat Emulation and Extraction</t>
  </si>
  <si>
    <t>Hackers constantly modify their strategies and techniques to evade detection and reach corporate resources. Zero-day exploit protection from Check Point through threat emulation (sandboxing)  provides a deeper level of inspection so you can prevent more malware and zero-day attacks, while ensuring quick delivery of safe content to your users.</t>
  </si>
  <si>
    <t>Tenable Vulnerability Management provides the most accurate information about all your assets and vulnerabilities in ever-changing environments.</t>
  </si>
  <si>
    <t>Asset Monitoring</t>
  </si>
  <si>
    <t>Asset Monitoring mimics the reconnaissance methods attackers use to map out a target’s attack surface and its potential weaknesses. This powerful web vulnerability scanner automates security modules at scale to cover a wide attack surface, and checks for entry point vulnerabilities that could be chained for more critical vulnerabilities.</t>
  </si>
  <si>
    <t>Deep Scan</t>
  </si>
  <si>
    <t xml:space="preserve">Discover and fix the latest vulnerabilities with automated security tests from Detectify Crowdsource, an exclusive global network of top-ranked security researchers. 
Beyond standard CVE libraries, Deep Scan uses real payloads rather than version testing, producing accurate scan results that cover a wide range of vulnerabilities not limited to CVE security issues.
</t>
  </si>
  <si>
    <t>REnigma Business</t>
  </si>
  <si>
    <t>REnigma Business is our advanced offering that provides clients with a private server and access to expert features and customization. The included Silver support provides account maintenance, troubleshooting, basic integration support, and limited consulting. As with REnigma Cloud, your data is kept separate from other clients but with added guarantees by storing your data on a completely separate private server.</t>
  </si>
  <si>
    <t xml:space="preserve">REnigma Cloud
</t>
  </si>
  <si>
    <t>REnigma Cloud is our entry offering that provides clients with a safe place to investigate suspicious alerts in a network that is separate from the enterprise network. The included Bronze support provides basic account maintenance and troubleshooting. DTRSEC offers pricing points at various levels based on usage needs. Your data is kept separate from other clients but exists on shared computing infrastructure.</t>
  </si>
  <si>
    <t>REnigma Enterprise</t>
  </si>
  <si>
    <t>REnigma Enterprise is our premier offering that provides clients with a scalable solution on private servers that can be deployed in the cloud or onsite. The included Gold support provides account maintenance, troubleshooting, full integration support, early access to cutting-edge features, and priority access to our executives and technical team. Your data is only stored on your private servers and we offer backup solutions for onsite deployments.</t>
  </si>
  <si>
    <t>REnigma Product Training</t>
  </si>
  <si>
    <t>AdTech Security®</t>
  </si>
  <si>
    <t>The FASTEST way to stop bad ads, popups &amp; malvertising! 
Protect your users and brand from harmful ads, without blocking any revenue!</t>
  </si>
  <si>
    <t>CSP otto~mate</t>
  </si>
  <si>
    <t>Stop breaking your site. 
Build and test content security policies in-browser with zero risk.
Deploy fast. Stay secure.</t>
  </si>
  <si>
    <t>Endpoint otto~matic</t>
  </si>
  <si>
    <t>Customize EndpointOtter® to enforce all your browser security rules and protect employees from data exfiltration, data skimming and phishing attacks.</t>
  </si>
  <si>
    <t>JavaScript Secure</t>
  </si>
  <si>
    <t>JavaScript Security CI testing, monitoring &amp; protection.</t>
  </si>
  <si>
    <t>ShopSecure with otto</t>
  </si>
  <si>
    <t>Free protection from credit card theft and data skimming.</t>
  </si>
  <si>
    <t xml:space="preserve">Managed PKI services from companies like Sectigo have revolutionized the cost and complexity of digital certificate infrastructure. Many of these services now include support for smaller, lightweight, IoT style certificates to help deliver stronger security to a wider range of devices.  Secure Credential Management solution directly integrates with leading PKI providers like Sectigo to securely automate certificate provisioning, revocation, and renewal processes. </t>
  </si>
  <si>
    <t xml:space="preserve">Device Registration, Onboarding and Provisioning
</t>
  </si>
  <si>
    <t>The initial onboarding and provisioning of IoT devices must be secured and controlled to protect the integrity of IoT applications and the data they are processing. Device Authority’s Dynamic Device Key Generation (DDKG) technology allows organizations to create device “whitelists” that lockdown the device registration and provisioning process to known-good hardware, ensuring that only authorized devices can register with the system.</t>
  </si>
  <si>
    <t>Data Security/Privacy</t>
  </si>
  <si>
    <t>Data is the currency of IoT applications and devices, for both its rightful owners and hackers working to exfiltrate valuable information assets for financial gain, infrastructure disruption or industrial espionage. While IoT data brings unparalleled potential for understanding, adapting and controlling the world around us, it also dramatically expands cyber-vulnerabilities that can result in the loss of intellectual property and privacy while exposing insight into critical infrastructure and industrial control processes.</t>
  </si>
  <si>
    <t>Secure Updates and Code Signing</t>
  </si>
  <si>
    <t xml:space="preserve">Unauthorized software and firmware updates are a major threat vector for IoT cyber-attacks. IoT breaches can have physical consequences that result in loss of data and IP and can also introduce substantial legal liability and erode brand reputation.
Three critical security requirements
1.	Securing access to the updates
2.	Verifying the source of the updates
3.	Verifying the integrity of the updates
</t>
  </si>
  <si>
    <t>HSM Access Controller</t>
  </si>
  <si>
    <t>The HSM Access Controller (HAC) delivers granular authentication, authorization and audit controls for IoT devices, servers, and applications. Enterprise applications and services connecting to HSMs will authenticate to KeyScaler and use KeyScaler REST APIs to consume common HSM operations, such as key generation, data signing, data crypto, and general public key storage.</t>
  </si>
  <si>
    <t>Within traditional networks there are a wide range of devices, computers, access points, switches etc. that all connect into a network and are typically managed through Microsoft’s Active Directory (AD) Domain services. Managing authorization and network access control is not easy for the number and variety of devices. Consider the variance in operating systems, hardware etc. which each node in the network uses.</t>
  </si>
  <si>
    <t>DeviceLock DLP</t>
  </si>
  <si>
    <t xml:space="preserve">DeviceLock DLP is designed as a modular architecture of standalone-feature products with add-on components whose functional capabilities are complementary to each other while their management is unified and licensing for modules other than Core is optional.
</t>
  </si>
  <si>
    <t>Devo Machine Learning Workbench</t>
  </si>
  <si>
    <t>Get from pilot to production fast. What good are models if you can’t run them at enterprise scale in real-time? The Devo Machine Learning Workbench is included as a standard capability within the Devo Analytics Platform. Try it today and see how your entire data science team can get to impactful and transformational work faster.</t>
  </si>
  <si>
    <t>Devo Security Operations</t>
  </si>
  <si>
    <t>Devo Security Operations reinvents the SIEM, empowering analysts to focus on the threats that matter most to the business. It puts the right alerts, data, context and intelligence at their fingertips across the entire threat lifecycle, making them more productive and effective.</t>
  </si>
  <si>
    <t>Devo Service Operations</t>
  </si>
  <si>
    <t>Devo Service Operations overcomes the monitoring gaps introduced by hybrid environments, the scale challenges due to explosive data growth, and ensuing monitoring tool sprawl, all with a single cloud-native solution.</t>
  </si>
  <si>
    <t>https://www.jetstack.io/jetstack-secure/</t>
  </si>
  <si>
    <t>DxOdyssey</t>
  </si>
  <si>
    <t>DxOdyssey is lightweight software built on patented technology that enables you to create highly available application-level micro-tunnels across any mix of locations and platforms. And it does so more easily, more securely, and more discreetly than any other solution on the market. Using DxOdyssey puts you on a path to zero trust security and helps networking and security admins secure multi-site &amp; multi-cloud operations.</t>
  </si>
  <si>
    <t>DigiCert IoT Device Manager</t>
  </si>
  <si>
    <t xml:space="preserve">Security Solutions for Automation
</t>
  </si>
  <si>
    <t>Streamline IT operations with DigiCert platforms for SSL and PKI.</t>
  </si>
  <si>
    <t xml:space="preserve">Security Solutions for CI Plus
</t>
  </si>
  <si>
    <t>With DigiCert PKI Platform, you can easily meet CI Plus specifications and production requirements. No long hours, no missed deadlines.</t>
  </si>
  <si>
    <t xml:space="preserve">Security Solutions for Code
</t>
  </si>
  <si>
    <t>Digitally sign apps, drivers and software programs using a secure cloud—for greater control and better insights.</t>
  </si>
  <si>
    <t xml:space="preserve">Security Solutions for Devices
</t>
  </si>
  <si>
    <t>The DigiCert PKI Platform makes it simple to manage and secure connected devices across your entire organization—from BYOD to the IoT.</t>
  </si>
  <si>
    <t xml:space="preserve">Security Solutions for Documents
</t>
  </si>
  <si>
    <t>Create a safe and reliable environment to record, store, send and receive secure documents.</t>
  </si>
  <si>
    <t xml:space="preserve">Security Solutions for Email
</t>
  </si>
  <si>
    <t>Take steps to protect the identity and integrity of every email leaving your organization.</t>
  </si>
  <si>
    <t xml:space="preserve">Security Solutions for Networks
</t>
  </si>
  <si>
    <t>Grant easy access to internal applications without compromising security.</t>
  </si>
  <si>
    <t xml:space="preserve">Security Solutions for Users
</t>
  </si>
  <si>
    <t>Ditch the long hours of managing user identities and use one platform to authorize access to corporate networks, applications and resources.</t>
  </si>
  <si>
    <t>Security Solutions for Websites</t>
  </si>
  <si>
    <t>Encrypt and protect your site—every page, every user, every day.</t>
  </si>
  <si>
    <t>DigiCert Enterprise PKI Manager</t>
  </si>
  <si>
    <t>DigiCert Secure Software Manager</t>
  </si>
  <si>
    <t>DigiCert Document Signing Manager</t>
  </si>
  <si>
    <t>Developer API</t>
  </si>
  <si>
    <t>Enable your users to view PDF, Microsoft Office documents and images securely via an encrypted link in your browser, or embedded right in your web app.</t>
  </si>
  <si>
    <t>Digital Rights Management</t>
  </si>
  <si>
    <t>Digital rights management enables you to set and impose copyright protection for your intellectual property such as market research, eBooks, training materials, modules, reports, and other confidential documents. You will be able to protect your digital files from unauthorized redistribution and restrict ways your customers or recipients copy content.</t>
  </si>
  <si>
    <t>Secure Email Attachment</t>
  </si>
  <si>
    <t>Today, you can easily lose control of confidential information sent in email attachments. When you send important documents as email attachments, you are sharing your information insecurely – unencrypted, untracked and with no protection over its contents. There is no way of taking back your attachments once you’ve sent them.</t>
  </si>
  <si>
    <t>Virtual Data Room</t>
  </si>
  <si>
    <t>irtual data rooms are used to keep confidential business information secure and have become the standard solution for managing partnerships, deals and business growth. By using data rooms, you can be confident that your sensitive documents are only being accessed by authorized people and that your documents are being used according to your rules and permissions.</t>
  </si>
  <si>
    <t>Frontline WAS™</t>
  </si>
  <si>
    <t>Frontline PCI Pro™</t>
  </si>
  <si>
    <t>A data breach or attack can cripple, if not totally devastate, an organization and its valued customer base, especially one that captures personally identifiable information through acceptance of credit cards. The results of these incidents are costly, both financially and in negative brand value.</t>
  </si>
  <si>
    <t>Frontline Pen Test™</t>
  </si>
  <si>
    <t>Frontline Pen Test Project™</t>
  </si>
  <si>
    <t>Understanding and addressing network and host vulnerabilities is, of course, an essential element to strong information security. But, that alone is still insufficient. Network penetration testing goes beyond the actual discovery of vulnerabilities, and into the work of actively exploiting vulnerabilities with real-world attack techniques – to see if your IT assets, data, employees, and/or physical security can be compromised.</t>
  </si>
  <si>
    <t>Customer needs often extend beyond standard subscription or product offerings. Digital Defense is ready to assist. Information Security is our sole business, and as a result, we are staffed, trained and experienced at security services with close adjacency to vulnerability management. Enterprise security needs including penetration testing, employee training, cybersecurity defense, enterprise risk assessment, and even physical security testing are all available for purchase.</t>
  </si>
  <si>
    <t>Frontline Red Team™</t>
  </si>
  <si>
    <t xml:space="preserve">The best way to get peace of mind is through rigorous,
proactive testing. Digital Defense, Inc.’s Red Team Penetration
Testing (RTPT) holistically assesses your attack surface and
identify weaknesses before they are exploited. RTPT combines
open source intelligence collection and social engineering, along
with internal and external penetration testing to evaluate your
organization’s susceptibility to a targeted attack. </t>
  </si>
  <si>
    <t>GDPR Compliance Audit</t>
  </si>
  <si>
    <t>The General Data Protection Regulation (GDPR) not only applies to organizations located within the European Union (EU) but it also applies to organizations located outside of the EU if they offer goods or services to, or monitor the behavior of, EU data residents. In fact, organizations can be fined up to 4% of their annual global turnover for breaching GDPR.</t>
  </si>
  <si>
    <t>Frontline Social Test™</t>
  </si>
  <si>
    <t xml:space="preserve">Social engineering is a type of cyber security attack that uses social engagement deception to convince individuals to provide confidential or otherwise valuable information to cyber criminals.
Frontline Social Test creates conditions and scenarios that lure personnel into engagement – just as if driven by a crafty cyber attacker. Social engineering tactics and techniques can include phishing calls, targeted emails, and more. 
</t>
  </si>
  <si>
    <t>Frontline ATS™</t>
  </si>
  <si>
    <t>SecurED®</t>
  </si>
  <si>
    <t>Awareness training (developed in collaboration with an Emmy® award winning comedy writer) that ingrains strong employee retention of serious security intelligence and best practices.</t>
  </si>
  <si>
    <t>TEAM™</t>
  </si>
  <si>
    <t>Even your best customers can unknowingly create potential security risks to your organization. In fact, attackers often
leverage your customers or users to compromise your security posture using a variety of tactics including phishing,
Trojans, keystroke loggers and viruses. Whether your organization is a financial institution with customers or members,
an educational institution with students, or an enterprise business with customers, the Security Training, Education, and
Awareness Module (TEAM™) solution can help educate those individuals on security activities and reduce your risk.</t>
  </si>
  <si>
    <t>Frontline VM™</t>
  </si>
  <si>
    <t>Enterprise data protection policies extended to the cloud. Digital Guardian Cloud Data Protection allows your organization to adopt cloud applications and storage while maintaining the visibility and control needed to support compliance.</t>
  </si>
  <si>
    <t>No-Compromise Data Loss Prevention to stop breaches before they happen. Digital Guardian Endpoint Data Loss Prevention gives you the broadest coverage and control, including Windows, macOS, and Linux endpoints. More organizations are running multi-OS environments, you need a platform that doesn’t make coverage compromises and leaves gaps in your data protection strategy.</t>
  </si>
  <si>
    <t>Analytics &amp; Reporting Cloud</t>
  </si>
  <si>
    <t>Cloud-delivered analytics, workflows, and reporting for no-compromise data protection. Powered by Amazon AWS, DG ARC correlates and analyzes system, user, and data events from endpoint agents and network appliances to provide the visibility and context you need to identify and remediate insider and outsider threats.</t>
  </si>
  <si>
    <t>Management Console</t>
  </si>
  <si>
    <t>The Digital Guardian Management Console (DGMC) is your web-based configuration and management center within our threat aware data protection platform. It enables you to set up and deploy agents and policies across your global deployment.</t>
  </si>
  <si>
    <t>Network DLP</t>
  </si>
  <si>
    <t>Network DLP without the complexity. Digital Guardian Network DLP helps support compliance and reduce risks of data loss by monitoring and controlling the flow of sensitive data via the network, email or web. It is typically deployed in a matter of hours and does not require a dedicated resource once it is deployed.</t>
  </si>
  <si>
    <t>Digital Guardian Platform On-Premise</t>
  </si>
  <si>
    <t>Building a world-class information security program requires the right people and the right infrastructure. It also requires the right solutions to deliver the insight to protect your business-critical data. Whether your organization promotes information security as a strategic element of the business, or regulatory compliance dictates it is kept in-house, ensuring these assets are utilized effectively is critical to CIO or CISO performance metrics.</t>
  </si>
  <si>
    <t>Digital Guardian Platform Cloud</t>
  </si>
  <si>
    <t>No-compromise data protection for your no-compromise organization. Our platform, powered by AWS, performs on traditional endpoints, across the corporate network, and cloud applications, making it easier to see and block threats to sensitive information. Cloud-delivered means simplified deployment, cross platform coverage for no gaps, and flexible controls to stop the riskiest behavior.</t>
  </si>
  <si>
    <t>Today’s malware is sophisticated, targeted and difficult to detect. With the speed of new threats accelerating, attacks have become inevitable. On the other hand, building and retaining a team of cyber security experts that can proactively detect, respond and remediate these attacks can be incredibly challenging.</t>
  </si>
  <si>
    <t xml:space="preserve">Content, context and user classification. Digital Guardian data classification can automatically locate and identify your sensitive data then apply labels to classify and determine how the data is handled. Our comprehensive data classification solutions - from automated content and context-based classification to manual user classification - are optimized for regulatory compliance, intellectual property protection, and mixed environments.
</t>
  </si>
  <si>
    <t>Our data discovery appliance uses automatic, configurable scanning of local and network shares using discovery specific inspection policies to find sensitive data wherever it is located. Detailed audit logging and reports provide you with the information needed to demonstrate compliance, protect confidential information and reduce data loss risk.</t>
  </si>
  <si>
    <t>Managed Security Program</t>
  </si>
  <si>
    <t>Many organizations struggle to find qualified security professionals to protect their sensitive data from increasing insider and outsider threats, and the security talent shortage is not going away anytime soon. Even for organizations with a mature security team, it is incredibly difficult to stay on top of all the malware innovations.</t>
  </si>
  <si>
    <t xml:space="preserve">A Managed Detection and Response service can dramatically reduce the dwell time of attacks on your endpoints and within your network, accelerate the time it takes to investigate incidents, and respond to unauthorized access and infiltrations. </t>
  </si>
  <si>
    <t>Managed Endpoint Protection</t>
  </si>
  <si>
    <t xml:space="preserve">Dealing with data breaches strain your security team in many ways – this is compounded when you may already be reeling from a talent shortage. Breaches put pressure on your internal team to spend the proper amount of time detecting, containing and remediating the problem. </t>
  </si>
  <si>
    <t>Managed Firewall</t>
  </si>
  <si>
    <t>Your firewalls are your first line of defense and a critical component of your protection strategy. However, a firewall is not a “set-and-forget” solution. Your firewall is protecting your dynamic, and constantly evolving environment. Firewall policies must be updated regularly as network configurations change, applications are added, or when more devices require access to your network.</t>
  </si>
  <si>
    <t>Managed IDS/IPS</t>
  </si>
  <si>
    <t>IDS/IPS</t>
  </si>
  <si>
    <t>Even the most sophisticated firewalls you implement can be circumvented and attacked, either from cybercriminals outside of your network or from an insider threat. Intrusion Detection / Intrusion Protection products offer a valuable line of threat prevention and detection and should be a part of your overall security strategy.</t>
  </si>
  <si>
    <t xml:space="preserve">Proactively defending your business from cyberattacks requires a substantial investment in cybersecurity. However, the people and processes involved can quickly overwhelm your organization. Ramping up or building out an internal cybersecurity department can incur significant ongoing costs and continuous capital expenditure. </t>
  </si>
  <si>
    <t xml:space="preserve">Digital Hands’ managed SIEM (Security Information and Event Management) service provides enhanced threat detection capabilities in the face of a rapidly evolving threat landscape. We deliver constant threat monitoring of security events inside your networks to dramatically improve your overall cybersecurity posture. </t>
  </si>
  <si>
    <t xml:space="preserve">No single service provides complete network protection. Network Security requires constant care and feeding by skilled network security professionals, which can take a large amount of time and a massive amount of energy - two things that you may not have when you are trying to run your business. </t>
  </si>
  <si>
    <t xml:space="preserve">A Security Operations Centre (SOC) is the backbone of any cybersecurity team. Digital Hands’ 24/7 SOCs provide essential services like the detection and monitoring of cybersecurity events that could impact your organization’s security. </t>
  </si>
  <si>
    <t>Unified Threat Management</t>
  </si>
  <si>
    <t xml:space="preserve">Security teams struggle with point solution sprawl resulting in higher security costs and reduced visibility and control over their network. Although Unified Threat Management solutions simplify the architecture, it’s increasingly difficult for organizations to get the full value derived from these solutions without the specialized expertise. </t>
  </si>
  <si>
    <t>The Internet has shattered physical boundaries and has become a superhighway of information, innovation, and communication. With this increased accessibility to the world around you, comes an increased volume and variety of threats, and your web applications have become the number one source of data breaches. That is why we offer a comprehensive Web Application Firewall (WAF) service.</t>
  </si>
  <si>
    <t>CTO Advisory</t>
  </si>
  <si>
    <t>Many organizations do not have the resources or capital to maintain a full-time IT support staff.  They turn to MSPs to receive professional IT consultations, periodic IT compliance audits, and disaster recovery services. Digital Pocket® provides a turnkey CTO solution, minimizing costs and eliminating technology concerns.</t>
  </si>
  <si>
    <t>MSP Services</t>
  </si>
  <si>
    <t>Most businesses rely on MSPs to provide comprehensive technology solutions across their entire organization. Whether your business needs preliminary infrastructure, or evaluating new technologies, our customized solutions can be tailored to fit all of your needs.</t>
  </si>
  <si>
    <t>Application Development</t>
  </si>
  <si>
    <t xml:space="preserve">All businesses are faced with challenges when it comes to security &amp; infrastructure. Implications of breaches can have compounding effects on businesses and their customers, from which recovery can be difficult and expensive. </t>
  </si>
  <si>
    <t>Traditional IT Services</t>
  </si>
  <si>
    <t>Traditional IT services from Digital Pocket® provides the most basic (and necessary) technology support.  Our customizable solutions range from live help desk support, to firmwide network monitoring. Cost conscious business owners can now enjoy professional level support for their entire organization.</t>
  </si>
  <si>
    <t>Conduct</t>
  </si>
  <si>
    <t>Conduct Surveillance processes all your communications using the industry’s most sophisticated language models to surface all relevant issues for your compliance analysts.</t>
  </si>
  <si>
    <t>Existing techniques are limited to reactively analyzing machine-generated data and user actions to identify breaches that have already occurred, Our approach models an insider’s intent by understanding the content of their communications so that malicious users can be stopped before they commit an offense.</t>
  </si>
  <si>
    <t>MULTIFACTOR AUTHENTICATION</t>
  </si>
  <si>
    <t>The Digital Resolve platform combines the power of behavioral profiling, device identification and calculated risk factors to automate the authentication process in a transparent yet powerful manner. Should a login attempt be deemed suspect, adaptive authentication options spring into play to provide robust protection that’s hard to bypass—no matter how seasoned the criminal.</t>
  </si>
  <si>
    <t xml:space="preserve">Companies are constantly challenged with ensuring 24/7, secure access to information across a multitude of disparate technology platforms, systems, applications and devices. On average, business employees manage nearly 200 individual passwords. It’s no surprise that the majority of confirmed data breaches are due to compromised passwords. </t>
  </si>
  <si>
    <t>BEHAVIORAL MONITORING &amp; ANALYTICS</t>
  </si>
  <si>
    <t>To address the full fraud lifecycle, the Digital Resolve platform monitors every user interaction and transaction to uncover any suspect behaviors while engaged with your site. All activity is traced at the user, account and site levels to provide a comprehensive view across your entire channel.</t>
  </si>
  <si>
    <t xml:space="preserve">Falco - Palo Alto Networks Firewall Monitoring Service
</t>
  </si>
  <si>
    <t>Firewall Monitoring</t>
  </si>
  <si>
    <t>Falco is a monitoring service for Palo Alto Networks firewalls. Honed by Digital Scepter experience and informed by industry best-practices, Falco delivers a powerful monitoring and security auditing solution for your Palo Alto Networks Firewalls. Falco verifies your firewall settings to assure you that the devices are up-to-date, correctly configured and maximizing your investment.</t>
  </si>
  <si>
    <t xml:space="preserve">Falco Lite for CITE organizational members
</t>
  </si>
  <si>
    <t>CITE members can now receive Falco Lite as a membership benefit.</t>
  </si>
  <si>
    <t xml:space="preserve">Application Visibility Report
</t>
  </si>
  <si>
    <t>We analyze your traffic for week and give you a report detailing your appication usage threats discovered. To see the impact a next generation firewall will have on your network, this is the right place to start.</t>
  </si>
  <si>
    <t xml:space="preserve">Palo Alto Networks Conversions
</t>
  </si>
  <si>
    <t>We have a proven method for successful firewall conversions large and small. Regardless of your existing firewall, we can help you source, convert, implement, operate and maintain Palo Alto Networks firewalls.</t>
  </si>
  <si>
    <t xml:space="preserve">Palo Alto Networks firewall Healthcheck
</t>
  </si>
  <si>
    <t>Tune and verify your Palo Alto firewall settings to assure you that the devices are updated, configured correctly and giving you the the best value possible from your investment.</t>
  </si>
  <si>
    <t>Palo Alto Networks Firewall Implementation Services</t>
  </si>
  <si>
    <t>A properly configured and maintained Palo Alto Networks firewall can be the lynchpin of your network security strategy. Digital Scepter helps you make it happen.</t>
  </si>
  <si>
    <t>Location Intelligence System</t>
  </si>
  <si>
    <t>Data Recovery Services</t>
  </si>
  <si>
    <t>Mobile Device Data Extraction</t>
  </si>
  <si>
    <t>Forensics Examination &amp; Incident Response</t>
  </si>
  <si>
    <t>Vulnerability Assessments &amp; Pen Testing</t>
  </si>
  <si>
    <t>Litigation Support</t>
  </si>
  <si>
    <t>Media Sonar</t>
  </si>
  <si>
    <t>Social Media Intelligence</t>
  </si>
  <si>
    <t>Media Sonar’s social media intelligence platform provides organizations with a comprehensive yet easy-to-use solution to aggregate, filter and analyze the billions of location-based and non-geo social media content that is posted daily.</t>
  </si>
  <si>
    <t>X1 Social Discovery</t>
  </si>
  <si>
    <t>X1 Social Discovery, the industry leading investigative solution specifically designed for eDiscovery, compliance and computer forensics professionals to effectively address social media content, website collection, geostream, webmail, and YouTube video capture, in one single interface.</t>
  </si>
  <si>
    <t>CipherTrace</t>
  </si>
  <si>
    <t>Belkasoft Evidence Center</t>
  </si>
  <si>
    <t xml:space="preserve">All-in-one forensic solution for locating, extracting, and analyzing digital evidence stored inside computers and mobile devices. Evidence Center features are;
•	Fully automated acquisition, extraction and analysis of 700+ types of evidence
•	Destroyed and hidden evidence recovery via data carving
•	Live RAM analysis
•	Cloud data downloading and analysis
•	Advanced low level expertise
•	Concise and adjustable reports, accepted by courts
</t>
  </si>
  <si>
    <t>Forensic Explorer</t>
  </si>
  <si>
    <t>Forensic Explorer is a tool for the preservation, analysis and presentation of electronic evidence. Primary users of this software are law enforcement, government, military and corporate investigations agencies.</t>
  </si>
  <si>
    <t>Maxdrive</t>
  </si>
  <si>
    <t xml:space="preserve">Multiple High-Capacity, High-Performance Solid State Drives Contained Within a Single Drive Enclosure (U.S. Patent 8,358,499 and another patent pending, Incorporates solid state drive technology for maximum performance, maximum durability
</t>
  </si>
  <si>
    <t>Digital Shield Product Training</t>
  </si>
  <si>
    <t>Computer Forensics Training</t>
  </si>
  <si>
    <t>Incident Response Training</t>
  </si>
  <si>
    <t>Open Source Digital Forensic Course</t>
  </si>
  <si>
    <t>https://digital.ai/</t>
  </si>
  <si>
    <t>Change Risk Prediction</t>
  </si>
  <si>
    <t>Risk Manangement</t>
  </si>
  <si>
    <t>Advance Threat Team</t>
  </si>
  <si>
    <t>Application Protection</t>
  </si>
  <si>
    <t>Essential App Protection</t>
  </si>
  <si>
    <t>App Aware</t>
  </si>
  <si>
    <t>Key &amp; Data Protection</t>
  </si>
  <si>
    <t>Agile Transformation &amp; Consulting</t>
  </si>
  <si>
    <t>Release</t>
  </si>
  <si>
    <t>Deploy</t>
  </si>
  <si>
    <t>Continuous Testing</t>
  </si>
  <si>
    <t>TeamForge</t>
  </si>
  <si>
    <t>DevOps Performance Management</t>
  </si>
  <si>
    <t>App Management</t>
  </si>
  <si>
    <t>Service Management Process Optimization</t>
  </si>
  <si>
    <t>Agile, Scrum, SAFe Training</t>
  </si>
  <si>
    <t>Direct Authenticator Access Manager Platform</t>
  </si>
  <si>
    <t xml:space="preserve">Moving Target Defense SD-WANs
</t>
  </si>
  <si>
    <t>Until the late 2000s, Cybersecurity was a race to build castles. That strategy, known as Static Defense, was replaced by Moving Target Defense - tanks for the digital world.</t>
  </si>
  <si>
    <t xml:space="preserve">SASE
</t>
  </si>
  <si>
    <t>Secure access service edge, or SASE (pronounced “sassy”), is an emerging cybersecurity concept that Gartner described in the August 2019 report, ”The Future of Network Security”.</t>
  </si>
  <si>
    <t>Cloud Security Posture Management</t>
  </si>
  <si>
    <t>DisruptOps provides a Cloud Security Posture Management solution that continuously assesses your cloud infrastructure to identify security and compliance issues to help you improve the visibility and control of your cloud.</t>
  </si>
  <si>
    <t>The DNIF Platform</t>
  </si>
  <si>
    <t>The DNIF platform and it's components are designed to scale up and down seamlessly without breaking operations. All components are individually scalable either by loadbalancing or by clustering and brings redundancy to the infrastructure. The analytics bench or the handlers desk connects directly to the datastore cluster to query and retrieve data.</t>
  </si>
  <si>
    <t>eSignature</t>
  </si>
  <si>
    <t>Easily convert a file to a legally binding, signable document and securely share it from any device in seconds. Supporting compliance with eSignature laws such as ESIGN and UETA.</t>
  </si>
  <si>
    <t>One-Click NDA</t>
  </si>
  <si>
    <t>Simplify the traditional NDA workflow and transform the NDA signing process down to a single step. Allow your viewers or business partners to focus more time on the information you want to share and less time signing the NDA.</t>
  </si>
  <si>
    <t>Secure Sharing</t>
  </si>
  <si>
    <t xml:space="preserve">Say goodbye to clunky email attachments and hello to secure document sharing with DocSend links. Share multiple links in seconds and provide your viewers with a seamless viewing experience that supports all major file formats. </t>
  </si>
  <si>
    <t>Intralinks Trust Perimeter</t>
  </si>
  <si>
    <t>Threat Assessment Services</t>
  </si>
  <si>
    <t>Confluera XDR</t>
  </si>
  <si>
    <t>Confluera XDR delivers autonomous and deterministic Cyber Kill Chain tracking capability by causally stitching events in real-time instead of correlating events after the fact.</t>
  </si>
  <si>
    <t>Real-time Threat Storyboarding</t>
  </si>
  <si>
    <t>Perch</t>
  </si>
  <si>
    <t>Built with multi-tenancy at its core, Perch is a co-managed threat detection and response platform (network and log-based intrusion detection supported by an in-house SOC). Our growing set of features includes threat intelligence management (TIP) and event logging (SIEM capabilities). Perch detects threats that slip past traditional defenses and offers deeper insight into alerts generated by your other tools. We work with all of your existing endpoint protection and other security products, and never require you to buy any additional solutions or change what you’re already using.</t>
  </si>
  <si>
    <t>Security Programs</t>
  </si>
  <si>
    <t>Cybersecurity threats are a serious business risk that can lead to financial losses and legal liabilities.  Business leaders must evaluate their corporate security by identifying critical data assets, determining the risks, and Implementing controls to reduce risk to an acceptable level.</t>
  </si>
  <si>
    <t xml:space="preserve">PROFESSIONAL NETWORK SERVICES - SOC AS A SERVICE
</t>
  </si>
  <si>
    <t>Take advantage of the experience and expertise at DOSarrest.</t>
  </si>
  <si>
    <t>DDOS TESTING</t>
  </si>
  <si>
    <t>Real world simulated DDoS attack and stress testing service</t>
  </si>
  <si>
    <t xml:space="preserve">TRAFFIC ANALYSIS
</t>
  </si>
  <si>
    <t>Cloud based turnkey solution for network operators and engineers</t>
  </si>
  <si>
    <t xml:space="preserve">DDOS PROTECTION FOR NETWORK INFRASTRUCTURE
</t>
  </si>
  <si>
    <t>Cloud based DDoS protection for network infrastructure</t>
  </si>
  <si>
    <t xml:space="preserve">DDOS PROTECTION FOR WEBSITES
</t>
  </si>
  <si>
    <t>DDoS Protection for Websites includes WAF and CDN services. This is our flagship service that we have been offering for over 12 years!</t>
  </si>
  <si>
    <t xml:space="preserve">SOFTWARE AND HARDWARE MONITORING SERVICES
</t>
  </si>
  <si>
    <t>Do you really know how your site is performing from Asia, Europe and North America ?</t>
  </si>
  <si>
    <t xml:space="preserve">The Dragos Platform </t>
  </si>
  <si>
    <t>The Dragos Platform is the most trusted industrial control systems (ICS) cybersecurity technology–providing comprehensive visibility of your ICS/OT assets and the threats you face, with best-practice guidance to respond before a significant compromise.</t>
  </si>
  <si>
    <t>Dragos Training</t>
  </si>
  <si>
    <t>Threat Ops</t>
  </si>
  <si>
    <t>Content Security’s Threat Ops services will help you reduce your business risk and gain visibility on the gaps in your cyber resilience.</t>
  </si>
  <si>
    <t>Management of Microsoft Defender Antivirus</t>
  </si>
  <si>
    <t>The real-time protection Microsoft Defender Antivirus, pre-installed in Windows 10, makes an important contribution to the detection and elimination of malware and unwanted programs. But virus scanning is only one component in a complete security solution.
DriveLock integrates the management of Microsoft Defender Antivirus with its Zero Trust platform and enables common, convenient centralised management of DriveLock prevention tools Application control, Device control and Endpoint detection &amp; response with Microsoft Defender.</t>
  </si>
  <si>
    <t xml:space="preserve">Application Control
</t>
  </si>
  <si>
    <t xml:space="preserve">Threats such as Meltdown or Spectre show that modern IT security needs more than sophisticated permissions, antivirus software and firewalls.
DriveLock's application control provides future-oriented protection against known and unknown threats.
Ransomware or malware will no longer have a chance to disrupt your operations and destroy files or important documents. Even Zero-day exploits will no longer be able to cause any damage. </t>
  </si>
  <si>
    <t xml:space="preserve">Central management of Windows BitLocker
</t>
  </si>
  <si>
    <t>Why is hard disk encryption necessary? Data protection is a top priority for companies in the digital age. The loss of confidential information means not only financial damage but also loss of reputation. Hard disk encryption is the easiest way to prevent data loss, manipulation or theft. It is recommended for desktop clients and notebooks.</t>
  </si>
  <si>
    <t>Data Encryption</t>
  </si>
  <si>
    <t>Data is among the most important resources of a company. Its loss can cause considerable financial damage as well as a loss of reputation and trust. Therefore, special attention is paid to its protection. The German Federal Office for Information Security (BSI) emphasises the dangers that data is exposed to under basic IT protection</t>
  </si>
  <si>
    <t xml:space="preserve">Device Control </t>
  </si>
  <si>
    <t xml:space="preserve">Cloud services back and forth: The USB stick continues to play an important role when it comes to the exchange of data. To prevent sensitive information from falling into the wrong hands, DriveLock monitors transactions made via USB data carriers.
</t>
  </si>
  <si>
    <t xml:space="preserve">Comprehensive prevention measures and security solutions make life significantly harder for attackers. BUT: they do not provide a 100% guarantee of security.
If an intruder manages to break into your system anyway, you should be able to detect this as soon as possible. 
Detecting and responding quickly to threats is critical to effectively averting major damages
</t>
  </si>
  <si>
    <t>Middleware for SmartCards</t>
  </si>
  <si>
    <t xml:space="preserve">Multi-factor authentication is an important part of any IT security concept. However, the investment put into identification measures, such as smart cards or tokens, is quite significant and often binds companies to a specific manufacturer for many years.
DriveLock SmartCard Middleware supports more than 100 smart cards and tokens. This ensures cost-effectiveness and flexibility of use. </t>
  </si>
  <si>
    <t>Virtual SmartCard</t>
  </si>
  <si>
    <t>Multi-Factor-Authentications are an important component of every IT security concept. But the investment in identification measures such as smart cards or tokens is high and often binds companies to a specific manufacturer for many years.
Save high initial costs and convert the so-called TPM chip (Trusted Platform Mode) of your PC into a virtual smartcard that can be easily managed: Use the DriveLock Virtual SmartCard!</t>
  </si>
  <si>
    <t>DriveLock Security Education</t>
  </si>
  <si>
    <t>People are often described as the weakest link in the security chain. According to a study by BITKOM, every 5th company reports on occurrences of "Social Engineering". Employees are deliberately manipulated, for example, in order to smuggle malware into corporate networks. This danger can be significantly reduced by targeted training measures for your employees.</t>
  </si>
  <si>
    <t xml:space="preserve">Ever-changing IT landscapes and evolving cyber threats require regular audits of your system environment. Attackers exploit vulnerabilities in operating system components or software applications to gain control of computer systems, steal sensitive information and disrupt operations. </t>
  </si>
  <si>
    <t>Druva Endpoints</t>
  </si>
  <si>
    <t>Integrated backup, eDiscovery and compliance monitoring. Simplify endpoint data protection, ensure regulatory compliance, and improve data visibility for the mobile workforce.</t>
  </si>
  <si>
    <t>SaaS Applications</t>
  </si>
  <si>
    <t>Backup, archival, and compliance for cloud workloads. Simplify SaaS backup for cloud data protection, ensure regulatory compliance, and improve data visibility for your critical online data.</t>
  </si>
  <si>
    <t>AWS Workloads</t>
  </si>
  <si>
    <t>The easy-to-use AWS backup and disaster recovery solution for the enterprise. Simplify data protection for AWS infrastructure and ensure regulatory compliance SLAs.</t>
  </si>
  <si>
    <t>Data Center Phoenix</t>
  </si>
  <si>
    <t>Scalable, all-in-one backup, disaster recovery (DR), archival and analytics. Simplify data protection, dramatically reduce costs, and improve data visibility for today’s complex information environments.</t>
  </si>
  <si>
    <t>Druva CloudRanger</t>
  </si>
  <si>
    <t>Smart devices and cloud are stretching traditional security boundaries making it mandatory for data to be securely stored and recovered no matter where it lives.</t>
  </si>
  <si>
    <t>Druva Premium Services</t>
  </si>
  <si>
    <t>DTEX InTERCEPT</t>
  </si>
  <si>
    <t>DTEX InTERCEPT is a ‘Next-Gen’ Insider Threat Solution that replaces legacy User Activity Monitoring, Internal Forensics, Endpoint DLP and User Behavior Analytics tools with a light-weight cloud-native platform that has zero impact on user productivity and endpoint performance.</t>
  </si>
  <si>
    <t>DTEX InTERCEPT for Servers</t>
  </si>
  <si>
    <t>DTEX PULSE</t>
  </si>
  <si>
    <t>DTEX PULSE provides business and IT users with visibility into the engagement of their employees and efficiency of their operations.</t>
  </si>
  <si>
    <t xml:space="preserve">Duality SecurePlus® Statistics
</t>
  </si>
  <si>
    <t>The first secure statistics solution that enables organizations to analyze encrypted data from multiple sources, while ensuring privacy and regulatory compliance.</t>
  </si>
  <si>
    <t xml:space="preserve">Duality SecurePlus™ Insights
</t>
  </si>
  <si>
    <t>A secure data collaboration and analytics solution
enabling organizations to compute using encrypted data and models – protecting privacy, confidentiality, and IP.</t>
  </si>
  <si>
    <t xml:space="preserve">Duality SecurePlus™ Platform
</t>
  </si>
  <si>
    <t>A secure computing platform enabling  organizations to deploy advanced AI and analytics on encrypted data, preserving privacy throughout the analytics cycle.</t>
  </si>
  <si>
    <t xml:space="preserve">Duality SecurePlus™ Product Suite
</t>
  </si>
  <si>
    <t>Leveraging secure computing technology to
enable organizations to deploy machine learning
and analytics while preserving privacy,
intellectual property, and trust.</t>
  </si>
  <si>
    <t xml:space="preserve">Duality SecurePlus™ Query 
</t>
  </si>
  <si>
    <t>A privacy-preserving query engine
that enables organizations to securely share
insights by querying each others’ data
assets without revealing raw data, query
parameters, or results.</t>
  </si>
  <si>
    <t>Duo MFA</t>
  </si>
  <si>
    <t>Easily deploy Duo’s two-factor authentication solution to protect every user and get basic access controls, advanced administrative management, and user provisioning. Plus, you get an overview of your overall device security hygiene.</t>
  </si>
  <si>
    <t xml:space="preserve">Duo Access
</t>
  </si>
  <si>
    <t xml:space="preserve">Single sign-on (SSO) from Duo provides users with an easy and consistent login experience for any and every application, whether it’s on-premises or cloud-based. Cloud-based and hosted by Duo, it’s easy to set up and manage.
</t>
  </si>
  <si>
    <t xml:space="preserve">Duo Beyond
</t>
  </si>
  <si>
    <t>To regain trust of your endpoints, Duo Beyond allows you to identify corporate vs. personal devices, block untrusted devices, and give your users secure access to internal applications, seamlessly</t>
  </si>
  <si>
    <t>DEVICE TRUST</t>
  </si>
  <si>
    <t xml:space="preserve">Identify risky devices, enforce contextual access policies, and report on device health using an agentless approach or by integrating with your device management tools.
</t>
  </si>
  <si>
    <t>DUST MATERIAL</t>
  </si>
  <si>
    <t>Supply Chain Security</t>
  </si>
  <si>
    <t>DUST, or Diamond Unclonable Security Tag, is a tamper-proof identity for physical items made out of quantum-engineered diamond nanocrystals embedded in high performance polymers.</t>
  </si>
  <si>
    <t>SCANNER</t>
  </si>
  <si>
    <t>Universal scanner to support global authentication and tracking of products, parts, components and packaging; it allows simple and secure access to digital records at the right place and the right time.</t>
  </si>
  <si>
    <t>SOFTWARE</t>
  </si>
  <si>
    <t>Designed as identity management for physical objects to empower dynamic and flexible integration into your supply chain. Immutably captures full product lifecycle data and provides comprehensive visibility into a component's provenance.</t>
  </si>
  <si>
    <t>Cyber Defense Services</t>
  </si>
  <si>
    <t>Digital Identity Services</t>
  </si>
  <si>
    <t>Anti Fake Service</t>
  </si>
  <si>
    <t>In order to satisfy the needs of obtain true and false information whenever and wherever possible for customers ,so that offer the dynamic code anti-fake solution for medium and high products, improve the anti-fake guarantee capability, attack fake and shoddy effectively, set up the brand image of enterprise .Cooperate mobile internet phone app"test" anti-fake inquiry service, customers can recognize the anti-fake anywhere finally, build up the confidence.</t>
  </si>
  <si>
    <t>In order to satisfy the needs of the accounts have highly safety,lowly cost and all standing protecting for the mass users in internet commercial tenant, we offer dynamic code cloud identity authentication service for internet enterprises (online game, electricity business , third party payment ,forum,IM,webmail,public utilities portals and so on)or enterprise application. You don't need the huge investment still can realize the all standing protect the dynamic token account,and don't have to remember the dynamic code.</t>
  </si>
  <si>
    <t>Authentication System</t>
  </si>
  <si>
    <t>Unified Identity Authentication System is a set of identity authentication system which has the unified dynamic token of totally own intellectual property and DC.</t>
  </si>
  <si>
    <t>Dynamic Token Series</t>
  </si>
  <si>
    <t>Dynamicode® concentrates on identity authentication area over the years,develop DynamiKEY®product independently,including time type,challenge and response type,message,mobile phone and so on.</t>
  </si>
  <si>
    <t>Mobile Payment Service</t>
  </si>
  <si>
    <t>Recently,with the fast-developing of the e-commerce and mobile internet, which pushing the development of mobile payment industry heated.Chinese mobile payment industry is presenting the rapid growth tendency. Sipay offers the targeted products and solutions for individual and commercial tenant.</t>
  </si>
  <si>
    <t>Pos Terminal Series</t>
  </si>
  <si>
    <t>The e-Share Collaboration Server provides web-based file sharing for your internal users, supports all administrative functions, and provides a branded web portal to recipients for accessing shared files. It is entirely SaaS-based, provisioned out of Microsoft Azure for our commercial clients or Azure Government for customers who qualify. The e-Share Collaboration Servier can also be licensed for deployment to your Azure Stack, for those requiring a single-tenant, private-cloud implementation of our platform.</t>
  </si>
  <si>
    <t>Radar</t>
  </si>
  <si>
    <t>Radar is provided free to law enforcement agencies as an integral part of their Internet Crimes Against Children programs. Radar's ability to monitor and log SMS (text messaging) and MMS (photos sent via text message) has resulted in the arrest of more than 300 child predators, and its Sarbanes-Oxley compliance ensures the integrity of the activity logs for court proceedings.</t>
  </si>
  <si>
    <t>Blackbox Mobile Security</t>
  </si>
  <si>
    <t>Mobile Data Management</t>
  </si>
  <si>
    <t>Mobile data management and security that enables companies to manage the use of mobile devices. Monitor call logs, SMS/MMS and email. Features include application management and remote wipe and restore.</t>
  </si>
  <si>
    <t>My Mobile Watchdog Small Business</t>
  </si>
  <si>
    <t>My Mobile Watchdog Small Business (SMB) is the premier data management and mobile security solution that enables management of risk introduced to your small business through the growing use of advanced mobile devices.</t>
  </si>
  <si>
    <t>My Mobile Watchdog</t>
  </si>
  <si>
    <t>Parental Controls</t>
  </si>
  <si>
    <t>My Mobile Watchdog is a parental solution that monitors inbound and outbound phone logs, text messages (SMS), pictures (MMS), and email. Block applications and web browsing, and sync the address book and calendar of the child's phone.</t>
  </si>
  <si>
    <t>EarthLink Easy Tech</t>
  </si>
  <si>
    <t>Mobile Tech Support</t>
  </si>
  <si>
    <t>EarthLink Protect</t>
  </si>
  <si>
    <t>Online Privacy</t>
  </si>
  <si>
    <t>EarthLink provides an extensive set of digital marketing solutions designed specifically for small businesses.</t>
  </si>
  <si>
    <t>EarthLink Gaurdian</t>
  </si>
  <si>
    <t>EarthLink Secure is a comprehensive suite of tools designed to protect your data and information.</t>
  </si>
  <si>
    <t>EarthLink Online Back-up</t>
  </si>
  <si>
    <t>EarthLink Protect+</t>
  </si>
  <si>
    <t>Secure VPN</t>
  </si>
  <si>
    <t>Breach Notification</t>
  </si>
  <si>
    <t>EarthLink offers HyperLink™ Internet plans with speeds up to 1 Gbps without data caps and teaser rates.</t>
  </si>
  <si>
    <t>east-tec Eraser</t>
  </si>
  <si>
    <t>Data Removal</t>
  </si>
  <si>
    <t>east-tec Eraser helps you protect your personal data and privacy by securely removing all evidence of your computer and Internet activities. It will help you keep your PC clean by deleting impressive amounts of unnecessary data that is stored on your computer with or without your approval, contributing in this way to improving your computer’s performance and security.</t>
  </si>
  <si>
    <t>east-tec SafeBit</t>
  </si>
  <si>
    <t>east-tec SafeBit is the perfect solution for protecting your data against potential unauthorized access and information leaks. It features on-the-fly disk encryption, by creating virtual disk drives, where you can hide file and folder structures, keep them encrypted all the time, but still work with these files just like you work with normal files.</t>
  </si>
  <si>
    <t>east-tec DisposeSecure</t>
  </si>
  <si>
    <t>Hard Drive Erasing</t>
  </si>
  <si>
    <t>east-tec DisposeSecure is designed to completely erase your hard drive data from old computers that you or your company resells, donates or removes from operation. It runs from any bootable device (USB, CD, DVD or floppy) and will offer you a great flexibility to securely erase your hard drive data.</t>
  </si>
  <si>
    <t>east-tec InvisibleSecrets</t>
  </si>
  <si>
    <t>east-tec InvisibleSecrets is a steganography and file encryption software that allows you to encrypt and hide file and folder structures in order to protect your confidential information and make it completely invisible to any user. Advanced security features like a password manager, file shredder, application locker or securely transfer passwords over the Internet makes it the perfect choice for your security needs.</t>
  </si>
  <si>
    <t>CEH (MASTER)</t>
  </si>
  <si>
    <t>To be placed at the tip of your organization’s cyber spear, you must be confident, proficient in your job, and be at the top of your game. You must be able to think on your feet, act quickly, appropriately, and proportionally. Make a mistake and bad things can happen.
CEH Master gives you the opportunity to prove to your employer, your peers, and most importantly to yourself that you can in fact take on and overcome challenges found in everyday life as an Ethical Hacker. To prove this, though, we don’t give you exam simulations. We test your abilities with real-world challenges in a realworld environment, and with a time limit, just as you would find in your job.</t>
  </si>
  <si>
    <t>Certified Application Security Engineer (CASE .NET)</t>
  </si>
  <si>
    <t>The Certified Application Security Engineer (CASE) credential is developed in partnership with large application and software development experts globally.
The CASE credential tests the critical security skills and knowledge required throughout a typical software development life cycle (SDLC), focusing on the importance of the implementation of secure methodologies and practices in today’s insecure operating environment.</t>
  </si>
  <si>
    <t>Certified Application Security Engineer (CASE Java)</t>
  </si>
  <si>
    <t>Certified Blockchain Professional (CBP)</t>
  </si>
  <si>
    <t>The role of a certified blockchain expert is one of the most in-demand jobs in the market today. During 2018, demand rose by around 500%, widening the already large gap between supply and demand! By earning our blockchain certification, you will become eligible for these job vacancies around the world.</t>
  </si>
  <si>
    <t>Certified Chief Information Security Officer (CCISO)</t>
  </si>
  <si>
    <t>The CCISO Certification is an industry-leading program that recognizes the real-world experience necessary to succeed at the highest executive levels of information security.</t>
  </si>
  <si>
    <t>Certified Encryption Specialist (ECES)</t>
  </si>
  <si>
    <t>The EC-Council Certified Encryption Specialist (ECES) program introduces professionals and students to the field of cryptography. The participants will learn the foundations of modern symmetric and key cryptography including the details of algorithms such as Feistel Networks, DES, and AES.</t>
  </si>
  <si>
    <t>Certified Ethical Hacker (CEH)</t>
  </si>
  <si>
    <t>Certified Ethical Hacker CEH v11 will teach you the latest commercial-grade hacking tools, techniques, and methodologies used by hackers and information security professionals to lawfully hack an organization.</t>
  </si>
  <si>
    <t>Certified Incident Handler (ECIH)</t>
  </si>
  <si>
    <t>This latest iteration of EC-Council’s Certified Incident Handler (E|CIH) program has been designed and developed in collaboration with cybersecurity and incident handling and response practitioners across the globe.
It is a comprehensive specialist-level program that imparts knowledge and skills that organizations need to effectively handle post breach consequences by reducing the impact of the incident, from both a financial and a reputational perspective.</t>
  </si>
  <si>
    <t>Certified Network Defender (CND)</t>
  </si>
  <si>
    <t>Certified Network Defender CND v2 provides a comprehensive approach to effectively deal with security issues in today’s modern network, which includes:
Maps to NICE 2.0 Framework
Modern Network Security Technologies and Techniques
Hands-on Approach to Learning
Enhanced Threat Prediction Focus
Covers the Latest Tools</t>
  </si>
  <si>
    <t>Certified Penetration Testing Professional (CPENT)</t>
  </si>
  <si>
    <t>EC-Council’s Certified Penetration Tester (CPENT) program teaches you how to perform an effective penetration test in an enterprise network environment that must be attacked, exploited, evaded, and defended. If you have only been working in flat networks, CPENT’s live practice range will teach you to take your skills to the next level by teaching you how to pen test IoT systems, OT systems, how to write your own exploits, build your own tools, conduct advanced binaries exploitation, double pivot to access hidden networks, and also customize scripts/exploits to get into the innermost segments of the network.</t>
  </si>
  <si>
    <t>Certified Secure Computer User (CSCU)</t>
  </si>
  <si>
    <t xml:space="preserve">The purpose of the CSCU training program is to provide individuals with the necessary knowledge and skills to protect their information assets. This class will immerse students into an interactive environment where they will acquire a fundamental understanding of various computer and network security threats such as identity theft, credit card fraud, online banking phishing scams, virus and backdoors, emails hoaxes, sex offenders lurking online, loss of confidential information, hacking attacks and social engineering. More importantly, the skills learned from the class helps students take the necessary steps to mitigate their security exposure
</t>
  </si>
  <si>
    <t>Certified SOC Analyst (CSA)</t>
  </si>
  <si>
    <t>The Certified SOC Analyst (CSA) program is the first step to joining a security operations center (SOC). It is engineered for current and aspiring Tier I and Tier II SOC analysts to achieve proficiency in performing entry-level and intermediate-level operations.</t>
  </si>
  <si>
    <t>Certified Threat Intelligence Analyst (CTIA)</t>
  </si>
  <si>
    <t>Certified Threat Intelligence Analyst (C|TIA) is designed and developed in collaboration with cybersecurity and threat intelligence experts across the globe to help organizations identify and mitigate business risks by converting unknown internal and external threats into known threats. It is a comprehensive, specialist-level program that teaches a structured approach for building effective threat intelligence.</t>
  </si>
  <si>
    <t>Computer Hacking Forensic Investigator (CHFI)</t>
  </si>
  <si>
    <t>Computer hacking forensic investigation is the process of detecting hacking attacks and properly extracting evidence to report the crime and conduct audits to prevent future attacks.
Computer crime in today’s cyber world is on the rise. Computer Investigation techniques are being used by police, government, and corporate entities globally and many of them turn to EC-Council for our Digital Forensic Investigator CHFI Certification Program.</t>
  </si>
  <si>
    <t>Cybersecurity for Business</t>
  </si>
  <si>
    <t>Discover ways in which your Organization can have a layered security system. Protect your business and customer ensuring they are secure from cyber breaches. Learn to identify, manage and mitigate cyber risks in your business.</t>
  </si>
  <si>
    <t>Disaster Recovery Professional (EDRP)</t>
  </si>
  <si>
    <t>The EDRP certification is aimed at educating and validating a candidate’s ability to plan, strategize, implement, and maintain a business continuity and disaster recovery plan.</t>
  </si>
  <si>
    <t>EC-Council Certified Security Analyst – ECSA (Practical)</t>
  </si>
  <si>
    <t>ECSA (Practical) is a 12-hour, rigorous practical exam built to test your penetration testing skills.
ECSA (Practical) presents you with an organization and its network environment, containing multiple hosts. The internal network consists of several subnets housing various organizational units. It is made up of militarized and demilitarized zones, connected with a huge pool of database servers in a database zone. As a security precaution, and by design, all the internal resource zones are confi­gured with different subnet IPs. The militarized zone houses the domain controllers and application servers that provide application frameworks for various departments of the organization.</t>
  </si>
  <si>
    <t>EC-Council Certified Security Analyst (ECSA)</t>
  </si>
  <si>
    <t>You are an ethical hacker. In fact, you are a Certified Ethical Hacker. Your last name is Pwned. You dream about enumeration and you can scan networks in your sleep. You have sufficient knowledge and an arsenal of hacking tools and you are also proficient in writing custom hacking code.</t>
  </si>
  <si>
    <t>EC-Council Certified Security Specialist (ECSS)</t>
  </si>
  <si>
    <t>EC-Council Certified Security Specialist (ECSS) allows students to enhance their skills in three different areas namely information security, network security, and computer forensics.
Information security plays a vital role in most organizations. Information security is where information, information processing, and communications are protected against the confidentiality, integrity, and availability of information and information processing. In communications, information security also covers trustworthy authentication of messages that covers identification of verifying and recording the approval and authorization of information, non-alteration of data, and the non-repudiation of communication or stored data.</t>
  </si>
  <si>
    <t>Email Phishing</t>
  </si>
  <si>
    <t>In this course, we will take a look into phishing and spear phishing from both an attacker's point of view and also from the receiving end. We will be looking at real-life fishing emails, best practices, some phishing software, link attacks, setting up your own phishing campaign, and more. This course will help you learn about this dangerous attack vector.</t>
  </si>
  <si>
    <t>Keep your Organization away from threats! IAM is a framework configuration used to ensure that every employee in the Organization is equipped and has access to right technologies and resources at the right place and time.</t>
  </si>
  <si>
    <t>Licensed Penetration Tester – LPT (Master)</t>
  </si>
  <si>
    <t>There are good penetration testers and then there are great penetration testers.
Unless you are bent on being nothing other than the best in penetration testing, don’t bother registering for this program as you are probably not cut out for it.
This is the first program in the world that can give you two potential outcomes in one single exam!</t>
  </si>
  <si>
    <t>Linux Fundamentals</t>
  </si>
  <si>
    <t>If you understand Linux, you understand the operating system that powers much of the Internet. This beginner-level course will take you from knowing nothing about Linux to competency. Ubuntu's a great place to start learning Linux. It's a well maintained, full-featured, well documented and supported, free operating system.</t>
  </si>
  <si>
    <t>Linux-Server Administration</t>
  </si>
  <si>
    <t>If you want to learn basic Linux system administration using real-world applied learning, read on.
1)Do you want to learn how to install and configure a Linux server?
2) Do you prefer learning using hands-on as opposed to just a lecture and quiz?
3)If you have answered YES to the above questions, then you choose the right course.
You will learn the basic skills of Installing and Configuring Linux Fedora Workstation and Server. Along with providing a solid hands-on experience for learning Linux and is designed for those wanting to demonstrate basic day-to-day administration and configuration skills required for Linux administering. Learn how install, configure and maintain a Linux system in a virtual lab environment.</t>
  </si>
  <si>
    <t>Microdegree in PHP Security</t>
  </si>
  <si>
    <t>Microdegree in Python Security</t>
  </si>
  <si>
    <t>The Python programming language is one of the most popular languages currently in use. In addition to being easy to learn and use, it has large support for a number of areas, from data science to cyber security. This course will teach you the basic and intermediate Python programming, such as data structures, functions, object-oriented programming, and even parallel processing, providing a foundation for any programming project. In addition, practical use of Python within cyber security is also covered, including socket programming, cross-platform scripting, and password cracking.</t>
  </si>
  <si>
    <t>Mobile Ethical Hacking</t>
  </si>
  <si>
    <t xml:space="preserve">We are going to start from scratch in this course and aim to learn all the details related to Ethical Hacking for Mobile Applications &amp; Mobile Devices. Without any need of prior knowledge you will understand how hackers attack mobile applications &amp; devices and protect yourself against these attacks. You will build your own hacking lab on your computer so that you can practice all the things that we are going to learn in this course.
This course is ideal for students who are willing to learn mobile device and mobile application penetration testing and ethical hacking. Whether you are a professional developer or just a beginner it does not matter. We are going to start from scratch and aim to learn all the details. At the end of the course you will be able to understand the vulnerabilities in real world and learn how to fix them. </t>
  </si>
  <si>
    <t>Python for Pentesters</t>
  </si>
  <si>
    <t xml:space="preserve">Bored of using automated testing tools, it is the right time to switch to Python.  Packed with many reverse engineering and exploitation libraries, Python is a great language to learn if you want to flirt with information security tasks. This course will teach you how to read and write new packets, sniff the network, and will equip you with everything or anything you need to audit and attack web applications. Later you'll dive deeper into writing code to address the specifics with attacking Windows systems. </t>
  </si>
  <si>
    <t>Python Programming for Beginners</t>
  </si>
  <si>
    <t xml:space="preserve">New to Programming? Want to code? Learn the most developer-friendly language in few days. Python can be the steppingstone to advancing your career in programming. It is very easy to develop prototypes in Python. </t>
  </si>
  <si>
    <t>Web App Pentetration Testing</t>
  </si>
  <si>
    <t xml:space="preserve">With increase in we application, the way of doing business has changed along with the way of sharing and accessing data. This has invited malicious attackers to intrude into the system and gain leverage. Therefore, Web Application Pentesting has become important to defend the application and network. This course will teach you how to analyze technical flaws, vulnerabilities and weakness. </t>
  </si>
  <si>
    <t>Wireless Pentesting</t>
  </si>
  <si>
    <t>Attack on Wireless Networks by hackers is the most common threat to the businesses in modern world. This course will teach you how to protect your network by converting your raspberry pi into a low-cost hacking tool.</t>
  </si>
  <si>
    <t>Echoworx Volume Documents</t>
  </si>
  <si>
    <t>Paperless communications remain top-of-mind for many organizations undergoing digital transformations and cost reductions. Yet, data privacy and security continues to make front page news, and the news is never good. Echoworx OneWorld Encryption let’s you send virtually unlimited mass amounts of statements, files and documents direct to email inboxes – protected – without impacting your routine email each time you hit send.</t>
  </si>
  <si>
    <t>Echoworx Email Encryption Platform</t>
  </si>
  <si>
    <t>Gain access to multiple ways of protecting the information you send and receive in email – for true lines of secure communication with customers, consumers, vendors and business partners. Only Echoworx customizable encryption offers you 8 different ways to deliver secure emails and support for 26 languages. You can easily personalize a secure email experience to fit your customers’ preferences.</t>
  </si>
  <si>
    <t>Echoworx One Delivery Method</t>
  </si>
  <si>
    <t>Provides you with the flexibility of selecting a single delivery method from the OneWorld Encryption Platform. Easily expand on-demand to meet your growing business needs. To help choose secure encryption delivery methods which work best for specific business situations, OneWorld is set up for users to create custom encryption rules and policies.</t>
  </si>
  <si>
    <t>EclecticIQ Threat Intelligence Consultants</t>
  </si>
  <si>
    <t>Open-Source Tools</t>
  </si>
  <si>
    <t>EclecticIQ Academy</t>
  </si>
  <si>
    <t>Eclectic XDR (Beta)</t>
  </si>
  <si>
    <t>PolyLogyx Endpoint Platform (EDR)</t>
  </si>
  <si>
    <t>We provide fully featured EDR product built on open standards and open source platforms, to allow for a broader community participation. OSQuery-based design allows agent extensibility to other endpoint technologies from the community at large. OpenC2 standard allows for response commands across systems.</t>
  </si>
  <si>
    <t>Threat Assessment and Management</t>
  </si>
  <si>
    <t xml:space="preserve">Understanding the complex human and geopolitical terrains that shape the cyber security environment are vital, as is making sure actions and implications are prioritised.
Threat management involves understanding what the most important threats are, to your most important assets. Only by knowing this will your organisation be able to implement the right controls and mitigations to prevent a cyber-attack. </t>
  </si>
  <si>
    <t>Corsa Security Platform for Scaling Threat Protection</t>
  </si>
  <si>
    <t>The Corsa Security Platform for Scaling Threat Protection is a new, turnkey approach to scale traffic inspection and threat protection so you can elastically add virtual NGFW (Next Generation Firewall) capacity to meet increasing bandwidth demand. Gone is the need to constantly upgrade specialized, single-purpose hardware. Instead, the platform uses a pay-as-you-grow cloud model.</t>
  </si>
  <si>
    <t>THE ECLYPSIUM PLATFORM</t>
  </si>
  <si>
    <t>Firmware Vulnerability Management</t>
  </si>
  <si>
    <t>Eclypsium provides a new layer of security to defend the critical servers, networking gear, and laptops at the heart of every organization. Unlike traditional security that only protects the software layers of a device, Eclypsium brings security to the hardware and firmware. Eclypsium finds and fixes the low-level weaknesses and threats that attackers use to defeat traditional security.</t>
  </si>
  <si>
    <t>Secure Cell Phone Service</t>
  </si>
  <si>
    <t>Secure Cell Service</t>
  </si>
  <si>
    <t>Direct for Compliance delivers quick and reliable data for decision-making, management of regulation complexities, and ongoing monitoring so your onboarding time can decrease as efficiency and revenue increase.</t>
  </si>
  <si>
    <t>GRC Tool</t>
  </si>
  <si>
    <t xml:space="preserve">With Egnyte and Procore, project managers can now review, revise, share, and approve of any needed documents captured by foremen and superintendents. And they can do it on mobile devices, laptops, or tablets. This wasn’t always the case, as foremen and superintendents would previously spend a significant amount of time in the trailer dealing with these documents manually. 
Procore is a leading construction-based project management tool designed to increase project efficiency by streamlining the project management workflow. With Egnyte and Procore, construction organizations get the full functionality of Procore with Egnyte’s secure file sharing and content governance features. </t>
  </si>
  <si>
    <t>or much of the past two decades, business services firms have helped organizations by allowing them to focus on their core business and outsource much of the rest. But now, these firms’ own business model is in the midst of upheaval. New technologies are eroding the competitive advantage that business services firms could once command through sheer size. Fast-moving competitors have entered the arena, as have private equity firms, who are making acquisitions in the expectation of cutting costs and improving efficiencies. This new world is about more than replacing call centers with apps; it requires new ways of thinking about leveraging data to solve customer needs before they arise.</t>
  </si>
  <si>
    <t xml:space="preserve">CEO Search &amp; Succesion </t>
  </si>
  <si>
    <t>New business models, technological disruption, and increased global competition have led to urgent demand for insights from consulting, audit, and other professional services firms. But the types of insights needed have changed as well. The days of consultants cloistered among themselves in open-ended, large-scale projects are over; clients want true partners who work alongside them as catalysts and co-creators. This environment calls for a different type of firm leadership.</t>
  </si>
  <si>
    <t>Board Advisory</t>
  </si>
  <si>
    <t>Although real estate is fundamentally a local industry, it is deeply affected by global developments. The emergence of Big Data and the Internet of Things brings a new level of quantitative insight into a business historically guided by intuition and experience. Greater awareness of sustainability issues is leading to innovations in design and materials, and changes in economics and incentives are causing a variety of players to enter new businesses and shed old ones.</t>
  </si>
  <si>
    <t>Executive Assessment &amp; Development</t>
  </si>
  <si>
    <t xml:space="preserve">Rapid changes in technology, the rise of the global middle class, and the breakdown of traditional industry silos have all contributed to the complexities and opportunities confronting the transportation and logistics sector. What was once an entrepreneurial, regionally based business is now an intricately choreographed dance in which companies must succeed individually while being part of a complex global ecosystem. </t>
  </si>
  <si>
    <t>Leadership Solutions</t>
  </si>
  <si>
    <t>Travel and Hospitality was one of the first industries to feel the digital revolution in full force, and yet more than 15 years later, the battle between legacy players and online travel agencies rages on. Hotel chains and cruise lines have size on their side but are still grappling with the question of how to integrate digital capabilities into the organization. Meanwhile, the online players are working to use data to anticipate the demand for new customer experiences. And both sides are trying to stay ahead of virtual reality, artificial intelligence, and other fast-moving technological advances.</t>
  </si>
  <si>
    <t>Family Business Advisory</t>
  </si>
  <si>
    <t>Diversity, Equity &amp; Inclusion</t>
  </si>
  <si>
    <t>Egress Prevent</t>
  </si>
  <si>
    <t>Our Secure File Sharing and Collaboration platform offers a safe and simple way to share content both internally and with the outside world, securing sensitive data without getting in the way of business productivity.
An easy user experience with enterprise-grade security controls allows third parties to quickly and securely share confidential information with your users, empowering them to deliver faster results.</t>
  </si>
  <si>
    <t>Egress Protect</t>
  </si>
  <si>
    <t>We use contextual machine learning and advanced DLP to stop misdirected emails and attachments, protect sensitive data with the right level of security, and quantify and measure risk across your email network.
Our risk-based approach enables you to comply with stringent data protection regulations while reducing friction for your employees and clients.</t>
  </si>
  <si>
    <t>Egress Investigate</t>
  </si>
  <si>
    <t>Secure Workspace</t>
  </si>
  <si>
    <t>Secure Webform</t>
  </si>
  <si>
    <t>Insider Threat Management</t>
  </si>
  <si>
    <t>Privileged Account Management</t>
  </si>
  <si>
    <t>To help you better understand how Ekran System® compares to alternatives on the market, we’ve created a detailed comparison of user activity monitoring software. In particular, we’ve compared tools that rely on user session video recording as the main security data format.</t>
  </si>
  <si>
    <t>Elastic Agent</t>
  </si>
  <si>
    <t>FKA Endgame</t>
  </si>
  <si>
    <t>Threat prevention, detection, and response with SIEM and endpoint security.</t>
  </si>
  <si>
    <t>Cloud Explorer</t>
  </si>
  <si>
    <t>Cloud forensics</t>
  </si>
  <si>
    <t>Forensic Disk Decryptor</t>
  </si>
  <si>
    <t>Encrypted volume forensics</t>
  </si>
  <si>
    <t>Password Digger</t>
  </si>
  <si>
    <t>macOS forensics</t>
  </si>
  <si>
    <t>iOS Forensic Toolkit</t>
  </si>
  <si>
    <t>Mobile forensics</t>
  </si>
  <si>
    <t>Phone Breaker</t>
  </si>
  <si>
    <t>Explorer for WhatsApp</t>
  </si>
  <si>
    <t>Phone Digger</t>
  </si>
  <si>
    <t>Distributed Password Recovery</t>
  </si>
  <si>
    <t>Password cracking</t>
  </si>
  <si>
    <t>EFS Data Recovery</t>
  </si>
  <si>
    <t>Windows forensics</t>
  </si>
  <si>
    <t>Premium Forensic Bundle</t>
  </si>
  <si>
    <t xml:space="preserve">Elcomsoft serves governments, military and law enforcement customers by supplying a range of tools for computer and mobile forensics. Our tools are fully accountable and forensically sound, and require no steep learning curve and no special trainings or certifications. Evidence extracted or recovered with Elcomsoft tools is admissible in the court. </t>
  </si>
  <si>
    <t>Desktop Forensic Bundle</t>
  </si>
  <si>
    <t xml:space="preserve">Regain control over locked, encrypted or password-protected data, perform comprehensive security audit and extract information from a wide range of mobile devices. Elcomsoft products deliver cutting-edge technologies, offering the highest possible performance at a highly competitive price point. Regular updates and continuous maintenance will protect your investment. Out tools require no steep learning curve, and are the perfect choice for continuous use and one-off jobs.
</t>
  </si>
  <si>
    <t>Mobile Forensic Bundle</t>
  </si>
  <si>
    <t xml:space="preserve">Unlock valuable information protected with lost and forgotten passwords. With hundreds of thousands passwords lost every year, protected information becomes unavailable to the rightful owner. Elcomsoft products help regain control over encrypted data, recover lost and forgotten passwords and access locked-out accounts in popular operating systems, applications and services. </t>
  </si>
  <si>
    <t>eCPPTv2 Certification</t>
  </si>
  <si>
    <t>Penetration Testing Certification</t>
  </si>
  <si>
    <t>The eLearnSecurity Certified Digital Forensics Professional (eCDFP) is an advanced digital forensics exam meant for senior-level cyber security professionals. A successful certification allows digital forensics investigators to prove their technical digital forensics expertise.</t>
  </si>
  <si>
    <t>eCPTX Certification</t>
  </si>
  <si>
    <t>The eCPPT designation stands for eLearnSecurity Certified Professional Penetration Tester. eCPPT is a 100% practical and highly respected Ethical Hacking and Penetration Testing Professional certification counting certified professional in all the five continents.</t>
  </si>
  <si>
    <t>eWPTXv2 Certification</t>
  </si>
  <si>
    <t>The eCPTX designation stands for eLearnSecurity Certified Penetration Tester eXtreme and it is the most advanced pentesting certification. Prove your advanced skills and get certified in the fastest growing area of network security.</t>
  </si>
  <si>
    <t>eJPT Certification</t>
  </si>
  <si>
    <t>The eLearnSecurity Certified Reverse Engineer (eCRE) is awarded to reverse engineers after passing a rigorous, practical examination.</t>
  </si>
  <si>
    <t>eCXD Certification</t>
  </si>
  <si>
    <t>Expolit Development Certification</t>
  </si>
  <si>
    <t>eLearnSecurity’s Certified Threat Hunting Professional is an expert-level certification that proves your threat hunting and threat identification capabilities. Students are tested through real-world scenarios modeled after cutting-edge malware that simulates corporate network vulnerabilities.</t>
  </si>
  <si>
    <t>eMAPT Certification</t>
  </si>
  <si>
    <t>Mobile Application Security Certification</t>
  </si>
  <si>
    <t>The eLearnSecurity Web Defense Professional (eWDP) is a senior-level, practical web defense certification that proves a cyber security professional’s defense domain capabilities.</t>
  </si>
  <si>
    <t>eWPTv1 Certification</t>
  </si>
  <si>
    <t>Web Application Penetration Testing Certification</t>
  </si>
  <si>
    <t>eNDP Certification</t>
  </si>
  <si>
    <t>Network Defense Professional Certification</t>
  </si>
  <si>
    <t>eCIR Certification</t>
  </si>
  <si>
    <t>Incident Responder Certification</t>
  </si>
  <si>
    <t>eCRE Certification</t>
  </si>
  <si>
    <t>Reverse Engineer Certification</t>
  </si>
  <si>
    <t>eWDP Certification</t>
  </si>
  <si>
    <t>Web Defense Certification</t>
  </si>
  <si>
    <t>eCDFP Certification</t>
  </si>
  <si>
    <t>Digital Forensics Certification</t>
  </si>
  <si>
    <t>eCTHPv2 Certification</t>
  </si>
  <si>
    <t>Threat Hunting Certification</t>
  </si>
  <si>
    <t>eCMAP Certification</t>
  </si>
  <si>
    <t>Malware Analysis Certification</t>
  </si>
  <si>
    <t>Digital Design</t>
  </si>
  <si>
    <t>Design</t>
  </si>
  <si>
    <t>We provide web hosting services that simply work and are hassle free. The load speed and performance of your website is more important now than ever. We’re able to provide additional secure hosting facilities. Google has recently started penalising websites that are not hosted securely on an SSL certificate (https), by decreasing their SEO ranking, be sure to not become a victim of this penalty.</t>
  </si>
  <si>
    <t>Online Marketing</t>
  </si>
  <si>
    <t>WE MANAGE YOUR WEB DEVELOPMENT AND ONLINE MARKETING, YOU RUN YOUR BUSINESS You’ve already put a lot of time and effort into creating your dream website or web application, but in order to attract, retain and keep up with your customers needs, you need to maintain your online presence.</t>
  </si>
  <si>
    <t>Web Development</t>
  </si>
  <si>
    <t xml:space="preserve">GENERATE HUGE ONLINE EXPOSURE WITH SMART MARKETING CAMPAIGNS.Each business is unique, therefore a bespoke digital marketing strategy and approach is necessary essential to ensure a maximum Return On Investment (ROI).
</t>
  </si>
  <si>
    <t>Web Hosting</t>
  </si>
  <si>
    <t>Maintenace</t>
  </si>
  <si>
    <t>Website Maintenace</t>
  </si>
  <si>
    <t xml:space="preserve">Consulting </t>
  </si>
  <si>
    <t>WE BUILD COMPLEX AND SCALABLE PROJECTS.We’re super passionate about technology! We’re obsessed with designing and develop solutions that are innovative, which automate businesses and allow companies to grow.</t>
  </si>
  <si>
    <t>Elevate Security Platform</t>
  </si>
  <si>
    <t>Insider Threat</t>
  </si>
  <si>
    <t xml:space="preserve">Insights
Organizational dashboards
Use data you already have to score employees 
Gain insight into organization, department, and employee risk
Engage with beautiful and relevant dashboards 
Communicate risk to executives and boards  
Influence
Personalized Nudges
Automate and personalize employee communications 
Show employees their security risk compared to their team 
Motivate individual employees with nudges and rewards 
Provide easily accessible tools and content to help employees improve their scores 
</t>
  </si>
  <si>
    <t>Vision</t>
  </si>
  <si>
    <t>Phishing Simulations</t>
  </si>
  <si>
    <t>Organizational security map Vision is a dashboard with everything you need to understand, analyze and improve your company's security posture</t>
  </si>
  <si>
    <t>Pulse</t>
  </si>
  <si>
    <t>Personalized scorecards Engage every employee with the motivation and personalized tools they need to improve their security behavior</t>
  </si>
  <si>
    <t>Hacker’s Mind</t>
  </si>
  <si>
    <t>Security Training</t>
  </si>
  <si>
    <t>Gamified security training Motivate employees to care about security with Hacker's Mind, a game that puts your team inside the mind of an attacker</t>
  </si>
  <si>
    <t>Reflex</t>
  </si>
  <si>
    <t>Phishing simulations Test your employees with a simple suite that enables you to create, run and analyze phishing campaigns</t>
  </si>
  <si>
    <t>Web Application Firewall: WAF</t>
  </si>
  <si>
    <t>AppSec</t>
  </si>
  <si>
    <t>Cloud Security Assessment Express (CSAs)</t>
  </si>
  <si>
    <t>Compliance &amp; Privacy</t>
  </si>
  <si>
    <t>Secure Collaboration (IRM)</t>
  </si>
  <si>
    <t>SaaS Encryption</t>
  </si>
  <si>
    <t>Secure Personal Communications</t>
  </si>
  <si>
    <t>Anti-DDOS</t>
  </si>
  <si>
    <t>DDoS</t>
  </si>
  <si>
    <t>Clean Email</t>
  </si>
  <si>
    <t>Secure Mobile Device Management</t>
  </si>
  <si>
    <t>EndPoints</t>
  </si>
  <si>
    <t>Mobile Threat Protection</t>
  </si>
  <si>
    <t>Network Firewall: Clean Pipes</t>
  </si>
  <si>
    <t>SWAT Services</t>
  </si>
  <si>
    <t>NextDefense Digital Forensics Incident Response</t>
  </si>
  <si>
    <t>IoT Threat Detection</t>
  </si>
  <si>
    <t>NextDefense Managed Detection and Response</t>
  </si>
  <si>
    <t>Security for SME's</t>
  </si>
  <si>
    <t>Secure Web Browsing</t>
  </si>
  <si>
    <t>OT Security Monitoring</t>
  </si>
  <si>
    <t>NextDefense Threat Hunting</t>
  </si>
  <si>
    <t>NextDefense Digital Risk Protection</t>
  </si>
  <si>
    <t>NextDefense Threat Intelligence</t>
  </si>
  <si>
    <t>NextDefense Vulnerability Scanning</t>
  </si>
  <si>
    <t>NextDefense Adversarial Security Testing</t>
  </si>
  <si>
    <t>NextDefense Benchmark, Audit &amp; Compliance</t>
  </si>
  <si>
    <t>Smart Access</t>
  </si>
  <si>
    <t>Privileged Access Management: SmartPAM</t>
  </si>
  <si>
    <t>e-Signature</t>
  </si>
  <si>
    <t>Identity as a Service (IDaaS)</t>
  </si>
  <si>
    <t>Secure Credentials</t>
  </si>
  <si>
    <t>It Security Monitoring</t>
  </si>
  <si>
    <t>Web Security Gateway</t>
  </si>
  <si>
    <t>VIP Protection</t>
  </si>
  <si>
    <t>Elliptic LEARN Certify</t>
  </si>
  <si>
    <t>Cryptoasset Compliance</t>
  </si>
  <si>
    <t>Enhanced Due Diligence</t>
  </si>
  <si>
    <t>EDD Assessments</t>
  </si>
  <si>
    <t>Risk Policies and Procedures</t>
  </si>
  <si>
    <t>Crypto AML Risk Assessment</t>
  </si>
  <si>
    <t>Elliptic LEARN</t>
  </si>
  <si>
    <t>Certification</t>
  </si>
  <si>
    <t>Configure Risk Rules</t>
  </si>
  <si>
    <t>Crypto Investigations</t>
  </si>
  <si>
    <t>Crypto Transaction Monitoring</t>
  </si>
  <si>
    <t>Crypto Wallet Screening</t>
  </si>
  <si>
    <t>VASP Screening</t>
  </si>
  <si>
    <t>Executive Reporting</t>
  </si>
  <si>
    <t>Data Correlation</t>
  </si>
  <si>
    <t>Data Analysis &amp; Reporting</t>
  </si>
  <si>
    <t>Metrics Development &amp; Implementation</t>
  </si>
  <si>
    <t>Security Architecture</t>
  </si>
  <si>
    <t>Asset Tracking</t>
  </si>
  <si>
    <t>Interim or Virtual CISO</t>
  </si>
  <si>
    <t>CISO On-Demand</t>
  </si>
  <si>
    <t>Budget Planning</t>
  </si>
  <si>
    <t>Resource Planning</t>
  </si>
  <si>
    <t>Secure Business Solutions</t>
  </si>
  <si>
    <t>Cloud Adoption</t>
  </si>
  <si>
    <t>ISO 27001-2 Readiness &amp; Review</t>
  </si>
  <si>
    <t>NIST 800-53 Readiness &amp; Review</t>
  </si>
  <si>
    <t>RMF Readiness &amp; Review</t>
  </si>
  <si>
    <t>NISPOM Readiness &amp; Review</t>
  </si>
  <si>
    <t>DFARS: NIST 800-171 Readiness &amp; Review</t>
  </si>
  <si>
    <t>PCI Readiness &amp; Review</t>
  </si>
  <si>
    <t>GDPR Readiness &amp; Review</t>
  </si>
  <si>
    <t>HIPAA Readiness &amp; Review</t>
  </si>
  <si>
    <t>FedRamp Readiness &amp; Review</t>
  </si>
  <si>
    <t>FISMA Readiness &amp; Review</t>
  </si>
  <si>
    <t>SCADA Readiness &amp; Review</t>
  </si>
  <si>
    <t>NERC/FERC Readiness &amp; Review</t>
  </si>
  <si>
    <t>Healthcheck &amp; Prioritization</t>
  </si>
  <si>
    <t>Corporate Strategy</t>
  </si>
  <si>
    <t>Executive Security Briefings</t>
  </si>
  <si>
    <t>Initiative Prioritization</t>
  </si>
  <si>
    <t>Vendor Analysis</t>
  </si>
  <si>
    <t>Security Portfolio Analysis</t>
  </si>
  <si>
    <t>Spam &amp; Messaging</t>
  </si>
  <si>
    <t>Encryption/ PKI/ HSMs</t>
  </si>
  <si>
    <t>Executive Audit Services</t>
  </si>
  <si>
    <t>Preparation</t>
  </si>
  <si>
    <t>Impact Reduction</t>
  </si>
  <si>
    <t>Finding Disputes</t>
  </si>
  <si>
    <t>Sensitivity Training</t>
  </si>
  <si>
    <t>Data Capture</t>
  </si>
  <si>
    <t>Evidence Discovery</t>
  </si>
  <si>
    <t>Evidence Custodianship</t>
  </si>
  <si>
    <t>Security Technologies</t>
  </si>
  <si>
    <t>Installations &amp; Migrations</t>
  </si>
  <si>
    <t>Privacy &amp; Compliance</t>
  </si>
  <si>
    <t>Assest Management</t>
  </si>
  <si>
    <t>Security SDLC</t>
  </si>
  <si>
    <t>ITIL Service Lifecycle</t>
  </si>
  <si>
    <t>Custom Implementations</t>
  </si>
  <si>
    <t>IR Planning &amp; Development</t>
  </si>
  <si>
    <t>Incident Responders</t>
  </si>
  <si>
    <t>Retained or OnDemand Support</t>
  </si>
  <si>
    <t>Incident Reporting</t>
  </si>
  <si>
    <t>Liscensing Support</t>
  </si>
  <si>
    <t>Licensing Services</t>
  </si>
  <si>
    <t>Cost Analysis</t>
  </si>
  <si>
    <t>Vendor Liaison</t>
  </si>
  <si>
    <t>Vendor Negotiations</t>
  </si>
  <si>
    <t>Price Negotiations</t>
  </si>
  <si>
    <t>Malware &amp; Ransomeware Recovery</t>
  </si>
  <si>
    <t>Indicators of Compromise</t>
  </si>
  <si>
    <t>Homoglyph Domain Alerting</t>
  </si>
  <si>
    <t>Suspicious User Detection</t>
  </si>
  <si>
    <t>Domain Generation Algorithm (DGA) Detection</t>
  </si>
  <si>
    <t>Suspicious VPN Monitoring</t>
  </si>
  <si>
    <t>Public Credential Exposures</t>
  </si>
  <si>
    <t>Rouge Device Detection</t>
  </si>
  <si>
    <t>Slack / HipChat Alert</t>
  </si>
  <si>
    <t>Emagined Security is a respected managed service provider, empowering organizations to accelerate their results through proven security solutions. Our managed security services are designed to provide a highly customizable Security Operations Center (SOC) that enables a comprehensive set of capabilities while maintaining overall cost effectiveness, empowering our customers to focus on their core business.</t>
  </si>
  <si>
    <t>Network Penetration Testing</t>
  </si>
  <si>
    <t>Penetration testing (also called pen testing) is the practice of testing a computer system, network or web application to safely identify security vulnerabilities that an attacker could exploit. Penetration testing is done in a controlled environment to help organizations understand where they may have vulnerabilities, allowing them to find and correct issues before a data breach.</t>
  </si>
  <si>
    <t>Web Application Penetration Testing</t>
  </si>
  <si>
    <t>The Security Program Overview is an assessment that offers a high-level security effectiveness and maturity review with a focus to risk identification and budget development.  This is an assessment performed by an executive security consultant that includes a high-level analysis of the effectiveness of a company's security maturity.</t>
  </si>
  <si>
    <t>Custom Application Penetration Testing</t>
  </si>
  <si>
    <t>The Emagined Security virtual CISO service is an important part of our cybersecurity services, designed to allow organizations to be managed by a seasoned, industry recognized CISO even when they don’t desire to hire full-time security staff. By having an Emagined Security virtual CISO, corporations can acquire security expertise at various levels from technical to executive.</t>
  </si>
  <si>
    <t>Mobile Penetration Testing</t>
  </si>
  <si>
    <t>Cloud Penetration Testing</t>
  </si>
  <si>
    <t>Virtualized Penetration Testing</t>
  </si>
  <si>
    <t>Wireless Penetration Testing</t>
  </si>
  <si>
    <t>Security Projects</t>
  </si>
  <si>
    <t>Solution Implementations</t>
  </si>
  <si>
    <t>Senior Security Management</t>
  </si>
  <si>
    <t>Resource Augmentation</t>
  </si>
  <si>
    <t>Security Engineers</t>
  </si>
  <si>
    <t>Security Risk &amp; Maturity</t>
  </si>
  <si>
    <t>Security Log Collection</t>
  </si>
  <si>
    <t>Forensic Log Analysis</t>
  </si>
  <si>
    <t>Data Incident Correlation</t>
  </si>
  <si>
    <t>Alert Generation</t>
  </si>
  <si>
    <t>Incident Prioritization</t>
  </si>
  <si>
    <t>Policies, Procedures, Standards &amp; Guidelines</t>
  </si>
  <si>
    <t>Governance Framework</t>
  </si>
  <si>
    <t>Buy vs. Build Analysis</t>
  </si>
  <si>
    <t>Solution Analysis</t>
  </si>
  <si>
    <t>Requirements Gathering</t>
  </si>
  <si>
    <t>Requirements Analysis &amp; Documentation</t>
  </si>
  <si>
    <t>Third Party Vendors</t>
  </si>
  <si>
    <t>Threat Warning</t>
  </si>
  <si>
    <t>Threat Detection and Response</t>
  </si>
  <si>
    <t>Security Education</t>
  </si>
  <si>
    <t>Vulnerability Reporting</t>
  </si>
  <si>
    <t>Budget Creation Workshops</t>
  </si>
  <si>
    <t>Virtual Environment</t>
  </si>
  <si>
    <t>Mergers &amp; Acquisitions</t>
  </si>
  <si>
    <t>Security Technology</t>
  </si>
  <si>
    <t>Configuration Reviews</t>
  </si>
  <si>
    <t>Cyber Stalking</t>
  </si>
  <si>
    <t>Solution Evaluation &amp; Recommendation</t>
  </si>
  <si>
    <t>Laboratory Testing</t>
  </si>
  <si>
    <t>Solution Documentation</t>
  </si>
  <si>
    <t>Implementation &amp; Rollout</t>
  </si>
  <si>
    <t>Legal Action Preperation, Response &amp; Analysis</t>
  </si>
  <si>
    <t>Expert Witnesses</t>
  </si>
  <si>
    <t>Budgetary Analysis</t>
  </si>
  <si>
    <t>Virtualization Options</t>
  </si>
  <si>
    <t>Outsourcing Feasibility</t>
  </si>
  <si>
    <t>Liscensing Evaluation</t>
  </si>
  <si>
    <t>Perimeter (FW/ VPN/ IDS/ IPS)</t>
  </si>
  <si>
    <t>APT Technology</t>
  </si>
  <si>
    <t>24/7 Help Desk</t>
  </si>
  <si>
    <t>Disasters and rapid changes in the economy crush revenue and profits. Fight back while boosting business productivity to a whole new level with fast, reliable, and flexible Cloud Services from eMazzanti. Save money on IT infrastructure and empower a nimble workforce to slay the competition.</t>
  </si>
  <si>
    <t>Service Level Agreement</t>
  </si>
  <si>
    <t>Whether you are looking to add IoT technology to your manufacturing line, or move from excel spreadsheets and quickbooks to affordable industry leading ERP systems with Microsoft Office 365D, eMazzanti can help you implement IT services for manufacturing and make changes that will have an impact to your customers and your bottom line.</t>
  </si>
  <si>
    <t>Ticketing System</t>
  </si>
  <si>
    <t>Your business relies on technology in a thousand different ways. If something goes wrong, operations come to a screeching halt. Don’t leave your business or your customers hanging and your staff scrambling! Keep things running smoothly with round-the-clock IT support services from eMazzanti Technologies.</t>
  </si>
  <si>
    <t>Patch Management / OS Updates</t>
  </si>
  <si>
    <t>Let eMazzanti design a custom IT solution for you. From seamless secure networks to custom designed data management and innovative cloud solutions, eMazzanti tailors technology to suit your vision and business needs. Stay at the forefront with systems that enhance your productivity, support safe and swift transactions and enable anytime, anywhere access, collaboration and creativity.</t>
  </si>
  <si>
    <t>Proactive Network Maintenance</t>
  </si>
  <si>
    <t>Keep your company’s most sensitive data safe with expert Cyber Security Services, consultation, and crisis control from eMazzanti. We expertly ensure all your security software is comprehensive and up to date, your emails protected, and your data encrypted—all while monitoring your network round the clock for suspicious activity.</t>
  </si>
  <si>
    <t>Central Antivirus</t>
  </si>
  <si>
    <t>Spyware Management for Desktops and Laptops</t>
  </si>
  <si>
    <t>Temporary File Cleanup with Uptime/ Disk Space Analysis</t>
  </si>
  <si>
    <t>Documentation / Reporting</t>
  </si>
  <si>
    <t>S.M.A.R.T. Predictive Disk Health</t>
  </si>
  <si>
    <t>Performance Monitoring</t>
  </si>
  <si>
    <t>Backup Monitoring</t>
  </si>
  <si>
    <t>Network Monitoring and Notifications</t>
  </si>
  <si>
    <t>i-COR</t>
  </si>
  <si>
    <t>i-COR is a collection of security engines and microservices that optimize your existing SIEM, SOAR,
and other cybersecurity tools. It eliminates false positives, dramatically lowers the volume of data ingested by your SIEM, automates investigation, and saves you money.</t>
  </si>
  <si>
    <t>i-SIEM</t>
  </si>
  <si>
    <t>i-SIEM is grounded in game-changing technology- 15 patents in automation, ML, NLP and cause &amp; effect analytics. This makes it possible for our intent-based SIEM to identify the truly high-risk entities and attacks, even before they happen, without the noise of false positives. So analysts can focus on what really matters - protecting against cyber attacks.</t>
  </si>
  <si>
    <t>i-XDR</t>
  </si>
  <si>
    <t>i-XDR – empow’s intent-based Extended Detection and Response (XDR) platform - is right for you if : You want to improve your detection and response capabilities against attacks that are missed by the point solutions You want to stop the noise of false positives in your network</t>
  </si>
  <si>
    <t>Group Management</t>
  </si>
  <si>
    <t>EmpowerID’s Cloud Directory provides a complete and fully customizable multi-tenant centralized identity store in the Cloud This is fully customizable to your organization and provides many options. On the one hand, this could be a minimal directory that captures just the required profile data needed to authenticate customers.</t>
  </si>
  <si>
    <t>Virtual Directory</t>
  </si>
  <si>
    <t>LDAP</t>
  </si>
  <si>
    <t>The Virtual Directory Server supports Zero Trust security programs by acting as a proxy (or barrier) between your users and the sensitive data stored in your corporate Active Directories. This provides a two-fold benefit of adding a valuable security layer to protect your senstive information and it reduces the load on your production directories.</t>
  </si>
  <si>
    <t>Multi Factor Authentication</t>
  </si>
  <si>
    <t>In the same way that users can search for applications, resources, etc., they can also do so for file share access. Users are long familiar with online shopping carts and the simple functionality they offer</t>
  </si>
  <si>
    <t>Application Gateway</t>
  </si>
  <si>
    <t>Risk Management (SoD)</t>
  </si>
  <si>
    <t>Cybercrime is on the increase and your organization’s resources are attractive to the hacker. Unfortunately, because 80% of data breaches are due to weak or stolen credentials, it is clear that passwords and password practices are of prime concern for your organization</t>
  </si>
  <si>
    <t>Role Management</t>
  </si>
  <si>
    <t>Role Mining</t>
  </si>
  <si>
    <t>One goal of any organization is to efficiently deliver Compliant Access. In your organization’s sense, Compliant Access means access that is both “position appropriate” and that adheres to your risk-related “business policies”. Compliant Access not only keeps your organization on the right side of your legal obligations, but it also enhances your Zero Trust strategy.</t>
  </si>
  <si>
    <t>Cloud Directory</t>
  </si>
  <si>
    <t>The Application Gateway is a lightweight microservice that secures per application access to your on-premise, cloud, and hybrid applications without a VPN. The gateway embeds modern security into traditional web apps and plays a key role in your organization's Zero Trust strategy</t>
  </si>
  <si>
    <t>Dynamic Group Management</t>
  </si>
  <si>
    <t>Lifecycle Management</t>
  </si>
  <si>
    <t>EmpowerID’s Group Management module provides self-service, delegated administration, and role-based group membership for groups or application roles in all your systems. This functionality is a boon for organizations who are currently managing data-driven groups via scripts or manual processes.</t>
  </si>
  <si>
    <t>Access Recertification</t>
  </si>
  <si>
    <t>SharePoint Online Access Management</t>
  </si>
  <si>
    <t>Not only because of the lackadaisical approach to password security by many users, but also because of the actual controls and systems themselves. The results are legal and compliance issues, increased security risks, unproductive time, frustrations and, at the receiving end, an overburdened support team. EmpowerID changes all that, and more.</t>
  </si>
  <si>
    <t>Role-based security management provides increased efficiency and other benefits for your organization.</t>
  </si>
  <si>
    <t>Privileged Session Management</t>
  </si>
  <si>
    <t>EmpowerID’s IT Shop provides one stop shopping for SharePoint sites in any of your SharePoint Online tenants It uses a familiar shopping cart for the SharePoint access request process.</t>
  </si>
  <si>
    <t>Computer Identity Management</t>
  </si>
  <si>
    <t>With a single set of credentials, and from any of their devices, users gain simple one-click access to all their applications in the Cloud and on-premise. Using existing credentials, users one click sign into their personalized web portal and access their assigned business apps</t>
  </si>
  <si>
    <t>File Share Access Management</t>
  </si>
  <si>
    <t>EmpowerID’s password vault enables the secure sharing of passwords and other sensitive information, such as API keys or digital certificates. Your end users can request temporary access to vaulted credentials. Granular policies control and determine who may request which credentials, for how long, and whether the credential’s password should be reset on check-in</t>
  </si>
  <si>
    <t>Emsisoft Anti-Malware Home</t>
  </si>
  <si>
    <t>Forget viruses – Today’s threats come in new shapes and are called Malware That’s why we think “Anti-Malware” is the more appropriate term, even if it’s the same as what’s commonly known as “Anti-Virus”.</t>
  </si>
  <si>
    <t>Emsisoft Business Security</t>
  </si>
  <si>
    <t>Centrally managed cyber-security for your office workstations, servers and remote workers</t>
  </si>
  <si>
    <t>Emsisoft Commandline Scanner</t>
  </si>
  <si>
    <t>Emsisoft Commandline Scanner is a console application for professionals who don’t need a graphical user interface.</t>
  </si>
  <si>
    <t>Emsisoft Emergency Kit Pro</t>
  </si>
  <si>
    <t>The Emsisoft Emergency Kit contains a collection of programs that can be used without software installation to scan for malware and clean infected computers.</t>
  </si>
  <si>
    <t>Emsisoft Mobile Security</t>
  </si>
  <si>
    <t>Emsisoft Mobile Security is our first response to the world of mobile malware. It is a next-gen security solution for Android devices focused on little to no system or battery impact while providing access to a number of security functions in order to help you have a safer and more informed Android experience.</t>
  </si>
  <si>
    <t>DIgital Forensics, Incident Response</t>
  </si>
  <si>
    <t>VisualSniff</t>
  </si>
  <si>
    <t>EnorasysSOCStreams</t>
  </si>
  <si>
    <t>SOCStreams in combination with its Adaptive Threat Response (ATR) engine takes the Incident Response process one step further, by providing SOC/CIRT analysts with a central focal point, the integration and the tools required to orchestrate response, ranging from security alert handling to targeted investigation and response.</t>
  </si>
  <si>
    <t>Enorasys Security Analytics</t>
  </si>
  <si>
    <t>Security Analytics</t>
  </si>
  <si>
    <t>Enorasys Security Analytics is a leading security analytics solution designed from the ground up to deliver early compromise detection by understanding the “attack logic” and exploitation path of the advanced and determined adversary. This is realized through “focused” Big Data Security Analytics harnessing powerful machine-learning techniques and encapsulated offensive and defensive expertise.</t>
  </si>
  <si>
    <t>Cyber Threat Assessment</t>
  </si>
  <si>
    <t>Security Controls Assessment</t>
  </si>
  <si>
    <t>Encode offers a full cyber threat assessment suite to help clients protect against evolving cyber security threats and APT attacks. The full portfolio of solutions assesses cyber threats, understands defensive capabilities and actively tests an organizations’ battle readiness through a simulated Advanced Persistent Threat attack. These assessment services help organizations understand risks and take immediate action to strengthen cyber defenses, processes and procedures.</t>
  </si>
  <si>
    <t>Cyber Ops &amp; Intelligence</t>
  </si>
  <si>
    <t>Encode’s Cyber Operations and Intelligence services are designed around the assumption that the IT environment will eventually be compromised and focuses on providing early warning and targeted incident response. Our Cyber Operations and Intelligence services have been developed to be able to detect and offer timely response to attacks and security breaches against mission-critical and Internet-facing systems and ICT infrastructures from any type of adversary.</t>
  </si>
  <si>
    <t>EnorasysSIEM</t>
  </si>
  <si>
    <t>Real-time Security Intelligence Enorasys SIEM system is based on IBM’s QRadar, Next Generation SIEM technology, providing a scalable solution for both log management and real time security analysis. With log management, advanced threat detection and policy-aware compliance management all combined in our NG SIEM system, organizations benefit with a tightly integrated solution that quickly and easily delivers corporate-wide security intelligence.</t>
  </si>
  <si>
    <t>Cyber Defense Center</t>
  </si>
  <si>
    <t>As adversaries become more advanced in their skills and techniques and go persistently after a wider range of targets, organizations are realizing that security strategies must adapt to today’s threat landscape. We have now entered the era whereby more and more security vendors admit the fact that traditional security controls are not adequate for preventing advanced cyber-attacks.</t>
  </si>
  <si>
    <t>Self-Protecting Data</t>
  </si>
  <si>
    <t>EndaceProbe 9200 G4</t>
  </si>
  <si>
    <t>Packet Capture</t>
  </si>
  <si>
    <t>The Open, Scalable, Packet Capture and Analytics Platform.</t>
  </si>
  <si>
    <t>EndaceProbe 8200 G4</t>
  </si>
  <si>
    <t>EndaceProbe 4100 G4</t>
  </si>
  <si>
    <t>EndaceProbe 4000 G4</t>
  </si>
  <si>
    <t>EndaceProbe 124</t>
  </si>
  <si>
    <t>EndaceProbe 114</t>
  </si>
  <si>
    <t>EndaceProbe vProbe</t>
  </si>
  <si>
    <t>Endian Switch Board On-Premise Edition</t>
  </si>
  <si>
    <t>Endian Switch Board Cloud Edition</t>
  </si>
  <si>
    <t>Endian 4iEdge X</t>
  </si>
  <si>
    <t>Multi-WAN</t>
  </si>
  <si>
    <t>Easy to use security appliances available as hardware, software or virtual</t>
  </si>
  <si>
    <t>Endian 4i Edge 515</t>
  </si>
  <si>
    <t>Protect, connect and manage your industrial network and automation equipment</t>
  </si>
  <si>
    <t>Endian Edge 112</t>
  </si>
  <si>
    <t>Provide secure and quick internet access to guests, customers and employees</t>
  </si>
  <si>
    <t>Endian UTM Mini 10</t>
  </si>
  <si>
    <t>Endian UTM Mini 10 Wifi</t>
  </si>
  <si>
    <t>Endian UTM Mini 25</t>
  </si>
  <si>
    <t>Endian UTM Mini 25 WiFi</t>
  </si>
  <si>
    <t>Endian UTM Mercury 50</t>
  </si>
  <si>
    <t>Endian UTM Mercury 50 WiFi</t>
  </si>
  <si>
    <t>Endian UTM Mercury 100</t>
  </si>
  <si>
    <t>Endian UTM Macro 250</t>
  </si>
  <si>
    <t>Endian UTM Macro 500</t>
  </si>
  <si>
    <t>Endian UTM Macro 1000</t>
  </si>
  <si>
    <t>Endian UTM Macro 2500</t>
  </si>
  <si>
    <t>UTM Virtual Appliance</t>
  </si>
  <si>
    <t>UTM Software Appliance</t>
  </si>
  <si>
    <t>Endian Hotspot 150</t>
  </si>
  <si>
    <t>Endian Hotspot 500</t>
  </si>
  <si>
    <t>Endian Hotspot 1500</t>
  </si>
  <si>
    <t>Endian Hotspot Virtual</t>
  </si>
  <si>
    <t>Enea Traffic Classifier</t>
  </si>
  <si>
    <t>Enea's embedded traffic intelligence products classify traffic in real-time and provide granular information about network activities. Available as an advanced classification engine SDK or a standalone network sensor, they support an extensive range of protocols and provide detailed traffic visibility to network equipment, telecom solutions, and cybersecurity software.</t>
  </si>
  <si>
    <t>Linux Foundation Trainings</t>
  </si>
  <si>
    <t>Enea IP Traffic Filtering</t>
  </si>
  <si>
    <t>Web Content Filter</t>
  </si>
  <si>
    <t>Aerospace Software Development Services</t>
  </si>
  <si>
    <t>Cybersecurity Software Development Services</t>
  </si>
  <si>
    <t>Medical Software Development Services</t>
  </si>
  <si>
    <t>Policies and Procedures</t>
  </si>
  <si>
    <t>PCI Compliance Assistance</t>
  </si>
  <si>
    <t>ISO 27001 Compliance Assistance</t>
  </si>
  <si>
    <t>ISO 27002 Compliance Assistance</t>
  </si>
  <si>
    <t>HIPAA Compliance Assistance</t>
  </si>
  <si>
    <t>Critical Infrastructure Assessments</t>
  </si>
  <si>
    <t>Critical Infrastructure</t>
  </si>
  <si>
    <t>The executive of today's enterprise knows that data security, compliance with regulations, the proliferation of mobile devices, plus many other IT-related issues are critical to operation of a well-run, profitable and secure business. We know the issues faced and have worked with Fortune 100 and 500 companies to ensure the best solutions are in place.</t>
  </si>
  <si>
    <t>Incident Planning and Response</t>
  </si>
  <si>
    <t>Enterprise Mobility Solutions</t>
  </si>
  <si>
    <t>Corporate Development Strategies</t>
  </si>
  <si>
    <t>Web &amp; Mobility Testing</t>
  </si>
  <si>
    <t>Secure Mobile Application Development</t>
  </si>
  <si>
    <t>Internal Testing</t>
  </si>
  <si>
    <t>We keep your restricted corporate data from careless divulgence or malicious intrusion. Technologies are increasingly more complex, data more sensitive, and devices more portable leading to loss or theft making it critical to proactively protect all weaknesses in your network. At Enet 1, we bring our expertise to deliver a wide range of essential services.</t>
  </si>
  <si>
    <t>External Testing</t>
  </si>
  <si>
    <t>Application Penetration Testing</t>
  </si>
  <si>
    <t>Corporate Risk Assessment Process Design</t>
  </si>
  <si>
    <t>We are not only securing existing mobile applications, but we also develop them specifically for you. Our mobile application development team is the best in the business; and because we are experts in security, we have the ability to properly secure the applications we develop.</t>
  </si>
  <si>
    <t>Cloud and Third Party Risk Assessments</t>
  </si>
  <si>
    <t>SCADA Security Training</t>
  </si>
  <si>
    <t>Wireless Assessments</t>
  </si>
  <si>
    <t>3 to 5 year Roadmap</t>
  </si>
  <si>
    <t>At Enet 1 we have managed Information Technology and Security Infrastructure for over 80 manufacturing facilities — each one a unique situation. We provide your company the most up-to-date and tested assessments and solutions for your industrial process controls.</t>
  </si>
  <si>
    <t>Security Architecture Assessments</t>
  </si>
  <si>
    <t>Network Architecture</t>
  </si>
  <si>
    <t>Chief Information Security Officer "CISO" On-Demand</t>
  </si>
  <si>
    <t>Security Awareness - Executive Security Briefings</t>
  </si>
  <si>
    <t>Metrics Development and Implementation</t>
  </si>
  <si>
    <t>Firewall/ VPN</t>
  </si>
  <si>
    <t>Mercury Remote EWS</t>
  </si>
  <si>
    <t>Application Isolation</t>
  </si>
  <si>
    <t>Mercury DC</t>
  </si>
  <si>
    <t>Data Collector</t>
  </si>
  <si>
    <t xml:space="preserve">Mercury Data Collector (Mercury DC) is best-in-class data collector enabling data management and ownership from the data source to where the data is consumed. Easy to deploy and cost-effective, Mercury DC allows you to extract data in a fast, secure, and reliable way. </t>
  </si>
  <si>
    <t>Mercury UTM</t>
  </si>
  <si>
    <t>Mercury Unified Threat Management (Mercury UTM) is a complete cybersecurity suite delivering advanced security features compatible with any existing ICS/OT infrastructure. Deploy Mercury UTM and protect your existing infrastructure in conformity with IEC-62443 and protect your most valuable and strategic assets before connecting it to the Internet.</t>
  </si>
  <si>
    <t>ICS Encryption</t>
  </si>
  <si>
    <t>Enigmedia offers a unique encryption technology for ICS and OT environments. Industrial protocols at floor plant are not-encrypted because current encryption standards add not-acceptable latency to the industrial process. Low-latency is a must when ciphering industrial protocols.</t>
  </si>
  <si>
    <t>Mercury Edge</t>
  </si>
  <si>
    <t xml:space="preserve">Protect your legacy PLC, HMIs and SCADAS with an easy-to-deploy and cost-effective solution. Now is possible to protect legacy ICS infrastructure and extend its life-cycle to improve the return of your investment. Avoid the costs of replacing everything and the risks related to downtime. </t>
  </si>
  <si>
    <t>Consent Cloud</t>
  </si>
  <si>
    <t>Enable website compliance and data privacy to fully comply with the CCPA and GDPR legislation</t>
  </si>
  <si>
    <t>Ad Injection Prevention</t>
  </si>
  <si>
    <t>Blocking of unauthorized ads from competitors or malicious sources to prevent customers from being diverted off your website; increasing acquisition rates and revenue, and improving the online user experience</t>
  </si>
  <si>
    <t>Server-Side Tagging (SST)</t>
  </si>
  <si>
    <t>Next generation tag management providing improved page performance, data match rates and quality, along with data leak prevention</t>
  </si>
  <si>
    <t>Website Security (MarSec™)</t>
  </si>
  <si>
    <t>Enabling businesses to monitor, identify and protect against unauthorized and accidental website data leakage through third-party technologies and malicious JavaScript injection</t>
  </si>
  <si>
    <t>Tag Management System (TMS)</t>
  </si>
  <si>
    <t>Leading enterprise tag management system enabling secure management, deployment and auditing of JavaScript tags on websites and mobile</t>
  </si>
  <si>
    <t>Cyber Hunting and Crisis Response</t>
  </si>
  <si>
    <t>Executive Advisory</t>
  </si>
  <si>
    <t xml:space="preserve">Modern cyber attackers are getting more sophisticated and employing highly targeted techniques that technology alone cannot solve. To identify and stop these attackers, you must equip your organisation with preemptive and proactive defence capabilities. Ensign Cyber Threat Intelligence services can gather hyper-localised, sector-centric intelligence that enables you to take on a predictive cyber posture, and counter advanced and targeted threats. </t>
  </si>
  <si>
    <t>Operations Transformation</t>
  </si>
  <si>
    <t>Leveraging our deep research into the tactics attackers use to breach defences, combined with our in-depth knowledge of the latest security tools, we go beyond traditional MSSP or IR services to provide a continuous end-to-end approach. EnSOC (Ensign’s Security Operations Centre) helps ensure our clients are armed to continuously prevent, detect and respond to cyber threats.</t>
  </si>
  <si>
    <t>Technology Transformation</t>
  </si>
  <si>
    <t>Cyber Adversarial Emulation</t>
  </si>
  <si>
    <t>Cyber Risk Assurance</t>
  </si>
  <si>
    <t>Ensign Systems Integration</t>
  </si>
  <si>
    <t>Ensign Labs</t>
  </si>
  <si>
    <t>Ensign Managed Security Services</t>
  </si>
  <si>
    <t>Transakt</t>
  </si>
  <si>
    <t>Device Token</t>
  </si>
  <si>
    <t>Step-up authentication is often experienced by your customers as an unwelcome impediment, especially if it takes more than a couple of seconds. It also varies so much between service channels: biometrics to access your app versus static login credentials for your banking portal or challenge questions to initiate a call center interaction.</t>
  </si>
  <si>
    <t>Interakt</t>
  </si>
  <si>
    <t>Transaction Authentication</t>
  </si>
  <si>
    <t>Passwords proliferate, security barriers mount, and consumers’ digital experiences degrade, even as more and more data leaks from the myriad of accounts we maintain online.</t>
  </si>
  <si>
    <t>DataControl for Azure</t>
  </si>
  <si>
    <t>DataControl for AWS</t>
  </si>
  <si>
    <t>DataControl for IBM Cloud</t>
  </si>
  <si>
    <t>OV Code Signing Certificates</t>
  </si>
  <si>
    <t>CloudControl for AWS</t>
  </si>
  <si>
    <t>CloudControl for Containers</t>
  </si>
  <si>
    <t>CloudControl for vSphere and NSX</t>
  </si>
  <si>
    <t>CloudControl Foundation Edition</t>
  </si>
  <si>
    <t>Standard OV TLS/SSL</t>
  </si>
  <si>
    <t>Advantage OV TLS/SSL</t>
  </si>
  <si>
    <t>Multi-Domain OV TLS/SSL</t>
  </si>
  <si>
    <t>Multi-Domain EV TLS/SSL</t>
  </si>
  <si>
    <t>Wildcard OV TLS/SSL</t>
  </si>
  <si>
    <t>Private TLS/SSL</t>
  </si>
  <si>
    <t>Signing Automation Service</t>
  </si>
  <si>
    <t>Digital Signing</t>
  </si>
  <si>
    <t>Document Signing Certificates</t>
  </si>
  <si>
    <t>Trusted eIDAS</t>
  </si>
  <si>
    <t>Digitial Signing</t>
  </si>
  <si>
    <t>TrustedX Electronic Signatures</t>
  </si>
  <si>
    <t>Entrust Timestamp Authority</t>
  </si>
  <si>
    <t>Secure Email Certificates</t>
  </si>
  <si>
    <t>IoT Identity Issuance</t>
  </si>
  <si>
    <t>IoT Identity Management</t>
  </si>
  <si>
    <t>KeyControl</t>
  </si>
  <si>
    <t>nShield as a Service</t>
  </si>
  <si>
    <t>Entrust Identity as a Service</t>
  </si>
  <si>
    <t>Issue high-security payment cards, IDs and passports with innovative, efficient solutions.</t>
  </si>
  <si>
    <t>Device Certificates</t>
  </si>
  <si>
    <t>Mobile Device Management and BYOD</t>
  </si>
  <si>
    <t>Certificate Hub</t>
  </si>
  <si>
    <t>PKI</t>
  </si>
  <si>
    <t>Security Manager</t>
  </si>
  <si>
    <t>Entelligence Security Provider</t>
  </si>
  <si>
    <t>Epassport</t>
  </si>
  <si>
    <t>Key Recovery Server</t>
  </si>
  <si>
    <t>Entrust Managed PKI</t>
  </si>
  <si>
    <t>PKI as a Service</t>
  </si>
  <si>
    <t>Cryptography as a Service</t>
  </si>
  <si>
    <t>Managed Microsoft PKI</t>
  </si>
  <si>
    <t>Managed Offline Root Certificate Authority</t>
  </si>
  <si>
    <t>QWAC PSD2 Certificates</t>
  </si>
  <si>
    <t>Qualified Certificate</t>
  </si>
  <si>
    <t>QWAC eIDAS Certificates</t>
  </si>
  <si>
    <t>Entrust Identity Essentials</t>
  </si>
  <si>
    <t>CodeSafe</t>
  </si>
  <si>
    <t>nShield Monitor</t>
  </si>
  <si>
    <t>Cryptographic Center of Excellence</t>
  </si>
  <si>
    <t>nShield Connect</t>
  </si>
  <si>
    <t>nShield Edge</t>
  </si>
  <si>
    <t>nShield Solo</t>
  </si>
  <si>
    <t>nShield Issuance HSM</t>
  </si>
  <si>
    <t>Entrust Identity Enterprise</t>
  </si>
  <si>
    <t>Protect your organization from evolving security threats with high-assurance digital security solutions for any environment – cloud, on-premises, or IoT.</t>
  </si>
  <si>
    <t>nShield Remote Administration</t>
  </si>
  <si>
    <t>ZeroReveal® Compute Fabric</t>
  </si>
  <si>
    <t>Providing the foundation for a suite of ZeroReveal solutions, Enveil’s ZeroReveal Compute Fabric is a two-party, proxy layer software system consisting of the ZeroReveal Client application, which lives within the enterprise, and the ZeroReveal Server application, deployed wherever the data resides.</t>
  </si>
  <si>
    <t>ZeroReveal® Machine Learning</t>
  </si>
  <si>
    <t xml:space="preserve">ZeroReveal ML enables advanced decisioning through collaborative and federated machine learning in a secure and private capacity. </t>
  </si>
  <si>
    <t>ZeroReveal® Search</t>
  </si>
  <si>
    <t>QFlex Hardware Security Modules</t>
  </si>
  <si>
    <t>HSM</t>
  </si>
  <si>
    <t>Envieta conducts a thorough evaluation of Device and Network security implementations.</t>
  </si>
  <si>
    <t>Crypto Security Assurance</t>
  </si>
  <si>
    <t>Implementation</t>
  </si>
  <si>
    <t>QFlex offers top of market speeds, capable of handling the most demanding enterprise security infrastructures needs. Higher performance means fewer cards and fewer servers, and an easier to manage backend infrastructure.</t>
  </si>
  <si>
    <t>Post Quantum Consulting</t>
  </si>
  <si>
    <t>You’ve likely heard the prediction that post quantum computers are set to compromise the world’s current public key infrastructure. How real is the threat? And what should organizations do today to prepare?</t>
  </si>
  <si>
    <t>Device and Network Security Evaluations</t>
  </si>
  <si>
    <t>Envieta specializes in developing custom cybersecurity systems of any scale. Systems developed by Envieta are currently responsible for protecting billions of dollars of digital assets worldwide.</t>
  </si>
  <si>
    <t>Secure Systems Development</t>
  </si>
  <si>
    <t>Envieta helps to ensure your crypto implementations are as error free and secure as possible.</t>
  </si>
  <si>
    <t>Post Quantum Cores</t>
  </si>
  <si>
    <t>Envieta has developed a suite of quantum resistant cryptographic implementations. Each algorithm is available for license as either a software implementation or as a VHDL core. Embedded hardware cores support quantum resistant algorithms for both key exchange and signatures.</t>
  </si>
  <si>
    <t>As IT leaders expand their focus from data center ROI, cost savings, and performance to driving innovation and elevating the customer experience, Managed Services have never been more important. ePlus offers a flexible subscription model to proactively monitor, manage, and maximize the critical technologies that run your business</t>
  </si>
  <si>
    <t>We understand that for technology to be most effective, it must be aligned to your specific requirements, existing environment, and the outcomes you seek. By leveraging ePlus’ broad portfolio of Consulting Services, you’ll gain technology-driven insight and guidance to make smarter decisions, not just faster decisions, with maximum impact on your bottom line.</t>
  </si>
  <si>
    <t>Ericom Shield Remote Browser Isolation</t>
  </si>
  <si>
    <t>✔</t>
  </si>
  <si>
    <t>Remote browser isolation airgaps your endpoints from the most prevalent threat vectors.</t>
  </si>
  <si>
    <t>Ericom Application Isolator ZTNA Controls</t>
  </si>
  <si>
    <t>Cloak apps on your network from unauthorized view. Hackers can't attack what they don't know is there.</t>
  </si>
  <si>
    <t>Ericome Secure Gateway</t>
  </si>
  <si>
    <t>Ericom Connect Remote Desktop and App Access</t>
  </si>
  <si>
    <t>Simple, browser-based access, from any device or location, to the workplace apps and desktops your employees need</t>
  </si>
  <si>
    <t>Data Breach and Leak Assessments</t>
  </si>
  <si>
    <t>Data Breach Response Plan Development</t>
  </si>
  <si>
    <t>Data Breach Response Plan Review</t>
  </si>
  <si>
    <t>Data Breach Readiness Tests/Ethical Hacking</t>
  </si>
  <si>
    <t>Data Breach Investigation and Management</t>
  </si>
  <si>
    <t>Security Incidents and Data Breaches</t>
  </si>
  <si>
    <t>Internal Misconduct</t>
  </si>
  <si>
    <t>Physical Security Assessments</t>
  </si>
  <si>
    <t>Security Risk Assessments</t>
  </si>
  <si>
    <t>Comprehensive Information Security Assessments</t>
  </si>
  <si>
    <t>SOC Audits</t>
  </si>
  <si>
    <t>Cyber Security Supply Chain Risk Management</t>
  </si>
  <si>
    <t>Third-Party Risk</t>
  </si>
  <si>
    <t>Vulnerability and Penetration Testing</t>
  </si>
  <si>
    <t>Information Security Implementation</t>
  </si>
  <si>
    <t>Information Security Remediation</t>
  </si>
  <si>
    <t>CISO Outsourcing</t>
  </si>
  <si>
    <t>Technical Audit Outsourcing</t>
  </si>
  <si>
    <t>Cybersecurity Advisory for Board Members</t>
  </si>
  <si>
    <t>Cybersecurity Due Diligence</t>
  </si>
  <si>
    <t>https://ernw.de/index.html</t>
  </si>
  <si>
    <t>Directory Ranger</t>
  </si>
  <si>
    <t>Audit &amp; Reporting</t>
  </si>
  <si>
    <t>Audits</t>
  </si>
  <si>
    <t>Digital Forensics &amp; Incident Analysis/Response</t>
  </si>
  <si>
    <t>Specialized Assessments</t>
  </si>
  <si>
    <t>Training and Knowledge Transfer</t>
  </si>
  <si>
    <t>Product Evaluations</t>
  </si>
  <si>
    <t>Secure IT Operations</t>
  </si>
  <si>
    <t>https://www.esecuritysolutions.com</t>
  </si>
  <si>
    <t>Eliminate blind spots and deliver comprehensive protection across your cloud environments</t>
  </si>
  <si>
    <t>Endpoint solutions reduce risk, minimize threat actor dwell time and prevent lateral spread</t>
  </si>
  <si>
    <t xml:space="preserve">Behavioral </t>
  </si>
  <si>
    <t>Insider Threats</t>
  </si>
  <si>
    <t>Guard against advanced persistent and elusive insider threats</t>
  </si>
  <si>
    <t xml:space="preserve">Network </t>
  </si>
  <si>
    <t>Hunt and contain elusive cyberattacks no matter where your environment lives</t>
  </si>
  <si>
    <t xml:space="preserve">Managed Risk Programs </t>
  </si>
  <si>
    <t>Assess and build comprehensive cybersecurity strategies to safeguard your business</t>
  </si>
  <si>
    <t xml:space="preserve">Log </t>
  </si>
  <si>
    <t>Gain full visibility, threat hunting and response for modern IT landscapes without the complexity of legacy SIEM</t>
  </si>
  <si>
    <t>Internet Security</t>
  </si>
  <si>
    <t>Consumer Anti-Virus</t>
  </si>
  <si>
    <t>Effortless implementation. Single pane of glass, one-click management for all products</t>
  </si>
  <si>
    <t>Mail Security</t>
  </si>
  <si>
    <t>Email Anti-Virus</t>
  </si>
  <si>
    <t>24/7 local and reliable assistance round the globe in your language</t>
  </si>
  <si>
    <t>Automated threat evaluation combined with world-class security researchers</t>
  </si>
  <si>
    <t>ESET Secure Authentication</t>
  </si>
  <si>
    <t>Cloud Office Security</t>
  </si>
  <si>
    <t>SaaS Security</t>
  </si>
  <si>
    <t>Full Disk Encryption</t>
  </si>
  <si>
    <t>Whole Disk Encryption (WDE)</t>
  </si>
  <si>
    <t>3rd party tests prove lightweight on performance &amp; lowest impact on network</t>
  </si>
  <si>
    <t>EventSentry v4.2</t>
  </si>
  <si>
    <t>Log Monitoring Application</t>
  </si>
  <si>
    <t>Providing actionable insights into your network</t>
  </si>
  <si>
    <t>Enterprise Account Recovery</t>
  </si>
  <si>
    <t>Account Recovery</t>
  </si>
  <si>
    <t>GDPR &amp; CCPA Verification Compliance</t>
  </si>
  <si>
    <t>Identity Governance and Administration</t>
  </si>
  <si>
    <t>ID Synchronization</t>
  </si>
  <si>
    <t>IAM Consulting Services</t>
  </si>
  <si>
    <t>Evidian DirX Directory</t>
  </si>
  <si>
    <t>Web Access Manager</t>
  </si>
  <si>
    <t>Hyperconnectivity, massive computing power and robotic automation are changing the way we operate. Through unique digital leadership, we help you not just do more with less but do better with less.</t>
  </si>
  <si>
    <t>IDaaS Access</t>
  </si>
  <si>
    <t>ID Analytics and Intelligence</t>
  </si>
  <si>
    <t>Enterprise SSO</t>
  </si>
  <si>
    <t>Combining the resources and flexibility of different computing universes, Hybrid Computing enables organizations to take full advantage of both on-premises and cloud solutions to harness the full power of supercomputing, for the widest possible spectrum of applications.</t>
  </si>
  <si>
    <t>Enterprise SSO as a Service</t>
  </si>
  <si>
    <t>The Economy of data is profoundly transforming most sectors and business models. Through advanced co-innovation, we help you not just to innovate but to reinvent your business.</t>
  </si>
  <si>
    <t>Project Assistance</t>
  </si>
  <si>
    <t>SafeKit</t>
  </si>
  <si>
    <t>Authentication Manager</t>
  </si>
  <si>
    <t>Success today is all about being customer obsessed; innovation focused – digital experiences blending with modern solutions; data-driven and finally product velocity, in a secured way. All of these key success elements rely on one factor: the right cloud powered enterprise.</t>
  </si>
  <si>
    <t>QRentry</t>
  </si>
  <si>
    <t>Today’s open digital ecosystems change the rules of risk and compliance. With our advanced expertise in critical systems, we help you not just to provide security but to create trust.</t>
  </si>
  <si>
    <t>Self-Service Password Reset</t>
  </si>
  <si>
    <t>The digital journey is like a sport. They both demand determination, performance, reinvention and persistence. We can never do these alone. Every step towards progress is the result of constant challenge and collaboration.</t>
  </si>
  <si>
    <t>Web Applications house sensitive data, are exposed to the internet 24 hours a day, seven days a week and are accessible from anywhere in the world.</t>
  </si>
  <si>
    <t>Managed Penetration Testing</t>
  </si>
  <si>
    <t>Evolve Security leadership has performed over 500 network &amp; application penetration tests.</t>
  </si>
  <si>
    <t>We constantly monitor and hunt for vulnerabilities throughout your entire IT environment.</t>
  </si>
  <si>
    <t>Cyberattacks are becoming more complex and harder to find. Often correlation rules can’t find the attacks because they lack context or miss incidents they’ve never seen — generating false negatives.</t>
  </si>
  <si>
    <t>Exonar Labs</t>
  </si>
  <si>
    <t>Our clients often ask us to work with them to develop solutions to their data problems. This happens in Exonar Labs.</t>
  </si>
  <si>
    <t>Exonar Reveal</t>
  </si>
  <si>
    <t>Data Indexing</t>
  </si>
  <si>
    <t>Get the world’s leading data discovery software product designed to index your structured and unstructured information at huge scale. So you can use what’s valuable and govern what’s sensitive.</t>
  </si>
  <si>
    <t>Data Projects</t>
  </si>
  <si>
    <t>Exosphere UTM Endpoint Protection</t>
  </si>
  <si>
    <t xml:space="preserve">Exosphere is the first unified threat management (UTM) protection solution for the endpoint, tailored specifically for small and medium sized businesses. It offers unmatched breadth and depth of protection for both PCs and data, making it unnecessary for businesses to purchase and manage many different solutions.
</t>
  </si>
  <si>
    <t xml:space="preserve">Partner Information Manager (PIM)
</t>
  </si>
  <si>
    <t>To boost cybersecurity across the supply chain, DoD is raising compliance standards and stepping up audits. In this climate of heightened scrutiny, Exostar’s Partner Information Manager (PIM) is a strategic tool OEMs employ for simplified and assured compliance throughout their supply chain.</t>
  </si>
  <si>
    <t>Certification Assistant</t>
  </si>
  <si>
    <t>Certification Assistant delivers self-guided, step-by-step platform for streamlining the implementation of controls and policies necessary to complete an accurate NIST 800-171 self-assessment, or to prepare for CMMC certification success.</t>
  </si>
  <si>
    <t>ForumPass Defense</t>
  </si>
  <si>
    <t>DRM</t>
  </si>
  <si>
    <t xml:space="preserve">ForumPass Defense is a highly secure and intuitive platform for collaborating in the cloud. OEMs and suppliers choose ForumPass Defense for its robust functionality, fully secured operation and easy-to-use interface.
</t>
  </si>
  <si>
    <t>ProviderPass</t>
  </si>
  <si>
    <t>Electronic Perscriptions</t>
  </si>
  <si>
    <t>Nearly half of all states, as well as the federal government, are pursuing or have adopted legislation requiring electronic prescribing of controlled substances (EPCS).  These legislative mandates present a challenge for electronic health records (EHR) and electronic medical records (EMR) systems that now must incorporate complex technologies in order to meet the Drug Enforcement Agency’s (DEA) requirements for EPCS.</t>
  </si>
  <si>
    <t>Exostar PolicyPro</t>
  </si>
  <si>
    <t>Policy Generation Tool</t>
  </si>
  <si>
    <t xml:space="preserve">Exostar PolicyPro is your one-stop-shop to evaluate, create, enforce and document your security policies to ensure you meet all NIST 800-171 and CMMC directives.
</t>
  </si>
  <si>
    <t xml:space="preserve">Secure Access Manager (SAM)
</t>
  </si>
  <si>
    <t>SSO remains a hot topic, but life science organizations need a trusted SSO solution designed specifically for the life science industry.  Only Exostar’s Secure Access Manager combines subject matter expertise, vertical market experience, and broad industry acceptance.</t>
  </si>
  <si>
    <t>Pirean Access: One</t>
  </si>
  <si>
    <t>VPN software for computers, mobile, tablets, routers, browsers, and more. ExpressVPN offers a safe, easy-to-use VPN app for every major platform and solutions for all your favorite devices.</t>
  </si>
  <si>
    <t>Reveal(x) 360</t>
  </si>
  <si>
    <t>SaaS-based network detection and response</t>
  </si>
  <si>
    <t>Reveal(x) Enterprise</t>
  </si>
  <si>
    <t>Self-managed network detection and response</t>
  </si>
  <si>
    <t>ExtremeCloud A3</t>
  </si>
  <si>
    <t>ExtremeGuest</t>
  </si>
  <si>
    <t>Guest Access</t>
  </si>
  <si>
    <t>Extreme AirDefense</t>
  </si>
  <si>
    <t>Extreme Defender for IoT</t>
  </si>
  <si>
    <t>IOT Device Security</t>
  </si>
  <si>
    <t>ExtremeControl for ExtremeCloud IQ - Site Engine</t>
  </si>
  <si>
    <t>Policy Control</t>
  </si>
  <si>
    <t>Third Party Management</t>
  </si>
  <si>
    <t>ExtremeControl</t>
  </si>
  <si>
    <t>ExtremeCompliance</t>
  </si>
  <si>
    <t>Data Protection and Privacy</t>
  </si>
  <si>
    <t>Next generation Security Operations and Response</t>
  </si>
  <si>
    <t>Cybersecurity, Strategy, Risk, Compliance, and Resilience</t>
  </si>
  <si>
    <t>Dash Multi-DRM</t>
  </si>
  <si>
    <t xml:space="preserve">EZDRM Universal DRM solution uses the Common Encryption (CENC) standard via MPEG-DASH. This is a combination of both Google Widevine DRM and Microsoft PlayReady DRM technologies. Since CENC is DRM agnostic, it allows the same CENC-encrypted content to be decrypted and viewed by multiple devices, HTML5 clients, and connected platforms. </t>
  </si>
  <si>
    <t>FairPlay Streaming DRM</t>
  </si>
  <si>
    <t xml:space="preserve">EZDRM hosted FairPlay Streaming solution enables users to enjoy the best video entertainment experience and is intended for use with all iOS devices, as well as Apple TV.
It provides secure video playback through the native player on all iOS devices and Apple TV. FPS will streamline your video distribution, help obtaining access to premium entertainment from Hollywood Studios and broadcasters and protect your revenues preventing unauthorized use and piracy.
</t>
  </si>
  <si>
    <t>PlayReady DRM</t>
  </si>
  <si>
    <t>PlayReady, by Microsoft, has a wide and deep ecosystem that reaches a broad array of devices and operating systems to protect premium content while driving the optimal user experience. Using PlayReady DRM, content owners can fully protect and monetize their media assets.</t>
  </si>
  <si>
    <t>Widevine DRM</t>
  </si>
  <si>
    <t>Widevine DRM solution provides the capability to license, securely distribute and protect playback of content on any Android and most other consumer devices. Content owners, multiple service operators and digital media providers can utilize the EZDRM hosted Widevine solutions to ensure revenue generating services keep streaming to the customer's desired device.</t>
  </si>
  <si>
    <t>WisePlay DRM</t>
  </si>
  <si>
    <t>AES-128 Clear Key Encryption</t>
  </si>
  <si>
    <t>Advanced Encryption Standard (AES-128) Clear Key is part of the range of key server technologies supported by EZDRM alongside the full-featured DRM mechanisms and provides a quick and efficient means of validating the end to end encrypted delivery pipeline.
The features of Clear Key include:
Transport stream AES 128 CBC encryption for HLS
Sample AES encryption for HLS
MPEG-DASH AES CTR (coming soon)
Entitlement checking before key delivery</t>
  </si>
  <si>
    <t>F-Secure Anti-Virus</t>
  </si>
  <si>
    <t>Protect your computer against viruses, spyware and other malware
Advanced malware removal technology
Stop harmful attacks on your computer</t>
  </si>
  <si>
    <t>F-Secure Internet Security</t>
  </si>
  <si>
    <t>Simple, affordable and dependable
Automatic protection against viruses, malware and all online threats
Secure Internet surfing with Browsing Protection</t>
  </si>
  <si>
    <t>F-Secure SAFE</t>
  </si>
  <si>
    <t>Anti-virus</t>
  </si>
  <si>
    <t>Award-winning internet security for all devices
Keep your devices safe from viruses, ransomware and spyware
Handle your online shopping, banking and all other surfing without worries</t>
  </si>
  <si>
    <t>F-Secure TOTAL</t>
  </si>
  <si>
    <t>Premium cyber security for you and your devices
Includes internet security, VPN, and identity protection
Protect all your devices with just one subscription and account</t>
  </si>
  <si>
    <t>F-Secure KEY</t>
  </si>
  <si>
    <t>F-Secure FREDOME VPN</t>
  </si>
  <si>
    <t>F-Secure Consulting</t>
  </si>
  <si>
    <t>Block intrusive tracking to protect your privacy and browse faster
Face less geo-restrictions by changing your virtual location
Connect safely to any public Wi-Fi with an encrypted connection</t>
  </si>
  <si>
    <t>F-Secure ID PROTECTION</t>
  </si>
  <si>
    <t>Protect your personal information online
Receive alerts when your personal information has leaked online
Store passwords in a secure, easily accessible place</t>
  </si>
  <si>
    <t>Silverline Shape Defense</t>
  </si>
  <si>
    <t>Silverline Web Application Firewall</t>
  </si>
  <si>
    <t>Web Application Firewall (WAF)</t>
  </si>
  <si>
    <t>Big-IP Cloud Edition</t>
  </si>
  <si>
    <t>Big-IP Virtual Edition</t>
  </si>
  <si>
    <t>Beacon Visibility &amp; Analytics</t>
  </si>
  <si>
    <t>Application visibility</t>
  </si>
  <si>
    <t>Big-IP CGNAT</t>
  </si>
  <si>
    <t>CGNAT</t>
  </si>
  <si>
    <t>DDoS Hybrid Defender</t>
  </si>
  <si>
    <t>DDoS Security</t>
  </si>
  <si>
    <t>Silverline DDoS Protection</t>
  </si>
  <si>
    <t>Big-IP DNS</t>
  </si>
  <si>
    <t>F5 DNS Cloud Services</t>
  </si>
  <si>
    <t>Big-IP Local Traffic Manager</t>
  </si>
  <si>
    <t>Network Traffic Control</t>
  </si>
  <si>
    <t>Big-IP Access Policy Manager</t>
  </si>
  <si>
    <t>Advanced WAF</t>
  </si>
  <si>
    <t>NGINX Plus</t>
  </si>
  <si>
    <t>NGINX App Protect</t>
  </si>
  <si>
    <t>NGINX Service Mesh</t>
  </si>
  <si>
    <t>NGINX Amplify</t>
  </si>
  <si>
    <t>Big-IP Service Proxy for Kubernetes</t>
  </si>
  <si>
    <t>F5 Device ID+</t>
  </si>
  <si>
    <t>Shape AI Fraud Engine</t>
  </si>
  <si>
    <t>Shape Enterprise Defense</t>
  </si>
  <si>
    <t>VoltMesh</t>
  </si>
  <si>
    <t>VoltStack</t>
  </si>
  <si>
    <t>Container Ingress Services</t>
  </si>
  <si>
    <t>Big-IP Advanced Firewall Manager</t>
  </si>
  <si>
    <t>Big-IP Policy Enforcement Manager</t>
  </si>
  <si>
    <t>Big-IP iSeries Appliances</t>
  </si>
  <si>
    <t>Big-IP VIPRION Chassis and Blades</t>
  </si>
  <si>
    <t>VELOS Chassis and Blades</t>
  </si>
  <si>
    <t>Big-IQ Centralized Management</t>
  </si>
  <si>
    <t>SSL Orchestrator</t>
  </si>
  <si>
    <t>Factom Blockcahin-as-a Service</t>
  </si>
  <si>
    <t>This is one of the fastest ways to add blockchain capabilities to your application without managing cryptocurrencies, wallets, or network nodes. By providing a simple REST API to read, write, and search Factom blockchain entries, you are able to have everything you need to get started</t>
  </si>
  <si>
    <t>Identify and eradicate the real security issues threatening the integrity of your organisation. Reduce the time to respond to a security breach or attack. Our Detection in Depth approach leverages multiple protective and analytical capabilities to provide a multi-layered defensive security posture.</t>
  </si>
  <si>
    <t>Managed Endpoint Detection &amp; Response</t>
  </si>
  <si>
    <t>Penetration tests are simulated attacks carried out by our testing team. They employ the same techniques that attackers use to reveal if your systems or applications can withstand hostile attacks and whether discovered vulnerabilities can lead to further intrusion and exploitation.</t>
  </si>
  <si>
    <t>Ethical Phishing</t>
  </si>
  <si>
    <t>Threat &amp; Risk Assessment</t>
  </si>
  <si>
    <t>Cyber Advice and Guidance</t>
  </si>
  <si>
    <t>Technology Marketing</t>
  </si>
  <si>
    <t>CMO as a Service</t>
  </si>
  <si>
    <t>Research Services</t>
  </si>
  <si>
    <t xml:space="preserve">DNS Changes </t>
  </si>
  <si>
    <t xml:space="preserve">The Internet and the Domain Name System (DNS) are continually changing; domains are constantly created and existing ones are frequently modified. Cybercriminals change DNS records to hijack domains and redirect traffic to malicious websites.
The redirected traffic bypasses their hosts leaving organizations unaware that traffic is being diverted. This leaves businesses and customers at great risk.
</t>
  </si>
  <si>
    <t xml:space="preserve">DNS Errors </t>
  </si>
  <si>
    <t xml:space="preserve">DNSDB </t>
  </si>
  <si>
    <t xml:space="preserve">Farsight collects Passive DNS data from its global sensor array. It then filters and verifies the DNS transactions before inserting them into the DNSDB, along with ICANN-sponsored zone file access download data. 
Farsight’s DNSDB transforms threat feeds into actionable, relevant threat intelligence in real time to increase the value of an organization’s existing threat intelligence. 
</t>
  </si>
  <si>
    <t>Newly Active Domains (NAD)</t>
  </si>
  <si>
    <t>Farsight’s Newly Active Domains (NAD) solution is a real-time data feed of domains that have become active after a period of inactivity (offline) for a period of at least ten (10) days. This data is very useful to detect and block domains used by threat actors who are patient enough to establish a harmless reputation for domain-name assets before use or reusing expired/abandoned domains that may have previously good reputations.</t>
  </si>
  <si>
    <t>Newly Observed Domains (NOD)</t>
  </si>
  <si>
    <t>This enables them to protect their users until those domains are better understood by the rest of the security industry thereby materially changing their risk profile. NOD leverages Farsight’s real-time Passive DNS sensor array and cross-references that data with its industry-leading DNSDB® historical Passive DNS database.</t>
  </si>
  <si>
    <t>Newly Observed Hostnames (NOH)</t>
  </si>
  <si>
    <t>Using NOH, security teams can leverage real-time, actionable insights based on new hostnames that target their domains as well as their partners; thus ensuring end-to-end security.</t>
  </si>
  <si>
    <t>AnalyticDID (ADID)</t>
  </si>
  <si>
    <t>De-identify sensitive data, including personally identifiable information (PII), through pseudonymization and anonymization for secondary use or analysis, such as comparative effectiveness studies, policy assessment and life sciences research. This is critical as organizations gather and compile large amounts of business data to understand trends, gain insights into customer preferences and develop new innovations.</t>
  </si>
  <si>
    <t>Fasoo Data Radar (FDR)</t>
  </si>
  <si>
    <t>Enhance traditional data loss prevention technologies by discovering, classifying and controlling sensitive data without complex business rules allowing organizations to fortify and scale their unstructured data security and privacy infrastructure. It can identify and control sensitive files as soon as they appear, without user intervention, ensuring data is always protected and under your control, regardless of location.</t>
  </si>
  <si>
    <t>Fasoo Enterprise DRM (FED)</t>
  </si>
  <si>
    <t>Digital Rights Management (DRM)</t>
  </si>
  <si>
    <t>Protect, control and track sensitive documents at rest, in transit and in use persistently on any device at any time throughout the entire document lifecycle. By encrypting files and adding granular controls, you can limit editing, printing and sharing sensitive content with unauthorized users both inside and outside your organization.</t>
  </si>
  <si>
    <t>Fasoo Secure Mail (FSM)</t>
  </si>
  <si>
    <t>Email Encryption/Decryption</t>
  </si>
  <si>
    <t>Allow users to send decrypted documents through email without having to remove the encryption before sending. This email-based DLP tool provides an exception for encrypted documents through an approval process so internal documents always remain encrypted. Once approved, documents are decrypted at the server prior to sending.</t>
  </si>
  <si>
    <t>Fasoo Integrated Log Manager (FILM)</t>
  </si>
  <si>
    <t>File Monitoring</t>
  </si>
  <si>
    <t>Monitor usage logs for all Fasoo-protected documents allowing administrators to assess and optimize data security policies. Pattern-based usage monitoring allows security administrators to detect and monitor unusual file usage behavior while determining the efficiency and effectiveness of existing security policies through intelligent log analysis.</t>
  </si>
  <si>
    <t>Fasoo Smart Screen (FSS)</t>
  </si>
  <si>
    <t>Screen Capture Prevention</t>
  </si>
  <si>
    <t>Block efforts to capture content on the screen and provide user specific information through a watermark that shows the screen’s location and who is using it. Deter unauthorized use of third-party screen capture programs, digital cameras and smartphones, to capture sensitive information while protected documents are in use. This decreases the likelihood of a major data breach from sharing this information with unauthorized users.</t>
  </si>
  <si>
    <t>Fasoo Smart Print (FSP)</t>
  </si>
  <si>
    <t>Secure Printing</t>
  </si>
  <si>
    <t>Add visible watermarks to printed documents and trace printouts to the source with extensive logging of content. A predefined policy can block printing if it detects sensitive information in a document or mask sensitive content if you choose to print. Control and trace printed documents on your existing printers and MFPs, including home printers, so you can continue to use your current output devices.</t>
  </si>
  <si>
    <t>Fasoo RiskView (FRV)</t>
  </si>
  <si>
    <t xml:space="preserve">Flag suspicious file and user activities that indicate sufficient risk for intervention by business management. This user and entity behavior analytics (UEBA) solution applies sophisticated rule-based modeling to data sources to establish normal patterns of behavior and help determine suspicious activities. </t>
  </si>
  <si>
    <t>Fasoo eXception Managemant (FXM)</t>
  </si>
  <si>
    <t>Allow users to quickly request a temporary change in security policy to meet changing business needs. The exception policy management approval system provides temporary permissions to documents through a pre-approval, post-approval or self-approval workflow. This can also include opting out of print and screen watermarks, allowing users to decrypt a file or automatically sending a sensitive file to an external user.</t>
  </si>
  <si>
    <t>Wrapsody</t>
  </si>
  <si>
    <t>Simplify secure collaboration by ensuring you always have the latest document, regardless of location. Using our content virtualization technology, the solution manages and integrates all your documents helping to eliminate redundant, obsolete, and trivial (ROT) data with unknown or no business value. This enhances productivity while reducing costly storage and your threat surface.</t>
  </si>
  <si>
    <t>Wrapsody eCo</t>
  </si>
  <si>
    <t>Share securely, track, control, and remotely expire sensitive content, regardless of location, through an intuitive and open collaboration platform. Using our unique “Pac-n-Tag” technology, content is always protected and under your control, internally and at third parties, with traceability and audit accountability meeting today’s most stringent privacy regulations, like GDPR, CCPA, and NYDFS.</t>
  </si>
  <si>
    <t>Fasoo FED-External (FED-E)</t>
  </si>
  <si>
    <t>Protect, control and track files shared outside the organization through email, cloud-based sharing services, FTP, and portable media. Persistent security remains with the file regardless of its location, and senders can set a validity period and/or revoke access immediately, even after distribution. This reduces the threat of unwanted information disclosure and the negative impact it may cause.</t>
  </si>
  <si>
    <t>COMPUTE@EDGE</t>
  </si>
  <si>
    <t>Build applications and execute code at the edge — without having to manage the underlying infrastructure. Deploy and run complex logic for any application or backend service with our secure, performant, and scalable approach to serverless computing.</t>
  </si>
  <si>
    <t>The future of security at the edge. Fastly and Signal Sciences have joined forces to transform the security landscape. We are on a mission to build the next generation of web application and API protection.</t>
  </si>
  <si>
    <t>Fastpath Assure Suite</t>
  </si>
  <si>
    <t>Cloud Platform</t>
  </si>
  <si>
    <t>Cloud-based 2-factor authentication OTP and FIDO® server solution.</t>
  </si>
  <si>
    <t>ePass Fido -NFC</t>
  </si>
  <si>
    <t>All-in-one payment terminal. FEITIAN SmartPOS supports both traditional and latest popular payment methods: Magnetic Stripe Card, Chip Card, Contactless Card, QR Code, e-Wallet</t>
  </si>
  <si>
    <t>FIDO U2F Security Key</t>
  </si>
  <si>
    <t>The perfect substitution for Authenticator Mobile App</t>
  </si>
  <si>
    <t>iePass Fido</t>
  </si>
  <si>
    <t>Java Card &amp; OS Self-developed Java Virtual Machine by FEITIAN</t>
  </si>
  <si>
    <t>Single Button OTP</t>
  </si>
  <si>
    <t>One-Time Password (OTP)</t>
  </si>
  <si>
    <t>E-Signature OTP</t>
  </si>
  <si>
    <t>QR Code OTP</t>
  </si>
  <si>
    <t>Mobile/Watch OTP</t>
  </si>
  <si>
    <t>Smart card OS</t>
  </si>
  <si>
    <t>MFi &amp; FIDO2 certified Security Key, with built-in Apple Lightning &amp; USB-C dual interface.</t>
  </si>
  <si>
    <t>ePass Fido Security Key</t>
  </si>
  <si>
    <t>BioPass FIDO2</t>
  </si>
  <si>
    <t xml:space="preserve">Fast and secure biometric on card </t>
  </si>
  <si>
    <t>OTP Display Card</t>
  </si>
  <si>
    <t>BLE with smart card reader technology. Bluetooth Reader</t>
  </si>
  <si>
    <t>Chip Embedded Card</t>
  </si>
  <si>
    <t>Smart, secure, easy to use</t>
  </si>
  <si>
    <t>Fingerprint Card</t>
  </si>
  <si>
    <t>Standard PKI Token</t>
  </si>
  <si>
    <t>LCD PKI Token</t>
  </si>
  <si>
    <t>Bluetooth PKI Token</t>
  </si>
  <si>
    <t>PKI Token</t>
  </si>
  <si>
    <t>Smart SD</t>
  </si>
  <si>
    <t>Onsite Programming Suite</t>
  </si>
  <si>
    <t>Fenror7 Cloud</t>
  </si>
  <si>
    <t>Fenror7 Cloud lets organizations operating with a cloud topology take advantage of Fenror7’s game changing lateral movement detection engines by providing cloud based detection.</t>
  </si>
  <si>
    <t>Fenror7 multi-site enterprise solutions</t>
  </si>
  <si>
    <t>Fenror7’s Multi-Site enterprise solutions provide a single management point for multiple engine servers. Our scalable multi-site solution is designed for large enterprises with data centers spread out over multiple geographic locations, and consists of a multi-site management server and detection engines based on our stand-alone W-series servers.</t>
  </si>
  <si>
    <t>Fenror7 W-series</t>
  </si>
  <si>
    <t>Fenror7 W-series is our stand-alone lateral movement detection product, providing single-site organizations with the same detection capabilities of Fenror7’s enterprise solutions.</t>
  </si>
  <si>
    <t>Fidelis Elevate™ XDR</t>
  </si>
  <si>
    <t>Extended threat detection and response.</t>
  </si>
  <si>
    <t>Fidelis Decryption™</t>
  </si>
  <si>
    <t>Decryption</t>
  </si>
  <si>
    <t>The Fidelis TLS Decryption appliance provides Man-in-the-Middle (MITM) decryption of SSL/TLS traffic to expose application protocol traffic and content to the enterprise security team for threat detection and response.</t>
  </si>
  <si>
    <t>Fidelis Incident Response (IR)</t>
  </si>
  <si>
    <t>Every second counts during a breach – with Fidelis experts at your side your Incident Response program can quickly identify and resolve threats.</t>
  </si>
  <si>
    <t>Fidelis Endpoint®</t>
  </si>
  <si>
    <t>Speed investigations with Endpoint Detection and Response.</t>
  </si>
  <si>
    <t>Fidelis Managed Detection and Response</t>
  </si>
  <si>
    <t>Fidelis Managed Detection and Response (MDR) can augment your existing SOC or act as your trusted security team running the Fidelis Elevate™ platform. We’re a team of threat hunters, incident responders, and forensic experts leveraging a unified security platform that is designed to protect the most complex environments – all day, every day.</t>
  </si>
  <si>
    <t>Fidelis Network®</t>
  </si>
  <si>
    <t>Network Traffic Analysis</t>
  </si>
  <si>
    <t>Detect threats and prevent data loss with Network Detection and Response.</t>
  </si>
  <si>
    <t>Fidelis Deception®</t>
  </si>
  <si>
    <t>Reduce dwell time with dynamic Deception technology.</t>
  </si>
  <si>
    <t>FileOpen Client Installers</t>
  </si>
  <si>
    <t>FileOpen Systems provides a set of free plug-ins and viewers that can be used to access documents encrypted with the FileOpen software. These include plug-ins for Adobe Acrobat™ and Reader™, and standalone viewers for handheld platforms.</t>
  </si>
  <si>
    <t>FileOpen Client Plug-ins and Viewers</t>
  </si>
  <si>
    <t>FileOpen document security is designed to work as seamlessly as possible in standard document viewers, with minimal impact on users.</t>
  </si>
  <si>
    <t>FileOpen for Developers</t>
  </si>
  <si>
    <t>The FileOpen Developer Toolkit allows businesses with internal IT development resources to develop their own tightly integrated authentication layer and permissioning server in their chosen language and server platform.</t>
  </si>
  <si>
    <t>FileOpen RightsManager™</t>
  </si>
  <si>
    <t>RightsManager enables best document security practices by allowing you to encrypt documents locally, so there is no need to upload unencrypted documents to an unknown server or file sharing site. You maintain complete control of your source files at all times.</t>
  </si>
  <si>
    <t xml:space="preserve">FileOpen RightsServer </t>
  </si>
  <si>
    <t xml:space="preserve">FileOpen RightsServer gives you complete document control by extending security and usage policies to documents themselves, wherever they may travel. </t>
  </si>
  <si>
    <t>FilingBox NANO</t>
  </si>
  <si>
    <t>FilingBox MINI</t>
  </si>
  <si>
    <t>FilingBox Mega</t>
  </si>
  <si>
    <t>FilingBox Enterprise</t>
  </si>
  <si>
    <t>FinalCode 6</t>
  </si>
  <si>
    <t>FinalCode’s persistent file security solution is designed to enable businesses to easily protect shared sensitive files wherever they go within and outside their organization. FinalCode provides an extensive array of enterprise-grade file security features packaged in an easy to use, flexible and scalable eDRM platform.</t>
  </si>
  <si>
    <t>FinalCode for Box</t>
  </si>
  <si>
    <t>FinalCode integrates with Box, an enterprise cloud collaboration platform, to not only automatically secure uploaded files but also track/modify permissions for files downloaded from the secure Box repository.</t>
  </si>
  <si>
    <t>FinalCode for CAD</t>
  </si>
  <si>
    <t>With FinalCode, you can share your sensitive 2-D and 3-D Computer Aided Design files with greater confidence and without hindering the collaborative process.</t>
  </si>
  <si>
    <t>Fingerprints</t>
  </si>
  <si>
    <t>Fingerprints Touchless 2.0</t>
  </si>
  <si>
    <t>Your world is getting smarter and more connected, empowering you to live a more frictionless life. But as the number of devices and applications empowering our daily lives increases, the need for more seamless and secure access solutions is essential. Our biometric authentication solutions are already integrated in hundreds of different connected devices and, together with our partners, bringing convenience and trust to millions of people.</t>
  </si>
  <si>
    <t>FPC OneTouch</t>
  </si>
  <si>
    <t>Hundreds of millions of smartphones and tablets all over the world rely on our biometric solutions. Every day, they create billions of interactions with our Touch and Touchless technologies. The possibility of having multimodal biometrics with more than one biometric scanning option, is making our solutions even more usable and more trusted by end users, as well as the industry.</t>
  </si>
  <si>
    <t>FPC 360 Touch</t>
  </si>
  <si>
    <t>Our proven biometric technology brings a whole new level of security to your contactless payments. No more skimming, no more forgetting which PIN to use, no more need to touch the terminal, and no more uncertain payments. We bring trust to contactless payments.</t>
  </si>
  <si>
    <t>FPC EvoTouch</t>
  </si>
  <si>
    <t>FPC QuickTouch</t>
  </si>
  <si>
    <t>FPC SafeTouch</t>
  </si>
  <si>
    <t>FPC 1610 Touch Sensor for In-display</t>
  </si>
  <si>
    <t>FPC 1542</t>
  </si>
  <si>
    <t>FPC 1540/1541</t>
  </si>
  <si>
    <t>FPC 1511</t>
  </si>
  <si>
    <t>FPC 1291</t>
  </si>
  <si>
    <t>FPC 1300-Series for Payments</t>
  </si>
  <si>
    <t>FPC BM-Lite</t>
  </si>
  <si>
    <t>FPC 1024</t>
  </si>
  <si>
    <t>FPC 1025</t>
  </si>
  <si>
    <t>Finite State Platform</t>
  </si>
  <si>
    <t>The Finite State Platform automatically analyzes each device, allowing users to identify risk across a comprehensive matrix of factors. Simply upload your device firmware to our platform and within minutes you will gain access to an overall risk score, a robust Software Bill of Materials (SBOM), a list of existing threats and vulnerabilities, and a wide array of other factors that affect the security of your device.</t>
  </si>
  <si>
    <t>IP Licensing</t>
  </si>
  <si>
    <t>Firebind Recon</t>
  </si>
  <si>
    <t>Long gone are the days of an on-prem firewall being the only policy enforcement engine focused on keeping your network secure. Firewalls, IPS and IDS, DLP and other network security devices or software instances are all enforcing more security policies than ever before.</t>
  </si>
  <si>
    <t>Firebind Cloud</t>
  </si>
  <si>
    <t>Continuously test network quality to the cloud with 10 times the visibility of open source solutions and at a fraction of the cost and complexity of other enterprise solutions.</t>
  </si>
  <si>
    <t>Mandiant Security Validation</t>
  </si>
  <si>
    <t>I think this is what Verodin was rebranded as?</t>
  </si>
  <si>
    <t>Uniform visibility into disparate, multi-cloud infrastructure through a single console.</t>
  </si>
  <si>
    <t>Incident Response and Remediation Services</t>
  </si>
  <si>
    <t>Network Security and Forensics</t>
  </si>
  <si>
    <t>Proactive Cyber Security Assessments</t>
  </si>
  <si>
    <t>Helix Security Platform</t>
  </si>
  <si>
    <t>To protect against advanced threats, organizations need to integrate their security and apply the right expertise and processes. FireEye Helix is a cloud-hosted security operations platform that allows organizations to take control of any incident from alert to fix.</t>
  </si>
  <si>
    <t>Mandiant Automated Defense</t>
  </si>
  <si>
    <t>Managed Defense</t>
  </si>
  <si>
    <t>Cyber Security Training Services</t>
  </si>
  <si>
    <t>Transformational Cyber Security Services</t>
  </si>
  <si>
    <t>Expertise on Demand</t>
  </si>
  <si>
    <t>Email is the primary method used to initiate an advanced attack. Our secure email gateway with advanced email protection can detect threats other solutions miss, because the detection engines inspect suspicious email traffic to identify attacks that evade traditional signature- and policy-based defenses.</t>
  </si>
  <si>
    <t>Each desktop, laptop and server is a possible entry for a breach, leaving your data, customer information and intellectual property at risk. Endpoint Security protects your organization with intelligence led protection, detection and response.</t>
  </si>
  <si>
    <t>Detection On Demand</t>
  </si>
  <si>
    <t>To protect your cloud infrastructure, you need to be able to actively monitor files for the presence of malicious content. FireEye Detection On Demand is a threat detection service that uncovers harmful objects in the cloud.</t>
  </si>
  <si>
    <t>Pre-Breach Activity –Threat Intelligence Service</t>
  </si>
  <si>
    <t>Add a layer of assurance to your external infrastructure.</t>
  </si>
  <si>
    <t>Services for Implementation</t>
  </si>
  <si>
    <t>Services for Optimization</t>
  </si>
  <si>
    <t>FireMon Risk Analyzer</t>
  </si>
  <si>
    <t>Vulnerability Risk Management</t>
  </si>
  <si>
    <t>Attack Path Mapping</t>
  </si>
  <si>
    <t>The complex nature of hybrid networks combined with patching an endless number of vulnerabilities can impede your ability to assess your security risk. See how you can optimize your patch management and reduce the attack surface across your hybrid network.</t>
  </si>
  <si>
    <t>FireMon Lumeta</t>
  </si>
  <si>
    <t>Disparate security management tools for cloud and physical networks limit visibility of shadow networks and clouds that will harbor unknown threats. See how you can gain real-time visibility to identify and eliminate your hybrid infrastructure blind spots.</t>
  </si>
  <si>
    <t>Policy Optimizer</t>
  </si>
  <si>
    <t>FireMon Security Manager</t>
  </si>
  <si>
    <t>Maintaining a strong security and compliance posture requires comprehensive visibility across your entire network. See how you can gain real-time visibility and control over your complex hybrid network infrastructure, policies and risk.</t>
  </si>
  <si>
    <t>Global Policy Controller</t>
  </si>
  <si>
    <t>As enterprises navigate major technology shifts across disparate computing environments, the management of network security becomes so complex that delays, outages and security lapses are common and costly.</t>
  </si>
  <si>
    <t>Policy Planner</t>
  </si>
  <si>
    <t>Managing multiple, decentralized network devices across multiple environments can increase complexity and risk of misconfigurations. See how you can reduce your network risk with end-to-end policy orchestration and automation.</t>
  </si>
  <si>
    <t>Instructor-Led Class</t>
  </si>
  <si>
    <t>Self-Paced Certification Course</t>
  </si>
  <si>
    <t>IoT Cyber Security</t>
  </si>
  <si>
    <t>Defend IoT devices from cyber attacks without disrupting performance, reducing battery life, or impacting latency.</t>
  </si>
  <si>
    <t>Fake cell tower protection</t>
  </si>
  <si>
    <t>Ensure Nothing is Standing Between Cellular Devices and Secure Communications</t>
  </si>
  <si>
    <t>Mobile Cyber Security</t>
  </si>
  <si>
    <t>Protect all cellular mobile devices from both known and unknown cyber-attacks, without the need for user interaction.</t>
  </si>
  <si>
    <t>Secured Private LTE and 5G</t>
  </si>
  <si>
    <t>The most secure option for mobile and IoT just got its silver bullet. Protect all devices on private dedicated, virtual or hybrid mobile networks from cellular vulnerabilities.</t>
  </si>
  <si>
    <t>Provisioning</t>
  </si>
  <si>
    <t>Identity-as-a-Service</t>
  </si>
  <si>
    <t>Managed Identity Services</t>
  </si>
  <si>
    <t>MFA Solutions</t>
  </si>
  <si>
    <t>Self-Service</t>
  </si>
  <si>
    <t>Fischer Identity is the only vendor in the market that can deliver on premise &amp; cloud from the same stack.
Either on premise or in the cloud, Fischer supports the exact same functionality, the exact same user experience and gives you ultimate control to decide what model works for you</t>
  </si>
  <si>
    <t>Password Governance</t>
  </si>
  <si>
    <t>Structured Identity</t>
  </si>
  <si>
    <t>Enterprise Services</t>
  </si>
  <si>
    <t>ARIA Packet Intelligence</t>
  </si>
  <si>
    <t>The Myricom line of SmartNICs improves server and application performance by offloading a variety of server-intensive functions, such as cybersecurity functions like encryption and micro-segmentation. This is in addition to our track record of providing industry-leading timestamping at line rate and with zero-loss packet capture.</t>
  </si>
  <si>
    <t>Flashpoint Professional Services (FPS) is a trusted partner to organizations, helping them shrink time to decision and providing an advantage in combating threats and mitigating risk. FPS also helps organizations reduce the challenges faced by overwhelmed or under-resourced intelligence functions, and can accelerate growth in capability and efficiency for new or expanding teams.</t>
  </si>
  <si>
    <t>Compromised Credentials Monitoring</t>
  </si>
  <si>
    <t>Flashpoint’s Compromised Credentials Monitoring (CCM) allows users to monitor exposure of compromised credentials for their enterprise domains and customer email addresses to take action after breaches to mitigate risk of account takeover (ATO). Flashpoint’s advanced technology quickly collects and processes data and credentials, allowing for organizations to access the most up-to-date breach data and receive notification as soon as credentials have been identified.</t>
  </si>
  <si>
    <t>CYBER INTELLIGENCE</t>
  </si>
  <si>
    <t>We will provide a cyber intelligence platform you can use to monitor underground activity regarding your systems and you will receive instant alerts with newly added intelligence.</t>
  </si>
  <si>
    <t>Darknet Monitoring Cyber Intelligence</t>
  </si>
  <si>
    <t>Revenera Audit Services</t>
  </si>
  <si>
    <t>Revenera FlexNet Code Insight</t>
  </si>
  <si>
    <t>Revenera FlexNet Code Aware</t>
  </si>
  <si>
    <t>From software licenses to cloud costs, we help you put a hard stop on technology overspend, so you can put those savings to better use.</t>
  </si>
  <si>
    <t>Software Vunerability Management</t>
  </si>
  <si>
    <t>Gain visibility. Gain control. Gain an edge. Flexera's IT optimization and management software will shine a light into the corners of your IT ecosystem to illuminate insights that drive better business decisions.</t>
  </si>
  <si>
    <t>Flexera IT Asset Management</t>
  </si>
  <si>
    <t xml:space="preserve">Technology agility is business agility. We help you spot opportunities and threats, streamline IT operations, and drive the nimble transformation business demands.
</t>
  </si>
  <si>
    <t>Flowman NetOps and DDoS Protection</t>
  </si>
  <si>
    <t>Flowmon DDoS Defender</t>
  </si>
  <si>
    <t>Flowmon Network Operations</t>
  </si>
  <si>
    <t>Flowmon Network and Security Operations</t>
  </si>
  <si>
    <t>Flowmon Monitoring Center</t>
  </si>
  <si>
    <t>Flowmon ADS</t>
  </si>
  <si>
    <t>Flowmon Packet Investigator</t>
  </si>
  <si>
    <t>Flowmon Probe</t>
  </si>
  <si>
    <t>Flowmon Collector</t>
  </si>
  <si>
    <t>CYBER RESILIENCE SOLUTIONS</t>
  </si>
  <si>
    <t xml:space="preserve">Our proprietary cyber risk assessment is a critical new part of that process. As the engineering component of our Cyber Resilience Solutions, this assessment is designed to help identify exposure across three key business areas, develop clear, actionable steps to mitigate cyber risk and avoid business interruption.
</t>
  </si>
  <si>
    <t>PREDICTIVE ANALYTICS</t>
  </si>
  <si>
    <t>Risk doesn't stand a chance when you see it coming. We use over 700 data points from 100,000 location visits each year to help you prioritize property risk and allocate risk improvement capital. This changes everything.</t>
  </si>
  <si>
    <t>SUPPLY CHAIN RISK MANAGEMENT</t>
  </si>
  <si>
    <t>You know your supply chain is integral to your success, and that any disruption can be a major threat to business continuity. FM Global’s Supply Chain Solution lets you put that knowledge to work. Delays in production and distribution. Reduced revenue. Decreased market share.</t>
  </si>
  <si>
    <t>Penetration testing and security assessments test and improve the security of your organization by pinpointing crucial weaknesses and vulnerabilities within your network.</t>
  </si>
  <si>
    <t>Internal Audit is changing, and your business should change with it. Focal Point offers forward-thinking solutions for modern internal audit teams, from automation to analytics to integration.</t>
  </si>
  <si>
    <t>Cyber Skills Development</t>
  </si>
  <si>
    <t>Focal Point Academy builds cyber workforce development programs that solve your biggest problems: finding, training, and retaining enough skilled cyber professionals to fill your security team.</t>
  </si>
  <si>
    <t>Cyber Strategy</t>
  </si>
  <si>
    <t>Enable your organization to innovate freely and grow quickly by building a comprehensive cyber strategy that balances enterprise security with your organization's risk appetite.</t>
  </si>
  <si>
    <t>Data Privacy</t>
  </si>
  <si>
    <t>From implementation to operationalization, Focal Point can help you protect and manage your customer, employee, and corporate data.</t>
  </si>
  <si>
    <t>Focal Point is here to help you modernize your IAM program - from cloud migration to hybrid integrations to managed services.</t>
  </si>
  <si>
    <t>IT Strategy</t>
  </si>
  <si>
    <t>Ensure that your IT systems, processes, and people are aligned with your strategic business objectives.</t>
  </si>
  <si>
    <t>Risk &amp; Compliance</t>
  </si>
  <si>
    <t>As regulations mount and business risk evolves, Focal Point works to help our clients centralize risk and compliance, so they have a holistic view of their enterprise risk and strategies for managing it.</t>
  </si>
  <si>
    <t>Mayhem for Code</t>
  </si>
  <si>
    <t>Fuzz Testing</t>
  </si>
  <si>
    <t>Mayhem is an advanced fuzz testing solution that dramatically reduces manual testing efforts with autonomous defect detection and validation. Deliver safe, secure, reliable software with less time, cost, and effort.</t>
  </si>
  <si>
    <t>Mayhem for API</t>
  </si>
  <si>
    <t>CASB Cloud Access Security Broker</t>
  </si>
  <si>
    <t>UEBA Behavioral Analytics</t>
  </si>
  <si>
    <t>Cloud Gateway Security</t>
  </si>
  <si>
    <t>Leading security architecture combined with transparent pricing and reliable expertise for powerful protection.</t>
  </si>
  <si>
    <t>Data Diode</t>
  </si>
  <si>
    <t>Data Warehousing</t>
  </si>
  <si>
    <t>High Speed Guard</t>
  </si>
  <si>
    <t>High Speed Data Transfer</t>
  </si>
  <si>
    <t>Malware Protection</t>
  </si>
  <si>
    <t>SimShield</t>
  </si>
  <si>
    <t>Secure Data Transfer</t>
  </si>
  <si>
    <t>Trusted Gateway System</t>
  </si>
  <si>
    <t>Web Filter - URL Filtering</t>
  </si>
  <si>
    <t>Dynamic Data Protection</t>
  </si>
  <si>
    <t>Fortify government networks, systems, and missions.</t>
  </si>
  <si>
    <t>Dynamic Edge Protection</t>
  </si>
  <si>
    <t>Rapid and automated identification and mitigation of security risk.</t>
  </si>
  <si>
    <t>Dynamic User Protection</t>
  </si>
  <si>
    <t>Dynamic and comprehensive SaaS solutions that keep your entire enterprise secure and productive in the cloud.</t>
  </si>
  <si>
    <t>Private Access</t>
  </si>
  <si>
    <t>Forcepoint Control Center</t>
  </si>
  <si>
    <t>DLP Data Loss Prevention</t>
  </si>
  <si>
    <t>Trusted Mail System</t>
  </si>
  <si>
    <t>Web Shield</t>
  </si>
  <si>
    <t>Trusted Print Delivery</t>
  </si>
  <si>
    <t>NGFW Next Generation Firewall</t>
  </si>
  <si>
    <t>Forecpoint Insider Threat</t>
  </si>
  <si>
    <t>Advanced Malware Detection</t>
  </si>
  <si>
    <t>Remote Browser Isolation</t>
  </si>
  <si>
    <t>Trusted Thin Client</t>
  </si>
  <si>
    <t xml:space="preserve">Our analysts are some of the best in the industry; capitalise on our experience and expertise, technology and capabilities to detect any vulnerabilities and prepare for a rapid response and incident containment.
We also tailor our services to meet the specific needs of your company. Just like businesses, no two Incident Response plans are the same. You can rely on us to provide you with a custom-made response plan to put you in the best position possible to respond to an attack.
</t>
  </si>
  <si>
    <t>PROACTIVE INCIDENT RESPONSE</t>
  </si>
  <si>
    <t>Modern cyber criminals are using more sophisticated and aggressive tools than ever before – and can cause expensive damage to organisations before being detected – if they’re detected at all.
With Foregenix Managed Detection and Response, you can put a stop to these attacks before they ever occur – keeping you and your business safe.</t>
  </si>
  <si>
    <t>DIGITAL FORENSICS</t>
  </si>
  <si>
    <t xml:space="preserve">We’re one of the leading Digital Forensics teams globally. With more than 10 years of experience and knowledge, we assist breached organisations every single day.
Our combination of experience and technology makes us one of the quickest and most effective Forensic teams in the world.
</t>
  </si>
  <si>
    <t>FGX-WEB WEBSITE SECURITY MONITORING &amp; PROTECTION</t>
  </si>
  <si>
    <t>FGX-Web monitors and protects websites against the latest threats affecting online businesses - constantly updated by our forensic research from investigations of criminal activity, from simple hacks to sophisticated cyber attacks by malicious hackers.
We monitor over 10 million eCommerce sites worldwide. Start monitoring and protecting your website today.</t>
  </si>
  <si>
    <t xml:space="preserve">PCI FORENSIC INVESTIGATIONS PFI LITES
</t>
  </si>
  <si>
    <t xml:space="preserve">When your business is compromised, time is of the essence. A delay in appointing a PCI Forensic Investigator could mean you remain exposed to more fraudulent behavior. Our experience, technology and capabilities will give you what you need to rapidly bring the situation under control.
We’ve worked closely with the payment card industry since 2004 and formed close and trusted relationships with major card providers, while assisting a wide range of organisations, including central banks, payment processors, global retailers, and countless small e-commerce merchants.
</t>
  </si>
  <si>
    <t>WEBSCAN: OUR FREE WEBSITE MALWARE SCAN</t>
  </si>
  <si>
    <t>The Foregenix scanner quickly determines how vulnerable your website is to being hacked. It is also capable of detecting if your site has already been compromised.</t>
  </si>
  <si>
    <t>FForensic Password Accelerator Extreme</t>
  </si>
  <si>
    <t>Phantym-C</t>
  </si>
  <si>
    <t>Forensic Computer</t>
  </si>
  <si>
    <t>Phantym-X</t>
  </si>
  <si>
    <t>Belkasoft Evidence Center makes it easy for an investigator to acquire, search, analyze, store and share digital evidence found inside computer and mobile devices, RAM and cloud. The toolkit will quickly extract digital evidence from multiple sources by analyzing hard drives, drive images, cloud, memory dumps, iOS, Blackberry and Android backups, GrayKey, UFED, OFB, Elcomsoft, TWRP images, JTAG, and chip-off dumps.
Evidence Center will automatically analyze the data source and lay out the most forensically important artifacts for investigator to review, examine more closely or add to report.</t>
  </si>
  <si>
    <t>Phantym Sable</t>
  </si>
  <si>
    <t>Phantym Azure</t>
  </si>
  <si>
    <t>The Detego® Unified Forensics Platform is a true end-to-end investigation suite for the acquisition, analysis and reporting of any digital assets.</t>
  </si>
  <si>
    <t>Phantym Argent</t>
  </si>
  <si>
    <t>FTK is a court-cited digital investigations platform built for speed, stability and ease of use. It provides comprehensive processing and indexing up front, so filtering and searching is faster than with any other product. This means you can “zero-in” on the relevant evidence quickly, dramatically increasing your analysis speed. Furthermore, because of its architecture, FTK can be setup for distributed processing and incorporate web-based case management and collaborative analysis.</t>
  </si>
  <si>
    <t>Phantym-A</t>
  </si>
  <si>
    <t>Phantym-AMX</t>
  </si>
  <si>
    <t>We've come a long way from understanding anatomy of emails and carving email headers. Today we more precisely understand 20+ mail formats. And work with thousands of companies around the world and helping them in doing investigations from most of the available emails formats. MailXaminer stands out as the best email forensics tool, sufficing the necessary requirements of email investigations.</t>
  </si>
  <si>
    <t>Forensic Airlite VIII I7</t>
  </si>
  <si>
    <t>OpenText Endpoint Investigator</t>
  </si>
  <si>
    <t>Forensic Software</t>
  </si>
  <si>
    <t>AccessData FTK 7</t>
  </si>
  <si>
    <t>ADF Digital Evidence Investigator</t>
  </si>
  <si>
    <t>ADF Triage Investigator</t>
  </si>
  <si>
    <t>ADF Triage G2</t>
  </si>
  <si>
    <t>Belkasoft Evidence Center 2020</t>
  </si>
  <si>
    <t>Detego Ultimate</t>
  </si>
  <si>
    <t>Detego Suite Pro</t>
  </si>
  <si>
    <t>Detego Suite Standard</t>
  </si>
  <si>
    <t>Detego Field Triage</t>
  </si>
  <si>
    <t>Detego MD</t>
  </si>
  <si>
    <t>Detego Media Acqusition</t>
  </si>
  <si>
    <t>Detego Fusion</t>
  </si>
  <si>
    <t>Detego Covert</t>
  </si>
  <si>
    <t>Paraben E3: Internet/Chat</t>
  </si>
  <si>
    <t>Paraben E3: EMX</t>
  </si>
  <si>
    <t>Cellebrite SoftBlock</t>
  </si>
  <si>
    <t>Cellebrite Inspector</t>
  </si>
  <si>
    <t>Encase Forensic with 1 Year SMS</t>
  </si>
  <si>
    <t>Passware Forensic</t>
  </si>
  <si>
    <t>MailXaminer</t>
  </si>
  <si>
    <t>Oxygen Forensic Kit</t>
  </si>
  <si>
    <t>Oxygen Forensic Detective</t>
  </si>
  <si>
    <t>Paraben E3 Universal</t>
  </si>
  <si>
    <t>Paraben E3 P2C</t>
  </si>
  <si>
    <t>Paraben DP2C</t>
  </si>
  <si>
    <t>Paraben E3: NEMX</t>
  </si>
  <si>
    <t>Detego Ballistic Imager</t>
  </si>
  <si>
    <t>TXI Ultimate Kit</t>
  </si>
  <si>
    <t>Forensics Hardware</t>
  </si>
  <si>
    <t>Tableau mSATA + M.2 SATA SSD Adapter</t>
  </si>
  <si>
    <t>X1 Social Discovery™, the industry's first investigative solution specifically designed for eDiscovery and computer forensics professionals to effectively address social media content, website collection, webmail, and YouTube video capture, in one single interface.</t>
  </si>
  <si>
    <t>Tableau 7 Piece IDE/SATA Adapter Kit</t>
  </si>
  <si>
    <t>Tableau PCIe 5 Piece Bundle</t>
  </si>
  <si>
    <t>Tableau PCIe Card SSD Adapter</t>
  </si>
  <si>
    <t>Ableau PCIe M.2 SSD Adapter</t>
  </si>
  <si>
    <t>Tableau PCIe Adapter for Apple SSD 2013 and later</t>
  </si>
  <si>
    <t>Tableau PCIe U.2 SSD Adapter</t>
  </si>
  <si>
    <t>Tableau Apple 2016+ PCIe SSD Adapter</t>
  </si>
  <si>
    <t>CRU Wiebetech Ditto Field Kit L1</t>
  </si>
  <si>
    <t>CRU Wiebetech Ditto FieldWire Expansion Module</t>
  </si>
  <si>
    <t>CRU Wiebetech Ditto SAS Expansion Module</t>
  </si>
  <si>
    <t>CRU Wiebetech Ditto USB 3 Expansion Module</t>
  </si>
  <si>
    <t>CRU WiebeTech Ditto DX</t>
  </si>
  <si>
    <t>FCI NAS</t>
  </si>
  <si>
    <t>CRU Weibetech Forensic Ultradock V5.5</t>
  </si>
  <si>
    <t>CRU Wiebetech Ditto Forensic FieldStation Field Kit D-1</t>
  </si>
  <si>
    <t>CRU Wiebetech Drive Erazer Ultra</t>
  </si>
  <si>
    <t>Tableau TX1 Forensic Imager</t>
  </si>
  <si>
    <t>TX1/NAS Bundle</t>
  </si>
  <si>
    <t>Tableau Forensic T356789iu IDE/SATA/SAS/FW/USB3.0/PCIe</t>
  </si>
  <si>
    <t>Mobile Acquisition Bundle</t>
  </si>
  <si>
    <t>Tableau T8 USB 3.0 Forensic Bridge</t>
  </si>
  <si>
    <t>Tableau Forensic T35u IDE/SATA Kit</t>
  </si>
  <si>
    <t>Ultimate Forensic Write Protection Kit III (Mobile Version)</t>
  </si>
  <si>
    <t>Tableau T7u Forensic PCIe Bridge</t>
  </si>
  <si>
    <t>Tableau TP5 Power Supply</t>
  </si>
  <si>
    <t>Tableau Forensic TD2u Ultimate Kit</t>
  </si>
  <si>
    <t>Tableau Forensic T6u Kit Read Only</t>
  </si>
  <si>
    <t>Tableau T3iu Forensic SATA Imaging Bay</t>
  </si>
  <si>
    <t>Tableau TD2u Forensic Duplicator</t>
  </si>
  <si>
    <t>Ultimate Forensic Write Protection Kit III (LogoBag Version)</t>
  </si>
  <si>
    <t>Tableau T9 FireWire Bridge</t>
  </si>
  <si>
    <t>Tableau Hard Disk Adapter Kit</t>
  </si>
  <si>
    <t>Tableau 2.5 inch IDE Hard Disk Adapter</t>
  </si>
  <si>
    <t>eyeManage</t>
  </si>
  <si>
    <t>The Forescout platform helps organizations accelerate and optimize device visibility and control workflows throughout the extended enterprise. With such breadth and scale, having a single, centralized console to manage all aspects of your deployment eliminates jumping between different management tools.</t>
  </si>
  <si>
    <t>eyeSegment</t>
  </si>
  <si>
    <t>FORESCOUT DELIVERS THE FIRST ZERO TRUST SOLUTION FOR ENTERPRISE-WIDE SEGMENTATION ACROSS IT, IOT, HEALTHCARE AND OT ENVIRONMENTS AT SCALE.</t>
  </si>
  <si>
    <t xml:space="preserve">eyeSight
</t>
  </si>
  <si>
    <t>Forescout eyeSight delivers unparalleled insight into your entire
Enterprise of Things (EoT) without disrupting critical business processes.</t>
  </si>
  <si>
    <t>eyeExtend</t>
  </si>
  <si>
    <t xml:space="preserve">Forescout eyeExtend products automate Enterprise of Things (EoT)
security processes between the Forescout platform and other IT and
security solutions to improve operational efficiency and your overall
security posture. </t>
  </si>
  <si>
    <t>eyeInspect</t>
  </si>
  <si>
    <t>Streamline security analyst tasks, optimize risk management workflows and pinpoint compliance gaps with a new persona-centric user interface. Leverage deeper integration with the Forescout platform to implement non-disruptive segmentation within the OT network stack and in converging IT-OT environments. Reduce your attack surface, limit threat blast radius and mitigate a full range of cyber and operational risks.</t>
  </si>
  <si>
    <t>eyeControl</t>
  </si>
  <si>
    <t xml:space="preserve">Forescout eyeControl provides the most flexible and frictionless network
access control for heterogeneous enterprise networks. It enforces and
automates Zero Trust policies for least-privilege access for all managed
and unmanaged devices across the Enterprise of Things (EoT). Policybased controls can be applied to enforce device compliance, proactively
reduce your attack surface and rapidly respond to incidents. </t>
  </si>
  <si>
    <t>securiCAD ENTERPRISE</t>
  </si>
  <si>
    <t>Attack Simulation</t>
  </si>
  <si>
    <t>The flexible flagship solution. For all organizations for whom cyber security is important.</t>
  </si>
  <si>
    <t>securiCAD PROFESSIONAL</t>
  </si>
  <si>
    <t>Single user, manual modelling app. For security architects where manual modeling is key but automation, collaboration &amp; UI are secondary.</t>
  </si>
  <si>
    <t>securiCAD VANGUARD</t>
  </si>
  <si>
    <t>SaaS for automated cloud analysis. For DevOps teams and organizations with infrastructure on AWS cloud.</t>
  </si>
  <si>
    <t xml:space="preserve">ForgeRock Identity Cloud
</t>
  </si>
  <si>
    <t>The ForgeRock Identity Cloud is our comprehensive, fully customizable, and extensible identity platform as a service.</t>
  </si>
  <si>
    <t xml:space="preserve">Multicloud &amp; Hybrid Cloud Identity Solution
</t>
  </si>
  <si>
    <t>Accelerate deployment to tackle the demands of innovation with an identity platform that supports DevOps-friendly technologies</t>
  </si>
  <si>
    <t>Fornetix VaultCore</t>
  </si>
  <si>
    <t>Delivered as a physical or virtual appliance, Fornetix has built a key management solution that enables a unified approach to data security through deploying and enforcing encryption across the entire organization. With unified encryption management, you can store and control all your encryption keys across all your environments; whether it’s on-premise storage, virtualized, or cloud.</t>
  </si>
  <si>
    <t xml:space="preserve">Cyber Incident Response Program
</t>
  </si>
  <si>
    <t>You are in the middle of a breach. Do you know who to call? When do you engage the Legal department or Communications? Will this hit the mainstream media? These are all questions you need to answer, practice, and prepare for before a breach.
Our team has had to answer these questions as a client and for our clients. We have developed a set of proven best practices that will give your organization a jump start on enhancing or developing your Incident Response program. Think you have a great plan? Then let us conduct a tabletop exercise to see how well your plan holds up</t>
  </si>
  <si>
    <t>Penetration Test (Red Team)</t>
  </si>
  <si>
    <t>Understand your network from the adversary’s point of view. This test includes full-scale reconnaissance and attacks from the perspective of an external hacker.</t>
  </si>
  <si>
    <t>Board Presentations</t>
  </si>
  <si>
    <t>We offer our team of cyber security experts to brief your Board or members of your executive leadership team on matters of cyber security.</t>
  </si>
  <si>
    <t>Customized Services</t>
  </si>
  <si>
    <t>Invite our team of experienced technologists and policy wonks to work one-on-one with your security and business teams to assess the security of any system or processes.</t>
  </si>
  <si>
    <t>Cyber Risk and Governance</t>
  </si>
  <si>
    <t>Determine if the people, process, and technologies are adequate in the face of the legal, reputation, and operational risks facing entities today.</t>
  </si>
  <si>
    <t>Cyber Risk Assessments</t>
  </si>
  <si>
    <t>Armed with years of experience, cutting edge technology, and the tactics used by hackers, we challenge your defenses. Fortalice can find the vulnerabilities in your processes and technologies before the adversary.</t>
  </si>
  <si>
    <t>Cyber Webinars</t>
  </si>
  <si>
    <t>Fortalice can develop employee and executive cyber webinars for your employees on a myriad of cyber security topics from incident response planning to basic IT security.</t>
  </si>
  <si>
    <t>Insider Threat Program</t>
  </si>
  <si>
    <t>Assess your network from the inside out; learn how an insider could threaten your infrastructure.</t>
  </si>
  <si>
    <t>Review or Implementation of Cyber Security Policies and Procedures</t>
  </si>
  <si>
    <t>Deploy education, training, and actionable policies for end users and business leaders to lead the organization towards a more mature risk posture.</t>
  </si>
  <si>
    <t xml:space="preserve">Security Posture Assessment (Blue Team)
</t>
  </si>
  <si>
    <t>Learn from subject matter experts where your infrastructure and systems have weakness which could materialize into business risk.</t>
  </si>
  <si>
    <t>Vendor Management Reviews/Assessments</t>
  </si>
  <si>
    <t>Third-party suppliers play a huge role in the development of a company’s incident response plan. The most notable data breaches you have read about in the news have occurred due to a breach via a trusted vendor. The current approach to breach recovery is becoming obsolete as attackers find new ways to infiltrate.  It is vital to review the access and vulnerability any outside vendor may have to your business’ data through the lens of a potential cyber incident. What is their cyber response? Cyber watch? Cyber Incident Response?</t>
  </si>
  <si>
    <t>Table Top Exercises and Training</t>
  </si>
  <si>
    <t>Fortalice Solutions will develop, tailor, and execute table-top exercises to train and test the preparedness of your key personnel. We will also do so for processes associated with your company’s incident response plans and capabilities. Fortalice will simulate real-time events, and other planned inserts, that would impact your enterprise and the strength of your response.</t>
  </si>
  <si>
    <t>Data Security Manager</t>
  </si>
  <si>
    <t>Fortanix Self-Defending KMS™</t>
  </si>
  <si>
    <t>Fortanix Self-Defending KMS is the world's first cloud solution secured with Intel® SGX. With Fortanix Self-Defending KMS, you can securely generate, store, and use cryptographic keys and certificates, as well as secrets, such as passwords, API keys, tokens, or any blob of data.</t>
  </si>
  <si>
    <t>Confidential Computing Manager</t>
  </si>
  <si>
    <t>While confidential computing is revolutionizing how customers protect their sensitive data, organizations need to simplify the process of creating enclaves, managing security policies, and enable applications to take advantage of confidential computing.</t>
  </si>
  <si>
    <t>Enclave Development Platform</t>
  </si>
  <si>
    <t xml:space="preserve">Fortanix Enclave development platform (EDP) is the preferred way to write Intel® SGX enclaves from scratch. </t>
  </si>
  <si>
    <t>Vulnerability Analysis &amp; Exploit Development</t>
  </si>
  <si>
    <t xml:space="preserve">We combine our skills and experience from Reverse Engineering and CNO Software Development to discover and exploit vulnerabilities in networks, software, and systems. </t>
  </si>
  <si>
    <t xml:space="preserve">Computer &amp; Network Forensics
</t>
  </si>
  <si>
    <t>Our team of experienced digital forensic and memory analysts work to help re-create cyber attacks, assist with incident response, and perform malware analysis. They are experienced using EnCase, FTK, Helix, Wireshark, Volatility, parsing/analyzing memory snapshots, and numerous programming languages such as Python, Perl, and Ruby.</t>
  </si>
  <si>
    <t>Malware &amp; Intrusion Analysis</t>
  </si>
  <si>
    <t xml:space="preserve">Our team provides support to Incident Response and Intelligence Analysis missions by performing forensic analysis and analyzing malicious software from Advanced Persistent Threats. </t>
  </si>
  <si>
    <t>Network Analysis &amp; Penetration Testing</t>
  </si>
  <si>
    <t xml:space="preserve">Our team of network analysts have a background in white hat or grey hat hacking and enjoy hard challenges and out of the box thinking. </t>
  </si>
  <si>
    <t xml:space="preserve">Research &amp; Prototyping
</t>
  </si>
  <si>
    <t xml:space="preserve">As part of going above and beyond in delivering our services, we perform research for our customers to discover or create innovations that enhance or automate analytic capabilities, increase knowledge of adversarial threats, or enable new CNO capabilities. 
</t>
  </si>
  <si>
    <t>Our team strives to answer the question “how and why does this work?” Our team of reversers have experience reverse engineering hardware on embedded devices, deconstructing common network protocols and proprietary protocols, x86, x64, and Proprietary Binary File Formats.</t>
  </si>
  <si>
    <t>CNO Software Engineering</t>
  </si>
  <si>
    <t>Software Engineering</t>
  </si>
  <si>
    <t xml:space="preserve">Our team has experience providing both long-term software development life-cycle support as well as rapid development for quick response scenarios. </t>
  </si>
  <si>
    <t>Threat/Attack Remediation &amp; Mitigation</t>
  </si>
  <si>
    <t>We combine ours skills in both offense and defense to demonstrate the beginning to end solutions to protecting, identifying, containing, responding, remediating, and mitigating security breaches.</t>
  </si>
  <si>
    <t>ACCOUNT PROTECTION</t>
  </si>
  <si>
    <t>Put a stop to new account fraud, account takeover, and automated attacks</t>
  </si>
  <si>
    <t>DYNAMIC 3DS FOR PSD2</t>
  </si>
  <si>
    <t>Minimize friction, maximize conversions, and protect revenue – all while meeting full PSD2 compliance</t>
  </si>
  <si>
    <t>PAYMENT PROTECTION</t>
  </si>
  <si>
    <t>Reduce false declines and chargebacks by up to 90%</t>
  </si>
  <si>
    <t>POLICY ABUSE PROTECTION</t>
  </si>
  <si>
    <t>Identify and stop abusive behavior – including returns, promo, and reseller abuse – from hurting your business</t>
  </si>
  <si>
    <t>PSP FRAUD PROTECTION</t>
  </si>
  <si>
    <t>Accelerate revenue growth for you and your merchants with automated, real-time fraud decisions</t>
  </si>
  <si>
    <t>SMART ROUTING</t>
  </si>
  <si>
    <t>One out of every 10 purchases is declined during the payment process</t>
  </si>
  <si>
    <t xml:space="preserve">Penetration Testing </t>
  </si>
  <si>
    <t xml:space="preserve"> the process of intentionally hacking and attacking your own network, web applications and organization, for the purpose of checking how secure your assets really are.</t>
  </si>
  <si>
    <t>Fortify MDR</t>
  </si>
  <si>
    <t xml:space="preserve">ortify’s Managed Detect &amp; Respond (MDR) service subscription is designed to supplement Fortify’s endpoint security offering. </t>
  </si>
  <si>
    <t>Fortify’s Virtual CISO (vCISO) service helps businesses develop and implement information security programs which protects sensitive company information, strengthens brand reputation, and protects customer data.</t>
  </si>
  <si>
    <t>Cyber Health Check</t>
  </si>
  <si>
    <t xml:space="preserve">Fortify XDR
</t>
  </si>
  <si>
    <t xml:space="preserve">Fortify eXtended Detection and Response (XDR) collects and correlates data over a variety of security layers, including endpoints, email, servers, cloud workloads, and the network. 
Well-designed threats can be hard to detect because they operate between security silos, with multiple security approaches which work in parallel but not necessarily together.
</t>
  </si>
  <si>
    <t>Migrate to AWS</t>
  </si>
  <si>
    <t>AWS migration strategy and cloud implementation to drive your business goals</t>
  </si>
  <si>
    <t>Migrate to Azure</t>
  </si>
  <si>
    <t>Microsoft Azure is a cloud computing platform and infrastructure that allows your business to easily build, deploy and manage applications and services from the cloud.</t>
  </si>
  <si>
    <t>Fortify NMS</t>
  </si>
  <si>
    <t>Fortify NMS is a secure cloud-based network management and monitoring service designed to deploy in minutes.</t>
  </si>
  <si>
    <t xml:space="preserve">Next Generation Cyber Risk Management Platform
</t>
  </si>
  <si>
    <t>Vendor Risk Scoring</t>
  </si>
  <si>
    <t>With FortifyData’s next-generation cyber risk management platform, you get more than a score. While our cyber risk management dashboard offers the most accurate insight of risk exposure in the industry, the platform goes deeper by using advanced vulnerability and threat detection technology to assess and quantify risk within all pillars of cyber security: people, processes and technology, for your organization and your third parties.</t>
  </si>
  <si>
    <t>Application Delivery Controllers (ADC) FortiADC</t>
  </si>
  <si>
    <t>Free your teams' cycles with machine learning and artificial intelligence to combat modern threats.</t>
  </si>
  <si>
    <t>FortiAnalyzer</t>
  </si>
  <si>
    <t>Attack Surface mgmt</t>
  </si>
  <si>
    <t>Take advantage of performance and cost savings while ensuring your data is protected.</t>
  </si>
  <si>
    <t xml:space="preserve">FortiDeceptor: Deception-based Breach Protection </t>
  </si>
  <si>
    <t>FortiCASB-SaaS</t>
  </si>
  <si>
    <t>FortiCWP</t>
  </si>
  <si>
    <t>FortiGate for Private Cloud</t>
  </si>
  <si>
    <t>FortiGate for Public Cloud</t>
  </si>
  <si>
    <t>FortiPortal</t>
  </si>
  <si>
    <t>FortiMonitor - Accelerate NOC Operations</t>
  </si>
  <si>
    <t>FortiNAC</t>
  </si>
  <si>
    <t>Secure Cloud Management of Two-Factor Authentication for FortiGate</t>
  </si>
  <si>
    <t>FortiGate IPS</t>
  </si>
  <si>
    <t>FortiManager</t>
  </si>
  <si>
    <t>FortiTester</t>
  </si>
  <si>
    <t>FortiGate 90-30 Series</t>
  </si>
  <si>
    <t>FortiGate 900-100 Series</t>
  </si>
  <si>
    <t>FortiGate 3000-1000 Series</t>
  </si>
  <si>
    <t>Fortigate 6000 Series</t>
  </si>
  <si>
    <t>FortiGate 7000-5000 Series</t>
  </si>
  <si>
    <t>FortiAP</t>
  </si>
  <si>
    <t>Next Generation of Security that is tightly integrated with networking for edges.</t>
  </si>
  <si>
    <t>FortiPen Test</t>
  </si>
  <si>
    <t>FortiClient Fabric Agent</t>
  </si>
  <si>
    <t>FortiSOAR</t>
  </si>
  <si>
    <t>FortiAuthenticator</t>
  </si>
  <si>
    <t>Protect your organization from credential theft and an evolution of devices entering your network.</t>
  </si>
  <si>
    <t>FortiEDR</t>
  </si>
  <si>
    <t>FortiWeb</t>
  </si>
  <si>
    <t>API Protection</t>
  </si>
  <si>
    <t>FortiGate SWG</t>
  </si>
  <si>
    <t>web-filtering</t>
  </si>
  <si>
    <t>Browser Isolation - FortiIsolator</t>
  </si>
  <si>
    <t>Cloud Management for your FortiGate Firewalls FortiGate Cloud</t>
  </si>
  <si>
    <t>FortiExtender Cloud Management of LTE Appliances</t>
  </si>
  <si>
    <t>Fortinet FortiSandbox</t>
  </si>
  <si>
    <t>FortiDDOS</t>
  </si>
  <si>
    <t>Secure Email Gateway (SEG) Solutions - Protection Software</t>
  </si>
  <si>
    <t>Fortinet FortiProxy</t>
  </si>
  <si>
    <t>FortiGate Virtualized Next-Generation Firewall</t>
  </si>
  <si>
    <t>Premier Identity and Access Management (IAM) Services</t>
  </si>
  <si>
    <t>Forti-OS-Carrier Extended Operating System License for Mobile Carriers</t>
  </si>
  <si>
    <t>FortiOS - Security Fabric Operating System</t>
  </si>
  <si>
    <t>FortiCamera/FortiRecorder</t>
  </si>
  <si>
    <t>FortiSIEM</t>
  </si>
  <si>
    <t>FortiExtender</t>
  </si>
  <si>
    <t>FortiWLC/FortiWLM</t>
  </si>
  <si>
    <t>Fortiphyd Host</t>
  </si>
  <si>
    <t>Fortiphyd Host uses patent-pending technology to monitor the controller logic for anomalous behavior and immediately alerts if the slightest change of controller logic occurs. Fortiphyd Host detects changes made over the network and via the serial port of controllers, protecting against remote and insider attacks and benign incorrect program changes.</t>
  </si>
  <si>
    <t>Fortiphyd Network</t>
  </si>
  <si>
    <t>Fortiphyd Network sits passively on a span port and captures all traffic traversing the network. Fortiphyd Network uses deep packet inspection to extract information buried within packets. State-of-the art machine learning techniques detect anomalous behavior on networks. Coupled with a comprehensive signature database, Fortiphyd Network provides robust protection to industrial networks and components.</t>
  </si>
  <si>
    <t>API Caching</t>
  </si>
  <si>
    <t>Deeper integration with systems and mobile users leads to ever increasing network traffic. Whenever information is requested by an external partner, a series on service invocations occur that traverse deep into your legacy back office systems.  Such multi-hop invocations happen regardless of whether the information being requested actually changes.</t>
  </si>
  <si>
    <t>Forum Sentry API Gateway</t>
  </si>
  <si>
    <t>Forum Sentry protects against this attack as one of the many API threat vectors that Sentry protects against.  This particular threat vector was detailed as #3 in our “Top 10 API Threats” list.</t>
  </si>
  <si>
    <t>Data Security for Docker Microservices</t>
  </si>
  <si>
    <t>Forum Sentry Node deployments provide rapid-deployment capability for docker and microservices architectures to provide east-west and north-south data protection with embedded microservices for identity and security that do not require any coding and can be deployed automatically within docker.</t>
  </si>
  <si>
    <t>AMQP IoT Proxy</t>
  </si>
  <si>
    <t>AMQP provides a platform-agnostic method for amqp-logotransporting information among applications, organizations, within mobile infrastructures, and across the Cloud. AMQP is used in real-time communications such as financial trading, transportation, smart grid, and B2B communications.</t>
  </si>
  <si>
    <t>Forum Sentry and Zero Trust</t>
  </si>
  <si>
    <t>The National Institute for Standards and Technology has issued a special publication NIST SP 800-207 defining the architecture and concepts for deploying successful ZTA.
“Zero Trust Architecture is an end-to-end approach to network/data security that encompasses identity, credentials, access management, operations, endpoints, hosting environments, and the interconnecting infrastructure. Zero trust is an architectural approach that is focused on data protection.</t>
  </si>
  <si>
    <t>Forum Sentry Cyber Secure PEP</t>
  </si>
  <si>
    <t>Forum Sentry has achieved FIPS 140-2 Level II, Common Criteria EAL NDPP, and DoD PKI certification.  The product architecture is designed with tamper-proof self-health checks and Known Algorithm Test (KAT) validations to detect and prevent compromise.</t>
  </si>
  <si>
    <t>License Compliance</t>
  </si>
  <si>
    <t>The most in-depth and insightful visibility into your third-party dependencies.</t>
  </si>
  <si>
    <t>Secure your open source code with accurate vulnerability detection and automatic remediation.</t>
  </si>
  <si>
    <t>FrameCyber®</t>
  </si>
  <si>
    <t>FrameCyber® is a complete cyber risk management life cycle system designed to be used continuously with full retention of data and actions. It includes functions for cybersecurity risk assessment, event tracking, issue management, organization inventory, control inventory, risk registration, risk analysis, risk reporting, risk measures and metrics, and associated correlation of information and data in those domains required to perform cybersecurity risk management.</t>
  </si>
  <si>
    <t>Incident response is an organized approach to rapidly responding to the aftermath of a security breach, incident, or cyberattack. The goal of incident response is to quickly identify an attack, minimize its effects, contain the damage, and identify the root cause of the incident to reduce the risk of future incidents. When security threats arise, quick incident response is critical for proper identification and containment of the risk.</t>
  </si>
  <si>
    <t>Cyber Security Insurance</t>
  </si>
  <si>
    <t>PCI DSS Compliance</t>
  </si>
  <si>
    <t>Secure credit card data and maintain PCI DSS compliance.</t>
  </si>
  <si>
    <t>Penetration testing helps to uncover architectural and conceptual issues through emulated, real-world attacks. The best way to know if your organization is susceptible to a security breach is to test your defenses. By evaluating the strength of your company’s infrastructure and revealing vulnerabilities, you can effectively manage those weaknesses.</t>
  </si>
  <si>
    <t>Our Information Security Assessment enables stakeholders to speak the same language in order to effectively prioritize the mitigation of the most urgent, realistic and expensive of potential information security threats.</t>
  </si>
  <si>
    <t>Employees are the greatest security risk any company can have. It takes just one employee to fall for a phishing scam to expose your entire organization to a hacker. Simulated attacks that reveal your team’s security shortcuts, followed by security training, is the best way to avoid an attack.</t>
  </si>
  <si>
    <t>vCISO (Virtual CISO) is a service designed to make top-tier security experts available to organizations who need security expertise and guidance. Our team of experts have decades of experience; building information security programs that work WITH business objectives and show measurable improvement to security posture.</t>
  </si>
  <si>
    <t>One of the most critical areas of risk is technical vulnerabilities. Unpatched operating systems, third-party application flaws, open ports and configuration errors can all lead to a breach.</t>
  </si>
  <si>
    <t>Framework Assessments</t>
  </si>
  <si>
    <t>Security frameworks are utilized around the world to build information security programs and meet vendor management requirements. FRSecure’s knowledge of these frameworks extends further than just understanding of the controls to how to actually implement them in an organization. Our analysts have utilized these frameworks at Fortune 500 companies and within the Department of Defense, giving them industrial knowledge held by few.</t>
  </si>
  <si>
    <t>SOC 2 Audit</t>
  </si>
  <si>
    <t>When companies leverage the cloud to store client data, it’s imperative to follow strict information security policies and procedures. Whether you’re faced with SOC 2 regulatory requirements or demands from management, we can help prepare you for a SOC 2 audit through our readiness assessments.</t>
  </si>
  <si>
    <t>More than half of all security breaches result from third-party vendors hired by your organization. So it’s critical that you identify the vendors working for you and determine the level of risk they bring. The easiest way to do this is by using vendor risk management software.</t>
  </si>
  <si>
    <t>Collections &amp; Computer Forensics</t>
  </si>
  <si>
    <t>No matter the type, geography or scale of an investigation, or the type of data involved, we deliver right-sized solutions delivered by expert forensic investigators supported by leading e-discovery technology. We can collect, process and review massive amounts of documents quickly and provide expert witness testimony to verify the results.</t>
  </si>
  <si>
    <t>Contract Intelligence</t>
  </si>
  <si>
    <t>Our contract intelligence service provides a cost-effective solution for a key component of contract lifecycle management, offering organizations a centralized, organized method to review and analyze their global contract universe. Corporations and firms using the Contract Intelligence service can better find, understand and act upon contracts to meet regulatory requirements, reduce risk and recognize greater business value.</t>
  </si>
  <si>
    <t>E-discovery Consulting &amp; Services</t>
  </si>
  <si>
    <t>Our e-discovery managed services reduce your costs and provide greater budget predictability, all while reducing the need for internal technology investments. We can provide clients with a master repository so that data need only be collected and processed once. In the repository, the data can be accessed and used across multiple matters, enabling the reuse and retention of valuable attorney work product.</t>
  </si>
  <si>
    <t>Information Governance, Privacy &amp; Security</t>
  </si>
  <si>
    <t>FTI Technology has over a decade of experience in information governance, e-discovery, data security and investigations. The IGP&amp;S team is comprised of J.D.s, MBAs and practitioners with a wide range of legal, technology and security certifications.</t>
  </si>
  <si>
    <t>Managed Document Review</t>
  </si>
  <si>
    <t>Our expert workflows, combining our specialized teams with analytic technology, helps us manage projects of any magnitude – all in direct collaboration with counsel. We recruit and retain our own review attorneys, including foreign language experts, who are trained on our platform and processes, and a variety of case types. This ensures that any review can be efficiently executed with confidence. Driving efficiency at every step, we provide key information early in your case and frequently throughout the review. This enables your teams to defensively manage your matter, deliver quality results and drive cost reduction.</t>
  </si>
  <si>
    <t>Radiance Visual Analytics Software</t>
  </si>
  <si>
    <t>Radiance is a highly scalable, visual analytics platform that brings clarity and meaning to the massive amounts of electronically stored information inside today’s corporations. Perfect for data analysis, early case assessments and investigation, Radiance helps organizations rapidly protect, control and understand their vast information ecosystem.</t>
  </si>
  <si>
    <t>Technology</t>
  </si>
  <si>
    <t>The FTI Consulting Technology practice solves data-related business challenges, with expertise in legal and regulatory matters. As data grows in size and complexity, we help organizations better govern, secure, find, analyze and rapidly make sense of information. Innovative technology, expert services and tenacious problem-solving provide our global clients with defensible and repeatable solutions.</t>
  </si>
  <si>
    <t xml:space="preserve">FTI Consulting believes technology should be a key driver of business value and competitive advantage in the digital era. Our Technology Transformation practice is composed of an expert global team of dedicated technology specialists with decades of experience. We provide companies expertise in all dimensions of technology. </t>
  </si>
  <si>
    <t xml:space="preserve">FUDO PAM
</t>
  </si>
  <si>
    <t>Fugue Developer</t>
  </si>
  <si>
    <t xml:space="preserve">Prove Cloud Infrastructure Compliance 
Demonstrate compliance to management and auditors at any time with dashboards, reports, and visualizations. </t>
  </si>
  <si>
    <t>Fugue Enteprise</t>
  </si>
  <si>
    <t>Drift and Guardrails
Detect and Eliminate Cloud Misconfiguration
Know immediately when configuration drift occurs, establish baselines and safely auto-remediate drift for security-critical resources, and track all configuration changes made to your cloud environment.</t>
  </si>
  <si>
    <t>Security Advisory Assessment Services</t>
  </si>
  <si>
    <t>PalmSecure</t>
  </si>
  <si>
    <t>Multi-Cloud Security</t>
  </si>
  <si>
    <t>Security Strategy Programs &amp; Standards</t>
  </si>
  <si>
    <t>Security Incident Management</t>
  </si>
  <si>
    <t>EraseDisk</t>
  </si>
  <si>
    <t>Security Resilience &amp; Continuity</t>
  </si>
  <si>
    <t>Forensics &amp; Testing Services</t>
  </si>
  <si>
    <t>Excrypt Touch</t>
  </si>
  <si>
    <t>Cryptography</t>
  </si>
  <si>
    <t>Guardian Series 3</t>
  </si>
  <si>
    <t>Kryptos TLS Server</t>
  </si>
  <si>
    <t>SAS9000</t>
  </si>
  <si>
    <t>Data Storage</t>
  </si>
  <si>
    <t>A centralized management server is a standards-compliant device that allows for a network of multiple cryptographic products, such as hardware security modules or key management servers, to be monitored, configured, and managed from one central location. Find out more about our centralized and remote access solutions below.</t>
  </si>
  <si>
    <t>Secure Encryption Services</t>
  </si>
  <si>
    <t>Vectera Plus</t>
  </si>
  <si>
    <t xml:space="preserve"> A hardware security module, or HSM, is a dedicated, standards-compliant cryptographic appliance designed to protect sensitive data in transit, in use, and at rest through the use of physical security measures, logical security controls, and strong encryption. 
An HSM’s core functionality is centered around encryption: the process by which sensitive data is rendered indecipherable to all except authorized recipients. 
 </t>
  </si>
  <si>
    <t>Excrypt SSP Enterprise v.2</t>
  </si>
  <si>
    <t>Key Management Server</t>
  </si>
  <si>
    <t>A Key Management Server (KMS) is a cryptographic appliance that allows for the standards-compliant management of the encryption key lifecycle: creating, managing, distributing, and retiring keys. Futurex key management devices are a hardened, enterprise-class key management platform with full key and certificate lifecycle management as well as role-based user permissions and full automation capabilities.</t>
  </si>
  <si>
    <t>KMES Series 3</t>
  </si>
  <si>
    <t>Protect your data while at rest by storing it securely using Futurex technology. The Futurex SAS9000 Secure Attached Storage Server is a standards-compliant, FIPS 140-2 Level 3-validated device for storing virtually any type of data. Find out more about the SAS9000 by clicking the image below.</t>
  </si>
  <si>
    <t>RKMS Series 3</t>
  </si>
  <si>
    <t>Futurex technology has been designed around the needs of our customers, providing the versatile functionality in our products that you need to manage your business.
Learn more about the technology that goes into Futurex products and how it is used to protect your data in a compliant and scalable manner, now and in the future</t>
  </si>
  <si>
    <t xml:space="preserve">SKI Series 3 </t>
  </si>
  <si>
    <t>Data transmissions are happening every day, all across the globe. Are you prepared against the possibility of your data being accessed without authorization during transit? Ensure your data is protected during transmission with the versatile and secure Kryptos TLS Server, a general-purpose HSM designed specifically for TLS line encryption.</t>
  </si>
  <si>
    <t>Employee Training</t>
  </si>
  <si>
    <t>Custom Development for Financial and General-Purpose Environments</t>
  </si>
  <si>
    <t>Solutions Architect Residencies</t>
  </si>
  <si>
    <t>Cloud Integration</t>
  </si>
  <si>
    <t>Excrypt Series</t>
  </si>
  <si>
    <t>Your data is your most valuable resource. Make sure it’s protected with proven encryption solutions you can trust.
The versatile architecture and extensive functionality of the Futurex Hardened Enterprise Security Platform allows for easy integration within a diverse range of industries. No matter the business sector, if you’re looking to secure your data, you’ve come to the right place.</t>
  </si>
  <si>
    <t xml:space="preserve">Fuzz Testing
</t>
  </si>
  <si>
    <t xml:space="preserve">Fuzzing is a software testing methodology that is great at finding obscure bugs that developers miss. Instead of testing with a small, pre-defined set of cases (like unit testing), fuzzing tests code 24 hours a day, using the feedback and results it gathers to generate new cases (called fuzz), in an effort to exercise all aspects of the software in question. </t>
  </si>
  <si>
    <t>Mobile Device Management</t>
  </si>
  <si>
    <t>BYOD</t>
  </si>
  <si>
    <t>Antitheft</t>
  </si>
  <si>
    <t xml:space="preserve">Bring Your Own Device | Consumerization | Anti-theft 
A good MDM solution with numerous intelligent, centralised functions including antivirus and theft protection enables your company to manage iOS and Android mobile devices effectively and securely. In the Layered Security concept, Mobile Device Management creates an important defence ring that enhances the protection of your static endpoints in a practical way. </t>
  </si>
  <si>
    <t>Managed Endpoint Security</t>
  </si>
  <si>
    <t xml:space="preserve">G DATA Managed Endpoint Security 
powered by Microsoft Azure 
Protect your customers from cyber-attacks. 
Enjoy cloud-based flexibility. 
The G DATA Management Server allows you to manage your customer's endpoints. Our new solution gives you the option of running a virtual Management Server inside the Microsoft Cloud instead of installing the Management Server in your own data center or at your customer's premises. </t>
  </si>
  <si>
    <t>Patches</t>
  </si>
  <si>
    <t>The innermost protective circle of our Layered Security concept protects the heart of every corporate network: the clients on which employees work with sensitive data on a daily basis, where they enter access data and open attachments from e-mails. Endpoint Security includes all the technologies that protect these clients directly from threats and exploiting vulnerabilities. This includes proactive protection against malware, including an effective client firewall and efficient patch management to prevent vulnerabilities in installed programs from becoming an attacker's gateway.</t>
  </si>
  <si>
    <t>Business Solutions</t>
  </si>
  <si>
    <t>Layered Security</t>
  </si>
  <si>
    <t xml:space="preserve">G DATA business solutions have numerous next-generation technologies such as 
heuristic algorithms 
Exploit Protection 
BankGuard 
Keylogger Protection 
Behavior Blocking 
They are able to identify and stop unknown malware by its behavior before damage occurs. The software is then added to the signature list of malicious programs so that the outer defense rings can intervene at an early stage during the next attack.  </t>
  </si>
  <si>
    <t>IT Compliance</t>
  </si>
  <si>
    <t>Policy Management</t>
  </si>
  <si>
    <t>AntiSpam</t>
  </si>
  <si>
    <t xml:space="preserve">IT Compliance describes, among other things, compliance with applicable laws and legal norms that regulate, for example, the handling of customer data. The new EU General Data Protection Regulation (GDPR) is a prominent and much discussed example. Companies are required to establish processes that ensure compliance with these laws, for example by restricting access to sensitive data or early warning systems for hacker attacks.  </t>
  </si>
  <si>
    <t>Server and Gateway Security</t>
  </si>
  <si>
    <t>Proxy server</t>
  </si>
  <si>
    <t>File Server</t>
  </si>
  <si>
    <t xml:space="preserve">Mail Server Security | Proxy Server Security | File Server Security 
Our solutions filter out these threats at the earliest possible point in time and are already deployed at server and gateway level. 
We secure all the network traffic that passes through mail servers, proxy servers or file servers - before it even reaches the endpoint.  </t>
  </si>
  <si>
    <t>Security Awareness Trainings</t>
  </si>
  <si>
    <t xml:space="preserve">Security Awareness Trainings by G DATA 
With our training courses, your employees will become the best line of defense against cyber attacks. Our e-Learning platform includes more than 30 Security Awareness Trainings, which you can prioritise individually according to your employees' level of knowledge. We counter current threats with tailored courses that you can play out to your employees.  </t>
  </si>
  <si>
    <t>Virtual systems</t>
  </si>
  <si>
    <t>Each virtual machine is protected by a signatureless Light Agent. The lightweight agents offer all the proactive technologies and full security of our award-winning Endpoint Security Clients. However, the signature scan no longer takes place in each individual virtual machine, but is outsourced to a Virtual Remote Scan Server (VRSS).  
VM Security from G DATA supports the virtualization platforms Microsoft HyperV® and VMware vSphere®.</t>
  </si>
  <si>
    <t>The Patch Management module assists network administrators in effectively distributing software patches. Upgrade the functional scope of your G DATA business solution.</t>
  </si>
  <si>
    <t>Digital Document Signing</t>
  </si>
  <si>
    <t>Available within our Enterprise Cloud license, Galaxkey provides the solution to create and request an electronic signature. Completing a document digitally aids workflow, improves productivity and saves on postage costs – all great assets in this ever evolving era. From banking, legal, insurance and financial services to education and healthcare, there is not an industry sector where electronic signatures cannot be utilised.</t>
  </si>
  <si>
    <t>Document Security</t>
  </si>
  <si>
    <t xml:space="preserve">
Galaxkey encryption offers a simple but effective solution for achieving complete data protection. Designed to be user friendly, Galaxkey document security is presented with an easy-to-understand interface and includes a wide array of features, offering powerful encryption for files on both desktop and the cloud.
</t>
  </si>
  <si>
    <t>The Galaxkey workspace is a powerful platform designed to solve both compliancy and confidentiality requirements for securely sharing files, while also ensuring users can work collaborate effectively without disruption.</t>
  </si>
  <si>
    <t>Our email platform provides a seamless, secure communication solution in a simple-to-use format, fully compatible with Outlook, iOS, Android, and Windows.
With efficient operation delivered via one-click encryption, you can be sure your emails and files are always secure, whether they are at rest or in transit. This provides you with a working environment that’s safe and compliant, anywhere and anytime.</t>
  </si>
  <si>
    <t>Cryptography Auditing</t>
  </si>
  <si>
    <t>Software Testing</t>
  </si>
  <si>
    <t>Galois applies cutting-edge computer science and applied mathematics to solve difficult technological problems, delivering the latest groundbreaking technology in the form of practical solutions tailored to our clients’ needs.</t>
  </si>
  <si>
    <t>AuditBond</t>
  </si>
  <si>
    <t>Audit Workflow</t>
  </si>
  <si>
    <t>ACL Robotics</t>
  </si>
  <si>
    <t>ContinuityBond</t>
  </si>
  <si>
    <t>ControlsBond</t>
  </si>
  <si>
    <t>Internal Controls</t>
  </si>
  <si>
    <t>PolicyBond</t>
  </si>
  <si>
    <t>RiskBond</t>
  </si>
  <si>
    <t>ThirdPartyBond</t>
  </si>
  <si>
    <t>Risk Managment</t>
  </si>
  <si>
    <t>HighBond</t>
  </si>
  <si>
    <t>ComplianceBond</t>
  </si>
  <si>
    <t>IncidentBond</t>
  </si>
  <si>
    <t>CyberBond</t>
  </si>
  <si>
    <t>GamaMob</t>
  </si>
  <si>
    <t xml:space="preserve">MOBILE APPLICATIONS PENTESTING 
Today smartphones and cell phones. Similar to web applications, many companies also have a mobile application. Some use it to share information about their organization; some provide dedicated services through them and some are there just to play with.  
Mobile application is more important to the enterprise than ever before.  </t>
  </si>
  <si>
    <t>GamaShield PLUS</t>
  </si>
  <si>
    <t>Remediation as a Service</t>
  </si>
  <si>
    <t xml:space="preserve">GamaShield PLUS arms your business with GamaSec’s hacker that quickly and consistently identifies website vulnerabilities – plus, it adds a convenient and time-saving remediation-as-a-service solution where GamaSec does nearly all the work for you.  
GamaShield PLUS provides your business with the same website security technology that Fortune 500 companies rely on every day. </t>
  </si>
  <si>
    <t>GamaSure PLUS The Full-Service Choice</t>
  </si>
  <si>
    <t>Breach Warranty</t>
  </si>
  <si>
    <t xml:space="preserve"> Virtual Hacker, Remediation-as-a-Service &amp; Data Breach Limited Warranty* 
Give your business the ultimate combination of website security, convenience and financial peace of mind with GamaSure PLUS – our most comprehensive package that lets you focus on your business. A virtual hacker technology continually protects your website, trained experts conduct all remediation on your behalf, and a Data Breach Limited Warranty offers the resilience your business deserves. 
 </t>
  </si>
  <si>
    <t>GamaSure</t>
  </si>
  <si>
    <t>Warranty</t>
  </si>
  <si>
    <t xml:space="preserve">Select GamaSure to combine our latest virtual hacking technology with the peace of mind that comes with a Limited Data Breach Warranty to support you when your business in the event of a website attack. 
GamaSure’s automated cloud-based service identifies web application vulnerabilities as well as dangerous malware on your website and arms you with a report that clearly outlines the steps you can take to remediate them. </t>
  </si>
  <si>
    <t>GamaShield</t>
  </si>
  <si>
    <t xml:space="preserve"> WEB APPLICATION SCANNER &amp; DAILY MALWARE DETECTION 
GamaSec allows you to identify and eradicate web vulnerabilities and destructive malware 
Web applications and Web Malware are proving to be the weakest link in overall corporate security. Organizations need a Web application scanning solution that can scan for security loopholes in Web-based applications to prevent would-be hackers from gaining unauthorized access to corporate applications and data and to prevent the injection suspicious files and malware. 
 </t>
  </si>
  <si>
    <t>GamaWaf - DDos</t>
  </si>
  <si>
    <t xml:space="preserve">DDoS attacks happen on a daily basis and multiple companies deal with their consequences all the time. Whatever the reason for such attacks, they always cause measurable financial losses.  
GamaSec Web Application Firewall (WAF) is capable of providing protection against some of the most commonly executed Distributed Denial of Service (DDoS) attacks, more specifically, capable of protecting the Network (Layer 3), Transport (Layer 4), and Application (Layer 7) layers </t>
  </si>
  <si>
    <t>GamaWaf - FW</t>
  </si>
  <si>
    <t xml:space="preserve">Website Attack Prevention –A shield in front of your website. 
Even the smallest of websites are targets for cyber attacks. Hackers' bad attempts may try to exhaust your website's resourcesand therefore, make it inaccessible. Even worse, these attacks can access your administrator account and leak your personal orconfidential data to hackers.  
 </t>
  </si>
  <si>
    <t xml:space="preserve">Gamma </t>
  </si>
  <si>
    <t xml:space="preserve">Contextual perception
99.5% accurate data classification using advanced deep learning
Horizontal coverage
One-click deployment across all applications, devices &amp; users
User democratization
Empowering the end user with instant remediation
</t>
  </si>
  <si>
    <t>Cloud Visibility</t>
  </si>
  <si>
    <t>Network Packet Visibility</t>
  </si>
  <si>
    <t>Network Packet Visibility for Public and Private Cloud Environments
Garland Prisms’ out-of-band packet mirroring and decryption solution, enabling your network-based tools to see deeper into your modern compute environments, providing visibility into Kubernetes and cloud environments without impacting performance or architectures and without modifying your deployment architectures.</t>
  </si>
  <si>
    <t>Inline Bypass</t>
  </si>
  <si>
    <t>Providing Ultimate Reliability for Inline Edge Security
Garland Technology’s Inline Bypass is the first line of defense for security threats and breaches by managing accessibility and resiliency for security tools like firewalls, Intrusion prevention system (IPS), Web application firewall (WAF), ensuring network uptime and reliability. Learn more about Bypass technology.</t>
  </si>
  <si>
    <t>Network TAPs</t>
  </si>
  <si>
    <t>Provide Complete Visibility for High-performance Monitoring Solutions
Garland Technology’s network TAPs (Test Access Points) make full duplex copies of network data without affecting network traffic, providing complete visibility and the high-performance, monitoring and security solutions require. Learn more about Network TAPs.</t>
  </si>
  <si>
    <t>Aggregator Network TAPs</t>
  </si>
  <si>
    <t>Network Packet Brokers</t>
  </si>
  <si>
    <t>Purpose-built and Specialized for Today's Needs
Garland Technology recognizes the need for a cost effective solution that allows the flexibility and speed that is required for the networks of the future. Get the advantages of full-featured NPBs at a significantly less cost. We take the approach of providing solutions that are flexible and scalable for future on-demand growth with excellent ROI. Learn more about Traffic Aggregation.</t>
  </si>
  <si>
    <t>Hard Drive Degaussers &amp; Tape Degaussers</t>
  </si>
  <si>
    <t>We understand that a hard drive and tape degausser has to do more than erase data. It must also be fast, quiet, and easy to use in a wide range of environments around the world. Most of all, it must be backed by a company you can count on for product support. We understand. And we deliver.</t>
  </si>
  <si>
    <t>Hard Drive Destroyers</t>
  </si>
  <si>
    <t>Listed on the NSA/CSS Evaluated Product List (EPL) for Hard Drive Bending Devices, our hard drive destroyers deliver the ultimate in destruction prior to media disposal. Best for use after degaussing, our destroyers quickly bend, break and mangle hard drives and internal components—including the data platters, PC boards, and read-write heads.</t>
  </si>
  <si>
    <t>Garrison SACS® Transfer Appliance</t>
  </si>
  <si>
    <t>Browser isolation</t>
  </si>
  <si>
    <t>The GTA is a hardsec platform for generic data import, and can be used alongside the GIA.</t>
  </si>
  <si>
    <t>Garrison SAVI® Isolation Appliance</t>
  </si>
  <si>
    <t>The GIA converts web browsing and other interactive applications to guaranteed safe video and audio.</t>
  </si>
  <si>
    <t>Garrison ULTRA® Cloud Platform</t>
  </si>
  <si>
    <t>Garrison ULTRA® delivers the hardsec power of the GIA and GTA as a cloud‑based service.</t>
  </si>
  <si>
    <t>File Access Control</t>
  </si>
  <si>
    <t>The typical model of data security relies on the Network and Operating Systems. Typically, the only additional security layers are within a database, if one exists. However, in all cases that security stays within the domain even when the data leaves.</t>
  </si>
  <si>
    <t>Report &amp; Tracking</t>
  </si>
  <si>
    <t>Log Reports</t>
  </si>
  <si>
    <t>GDS currently has a standalone hardware solution that can be deployed as an inline ASIC or can be incorporated as a hardware subcomponent to any other hardware components</t>
  </si>
  <si>
    <t>Data can never be considered secure if many people have access to your keys. The essence of total data security is to own and control your own encryption keys. Global Data Sentinel ensures “Zero-Knowledge” privacy by enforcing this through the unique architecture of the system.</t>
  </si>
  <si>
    <t>Our system flexibility reduces cost and risk, while greatly increasing the ability to integrate with existing systems and domain requirements</t>
  </si>
  <si>
    <t>Protected Sharing</t>
  </si>
  <si>
    <t>The reason for the massive surge in attacks is slightly more complicated. Ultimately, the problem stems from the historical design of networking. Once upon a time, in the dark ages of the 1980’s and 1990’s, networking was hard. There were a number of network products and options. Interoperability between networks, even those using the same core technologies, was difficult.</t>
  </si>
  <si>
    <t>Simulated Attack</t>
  </si>
  <si>
    <t>NetAlerts is Cyberis’ new service which provides a concise, consistent overview of changes to your internet exposure. Understanding your exposure is a key factor in understanding the risk to your network; by detecting changes in TCP/IP port states and highlighting dangerous ports,</t>
  </si>
  <si>
    <t>Mission Systems</t>
  </si>
  <si>
    <t>MISSION SYSTEMS IS A LEADING INTEGRATOR OF C4ISR SOLUTIONS FOR LAND, SEA, AIR, SPACE AND CYBER DEFENSE. We have an established global presence in secure communications systems, command-and-control systems, sensors and cyber products.</t>
  </si>
  <si>
    <t>Information Technology</t>
  </si>
  <si>
    <t>WE'VE BEEN A TRUSTED SYSTEMS INTEGRATOR FOR MORE THAN 50 YEARS. Information Technology creates large-scale, secure IT networks and systems and professional services for U.S. defense and intelligence, state and local government and commercial customers.</t>
  </si>
  <si>
    <t>CLOUD-DELIVERED NETWORK ACCESS CONTROL</t>
  </si>
  <si>
    <t>Experience Next-Gen Network Access Control (NAC) for a fraction of the cost of traditional NAC solutions. You can manage Genians Policy Server in your Cloud or Genians Cloud. It’s your choice.</t>
  </si>
  <si>
    <t>NAC AS A SERVICE (MSP READY)</t>
  </si>
  <si>
    <t>NAC as a service</t>
  </si>
  <si>
    <t>Security infused IT Asset Management empowered by Device Platform Intelligence
Ongoing Compliance-As-A-Service for Networks and Endpoints
Network abnormal detection
Customizable dashboards and reports</t>
  </si>
  <si>
    <t>ON-PREMISES NETWORK ACCESS CONTROL</t>
  </si>
  <si>
    <t>OnPrem</t>
  </si>
  <si>
    <t>Suitable for any-sized companies (Support unlimited active devices)
Upgrade between Editions as your network evolves without losing your original investment.
Free up to 300 devices (Basic Edition). No credit card required. No time limits.</t>
  </si>
  <si>
    <t>DEVICE PLATFORM INTELLIGENCE</t>
  </si>
  <si>
    <t>No matter what, the importance of network device visibility is paramount in the IoT era. Organizations require the endpoint intelligence needed to address not only technology-specific matters, such as device fingerprinting, but also to identify both business- and risk-related contexts. Also, any changes to a network’s security posture must be detected and alerts triggered in real-time.</t>
  </si>
  <si>
    <t xml:space="preserve">Data Loss Prevention </t>
  </si>
  <si>
    <t>Data Loss Prevention (DLP) is one of the fastest growing IT requirements. Garter estimated an 80% increase in businesses deploying DLP in 2018. It is estimated that up to 50% of data leakages are employee “accidental errors.” We want to fix this.</t>
  </si>
  <si>
    <t>DSARs</t>
  </si>
  <si>
    <t>Assess and Remediate Data Risks across your entire digital estate – Discover, Classify and Protect</t>
  </si>
  <si>
    <t>Uncover the true value of an effective search tool, with ASCEMA Sensitive Data Discovery Scan-as-a-Service</t>
  </si>
  <si>
    <t>Finding the right cyber security solution for your business can be overwhelming and confusing and that is why we offer our GeoLang professionals to optimise, consult and innovate solutions for your business. Our experts have a wealth of experience, a friendly attitude and impartial and honest advice to ensure your business benefits as much as possible.</t>
  </si>
  <si>
    <t>TLS SSL Certificates</t>
  </si>
  <si>
    <t>Signing Products are now powered by DigiCert and provide a trusted method of using your digital signature to sign electronic documents or code.</t>
  </si>
  <si>
    <t>GeoTrust powered by DigiCert now offers an even wider range of trusted SSL certificates backed by the industry’s best customer support. GeoTrust customers can now buy all their certificates—DigiCert, GeoTrust and Thawte—in the award-winning management platform DigiCert® CertCentral.</t>
  </si>
  <si>
    <t>GFI Security</t>
  </si>
  <si>
    <t>Over 40% of hacker attacks target the SMB.
Protect yourself and your customers with patch management, anti-virus/anti-malware, an iron-clad firewall and easy-to-use VPNs.</t>
  </si>
  <si>
    <t>GFI Communications</t>
  </si>
  <si>
    <t>Don’t pay more or surrender your data and privacy for collaboration tools.
Get Email, calendar, chat, digital faxing, and archiving that’s easy to deploy and use</t>
  </si>
  <si>
    <t>KerioControl</t>
  </si>
  <si>
    <t>GFI Network</t>
  </si>
  <si>
    <t>Ensure the applications that drive your business run smoothly on your network.
Save money by managing your existing bandwidth.</t>
  </si>
  <si>
    <t>ACCESS TRAFFIC</t>
  </si>
  <si>
    <t>Traffic Aggregators</t>
  </si>
  <si>
    <t>Reliably manage, aggregate and control network traffic
Physical Nodes
Virtual Nodes
TAPs
Traffic Aggregators</t>
  </si>
  <si>
    <t>ThreatINSIGHT</t>
  </si>
  <si>
    <t>Quickly access real-time network data to accelerate threat investigation
Gigamon ThreatINSIGHT</t>
  </si>
  <si>
    <t>Application Intelligence</t>
  </si>
  <si>
    <t>Filtering</t>
  </si>
  <si>
    <t>Metadata</t>
  </si>
  <si>
    <t>Automatically extract traffic intelligence and optimize data flow
Application Intelligence
Application Filtering
Application Metadata
Subscriber Intelligence
5G and CUPS Correlation
GTP Correlation
Traffic Intelligence
NetFlow Generation
SSL/TLS Decryption</t>
  </si>
  <si>
    <t>Traffic Intelligence</t>
  </si>
  <si>
    <t>NetFlow Generation</t>
  </si>
  <si>
    <t>SSL/TLS Decryption</t>
  </si>
  <si>
    <t>GigaVUE-FM</t>
  </si>
  <si>
    <t>VAF</t>
  </si>
  <si>
    <t>Easily monitor physical and virtual nodes through a single pane of glass
Fabric Management and Automation</t>
  </si>
  <si>
    <t>Hawk Cloud Visibility</t>
  </si>
  <si>
    <t>SYSTEM MANAGEMENT SOLUTIONS</t>
  </si>
  <si>
    <t>ITaaS</t>
  </si>
  <si>
    <t xml:space="preserve">Systems management is the administration of the information technology systems in an enterprise data center. An effective systems management plan facilitates the delivery of IT as a service (ITaaS) and allows the organization’s employees to respond to changing business requirements in an agile manner. </t>
  </si>
  <si>
    <t xml:space="preserve">WIRELESS AND INFRASTRUCTURE SOLUTIONS.
</t>
  </si>
  <si>
    <t>LAN/WLAN</t>
  </si>
  <si>
    <t>From wired (LAN / WAN) to wireless networks (WLAN), from on-premise to cloud managed to hybrid cloud, these solutions will help you manage your network infrastructure in a reliable and secure fashion so you can focus on running your business.</t>
  </si>
  <si>
    <t>IDS/IPS SOLUTIONS</t>
  </si>
  <si>
    <t>Prevention System</t>
  </si>
  <si>
    <t>IDS or Intrusion Detection Systems is the final line of technology to create a shield around your organization. IDS attempts to uncover individuals trying to break through the firewall by evaluating anomalies within a data flow.</t>
  </si>
  <si>
    <t>PROXY APPLIANCES.</t>
  </si>
  <si>
    <t>Web App Filtering</t>
  </si>
  <si>
    <t>Proxy Appliances are sometimes thought of as URL filtering devices. However, URL filtering tends to be a limited subset of a full-feature Proxy Appliance. Features like content caching, live stream splitting, and user identification, and an ability to control outbound flows drives the proxy appliance market.</t>
  </si>
  <si>
    <t>CLOUD PROTECTION</t>
  </si>
  <si>
    <t>Security in the cloud is much like security in your on-premises data centers – only without the costs of maintaining facilities and hardware. Cloud security is a fast-growing service that provides many of the same functionalities as traditional IT security. This includes protecting critical information from theft, data leakage and deletion.</t>
  </si>
  <si>
    <t xml:space="preserve">ENDPOINT PROTECTION.
</t>
  </si>
  <si>
    <t>Endpoint Security is the process of securing the various endpoints on a network, often defined as end-user devices such as mobile devices, laptops, and desktop PCs, although hardware such as servers in a data center are also considered endpoints. Essentially, endpoint security addresses the risks presented by devices connecting to an enterprise network.</t>
  </si>
  <si>
    <t>FIREWALLS</t>
  </si>
  <si>
    <t>Firewalls have been around for two decades and have provided protection in an ever hostile environment. Products from Juniper Networks, Cisco, and Check Point lead in mind-share, but newcomers like Palo Alto Networks lead the technology curve.</t>
  </si>
  <si>
    <t>AWS Data Centers</t>
  </si>
  <si>
    <t>Rebuild API regenerates safe, clean and visually identical files in seconds. Rebuild API is hosted on either a dedicated or shared customer environment and is available on all AWS data centres globally.</t>
  </si>
  <si>
    <t>Oakdoor File Gateway</t>
  </si>
  <si>
    <t>File Inspection</t>
  </si>
  <si>
    <t>The PA Consulting Oakdoor™ File Gateway with Glasswall Protection is a hardware security solution that provides secure file import and export to the stringent standards required by government intelligence agencies.</t>
  </si>
  <si>
    <t>File sanitization</t>
  </si>
  <si>
    <t>Powered by d-FIRST™, Glasswall’s Rebuild SDK regenerates safe, clean and visually identical files in seconds, integrating the world’s most advanced CDR technology into any business process.</t>
  </si>
  <si>
    <t>Hunna System</t>
  </si>
  <si>
    <t xml:space="preserve">The Hunna System is portable, air-gapped USB sanitiser. Integrated with Glasswall’s Rebuild SDK, it ensures files and data imported or exported on USB are clean and safe.
</t>
  </si>
  <si>
    <t>Rebuild for Email ensures delivery of clean safe and trusted attachments. No latency and no false positives delivers the highest level of security with no impact on productivity.</t>
  </si>
  <si>
    <t>Cyber Security Risk Assessment</t>
  </si>
  <si>
    <t>Our leadership team have been founding CEOs
and Business Executives with experience advising
F-1000 entities across 40 countries, we leverage our combined expertise to work with companies looking to implement and build both the systems and skills needed to sustain success and accelerate growth in the era of data proliferation.</t>
  </si>
  <si>
    <t>Continuous Maintenance</t>
  </si>
  <si>
    <t xml:space="preserve">End-to-end </t>
  </si>
  <si>
    <t>From an Initial Insurance &amp; Cybersecurity Audit, through to network infrastructure and security compliance with regulations such as HIPAA, the NY DFS, PCI, ISO, NIST and more, we work with organizations of all sizes to bridge the gap between traditional risk management and cybersecurity, ensuring business leaders are able to act strategically and with absolute transparency</t>
  </si>
  <si>
    <t>Information Security Policies</t>
  </si>
  <si>
    <t>Employee Cyber Training</t>
  </si>
  <si>
    <t>Global Compliance</t>
  </si>
  <si>
    <t>Technical Due Diligence</t>
  </si>
  <si>
    <t>Computer Forensics and Cyber Security Services for Corporate Clients</t>
  </si>
  <si>
    <t>GDF provides both large and small businesses with a wide variety of computer forensics services, such as data acquisition, data recovery and evidence gathering. We understand each client has different needs and each case is unique. We have assisted corporate security with the analysis of laptop systems once issued to employees suspected of Intellectual Property (IP) theft.</t>
  </si>
  <si>
    <t>Computer Forensics Services for Attorneys and Law Firms</t>
  </si>
  <si>
    <t>If your opponent’s client uses a computer or if the organization you represent uses computers, you need computer forensics. The computer has invaded our very existence, become a part of our lives, and is an integral part of almost every case from complex litigation and class actions to contract disputes and sexual harassment. GDF has consistently helped law firms substantially reduce costs of electronic discovery, win cases and quantify damages.</t>
  </si>
  <si>
    <t>Forensics for Intellectual Property Cases</t>
  </si>
  <si>
    <t>At GDF, we specialize in hunting down the digital traces that reveal what a user did with the data entrusted to them. GDF can analyze mobile phones, computers, tablets, thumb drives and cloud accounts, and correlate the activities of the user to paint a picture of what they did with your data.</t>
  </si>
  <si>
    <t>Virtual Classroom</t>
  </si>
  <si>
    <t>Anti-phishing</t>
  </si>
  <si>
    <t>Social engineering attacks are a significant threat to businesses, as 91% of hacks begin with a phishing or spear-phishing email. GLS SecurePhish™ is our advanced phishing simulation tool that enables your organization to test users with controlled phishing attack, assess responses and intervene with just-in-time training.</t>
  </si>
  <si>
    <t xml:space="preserve">Every customer receives our portal/learning management system to administer, deliver, test and track courses from a centralized location while ensuring completion and compliance. Choose our Premium version to give you even more functionality. Both versions include assessment tools to check learners’ mastery of skills and concepts.
</t>
  </si>
  <si>
    <t>IT Professional &amp; Developer</t>
  </si>
  <si>
    <t xml:space="preserve">From setup and monitoring to ongoing administration of your training program, GLS is you full-service learning partner. Our content and learning experts work with you to meet the long-term needs of your organization, determining the best sequence and strategy to nurture secure behavior and grow a culture of security within your company.
</t>
  </si>
  <si>
    <t xml:space="preserve">If you need specialized courseware, let Global Learning Systems design, develop and program it to your specifications. We provide a range of customization options to make it more meaningful and applicable to your audience – including translation in 14 different languages and tailoring to reflect your brand, policies and business processes.
</t>
  </si>
  <si>
    <t>OnDemand Portal</t>
  </si>
  <si>
    <t xml:space="preserve">EFT ARCUS
</t>
  </si>
  <si>
    <t>MFT</t>
  </si>
  <si>
    <t>EFT Arcus is a SaaS MFT solution for organizations that are looking for the agility, elasticity, and cost savings the cloud provides. Reduce the complexity of your file transfer infrastructure, increase operational efficiency, and protect your most important data using our secure managed file transfer cloud service.</t>
  </si>
  <si>
    <t>EFT</t>
  </si>
  <si>
    <t>Globalscape’s Enhanced File Transfer (EFT) platform is a comprehensive, user-friendly managed file transfer (MFT) software. EFT provides security and compliance combined with powerful tools for automation, collaboration, and analysis.</t>
  </si>
  <si>
    <t>Document &amp; Email Security</t>
  </si>
  <si>
    <t>Digitally sign documents and encrypt sensitive emails.</t>
  </si>
  <si>
    <t>Managed PKI &amp; CA Services</t>
  </si>
  <si>
    <t>PKI Management</t>
  </si>
  <si>
    <t>Reduce the effort, cost, and time associated with managing multiple enterprise digital certificates</t>
  </si>
  <si>
    <t>SSL/TLS Web &amp; Server Security</t>
  </si>
  <si>
    <t>GlobalSign offers a a range of SSL assurance levels, options (Wildcards, SANs) and key support (RSA, ECC)</t>
  </si>
  <si>
    <t>Control which users, machines, and devices can access corporate networks and services</t>
  </si>
  <si>
    <t>Digitally shrink-wrap your code to prove application legitimacy</t>
  </si>
  <si>
    <t>Internet of Everything</t>
  </si>
  <si>
    <t>Build high scale PKI and security into your mobile and IoT devices</t>
  </si>
  <si>
    <t>Mobile Devices</t>
  </si>
  <si>
    <t>Certificates for government service access, FDA, and more</t>
  </si>
  <si>
    <t xml:space="preserve">Gluu Casa
</t>
  </si>
  <si>
    <t xml:space="preserve">Self-service portal for end-users to manage account security preferences, like 2FA.
</t>
  </si>
  <si>
    <t xml:space="preserve">Super Gluu
</t>
  </si>
  <si>
    <t>FIDO Encryption</t>
  </si>
  <si>
    <t xml:space="preserve">Push notification two-factor authentication (2FA) mobile app for iOS and Android.
</t>
  </si>
  <si>
    <t>Open Source Support</t>
  </si>
  <si>
    <t>Client Support</t>
  </si>
  <si>
    <t xml:space="preserve">OpenID Connect &amp; UMA client software for server-side web apps.
</t>
  </si>
  <si>
    <t>Gluu Cloud</t>
  </si>
  <si>
    <t>Recipes, assets and support for Docker, Kubernetes, and other container deployments of Gluu.</t>
  </si>
  <si>
    <t>Gluu Enterprise</t>
  </si>
  <si>
    <t>OpenID Provider</t>
  </si>
  <si>
    <t>API gateway leveraging the Gluu Server for client credentials and policy management.</t>
  </si>
  <si>
    <t>Janssen Project</t>
  </si>
  <si>
    <t xml:space="preserve">GUI tool for installing and managing a highly available, clustered Gluu Server infrastructure.
</t>
  </si>
  <si>
    <t xml:space="preserve">Mobile &amp; End Point Protection
</t>
  </si>
  <si>
    <t>End Point Protection</t>
  </si>
  <si>
    <t xml:space="preserve">Perhaps one of the most vexing security challenges companies face today is to make sure sensitive information in employees’ mobile devices stays protected from misuse or theft, ending up in the wrong hands or otherwise compromised.
We protect your mobility with an absolute, persistence technology, the most powerful in the market. </t>
  </si>
  <si>
    <t xml:space="preserve">Managed Services
</t>
  </si>
  <si>
    <t>We are the only organization in our region to provide on-location and remote monitoring services from four geographically displaced Critical Incident Response &amp; Replication Centers (CIRRC) that serve our clients 24 / 7 / 365 to ensure compliance with the highest levels of performance and availability.</t>
  </si>
  <si>
    <t xml:space="preserve">Leading edge security advisory and mentoring services
</t>
  </si>
  <si>
    <t xml:space="preserve">Cyber Security
</t>
  </si>
  <si>
    <t>Cyber threats &amp; risks are becoming more complex in nature and can have a direct impact on everything from share prices and revenue streams to regulatory compliance and brand reputation. Traditional information security practices can only address a number of threats and firewalls.</t>
  </si>
  <si>
    <t xml:space="preserve">Physical Security
</t>
  </si>
  <si>
    <t>By addressing the evolving needs and priorities of global paradigm transformation, GM Sectec practices continuous improvement of its Information Technology and Security Strategy, as well as on the platform that supports it, to provide a holistic view of the enterprise – both physical and logical – and gain a better understanding of the incidents and trends throughout the customer landscape.</t>
  </si>
  <si>
    <t>GoAnywhere Open PGP Studio</t>
  </si>
  <si>
    <t xml:space="preserve">Open PGP Encryption Software
Free desktop tool that protects sensitive files with popular encryption standard Open PGP.
</t>
  </si>
  <si>
    <t xml:space="preserve">Free EFSS
</t>
  </si>
  <si>
    <t>Enterprise File Sync and Sharing Software
Free on-premises EFSS solution for local control of file storage security and user access. Installation comes with 10 free user accounts.</t>
  </si>
  <si>
    <t>Free FTP Client</t>
  </si>
  <si>
    <t xml:space="preserve">Free Automated File Transfer Software
Free edition of GoAnywhere MFT that allows you to automate FTP transfers through an intuitive web interface.
</t>
  </si>
  <si>
    <t>Free FTP Server</t>
  </si>
  <si>
    <t xml:space="preserve">Free FTP Server Software
Free edition of GoAnywhere MFT that comes with an enterprise-level FTP server for dashboard administration, security, user management, and more.
</t>
  </si>
  <si>
    <t>GoAnywhere Managed File Transfer</t>
  </si>
  <si>
    <t>Secure MFT Software for Automated File Transfers
A managed file transfer solution that streamlines, secures, and automates the exchange of data between your systems, customers, and trading partners.</t>
  </si>
  <si>
    <t>GoAnywhere Proxy Gateway</t>
  </si>
  <si>
    <t xml:space="preserve">Reverse and Forward Proxy Software
An enhanced reverse and forward proxy solution that keeps file sharing services safely in your private network when exchanging data with trading partners.
</t>
  </si>
  <si>
    <t>Protect Against Malware &amp; Attacks</t>
  </si>
  <si>
    <t>Hosted Website Security</t>
  </si>
  <si>
    <t xml:space="preserve">New! Control your online identity with a Personal Domain. Free forwarding to your Facebook, LinkedIn, Tumblr or Twitter page. No technical skills required.
</t>
  </si>
  <si>
    <t>Secure Your Website</t>
  </si>
  <si>
    <t>-Email addresses to match your domain and business name.
-Shared online calendars and syncing across all your devices.
-24/7/365 expert support.</t>
  </si>
  <si>
    <t>Back Up Your Website</t>
  </si>
  <si>
    <t>Our hosting solutions range from web hosting to blazing-fast dedicated servers. Find it all right here.</t>
  </si>
  <si>
    <t xml:space="preserve">Executive table top exercise and incident response preparedness
</t>
  </si>
  <si>
    <t>DFIR Prep</t>
  </si>
  <si>
    <t>We help companies prepare for and practice crisis management, because companies that do so perform better when a real crisis happens. While cyber security incidents may be inevitable, the resulting damage is not. 
We deliver a Table Top Exercise (TTX) simulation for executives with realistic scenarios designed uniquely for the company and its business operations.</t>
  </si>
  <si>
    <t>Go-to-market services for technology companies</t>
  </si>
  <si>
    <t>Market Analysis</t>
  </si>
  <si>
    <t>We deliver actionable market analysis and help technology companies establish themselves in the market through thought leadership and content development on emerging cyber security issues. 
​</t>
  </si>
  <si>
    <t>Executive cyber security risk profile and strategy</t>
  </si>
  <si>
    <t>We conduct a bespoke analysis of a company's most significant risks and its cyber security governance and program, delivering to C-Suite leaders and Board members a clear understanding of the company’s biggest cyber security risks and actionable recommendations to mitigate them.</t>
  </si>
  <si>
    <t xml:space="preserve">Portfolio support and diligence for private equity, investors, acquirers and holding companies </t>
  </si>
  <si>
    <t>Risk Dilligence Services</t>
  </si>
  <si>
    <t xml:space="preserve">We help buyers and investors not only to manage risk but to capture opportunities presented by cyber security. Through our Cyber Security Risk Diligence services, we help buyers anticipate, quantify, and negotiate mitigation of risks in M&amp;A and investing. </t>
  </si>
  <si>
    <t>Third party risk management program</t>
  </si>
  <si>
    <t>We help our clients to develop third party risk management programs that assess, prioritize, and mitigate cyber security risks from providers, partners, and other third parties. We also conduct individual risk assessments on third parties that are crucial to their business operations or that pose significant risk.</t>
  </si>
  <si>
    <t>Incident Response &amp; Forensics</t>
  </si>
  <si>
    <t>GoSecure Security Technologies are a diverse mix of our own solutions plus a handful of market leading vendors.</t>
  </si>
  <si>
    <t>Titan Managed Detection and Response (MDR)</t>
  </si>
  <si>
    <t>GoSecure Managed Detection and Response (MDR) goes far beyond simple security incident alerting by taking a direct and active role in detecting advanced threats and proactively mitigating them before they compromise sensitive data assets or business operations.</t>
  </si>
  <si>
    <t>Compliance &amp; Audit</t>
  </si>
  <si>
    <t>Cybersecurity Assessments</t>
  </si>
  <si>
    <t>GoSecure Advisory Services assess cybersecurity maturity and risk. We work closely with security teams to define a security roadmap that best fits their situation, needs and budget to improve their security posture.</t>
  </si>
  <si>
    <t>Security Compromise Assessment</t>
  </si>
  <si>
    <t>Titan Managed Security Services</t>
  </si>
  <si>
    <t>GoSecure Managed Security Services help you prioritize your security resources where they can deliver the most value.</t>
  </si>
  <si>
    <t>3rd Party Technology</t>
  </si>
  <si>
    <t>The Gospel Data Platform</t>
  </si>
  <si>
    <t>The Gospel Data Platform is a highly secure distributed database built on Distributed Ledger Technology (blockchain). The platform acts like a graph database and has the unique capability of sharing sensitive data with users both within the organisation and with external partners, while retaining full control over the shared information.</t>
  </si>
  <si>
    <t>Static Analysis with CodeSonar</t>
  </si>
  <si>
    <t>Eliminate security and safety issues with CodeSonar's source code analysis.</t>
  </si>
  <si>
    <t>Binary Software Composition Analysis</t>
  </si>
  <si>
    <t>Securing the Modern Software Stack</t>
  </si>
  <si>
    <t>Teleport Application Access</t>
  </si>
  <si>
    <t>Database Access</t>
  </si>
  <si>
    <t>Quick access to web applications running behind NAT and firewalls with security and compliance</t>
  </si>
  <si>
    <t>Teleport Kubernetes Access</t>
  </si>
  <si>
    <t>NAT</t>
  </si>
  <si>
    <t>Fast, secure access to Kubernetes clusters</t>
  </si>
  <si>
    <t>Teleport Server Access</t>
  </si>
  <si>
    <t>SSH Servers</t>
  </si>
  <si>
    <t>Instant SSH access for engineers with native security and compliance</t>
  </si>
  <si>
    <t>Graylog Open</t>
  </si>
  <si>
    <t>Gravwell Data Fusion Platform</t>
  </si>
  <si>
    <t>Graylog Enterprise</t>
  </si>
  <si>
    <t>If your enterprise is a software as a service (SaaS) business, your first and foremost priority should be to keep your service and website active at all times. Service downtime is, in fact, a serious threat for all online enterprises that must be avoided at all times, but for SaaS companies, it may cause you irreparable damage.</t>
  </si>
  <si>
    <t>Graylog Small Business</t>
  </si>
  <si>
    <t xml:space="preserve">Graylog Illuminate wants to make sure you can see your data and find the items you might be missing in the noise. Making the data easy to read, allowing you to pivot around your data, can take your investigation time down from hours to seconds. </t>
  </si>
  <si>
    <t>Account Takeovers</t>
  </si>
  <si>
    <t>Using biometric authentication, GreatHorn eliminates the risk of compromised accounts by verifying a sender’s identity across mobile, desktop, and web interfaces.</t>
  </si>
  <si>
    <t>Business Email Compromise</t>
  </si>
  <si>
    <t>GreatHorn’s adaptive threat analytics uses machine learning and data science to quickly and automatically learn the legitimate communication pattern specific to each sender and recipient, making it easy to identify anomalous emails.</t>
  </si>
  <si>
    <t>Embedded cryptographic toolkits</t>
  </si>
  <si>
    <t>Crypto SDKs</t>
  </si>
  <si>
    <t xml:space="preserve"> The industry's most powerful, reliable, and flexible embedded virtualization solution for hosting guest operating systems alongside real-time applications and middleware.</t>
  </si>
  <si>
    <t>Device Lifecycle Management (DLM) system</t>
  </si>
  <si>
    <t>Securely partitioned RTOS for demanding applications containing multiple programs with different levels of safety criticality, all executing on a single processor.</t>
  </si>
  <si>
    <t>Organizations are investing more time, money and energy in cybersecurity than at any other period in history. Despite skyrocketing investments, organizations are no more secure than they were in the past. The reason is simple – organizations aren't doing enough of the right things in the right order.</t>
  </si>
  <si>
    <t>AWARENESS</t>
  </si>
  <si>
    <t>Human beings have survived for millennia because they are genetically programmed to survive. Unfortunately, personal survival often equates to business risk. People are motivated by convenience and freedom, not cybersecurity. Once you understand this, you can build an Awareness program that uses this very same motivation to change behaviors and reduce people risk.</t>
  </si>
  <si>
    <t>COMPLIANCE</t>
  </si>
  <si>
    <t>Federal and state legislators are seeing the financial and reputational disruptions by businesses not having an effective cybersecurity program. With cybersecurity being just as important as badges and surveillance equipment, organizations are now being required to make it a top priority.
The compliance regulation you must follow depends on the industry you're in.</t>
  </si>
  <si>
    <t>GOVERNANCE</t>
  </si>
  <si>
    <t xml:space="preserve">reyCastle Security will spearhead the creation of an effective and cross-functional Information Security Management Governance team that will effectively manage cyber risk in concert with your business objectives. We will provide process, tools training and create an effective governance team. </t>
  </si>
  <si>
    <t>INCIDENT RESPONSE SERVICES</t>
  </si>
  <si>
    <t>Our Computer Incident Response Teams (CIRTs) have responded to hundreds of breaches, intrusions, malware infections, thefts, employee investigations, fraud cases and other incidents. Our highly-certified experts have extensive experience in command, coordination and correction of incidents in nearly every industry throughout North America, from local businesses to Fortune 500 international conglomerates.</t>
  </si>
  <si>
    <t>Vulnerability scanning has become a cybersecurity staple. Utilizing one or more "scanning" tools, your entire infrastructure(s) can be scanned for technical vulnerabilities.</t>
  </si>
  <si>
    <t>Threat Monitoring &amp; Detection</t>
  </si>
  <si>
    <t>CyberX customers receive standard expert support, including technical support, software &amp; threat intelligence updates, online help &amp; case management, and hardware repair/replacement under warranty. We also offer premium support options, including a dedicated customer success manager, priority routing of issues &amp; enhancement requests, ongoing health checks, and membership in our Customer Advisory Board.</t>
  </si>
  <si>
    <t>Our experts test your network using real-world techniques to deliver cogent strategies to make your network bulletproof.</t>
  </si>
  <si>
    <t>Cybersecurity Awareness Training</t>
  </si>
  <si>
    <t>Grid32 provides on-site employee cybersecurity training, ensuring your staff are properly trained to protect your organization from information security threats. Untrained users are often susceptible to social engineering and other human-based attacks.</t>
  </si>
  <si>
    <t>Web App Testing</t>
  </si>
  <si>
    <t>Our AppSec team can simulate attacks on your application and review your code to ensure your application is secure.</t>
  </si>
  <si>
    <t>Vulnerability Assessments</t>
  </si>
  <si>
    <t>We use enterprise-grade software and advanced techniques to scan your systems and find the vulnerabilities in your network.</t>
  </si>
  <si>
    <t>Card Recon</t>
  </si>
  <si>
    <t>PCI DSS Discovery Tool</t>
  </si>
  <si>
    <t>Accurate and powerful, Card Recon by Ground Labs is the credit card data discovery tool of choice for more than 300 PCI Qualified Security Assessors (QSAs) and is trusted by over 4,500 merchants across 80 countries as their credit card scanning software. Ground Labs has two solutions that can fit the needs of your business, Card Recon Desktop and Card Recon Server. With either solution you can have confidence you’ll be using the industry leading credit card scanning software.</t>
  </si>
  <si>
    <t>Enterprise Recon</t>
  </si>
  <si>
    <t>PII Scanning Tool</t>
  </si>
  <si>
    <t>With Enterprise Recon by Ground Labs, organizations can find and remediate sensitive information across the broadest range of structured and unstructured data, whether it’s stored on your servers, on your employees’ devices, or in the cloud. Enterprise Recon enables organizations worldwide to seamlessly discover all of their data and comply with GDPR, PCI DSS, CCPA, HIPAA, Australian Privacy and other data security standards that require the ability to locate and secure PII data as well as information on gender, ethnicity and health… or even non-PII financial data. Enterprise Recon is powered by GLASS™, Ground Labs' proprietary technology that enables the quickest and most accurate data discovery across the broadest set of platforms available.</t>
  </si>
  <si>
    <t>CLOUD SECURITY &amp; APPLICATION CONTROL</t>
  </si>
  <si>
    <t>Control data from a myriad of sources— laptops, database exchanges, all cloud services and infrastructures, such as AWS, Amazon Cloud, Azure, Box, Dropbox, Evernote, Google Cloud, Google Docs, Google Drive, Office 365, OneDrive, Salesforce, Skype for Business and more to Shadow IT (BYOx). GTB's CASB with a Twist</t>
  </si>
  <si>
    <t>DATA DISCOVERY, CLASSIFICATION, WATERMARK with OCR</t>
  </si>
  <si>
    <t>OPSWAT Certified Discover, Locate, Identify, Locate, Classify &amp; Inventory - your critical data including Exchange, PST/OST, NAS, SharePoint, Fileshares, Local Storage, Cloud Storage (Google, BOX, Dropbox, OneDrive ..), including OCR detection.</t>
  </si>
  <si>
    <t>DATA LOSS PREVENTION (DLP) Smart &amp; Intelligent</t>
  </si>
  <si>
    <t>Real-Time &amp; Accurate, a Content-Aware Reverse Firewall inspects, classifies and analyzes ALL outbound &amp;/ inbound data transmissions in real time. ALL Channels and ALL types of data, structured and /or unstructured, including OCR detection &amp; Cloud (AWS, Azure).</t>
  </si>
  <si>
    <t>FILE &amp; DATABASE AUDITOR</t>
  </si>
  <si>
    <t>File Activity Monitoring</t>
  </si>
  <si>
    <t>CONTENT AWARE DIGITAL RIGHTS MANAGEMENT</t>
  </si>
  <si>
    <t>Comprehensive access control to sensitive data for internal and external users. The system automatically controls 4 Ws WHO can access the information, WHAT can recipients do with the information, WHEN can each user access the information &amp; WHERE the information can be used.</t>
  </si>
  <si>
    <t>ENDPOINT PROTECTOR, DLP, UBA, ITM with OCR &amp; FINGERPRINTS</t>
  </si>
  <si>
    <t>OPSWAT Certified. OFF-Premises, real-time Fingerprint Detection for Data in Use!! No other solution can. Data Classifier, Control Wireless, OCR, SSL w/o a proxy, POS, Social Media, Email, Applications such as BOX, Dropbox &amp; more!</t>
  </si>
  <si>
    <t>Onsite Hard Drive Erasure</t>
  </si>
  <si>
    <t>Looking for a way to securely erase e-data, but still retain the physical hard drive? Our secure onsite hard drive erasure service is perfect for business’ that have off-lease equipment, or hard drives for reuse, redeployment or high remarking value.Utilizing the Guardian Data Destruction state of the art process and erasure equipment we perform complete hard-drive erasure at your location.</t>
  </si>
  <si>
    <t>Onsite Hard Drive, Tape &amp; E-Media Shredding</t>
  </si>
  <si>
    <t>Our onsite shredding service is the most secure and cost effective way to dispose of all types of end-of-life hard drives and media tapes. The hard drive shredding services is great for business’ with large data centers, or a stockpile of old hard drives and media tapes because it is a fast and efficient process.</t>
  </si>
  <si>
    <t>Onsite NSA Hard Drive Degaussing</t>
  </si>
  <si>
    <t>Hard drive degaussing is a cost effective solution to destroy small quantities of hard drives or media tapes. Hard drive degaussing exposes equipment to a powerful magnetic field to ensure removal of data from the media. This method is perfect for small and medium sized business that are looking for a budget friendly way to destroy old hard drives and media tapes.</t>
  </si>
  <si>
    <t>Electronics Packing-Logistics &amp; Asset Recovery</t>
  </si>
  <si>
    <t>Control costs and have full accountability of your equipment with our Asset Recovery and Reverse Logistics services. The visibility of captured data at the time of pick will insure and verify that your assets are fully protected and recovered.</t>
  </si>
  <si>
    <t>Infection Monkey</t>
  </si>
  <si>
    <t>FOSS</t>
  </si>
  <si>
    <t>Guardicore Centra Security Platform</t>
  </si>
  <si>
    <t>Microsegmentation</t>
  </si>
  <si>
    <t>Reduce your attack surface and prevent lateral movement with fast and simple segmentation that works everywhere</t>
  </si>
  <si>
    <t>DexGuard: Android App Security</t>
  </si>
  <si>
    <t>Protecting Android applications and SDKs against reverse engineering and hacking</t>
  </si>
  <si>
    <t>iXGuard: iOS App Security</t>
  </si>
  <si>
    <t>Cutting-edge protection for your iOS apps and SDKs</t>
  </si>
  <si>
    <t>ProGuard: Open Source Optimizer for Java and Kotlin</t>
  </si>
  <si>
    <t>Open Source Optimizer for Java and Kotlin</t>
  </si>
  <si>
    <t>ThreatCast: Mobile App Security Console</t>
  </si>
  <si>
    <t>MIDA Cybersecurity</t>
  </si>
  <si>
    <t>Cryptographic Container</t>
  </si>
  <si>
    <t>Our flagship product MIDA, built in collaboration with global telecommunications provider Verizon, is a new approach to security where every digital asset (firewall rules, configs, virtual machine images etc.) is matched with a cryptographic container which provides the integrity,  provenance and policy information for that asset. Any change in that asset that is outside of policy can be detected with cryptographic certainty and mitigated in real time. In comparison the traditional approach of downloading events and running those events through a correlation analysis engine is expensive, unreliable and slow, especially for remote infrastructures such as cloud and IOT.
One major benefit of the product is that it pays for itself due to the cost savings delivered by automated compliance management and reporting. The product offers templates based on existing standards, whether PCI DSS, SOC2, FEDRAMP etc. and provides continuous real time compliance reporting based on those templates, along with independently verifiable artifacts for reporting purposes to auditors, dramatically reducing  manual compliance overhead</t>
  </si>
  <si>
    <t>HSX - Life Sciences</t>
  </si>
  <si>
    <t>PHI Security</t>
  </si>
  <si>
    <t>Our HSX platform was designed and built for the Estonian Health Care system, providing immutable audit trails for activity related to patient health care records. The platform is based around APIs for integrity, provenance, consent, identity reconciliation, secure transport and multi-party computation.
In 2020 we announced a partnership with Roche and 10 other pharma companies to build a Real World Data Engine based on this platform, enabling pharma market access to get aggregate results of medicine use across a region without moving patient data from the databases that host the data – we call this concept data visibility, analyzing distributed data sets with guaranteed compliance with all privacy regulations. HSX enables this to work at scale with the performance necessary for practical use cases, including indication and combination-based pricing, value based pricing, clinical trial patient enrollment and differentiated rebates</t>
  </si>
  <si>
    <t>SCM - Supply Chain</t>
  </si>
  <si>
    <t>Our SCM platform provides supply chain solutions for security, track and trace, diversion and recall management, counterfeit detection and post-sale monitoring (pharmacovigilance) for industries including aerospace, life sciences, manufacturing and consumer goods. Our supply chain solutions are used by some of the largest aerospace companies in the world to ensure end to end security for their physical, information and software supply chains</t>
  </si>
  <si>
    <t>VaccineGuard</t>
  </si>
  <si>
    <t>Vaccine Certificate Platform</t>
  </si>
  <si>
    <t>KSI Cash - Central Bank Digital Currency (CBDC)</t>
  </si>
  <si>
    <t>Our first conversations about building a digital cash system with Central Banks started in the early 2000s. Although there was no clear market opportunity then, we continued to do fundamental research. Over the last 5 years our research efforts intensified, leading to the invention of KSICash, a full stack infrastructure for CBDC built on KSI Blockchain</t>
  </si>
  <si>
    <t>CERTUS - eGovernment</t>
  </si>
  <si>
    <t>CERTUS ™ is a product built in collaboration with SICPA, a world leader in government security solutions. Certus is a novel digital solution that enables document issuers like educational institutions, government bodies or notaries to secure value documents. It is a cost-effective next-generation security solution which sets a new standard in securing sensitive paper-based and digital documents, credentials and qualifications.</t>
  </si>
  <si>
    <t>EOGuard</t>
  </si>
  <si>
    <t>Insurwave is a partnership between Ernst and Young (EY) and Guardtime to digitize and automate processes in the commercial insurance industry. The platform went live in 2018 with benefits including speed and accuracy for settlements and claims, bringing risk closer to capital and improving capital requirements under Solvency II.</t>
  </si>
  <si>
    <t>Coliseum - Cyber Resiliency Training and Services</t>
  </si>
  <si>
    <t>Coliseum is a highly automated and scalable cyber range platform and a portfolio of accompanying services to help government and private sector clients increase their preparedness against cyber threats and to achieve cyber resilience through highly specialized training, exercises and evaluations.
Guardtime won the contract in 2017 for the design of the next generation NATO cyber range - home of the largest cyber exercise in the world, NATO's Locked Shields - and offers automated exercises for enterprise clients to access on a subscription basis, delivering a range of exercises from simple scripted attacks to highly complex scenarios.</t>
  </si>
  <si>
    <t>Network &amp; Infrastructure Security</t>
  </si>
  <si>
    <t xml:space="preserve">Your network infrastructure is critical to the operation of your business. We can help ensure the integrity and security of your physical and virtual networks
</t>
  </si>
  <si>
    <t>Security Operations &amp; Incident Response</t>
  </si>
  <si>
    <t>SecOps</t>
  </si>
  <si>
    <t xml:space="preserve">The ability to effectively identify and respond to incidents early within the threat lifecycle begins with your security operations and incident response capabilities.
</t>
  </si>
  <si>
    <t xml:space="preserve">Security Awareness &amp; Education
</t>
  </si>
  <si>
    <t xml:space="preserve">Instructor-led security awareness and education services provide access to key technologies, specifically customized to address your organization’s needs.
</t>
  </si>
  <si>
    <t>Vulnerability Management &amp; Penetration Testing</t>
  </si>
  <si>
    <t xml:space="preserve">Identify and prioritize your vulnerabilities for effective remediation — before attackers can leverage them.
</t>
  </si>
  <si>
    <t>The convergence of responsibility for any organization defining their application security should result in an operational state where every task or test ensures that all software releases are secure.</t>
  </si>
  <si>
    <t xml:space="preserve">IT workloads are moving to the cloud faster than ever and in order to lead your organization to a secure cloud, your security practices must be ready to address this shift.
</t>
  </si>
  <si>
    <t xml:space="preserve">Ensure your information security program is aligned with industry best practices, regulations and compliance mandates to support your organization’s business goals.
</t>
  </si>
  <si>
    <t xml:space="preserve">Introducing more data security controls without affecting business productivity is challenging. We can help you improve data protection in a way that best fits your needs and environment.
</t>
  </si>
  <si>
    <t xml:space="preserve">Email Security
</t>
  </si>
  <si>
    <t xml:space="preserve">Email is a critical function for communicating and conducting business. It’s also a primary vector for attacks and for data exfiltration. We can help you ensure the protection of email content and accounts from unauthorized access.
</t>
  </si>
  <si>
    <t xml:space="preserve">The traditional network security perimeter is no more. Visibility and control of your endpoints have become critical. We can help you identify and manage the right endpoint security technologies for your unique requirements.
</t>
  </si>
  <si>
    <t xml:space="preserve">Identity &amp; Access Management
</t>
  </si>
  <si>
    <t xml:space="preserve">Control user access to critical information and systems without impeding business operations.
</t>
  </si>
  <si>
    <t xml:space="preserve">A strong security program depends on more than just the right tools. It also requires skilled resources to manage your environment.
</t>
  </si>
  <si>
    <t>Operational Security</t>
  </si>
  <si>
    <t>Fraud Analytics</t>
  </si>
  <si>
    <t>Monitor Cross-Channel Transactions and Identify Risky Events in Real-Time</t>
  </si>
  <si>
    <t xml:space="preserve">Predictive Security Analytics to Detect Unknown Threats in Real-time
</t>
  </si>
  <si>
    <t>Identity Analytics</t>
  </si>
  <si>
    <t>Real-Time Access Control Automation Using Risk and Intelligence</t>
  </si>
  <si>
    <t>Operating System/Network Device Hardening</t>
  </si>
  <si>
    <t>OS Hardening</t>
  </si>
  <si>
    <t>Network Device Hardening</t>
  </si>
  <si>
    <t>Security Policy Advising &amp; Creation</t>
  </si>
  <si>
    <t>Risk Assessment Reporting</t>
  </si>
  <si>
    <t>Risk Management Planning &amp; Execution</t>
  </si>
  <si>
    <t>Risk Mitigation Planning &amp; Execution</t>
  </si>
  <si>
    <t>Information System Cyber Security Compliance</t>
  </si>
  <si>
    <t>Internal Protection Design &amp; Installation</t>
  </si>
  <si>
    <t>Perimeter Protection Design, Installation &amp; Tuning</t>
  </si>
  <si>
    <t>Security Test &amp; Evaluation</t>
  </si>
  <si>
    <t>Security System Design and Build</t>
  </si>
  <si>
    <t>Security Appliance Selection/build</t>
  </si>
  <si>
    <t xml:space="preserve">Security Update Infrastructure </t>
  </si>
  <si>
    <t>Incident Response Planning &amp; Test</t>
  </si>
  <si>
    <t>In-house Group Security Training</t>
  </si>
  <si>
    <t>On-line Group Security Training</t>
  </si>
  <si>
    <t>Safe Internet Interaction</t>
  </si>
  <si>
    <t>Safe Email Usage</t>
  </si>
  <si>
    <t>Security System Training</t>
  </si>
  <si>
    <t>Learning Platform | LMS</t>
  </si>
  <si>
    <t>LMS Creation</t>
  </si>
  <si>
    <t>Our brand new Learning Platform was designed from the ground up to be simple. Build a custom training using Habitu8’s amazing content. Launch it. Track it. Learners will love the Netflix-style viewing experience as well!</t>
  </si>
  <si>
    <t>TRAINING VIDEOS</t>
  </si>
  <si>
    <t>Bounty</t>
  </si>
  <si>
    <t>Continuous testing to secure applications that power organizations.</t>
  </si>
  <si>
    <t>Clear + Gateway</t>
  </si>
  <si>
    <t>Monitored Penetration Testing</t>
  </si>
  <si>
    <t>Highly vetted, specialized researchers with best-in-class VPN.</t>
  </si>
  <si>
    <t>Pentest</t>
  </si>
  <si>
    <t>Establish a compliant vulnerability assessment process.</t>
  </si>
  <si>
    <t>Vulnerability Remediation</t>
  </si>
  <si>
    <t>The first step in receiving and acting on vulnerabilities discovered by third-parties.</t>
  </si>
  <si>
    <t>Reshaping the way companies find and fix critical vulnerabilities before they can be exploited.</t>
  </si>
  <si>
    <t>Enhance your hacker-powered security program with our Advisory and Triage Services.</t>
  </si>
  <si>
    <t>Certified Penetration Tester</t>
  </si>
  <si>
    <t>Learn in the most structured, logical way.</t>
  </si>
  <si>
    <t>CompTIA Security Plus</t>
  </si>
  <si>
    <t>By Professor Messer</t>
  </si>
  <si>
    <t>Docker Crash Course</t>
  </si>
  <si>
    <t>Learn Docker and Containers In 40 Minutes</t>
  </si>
  <si>
    <t>Hacking For Beginners</t>
  </si>
  <si>
    <t>Start from absolute scratch!</t>
  </si>
  <si>
    <t>Hacking Fundamentals Ultimate</t>
  </si>
  <si>
    <t>The ultimate bundle for getting started with ethical hacking</t>
  </si>
  <si>
    <t>Hacking With Kali Linux</t>
  </si>
  <si>
    <t>#1 Ranking Kali Linux Tutorial!</t>
  </si>
  <si>
    <t>Linux Command Line</t>
  </si>
  <si>
    <t>Learn Linux commands for Kali and others</t>
  </si>
  <si>
    <t>Web Apps Security Fundamentals</t>
  </si>
  <si>
    <t>Have you ever wondered how hackers deface websites?</t>
  </si>
  <si>
    <t>Web Hacking Boot Camp</t>
  </si>
  <si>
    <t>Learn web hacking from an expert penetration tester</t>
  </si>
  <si>
    <t>Managed Services  MSSP</t>
  </si>
  <si>
    <t>Many companies feel “outgunned” by cybercriminals due to increasingly prevalent security breaches that are reported in the news daily, and the seemingly endless stream of new threats and vulnerabilities discovered each day. To mitigate those threats, many companies employ managed security service providers (MSSPs), which typically operate as a team of analysts who specialize in several Cybersecurity disciplines.</t>
  </si>
  <si>
    <t>CISO-AS-A-SERVICE HackerU Solutions provides highly professional CISO services that are customized to suit the client`s security-related objectives regarding client’s budget. The CISO we appoint will take professional responsibility for all aspects of information security in the organization. As part of the role, the CISO will strategically map and assess the informational assets of the organization, adhere to risk assessment reports, and provide and implement a customized plan to bridge current security gaps.</t>
  </si>
  <si>
    <t>Offensive Security is the ultimate way to adapt your organization to the volatile world of Cybersecurity. Our offensive security experts work with cutting-edge tools, techniques, and procedures real-threat-actors would use, to expose security risks and vulnerabilities that malicious attackers would be glad to exploit. Exposing security gaps in your organization will allow you to keep the cyber criminals at bay.</t>
  </si>
  <si>
    <t>CYBER SECURITY RISK MANAGEMENT &amp; ASSESSMENT PROGRAM</t>
  </si>
  <si>
    <t>Cyber Risk Managers stand between organizations and criminal hackers on a daily basis. Students enrolled in the course will learn to monitor the security of sensitive data and ensure compliance with the highest Cyber Security measures. Cyber Risk Managers analyze Cyber Operations and prepare intelligence briefings for senior executives regarding their organization’s readiness for Cyber Attacks, and overall susceptibility to Cyber Threats.</t>
  </si>
  <si>
    <t>CYBERSECURITY PROFESSIONAL PROGRAM</t>
  </si>
  <si>
    <t>Provide your Continuing Education students with the tools and knowledge today’s digital workplace requires.
Cyber Security Professionals are responsible for managing Cyber Security strategy, prevention of attacks, and handling attacks as they occur. Students enrolled in this course learn the fundamentals of networking, systems, and programming, and best practices in advanced Cyber Security strategy. They’ll hit the ground running as the go-to employees in any digital workplace, serving as the first line of defense against Cyber Threats.</t>
  </si>
  <si>
    <t>DATA SCIENCE AND ANALYTICS PROGRAM</t>
  </si>
  <si>
    <t>Data Scientists and Analysts are tasked with the collection, identification, organization, and interpretation of data across varying verticals. Students enrolled in this course will learn data science fundamentals such as the most common scientific methods, processes, algorithms, and systems used to extract information from structured and unstructured data. They’ll exit the program with the skills, experience, and knowledge essential to acquiring a job in the data analytics field.</t>
  </si>
  <si>
    <t>DIGITAL MARKETING PROGRAM</t>
  </si>
  <si>
    <t>Digital Marketers are employed to keep their thumb on the digital pulse as platforms and technologies evolve. Students enrolled in this course will learn will learn digital marketing fundamentals, terminology, existing advertising and social networking platforms, and the SEO and PPC techniques and tools needed to leverage the ever-evolving, digital marketing landscape. The program’s in-depth curricula will aid students in building a comprehensive digital portfolio filled with digital projects that utilize the marketing industry’s most in-demand tools and techniques.</t>
  </si>
  <si>
    <t>ETHICAL HACKING PROGRAM</t>
  </si>
  <si>
    <t>Ethical Hackers are hired to stay one step ahead of Cyber Criminals by thinking like them. Students enrolled in this course will learn to think like criminal hackers and use black-hat methods to “white hack” systems, evaluate attack scenarios, and identify vulnerabilities in an organization’s Cyber Infrastructure. The program’s immersive simulation training teaches students to construct defenses against any susceptibilities.</t>
  </si>
  <si>
    <t>FULL STACK DEVELOPMENT | CODING PROGRAM</t>
  </si>
  <si>
    <t>Full Stack Developers often specialize in a single coding language or framework technology, but most skilled developers grow to offer a wider range of capabilities. Students enrolled in this course will master a multitude of methodologies, knowledge, and tools in demand in the web development field. Our course ensures graduates leave the program with projects and tasks within a robust development portfolio that they can leverage to enter the field.</t>
  </si>
  <si>
    <t>UI | UX PROGRAM</t>
  </si>
  <si>
    <t>UI | UX Designers focus on the development of digital products by lending their customer experience expertise to a wide variety of verticals. These individuals specialize in enhancing and streamlining the user experience of an application as it relates to ‘functionality’, ‘usability’, and ‘user adaptability’. By prioritizing a product’s “look and feel” and “responsiveness and interactivity”, designers develop user interfaces supported by audience research, developer collaboration, and competitor analysis.</t>
  </si>
  <si>
    <t>External Penetration Testing</t>
  </si>
  <si>
    <t>External</t>
  </si>
  <si>
    <t>An External Penetration Test differs from a vulnerability assessment in that it actually exploits the vulnerabilities to determine what information is actually exposed to the outside world. An External Penetration Test mimics the actions of an actual attacker exploiting weaknesses in the network security without the usual dangers. This test examines external IT systems for any weakness that could be used by an external attacker to disrupt the confidentiality, availability or integrity of the network, thereby allowing the organisation to address each weakness.</t>
  </si>
  <si>
    <t>Internal Penetration Testing</t>
  </si>
  <si>
    <t>Internal</t>
  </si>
  <si>
    <t>An Internal Penetration Test differs from a vulnerability assessment in that it actually exploits the vulnerabilities to determine what information is actually exposed. An Internal Penetration Test mimics the actions of an actual attacker exploiting weaknesses in network security without the usual dangers. This test examines internal IT systems for any weakness that could be used to disrupt the confidentiality, availability or integrity of the network, thereby allowing the organisation to address each weakness.</t>
  </si>
  <si>
    <t>Scada Penetration Testing</t>
  </si>
  <si>
    <t>SCADA</t>
  </si>
  <si>
    <t>SCADA (Process Control Networks) based systems have moved from proprietary closed networks to open source solutions and TCP/IP enabled networks steadily over recent years. This has made them vulnerable to the same security vulnerabilities that face our traditional computer networks.
This has lead to some highly publicised successful intrusions has resulted in malicious attackers obtaining administrative access to core systems.</t>
  </si>
  <si>
    <t>War Dialing Penetration Testing</t>
  </si>
  <si>
    <t>War Dialing</t>
  </si>
  <si>
    <t>One of the many avenues of entry/information gain is via remote access through a dial-up connection to other phone controlled systems (IVR, DISA etc) The attack method is known as War Dialing and is now being easier to perform due to the explosion in VOIP services and providers.
War Dialing is technique used  to perform "port scanning" but for telephones. Numbers are dialed systematically and the answering tones are assessed. Just as with a port scanner, available A War Dialing assessment looks for answering resources and then the attacker can then attempt to attack the service in order to gain access.</t>
  </si>
  <si>
    <t>Web Application Security Testing</t>
  </si>
  <si>
    <t>Web applications have become common targets for attackers. Attackers can leverage relatively simple vulnerabilities to gain access to confidential information most likely containing personally identifiable information.
While traditional firewalls and other network security controls are an important layer of any Information Security Program, they can’t defend or alert against many of the attack vectors specific to web applications. It is critical for an organisation to ensure that its web applications are not susceptible to common types of attack.</t>
  </si>
  <si>
    <t>Web Security Health Check</t>
  </si>
  <si>
    <t>The Web Security Health Check is  a quick snapshot focusing on typical security vulnerabilities. This service is a mini combination of both our External Penetration Testing and our Web Application Penetration test services.
Best Practice suggests that an organisation should perform a web application test in addition to regular security assessments in order to ensure the security of its web applications.</t>
  </si>
  <si>
    <t>Secured Hosting</t>
  </si>
  <si>
    <t>HackLabs has often struggled to recommend a hosting provider. Due to the nature of our work we had seen many of the providers in the market (Many of which were left wanting). This was until we were testing a few clients whom had Rackspace hosted sites.</t>
  </si>
  <si>
    <t>HackLabs has provided Social Engineering testing to many organisations throughout the world. During the Social Engineering testing, HackLabs' experts attempt to manipulate an organisation’s employees into allowing unauthorised access to confidential information. This allows the organisation to test their Information Security Policy and their employees’ adherence to that policy. By hiring HackLabs to perform this test, the organisation can identify failure points and train its staff in order to prevent an actual breach. HackLabs has designed techniques that can be performed both onsite and remotely.</t>
  </si>
  <si>
    <t>Vulnerability Management &amp; Assessment</t>
  </si>
  <si>
    <t>HackLabs helps secure your network and information proactively by identifying vulnerabilities before hackers can take advantage of them.
MVS assists meeting audit and regulatory requirements while creating trust and confidence with your online solutions. Our approach is designed to identify thousands of known security vulnerabilities, assess the risks and provide remediation recommendations.
Regular Schedule &amp; Updates - Regular vulnerability scanning is critical in securing an organisation’s network. Even if your current software is up to date, the rapid pace of upgrades creates new vulnerabilities in systems daily. Managed Vulnerability Service provides protection against the latest threats with updates every 12 hours to the scanning solution.</t>
  </si>
  <si>
    <t>Incident Response and Forensic Services</t>
  </si>
  <si>
    <t>HALOCK gives you the tools to properly handle a security event so you can help prevent the spread of harmful malware, further data loss and increased legal liability. Your staff must be aware, well trained and diligent in following your response procedures to quickly and safely mitigate a security crisis.</t>
  </si>
  <si>
    <t xml:space="preserve">Performed under controlled conditions, penetration testing — also called pen testing — identifies vulnerabilities that can be leveraged by an attacker to gain access, and provides detailed recommendations to proactively implement countermeasures to prevent real world exploitation of identified vulnerabilities.  Penetration testing services demonstrate what a malicious individual could accomplish while simultaneously measuring the effectiveness of existing security controls. </t>
  </si>
  <si>
    <t>For more than two decades, HALOCK Security Labs has helped implement and maintain information security programs to help protect our clients’ critical assets. Our Purpose Driven Security® approach utilizes risk assessments and risk management principles to prioritize and optimize your security investment. Through the Duty of Care Risk Assessment (DoCRA) method, HALOCK can help you establish reasonable security controls and acceptable risk.</t>
  </si>
  <si>
    <t>Security Engineering and Products</t>
  </si>
  <si>
    <t>Security engineering aims to reduce total IT risk by implementing security controls and processes that address needs across your network, rather than attempting to retroactively deal with threats as they appear.</t>
  </si>
  <si>
    <t>Any organization that handles sensitive information — whether personal information, critical infrastructure systems, financial information, intellectual property or sensitive government information — is subject to laws and regulations for protecting that information.</t>
  </si>
  <si>
    <t>Halon MTA</t>
  </si>
  <si>
    <t>Halon MTA consolidates your email infrastructure, reducing risk and complexity. It makes email infrastructure scalable, simple to manage, rich in functionality and easy to evolve.</t>
  </si>
  <si>
    <t>Haltdos Falcon</t>
  </si>
  <si>
    <t>Haltdos Canary</t>
  </si>
  <si>
    <t>Delivery Controller</t>
  </si>
  <si>
    <t>Haltdos Swift</t>
  </si>
  <si>
    <t>Web Security Scanning Service</t>
  </si>
  <si>
    <t>Periodic audit application and web server configurations to discover and report vulnerabilities. Include security into DevOps by integrating security scans with every product release.</t>
  </si>
  <si>
    <t>Web Application &amp; API Protection Service</t>
  </si>
  <si>
    <t>Detecting behavioral and anomaly inconsistencies for accurate attack detection and mitigation using artificial intelligence and expert security analysts. Our WAF service comes with intelligent algorithms and built-in security rules but it also gives you full control to customize it as per application logic</t>
  </si>
  <si>
    <t>DDoS Protection Service</t>
  </si>
  <si>
    <t>Haltdos protects any volume of DDoS attack through its global network of over 25 Tbit/s mitigation capacity. Our solution is built on AI and backed by Haltdos Threat Stream ™ to provides comprehensive coverage against advanced DDoS attacks</t>
  </si>
  <si>
    <t>Global Content Delivery Service</t>
  </si>
  <si>
    <t>Built over multiple network for hyper local content caching &amp; delivery across all continents with less than 30 milliseconds latency. Authoritative DNS service powered by a worldwide Anycast network with 100% availability &amp; low latency. Instant record changes ideal for faster migrations, scalability and failover.</t>
  </si>
  <si>
    <t>Load Balancing &amp; API Gateway Service</t>
  </si>
  <si>
    <t>Our Layer 4/7 load balancer can optimize the speed of your application and seamlessly handle failover to improve reliability. Built-in HTTP/RestFul API Gateway with authentication, traffic control, request transformation and audit support.</t>
  </si>
  <si>
    <t>Secure Internet for Remote Workforce</t>
  </si>
  <si>
    <t>Ransomware, Adware, Virus, etc. use DNS for communication with CnC. Stopping this communication, prevents security breaches. Our AI-driven DNS filtering blocks phishing URLs and drive-by-downloads from infecting devices in real-time. Stops inappropriate or malicious content, such as adult websites, proxies and streaming media from office network</t>
  </si>
  <si>
    <t>http://www.hansight.com/</t>
  </si>
  <si>
    <t>Enterprise Big Data Security Analysis Platform</t>
  </si>
  <si>
    <t>Security Analysis Platform</t>
  </si>
  <si>
    <t>Always choose to predict, discover, and alert proactively before your assets are compromised or the final objective of the insider is achieved. HanSight focuses on proactive detection of lateral movement inside the organization, rather than reactive response and remedy after the damage occurs.</t>
  </si>
  <si>
    <t>Unified Security Platform</t>
  </si>
  <si>
    <t>Use multiple analytics method like correlation rules, machine learning algorithms, to identify anomaly user behavior and detect sensitive data (for example, user credentials, transaction information) breaches.
HanSight takes proactive measures to identify data exfiltration that is undetectable by traditional approaches.</t>
  </si>
  <si>
    <t>User Behavior Analysis System</t>
  </si>
  <si>
    <t>Organized cyber-attacks targeted at businesses for economic purposes, ransomware, for example, once breaking out in large scale, will bring economic losses, reputational impact, and even complete business collapse to organizations.
HanSight brings AI-powered intelligent security analytics, combined with threat intelligence, to detect unknown viruses in real time.</t>
  </si>
  <si>
    <t>Network Traffic Analysis System</t>
  </si>
  <si>
    <t>IoT/ICS Threat Intelligence</t>
  </si>
  <si>
    <t>Data Center Advisory</t>
  </si>
  <si>
    <t>SDN and NFV</t>
  </si>
  <si>
    <t>SDWAN</t>
  </si>
  <si>
    <t>Cloud Computing</t>
  </si>
  <si>
    <t>Complying with GDPR is of most importance but certain myths must be broken. An efficient procedure must be established, a symbiotic relation between Technology and Law. Business must carry on but the technology that supports Business must Comply with regulations. In Hardware we have been helping several companies to stablish this symbiotic relation between Technology and Law.</t>
  </si>
  <si>
    <t>PCI-DSS | Payment Card Industry Data Security Standard</t>
  </si>
  <si>
    <t>At Hardsecure, we strongly believe that compliance must be a continuous effort. This continuous effort must be done focusing on improving the manageability of your network security policy across the physical network, SDN, Public Cloud and containers.</t>
  </si>
  <si>
    <t>Pentest as a Service</t>
  </si>
  <si>
    <t>Being considered by some as a commodity, for us is much more than that. Our pentesting services can be performed separately or included in the Incident Response Service but in both cases, we use Ethical Hacking techniques. Hardsecure is proprietary of some frameworks that distinguish us from other players in the market. The stepping stone of our service is getting to know your business and understand where and how your data need to flow efficiently and therefore where might be the vulnerabilities.</t>
  </si>
  <si>
    <t>Red Teams are vital intelligence source of information available to enhance the readiness of your company towards the polymorphisms of the Cyber-threats. By having a Red Team acting as a Hacker in your Network, your defence systems are constantly tested against unconventional attacks and therefore more resilient. A little like a vaccination, the RED TEAM from Hardsecure will strengthen your defences against unconventional threats otherwise not detected by the conventional defences and so becoming more resilient.</t>
  </si>
  <si>
    <t>Information Security Risk Management</t>
  </si>
  <si>
    <t>More than processes and procedures this ISO will tell you how fast your Business can go accepting a reasonable level of Risk. Here at Hardsecure we understand RISK, our military background gave us the necessary experience to correctly tackle these issues of Risk mitigation and Risk absorb. We can help your company go at the fastest speed possible and still comply with ISO 27005/ISO31000. Learning how your Business works and adapting all procedures towards an accurate mapping of all Risks associated with the Business process will help your company take supported decisions.</t>
  </si>
  <si>
    <t>Security Audits for IOS and Android</t>
  </si>
  <si>
    <t>At the time of planning a mobile app security audit, you should identify what resources are being handled by the mobile application, what type of information to store on the mobile device, and what information is being transmitted. Depending on the application security requirements and criticality, different security analysis techniques may be applied to each mobile application, including mobile app audit -Mobile app analysis, mobile app data transmission security, and Endpoint security analysis. This is a preparation that we at Hardsecure set as a standard procedure before these kinds of Audits.
Here at Hardsecure, we Audit all IOS and Android Apps/DBs using a combination of OWASP framework and our own framework, in order to search for Security breaches.  The framework includes some of the following points.</t>
  </si>
  <si>
    <t>h-SOC</t>
  </si>
  <si>
    <t>SOCaaService</t>
  </si>
  <si>
    <t>Hardsecure develops Cyber-Intelligence and we provide information to other players in the Cyber-Sphere about new threats, exploits and both software and hardware vulnerabilities. This way we can perform an Intense Hardening of your systems regardless of the manufacturer and make your network more resilient to attacks from Hackers exploring vulnerabilities in Servers and other important pieces of Data processing.</t>
  </si>
  <si>
    <t>Wireless Networks Audits</t>
  </si>
  <si>
    <t>It is common knowledge that Wireless Networks place challenges security-wise, us at Hardsecure have seen several exploits directed to Wireless Networks that increase the need to scale the protection of these Networks. Having both a logical and also physical separation from both the Guest and the Corporate Wifi is not enough we have seen Bad actors gaining access to corporate wireless networks by parking in a nearby parking lot. In case you might be wondering if you should Audit yours, think again!</t>
  </si>
  <si>
    <t>ISO 22301 – Business Continuity</t>
  </si>
  <si>
    <t>At Hardsecure we think that Business Continuity should have a strong commitment from the Board.  If in one hand, should keep their data as safe as they can, on the other hand having a Business Continuity Plan will prevent them from facing the current Cyber-Security risks without a plan B. 
We understand Risk and by understanding it we know the measure it and prioritize it by building strong procedures to mitigate some and build Business Continuity plans to the risks we most certainly need to absorb.</t>
  </si>
  <si>
    <t>ISO 27001:2013</t>
  </si>
  <si>
    <t>We can prepare your company towards Compliance with ISO 27001:2013 by first understanding your Business and then adapt procedures towards compliance ensuring full functionality of your Business and legal compliance as well.</t>
  </si>
  <si>
    <t>ISO/IEC 27037, ISO/IEC 27041, ISO/IEC 27042 and ISO/IEC 27043 Audits</t>
  </si>
  <si>
    <t>Digital Forensics is the use of scientifically derived and proven methods toward the collection, validation, identification, analysis, interpretation, documentation and presentation of digital evidence derived from digital sources for the purpose of facilitating or furthering the reconstruction of events found to be criminal or helping to anticipate unauthorized actions shown to be disruptive to planned operations. ( Gary Palmer, “ A road map for Digital Forensic Research”)</t>
  </si>
  <si>
    <t>OWASP - Apps Security Tests and Code Quality Control</t>
  </si>
  <si>
    <t>Application Security is growing in importance these days since the application ecosystem is getting more complex. The complete inventory of applications and the code they are written can place a titanic endeavor to control all of them and understand, at any moment, if there are any changes in the way they connect with your Data or external networks. This is a tremendous Risk that needs to be absorbed because Business needs these applications and Business can´t stop.</t>
  </si>
  <si>
    <t>Consul</t>
  </si>
  <si>
    <t>Terraform</t>
  </si>
  <si>
    <t xml:space="preserve">Open-Source </t>
  </si>
  <si>
    <t xml:space="preserve">Vault tightly controls access to secrets and encryption keys by authenticating against trusted sources of identity such as Active Directory, LDAP, Kubernetes, CloudFoundry, and cloud platforms. Vault enables fine grained authorization of which users and applications are permitted access to secrets and keys.
</t>
  </si>
  <si>
    <t>Waypoint</t>
  </si>
  <si>
    <t>Workflow Management</t>
  </si>
  <si>
    <t>Nomad</t>
  </si>
  <si>
    <t>Packer</t>
  </si>
  <si>
    <t>Vagrant</t>
  </si>
  <si>
    <t>Boundary</t>
  </si>
  <si>
    <t>Boundary is an open source solution that automates a secure identity-based user access to hosts and services across environments.</t>
  </si>
  <si>
    <t>Audit Requirements Review</t>
  </si>
  <si>
    <t>Digital Forensics &amp; Inceident Response</t>
  </si>
  <si>
    <t>Systems &amp; Performance Management</t>
  </si>
  <si>
    <t>Technical Support Services</t>
  </si>
  <si>
    <t>HAWK SOAR is AI-driven process orchestration that automates necessary steps associated with Digital Forensics, Investigation, and Response (DFIR): All validated incidents are mapped to Mitre’s ATT&amp;CK knowledge base of adversary tactics and techniques *Corresponding HAWK SOAR Playbooks are enabled to perform critical artifact gathering procedures to collect reputation characteristics of users, files, memory caches, as well as perform sandbox actions to profile damage potential of malicious code or actions *Once gathering is complete HAWK SOAR is ready to initiate proactive or reactive incident response actions</t>
  </si>
  <si>
    <t>Vulnerability &amp; Threat Management</t>
  </si>
  <si>
    <t>HAWK’s patented vTTAC™ agent delivers unprecedented definition and integrity as it augments raw server security telemetry data feeds. HAWK vTTAC™ combined with HAWK BDSA provides the highest level precision analytics. This is possible because of the high quality inbound telemetry data. Using the enriched contextual security telemetry data, HAWK automates the validation and prioritization of true security incidents.</t>
  </si>
  <si>
    <t>Custom Reporting Support</t>
  </si>
  <si>
    <t>Regulatory Support</t>
  </si>
  <si>
    <t>HAWK’s Big Data Security Analytics Platform is the foundation for HAWK.io MDR, the industry’s first fully automated Manage, Detect, and Respond-as-a-Service. HAWK BDSA incorporates advanced machine learning to perform automated threat hunting based on real-time behavioral analytics across users, assets, and applications resulting in highly accurate incident detection.</t>
  </si>
  <si>
    <t>Cyren Threat InDepth</t>
  </si>
  <si>
    <t xml:space="preserve">Contextualized, Actionable Threat Intelligence Helping Enterprises Tackle New Email-Borne Security Threats
Actionable Intelligence That Helps You See More &amp; Stop More
Cyren recognizes the importance of email-borne threats and gathers actionable intelligence by analyzing and processing billions of daily transactions in Cyren GlobalView™ Threat Intelligence cloud. By correlating insights gathered across email content, web traffic, and suspicious files; Cyren provides security teams with a multi-dimensional presentation of critical threat characteristics. </t>
  </si>
  <si>
    <t>Enterprise Security</t>
  </si>
  <si>
    <t>Physical Asset Protection</t>
  </si>
  <si>
    <t>Monitor Global Threats</t>
  </si>
  <si>
    <t>As cyber and physical threats grow increasingly complex and intertwined, IT and security leaders are under pressure to adopt a more all-encompassing risk management approach to protecting their enterprises.</t>
  </si>
  <si>
    <t>Haystax’s operationally-proven security analytics platform provides early indications of workforce risk among cleared personnel. The system continuously measures the clearance-worthiness of entire agency populations by applying probabilistic modeling and other artificial intelligence techniques to a wide range of internal and third-party information sources.</t>
  </si>
  <si>
    <t>Insider Threat Mitigation</t>
  </si>
  <si>
    <t>Insider threats are often too well concealed to be detected using conventional data analytics solutions, so organizations typically become aware of threats only after an incident has occurred. Meanwhile, SOC analysts are overwhelmed chasing down alerts and trying to validate what mostly turn out to be false positives.</t>
  </si>
  <si>
    <t>Enterprise class capability</t>
  </si>
  <si>
    <t>An enterprise class software platform and a track record of successfully enabling real world enterprise data analytics.</t>
  </si>
  <si>
    <t>AppScan Standard</t>
  </si>
  <si>
    <t>AppScan Enterprise</t>
  </si>
  <si>
    <t>Interactive Application Security Testing (IAST)</t>
  </si>
  <si>
    <t>AppScan Source</t>
  </si>
  <si>
    <t>Adopt powerful DevSecOps that pinpoints and remediates application vulnerabilities in every phase of the development lifecycle. AppScan delivers best-in-class application security testing tools to ensure your business, and your customers, are not vulnerable to attacks.</t>
  </si>
  <si>
    <t>AppScan on Cloud</t>
  </si>
  <si>
    <t>Hdiv Detection (IAST)</t>
  </si>
  <si>
    <t>Hdiv detects security bugs in the source code before they are exploited, using a runtime dataflow technique to report the file and line number of the vulnerability. Security issues are reported to your teams in real-time, with no false positives.</t>
  </si>
  <si>
    <t>Hdiv Protection (RASP)</t>
  </si>
  <si>
    <t>Hdiv RASP enables applications to protect themselves during runtime. By building protection in during development, Hdiv RASP protects applications from the inside, keeping them secure wherever they go.</t>
  </si>
  <si>
    <t>Hdiv Community</t>
  </si>
  <si>
    <t>Hdiv Community and Enterprise solutions are long and well tested products, being used by many banks, goverments and large corporations from Fortune 500 rank (and more than 128 countries), in production since 2008. Due to its architecture, all false positives are prevented as it works with realtime whitelist and as it is integrated in the SDLC protects the applications from the very beginning without having to be tested in production servers as others solutions do.</t>
  </si>
  <si>
    <t xml:space="preserve">Hdiv Verification (Burp Suite Extension)
</t>
  </si>
  <si>
    <t>Hdiv makes integration possible between the pen-testing tool (Burp Suite) and the application, communicating valuable information to the pen-tester. It avoids many hand-coded steps, focusing the attention and effort of pen-testers on the most vulnerable entry points.</t>
  </si>
  <si>
    <t>Our Penetration Testing team are on hand to carry out all aspects of pen testing from single web and mobile applications, through infrastructure and SCADA testing all the way to Red Team engagements. Our business is fully CREST registered and we have CREST CRT and TIGER qualified penetration testers available to work on any penetration testing needs you have.</t>
  </si>
  <si>
    <t>Secure</t>
  </si>
  <si>
    <t>Secure is our one stop shop for small businesses. Designed from the ground up for the small business. All you need is your domain name as a starting point. We will monitor and develop your Cyber Security strategy and program around your business without you needed the specialist security skill.</t>
  </si>
  <si>
    <t>Whether you simply need access to the audit portal because you have it all in hand already or you need your company hand holding through the entire Cyber Essentials journey, we are here. We have a dedicated team of highly skilled specialists to help with every aspect from advice, to implementation and audit.</t>
  </si>
  <si>
    <t>Cyber Security Consulting</t>
  </si>
  <si>
    <t>Being the first ever company to offer a vCISO service (Virtual Chief Information Security Officer), we have often been copied but never surpassed. Our team of CISOs are here 24×7 to assist in everything from writing policies to implementing full ISO27001 programs. Our team are also available to step into your business for short, medium and long term to bridge any skills shortages or to run your Information Security Office.</t>
  </si>
  <si>
    <t>Protect business-critical data with automated security solutions
that help you stay ahead of today's ever-changing threats.</t>
  </si>
  <si>
    <t>Monitor and manage your infrastructure everywhere: in the cloud, on-premise, or in hybrid cloud environments</t>
  </si>
  <si>
    <t>Robot provides exceptional automation solutions for every IBM i environment.</t>
  </si>
  <si>
    <t>Automate day-to-day business and IT processes to increase productivity and allow your team to add value in more strategic areas.</t>
  </si>
  <si>
    <t>Infrastructure Protection</t>
  </si>
  <si>
    <t>Powertech is your security partner in managing evolving data privacy threats with automated solutions. Our solutions are designed to help you simplify security, so you can easily meet auditor demands and harden your system to protect your organization’s most valuable asset: your business-critical data.</t>
  </si>
  <si>
    <t>GoAnywhere automates and encrypts data between an organization and its trading partners, protecting it from unnecessary vulnerabilities while improving overall file transfer quality and reducing costs.</t>
  </si>
  <si>
    <t>Contain costs, avoid risks, improve productivity, and maximize business value for your organization.</t>
  </si>
  <si>
    <t>Secure Managed File Transfer</t>
  </si>
  <si>
    <t>Go paperless with document solutions that automate key business processes by electronically capturing, managing, and distributing documents and forms on-premises or in the cloud.</t>
  </si>
  <si>
    <t>We have extensive practical experience managing complex security breaches. We respond promptly to reduce your recovery time, costs and damage.</t>
  </si>
  <si>
    <t>Our SOC 2 Type 2 Managed Security Services Practice is supported by 5 global SOCs. We provide proactive threat detection and security engineering 24/7, on premise or in the cloud.</t>
  </si>
  <si>
    <t>PCI COMPLIANCE</t>
  </si>
  <si>
    <t>As a PCI Qualified Security Assessor &amp; Authorized Scanning Vendor, we can assess and remediate your payment card initiatives ensuring compliance with the PCI Data Security Standards.</t>
  </si>
  <si>
    <t>Security Assessment &amp; Testing</t>
  </si>
  <si>
    <t>We identify vulnerabilities in your environment and develop a strategy to remediate &amp; improve your security posture. Our compliance experts can prepare you for industry and regional directives like GDPR.</t>
  </si>
  <si>
    <t>TECHNOLOGY ARCHITECTURE &amp; IMPLEMENTATION</t>
  </si>
  <si>
    <t>We support the architecture and overall health of your security infrastructure. We design, implement and tune your security technologies with a focus on operational readiness.</t>
  </si>
  <si>
    <t>Gain visibility and control of user data and access permissions. We can support the assessment, design, deployment and management of your identity solution.</t>
  </si>
  <si>
    <t>Biometric Readers and Modules</t>
  </si>
  <si>
    <t>An essential part of a complete authentication solution is knowing with certainty the identity of the individual initiating the transaction. Explore extended access technology, government and physical access control solutions.</t>
  </si>
  <si>
    <t>Cards and Credentials</t>
  </si>
  <si>
    <t>Credentials</t>
  </si>
  <si>
    <t>HID Global delivers a complete solution of secure smart card IDs and credentials in a variety of form factors for physical and logical access control as well as converged solutions for building and computer access, transit payment, cashless vending, biometrics and other applications. HID provides the industry’s broadest range of smart card-based credentials such as cards, tags and keyfobs.</t>
  </si>
  <si>
    <t>Appliances</t>
  </si>
  <si>
    <t>HID Global’s ActivID® Authentication Appliance is used by enterprises and banks worldwide to secure access to networks, cloud applications and online services to prevent breaches and achieve compliance with the updated FFIEC guidance, PCI DSS and equivalent mandates, policies and guidelines.</t>
  </si>
  <si>
    <t>Controllers</t>
  </si>
  <si>
    <t>A Broad, Flexible Range of Controllers Built with Openness in Mind. HID Global’s controller line provides a flexible, open architecture, IP-enabled platform for deploying a broad range of access control systems. Now featuring HID Mercury Controllers, OEM partners can achieve the most robust access control to deliver total security beyond the door.</t>
  </si>
  <si>
    <t>E-Passports and E-ID Cards</t>
  </si>
  <si>
    <t>HID Global has decades of experience in implementing identity systems and producing security documents for governments around the world. Our in-depth experience of blending physical and digital security reflects in our broad portfolio of products and solutions. Click on the links below to learn more about our specific offerings.</t>
  </si>
  <si>
    <t>Embedded modules</t>
  </si>
  <si>
    <t>HID Proximity-125 kHz OEM modules work in a variety of contactless card reader platforms,iCLASS®-13.56MHz Embedded transponders work in a variety of tagging applications,iCLASS SE®-Integrate HID Global’s award winning platform to support multiple credential technologies and establish trust between devices to prevent compromise,OMNIKEY®-USB reader board modules that support both 13.56 MHz and 125kHz credentials,Single Finger Modules-Whether your use case specifications require certifications (such as FBI, STQC and others) or highly durable capture surfaces, we have a module designed to meet your needs. See what we have to offer.</t>
  </si>
  <si>
    <t>X Series Data Center NGFW</t>
  </si>
  <si>
    <t>Sandbox</t>
  </si>
  <si>
    <t>Detection &amp; Prevention</t>
  </si>
  <si>
    <t>Modern data centers are growing and transforming fast as the explosion of internet traffic. Hillstone data center security solution offers outstanding performance, carrier-grade reliability, and comprehensive scalability, for high-speed service providers, large enterprises and carrier networks.
Data Center Next-Generation Firewalls (DCFW)</t>
  </si>
  <si>
    <t>CloudHive</t>
  </si>
  <si>
    <t>Micro-segmentation</t>
  </si>
  <si>
    <t>Virtual Data Center</t>
  </si>
  <si>
    <t>Hillstone Security Audit Platform</t>
  </si>
  <si>
    <t>Network perimeter is the first line of the security defense for enterprise, Hillstone provides the next generation perimeter solutions with the unparalleled threat visibility and protection without compromising the network performance and business continuity, these include:
Next-Generation Firewall (NGFW)
Network Intrusion Prevention System (NIPS)
Hillstone Application Delivery Controller (ADC)</t>
  </si>
  <si>
    <t>CloudView</t>
  </si>
  <si>
    <t>Security Management Platform</t>
  </si>
  <si>
    <t>I Series Server Breach Detection System</t>
  </si>
  <si>
    <t>Server</t>
  </si>
  <si>
    <t>Stoneshield</t>
  </si>
  <si>
    <t>Enterprises are in a post-breach world, so the breach prevention solutions are necessary to compliment with the perimeter solutions. Hillstone provides the most advanced breach prevention solutions with the AI driven security analytics and kill chain technologies. They include:
Intelligent Next-Generation Firewalls (iNGFW)
Server Breach Detection System (sBDS)</t>
  </si>
  <si>
    <t>CloudEdge</t>
  </si>
  <si>
    <t>Virtual Public Cloud</t>
  </si>
  <si>
    <t>Hillstone Application Delivery Controller</t>
  </si>
  <si>
    <t>E Series NGFW</t>
  </si>
  <si>
    <t>A Series NGFW</t>
  </si>
  <si>
    <t>T Series Intelligent NGFW</t>
  </si>
  <si>
    <t>Intrustion Prevention</t>
  </si>
  <si>
    <t>Hillstone provides two best-in-class products (CloudHive and CloudEdge) to defend your cloud infrastructure, applications and data, compatible with any virtualization environment. These solutions include:
Micro-segmentation for Virtualized Data Centers
Security Solution for Network Function Virtualization (NFV)
Protection for the Virtual Private Cloud (VPC) in public cloud</t>
  </si>
  <si>
    <t>Network Intrusion Prevention System</t>
  </si>
  <si>
    <t>HITRUST Shared Responsibility Program</t>
  </si>
  <si>
    <t>Streamlining security control ownership and responsibility with cloud service providers.</t>
  </si>
  <si>
    <t>HITRUST CSF – Our Framework</t>
  </si>
  <si>
    <t>A comprehensive security and privacy framework. Certifiable and inclusive, the HITRUST CSF is both risk- and compliance-based.</t>
  </si>
  <si>
    <t>MyCSF – Our SaaS Platform</t>
  </si>
  <si>
    <t>SaaS</t>
  </si>
  <si>
    <t>Intuitive and user-friendly SaaS platform for assessing, managing, and reporting upon information risk management and compliance against the HITRUST CSF framework.</t>
  </si>
  <si>
    <t>CSF Assessments</t>
  </si>
  <si>
    <t>HITRUST CSF Assessment Reports are standardized, widely accepted assessment reports and certifications.</t>
  </si>
  <si>
    <t>De-Identification</t>
  </si>
  <si>
    <t>A scalable framework to help organizations properly de-identify data.</t>
  </si>
  <si>
    <t>HITRUST RightStart Program</t>
  </si>
  <si>
    <t>The HITRUST RightStart Program for Start-ups enables new and start-up companies to build a solid foundation for risk management, compliance, and privacy.</t>
  </si>
  <si>
    <t>HITRUST Venture Program</t>
  </si>
  <si>
    <t>Offering a streamlined approach for start up organizations to adopt best practices around risk management, privacy, and security.</t>
  </si>
  <si>
    <t>CFTR-Cyware Fusion and Threat Response</t>
  </si>
  <si>
    <t>A threat response automation platform that combines cyber fusion, advanced orchestration, and automation to stay ahead of increasingly sophisticated cyber threats affecting enterprises in real-time.</t>
  </si>
  <si>
    <t>Network Security (Firewall, IDS, IPS, UTM, E-Mail)</t>
  </si>
  <si>
    <t>Managed Networks - NOC</t>
  </si>
  <si>
    <t>Network Operating Center</t>
  </si>
  <si>
    <t>Based on predetermined SLA’s, we monitor your network, 365 days around the clock if desired.</t>
  </si>
  <si>
    <t>WAN Optimization</t>
  </si>
  <si>
    <t>Take advantage of the intelligent WAN management. Consolidate your WAN infrastructure by efficiently distributing data streams. Increase performance and minimize costs. Squaring the circle? We show you how to do this! 
Save time and money for the administration and operation of MPLS and use SD-WAN solutions to connect your sites worldwide.</t>
  </si>
  <si>
    <t>Wireless LAN</t>
  </si>
  <si>
    <t xml:space="preserve">Do you have and need more and more clients without a network connection? There’s a switch in the meeting room, and there’s a bunch of wires around? Wireless networks are becoming more and more important, they can and must meet the highest security requirements and be available on a stable basis. </t>
  </si>
  <si>
    <t>Planning Support</t>
  </si>
  <si>
    <t>Our network consultants support you with planning services for the renewal, conversion or expansion of your network infrastructure.</t>
  </si>
  <si>
    <t>Our cloud first approach also applies to the selection of our security portfolios. Innovative, scalable solutions and at the same time mature and compatible solutions determine our security solution platform. But selling is not enough for us, therefore you will find trained and certified consultants at evoila for all solutions from our portfolio.</t>
  </si>
  <si>
    <t>Service Agreements</t>
  </si>
  <si>
    <t>Data Services</t>
  </si>
  <si>
    <t>The backbone of our service brokers are our data services. The Data Services are a highly standardized and automated deployment framework for SQL and NoSQL databases, key value stores and messaging technologies and can be operated independently from the Service Broker. Trust evoila Data Services – we deliver quality and the latest technology.</t>
  </si>
  <si>
    <t>DevOps is not only a buzzword for us, but a lived philosophy. The close interaction between development and operation shortens release cycles and optimizes operational aspects. This is how we design optimum quality at high speed. Our consultants work with exactly this requirement in every project and offer our customers the advantages of our credo.</t>
  </si>
  <si>
    <t>Internal &amp; Access Security (NAC)</t>
  </si>
  <si>
    <t>Classic Network</t>
  </si>
  <si>
    <t xml:space="preserve">We know: For a lot of you “classic switching/routing” is not sexy, but it has been our passion for many years! We design solutions in the LAN &amp; WAN with a holistic view of the network, tailored to the specific needs of our customers. 
Whether VoIP, WLAN, IoT or Industry 4. 0: the data and thus also the transmission of this data are becoming increasingly important. Our team is your expert here! </t>
  </si>
  <si>
    <t>hob Network Check</t>
  </si>
  <si>
    <t xml:space="preserve">IT networks have often grown historically, inconvenient configurations and connections, security gaps and “bottlenecks” cannot always be avoided. </t>
  </si>
  <si>
    <t>Incident Response and Investigation</t>
  </si>
  <si>
    <t>When your company experiences an incident or breach of any magnitude, you need professionals to help you investigate and diffuse the situation. Take out the guesswork and let the experts lead you through what could be a very difficult journey ahead. If you are experiencing an incident now, click here to contact us.</t>
  </si>
  <si>
    <t>Information Security Assessment Services</t>
  </si>
  <si>
    <t>Hold Security conducts all of its assessments in accordance with industry regulations, best practices, and customer requirements. Test results are compared to industry security standards and we continuously measure improvements over time.</t>
  </si>
  <si>
    <t>Enterprise Security Architecture and Integration</t>
  </si>
  <si>
    <t>Hold Security assists organizations with every facet of security challenges. We have the expertise to help you enhance governance, facilitate compliance, and measure/mitigate IT security risks to your organization.</t>
  </si>
  <si>
    <t>Domain Integrity Service</t>
  </si>
  <si>
    <t>Hold Security’s Domain Integrity Service provides monitoring and alerting of domain names. We identify possible abuse, phishing, impersonation, or other misuse as it is relevant to our clients and their brands. With simple and flexible portal access or customized reports created by our analysts, your domain names and brands will be protected using comprehensive and swift identification and alerting of new or existing threats.</t>
  </si>
  <si>
    <t>Credential Integrity Service</t>
  </si>
  <si>
    <t>Companies go to great distances to safeguard their users’ credentials and additional forms of authentication are still gaining acceptance. While additional forms of authentication are still gaining acceptance, companies go to great distances to safeguard their users’ credentials. The reality is breaches still happen. Whether your company’s user credentials have been compromised or a service provider that you entrusted with their credentials has been breached, cyber criminals may be abusing them to further their ill gains.</t>
  </si>
  <si>
    <t>CSAP-Cyware Situational Awareness Platform</t>
  </si>
  <si>
    <t>An automated threat alert aggregation and information sharing platform that equips key security personnel with information to improve situational awareness and resilience.</t>
  </si>
  <si>
    <t xml:space="preserve">Email Encryption
</t>
  </si>
  <si>
    <t>Business emails often contain in-house, personal or other sensitive content that could be intercepted and accessed without authorization if inadequately protected. Ensure all-round encrypted exchange of emails with Email Encryption from Hornetsecurity for reliable, secure email communication.</t>
  </si>
  <si>
    <t xml:space="preserve">Spam &amp; Malware Protection
</t>
  </si>
  <si>
    <t>Hornetsecurity’s Email Spam Filter and Malware Protection Service offers the highest detection rates on the market, with 99.9% guaranteed spam detection and 99.99% virus detection. Our Spam Filtering Service effectively protects mail servers against DDoS attacks and phishing emails. Our multi-layered spam filtering service blocks the majority of spam emails as they arrive—keeping the quarantine clear and easy to manage.</t>
  </si>
  <si>
    <t xml:space="preserve">365 Total Protection
</t>
  </si>
  <si>
    <t>O365</t>
  </si>
  <si>
    <t>365 Total Protection from Hornetsecurity offers comprehensive protection for Microsoft cloud services – specially developed for Microsoft 365 and seamlessly integrated to provide comprehensive protection for Microsoft cloud services. Easy to set up and extremely intuitive to use, 365 Total Protection simplifies your IT Security management from the very start.</t>
  </si>
  <si>
    <t xml:space="preserve">365 Total Encryption
</t>
  </si>
  <si>
    <t xml:space="preserve">Encrypt the content of all email stored in the Microsoft 365 Cloud. 365 Total Encryption protects against data theft, unauthorized access and spying.
</t>
  </si>
  <si>
    <t xml:space="preserve">Advanced Threat Protection
</t>
  </si>
  <si>
    <t>Growing threats from ransomware, CEO fraud and digital espionage – Advanced Threat Protection effectively protects your business from cyber attacks.</t>
  </si>
  <si>
    <t xml:space="preserve">Email Archiving
</t>
  </si>
  <si>
    <t xml:space="preserve">Legally compliant, fully automated and audit-proof email archiving. For long-term, unchangeable and secure storage of important company information, data and files.
</t>
  </si>
  <si>
    <t xml:space="preserve">EMAIL CONTINUITY SERVICE
</t>
  </si>
  <si>
    <t>Email data exchange has developed into a business-relevant communication platform whose smooth functioning is indispensable to companies. Power outages, hard disk crashes or other damage—there are many factors that can cause email traffic to fail. It is important to have alternative solutions that can be used in an emergency, so no emails are lost and messages can continue to be sent and received.</t>
  </si>
  <si>
    <t>EMAIL SIGNATURE AND DISCLAIMER</t>
  </si>
  <si>
    <t>Every outgoing email from your company is commercially important and a business card at the same time. A uniform and legally compliant appearance is therefore a basic requirement. Create consistent email signatures and email disclaimers for your entire organization quickly and easily.</t>
  </si>
  <si>
    <t xml:space="preserve">Hornet.email
</t>
  </si>
  <si>
    <t>Hornet.email: The cloud-based corporate communications platform with the market’s most efficient filters for protection against spam and malware directly integrated.</t>
  </si>
  <si>
    <t>Fastest, secure VPN for your router</t>
  </si>
  <si>
    <t>Stay private and secure on all devices connected to your Wi-Fi router—from laptops, tablets, TVs, to smart devices—with our easy-to-setup router VPN. Connect to thousands of servers across 80+ countries and 35+ cities, giving you to access sites and streaming content all over the world with peace of mind.</t>
  </si>
  <si>
    <t>Free VPN protection for every device</t>
  </si>
  <si>
    <t>Our free VPN ensures access to your favorite content, while protecting your personal data. The Hotspot Shield free VPN plan is perfect for casual internet users. If you need more features, then consider upgrading to our Premium VPN plan. Either way, you’ll get world-class privacy and security protection for every device.</t>
  </si>
  <si>
    <t>Hotspot Shield Linux VPN</t>
  </si>
  <si>
    <t>Hotspot Shield’s Linux VPN provides an easy-to-use command-line interface, and is available for Ubuntu, CentOS, Debian, and Fedora. With Hotspot Shield, you get the “world’s fastest VPN,” as verified by Ookla’s Speedtest. By connecting to one of our 3,200+ VPN servers in 80+ countries — including 35+ cities around the world — you can browse the web securely and privately and access the content you want, when you want it.</t>
  </si>
  <si>
    <t>Hotspot Shield VPN for Android</t>
  </si>
  <si>
    <t>Hotspot Shield is the “world’s fastest VPN,” as verified by Ookla’s Speedtest. By connecting to one of our 3,200+ VPN servers in 80+ countries — including 35+ cities around the world — your internet traffic is encrypted. This ensures you can browse the web securely and privately, keeping your sensitive data protected.</t>
  </si>
  <si>
    <t>Hotspot Shield VPN for Chrome</t>
  </si>
  <si>
    <t>Hotspot Shield VPN for iOS</t>
  </si>
  <si>
    <t>Hotspot Shield VPN for macOS</t>
  </si>
  <si>
    <t>Hotspot Shield VPN for Windows PC</t>
  </si>
  <si>
    <t>VPN for TV</t>
  </si>
  <si>
    <t>Hotspot Shield’s VPN for TV app lets you stream your favorite TV shows, movies, and sporting events from around the world. Hotspot Shield has over 3,200 VPN servers in 80+ countries — including 35+ cities — delivering unrivaled streaming performance as verified by Ookla’s Speedtest which named Hotspot Shield the “world’s fastest VPN”.</t>
  </si>
  <si>
    <t>Anti-DDoS1000</t>
  </si>
  <si>
    <t xml:space="preserve">Device-cloud synergy creates a
smart office for all scenarios
Full range of endpoints with
native 4K video and AI
</t>
  </si>
  <si>
    <t>Anti-DDoS8000</t>
  </si>
  <si>
    <t xml:space="preserve">Huawei keeps investing in the computing industry with a strategy that focuses on four key areas.
• Architecture innovation: Huawei invests intensively in basic research and has launched the Da Vinci architecture, an innovative processor architecture designed to unlock robust, affordable computing power.
• Investment in all-scenario processors: The processor families include the Kunpeng processors for general computing, Ascend processors for AI, Kirin processors for smart devices, and Honghu processors for smart screens.
• A clear business sphere: Huawei will not sell its processors directly. Instead, Huawei will provide them to customers in the form of cloud services, and to partners in the form of components, prioritizing support for integrated solutions.
• An open ecosystem: In the next five years, Huawei will invest USD1.5 billion in the developer program, supporting five million developers and enabling partners worldwide to develop the next-generation intelligent applications and solutions.
</t>
  </si>
  <si>
    <t>HiSecEngine USG6600E Series AI Firewall</t>
  </si>
  <si>
    <t>Based on Ascend series AI processors, the Huawei Atlas AI computing solution offers a broad portfolio of products, including modules, cards, edge stations, servers, and clusters. The solution enables all-scenario AI infrastructure across device-edge-cloud, covering full-pipeline inference and training for AI deep learning.</t>
  </si>
  <si>
    <t>HiSecEngine USG6500E Desktop Series AI Firewall</t>
  </si>
  <si>
    <t xml:space="preserve">Facing the future, Promoting the “All Cloud” Strategy to Enable Digital Transformation
</t>
  </si>
  <si>
    <t>HiSecEngine USG6600F Series AI Firewall</t>
  </si>
  <si>
    <t>USG9500E Series Terabit-level NGFW</t>
  </si>
  <si>
    <t>With over 30 years of development, IP networks lay a solid foundation of network connections for the intelligent society. According to Huawei Global Industry Vision (GIV) 2025, by 2025, there will be 100 billion connections and 6.2 billion people will have access to the Internet. In addition, 85% enterprise applications will be cloud-based. With deepening enterprise cloudification and digital transformation, IP networks need to carry an increasing number of key services. This trend gives rise to many new network challenges.</t>
  </si>
  <si>
    <t>HiSecEngine USG12000 Series AI Firewalls</t>
  </si>
  <si>
    <t>Huawei's Intelligent OptiX Network strategy aims to build intelligent, simplified, ultra-broadband, and ubiquitous next generation all-optical networks, bringing an enhanced service experience to every person, home, and organization. The strategy is realized through three vital product series — OptiXtrans, OptiXaccess, and OptiXstar — designed for transmission, Data Center (DC), and campus scenarios, respectively.</t>
  </si>
  <si>
    <t>HiSecEngine USG6500E Series AI Firewalls</t>
  </si>
  <si>
    <t>USG6700E Series AI Firewall</t>
  </si>
  <si>
    <t xml:space="preserve">Cloud Migration Service provides professional migration solutions and dedicated support tools to help you smoothly migrate data and applications to the cloud. It allows you to focus on your business instead of the migration process.
</t>
  </si>
  <si>
    <t>Security Event Management Center (eLog)</t>
  </si>
  <si>
    <t>USG6000V Virtual Service Gateway</t>
  </si>
  <si>
    <t>Huawei uses leading 4.5G wireless technologies and its in-depth understanding of industry customers to provide the eLTE Multimedia Critical Communications System (MCCS) Solution, the eLTE-DSA Smart Grid solution, the GSM-R solution, the LampSite solution, the Enterprise Microwave solution, and the eLTE Broadband Access solution for a wide range of services, such as narrowband, broadband, voice, multimedia, fixed, and mobile. Huawei also builds a professional and reliable mobile communications platform for diverse industry applications, such as professional trunking voice, wireless video surveillance, broadband data access, mass data collection, railway wireless dispatching, and high-speed train control.</t>
  </si>
  <si>
    <t>SecoManager Security Controller</t>
  </si>
  <si>
    <t>HiSec Insight Security Situation Awarness System</t>
  </si>
  <si>
    <t>Huawei Service and Software provides global carriers with industry-leading, secure, and reliable end-to-end solutions, covering network planning, construction, O&amp;M, optimization, and service operations. Over the past 30 years, Huawei has gradually become one of the world's largest and most advanced service and software providers, with delivery capabilities and resources that are distributed around the world. In the future, Huawei, as an always reliable strategic partner of carriers, will continue to devote itself to helping carriers achieve digital transformation and business success.</t>
  </si>
  <si>
    <t>QUANTITATIVE DECISION ANALYSIS</t>
  </si>
  <si>
    <t>Decision Analysis</t>
  </si>
  <si>
    <t>At Hubbard Decision Research, we start with the premise that the secret to effective decision making is understanding that everything and anything can be measured and that by measuring the right things in the right amount, companies can cost effectively reduce uncertainty, allowing them to make critical decisions faster and with greater confidence. The outcome is a delivery of quantitative models that make it easy for decision makers to properly measure risk and returns and make decisions that are in line with their risk tolerance.</t>
  </si>
  <si>
    <t>VALUE MEASUREMENTS OF INTANGIBLES</t>
  </si>
  <si>
    <t>Intangibles Management</t>
  </si>
  <si>
    <t>If your organization has “intangibles” that it needs measuring, give us a call.  We will help you find effective ways to place a value on it and in the process teach your team how to measure any other intangibles you might need to measure in the future.</t>
  </si>
  <si>
    <t>RISK MODELING AND MANAGEMENT</t>
  </si>
  <si>
    <t>Many organizations currently use risk assessment methods that are proven to be ineffective.  Doug Hubbard has written extensively about the research showing that popular non-quantitative methods, like “risk matrices”, are actually a type of “analysis placebo.”  That is, they may make the organization feel better about their decisions regarding risk but, in reality, it is either no better than unaided intuition or possibly much worse.  Furthermore, they don’t directly inform risk management decisions regarding exactly where you should spend limited resources to reduce many different risks.</t>
  </si>
  <si>
    <t>Advertising Integrity</t>
  </si>
  <si>
    <t>White Ops Advertising Integrity delivers pre-bid fraud prevention and post-bid analysis for desktop, mobile, and CTV. Used by the largest internet and advertising platforms, Advertising Integrity helps clients ensure verified human inventory to protect and grow revenue.</t>
  </si>
  <si>
    <t>Application Integrity</t>
  </si>
  <si>
    <t>White Ops Application Integrity protects against fraud and abuse of applications including account takeover, automated account creation, and web scraping. Today’s leading digital businesses use Application Integrity to ensure they are interacting with real human users.</t>
  </si>
  <si>
    <t>Marketing Integrity</t>
  </si>
  <si>
    <t>White Ops Marketing Integrity protects marketers’ budgets, campaigns, DMP, sales leads, and retargeting from the impact of sophisticated bots. Leading brands use Marketing Integrity to optimize campaigns that drive higher conversion rates.</t>
  </si>
  <si>
    <t>Human Verification Engine</t>
  </si>
  <si>
    <t>DeepWhite</t>
  </si>
  <si>
    <t>Full Spectrum Whitelisting</t>
  </si>
  <si>
    <t>STOP 100% OF KNOWN AND UNKNOWN MALWARE AND CYBERATTACKS. It is no secret that traditional antivirus software cannot keep up with the exponentially growing number of cyberattacks. Whitelist based solutions are the wave of the future. Shinobi DeepWhite is the most powerful and comprehensive whitelist solution available today and is the only whitelist product to run at both the API and kernel level to validate every action on an endpoint.</t>
  </si>
  <si>
    <t>Quality Evaluation Center (QEC)</t>
  </si>
  <si>
    <t>Software Automation</t>
  </si>
  <si>
    <t>Evolution DLP</t>
  </si>
  <si>
    <t>NEVER LET UNAUTHORIZED OUTSIDERS READ YOUR DATA Unlike solutions that require heavy end user interaction or categorizing data for different protection levels, Evolution DLP secures every single file that leaves your Trusted Zone. Automatic encryption with a unique AES256 key makes data unreadable to untrusted outsiders, preventing data loss due to user errors and malicious insiders.</t>
  </si>
  <si>
    <t>Hunters’ XDR</t>
  </si>
  <si>
    <t>Detection &amp; Response</t>
  </si>
  <si>
    <t>Secision Support</t>
  </si>
  <si>
    <t>Hunters’ XDR elevates security stacks to detect threats at greater depth and scope, transforming petabytes of organizational data into attack findings.</t>
  </si>
  <si>
    <t>ANALYSIS ENGINE</t>
  </si>
  <si>
    <t>The analysis engine aggregates data from the Huntress agents and uses algorithms to discover malicious outliers (footholds) in the dataset. Each persistent application is evaluated using a combination of file reputation, frequency analysis, and other proprietary algorithms. When an anomaly is detected, Huntress delivers prioritized remediation recommendations—not alerts—to you and all other affected members within the Huntress community.</t>
  </si>
  <si>
    <t>ENDPOINT AGENT</t>
  </si>
  <si>
    <t>The Huntress agent inventories each application scheduled to automatically start at boot or user login (persistent applications). Metadata on these applications are sent to the Huntress Analysis Engine for inspection. This lightweight design ensures user’s productivity is never hindered by resource intensive processes while the distributed cloud architecture protects your users in the office, at home, or on the go.</t>
  </si>
  <si>
    <t>Essential 8 Auditor</t>
  </si>
  <si>
    <t>Cyber Risk Audit Tool</t>
  </si>
  <si>
    <t>The Essential 8 Auditor is cyber risk audit tool that delivers an immediate view of an organisation’s security control effectiveness against the Essential 8 Framework; eight globally recognised cyber security strategies found to mitigate 85% of cyber threats.  The tool does not need to be engineered in and results can be exported for remote analysis by auditors, consultants and IT teams.</t>
  </si>
  <si>
    <t>Next Gen SIEM MSSP</t>
  </si>
  <si>
    <t>Huntsman Security’s Next Gen SIEM MSSP is a multi-tenancy SIEM that helps Managed Security Service Providers (MSSPs)  in their provision of managed security services; reducing service delivery costs, simplifying the security management process, and accelerating revenue generation from new customers.</t>
  </si>
  <si>
    <t>Next Gen SIEM &amp; Security Analytics</t>
  </si>
  <si>
    <t>Huntsman Security’s Next Gen SIEM is a cyber security analytics product with built-in threat intelligence and user entity behaviour analytics (UEBA), designed to analyse high volume streams of data in real-time to quickly and accurately detect non-compliant system activity, anomalous behaviour, security issues and cyber threats.</t>
  </si>
  <si>
    <t>Next Gen SIEM Cloud</t>
  </si>
  <si>
    <t>Huntsman Security’s Next Gen SIEM Cloud is a multi tenancy SIEM, evolved from Next Gen SIEM that helps cloud service providers (CSPs) improve cloud security, reduce service delivery costs, simplify the security management process, and accelerate revenue generation from new customers.</t>
  </si>
  <si>
    <t>Essential 8 Scorecard</t>
  </si>
  <si>
    <t>The Essential 8 Scorecard  is an award winning RegTech technology that continuously measures the effectiveness of your organisation’s security controls against the Essential 8 Framework; eight key cyber security strategies found to mitigate 85% of cyber threats. The cyber security scorecard product provides an objective, ongoing, quantitative measure of your security controls’ performance, enabling management of dynamic cyber risk.</t>
  </si>
  <si>
    <t>Next Gen SIEM SOAR</t>
  </si>
  <si>
    <t>When integrated with Huntsman Security’s Next Gen SIEM technology, the security  orchestration and automated response capabilities of the Analyst Portal creates  Next Gen SIEM SOAR.  The product delivers the complete range of security information management, real-time analysis, threat verification and incident workflow automation.</t>
  </si>
  <si>
    <t>Enterprise Solution</t>
  </si>
  <si>
    <t>Hut Six’s Enterprise Information Security Training solution and phishing simulator encourages positive behavioural change and strengthens your organisation against attacks, reputational damage, and potential fines and litigation.</t>
  </si>
  <si>
    <t>SME Package</t>
  </si>
  <si>
    <t>Security Awareness for SMEs</t>
  </si>
  <si>
    <t>Hut Six’s small business information security awareness training and learning management system features cloud-based, online tutorials that train your staff on all aspects of information security, mitigating risks by building awareness and vigilance within the workforce.</t>
  </si>
  <si>
    <t>HYAS PROTECT</t>
  </si>
  <si>
    <t>HYAS Protect uses unrivaled domain and infrastructure-based intelligence to proactively and preemptively protect enterprises and their devices from cyber attacks, independent of protocol or attack vector. Delivered as a cloud-native, API-friendly solution, HYAS Protect moves beyond conventional domain allow lists and block lists to provide risk verdicts and associated rationale for any domain and infrastructure, allowing enterprises to proactively mitigate potential threats and inform risk decisions. HYAS Protect provides the flexibility to integrate into any environment --- it can be deployed as an external DNS recursor, analyze network traffic to alert internal components and analysts, or even to provide essential intelligence for SOC investigations.</t>
  </si>
  <si>
    <t>CSOL-Cyware Security Orchestration Layer</t>
  </si>
  <si>
    <t>A universal, security orchestration gateway for executing on-demand or event-triggered tasks across deployment environments at machine speeds.</t>
  </si>
  <si>
    <t>CTIX Lite
Introducing the Industry’s First Lightweight Threat Intelligence Platform (TIP)</t>
  </si>
  <si>
    <t>Every organization can benefit from threat intelligence but it’s not always clear where to begin. CTIX Lite has been designed to meet the needs of security teams who are just getting started with threat intelligence. The platform makes threat intelligence accessible and operational to teams of all sizes and budgets.</t>
  </si>
  <si>
    <t>HyperOTP One-time Password Tokens</t>
  </si>
  <si>
    <t>Password Tokens</t>
  </si>
  <si>
    <t>HyperFIDO Pro Security Keys</t>
  </si>
  <si>
    <t>Security Key</t>
  </si>
  <si>
    <t>HyperPKI USB Tokens</t>
  </si>
  <si>
    <t>USB Tokens</t>
  </si>
  <si>
    <t>BYOD Security</t>
  </si>
  <si>
    <t>Hypr</t>
  </si>
  <si>
    <t>CRM Management</t>
  </si>
  <si>
    <t>KeyControl Key Management System</t>
  </si>
  <si>
    <t>Encrypting workloads helps enterprises to ensure their data is protected, even if the data falls into the wrong hands. One of the challenges of workload encryption is to scale the management of tens of thousands of encryption keys, for workloads that may even be hosted on different platforms. HyTrust KeyControl enables enterprises to easily manage all their encryption keys at scale, how often they rotate them, and how they are shared securely.</t>
  </si>
  <si>
    <t>DataControl​ Workload Encryption</t>
  </si>
  <si>
    <t>Multi-Cloud Infrastructure</t>
  </si>
  <si>
    <t>HyTrust DataControl secures multi-cloud workloads throughout their lifecycle. Manage workloads and encryption keys from a central location to reduce complexity, and help comply with regulations such as the GDPR. DataControl works with leading local and public cloud platforms, including hyperconvergence and storage solutions.</t>
  </si>
  <si>
    <t>HyTrust CloudControl</t>
  </si>
  <si>
    <t>The only solution offering security and compliance across all key IT infrastructure platforms: VMware, public cloud, Kubernetes and containers</t>
  </si>
  <si>
    <t>BoundaryControl Workload Segmentation</t>
  </si>
  <si>
    <t>Workload Management</t>
  </si>
  <si>
    <t>The cloud brings huge advantages in terms of agility and cost. Workloads are now extremely dynamic. They are easily copied and moved ,with little control over where they physically reside. HyTrust BoundaryControl further mitigates the risks of the advancing data center transformation. Now, you can tightly define and enforce where workloads are allowed to run.</t>
  </si>
  <si>
    <t>Access Real Brand Protection Solutions</t>
  </si>
  <si>
    <t>Digital Identity</t>
  </si>
  <si>
    <t>Enterprises can minimize counterfeiting, track and trace product, and provide business intelligence for better business planning and direct interaction with customers.</t>
  </si>
  <si>
    <t>IAM as a Service</t>
  </si>
  <si>
    <t>IAMaaS</t>
  </si>
  <si>
    <t>Real time Second Factor Authentication (2FA) service on the Cloud to strengthen enterprise user login process; Unified Management platform which can support multiple authentication methods to provide comprehensive identity authentication solution for enterprise information mobilization.</t>
  </si>
  <si>
    <t>Enterprises can implement strong authentication, single sign-on, access control, identity management and end-to-end encryption solutions to safeguard asset, data, and transaction.</t>
  </si>
  <si>
    <t>Empower the use of any smart mobile device as a trusted device to protect, store, retrieve and process data/ information as well as to authorize transactions.</t>
  </si>
  <si>
    <t>Active Defense</t>
  </si>
  <si>
    <t>Our events feature IANS Faculty members who offer a breadth of in-the-weeds advice and high-level guidance for the entire security team. Designed for you to engage with like-minded security professionals in a supportive environment, you’ll learn from a variety of industry approaches and use cases.</t>
  </si>
  <si>
    <t>DECISION SUPPORT</t>
  </si>
  <si>
    <t>Ask-an-Expert</t>
  </si>
  <si>
    <t>Content Aggregator</t>
  </si>
  <si>
    <t xml:space="preserve">End-User Decision Support is our flagship offering delivered through an annual subscription service designed for CISOs and their teams. IANS connects you with independent experts and practitioners who have ‘been there, seen it, and done it,’ enabling you to accelerate your capabilities and make informed decisions. </t>
  </si>
  <si>
    <t>CONSULTING</t>
  </si>
  <si>
    <t>Cloud Security Maturity</t>
  </si>
  <si>
    <t>We work with you to shape engagements and provision them with the right IANS Faculty experts. Your project will never be staffed with junior level consultants. Our expertise is built from hands-on experience. We staff your project with doers who recommend actions, and then help you take them.</t>
  </si>
  <si>
    <t>Live Online Training</t>
  </si>
  <si>
    <t>Key Note Speaker</t>
  </si>
  <si>
    <t>Our Live Online Trainings feature 3-6 hours of Faculty-led instruction presented in two-day formats. Available to IANS Decision Support clients with a company seat, these courses have a hands-on, interactive element built into the session designs and are meant to provide you with foundational infosec skills. Included in the client deliverables are technical labs and practical exercises, post-training Faculty hours, and a library of recorded training modules.</t>
  </si>
  <si>
    <t>Cloud Delivery</t>
  </si>
  <si>
    <t>http://www.icebergsolutions.com/</t>
  </si>
  <si>
    <t>MOBILE
ENTERPRISE
APPLICATIONS</t>
  </si>
  <si>
    <t>Applications</t>
  </si>
  <si>
    <t>Cross-platform mobile applications to support/complement Big Line of Business operations.</t>
  </si>
  <si>
    <t>BUSINESS INTELLIGENCE</t>
  </si>
  <si>
    <t>Decision-making</t>
  </si>
  <si>
    <t>Decision Support Systems to facilitate strategic decision-making.</t>
  </si>
  <si>
    <t>TECHNOLOGY AND SOFTWARE ARCHITECTURE CONSULTING</t>
  </si>
  <si>
    <t>Tech &amp; Software</t>
  </si>
  <si>
    <t>Optimizes Information Technology solutions to maximize business objectives.</t>
  </si>
  <si>
    <t>GAMIFICATION</t>
  </si>
  <si>
    <t>User Engagement</t>
  </si>
  <si>
    <t>Tool Performance</t>
  </si>
  <si>
    <t>Utilization of game design techniques to enhance user engagement and tool performance.</t>
  </si>
  <si>
    <t>ENTERPRISE APPLICATION
LIFECYCLE
MANAGEMENT</t>
  </si>
  <si>
    <t>Full Lifecycle Software engineering, including initial concept design, requirements gathering, Business Process Modeling, Application Design and Development, Quality Assurance, Deployment and Maintenance.</t>
  </si>
  <si>
    <t>LEGACY
APPLICATIONS
RE-ENGINEERING</t>
  </si>
  <si>
    <t>Reengineer, complement, integrate, modernize legacy applications.</t>
  </si>
  <si>
    <t>Floodgate Modbus/TCP Packet Filter</t>
  </si>
  <si>
    <t>Add on</t>
  </si>
  <si>
    <t>Floodgate Agent</t>
  </si>
  <si>
    <t>Command Audit Log</t>
  </si>
  <si>
    <t>Security Policy Management</t>
  </si>
  <si>
    <t>PKI Client</t>
  </si>
  <si>
    <t>PKI Toolkit</t>
  </si>
  <si>
    <t>Floodgate Secure Boot</t>
  </si>
  <si>
    <t>Floodgate Certificate Authority</t>
  </si>
  <si>
    <t>IoT security requires strong authentication.  All IoT devices, including the smallest endpoints, must support mutual authentication, ensuring all communication is between known, trusted devices and all access is authorized. 
With the number of IoT devices growing into the billions, a scalable solution for generation, distribution, and revocation of keys and certificates is required.  Icon Labs’ Floodgate CA and PKI Toolkit provides the automation and scalability required for those billions of IoT devices.</t>
  </si>
  <si>
    <t>Floodgate Security Firewall</t>
  </si>
  <si>
    <t>The Floodgate Security Framework (FSF) provides a building block for creating secure embedded devices.  Floodgate Security Framework modules are availabe as individual products or as an integrated framework for embedded Linux or any RTOS.</t>
  </si>
  <si>
    <t>Floodgate Intrusion Detection Software</t>
  </si>
  <si>
    <t>Floodgate IoT Security Toolkit</t>
  </si>
  <si>
    <t>Floodgate Security Manager</t>
  </si>
  <si>
    <t>Iconfidant SSH</t>
  </si>
  <si>
    <t>GDPR ASSESSMENT</t>
  </si>
  <si>
    <t>GDPR Assessment is for organizations who need a third-party evaluation of the adequacy of their GDPR actions. The audit measures compliance, identifies gaps and demonstrates accountability.</t>
  </si>
  <si>
    <t>GDPR CONSULTANCY</t>
  </si>
  <si>
    <t>The GDPR is a data privacy regulation applied in the EU for organizations handling personal data of the citizens. The privacy consultants help to identify the impact of the GDPR requirements on the company operations and deliver transformation programs to achieve compliance.</t>
  </si>
  <si>
    <t>GDPR MANAGEMENT TOOL</t>
  </si>
  <si>
    <t>Compliance Management Tool</t>
  </si>
  <si>
    <t>The GDPR Management Tool (GMT) is intended, among other things, to determine how your organization handles data as intended in the new legislation.</t>
  </si>
  <si>
    <t>DATA PROTECTION COACHING SERVICE</t>
  </si>
  <si>
    <t>DPO Coaching Service is a personalized skills development process for data protection officers and data protection professionals.
Data Protection Officer Coaching helps your organisation’s DPO in their daily questions and problems regarding data protection and privacy.
Data Protection Coaching Service is a managed service that offers the possibility to outsource daily data protection and privacy officer support.
The service supports organisation’s internal data protection function or alternatively creates a first level of support.</t>
  </si>
  <si>
    <t>DATA PROTECTION IMPACT ASSESSMENT</t>
  </si>
  <si>
    <t>Impact Assessment</t>
  </si>
  <si>
    <t>The General Data Protection Regulation (GDPR) determines that conducting Data Protection Impact Assessments (DPIA) is mandatory pre-requisite in a variety of cases where personal data is processed in a way that is likely to result in a high risk to the rights and freedoms of natural persons. Examples of such processing operations are systematic monitoring of data subjects and processing of special categories of personal data.</t>
  </si>
  <si>
    <t>DATA PROTECTION OFFICER AS A SERVICE</t>
  </si>
  <si>
    <t>DPOaaS</t>
  </si>
  <si>
    <t>Did you know that the General Data Protection Regulation (GDPR) allows organisations to outsource the role of a Data Protection Officer (DPO)? ID Control’s DPO as a Service makes it possible for your organisation to outsource the role of a DPO. The outsourced DPO performs the tasks described in the GDPR allowing you to reach the desired compliance level. Our DPO as a Service is an all-inclusive data protection and privacy service that is not only limited to the tasks and responsibilities of the GDPR. The service includes a data protection annual plan to lay out all the steps to reach a desired level of compliance.</t>
  </si>
  <si>
    <t>PENETRATION TESTING</t>
  </si>
  <si>
    <t>A penetration test tests the vulnerability of computer systems and uses these vulnerabilities to try to break into the system. De level of risk is the product of the chance that the vulnerability will be used times the amount of damage occurred when that happens.
A difference between a penetration test and an audit (safety check) is that auditors don’t attempt to break into a system if they find vulnerabilities.
Different sets of information can be provided to the penetration tester before they start the security audit. Depending on what information is shared with the pentester the way of testing as well as the outcomes change.</t>
  </si>
  <si>
    <t>Social Engineering is the method of manipulating the weakest element in  the cybersecurity chain: The person. Through smooth talking a social  engineer is capable of persuading a person to either let them into a  secured area he didn’t suppose to have access to, or to divulge confidential information.</t>
  </si>
  <si>
    <t>SECURITY POLICY</t>
  </si>
  <si>
    <t>We can develop security policies tailored to the exact risks you face—all within the framework of laws and regulations of each country you operate in.</t>
  </si>
  <si>
    <t>BASIC PRIVACY TRAINING</t>
  </si>
  <si>
    <t>Privacy basic training will let you get to know a couple of the big changes that are happing in relation to the current privacy legislation. Seeing as the new laws come with more responsibility and more duties for the employer, together with the heavy fines that can be charged (up to 20 million euros or 4% of the total revenue), we expect this basic training to be relevant for many people.</t>
  </si>
  <si>
    <t>SECURITY PROCEDURES</t>
  </si>
  <si>
    <t>Procedure Creation</t>
  </si>
  <si>
    <t>In the world of information technology as well as in serious companies that comply with security procedures, the rules are strictly written and must be respected. We will list only some important examples of Information Security Policies and Procedures.</t>
  </si>
  <si>
    <t>RISK MANAGEMENT</t>
  </si>
  <si>
    <t>Our Information Security consultants follow the ISO 27005  guidelines for the establishment of a systematic approach to Information Security risk management which is necessary to identify organizational needs regarding information security requirements and to create an effective information security management system.
Moreover, this international standard supports ISO 27001 concepts and is designed to assist an efficient implementation of information security based on a risk management approach.</t>
  </si>
  <si>
    <t>BASIC SECURITY TRAINING</t>
  </si>
  <si>
    <t>Threats to sensitive data and cyber resources are increasing at a fast pace.
Organisations of all sizes need to ensure all employees know how to safeguard sensitive information and the technological resources their businesses rely on. Employees must be able to follow information security best practices, identify threats, and prevent unauthorized access.</t>
  </si>
  <si>
    <t>PRIVACY PROCEDURES AND POLICY</t>
  </si>
  <si>
    <t>The General Data Protection Regulation has already raised many controversies, and one of the biggest ones is certainly which procedures and documents are required.</t>
  </si>
  <si>
    <t>RECORDS OF PROCESSING ACTIVITIES</t>
  </si>
  <si>
    <t>Records of processing activities is a written description on organisations processing activities. It is a key instrument for demonstrating compliance with the General Data Protection Regulation (GDPR) and works as a useful tool for organisations information management.</t>
  </si>
  <si>
    <t>IDX Privacy</t>
  </si>
  <si>
    <t>Identity Theft Protection</t>
  </si>
  <si>
    <t>In today’s digital age, everything we do creates data — and that personal data is bought and sold legally with minimal government oversight. Our mission is to provide everything you need to protect your privacy across all of your devices.</t>
  </si>
  <si>
    <t>IDX Identity</t>
  </si>
  <si>
    <t>If you're one of the millions of Americans exposed by a data breach, protecting your identity is crucial. Only IDX Identity is built on the most secure platform available and backed by our recovery guarantee. And unlike other companies, we don't sell your personal information.</t>
  </si>
  <si>
    <t>IDappcom Traffic Files</t>
  </si>
  <si>
    <t>IDS</t>
  </si>
  <si>
    <t>IDappcom PCAPs</t>
  </si>
  <si>
    <t>PCAP</t>
  </si>
  <si>
    <t>Idappcom's audit team has over 12 years' experience of working with major software vendors. They carry out independent checks on contracts and license agreements.
The team is usually tasked by the software vendor; there is no audit cost for the licensee.</t>
  </si>
  <si>
    <t>Search the Library</t>
  </si>
  <si>
    <t>Vulnerability Metadata Library</t>
  </si>
  <si>
    <t>The Traffic IQ Library contains over 20,700 articles documenting the latest application exploits and vulnerabilities, security rules to identify and mitigate the threats, along with CVE, CVSS, NVD, OSVDB Security Focus, IBM/ISS and other industry references.</t>
  </si>
  <si>
    <t>Security Rules (SNORT)</t>
  </si>
  <si>
    <t>Access Control &amp; Time &amp; Attendance</t>
  </si>
  <si>
    <t>Access Control</t>
  </si>
  <si>
    <t xml:space="preserve">Making citizens’ lives safer and easier
</t>
  </si>
  <si>
    <t>Biometric Devices &amp; Automotive</t>
  </si>
  <si>
    <t xml:space="preserve">Securing access control and connected cars
</t>
  </si>
  <si>
    <t>Mobile Networks &amp; Users Protection</t>
  </si>
  <si>
    <t xml:space="preserve">Securing payment diversity
</t>
  </si>
  <si>
    <t>Secure Credentials Issuance</t>
  </si>
  <si>
    <t xml:space="preserve">Securing mobility and beyond
</t>
  </si>
  <si>
    <t>IoT Security &amp; Connectivity</t>
  </si>
  <si>
    <t xml:space="preserve">Providing identity assurance to secure &amp; simplify lives
</t>
  </si>
  <si>
    <t>Indeni Cloudrail</t>
  </si>
  <si>
    <t>IaC Security</t>
  </si>
  <si>
    <t>Automation for Check Point</t>
  </si>
  <si>
    <t>Automation for Cisco ASA</t>
  </si>
  <si>
    <t>Automation for F5 BIG-IP</t>
  </si>
  <si>
    <t>Automation for Fortinet Fortigate</t>
  </si>
  <si>
    <t>Automation for Juniper</t>
  </si>
  <si>
    <t>Automation for Palo Alto Networks</t>
  </si>
  <si>
    <t>Automation for Radware</t>
  </si>
  <si>
    <t>Automation for Symantec Blue Coat</t>
  </si>
  <si>
    <t>Identity Provider (IdP)</t>
  </si>
  <si>
    <t>The IDentia Identity Provider (IdP) provides centralized user authentication capabilities for distributed web applications and services. It functions as a gateway to bridge between back-end attribute services and the relying parties for delivering user attribute information. IDentia offers IdPs under multiple protocols such as SAML, OpenID and OpenID Connect.</t>
  </si>
  <si>
    <t>Attribute Service (AS)</t>
  </si>
  <si>
    <t>The IDentia Attribute Service (AS) is a Security Assertion Markup Language (SAML) compliant web service to support standard attribute queries and assertion. It provides flexible and configurable interfaces for integrating various enterprise directory services (e.g. LDAP and Active Directory).</t>
  </si>
  <si>
    <t>Policy Admin Service (PAS)</t>
  </si>
  <si>
    <t xml:space="preserve">The IDentia Policy Admin Service (PAS) provides centralized policy store and lifecycle management to ensure standard policy creation and distribution to various Policy Decision and Enforcement Points (PDEP) across the enterprise.
</t>
  </si>
  <si>
    <t>Discovery Service (DS)</t>
  </si>
  <si>
    <t xml:space="preserve">The IDentia Discovery Service (DS) provides a convenient way for users to select and use an appropriate IdP during authentication process. The use of IDentia DS removes the hardwired IdP information from the RPs, and enables RPs to retrieve IdP Yadis record directly.
</t>
  </si>
  <si>
    <t>Metadata Service (MD)</t>
  </si>
  <si>
    <t xml:space="preserve">The IDentia Metadata Service (MD) provides IdP and/or RPs with dynamic lookup and retrieval of the attribute value set and the LDAP namespace mapping properties file through a distributed service. IDentia MD centralizes the metadata management so that IdP and AS providers can register their metadata for automated discovery and inclusion to enable identity federation and attribute federation.
</t>
  </si>
  <si>
    <t>Relying Party (RP)</t>
  </si>
  <si>
    <t xml:space="preserve">IDentia Relying Party (RP) is a client component for enabling web applications and services with user authentication via IDentia IdP, and user authorization based on ABAC. IDentia RPs are enabled with multiple standards such as SAML, OpenID and OpenID Connect to interact with IDentia IdPs. 
</t>
  </si>
  <si>
    <t xml:space="preserve">RapidIdentity IAM
</t>
  </si>
  <si>
    <t>RapidIdentity is the most complete Identity and Access Management (IAM) platform available, giving organizations greater security, increased business agility, and lower costs of identity and access management. With RapidIdentity, organizations can transform identity and access management across all users—including employees, contractors, partners, and vendors. Improve productivity and collaboration by giving the right people, the right access, from anywhere—for the time needed.</t>
  </si>
  <si>
    <t>Success is about continued growth and innovation, and at Identity Automation, our goal is to be a trusted partner that helps our customers and partners achieve these goals. Our in-depth implementation training courses help you develop and demonstrate your identity and access management skills.</t>
  </si>
  <si>
    <t>Identity Defined Security Framework</t>
  </si>
  <si>
    <t>Physical Access Control and Video</t>
  </si>
  <si>
    <t>Physical Access Control</t>
  </si>
  <si>
    <t>The reliability of robust, feature-rich Hirsch physical access control products. The innovation of frictionless, IT-centric security and telephone entry and visitor management. The intelligence of real-time video search and data analytics. And the ease of cloud-based ACaaS and smart, touchless mobile access. Find the PACS you need.</t>
  </si>
  <si>
    <t xml:space="preserve">RFID Inlays and Tags
</t>
  </si>
  <si>
    <t>RFID</t>
  </si>
  <si>
    <t xml:space="preserve">Innovative research, design, and manufacturing. Our transponder portfolio brings smart identities and security to the IoT.
</t>
  </si>
  <si>
    <t>Logical Access Control</t>
  </si>
  <si>
    <t>Security Keys</t>
  </si>
  <si>
    <t xml:space="preserve">We’ve got the logical access control tools to identify, authenticate, and authorize users to safely and securely access data.
</t>
  </si>
  <si>
    <t xml:space="preserve">Credentials
</t>
  </si>
  <si>
    <t xml:space="preserve">Identiv’s portfolio of credentials, ID cards, and smart cards are available in a variety of form factors for physical and logical access control, converged access solutions for building and computer access, transit payment, brand protection, time and attendance, cashless vending, and IoT applications. Single-technology, multi-technology, or credentials with a contact chip — we’ve got what you need.
</t>
  </si>
  <si>
    <t>Collection And Analysis</t>
  </si>
  <si>
    <t>Tailored to your needs, we address your legal obligations, including data identification and preservation, collection, processing, review, and production requirements.</t>
  </si>
  <si>
    <t>Our expert team can sort through large amounts of structured data to identify relevant information, interpret relationships between data sets, and identify anomalies.</t>
  </si>
  <si>
    <t>ESI Processing And Hosting</t>
  </si>
  <si>
    <t>From planning to execution, we use our deep expertise and experience to provide recommendations and solutions that accelerate review, reduce cost, and mitigate risk.</t>
  </si>
  <si>
    <t>Expert Testimony And Consulting</t>
  </si>
  <si>
    <t>Our designation as 30(b)(6) witnesses, subject matter experts, and opinion experts gives us the unique ability to provide advantageous consulting solutions and expert testimony.</t>
  </si>
  <si>
    <t>IAM Advisory Services</t>
  </si>
  <si>
    <t>Anticipate, prevent, recover from, and adapt.</t>
  </si>
  <si>
    <t>IAM Managed Services</t>
  </si>
  <si>
    <t>IDVector Pro USB Client</t>
  </si>
  <si>
    <t>IDVector Mobile for iOS and Android</t>
  </si>
  <si>
    <t>Managed Security Service (MSS) protects information assets of the customers for 24/7/365</t>
  </si>
  <si>
    <t>Security consulting provided by IGLOO SECURITY, Inc. comprised of the best experiences and know-how in the field of information security.</t>
  </si>
  <si>
    <t>SOC Planning</t>
  </si>
  <si>
    <t>A to Z SOC Planning (Security Operation Center)</t>
  </si>
  <si>
    <t>IGLOO SCHOOL</t>
  </si>
  <si>
    <t>IGLOO SECURITY Independent Security Training Program</t>
  </si>
  <si>
    <t>WEBMON</t>
  </si>
  <si>
    <t>SPiDER TM</t>
  </si>
  <si>
    <t>SPiDER TM AI</t>
  </si>
  <si>
    <t>Smart[Guard]</t>
  </si>
  <si>
    <t>Data: DLP &amp; DLM</t>
  </si>
  <si>
    <t>Data management and protection; Mapping business processes to apply data policy and controls. Cloud and on-prem data storage and continuity.</t>
  </si>
  <si>
    <t>Data Leak Test tool</t>
  </si>
  <si>
    <t>Cyber resiliency &amp; disaster recovery</t>
  </si>
  <si>
    <t>Availability and scalability to keep business everywhere and always-on, securely.</t>
  </si>
  <si>
    <t>Email Security Test tool</t>
  </si>
  <si>
    <t>Cyber liability</t>
  </si>
  <si>
    <t>SOWs, MSAs, service contracts, indemnification, positioning, data trafficking, standards of care, consequential &amp; direct damages, and liability assessments.</t>
  </si>
  <si>
    <t>Cloud edge convergence, SASE</t>
  </si>
  <si>
    <t>On-premise to cloud and hybrid migrations for business resiliency and availability, solving today's work-from-home architecture.</t>
  </si>
  <si>
    <t>To protect your brand reputation, business reliability, and maintain compliance standards.</t>
  </si>
  <si>
    <t>Risk management</t>
  </si>
  <si>
    <t>Identification, management, and strategic planning to control risk in an organization.</t>
  </si>
  <si>
    <t>Security Stack Framework</t>
  </si>
  <si>
    <t>Security Framework</t>
  </si>
  <si>
    <t>IKARUS mail.security</t>
  </si>
  <si>
    <t>IKARUS mail.security with ATP scans emails and attachments, detects and blocks malware, spam and zero day attacks, even before they reach the network.</t>
  </si>
  <si>
    <t>IKARUS anti.virus HOME</t>
  </si>
  <si>
    <t>IKARUS anti.virus CS</t>
  </si>
  <si>
    <t>Web-based management console to manage clients, software and licences</t>
  </si>
  <si>
    <t>IKARUS wifi.security</t>
  </si>
  <si>
    <t>IKARUS wifi.security offers protection and security in WLAN environments – both for operators and for users – and monitors all access via defined hotspots.</t>
  </si>
  <si>
    <t>IKARUS scan.engine</t>
  </si>
  <si>
    <t>IKARUS managed.defense</t>
  </si>
  <si>
    <t>IT Security</t>
  </si>
  <si>
    <t>OT Security</t>
  </si>
  <si>
    <t>Digitization does not stop at industry either: From the collection, analysis and use of data to the planning of work processes, resources and costs - networked systems bring economic benefits and new knowledge for all business areas.</t>
  </si>
  <si>
    <t>IKARUS mobile.management</t>
  </si>
  <si>
    <t>Mobile Device Management (MDM)</t>
  </si>
  <si>
    <t>IKARUS mobile.management is a comprehensive solution for private and mobile devices in corporate environments.</t>
  </si>
  <si>
    <t>IKARUS web.security</t>
  </si>
  <si>
    <t>IKARUS web.security monitors all website access, blocks malware and unwanted content and analyses unencrypted downloads.</t>
  </si>
  <si>
    <t>IAM Assessment Service</t>
  </si>
  <si>
    <t>Authentication as a Service</t>
  </si>
  <si>
    <t>Access Management as a Service</t>
  </si>
  <si>
    <t>Identity Governance as a Service</t>
  </si>
  <si>
    <t>Identity Administration as a Service</t>
  </si>
  <si>
    <t>Privileged Access Management as a Service</t>
  </si>
  <si>
    <t>Priviledge Access Management (PAM)</t>
  </si>
  <si>
    <t>Xpress Password</t>
  </si>
  <si>
    <t>Password Synchronization</t>
  </si>
  <si>
    <t>Compact Identity</t>
  </si>
  <si>
    <t xml:space="preserve">Illumio Edge </t>
  </si>
  <si>
    <t>Zerto Trust</t>
  </si>
  <si>
    <t xml:space="preserve">Illumio Edge is the only way to contain ransomware and malware to a single endpoint – even if it hasn't been detected yet. It will be your endpoint security force multiplier. </t>
  </si>
  <si>
    <t>Illumio Core</t>
  </si>
  <si>
    <t>Illumio Core™ (formerly known as the Adaptive Security Platform) provides visibility into the connectivity between workloads across heterogeneous compute environments, generates optimal segmentation policies based on how workloads communicate, and programs the native stateful enforcement points in each host to enforce applicable firewall rules.</t>
  </si>
  <si>
    <t xml:space="preserve">HyperJail
</t>
  </si>
  <si>
    <t>HyperJails are like “containers”, but better.</t>
  </si>
  <si>
    <t xml:space="preserve">Warden
</t>
  </si>
  <si>
    <t>Warden manages HyperJails, so you don’t have to.</t>
  </si>
  <si>
    <t>Active Defense Suite</t>
  </si>
  <si>
    <t>Our forensic and threat experts provide insights on your alerts and suggest mitigation options.</t>
  </si>
  <si>
    <t>Attack Surface Manager</t>
  </si>
  <si>
    <t>A Technical Account Manager who knows your environment will provide continuous guidance over time.</t>
  </si>
  <si>
    <t>Attack Detection System</t>
  </si>
  <si>
    <t>Whatever the size of your environment, we’ll help you set up and learn to operate the Illusive platform</t>
  </si>
  <si>
    <t>Attack Intelligence System</t>
  </si>
  <si>
    <t>Our training services help Illusive operators and incident responders become certified deception experts.</t>
  </si>
  <si>
    <t>Crisis Sim</t>
  </si>
  <si>
    <t>Secure Coding</t>
  </si>
  <si>
    <t>Offensive Labs</t>
  </si>
  <si>
    <t>Awareness Arcade</t>
  </si>
  <si>
    <t>Defensive Labs</t>
  </si>
  <si>
    <t>Candidate Screening</t>
  </si>
  <si>
    <t xml:space="preserve">ImmuniWeb® MobileSuite
</t>
  </si>
  <si>
    <t>Mobile App Analysis</t>
  </si>
  <si>
    <t>ImmuniWeb® MobileSuite provides a comprehensive and DevSecOps-enabled mobile penetration testing
with zero false-positives SLA and expert remediation guidelines. Its award-winning
AI technology augments, intensifies and accelerates mobile penetration testing.</t>
  </si>
  <si>
    <t xml:space="preserve">ImmuniWeb® Continuous
</t>
  </si>
  <si>
    <t>ImmuniWeb® Continuous monitors your web applications and APIs for changes or new code to enable just-in-time penetration testing as soon as and as long as required. We deliver scalable, rapid and DevSecOps-enabled continuous penetration testing, zero false-positives SLA and tailored remediation guidelines.</t>
  </si>
  <si>
    <t xml:space="preserve">ImmuniWeb® Discovery
</t>
  </si>
  <si>
    <t>ImmuniWeb® Discovery leverages our award-winning OSINT and AI technology to illuminate your external attack surface. We continuously detect, test and scorecard your digital and IT assets, enhancing visibility with proactive monitoring of your company mentions in Dark Web and Code Repositories.</t>
  </si>
  <si>
    <t xml:space="preserve">ImmuniWeb® On-Demand
</t>
  </si>
  <si>
    <t>ImmuniWeb® On-Demand delivers scalable, rapid and DevSecOps-enabled web application penetration testing with
tailored remediation guidelines and zero false-positives SLA. It leverages our award-winning AI technology
to augment, intensify and accelerate web application penetration testing.</t>
  </si>
  <si>
    <t>Protect your websites, mobile applications, and APIs from automated attacks without affecting the flow of business-critical traffic.</t>
  </si>
  <si>
    <t>Imperva API Security protects your APIs with an automated positive security model, detecting vulnerabilities in your applications, and shielding them from exploitation.</t>
  </si>
  <si>
    <t>Imperva jSonar database security program</t>
  </si>
  <si>
    <t>Rapidly deploy a comprehensive security and compliance program at a fraction of the cost of traditional solutions. Even if you’re deeply invested in a tool, but struggling to deliver value and results, we can turbocharge your program, lower your TCO, deliver better database coverage and richer, actionable intelligence all out-of-the-box.</t>
  </si>
  <si>
    <t>DNS Protection</t>
  </si>
  <si>
    <t>Runtime Application Self-Protection (RASP)</t>
  </si>
  <si>
    <t>Imperva RASP protects your applications from the inside out.</t>
  </si>
  <si>
    <t>Web application attacks prevent important transactions and steal sensitive data. Imperva Web Application Firewall (WAF) analyzes traffic to your applications to stop these attacks and ensure uninterrupted business operations.</t>
  </si>
  <si>
    <t>Client-Side Protection</t>
  </si>
  <si>
    <t>Web Site Security</t>
  </si>
  <si>
    <t>Prevent supply chain fraud from client-side attacks like formjacking, digital skimming, and Magecart.</t>
  </si>
  <si>
    <t>Attack Analytics</t>
  </si>
  <si>
    <t>Imperva Attack Analytics detects application attacks by applying machine learning and domain expertise across the application security stack to reveal patterns in the noise.</t>
  </si>
  <si>
    <t>Protect data held in cloud-based database-as-a-service (DBaaS) environments in minutes. Imperva Cloud Data Security (CDS) provides security teams with visibility and compliance oversight, without impeding your business’s digital transformation programs.</t>
  </si>
  <si>
    <t>Data Risk Analytics</t>
  </si>
  <si>
    <t>Data breaches are difficult to detect because security teams are often drowning in alerts. Imperva Data Security uses machine learning and data risk analytics to identify suspicious data access and prioritize threats. By distilling millions of alerts, Imperva allows you to focus on high-risk incidents.</t>
  </si>
  <si>
    <t>Imperva DDoS Protection secures all your assets at the edge for uninterrupted operation. Ensure business continuity with guaranteed uptime.</t>
  </si>
  <si>
    <t>Secure CDN</t>
  </si>
  <si>
    <t>The Imperva Content Delivery Network (CDN) brings content caching, load balancing, and failover built natively into a comprehensive Web Application and API Protection (WAAP) platform, so your applications are securely delivered across the globe.</t>
  </si>
  <si>
    <t>Secure healthcare communications</t>
  </si>
  <si>
    <t>Imprivata Cortext is the secure communications platform for healthcare that streamlines care coordination with HIPAA-compliant secure messaging, by allowing physicians, nurses, and patients to connect, communicate, and collaborate securely from any workstation or mobile device.</t>
  </si>
  <si>
    <t>Enterprise single sign-on</t>
  </si>
  <si>
    <t>Imprivata OneSign delivers an end-to-end authentication and access management solution that brings together authentication, single sign-on, and virtual desktop roaming.</t>
  </si>
  <si>
    <t>Government and commercial solutions</t>
  </si>
  <si>
    <t>Commercial single sign-on and authentication management solutions
Simplify access control with centralized policy management across your entire organization. Imprivata OneSign is an authentication and access management platform deployed by thousands of customers worldwide. Providing users with streamlined and secure access to network and application resources, Imprivata OneSign integrates authentication management, application single sign-on (SSO), password management, and aggregated audit data in one secure and easy-to-manage solution.</t>
  </si>
  <si>
    <t>Identity governance</t>
  </si>
  <si>
    <t>Designed and purpose-built for healthcare, Imprivata Identity Governance is an end-to-end solution with precise role-based access controls, automated provisioning and de-provisioning, streamlined auditing processes, and analytics that enable faster threat evaluation and remediation.</t>
  </si>
  <si>
    <t>Mobile IAM and provisioning</t>
  </si>
  <si>
    <t xml:space="preserve">Ensuring the proper balance of security and efficiency, both from technology and user management standpoints, is critical to the successful adoption of mobility initiatives in healthcare.  </t>
  </si>
  <si>
    <t>Multifactor authentication</t>
  </si>
  <si>
    <t>Imprivata Confirm ID is the comprehensive identity and multifactor authentication platform for healthcare. The need for holistic, enterprise-wide multifactor authentication in healthcare has never been greater, and Imprivata Confirm ID provides a secure, auditable chain of trust wherever, whenever, and however users interact with the patient record.</t>
  </si>
  <si>
    <t>Positive patient identification</t>
  </si>
  <si>
    <t>Safety in healthcare starts first and foremost with treating the right patient.
And Imprivata PatientSecure, the market-leading touchless biometric palm vein authentication solution, provides that critical one-to-one connection between patients and their medical records. It’s secure, quick, and easy-to-use.</t>
  </si>
  <si>
    <t>Network Access Control (NAC)</t>
  </si>
  <si>
    <t>Software Defined Perimeter</t>
  </si>
  <si>
    <t>Secure BYOD Onboarding</t>
  </si>
  <si>
    <t>Secure BYOD Onboarding offers a web-based, self-service software solution</t>
  </si>
  <si>
    <t>nProtect AppGuard</t>
  </si>
  <si>
    <t>It is a mobile app security service that encrypts executable files and prevents hacking by applying security functions to mobile apps quickly and easily with one click.</t>
  </si>
  <si>
    <t>nProtect GameGuard</t>
  </si>
  <si>
    <t>Protect online game clients and block hacking attacks to support a safe and fair game operating environment. Security functions tailored to game features and operator service policies can be easily applied with the web control system.</t>
  </si>
  <si>
    <t>nProtect Online Security</t>
  </si>
  <si>
    <t>Protect users' information assets and prevent financial accidents with integrated online security services including keyboard security, malware detection, and network protection. By supporting various operating systems and web browser environments, you can use secure web services anytime, anywhere.</t>
  </si>
  <si>
    <t>nProtect Enteprise</t>
  </si>
  <si>
    <t>TACHYON Core Suite 1.0</t>
  </si>
  <si>
    <t>It is an SDK-based solution that enables detection and treatment of malicious codes by easily and conveniently interworking with various business systems, platforms, and services within a company.</t>
  </si>
  <si>
    <t>TACHYON Endpoint Security 5.0</t>
  </si>
  <si>
    <t>With powerful anti-virus technology, it blocks various cyber threats including malware, spyware and ransomware. With advanced real-time monitoring and protection functions, user systems and important information are safe.</t>
  </si>
  <si>
    <t>TACHYON Total Security 3.0</t>
  </si>
  <si>
    <t>nProtect Mobile for Android</t>
  </si>
  <si>
    <t>Client Applications</t>
  </si>
  <si>
    <t>Today’s most popular client software applications are chat, instant message, web browsers,
audio/video players, and audio/video streaming. We’ve assessed all of these types of
applications and many more in both full-access source code audit scenarios as well as black-box reverse engineering.</t>
  </si>
  <si>
    <t xml:space="preserve">The majority of the hackers on our team (including our founder) came from the public hacking scene (aka CTFs.) As such memory corruption exploit development is something that is familiar to us and we love it. Too many so-called “penetration testers” can’t write proof-of-concept exploits to illustrate critical vulnerabilities to their clients. 
</t>
  </si>
  <si>
    <t>Fuzzing and Dynamic Analysis Tool Creation</t>
  </si>
  <si>
    <t>The realm of fuzzing and dynamic analysis is well-developed on the MS Windows platform. OS X and Linux are also quickly catching up. Fuzzing tools and dynamic analysis tools are key parts of a security assessment and are usually needed to find very complex
vulnerabilities. Include Security can create tools to find, detect, or analyze security vulnerabilities using these techniques. We’ve done this as part of the normal course of our
assessment services on multiple target platforms.</t>
  </si>
  <si>
    <t>IoT Devices</t>
  </si>
  <si>
    <t>These days almost every smart device in the home and office connects back to the home.
Consumers and enterprises who purchase these devices want assurance that their privacy
isn’t being violated, that their networks aren’t open to new attacks because of their newly
purchased and implemented IoT device</t>
  </si>
  <si>
    <t>Mobile App Assessments</t>
  </si>
  <si>
    <t>We now live in a mobile world. Consumer and enterprise mobile devices are more prevalent
than ever. On these devices run many applications that are often insecure since they are
built by technology teams where security ends up being at the bottom of the priority list.</t>
  </si>
  <si>
    <t>Server Applications</t>
  </si>
  <si>
    <t xml:space="preserve">Network services are still a common entry point for attackers into enterprises. As part of our clients’ needs to secure their server software, we’ve assessed Internet facing proxies, internal middle-tier RPC services, ProtoBuf servers, Java applications servers, as well as many other server-side products across a variety of languages. 
</t>
  </si>
  <si>
    <t>Software Reverse Engineering</t>
  </si>
  <si>
    <t xml:space="preserve">Software reverse engineering is the art of understanding code at the lowest level — the
assembly code that a CPU executes. Our team has extensive experience in software reverse engineering on platforms such as Windows, OS X, and Linux. We’ve decompiled,
disassembled, and analyzed code on x86, x86-64, ARM, MIPS, MSP430, PPC, and many
others.
</t>
  </si>
  <si>
    <t>Web Application Assessments</t>
  </si>
  <si>
    <t>Web Applications</t>
  </si>
  <si>
    <t>Web applications are the heart of today’s software. In the last decade, everything has
moved to the web and the cloud. SaaS, PaaS, IaaS, virtualized systems, and everything in
between permeate the enterprise and start-up landscape. As a result, web application
assessments are the most common service requested from our clients — our experience
with these assessments is second to none.</t>
  </si>
  <si>
    <t>Web Services</t>
  </si>
  <si>
    <t xml:space="preserve">In today’s connected enterprises, web services and developer-accessible APIs are a necessity. Unfortunately, we find that companies tend to overlook the importance of assessing their web services and APIs. The truth is that any vulnerability can let external attackers into your systems, violate customer privacy, and cost a ton to clean up and get things right again.
</t>
  </si>
  <si>
    <t>TPIT</t>
  </si>
  <si>
    <t>Insider Threat Detection</t>
  </si>
  <si>
    <t>Mobile Application Scanning (MAS)</t>
  </si>
  <si>
    <t>Indusface Mobile Application Scanning helps businesses secure their apps with in-depth testing. It detects vulnerabilities and insecure permission issues to provide comprehensive reports on readiness of apps to be used on mobile devices safely.</t>
  </si>
  <si>
    <t>Indusface along with Entrust brings you advanced 256-bit encryption – the most secure encryption available – to secure your data. Entrust certificates support SHA-2 algorithms with ECC used in root certificates, delivering the strongest security and increased performance.</t>
  </si>
  <si>
    <t>AppTrana Web Application Firewall</t>
  </si>
  <si>
    <t>Combination of always-on security and expert created surgically accurate security rules to patch the vulnerabilities through WAF with assured zero false positives.</t>
  </si>
  <si>
    <t>Web Application Scanning (WAS)</t>
  </si>
  <si>
    <t>Indusface WAS with its automated scans &amp; manual pen-testing ensures none of the OWASP Top10, business logic vulnerabilities and malwares go unnoticed.</t>
  </si>
  <si>
    <t>Professional Security Services</t>
  </si>
  <si>
    <t xml:space="preserve">NEED2KNOW®
</t>
  </si>
  <si>
    <t>Need2Know® (N2K) is a patented, cryptographic InfoCenSec® software solution for crypto-binding user access and use policies to the data object providing a persistent cryptographic need-to-know protection of the data object at rest or in transit.</t>
  </si>
  <si>
    <t>BloxOne Threat Defense Business Cloud</t>
  </si>
  <si>
    <t>BloxOne Threat Defense Essentials</t>
  </si>
  <si>
    <t>BloxOne Threat Defense maximizes brand protection by working with your existing defenses to protect your network and automatically extend security to your digital imperatives, including SD-WAN, IoT and the cloud. It powers security orchestration, automation and response (SOAR) solutions, slashes the time to investigate and remediate cyberthreats, optimizes the performance of the entire security ecosystem and reduces the total cost of enterprise threat defense.</t>
  </si>
  <si>
    <t>BloxOne Threat Defense Business On-Premises</t>
  </si>
  <si>
    <t>BloxOne Threat Defense Advanced</t>
  </si>
  <si>
    <t>CTIX-Cyware Threat Intelligence eXchange</t>
  </si>
  <si>
    <t>A smart, client-server threat intelligence platform (TIP) for ingestion, enrichment, analysis, and bi-directional sharing of threat data within your trusted network.</t>
  </si>
  <si>
    <t xml:space="preserve">Code Review
</t>
  </si>
  <si>
    <t>Vulnerabilities are identified directly in your code, reviewing the software quality assurance. *We classify* them by risk, with advice on the best way to mitigate the general impact on your organization.</t>
  </si>
  <si>
    <t xml:space="preserve">IoT Security Testing Services
</t>
  </si>
  <si>
    <t>The Internet of Things (IoT) Industry is rapidly growing in popularity. We provide support to address issues from design and implementation to validation of your products.</t>
  </si>
  <si>
    <t xml:space="preserve">Mobile Application Security
</t>
  </si>
  <si>
    <t>Your Applications can suffer a cyber-attack just like your Networks. We analyze your mobile architecture giving you a comprehensive map of vulnerable areas to remediate.</t>
  </si>
  <si>
    <t>Using the same techniques an adversary would use, we recreate a real attack environment to conquer the most vulnerable assets and areas of your infrastructure.</t>
  </si>
  <si>
    <t xml:space="preserve">Physical Security Assessment
</t>
  </si>
  <si>
    <t>Hardware and Software Security is not complete without closeness. An offensive art focused on detecting potential failures reviewing your on-site infrastructure.</t>
  </si>
  <si>
    <t xml:space="preserve">Reverse Engineering
</t>
  </si>
  <si>
    <t>Authentic Red Team in action. The art of deconstructing to rebuild the original equation. A reverse ride allows you to extract sources of real cyber threats for your most valuable applications.</t>
  </si>
  <si>
    <t xml:space="preserve">Application Vulnerability Analysis
</t>
  </si>
  <si>
    <t>Your apps are the most common gateways for security weaknesses. We use a comprehensive suite of technical solutions to perform a professional assessment that guarantees a real map of vulnerable vectors.</t>
  </si>
  <si>
    <t xml:space="preserve">Network Security Assessment
</t>
  </si>
  <si>
    <t>The health of your networks compromises the health of your company. Our technical Red Team performs an exhaustive analysis detecting areas of critical risk.</t>
  </si>
  <si>
    <t xml:space="preserve">Vulnerability Security Program
</t>
  </si>
  <si>
    <t>Development and support of Security Programs to obtain industry certifications like General Data Protection Regulation (GDPR), the Federal Information Security Management Act (FISMA), Sarbanes-Oxley (SOX), HIPAA, ISO 27001, Payment Card Industry Data Security Standard (PCI DSS) and more.</t>
  </si>
  <si>
    <t xml:space="preserve">Startup Security Process
</t>
  </si>
  <si>
    <t>Startups have a high growth value in terms of business, but security sometimes isn't a priority. We designed a program to partner with small and large companies that are looking to outsource or build Security capabilities.</t>
  </si>
  <si>
    <t>Faraday Community</t>
  </si>
  <si>
    <t>Faraday Professional</t>
  </si>
  <si>
    <t>Faraday Corporate</t>
  </si>
  <si>
    <t xml:space="preserve">Streamline your security incident response operations. Detect and respond to sophisticated cyber threats (one-to-many) across local, data center, remote, and cloud assets.
</t>
  </si>
  <si>
    <t>Advance Detection</t>
  </si>
  <si>
    <t>Infocyte combines live and historical in-memory forensics with continuous monitoring, enabling you to identify, investigate, and respond to advanced cyber threats at scale.</t>
  </si>
  <si>
    <t>AWS Cloud Security</t>
  </si>
  <si>
    <t xml:space="preserve">Reduce cyber risk, maintain compliance, and streamline security operations with Infocyte's managed detection and response platform for AWS.
</t>
  </si>
  <si>
    <t>Platform Extensions</t>
  </si>
  <si>
    <t>Enable your teams to amplify their impact and respond at scale with Infocyte Core Extensions. Streamline asset discovery, alert validation, threat detection, forensic analysis, incident response, remediation and recovery within a single cloud based platform that reaches ALL your endpoints.</t>
  </si>
  <si>
    <t xml:space="preserve">Platform Integrations
</t>
  </si>
  <si>
    <t>Integrate Infocyte and optimize your entire cybersecurity ecosystem.</t>
  </si>
  <si>
    <t xml:space="preserve">Threat Assessments
</t>
  </si>
  <si>
    <t xml:space="preserve">Validate security controls, uncover ongoing and historical attacks, and strengthen your security posture with an Infocyte Threat Assessment.
</t>
  </si>
  <si>
    <t>You get that dreaded call in the middle of the night. Your company has been hacked.  Our security experts stand ready to help minimize damages.</t>
  </si>
  <si>
    <t>InfoDefense designs and implements information protection solutions on a project basis or through its CyberSecure 360 services.</t>
  </si>
  <si>
    <t>Gain critical visibility into enterprise risk to justify security investments and demonstrate compliance. Measure risk in both qualitative and monetary terms through continually updated dashboards and reports that provide insight into the departmental as well as business function risk. During an Enterprise Risk Management engagement, InfoDefense categorizes critical information, quantifies threats and identifies vulnerabilities to accurately calculate risk.</t>
  </si>
  <si>
    <t>InfoDefense Offers A Wide Range Of Risk-Based Information Security Audit And Assessment Services That Were Designed To Meet Your Organization’s Specific Requirements.</t>
  </si>
  <si>
    <t>Security Program</t>
  </si>
  <si>
    <t>Agentless NAC</t>
  </si>
  <si>
    <t>NAC</t>
  </si>
  <si>
    <t xml:space="preserve">Agentless NAC provides visibility and control without network or device changes. </t>
  </si>
  <si>
    <t>CGX</t>
  </si>
  <si>
    <t xml:space="preserve">Full featured network access control to meet demanding compliance and enforcement requirements with agents for PC compliance checks. </t>
  </si>
  <si>
    <t xml:space="preserve">CyberGatekeeper
</t>
  </si>
  <si>
    <t xml:space="preserve">NAC appliance for dedicated, in-line VPN and LAN enforcement that uses agents for granular policies. </t>
  </si>
  <si>
    <t>Managed Perimeter Security</t>
  </si>
  <si>
    <t>Managed Vulnerability Management</t>
  </si>
  <si>
    <t>Network &amp; Data Security Services</t>
  </si>
  <si>
    <t>Cyber security involves much more than just technical elements. Many people are unaware that cyber security starts with the factor "human". You can find out here the role played by security awareness in this and what it is all about.</t>
  </si>
  <si>
    <t xml:space="preserve">Successfully warding off increasingly sophisticated attacks in the virtual realm calls for a holistic and multilevel approach. For InfoGuard, cyber defence involves all aspects and levels: from effective prevention, through early recognition of hazards and prompt analysis of incidents to a swift and effective response in an emergency. We established our ISO/IEC 27001 certified InfoGuard Cyber Defence Center for this purpose. </t>
  </si>
  <si>
    <t>Cyber Defence Services</t>
  </si>
  <si>
    <t>The big challenge when building an efficient and agile network infrastructure is striking the optimum balance between performance, security and costs. To ensure this, InfoGuard works with the best providers in each subarea. Our product experts draw on their extensive theoretical and practical expertise to derive maximum benefit from the technologies. They perfectly coordinate all the elements involved and, from the outset, take account of their entire life cycle in their planning.</t>
  </si>
  <si>
    <t>Data Risk Management Framework</t>
  </si>
  <si>
    <t>AgileScan</t>
  </si>
  <si>
    <t>The end-to-end crypto discovery solution that provides you with insights into your security blind spots.</t>
  </si>
  <si>
    <t>InfoSec Skills</t>
  </si>
  <si>
    <t>Cybersecurity Training</t>
  </si>
  <si>
    <t>InfoSec IQ</t>
  </si>
  <si>
    <t>Cyber and Technology Recruitment</t>
  </si>
  <si>
    <t>Corporate Cybersecurity Plan</t>
  </si>
  <si>
    <t>Risk Mitigation Plan</t>
  </si>
  <si>
    <t xml:space="preserve">Incident Response Plan
</t>
  </si>
  <si>
    <t>It’s not “IF” but “WHEN” will your organization be intruded upon?  Every organization needs a cybersecurity incident response plan to effectively respond to cyber breaches and intrusions and to protect your organization.  Our Incident Response Planning practice will create, test and update your cybersecurity incident response plans to ensure that you are ready for the “WHEN.”</t>
  </si>
  <si>
    <t xml:space="preserve">Cyber Eval
</t>
  </si>
  <si>
    <t>CyberEval assesses your cybersecurity against a set of security controls that make up the minimum acceptable level of security for any organization.  CyberEval has been crosswalked with PCI, HIPAA, SOX, and GLBA compliance criteria as well as the NIST Cybersecurity Framework.</t>
  </si>
  <si>
    <t xml:space="preserve">Insider Threat Plan
</t>
  </si>
  <si>
    <t>Trusted insiders, including employees and business partners, pose some of the most signicant cybersecurity risk to any organization.  Insiders have the access and knowledge to bypass your security.</t>
  </si>
  <si>
    <t>Security Awareness e-Learning</t>
  </si>
  <si>
    <t>Hands-down, the best way to raise awareness and fight cyber risks is by following a powerful security awareness e-learning course. And we know a thing or two about that.</t>
  </si>
  <si>
    <t>Security Awareness Escape room</t>
  </si>
  <si>
    <t>Engage your employees in our playful security awareness escape room that builds teamwork and activates them through an unforgettable experience.</t>
  </si>
  <si>
    <t>Security Awareness Game</t>
  </si>
  <si>
    <t>Our security awareness VR escape room presents a new, game-based learning experience that motivates your employees and cements their knowledge through play. Put on your VR glasses and step into a futuristic server room to enjoy a visual spectacle. Complete entertaining cyber assignments to make your escape.</t>
  </si>
  <si>
    <t>VR experience truck</t>
  </si>
  <si>
    <t>Onboard the VR experience truck, 2 teams are pitted against each other in our VR game. The players will each receive a headset. Then, the battle begins.</t>
  </si>
  <si>
    <t xml:space="preserve">Phishing Simulation </t>
  </si>
  <si>
    <t>Our phishing simulation confronts your employees with realistic phishing emails and text messages, monitors their response and trains their behavior.</t>
  </si>
  <si>
    <t xml:space="preserve">Cybersecurity culture scan </t>
  </si>
  <si>
    <t>The cybersecurity culture scan gives you the specific data to take with you on your journey towards sustained behavior change.</t>
  </si>
  <si>
    <t>Agile &amp; DevOps</t>
  </si>
  <si>
    <t>Agile</t>
  </si>
  <si>
    <t>Governance, Risk, &amp; Compliance Services</t>
  </si>
  <si>
    <t>IAM Security</t>
  </si>
  <si>
    <t>Infosys Microsoft Security Solution</t>
  </si>
  <si>
    <t>Digital Supply Chain</t>
  </si>
  <si>
    <t>Application Modernization</t>
  </si>
  <si>
    <t>Infosys Cobalt</t>
  </si>
  <si>
    <t>Digital Process Automation</t>
  </si>
  <si>
    <t>Cyber Security Services</t>
  </si>
  <si>
    <t>InGuardians is recognized as a leader in cloud and container security. The InGuardians team delivers talks and training on Kubernetes and container security at top industry conferences like RSA and the Black Hat Briefings.</t>
  </si>
  <si>
    <t>Executive Services</t>
  </si>
  <si>
    <t>InGuardians offers a variety of services tailored specifically for executives. If you are unsure of your business needs, InGuardians can assess your enterprise security posture and assist with identifying strategic decision points.</t>
  </si>
  <si>
    <t xml:space="preserve">ICS and IIoT Security </t>
  </si>
  <si>
    <t xml:space="preserve">InGuardians Utilisec team brings decades of deep technical and executive experience to bear on ICS and Smart Grid projects. Our experience ranges from low-level hardware analysis to national policy development. InGuardians Utilisec Team members have built the tools, developed the methodologies, and delivered the training that our industry uses to test ICS environments. </t>
  </si>
  <si>
    <t>Offensive Services</t>
  </si>
  <si>
    <t>InGuardians Offensive Services focus on testing an organization’s readiness to detect, deter, and withstand attacks.  Our Offensive Services Team utilize offensive tactics, techniques, and procedures to gain access to an organization’s critical assets.  The underlying philosophy behind all of InGuardians Offensive Services is to “model the threat”.</t>
  </si>
  <si>
    <t>Protective Services</t>
  </si>
  <si>
    <t>InGuardians Protective Services Team delivers expert guidance to your IT employees, stakeholders, and management in order to better defend their assets against targeted threats.  In addition to Proactive Hardening and Security Architecture Services, InGuardians Protective Services also include  Threat Hunting and Incident Response.</t>
  </si>
  <si>
    <t>Custom Training</t>
  </si>
  <si>
    <t>Training is at InGuardians’ core. Our founders have developed industry-leading courses in the areas of penetration testing, ICS and Hardware hacking, RF and Wireless hacking and incident response.</t>
  </si>
  <si>
    <t>ACCOUNT TAKEOVER PROTECTION</t>
  </si>
  <si>
    <t>One compromised account can make your entire network of contacts vulnerable. Identify these attacks and take action with INKY.</t>
  </si>
  <si>
    <t>MOBILE EMAIL PROTECTION</t>
  </si>
  <si>
    <t>Mobile phishing protection that works wherever your employees are. Protect your business, anywhere employees are checking email.</t>
  </si>
  <si>
    <t>Phishing Security for G Suite</t>
  </si>
  <si>
    <t>INKY integrates seamlessly with G Suite, protecting your inbox with industry-leading email phishing protection and advanced threat detection.</t>
  </si>
  <si>
    <t>Phishing Security for Office 365</t>
  </si>
  <si>
    <t>Microsoft Office 365 apps and email are highly valued by scammers, putting businesses at risk for major losses.</t>
  </si>
  <si>
    <t>The Next Generation of Email Protection</t>
  </si>
  <si>
    <t>INKY is an award-winning cloud-based email protection software. It blocks spam, malware, and most importantly — it protects businesses from phishing attacks like no other email security solution can.</t>
  </si>
  <si>
    <t>Unparalleled Exchange Email Phishing Security</t>
  </si>
  <si>
    <t>INKY integrates seamlessly with Exchange, protecting your inbox with industry-leading email phishing protection and advanced threat detection.</t>
  </si>
  <si>
    <t>ARGUS</t>
  </si>
  <si>
    <t>Analyzes multiple terabytes of unstructured data from all forensic devices and helps identify different patterns</t>
  </si>
  <si>
    <t>AUTHSHIELD</t>
  </si>
  <si>
    <t>Multifactor authentication Solution working at protocol layer</t>
  </si>
  <si>
    <t>PROPHECY</t>
  </si>
  <si>
    <t>Big Data Analytics framework encompassing five modules for Predictive Intelligence streamlining data ingestion, extraction, analytics and visualization.</t>
  </si>
  <si>
    <t>Inpixon Aware Core Insights</t>
  </si>
  <si>
    <t>Device Detection</t>
  </si>
  <si>
    <t>Manager Standard</t>
  </si>
  <si>
    <t>Manager XL</t>
  </si>
  <si>
    <t>InQuest's appliances are designed to scale to meet the needs of your organization. Collectors are designed to monitor networks with bandwidths of 100 Mb/s, 1 Gb/s, 10 Gb/s, and 20 Gb/s. For larger and growing organizations, multiple collectors can operate in parallel, enabling network monitoring at scales of 40 Gb/s and beyond.</t>
  </si>
  <si>
    <t>Threat Hunting Operations Augmentation</t>
  </si>
  <si>
    <t>Threat Hunting Managed Services</t>
  </si>
  <si>
    <t>Netradar Assessment Services</t>
  </si>
  <si>
    <t>Assessment Services</t>
  </si>
  <si>
    <t>Netradar Freemium</t>
  </si>
  <si>
    <t>Formulating Strategy is a lost art.  Often strategy that is created becomes shelf-ware or is not an actual strategy, in that it fails to be action-oriented.  Cyber Strategy is also often overlooked in the never-ending race to "get things done" with tragic consequences.</t>
  </si>
  <si>
    <t>Netradar Enterprise Basic</t>
  </si>
  <si>
    <t>Netradar Enterprise IoT SOC</t>
  </si>
  <si>
    <t>Netradar Enterprise IoT Threat Intelligence</t>
  </si>
  <si>
    <t>HIPAA &amp; HITECH Training</t>
  </si>
  <si>
    <t>GDPR Training</t>
  </si>
  <si>
    <t>PCI Training</t>
  </si>
  <si>
    <t>Data Protection Training</t>
  </si>
  <si>
    <t>Role-Based Training</t>
  </si>
  <si>
    <t>State Specific Compliance Training</t>
  </si>
  <si>
    <t>VIPRE SafeSend</t>
  </si>
  <si>
    <t>PhishProof: Anti-Phishing Software</t>
  </si>
  <si>
    <t>Security First Solutions</t>
  </si>
  <si>
    <t>InstaSafe AD Connect+</t>
  </si>
  <si>
    <t>In today’s world, connectivity is not merely a communications matter, it’s the sheer premise that enables the workforce and is responsible for customer satisfaction. Whether you need to interact with customers, clients, employees, other stakeholders or simply depend on it to deliver your service, the importance of connectivity cannot be stressed upon enough.</t>
  </si>
  <si>
    <t xml:space="preserve">InstaSafe® Cloud Access </t>
  </si>
  <si>
    <t xml:space="preserve">Organizations today, are increasingly using hybrid infrastructure by combining their own internal clouds with third-party infrastructure. Apart from maintaining the current Data Centre infrastructure technologies, organizations are adopting Cloud services (such as SaaS, IaaS, PaaS etc.) extensively to stay agile and enable business to perform better. </t>
  </si>
  <si>
    <t>Zero Trust Application Access</t>
  </si>
  <si>
    <t>Provide seamless &amp; secure access control for all your applications with InstaSafe Zero Trust Application Access</t>
  </si>
  <si>
    <t>InstaSafe® Secure Access</t>
  </si>
  <si>
    <t>InstaSafe® Secure Access solution provides an identity based granular access control solution based on the principles of Software Defined Perimeter (SDP). SDP concepts have been derived from the military, especially the Defense Information Systems Agency (DISA), where every device is pre-attested before it can ‘connect’ to the network followed by verification of the identity of the user using MFA leading to knowing exactly what device was being used and by whom to access the application.</t>
  </si>
  <si>
    <t>VPN Alternative</t>
  </si>
  <si>
    <t>ContentBarrier Secure X9</t>
  </si>
  <si>
    <t>Mac Parental Control &amp; Security</t>
  </si>
  <si>
    <t>Mac Internet Security X9</t>
  </si>
  <si>
    <t>Mac Antivirus and Security</t>
  </si>
  <si>
    <t>Mac Premium Bundle X9</t>
  </si>
  <si>
    <t>Complete Mac Protection and Security</t>
  </si>
  <si>
    <t>Mac Washing Machine Secure X9</t>
  </si>
  <si>
    <t>Mac Cleaner and Security</t>
  </si>
  <si>
    <t>VirusBarrier X9</t>
  </si>
  <si>
    <t>NetBarrier X9</t>
  </si>
  <si>
    <t>RealSense ID</t>
  </si>
  <si>
    <t>Facial Authentication</t>
  </si>
  <si>
    <t>Managed Data Protection Services</t>
  </si>
  <si>
    <t>Operate safely and effectively by balancing business needs with protecting your organization against accidental compromise and malicious attacks. Our solutions help you change user behaviors for the better across your enterprise, ensuring a safer computing environment for all.</t>
  </si>
  <si>
    <t>Critical Asset Protection Program (CAPP) Scope</t>
  </si>
  <si>
    <t>Get the job done by tasking us to do it for you. We work with all the major technology providers in data protection—DLP, CASB, SIEM, UEBA, you name it—and we add our proven security policies to get you up and running fast.</t>
  </si>
  <si>
    <t>Program Design</t>
  </si>
  <si>
    <t>Navigate the constantly changing compliance landscape easier—and with less stress—than ever before. We help you build technology and program solutions that comply with the toughest regulations by leveraging our experience and specialized expertise.</t>
  </si>
  <si>
    <t>System Design and Implementation</t>
  </si>
  <si>
    <t>Policy Deployment and Tuning</t>
  </si>
  <si>
    <t>Policy Governance</t>
  </si>
  <si>
    <t>Event Triage and Incident Management</t>
  </si>
  <si>
    <t>Reporting and KPIs</t>
  </si>
  <si>
    <t>InteliSecure Platform</t>
  </si>
  <si>
    <t>Protect your intellectual property (IP) and your customers’ personally identifiable information (PII) from constantly emerging threats—both external and internal. Start by understanding your vulnerabilities and developing a comprehensive strategy for prevention.</t>
  </si>
  <si>
    <t>Intellect Security</t>
  </si>
  <si>
    <t>http://www.intellect.co.uk/about-intellect-security/</t>
  </si>
  <si>
    <t>Support &amp; Managed Services</t>
  </si>
  <si>
    <t>Intellect Security Consultancy Services</t>
  </si>
  <si>
    <t>IntelleSecure</t>
  </si>
  <si>
    <t>https://www.intellesecure.com</t>
  </si>
  <si>
    <t>Application Security Testing</t>
  </si>
  <si>
    <t>PCI DSS Implementation</t>
  </si>
  <si>
    <t>BCP/DR Review</t>
  </si>
  <si>
    <t>Network Security Testing</t>
  </si>
  <si>
    <t>Information Security Management Training</t>
  </si>
  <si>
    <t>Governance, Risk, &amp; Compliance Training</t>
  </si>
  <si>
    <t>Information Systems Audit</t>
  </si>
  <si>
    <t>Controls Assessment</t>
  </si>
  <si>
    <t>SSAE16 / ISAE3402</t>
  </si>
  <si>
    <t>ISMS Implementation</t>
  </si>
  <si>
    <t>BCMS Implementation</t>
  </si>
  <si>
    <t>ITSM Implementation</t>
  </si>
  <si>
    <t>Data Recovery &amp; Deletion</t>
  </si>
  <si>
    <t>Recover accidentally deleted files on your hard drives.
Securely delete files and folders on FAT/NTFS file systems to make sure these files cannot be recovered by any third-party tools.</t>
  </si>
  <si>
    <t>InterCrypto data encryption tools can encrypt individual files and create self-decryping versions of your files. 
Perform whole media encryption with CD Encryption Software or USB Flash Drive encryption software.
Create secure zones on your local disk and use them to store all sensitive information like mail database.</t>
  </si>
  <si>
    <t>Endpoint-Based Data Loss Prevention Solution
Block or report on sensitive data leakage via email, cloud storage, web forms, email attachments, removable media, USB devices; as well as data saved on local drives (even remote laptops). Global policies work whether the endpoint is on or off the corporate network. Ideal for distributed and remote staff.</t>
  </si>
  <si>
    <t>Chromebook Activity Monitoring</t>
  </si>
  <si>
    <t>Employee Monitoring</t>
  </si>
  <si>
    <t>View Screenshots, Web History &amp; Alerts
See websites visits and search activity on any Chromebook. Know exactly what your students and employees are doing online</t>
  </si>
  <si>
    <t>Computer Monitoring Software</t>
  </si>
  <si>
    <t>Employee Computer Monitoring for PC &amp; Macs
InterGuard employee computer monitoring software with real-time screenshots of user activity. Remotely monitor your employee's computer to review productivity, active and idle time. Monitor all computer activity -- internet monitoring, applications and programs tracking, email monitoring, IM/Chat monitoring, file activity tracking and much more.</t>
  </si>
  <si>
    <t>Employee Monitoring Software</t>
  </si>
  <si>
    <t xml:space="preserve">Remote Monitoring of Computer Activity
InterGuard’s employee monitoring software lets you track all employees activity from any endpoint - even when they work from home. Monitoring employee computer activity helps you proactively identify which employees are being productive and how much time is spend idle or on non-work related tasks. </t>
  </si>
  <si>
    <t>Employee Cell Phone Monitoring</t>
  </si>
  <si>
    <t>Monitor employee cell phone activity
Ensure employees use company Android and iPhones for business with InterGuard’s cell phone monitoring software. No Jailbreak or Rooting required to set up monitoring. View app usage, texts, web sites, web searches, call logs, GPS and more.</t>
  </si>
  <si>
    <t>Endpoint Lockdown &amp; Data Retrieval</t>
  </si>
  <si>
    <t xml:space="preserve">Remote Incidence Response Software
Take full remote control of compromised endpoints. Files on a stolen or compromised computer are usually much more valuable than the machine itself. InterGuard lets you remotely access and lockdown lost, stolen or compromised PCs and Macs, then delete or retrieve any files or folders that you select. </t>
  </si>
  <si>
    <t>Web Filtering</t>
  </si>
  <si>
    <t>Block employee internet access
Monitor how much time employees waste online on non-work related web surfing. Block employee internet access to sites with inappropriate content.</t>
  </si>
  <si>
    <t>Expert Services</t>
  </si>
  <si>
    <t xml:space="preserve">Analysis and presentation that stands up to cross-examination. Computer technology and data can be complicated. Understanding how they relate to a dispute can be critical in deciding in favor of one party or another. Interhack's Computer Expert practice provides attorneys access to consulting and testifying experts in computing. Our practice is organized into four Task Forces.
</t>
  </si>
  <si>
    <t>The art and science of handling high-impact exceptions to normal operations. As the need for security has become visible, organizations have learned of the need to be able to identify and to respond to security incidents. Interhack offers options to help you identify and to address your organization's needs in the management of incidents. We offer three.</t>
  </si>
  <si>
    <t xml:space="preserve">Interhack's Cybersecurity Practice helps you defend your organization. Cybersecurity is a diverse topic, including data breaches, compliance violations, and corporate espionage. Security failures can undermine confidence in a brand and can result in catastrophic losses through changes in customer behaviour, cancelled contracts, and stolen trade secrets.
</t>
  </si>
  <si>
    <t>Business Continuity Consulting</t>
  </si>
  <si>
    <t>Regulatory Compliance Consulting</t>
  </si>
  <si>
    <t>ISMS Consulting</t>
  </si>
  <si>
    <t>CISSP Training</t>
  </si>
  <si>
    <t>CISM &amp; CRISC Training</t>
  </si>
  <si>
    <t>CCSP Training</t>
  </si>
  <si>
    <t>Information Security Consulting</t>
  </si>
  <si>
    <t>Business Analysis &amp; Services Consulting</t>
  </si>
  <si>
    <t>IoT Testing</t>
  </si>
  <si>
    <t>Evaluating how your products and services meet and exceed quality, safety, sustainability and performance standards.</t>
  </si>
  <si>
    <t>Seacert PKI Services</t>
  </si>
  <si>
    <t>Certificates</t>
  </si>
  <si>
    <t>Secure sandbox environments to run data processing models, algorithms, and programs while safely sharing business insights.</t>
  </si>
  <si>
    <t>whiteCryption Secure Key Box</t>
  </si>
  <si>
    <t>whiteCryption App Protection</t>
  </si>
  <si>
    <t>ExpressPlay Media Security Suite is a cloud-based monetization service for content owners and distributors of live and VOD services.</t>
  </si>
  <si>
    <t>Intezer Protect Community</t>
  </si>
  <si>
    <t>Intezer Protect</t>
  </si>
  <si>
    <t>Intezer Analyze Community</t>
  </si>
  <si>
    <t>Intezer Analyze</t>
  </si>
  <si>
    <t>24x7x365 Incident Resolution</t>
  </si>
  <si>
    <t>Hardware as a Service</t>
  </si>
  <si>
    <t>Managed Firewall Solution offered for a low monthly fee.</t>
  </si>
  <si>
    <t>Security Operations Center</t>
  </si>
  <si>
    <t>24x7x365 Network Monitoring and Security</t>
  </si>
  <si>
    <t>Internal and external security assessments</t>
  </si>
  <si>
    <t>vCIO, VCISO</t>
  </si>
  <si>
    <t>Let us spearhead your technology and security strategy</t>
  </si>
  <si>
    <t>Architecture &amp; Engineering</t>
  </si>
  <si>
    <t>We can build your security infrastructure and optimize your business</t>
  </si>
  <si>
    <t>Outsourced Tech Support</t>
  </si>
  <si>
    <t>Certified experts providing Tier 1 and Tier 2, technical ticketing support and helpdesk solutions</t>
  </si>
  <si>
    <t>From migrations to mergers, our team is ready to take on any IT project</t>
  </si>
  <si>
    <t>From Policy to Testing, we have you covered</t>
  </si>
  <si>
    <t>Citadel Infrastructure Tools</t>
  </si>
  <si>
    <t>Citadel Infrastructure Tools is a suite of software products which accelerate SRAM PUF deployment of unclonable device identities for securing IoT applications, particularly those targeting wide-scale deployment.</t>
  </si>
  <si>
    <t>Apollo FPGA IP</t>
  </si>
  <si>
    <t>FPGAs are widely used in mission-critical environments with specific processing needs. Motivations for copying or altering sensitive data or valuable IP are abundant.</t>
  </si>
  <si>
    <t>QuiddiKey Hardware IP</t>
  </si>
  <si>
    <t xml:space="preserve">The accelerating expansion of the Internet of Things brings with it a comparably expanding threat model. The growing number of endpoints require strong identities as the foundation of trust to establish and scale robust security. </t>
  </si>
  <si>
    <t>BK Software IP</t>
  </si>
  <si>
    <t>The accelerating expansion of the Internet of Things brings with it a comparably expanding threat model. The growing number of endpoints require strong identities as the foundation of trust to establish and scale robust security.</t>
  </si>
  <si>
    <t>INTRUSION Shield™</t>
  </si>
  <si>
    <t>INTRUSION Shield™ is a combination of plug-n-play hardware, software, global data, and real-time Artificial Intelligence (AI) services that provide organizations with the most robust cybersecurity defense possible.</t>
  </si>
  <si>
    <t>INTRUSION TraceCop ™</t>
  </si>
  <si>
    <t>INTRUSION TraceCop ™ is a suite of investigative and enrichment tools for adding context to all internet nodes and communications. TraceCop empowers cyber researchers with the ability to track and correlate cyber threat actor behavior. TraceCop enrichment allows network forensic analysts to quickly discern the nature and context of communications log files.</t>
  </si>
  <si>
    <t>Consulting &amp; Threat Analysis</t>
  </si>
  <si>
    <t>Our expert cyber analysts extract patterns of network communications from organizations to identify communicant partners (suppliers, partners, customers, malware, high threat actors, etc.) and are able to identify anomalies in network behavior to map out malicious activity, potential data theft, possible attribution of actors, and techniques used in campaigns.</t>
  </si>
  <si>
    <t>INTRUSION Savant™</t>
  </si>
  <si>
    <t>INTRUSION Savant™ creates independent, device-agnostic audits of the communication patterns of all network devices, including desktops, servers, printers and IoT devices. Savant enables network engineers and forensic analysts to drill down from network-wide performance views to individual session flows.</t>
  </si>
  <si>
    <t xml:space="preserve">An Automated, Intuitive, Cybersecurity Solution delivers  automated SaaS-based threat monitoring, 
detection and blocking solution that connects in minutes to your 
customers’ firewalls.  No hardware.  No agents.  No software to install.
</t>
  </si>
  <si>
    <t>Compliance Assessment and Advisory Services</t>
  </si>
  <si>
    <t>External Threats</t>
  </si>
  <si>
    <t>Customer Threat Research Services</t>
  </si>
  <si>
    <t>Ask the Analyst</t>
  </si>
  <si>
    <t>Threat Third Party</t>
  </si>
  <si>
    <t>Clear, Deep, and Dark Web Intelligence For Your Third Parties. Security operations teams increasingly need to understand the open, deep, and dark web threats impacting their third parties. Threat Third Party™ is a tool that can be used to identify the level of risk their third parties face.</t>
  </si>
  <si>
    <t>Vulnerability Risk Analyzer</t>
  </si>
  <si>
    <t>Instantly Prioritize Patching for Critical Vulnerabilities. Security teams typically rely on a range of tools to identify weaknesses in their infrastructure. While it's easy to perform a one-time vulnerability scan against known assets, continuously ascertaining the highest priorities based on risk remains challenging.</t>
  </si>
  <si>
    <t>Entity API</t>
  </si>
  <si>
    <t xml:space="preserve">Entity API is a new way to access DarkOwl’s darknet database. Now, users can request to only see specific information related to a particular topic or “entity” via a series of targeted endpoints. With Entity API,  users can quickly and efficiently identify, monitor and target particular threats in the darknet that are relevant to their particular needs and use-cases, including clients who need to see curated content that comes directly from recent darknet posts. </t>
  </si>
  <si>
    <t>DARKINT Scores</t>
  </si>
  <si>
    <t xml:space="preserve">Metrics based on real-time coverage . DARKINT Scores calculate how exposed an organization is on the darknet
 Scores are generated using DarkOwl’s extensive database of DARKINT – darknet, deep web and high-risk surface net content – with the final numerical value being representative of a company’s overall darknet exposure. 
 </t>
  </si>
  <si>
    <t>We develop software that allows our customers to spend more time doing their job, rather than finding and organizing their data</t>
  </si>
  <si>
    <t>The best defense is a strong offense and we stay ahead of our adversaries by harnessing next generation solutions to address the challenges of tomorrow.</t>
  </si>
  <si>
    <t>Enterprise IT</t>
  </si>
  <si>
    <t>We optimize information technology (IT) enterprises with the latest cloud, virtualization and unified communications technologies that allow our customers to reinvest IT savings on mission, modernization, or cybersecurity.</t>
  </si>
  <si>
    <t>Intelligence Analysis</t>
  </si>
  <si>
    <t>We provide battle tested and proven intelligence analysis capabilities that provide the warfighter, combatant commands, and national security clients with actionable, accurate, and timely data to support missions.</t>
  </si>
  <si>
    <t>IOActive’s “attacker’s perspective” pervades everything we do – including our strategic advisory offerings. Where other security providers might settle for getting you through a compliance audit, we give you concrete, actionable recommendations on how to achieve real-world resiliency – no matter what comes your way.</t>
  </si>
  <si>
    <t>Red and Purple Team Services</t>
  </si>
  <si>
    <t>Purple Teaming</t>
  </si>
  <si>
    <t>IOActive has taken advanced penetration testing to the next level with true adversarial emulation—our world-class specialists adopt the tools, tactics, and procedures of a specific threat actor that your organization faces. We work with your security-operations personnel to spot previously unseen vulnerabilities, accelerate the attack path assessments with an “assumed breach” scenario, improve the performance of your “blue team,” and help strengthen the security posture of your entire organization.</t>
  </si>
  <si>
    <t>Full Stack Security Assessments</t>
  </si>
  <si>
    <t>IOActive is the only global provider that reviews your entire environment. We can identify vulnerabilities across the entire technology stack – from your physical security, hardware and embedded systems, all the way up to the inner workings of your organization’s people, processes and supply chain, as well as your broader industry ecosystem.</t>
  </si>
  <si>
    <t>Secure Development Lifecycle</t>
  </si>
  <si>
    <t>IOActive is unique in its ability to advise you on how to securely develop software and hardware products, enabling you to identify and manage threats anywhere throughout your development, production, and supply chains. We provide lifecycle-security advice, as well as the independent validation and verification that is central to a mature SDL.</t>
  </si>
  <si>
    <t>Building the world’s premier non-governmental cybersecurity firm has taught us a thing or two about developing effective cross-functional teams. We offer customized training programs, staff augmentation, and placement services for in-house security personnel to ensure you have the right people with the right skills to handle rapidly evolving threats.</t>
  </si>
  <si>
    <t>SigmaFlow NERC Compliance Software</t>
  </si>
  <si>
    <t>IPKeys Cyber Lab as a Service</t>
  </si>
  <si>
    <t>Proof</t>
  </si>
  <si>
    <t>AuthentifiD</t>
  </si>
  <si>
    <t>Verified</t>
  </si>
  <si>
    <t>WhatsUp Gold</t>
  </si>
  <si>
    <t>Network monitoring</t>
  </si>
  <si>
    <t>FTP Client</t>
  </si>
  <si>
    <t>Renamed Progress</t>
  </si>
  <si>
    <t>FTP Server</t>
  </si>
  <si>
    <t>Managed File Transfer</t>
  </si>
  <si>
    <t>B2B Integration</t>
  </si>
  <si>
    <t>MOVEit Managed File Transfer Software</t>
  </si>
  <si>
    <t>IPV Security</t>
  </si>
  <si>
    <t>https://www.ipvsecurity.com/eng/index.php/2013-03-17-19-52-34</t>
  </si>
  <si>
    <t>https://www.ipvsecurity.com/eng/index.php/2013-03-17-19-52-36</t>
  </si>
  <si>
    <t>Database Security Audit</t>
  </si>
  <si>
    <t>https://www.ipvsecurity.com/eng/index.php/2013-03-17-19-52-31</t>
  </si>
  <si>
    <t>DDOS Solutions</t>
  </si>
  <si>
    <t>https://www.ipvsecurity.com/eng/index.php/2013-03-17-19-52-35</t>
  </si>
  <si>
    <t>Endpoints Security Audit</t>
  </si>
  <si>
    <t>https://www.ipvsecurity.com/eng/index.php/2013-03-17-19-52-37</t>
  </si>
  <si>
    <t>Mobile Security Audit</t>
  </si>
  <si>
    <t>https://www.ipvsecurity.com/eng/index.php/2013-03-17-19-52-30</t>
  </si>
  <si>
    <t>https://www.ipvsecurity.com/eng/index.php/2013-03-17-19-52-38</t>
  </si>
  <si>
    <t>https://www.ipvsecurity.com/eng/index.php/2013-03-17-19-52-42</t>
  </si>
  <si>
    <t>https://www.ipvsecurity.com/eng/index.php/2013-03-17-19-52-32</t>
  </si>
  <si>
    <t>VMWare Audit</t>
  </si>
  <si>
    <t>VM</t>
  </si>
  <si>
    <t>https://www.ipvsecurity.com/eng/index.php/2013-03-17-19-52-33</t>
  </si>
  <si>
    <t>Wireless Security Audit</t>
  </si>
  <si>
    <t>https://www.ipvsecurity.com/eng/index.php/2013-03-17-19-52-39</t>
  </si>
  <si>
    <t>Defacement Monitoring</t>
  </si>
  <si>
    <t>https://www.ipvsecurity.com/eng/index.php/2013-03-17-19-52-40</t>
  </si>
  <si>
    <t>Web Application Audit</t>
  </si>
  <si>
    <t>https://www.ipvsecurity.com/eng/index.php/2013-03-17-19-52-41</t>
  </si>
  <si>
    <t>IT Infrastructure Audit</t>
  </si>
  <si>
    <t>VPN + Storage</t>
  </si>
  <si>
    <t>Vision API</t>
  </si>
  <si>
    <t>Integrate DarkOwl’s data directly into your existing technology using Search API
Access DarkOwl'sdarknet data via Search API to seamlessly introduce robust darknet content into your existing tool. Data Aggregators and Providers 
Add DarkOwl's near real-time darknet data to your data feeds. 
Threat Intelligence Platforms
Offer your customers access to the largest commercially available database of darknet content.
Internal Security Teams
Search and monitor the darknet using your existing SIEM.
Search API makes it easy to access darknet content without leaving your current environment</t>
  </si>
  <si>
    <t xml:space="preserve">Managed Services </t>
  </si>
  <si>
    <t>Managed Services take away the burden of maintaining the infrastructure underpinning broadcast and online content delivery. Whether you need to optimize and support existing systems or design and deploy a new platform, Irdeto’s experts take care of the technology, leaving operators free to focus on attracting and engaging viewers.</t>
  </si>
  <si>
    <t xml:space="preserve">Content Security </t>
  </si>
  <si>
    <t xml:space="preserve"> Cloakware</t>
  </si>
  <si>
    <t>Object Storage</t>
  </si>
  <si>
    <t>Information Governance Advisory Services</t>
  </si>
  <si>
    <t>Digital transformation is the streamlining of your business and its processes and models. By integrating digital technology into your ways of working, you can transform how you operate and deliver value to your customers, and keep your organization up to date with the latest technologies.</t>
  </si>
  <si>
    <t>Residential Shredding</t>
  </si>
  <si>
    <t>Data Destruction</t>
  </si>
  <si>
    <t>Secure Shredding</t>
  </si>
  <si>
    <t>Secure IT Asset Disposition</t>
  </si>
  <si>
    <t>Iron Cloud Data Management</t>
  </si>
  <si>
    <t>Inventory Management and Reporting</t>
  </si>
  <si>
    <t>Protect your brand reputation and reduce risk.</t>
  </si>
  <si>
    <t>Data Restoration and Migration</t>
  </si>
  <si>
    <t>Data Restoration</t>
  </si>
  <si>
    <t>Offsite Records Storage</t>
  </si>
  <si>
    <t>Offsite Tape Vaulting</t>
  </si>
  <si>
    <t>Data Centers</t>
  </si>
  <si>
    <t xml:space="preserve">Data Storage </t>
  </si>
  <si>
    <t>Secure Tape Transport</t>
  </si>
  <si>
    <t>Data Transportation</t>
  </si>
  <si>
    <t>Policy Center</t>
  </si>
  <si>
    <t>Retention</t>
  </si>
  <si>
    <t>We protect what you value most. Your physical records, electronic data, media tapes, vital records and other assets can be safely stored in Iron Mountain’s highly secure global network of facilities, and recovered when needed.date with the latest technologies.</t>
  </si>
  <si>
    <t>Document Scanning &amp; Digital Storage</t>
  </si>
  <si>
    <t>Secure Cloud Storage</t>
  </si>
  <si>
    <t>Data Scanning</t>
  </si>
  <si>
    <t>We're enabling organizations to achieve hybrid IT success by providing secure, compliant data centers with efficient access to top carriers, cloud and IT services providers.</t>
  </si>
  <si>
    <t>Project Services</t>
  </si>
  <si>
    <t>IronOxide-Cli</t>
  </si>
  <si>
    <t>Command Line Tool</t>
  </si>
  <si>
    <t>Data Control Platform</t>
  </si>
  <si>
    <t xml:space="preserve"> The Data Control Platform underpins all of IronCore's offerings. It is a flexible data control toolkit that enables developers to easily build end-to-end encryption or to leverage cryptographic access controls that travel with the data, scale easily, and give you mathematical certainty about who can see and who is seeing data. 
</t>
  </si>
  <si>
    <t>IronHide</t>
  </si>
  <si>
    <t>Re-encryption</t>
  </si>
  <si>
    <t>IronCore has a number of open-source projects, command-line tools, and other projects that may interest developers.</t>
  </si>
  <si>
    <t>Recrypt-Rust</t>
  </si>
  <si>
    <t>Recrypt-Scala</t>
  </si>
  <si>
    <t>SaaS Shield CMK Kit</t>
  </si>
  <si>
    <t>SaaS Shield CMK for S3</t>
  </si>
  <si>
    <t>Assess your risk and enhance your defense with guidance from our expert team</t>
  </si>
  <si>
    <t>Cyber operations center</t>
  </si>
  <si>
    <t>Managed SOC</t>
  </si>
  <si>
    <t>Extend your SOC with IronNet’s dedicated CyOC team</t>
  </si>
  <si>
    <t>Red team operations</t>
  </si>
  <si>
    <t>Test your cyber resilience with the industry’s most capable offensive operators</t>
  </si>
  <si>
    <t>Improve your cyber resilience with highly tailored cybersecurity training</t>
  </si>
  <si>
    <t xml:space="preserve">IRONSCALES Platform
</t>
  </si>
  <si>
    <t>IRONSCALES is a cloud-based
anti-phishing platform that provides
businesses with a complete solution
for enterprise email security.</t>
  </si>
  <si>
    <t>ISARR Platform</t>
  </si>
  <si>
    <t>Vision UI</t>
  </si>
  <si>
    <t xml:space="preserve">DarkOwl Vision's user-friendly platform has tools that enable analysts to effectively search, monitor, and receive alerts when leaked data appears on the darknet. 
</t>
  </si>
  <si>
    <t>Homeland Security (HLS)</t>
  </si>
  <si>
    <t>With a wide range of tailored operational solutions, IAI enables you to swiftly and accurately detect, locate and target threats to public welfare, 24 hours a day, even in adverse weather and low visibility conditions. Combining vast experience with an extensive array of state-of-the-art technologies, our comprehensive, turnkey systems to your homeland security capabilities.</t>
  </si>
  <si>
    <t>Encrypted cloud module</t>
  </si>
  <si>
    <t>Encrypted flash drives</t>
  </si>
  <si>
    <t>Encrypted HDDs/SSDs</t>
  </si>
  <si>
    <t>Remote Management</t>
  </si>
  <si>
    <t>Cyber Advisory Services</t>
  </si>
  <si>
    <t>Our specialist cyber advisory team provides an impartial service helping customers navigate complex security and regulatory issues. Using a proven methodology, our experts assess an organisation’s cyber maturity, and offers guidance to help them understand and manage their security risks.</t>
  </si>
  <si>
    <t>We offer managed cyber security as a service. Supported by expert analysts and monitored through our London-based Security Operations Centre, we provide scalable and cost-effective solutions that deliver comprehensive threat intelligence, detection, management and response.</t>
  </si>
  <si>
    <t>Training and Certification</t>
  </si>
  <si>
    <t>Crowdsource Reputation Ratings</t>
  </si>
  <si>
    <t>Monitor crowdsourced reputation ratings from industry peers and partners</t>
  </si>
  <si>
    <t>Analyze web app vulnerabilities through scanning, intercepting proxies, and web crawlers</t>
  </si>
  <si>
    <t>Patching Cadence</t>
  </si>
  <si>
    <t>Measure patch management and response rates over time</t>
  </si>
  <si>
    <t>Analyze vulnerabilities on exposed network services</t>
  </si>
  <si>
    <t>Ivanti Neurons Platform</t>
  </si>
  <si>
    <t>Ivanti Neurons for Discovery delivers accurate and actionable asset information in minutes. This provides visibility in real-time using active and passive scanning and third-party connectors. These provide normalized hardware and software inventory data, software usage information and actionable insights to efficiently feed configuration management and asset management databases.</t>
  </si>
  <si>
    <t>Onboarding &amp; Professional Services</t>
  </si>
  <si>
    <t>The iWelcome Partner Program enables consulting firms, integrators and digital agencies to collaboratively deliver frictionless and privacy protected customer journeys for leading European brands and enterprises.</t>
  </si>
  <si>
    <t>Enhanced customer experience with passwordless authentication</t>
  </si>
  <si>
    <t>One of the most used ways of logging in is the ‘Forgot password’ button. Considering the increasing complexity of passwords and the average consumer having up to 90 different online accounts, this doesn’t come as a surprise. Passwordless authentication is the solution to authenticate users by other means than a username/password combination. It tackles two problems at once: passwords are hard to remember and easy to hack.
iWelcome offers the option to log in with an email address on request or by invitation. With a magic link that is sent to the email account, users can securely log in, taking away friction for the user, resulting in an optimised customer journey.</t>
  </si>
  <si>
    <t>Mobile SDK to add in-app security</t>
  </si>
  <si>
    <t>In this mobile-first era, you want to launch new apps quick and easy without worrying about security. The iWelcome Mobile SDK enables you to add secure and intelligent authentication natively into your mobile apps.
Thanks to a simple API architecture, you will be able to connect advanced authentication to any app that is being launched or updated. Besides that, the SDK also allows to orchestrate customer journeys by changing registration, activation and progressive profiling flows.</t>
  </si>
  <si>
    <t>Preventing Common Email Data Breaches</t>
  </si>
  <si>
    <t>Data Breach</t>
  </si>
  <si>
    <t>Mobile Data Security</t>
  </si>
  <si>
    <t>Security Classification</t>
  </si>
  <si>
    <t xml:space="preserve">Janusnet's award winning solutions are renowned for our reliability, functionality and ease of use. Our Australian based support team is committed to delivering exceptional customer service and support – giving our clients confidence and peace of mind.
</t>
  </si>
  <si>
    <t>Accidental Data Loss</t>
  </si>
  <si>
    <t>Data Loss from Insider Threats</t>
  </si>
  <si>
    <t>AD|Protect</t>
  </si>
  <si>
    <t>AD IDS</t>
  </si>
  <si>
    <t>Letting an attacker roam an environment from Patient Zero yields full Domain compromise, putting every asset and enlisted at risk. By using the attacker’s perspective against them, Javelin AD|Protect automates the discovery of Patient Zero.</t>
  </si>
  <si>
    <t>AD|Assess</t>
  </si>
  <si>
    <t>Increasing cyber resilience will raise the cost for the attacker, discourage additional attacks, and allow responders to study advancement in the attacker’s breach tactics. Near real-time containment at the point of breach in the Domain will decrease collateral damage and improve resource utilization by reducing alert fatigue.</t>
  </si>
  <si>
    <t>Honeypot Buster</t>
  </si>
  <si>
    <t xml:space="preserve">Attackers leave backdoors and hooks in the Domain that are used to persist privileges and exploit Active Directory. AD|Protect uncovers attacks in progress and evidence left behind to mitigate risk in real-time, all the time.
</t>
  </si>
  <si>
    <t>Get Shell Content</t>
  </si>
  <si>
    <t>Ava Reveal</t>
  </si>
  <si>
    <t>Jazz Networks provides user behavior analytics (UBA UEBA) and data loss prevention (DLP) cybersecurity software to prevent the insider threat.
Jazz Networks is a cyber intelligence company that predicts, prevents, and protects against insider cyber security threats for high value companies. We combine machine learning from large datasets with human verification, so security professionals get real-time data and can focus on high-impact events</t>
  </si>
  <si>
    <t>Ava Analyst Services</t>
  </si>
  <si>
    <t>EnterSpace 7</t>
  </si>
  <si>
    <t>Jericho Systems' flagship product is the patented EnterSpace Decisioning Serviceâ„˘. This pioneering information technology evaluates situational context ("attributes") against enterprise policies and dynamically delivers customized content in real time.</t>
  </si>
  <si>
    <t>EnterSpace 9</t>
  </si>
  <si>
    <t>Jetsecure</t>
  </si>
  <si>
    <t>https://www.jetstack.io/</t>
  </si>
  <si>
    <t>Cloud Native Discovery Workshop</t>
  </si>
  <si>
    <t>Kubernetes in Practice</t>
  </si>
  <si>
    <t>Operational Wargaming</t>
  </si>
  <si>
    <t>Extended Kubernetes with Operators</t>
  </si>
  <si>
    <t>Istio Service Mesh</t>
  </si>
  <si>
    <t>Kubernetes for Application Developers</t>
  </si>
  <si>
    <t>Serverless on Kubernetes with Knative</t>
  </si>
  <si>
    <t>Kubernetes Consulting Services</t>
  </si>
  <si>
    <t>Production Readiness Review</t>
  </si>
  <si>
    <t>XRay</t>
  </si>
  <si>
    <t>JFrog products seamlessly integrate with practically any development environment on Earth, from legacy code to the most recent containers and micro-services.</t>
  </si>
  <si>
    <t>Artifactory</t>
  </si>
  <si>
    <t>Pipelines</t>
  </si>
  <si>
    <t>CI/CD Pipelines</t>
  </si>
  <si>
    <t>Distribution</t>
  </si>
  <si>
    <t>Mission Control</t>
  </si>
  <si>
    <t>Container Registry</t>
  </si>
  <si>
    <t>Office Keeper</t>
  </si>
  <si>
    <t>Jiransoft, a security software company, provides endpoint data protection and personal information protection to business users.</t>
  </si>
  <si>
    <t>Cybersecurity company founded in 1994 in South Korea. LinkedIn page looks somewhat current, but the link to their website does not work.</t>
  </si>
  <si>
    <t>Malware Software Analysis Systems</t>
  </si>
  <si>
    <t>Joe Security specializes in the development of malware analysis systems for malware detection and forensics. Based on the idea of deep malware analysis &amp; multi-technology platform, Joe Security has developed unique technologies to analyze malware in a depth previously not possible. Joe Security provides malware analysis systems as a cloud service or as a standalone software package on premise. Analysis targets include Windows, Mac, Android, iOS and Linux at any scale. With its products, Joe Security empowers CERTS, CIRTS, SOCs, malware analyst and incident responders around the world to detect and deeply understand malware</t>
  </si>
  <si>
    <t>Aerospace &amp; Defense</t>
  </si>
  <si>
    <t>APL provides critical contributions to critical challenges. Our scientists, engineers, and analysts serve as trusted advisors and technical experts to the government, ensuring the reliability of complex technologies that safeguard our nation’s security and advance the frontiers of space. We maintain independent research and development programs that pioneer and explore emerging technologies and concepts to address future national priorities.</t>
  </si>
  <si>
    <t>CODE INTEGRITY</t>
  </si>
  <si>
    <t>Protect your application against abuse, piracy, tampering, and code theft with enterprise-grade JavaScript obfuscation, code locks, and self-defensive techniques</t>
  </si>
  <si>
    <t>WEBPAGE INTEGRITY</t>
  </si>
  <si>
    <t>Protect your website against Supply Chain Attacks, Webpage Tampering, and Online Fraud by monitoring the Client-Side</t>
  </si>
  <si>
    <t>Jumio Authentication</t>
  </si>
  <si>
    <t>Protect against account takeovers with biometric-based authentication and deliver dramatically higher levels of identity assurance.</t>
  </si>
  <si>
    <t>JumpCloud SSO Package</t>
  </si>
  <si>
    <t>JumpCloud Core Directory</t>
  </si>
  <si>
    <t>JumpCloud Platform</t>
  </si>
  <si>
    <t>JumpCloud Platform Plus</t>
  </si>
  <si>
    <t>JumpCloud Protect</t>
  </si>
  <si>
    <t>JumpCloud Free</t>
  </si>
  <si>
    <t>Awareness</t>
  </si>
  <si>
    <t>Whether your awareness training needs revolve around security, privacy, productivity, governance or other topics, Junglemaps unique NanoLearning can help transform your awareness. But lets start with the challenge. The once-a-year awareness course maybe did not have a chance to begin with, as there was no repetition and reinforcement built in to the method.</t>
  </si>
  <si>
    <t>Threat Intelligence Service</t>
  </si>
  <si>
    <t>Wifi Assurance</t>
  </si>
  <si>
    <t>Solutions that integrate subscriber privileges, application requirements, and business policies within the IP network infrastructure.</t>
  </si>
  <si>
    <t>Wired Assurance</t>
  </si>
  <si>
    <t xml:space="preserve">The Juniper Mist Cloud Architecture is built on a modern microservices cloud which enables elastic scale to meet your digital transformation needs focusing on operational simplicity, 100% API-based programmability, and end-user engagement through location-based services. Today, we offer a broad portfolio of subscription services that make it easy to “go cloud or hybrid”, while delivering advanced wired and wireless experiences unavailable with legacy network solutions.
</t>
  </si>
  <si>
    <t>WAN Assurance</t>
  </si>
  <si>
    <t>Juniper is leading the convergence of Wi-Fi, Bluetooth® LE and IoT with our enterprise-grade Access Points. The Juniper Access Points work in conjunction with the Juniper Mist Cloud Architecture and Mist AI to collect and analyze metadata in near real-time from all wireless clients. This enables rapid problem detection and root cause identification with predictive recommendations and proactive correction realizing the self-driving networkTM.</t>
  </si>
  <si>
    <t>Marvis Virtual Network Assistant</t>
  </si>
  <si>
    <t>Transform your network experience with resilient, closed-loop, and intent-driven automation powered by AI and ML. Simplify your operations through key insights abstracted from network data.</t>
  </si>
  <si>
    <t>Premium Analytics</t>
  </si>
  <si>
    <t>Network Addressing solutions provide carrier-grade NAT and IPv6 transition technologies. Network Monitoring applications enable fault isolation, troubleshooting, capacity planning, SLA validation, analysis, and reporting.</t>
  </si>
  <si>
    <t>Junos operating system runs routing, switching, and security over the Juniper Networks high-performance network infrastructure.</t>
  </si>
  <si>
    <t>Asset Visibility</t>
  </si>
  <si>
    <t>Single-box convergence solutions to help operators simplify operations, lower transport costs, and tap new revenue opportunities.</t>
  </si>
  <si>
    <t>Risk Profiling Driven by Mist AI</t>
  </si>
  <si>
    <t>A comprehensive, scalable, and secure portfolio of routers for enterprise and service provider networks.</t>
  </si>
  <si>
    <t>cSRX Container Firewall</t>
  </si>
  <si>
    <t>Junos Space Security Director</t>
  </si>
  <si>
    <t>Juniper Advanced Threat Prevention Products</t>
  </si>
  <si>
    <t>Policy Enforcer</t>
  </si>
  <si>
    <t>SRX300 Services Gateway</t>
  </si>
  <si>
    <t>SRX320 Services Gateway</t>
  </si>
  <si>
    <t>SRX340 Services Gateway</t>
  </si>
  <si>
    <t>SRX345 Services Gateway</t>
  </si>
  <si>
    <t>SRX380 Services Gateway</t>
  </si>
  <si>
    <t>SRX550 Services Gateway</t>
  </si>
  <si>
    <t>SRX1500 Services Gateway</t>
  </si>
  <si>
    <t>SRX4100 and SRX4200 Services Gateway</t>
  </si>
  <si>
    <t>SRX4600 Services Gateway</t>
  </si>
  <si>
    <t>SRX 5400 Services Gateway</t>
  </si>
  <si>
    <t>SRX5600 Services Gateway</t>
  </si>
  <si>
    <t>SRX5800 Services Gateway</t>
  </si>
  <si>
    <t>vSRX Virtual Firewall</t>
  </si>
  <si>
    <t>Steel-Belted Radius Carrier</t>
  </si>
  <si>
    <t>Improve the economics of networking with cloud-grade, high-density Ethernet switching across your data center, campus, and branch.</t>
  </si>
  <si>
    <t>Juniper Identity Management Service</t>
  </si>
  <si>
    <t>Next-Generation Firewall Services</t>
  </si>
  <si>
    <t>Juniper Secure Analytics</t>
  </si>
  <si>
    <t>Iris Investigate API</t>
  </si>
  <si>
    <t xml:space="preserve">For Security Operations Centers (SOCs), Fraud Analysts and Solution Vendors that need to integrate DomainTools data into their existing workflows, we offer comprehensive and scalable APIs. Our APIs are used by customers and partners to put DomainTools data adjacent to their network through partner pass-through integrations to enable workflows in TIP, Orchestration and SIEM technologies. 
</t>
  </si>
  <si>
    <t>JupiterOne Platform Free</t>
  </si>
  <si>
    <t>Cloud Asset Management</t>
  </si>
  <si>
    <t>JupiterOne Platform Enterprise</t>
  </si>
  <si>
    <t>Advisory</t>
  </si>
  <si>
    <t xml:space="preserve">We provide well-resourced intelligence, insight, local knowledge, and expert analysis to inform our clients’ strategic decision making. Whether a compliance-related challenge or an investigation with complexity, it is the strategic advice, clarity, and sound judgment based on years of experience that make us the trusted advisor our clients turn to.
</t>
  </si>
  <si>
    <t xml:space="preserve">We assist clients around the world with financial crimes risk management—and help commercial and retail banks, investment banks, financial services firms, and FinTech companies and other non-financial obliged entities to face the challenge of complying with international financial crime regulations, through both proactive and reactive measures.
</t>
  </si>
  <si>
    <t xml:space="preserve">Succeeding in the global marketplace requires the identification of information, an analysis of facts, and the mitigation of frequently uncertain risks to avoid economic and reputational loss, regulatory scrutiny, and costly, unfavorable outcomes in litigation. At K2 Integrity, we help clients gain control of risks that may threaten the value they have worked hard to build.
</t>
  </si>
  <si>
    <t xml:space="preserve">Over the last two decades, government regulators, enforcement agencies, and the courts have increasingly turned to independent monitors to provide oversight as a condition of plea and settlement agreements. Just as significantly, companies have voluntarily sought the services of outside consultants and monitors to provide an independent assessment of the effectiveness of compliance efforts.
</t>
  </si>
  <si>
    <t>Tech Enablement</t>
  </si>
  <si>
    <t>K2 Integrity helps clients manage their most complex business challenges.  Across all our service solutions we combine deep subject-matter expertise with innovative technology solutions.  Our best-in-class teams have unparalleled abilities to plan for, detect, and manage enterprise risk while embracing technologies to develop cutting-edge, scalable solutions. K2 Integrity stands at the forefront of the evolving technologies, techniques, tools, and trends used to address financial crimes compliance.</t>
  </si>
  <si>
    <t>K7 Antivirus for Mac</t>
  </si>
  <si>
    <t>Anti-malware</t>
  </si>
  <si>
    <t>Antivirus</t>
  </si>
  <si>
    <t>K7 Antivirus Premium</t>
  </si>
  <si>
    <t>K7 Ultimate Security Infiniti</t>
  </si>
  <si>
    <t>K7 Mobile Security - Android</t>
  </si>
  <si>
    <t>K7 Total Security</t>
  </si>
  <si>
    <t>Ransomeware protection</t>
  </si>
  <si>
    <t>K7 Ultimate Security</t>
  </si>
  <si>
    <t>K7 Mobile Security - iOS</t>
  </si>
  <si>
    <t>VCode</t>
  </si>
  <si>
    <t>Binary Analysis</t>
  </si>
  <si>
    <t>XGuard Monitor</t>
  </si>
  <si>
    <t>HIDS</t>
  </si>
  <si>
    <t>XGuard</t>
  </si>
  <si>
    <t>HIPS</t>
  </si>
  <si>
    <t>Tara</t>
  </si>
  <si>
    <t>Secure Design Review</t>
  </si>
  <si>
    <t>Gain deep visibility into the device’s behavior in real time across its entire lifecycle, to help and resolve attacks, understand threats, and support and provide over-the-air updates.</t>
  </si>
  <si>
    <t>Kasada Cloud</t>
  </si>
  <si>
    <t>Kasada protects online businesses from automated attacks. It’s available as a subscription service with these features</t>
  </si>
  <si>
    <t>Kasada API</t>
  </si>
  <si>
    <t>Onboarding is fast and simple. View dashboards for insight into bad bot, good bot, and human traffic. Dive deep into analysis and reporting for threat intelligence.</t>
  </si>
  <si>
    <t>Compliance Manager</t>
  </si>
  <si>
    <t>Traverse</t>
  </si>
  <si>
    <t>Solve your biggest challenges in network and systems monitoring, on-premise and in the cloud. With Traverse you’ll be able to easily monitor and manage advanced networks and data centers</t>
  </si>
  <si>
    <t>KASEYA VSA</t>
  </si>
  <si>
    <t>Deliver higher service quality and achieve greater IT efficiency with Kaseya VSA, offering remote monitoring and management for all IT functions integrated in a single console</t>
  </si>
  <si>
    <t>Security for Mail Server</t>
  </si>
  <si>
    <t>Kaspersky Anti-Virus</t>
  </si>
  <si>
    <t>Total Security</t>
  </si>
  <si>
    <t>Internet Security for Mac</t>
  </si>
  <si>
    <t>Small Office Security</t>
  </si>
  <si>
    <t>Endpoint Security Cloud</t>
  </si>
  <si>
    <t>Endpoint Security Cloud Plus</t>
  </si>
  <si>
    <t>Endpoint Security for Business Select</t>
  </si>
  <si>
    <t>Endpoint Security for Business Advanced</t>
  </si>
  <si>
    <t>Hybrid Cloud Security</t>
  </si>
  <si>
    <t>Security Cloud Personal</t>
  </si>
  <si>
    <t>Wi-Fi Security</t>
  </si>
  <si>
    <t>Embedded Systems Security</t>
  </si>
  <si>
    <t>Kaspersky Safe Kids</t>
  </si>
  <si>
    <t>Endpoint Monitoring</t>
  </si>
  <si>
    <t>Security for Storage</t>
  </si>
  <si>
    <t>Security for Internet Gateway</t>
  </si>
  <si>
    <t>Secure Web Gateway (SWG)</t>
  </si>
  <si>
    <t>Kaspersky Managed Protection</t>
  </si>
  <si>
    <t>VPN Secure Connection</t>
  </si>
  <si>
    <t>Secure calls &amp; chats</t>
  </si>
  <si>
    <t>Encrypted Communications</t>
  </si>
  <si>
    <t>Encrypted chats and voice call for safe communications and data exchange</t>
  </si>
  <si>
    <t>Fully Encrypted Smartphone</t>
  </si>
  <si>
    <t>Encrypted Phone</t>
  </si>
  <si>
    <t>100% secure and usable. Protect your data and keep your faviourte apps.</t>
  </si>
  <si>
    <t>Management console</t>
  </si>
  <si>
    <t>A 360° enterprise mobile security platform: centralized management console + secure messaging &amp; calls app to keep your trade secrets safe.</t>
  </si>
  <si>
    <t>Cybersecurity Risk Consulting</t>
  </si>
  <si>
    <t>Blade RiskManager</t>
  </si>
  <si>
    <t>KDM Analytics Blade RiskManager (BRM) is a fully automated risk analysis and risk measurement product that provides a top-down operational view of risk. To do so, BRM uses artificial intelligence techniques and leverages a cybersecurity knowledge base of more than ten years. It substantially reduces the time and cost of NIST Risk Management Framework (RMF) assessment and shows precisely where to focus risk-assessment resources.</t>
  </si>
  <si>
    <t>Cybersecurity Assessment</t>
  </si>
  <si>
    <t>Blade OneReport</t>
  </si>
  <si>
    <t>Reporting</t>
  </si>
  <si>
    <t>KDM Analytics Blade OneReport (BOR) is a standards-based environment that integrates the outputs of multiple vulnerability tools in a single uniform report.
This composite vulnerability analysis and detection platform leverages Object management Group (OMG) Software Assurance Ecosystem standards, Software Fault Patterns (SFP), and Common Weakness Enumerations (CWE).</t>
  </si>
  <si>
    <t>KeePass Password Safe</t>
  </si>
  <si>
    <t>KeePass Password Safe is a free and open-source password manager primarily for Windows. It officially supports macOS and Linux operating systems through the use of Mono.Additionally, there are several unofficial ports for Windows Phone, Android, iOS, and BlackBerry devices. KeePass stores usernames, passwords, and other fields, including free-form notes and file attachments, in an encrypted file.</t>
  </si>
  <si>
    <t>BUSINESS</t>
  </si>
  <si>
    <t>Keeper Business Password Manager protects companies of all sizes across every industry Secure business passwords to prevent data breaches, improve employee productivity and meet compliance standards</t>
  </si>
  <si>
    <t>ENTERPRISE</t>
  </si>
  <si>
    <t>Keeper can be deployed at enterprise scale with advanced features including automated user provisioning, Active Directory sync, Single Sign-On (SAML 2.0) authentication, SCIM and developer APIs. Keeper maps your corporate structure using hierarchical organizational units and delegated administration.</t>
  </si>
  <si>
    <t>FAMILY</t>
  </si>
  <si>
    <t>Families share nearly everything – documents, photos, videos, website accounts, bank info, social media, security system codes and personal identification numbers. With Keeper, sharing passwords and personal information with family members is super easy and secure.</t>
  </si>
  <si>
    <t>Managed Service Providers</t>
  </si>
  <si>
    <t xml:space="preserve">KeeperMSP is the most secure cybersecurity and password management platform for preventing password-related data breaches and cyberthreats. Designed exclusively for Managed Service Providers (MSPs), KeeperMSP provides a powerful and easy-to-use platform enabling you to protect your customers’ and your own passwords and sensitive data in secure, encrypted vaults.
</t>
  </si>
  <si>
    <t>PERSONAL</t>
  </si>
  <si>
    <t>Protect your passwords and personal information from cybercriminals
Join millions of people who use Keeper to protect their passwords and private information. You’ll never have to remember or worry about passwords again.</t>
  </si>
  <si>
    <t>Iris Enrich API</t>
  </si>
  <si>
    <t>Cyber Intelligence Center</t>
  </si>
  <si>
    <t>Integrating KELA’s In-House Managed Service to Validate and Report on Intelligence Retrieved by Our Advanced Automated Technologies</t>
  </si>
  <si>
    <t>IntelAct</t>
  </si>
  <si>
    <t>MSSP Solution for Attack Surface Intelligence</t>
  </si>
  <si>
    <t>DARKBEAST</t>
  </si>
  <si>
    <t>Real-Time Dark Net Search Engine</t>
  </si>
  <si>
    <t>Kenna.AppSec</t>
  </si>
  <si>
    <t>Collecting application security data from a wide range of sources, including SAST, DAST, SCA, penetration testing, and bug bounty programs, Kenna.AppSec is a vendor-neutral risk management solution that lets you leverage the volumetric data from application scanners you already own to maximize value from your existing technology investments.</t>
  </si>
  <si>
    <t>Kenna.VM</t>
  </si>
  <si>
    <t>VRM</t>
  </si>
  <si>
    <t>Kenna.VM combines real-world threat and exploit intelligence and advanced data science to determine which vulnerabilities pose the highest risk and which you can deprioritize. Spoiler alert: Your mega-list of “critical vulnerabilities” will shrink faster than a woolen sweater-vest in a hot cycle.</t>
  </si>
  <si>
    <t>Kenna.VI</t>
  </si>
  <si>
    <t>Vulnerability Intelligence</t>
  </si>
  <si>
    <t>Access a comprehensive vulnerability database scored and enriched with attack and exploit information, including more than 7+ billion managed vulnerabilities and 15+ exploit and threat intelligence feeds. With Kenna.VI, you get a unified source of intelligence that you can’t get anywhere else.</t>
  </si>
  <si>
    <t>KernelCare+</t>
  </si>
  <si>
    <t>KernelCare Enterprise</t>
  </si>
  <si>
    <t>KernelCare for IoT</t>
  </si>
  <si>
    <t>Code Assure</t>
  </si>
  <si>
    <t>Secure code signing at the speed of DevOps and the scale of IoT. Stay out of headlines and ahead of the curve – prevent code signing attacks without disrupting development.</t>
  </si>
  <si>
    <t>Certificate Lifecycle Automation</t>
  </si>
  <si>
    <t>Automated digital certificate and key lifecycle management. Keep certificate-related outages and security breaches at bay, without compromise.</t>
  </si>
  <si>
    <t>Cloud-Hosted PKI as-a-Service</t>
  </si>
  <si>
    <t>Complete and scalable cloud-based PKI as-a-Service. Get all the advantages of PKI without the complexity.</t>
  </si>
  <si>
    <t>Encryption Key Manager</t>
  </si>
  <si>
    <t>SSH Key Manager</t>
  </si>
  <si>
    <t>Secure Authentication</t>
  </si>
  <si>
    <t>We have learned that the enrolment process can be difficult. No one wants to bother the end-user with complicated procedures, even if it is to increase security. To solve this, we offer a way to associate devices without affecting the end-user.</t>
  </si>
  <si>
    <t>Security Consultancy &amp; Advice</t>
  </si>
  <si>
    <t>ISO 27001 Certification Services</t>
  </si>
  <si>
    <t>Risk Assessment &amp; Remediation Services</t>
  </si>
  <si>
    <t>CODE SECURITY (SAST)</t>
  </si>
  <si>
    <t>Automatically scan your code to identify and remediate vulnerabilities. Compliant with the most stringent security standards, such as OWASP and CWE, Kiuwan Code Security covers all important languages and integrates with leading DevOps tools.</t>
  </si>
  <si>
    <t>Insights (SCA)</t>
  </si>
  <si>
    <t xml:space="preserve">Reduce risk from third-party components. Remediate vulnerabilities and ensure license compliance. Automate policies throughout the SDLC.
</t>
  </si>
  <si>
    <t>Code Analysis (QA)</t>
  </si>
  <si>
    <t>Unparalleled scope in the detection of errors.</t>
  </si>
  <si>
    <t>Vulnerability Assessment and Penetration Testing</t>
  </si>
  <si>
    <t>KLC Consulting performs Vulnerability Assessment and Penetration Testing to evaluate and improve your organization’s security posture.  And we present findings in deliverable reports prioritized by criticality and our recommendations for remediation.  We’re also available to help with remediation.</t>
  </si>
  <si>
    <t>Cloud Network, Cloud migration and Wireless Network Design</t>
  </si>
  <si>
    <t>Secure cloud migration service. We design, implement, and maintain secure Information System Networks for our clients.  We start by understanding your goals and budgetary constraints, assess existing systems, and recommend new technologies for improvements.</t>
  </si>
  <si>
    <t>CMMC Consulting</t>
  </si>
  <si>
    <t>CMMC Consulting – Are you a Defense Industrial Base (DIB) contractor or subcontractor who handles Confidential Unclassified Information (CUI)?</t>
  </si>
  <si>
    <t>Mergers &amp; Acquisitions Cybersecurity reviews</t>
  </si>
  <si>
    <t>KLC Consulting helps clients perform cybersecurity risk reviews as part of their M&amp;A due diligence process.  These low-cost risk assessments are typically completed within one week, and provide a high level assessment of the target investment opportunity’s security posture.  Our deliverable report presents findings with recommended actions to be taken if vulnerabilities and security gaps are identified.</t>
  </si>
  <si>
    <t>Regulatory Compliance Assessment</t>
  </si>
  <si>
    <t>U.S. Department of Defense (DoD) Cybersecurity Consulting</t>
  </si>
  <si>
    <t>Third Party Risk Management (TPRM) Service</t>
  </si>
  <si>
    <t>Reliance on third party business relationships including cloud service providers continues to grow. And contractual obligations now typically require adherence to defined cybersecurity standards. Every business is responsible for managing risks from third party business relationships to protect against breaches of sensitive or personal information that directly impact reputation, profitability, compromise regulatory compliance, and raise potential for litigation.</t>
  </si>
  <si>
    <t>Virtual Chief Information Security Officer (vCISO) Service</t>
  </si>
  <si>
    <t>Our Virtual Chief Information Security Officer (vCISO) service helps direct and communicate cybersecurity strategy into your business operations.  The need has never been greater.  And many companies cannot afford a full time CISO to support their information security needs.</t>
  </si>
  <si>
    <t>KCM GRC Platform</t>
  </si>
  <si>
    <t>You have challenging compliance requirements, not enough time to get audits done, and keeping up with risk assessments is a continuous problem. 
The KCM GRC platform helps you get audits done in half the time, is easy to use, and is surprisingly affordable.</t>
  </si>
  <si>
    <t>PhishER</t>
  </si>
  <si>
    <t>Contain Data Breaches in Minutes Instead of Months</t>
  </si>
  <si>
    <t>Kevin Mitnick Security Awareness Training</t>
  </si>
  <si>
    <t>Kevin Mitnick Security Awareness Training specializes in making sure your employees understand the mechanisms of spam, phishing, spear phishing, malware, ransomware and social engineering and can apply this knowledge in their day-to-day job.</t>
  </si>
  <si>
    <t>KnowBe4 Enterprise Security Awareness Training Program</t>
  </si>
  <si>
    <t>KnowBe4's Enterprise Awareness Training Program provides you with a comprehensive new- school approach that integrates baseline testing using mock attacks, engaging interactive web-based training, and continuous assessment through simulated phishing, vishing and smishing attacks to build a more resilient and secure organization.</t>
  </si>
  <si>
    <t>eBanking Customer Awareness Program</t>
  </si>
  <si>
    <t>KnowBe4’s innovative and user-friendly Customer Awareness Program (CAP) educates your customers specifically about safe online banking, but also about passwords, giving out personal information, protecting children online, protecting your identity, securing your computer and home network, spam viruses and more, opening up email and attachments. Specifically, we train people to spot social engineering red flags in email. The KnowBe4 CAP is a great fit for retail consumers at the house, but also for employees in accounting and your commercial customers.</t>
  </si>
  <si>
    <t>Slack</t>
  </si>
  <si>
    <t>Launcher is the result of hard-won experience building products and supporting organizations making long term investments in the osquery ecosystem. Osquery possesses an incredible range of features and utility but getting it up and running across your fleet can be a daunting task. That's why we built Kolide Launcher, an open-source project aimed to remove the hurdles of installing, updating and using osquery at scale.</t>
  </si>
  <si>
    <t>TrustCall</t>
  </si>
  <si>
    <t>TrustCall Native Enterprise</t>
  </si>
  <si>
    <t>TrustCall for Government</t>
  </si>
  <si>
    <t>Defensive Services</t>
  </si>
  <si>
    <t>We use our offensive testing experience to create defensive solutions that are resistant to an expert attacker.</t>
  </si>
  <si>
    <t>Testing Services</t>
  </si>
  <si>
    <t>We provide creative, manual penetration testing that simulates the methods used by sophisticated attackers.</t>
  </si>
  <si>
    <t>Password Recovery Service</t>
  </si>
  <si>
    <t>PRS helps law firms, law enforcement, and security teams unlock hard-to-recover passwords and encrypted files where conventional password cracking tools fail. PRS reduces compliance risk by quantifying the risk posed by weak passwords.</t>
  </si>
  <si>
    <t>Kount Control Adaptive Authentication</t>
  </si>
  <si>
    <t>Account Takeover Protection stops malicious logins and enables personalized customer experiences.</t>
  </si>
  <si>
    <t>Our Advisory professionals are trusted advisors of the world’s leading organizations focused on creating and sustaining value for our clients. Our professionals work with senior leadership across functional areas, applying our expertise and deep industry knowledge to develop innovative, technology-driven solutions to solve our clients’ business challenges and help them grow and achieve financial results.</t>
  </si>
  <si>
    <t>Audit and Assurance</t>
  </si>
  <si>
    <t xml:space="preserve">Financial statement audits give assurance over information used by investors and the capital markets – a responsibility to the public interest KPMG Audit professionals take very seriously. KPMG is committed to consistently delivering quality audits, enabled by the power of technology and the strength of our people </t>
  </si>
  <si>
    <t>Private Enterprise</t>
  </si>
  <si>
    <t xml:space="preserve">Passion, it’s what drives entrepreneurs, it’s also what inspires KPMG Private Enterprise advisers to help you maximize success. You know KPMG, you might not know KPMG Private Enterprise. KPMG Private Enterprise advisers in member firms around the world are dedicated to working with you and your business, no matter where you are in your growth journey </t>
  </si>
  <si>
    <t>Tax &amp; Legal</t>
  </si>
  <si>
    <t>Attitudes to tax are changing. Organizations of all sizes are ever more exposed to new trends in tax regulation, not just locally but globally.</t>
  </si>
  <si>
    <t>ThreatCop</t>
  </si>
  <si>
    <t>Awareness training</t>
  </si>
  <si>
    <t>A tool to assess the real-time threat posture of an organisation and reduce the cyber risk upto 90%.</t>
  </si>
  <si>
    <t>Threat Alert Button</t>
  </si>
  <si>
    <t>TAB is a reporting tool that allows users to report the suspicious email in case it is fraudulent in nature.</t>
  </si>
  <si>
    <t>KDMARC</t>
  </si>
  <si>
    <t>KDMARC is an analytical tool that analyses your email authentication reports and defends domain forgery.</t>
  </si>
  <si>
    <t>KPMonitor</t>
  </si>
  <si>
    <t>KPMonitor is an analytical tool that monitors phishing activity of websites, domains and mobile applications.</t>
  </si>
  <si>
    <t>Compliance Risk and Diligence</t>
  </si>
  <si>
    <t>Kroll Compliance Risk and Diligence partners with clients to anticipate, detect, and respond to regulatory and reputational risks associated with Ethics and Compliance obligations worldwide. We offer solutions focused on Anti-Bribery &amp; Corruption (ABC) and Anti-Money Laundering (AML) to assist with Know Your Customer, Third-Party Due Diligence, M&amp;A transactions, IPOs and Supply Chain due diligence.</t>
  </si>
  <si>
    <t>Business Intelligence and Investigations</t>
  </si>
  <si>
    <t>Kroll is the leading global provider of business intelligence and investigations services. We provide clients with the professional investigative consulting expertise necessary to make confident decisions through fact-finding and critical analysis.</t>
  </si>
  <si>
    <t>Cyber Risk</t>
  </si>
  <si>
    <t>Elite security leaders uniquely positioned to deliver end-to-end cyber risk solutions worldwide. For immediate assistance with a cyber incident, contact us via one of our 24x7 cyber incident hotlines.</t>
  </si>
  <si>
    <t>Kroll’s Security Risk Management practice provides expert guidance, subject matter expertise and a global footprint from which we help clients navigate the most challenging and emerging security issues.</t>
  </si>
  <si>
    <t>Notification, Call Centers and Monitoring</t>
  </si>
  <si>
    <t>Kroll’s data breach notification, call centers and monitoring team brings global breach response expertise to efficiently manage regulatory and reputational needs.</t>
  </si>
  <si>
    <t>A penetration test is designed to specifically target your company’s infrastructure and identify your key assets and the protection they are provided. It begins by profiling your systems and looking for weaknesses or oversights that can be exploited and then using this information to penetrate further into your network.</t>
  </si>
  <si>
    <t>Virtual Security Team</t>
  </si>
  <si>
    <t>There are now many aspects to Information Security to take into account when running a business from compliance requirements, advice on best practices and technical assistance.</t>
  </si>
  <si>
    <t>The process of assessing information technology systems and communication systems for security weaknesses can be initiated with a vulnerability assessment.</t>
  </si>
  <si>
    <t>Firewall Health Check</t>
  </si>
  <si>
    <t>Firewalls like any other component of the IT infrastructure need to be regularly maintained to ensure they are working correctly and efficiently.</t>
  </si>
  <si>
    <t>ISO 27001 Consulting</t>
  </si>
  <si>
    <t xml:space="preserve">The business benefits from ISO 27001 certification are considerable. Not only do these standards help ensure that your security risks are cost-effectively managed, but your adherence to the standards transmits an important message to your customers and business partners. ISO 27001 plays a very important role in monitoring, review, maintenance and improvement of your information security management system. </t>
  </si>
  <si>
    <t>Remote Access Security Assessment</t>
  </si>
  <si>
    <t>With remote working now a business reality, it is more important than ever to know how secure your network is against external threats.</t>
  </si>
  <si>
    <t>Security Compliance</t>
  </si>
  <si>
    <t>Compliance with external standards such as PCI and ISO 27001 is a top priority for many organizations. For some it is driven by the requirement to conform to industry or legislative regulations and is effectively a license to trade. For others it provides demonstrable assurance of information and data handling processes to gain significant competitive advantage in the marketplace.</t>
  </si>
  <si>
    <t>Web Application Security Assessment</t>
  </si>
  <si>
    <t>Web applications are one of the most exposed parts of your IT infrastructure.</t>
  </si>
  <si>
    <t>Wireless Security Assessment</t>
  </si>
  <si>
    <t>The growth of laptop, tablet and smartphone use has seen the number of wireless networks supporting this technology explode along with the functionality it delivers.</t>
  </si>
  <si>
    <t>Applied Security</t>
  </si>
  <si>
    <t xml:space="preserve">Technology is driving rapid business transformation and those emerging as leaders have embraced security as a competitive advantage. As every organization is unique, there’s no one-size-fits-all approach to protecting your organization’s critical data, applications, platforms, and communications. We are committed to delivering secure, tailored solutions to meet your toughest challenges. </t>
  </si>
  <si>
    <t>Cybersecurity Advisory Services</t>
  </si>
  <si>
    <t>Amplify the effectiveness of your team and resources by partnering with our cybersecurity advisors. We help CISOs develop strategies that minimize exposure and strengthen cybersecurity postures over time.</t>
  </si>
  <si>
    <t>Cybersecurity Incident Response Plan</t>
  </si>
  <si>
    <t>Prepare for cyber attacks with support from our Advisory and MSS teams. Ensure that, when the inevitable breach happens, threats are rapidly contained and any impact on your organization is minimized. Find out more about our Incident Response services.</t>
  </si>
  <si>
    <t>Technology Optimization</t>
  </si>
  <si>
    <t>We design, build and run optimal security technology environments that enable businesses to keep up with the evolving threat landscape.</t>
  </si>
  <si>
    <t>Industry Leading Managed Security Services</t>
  </si>
  <si>
    <t>Our Managed Security Services combine advanced fusion capabilities with human expertise to detect and respond to threats faster to safeguard your data – wherever it resides. Find out more about our Managed Security Services.</t>
  </si>
  <si>
    <t>Full Lifecycle Software Support</t>
  </si>
  <si>
    <t>Information Assurance and Resilience</t>
  </si>
  <si>
    <t>Offensive Cyber Services</t>
  </si>
  <si>
    <t>Agile Guardian</t>
  </si>
  <si>
    <t>Ammune</t>
  </si>
  <si>
    <t>Our API Security solution automatically discovers all application’s APIs and protects each and every one of of them</t>
  </si>
  <si>
    <t>AWS Security</t>
  </si>
  <si>
    <t>Lacework delivers comprehensive and continuous end-to-end AWS security and configuration support for both workloads and accounts running in Amazon and multi-cloud environments. The cloud is not going away, and neither is the need for a single, unified security solution. Lacework relieves your security pinch by identifying, analyzing and reporting all misconfigurations, vulnerabilities, and behavioral anomalies.</t>
  </si>
  <si>
    <t>Azure Security</t>
  </si>
  <si>
    <t>As organizations move critical infrastructure to the cloud — and adopt a multi-cloud approach – security and visibility become a prime concern. Lacework provides enterprises with a comprehensive, continuous end-to-end Azure security solution that advances configuration support for workloads and accounts running in Microsoft Azure.</t>
  </si>
  <si>
    <t>GCP Security</t>
  </si>
  <si>
    <t>Google Cloud Platforms (GCP) are not immune from some of the biggest security risks. Potential threats to GCP include data breaches, credential and access management issues and identity protection. Achieving peace of mind requires partnering with a company that understands GCP security.
Lacework offers an automated, end-to-end GCP security and configuration solution that monitors threats for workloads and accounts in the Google Cloud Platform and across multi-cloud and containerized environments. Lacework is architected as a host-based intrusion detection that identifies and alerts based on behavioral anomalies that could pose threats to an organization’s data and resources.</t>
  </si>
  <si>
    <t>Workload Security</t>
  </si>
  <si>
    <t xml:space="preserve">Lacework’s cloud workload security platform provides visibility to all processes and applications within an organization’s cloud workloads and container environments. The breadth and depth of workload visibility provided by Lacework helps security teams detect vulnerabilities and then utilize our machine learning analysis to identify anomalous behavior that poses threats.
</t>
  </si>
  <si>
    <t>The truth is scary: any compromise at the host level will compromise all other containers. Containers share the same kernel and execute instructions as the host, which greatly complicates the attack surface for IT security teams.
Lacework delivers native container security support, reducing the attack surface, and detecting threats in a containerized environment. Our cloud container security monitoring platform automatically discovers every container across a user’s environment and clusters them based on different behaviors. We then visualize your containerized applications in real-time, providing a clear understanding of communications, launches and other cloud runtime behaviors.</t>
  </si>
  <si>
    <t>Mobile Application Development</t>
  </si>
  <si>
    <t>Custom Software Development</t>
  </si>
  <si>
    <t>Web Design and Development</t>
  </si>
  <si>
    <t>Cybersecurity Packages</t>
  </si>
  <si>
    <t>Incident Responce</t>
  </si>
  <si>
    <t>Providing expert resources to assist in you in the case of breach mitigation, irradiation, and resolution when you have suffered from a cyber attack.</t>
  </si>
  <si>
    <t>Penetration Testing goes beyond simply identifying and validating vulnerabilities—it is a full, manual exploitation; one that mirrors a real-world attack.</t>
  </si>
  <si>
    <t>Purple Teaming/Attack Simulation exercises solve critical exposures and allows organizations to gain a complete understanding of network security risks. Exhaustive scenarios are run, checking every possible type of attack vector and path to see where the organization is at risk.</t>
  </si>
  <si>
    <t xml:space="preserve">Red Teaming </t>
  </si>
  <si>
    <t>Red Teaming is a full-scope, multi-layered attack simulation designed to measure how well a company’s people, processes, and technologies can withstand an attack from a real-life adversary</t>
  </si>
  <si>
    <t>Prevent the use of deception to manipulate individuals into performing actions or divulging confidential information about your organization or facilitating access to systems, networks or physical locations.</t>
  </si>
  <si>
    <t>With the evolution of technology making perimeter access devices more secure and the rise in the sophistication of e-business focused attacks, the security focus has shifted to the next battlefront—applications.</t>
  </si>
  <si>
    <t>The process begins with a characterization of the facility including identification of the undesired events and the respective critical assets. Guidance for defining a design basis threat is included, as well as for using the definition of the threat to estimate the likelihood of adversary attack at a specific facility.</t>
  </si>
  <si>
    <t>With countless years of global-security management and expertise, Lares offers a wide range of consulting services from risk and compliance services to customized coaching plans to increase and grow your security programs.</t>
  </si>
  <si>
    <t>TECHNOLOGY MEETS SECURITY Services</t>
  </si>
  <si>
    <t>Lares® is committed to identifying the key assets of your unique business. We will create a customized strategy to protect you and your customers in today’s volatile business environment. Our approach allows you to make informed decisions about your information security program and secure what matters most.</t>
  </si>
  <si>
    <t xml:space="preserve">From over 20 years of experience, Larson Security provides useful and actionable expert Cyber Security advice, analysis and mitigation techniques for espionage, Advanced Persistent Threats (APT), Insider Threats, Intellectual Property Protection and Risk Mitigation for criminal, civil, regulatory and sound business sustainment in the Digital Age. </t>
  </si>
  <si>
    <t>Larson Security has been and continues to be on the forefront of digital forensic tools and techniques for imaging, eDiscovery preservation, memory analysis, full network tap collection and inspection, on all types of networks, computers and devices: smartphones, tablets, Apple iOS, Android, Microsoft Windows, Linux, IBM-AIX, OS-X, databases (Oracle, MS-SQL, SAP, DB2, Infor/Lawson, MySQL, PostgreSQL, SQLite, etc.),  embedded, medical, industrial control systems, virtual machines and cloud computing.</t>
  </si>
  <si>
    <t>We provide world-class assistance to corporate, law firm, regulatory and court-appointed neutral experts in the areas of cyber investigations, database forensics, timeline analysis, behavioral profiling, privacy compliance, corruption, bribery, extortion, fake tax return/payroll diversion and breach of contracts.</t>
  </si>
  <si>
    <t>Medical Device Testing</t>
  </si>
  <si>
    <t xml:space="preserve">We perform state-of-the-art medical device security design, architecture review, product security testing,  assessments and validation of security design and requirement implementation.  Security testing and requirement analysis performed via globally accepted product security verification practices through code review, application security testing, security threat process development and improvement, fuzzing, run-time testing and secondary attacks. </t>
  </si>
  <si>
    <t>Larson Security harnesses its unique collection of experts who have the experience, knowledge and skills to provide quality security assessments, penetration testing, gap analysis and mandated annual regulatory settlement reviews for enterprise networks, commercial software product code review, eCommerce, critical infrastructure control systems (e.g. energy, oil &amp; gas, water), financial institutions, medical device manufacturers, healthcare providers (including business associates), retail and hospitality industries, courts and government agencies.</t>
  </si>
  <si>
    <t>LastPass Free</t>
  </si>
  <si>
    <t>LastPass Premium</t>
  </si>
  <si>
    <t>LastPass MFA</t>
  </si>
  <si>
    <t>LastPass Teams</t>
  </si>
  <si>
    <t>LastPass Enterprise</t>
  </si>
  <si>
    <t>LastPass Identity</t>
  </si>
  <si>
    <t>LAWtrust offers a range of biometric solutions, utilising a variety of technologies developed specifically for identity management.</t>
  </si>
  <si>
    <t>Encryption Services</t>
  </si>
  <si>
    <t>LAWtrust's powerful security solutions integrate into a variety of cryptographic devices, ensuring that we offer the strongest encryption solutions available on the market today.</t>
  </si>
  <si>
    <t>Public key infrastructure</t>
  </si>
  <si>
    <t>PKI Services</t>
  </si>
  <si>
    <t>Public key infrastructure (PKI) is a two-key, asymmetric cryptosystem that affords different IT systems high-level information confidentiality and confidence.</t>
  </si>
  <si>
    <t>LAWtrust employs a world class cyber risk capability that concerns itself with identifying valid cyber threats posed to your organization and demonstrating the degree to which your organization can be compromised.</t>
  </si>
  <si>
    <t>Code Vulnerability Management</t>
  </si>
  <si>
    <t>Code</t>
  </si>
  <si>
    <t>Penetration Testing for SAP</t>
  </si>
  <si>
    <t>Vulnerability Assessment for SAP</t>
  </si>
  <si>
    <t>Incident Response/Forensics</t>
  </si>
  <si>
    <t>HIPPA</t>
  </si>
  <si>
    <t>External &amp; Internal Penetration Testing</t>
  </si>
  <si>
    <t>Cybersecurity Posture Assessment</t>
  </si>
  <si>
    <t>Security Program Consulting</t>
  </si>
  <si>
    <t>Wireless Network Security Testing</t>
  </si>
  <si>
    <t>Ledger Backup Pack</t>
  </si>
  <si>
    <t>This pack contains a Ledger Nano X and a Ledger Nano S to ensure optimal protection and crypto management.Securely manage your assets on-the-go with the Ledger Nano X and keep the Ledger Nano S for at-home use or in a safe storage as a backup device.</t>
  </si>
  <si>
    <t>Ledger Nano S</t>
  </si>
  <si>
    <t>The original hardware wallet. Easily start your crypto journey: buy crypto, secure your assets and manage them in one single-app.</t>
  </si>
  <si>
    <t>Ledger Nano X</t>
  </si>
  <si>
    <t>Keep your crypto secure, everywhere.</t>
  </si>
  <si>
    <t>LOTAN</t>
  </si>
  <si>
    <t>Network &amp; Systems Analysis</t>
  </si>
  <si>
    <t>Lotan™ provides your enterprise with the unique capability to detect attacks earlier, and with greater confidence. The fragility of exploits in the face of modern countermeasures and environment heterogeneity often leads to application crashes. Lotan analyzes these crashes to detect the attack and aid the response.</t>
  </si>
  <si>
    <t>Managed Detection and Response - Incident Digital Forensics Analysis
Managed Detection and Response Incident Digital Forensics Analysis premieres our optimized Cybersecurity combo-offering that features ongoing expert incident response, forensics, and remediation with additions to include proactive threat hunting services. Enhance your existing SOC's effectiveness with expert incident response, forensics, remediation, proactive threat hunting and more.</t>
  </si>
  <si>
    <t>Penetration Testing Company
Test the real-world effectiveness of your security controls while achieving compliance and protecting your brand. Cyberwarfare expert, NATO offensive Top Security Clearance and ex-NSA are main members of our core team. Our ethical hackers will find weaknesses in your infrastructure, exploit them, and report their findings.</t>
  </si>
  <si>
    <t>Secure Code Review</t>
  </si>
  <si>
    <t>Secure Code Review
Reduce overall development costs by identifying and eliminating security gaps within an application while still under development.</t>
  </si>
  <si>
    <t>Managed Threat Hunting &amp; Response</t>
  </si>
  <si>
    <t>LIFARS Managed Threat Hunting and Response Service (MTH&amp;R)
LIFARS Managed Threat Hunting and Response Service (MTH&amp;R) was designed to help customers uncover adversaries across your Endpoint, Network and SIEM data. Our elite team has decades of combined experience working within their Governmental CSIRT responding and hunting for adversaries from 100's of attacks, including Ransomware and APT's.</t>
  </si>
  <si>
    <t>Phishing Attack Simulation</t>
  </si>
  <si>
    <t>Phishing Attack Simulation
Our Cyber Resiliency Team will simulate a real phishing attack to your organization and based on the results collected and our in-depth analysis of the company email system (encryption, protocols, filters, etc.), we will help optimize the system to increase the overall security posture to help keep cybercriminals from entering your network.</t>
  </si>
  <si>
    <t>Remote Cybersecurity Suite</t>
  </si>
  <si>
    <t>Remote Cyber Security Solutions Suite
In Response to the Current Cybersecurity Threats, LIFARS is Offering New and Innovative Remote Cyber Defense Solutions: The Daily TRUTH, Short-Term Incident Response Retainer, Remote Worker Cyber Resilience.</t>
  </si>
  <si>
    <t>Remote Worker Cyber Resilience</t>
  </si>
  <si>
    <t>LIFARS Remote Worker Cyber Resilience Service
Gap Analysis testing as well as remediation guidance for your remote work cyber infrastructure. Protecting remote workers from cyber attacks</t>
  </si>
  <si>
    <t>Cyber Threat Hunting</t>
  </si>
  <si>
    <t>Threat Hunting
Cyber Threat Hunting is an essential exercise to proactively investigate potential compromises, detect advanced threats, and improve cyber defenses. Our experts orchestrate an exhaustive and iterative process with purpose-built tools to conduct manual and semi-automated series of searches for Indicators of Compromise (IOC) and Initial Vectors of Compromise (IVOC).</t>
  </si>
  <si>
    <t>Post Ransomware Threat Hunting Services</t>
  </si>
  <si>
    <t>Post Ransomware Threat Hunting Services
LIFARS is offering new and innovative service for the victims of ransomware attacks. Find out if your infrastructure is still controlled by adversaries after you contained the imminent ransomware threat.</t>
  </si>
  <si>
    <t>https://www.link11.com/en/</t>
  </si>
  <si>
    <t xml:space="preserve">An Application Programming Interface (API) is the contact point between two pieces of software through which they communicate. APIs pose a bigger risk for companies, as they concentrate access to huge amounts of vital business data. Link11’s API Protection service automatically recognizes untypical behavior on these interfaces and then decides if the user is passed through or if additional validation steps are necessary.  
</t>
  </si>
  <si>
    <t>BOT Management</t>
  </si>
  <si>
    <t xml:space="preserve">Bot Detection and Mitigation 
Some bot mitigation vendors rely on blacklists to identify and block bad bots. This is labor-intensive for customers and fails to detect new and unknown bots. 
Link11’s bot management software follows a whitelist approach and uses AI and machine learning to identify bots and block threats in real-time with no human intervention — while real users enjoy an optimal experience at all times. </t>
  </si>
  <si>
    <t xml:space="preserve">The patented defense against DDoS attacks is always one step ahead. 
Zero time to mitigate for known, under 10 seconds for new vectors. Guaranteed. 
The Dashboard for DDoS protection via DNS forwarding provides customers with individual insight into the real-time analysis of the data traffic.  </t>
  </si>
  <si>
    <t>Zero Touch WAF</t>
  </si>
  <si>
    <t>Link11's Zero-Touch Web Application Firewall (WAF) is a part of the patented Link11 Cloud Security Platform. Using a truly cloud-native approach, the Zero-Touch WAF offers fully automated protection at the network edge and leaves no room for human error. When used in combination with Link11 DDoS Protection, the WAF will continue to run even under heavy loads.</t>
  </si>
  <si>
    <t xml:space="preserve">Nowadays content and applications must reach customers and businesses faster than ever before. The benefits of a Content Delivery Network (CDN) in general are load balancing by vendor, geo-distribution, reduction of required number of web servers thanks to caching and for example image resizing on the fly which saves designer time and resources. 
In contrast to conventional CDNs, Link11 offers a Secure CDN. 
 </t>
  </si>
  <si>
    <t>Secure DNS</t>
  </si>
  <si>
    <t>LINK11 SECURE DNS
The domain name service Secure DNS provided by Link11 resolves DNS requests through the global network consisting of redundant servers. This enables you to offer your customers faster and more reliable availability - independent of your ISPs DNS servers and without additional hardware or software installations required.</t>
  </si>
  <si>
    <t>Domain Risk Score</t>
  </si>
  <si>
    <t xml:space="preserve">Most domain or IP reputation feeds rely on observing dangerous behavior, meaning that someone must observe an attack in the wild before the domain or IP gets added to a blocklist. The reactive nature of such reputation systems creates a window of vulnerability, leaving organizations exposed to new attacks from new or previously unseen “sleeper” domains. 
</t>
  </si>
  <si>
    <t>Linksys Cloud Manager 2.0</t>
  </si>
  <si>
    <t>The Lowest TCO in the Industry
Created from the ground up with the cloud in mind, Linksys Cloud Manager 2.0 is built on cutting edge AWS micro-servers. This means you get real-time cloud management at lightning-fast speeds without any additional costs for management software, hardware controllers, or cloud hosting fees.</t>
  </si>
  <si>
    <t>VPN Routers</t>
  </si>
  <si>
    <t>Mesh WiFi is…
an interconnected series of nodes that ensures complete signal coverage to all your devices. With Intelligent Mesh™ Technology, it goes a step further, focusing the WiFi signal strength based on your current location within your home.</t>
  </si>
  <si>
    <t>Network Switches</t>
  </si>
  <si>
    <t>Bring greater reliability and coverage to your home network.</t>
  </si>
  <si>
    <t>Wireless Access Points</t>
  </si>
  <si>
    <t>By-With-Through Model™ for SMBs</t>
  </si>
  <si>
    <t>Cyber Readiness Assessments</t>
  </si>
  <si>
    <t xml:space="preserve">By-With-Through Model™ for SMBs 
We follow the “by-with-and-through” mentality of the Army special forces, because we are seasoned vets who understand the enemy.  The definition of the by-with-through (BWT) strategy underscores that operations are led by partners, like Lionfish, who enable support through the C-Suite with technologies and policies tied to your capabilities. 
We apply a similar thinking to how we stack your defenses to prepare for cyber-attacks. </t>
  </si>
  <si>
    <t xml:space="preserve">Lionfish Cyber Security™ provides a browser-based, responsive and intuitive interface enabling you to quickly gain visibility into the traffic on the network. From content filtering to advanced threat protection, VPN connectivity to application-based shaping for bandwidth optimization, we deliver a comprehensive, enterprise-grade network security platform for organizations in any industry. 
Keep the threat actors at bay, and move out. </t>
  </si>
  <si>
    <t>Career Training</t>
  </si>
  <si>
    <t>CompTIA certifications are the gold standard for cybersecurity certification. And now, using the state-of-art Lionfish Virtual Training Platform (VTP), CompTIA courses are delivered in an interactive and fun environment. Our CompTIA prep courses are taught by the instructor who literally wrote several CompTIA books.</t>
  </si>
  <si>
    <t>Cyber Security Support</t>
  </si>
  <si>
    <t xml:space="preserve">To increase cyber protection for the underserved small and mid-sized businesses, Lionfish Cyber Security™ has created the By-With-Through Model™ (BWT). This learning channel incorporates the strategic force multiplier and the By-With-Through operational approaches of the U.S. Special Forces to train employees on how to achieve a good cyber posture while working virtually alongside trained cyber experts. </t>
  </si>
  <si>
    <t>LiveNA</t>
  </si>
  <si>
    <t>Anomaly Detection</t>
  </si>
  <si>
    <t xml:space="preserve">LiveNA Network and Application Anomaly Detection 
Proactively Optimize your Network and Applications 
LiveNA is an AIOps appliance that applies machine learning and heuristics to network datasets for advanced anomaly detection and predictive analytics providing deeper network understanding. 
LiveNA uses Artificial Intelligence and Machine Learning to provide expert insights to application and network performance.  
Automatically know when applications are not behaving as expected and prevent impacts to the business </t>
  </si>
  <si>
    <t>LiveSP</t>
  </si>
  <si>
    <t xml:space="preserve">Network Monitoring for Service Providers 
Network Performance Monitoring and Reporting for Global Service Providers (GSP) and Managed Service Providers (MSP) 
LiveSP is the leader in providing network visibility, monitoring, and reporting for distributors. Purpose-built for Global Service Providers (GSP) and Managed Service Providers (MSP), LiveSP is a multi-tenant network monitoring software platform that enables best-in-class service delivery and assurance for SPs’ customers. </t>
  </si>
  <si>
    <t>LiveNX</t>
  </si>
  <si>
    <t xml:space="preserve">LiveNX Enterprise Network Monitoring Software Platform 
Optimize Your Entire Network – From Core to Edge to Cloud 
LiveNX network monitoring software provides network-wide visibility on a single platform so you can optimize the performance anywhere incidents happen. 
LiveNX is the only network performance platform with the scale and power to optimize your entire network. 
LiveNX provides end-to-end network visualization, analytics, and reporting for network-wide performance optimization. </t>
  </si>
  <si>
    <t>LiveWire</t>
  </si>
  <si>
    <t xml:space="preserve">LiveWire – Extend Network Monitoring 
Network Visibility and Troubleshooting to Remote Sites, WAN Edge, and Data Centers 
LiveWire integrates with LiveNX to extend network monitoring and application troubleshooting to remote sites and branches, WAN edge, and data centers with high-performance packet capture appliances and analysis software. 
LiveWire makes it easy to identify and quickly resolve network issues with both flow and packet data on a single platform. </t>
  </si>
  <si>
    <t>Omnipeek</t>
  </si>
  <si>
    <t>Software Analyzer</t>
  </si>
  <si>
    <t xml:space="preserve">Omnipeek Network Protocol Analyzer 
Quickly Identify and Resolve Network Performance Bottlenecks Anywhere They Happen 
Omnipeek is the world’s most powerful network protocol analyzer decoding over 1,000 protocols for fast network troubleshooting and diagnostics, anywhere network issues happen. 
Omnipeek empowers you with rapid-fire analytics and insights so you can make the best decisions, quickly, 
about your network speed, application performance, and security. </t>
  </si>
  <si>
    <t>LiveCapture</t>
  </si>
  <si>
    <t xml:space="preserve">LiveCapture Packet Capture and Analysis 
High-Performance Packet Capture Software for Network Monitoring and Troubleshooting of Application Level Issues 
Optimized for Omnipeek, LiveCapture high-performance packet capture appliances extend network monitoring and visibility for troubleshooting of application-level issues at remote sites and branches, WAN links, and data centers. 
LiveCapture seamlessly integrates with Omnipeek for best-in-class packet analysis at branch offices, WAN links, and data centers. 
 </t>
  </si>
  <si>
    <t>Human Risk Management</t>
  </si>
  <si>
    <t xml:space="preserve">CYBERSECURITY  
HUMAN RISK MANAGEMENT 
Helping you harness the full power of your end users to create an impenetrable barrier to potential cybercrime in your organization. 
Human risk management is more than just cybersecurity computer-based training. It is the application of timely &amp; engaging training for employees to help them make the right decisions. </t>
  </si>
  <si>
    <t xml:space="preserve">Best-in-class, high production value training programs for your organization. Don’t just check the box, change your employees’ behavior. 
Content for Everyone 
Learning that Adapts with Personalization and Targeting 
It’s Game Time for a Better Learning Experience. 
Keep Humans on Task and Risk on Track 
Team Training in Action 
 </t>
  </si>
  <si>
    <t>CyberSecurity Training Content</t>
  </si>
  <si>
    <t xml:space="preserve">IMMERSIVE CYBERSECURITY TRAINING CONTENT TO ENGAGE EMPLOYEES...AND KEEP THEM LEARNING 
Security awareness training isn't one-size-fits all. You need tools that enable you to provide the right training for your diverse teams, aligned to your goals, policies, and regulatory requirements. Living Security has you covered. We make it easy to build the program that is right for your teams, all designed to help you reduce risk, protect your reputation, and secure your overall cybersecurity investment. </t>
  </si>
  <si>
    <t>LOCH</t>
  </si>
  <si>
    <t>AirHook</t>
  </si>
  <si>
    <t>Cellular IoT Service</t>
  </si>
  <si>
    <t>In 5G cellular IoT environments, there is no way to adequately anticipate and control costs, monitor policy and behaviors, assess vulnerability conditions, and detect and remediate real-time threats without real-time visibility, instrumentation, and prescriptive guidance.
AirHook is a best-in-class cellular IoT security service providing organizations with a multi-layered approach to managing cellular risks, costs, and threats in real-time.</t>
  </si>
  <si>
    <t>Rebranded from 802 Secure</t>
  </si>
  <si>
    <t xml:space="preserve">Airshield </t>
  </si>
  <si>
    <t>Physical System Security</t>
  </si>
  <si>
    <t>802 Secures AIRSHIELD is an autonomous and non-intrusive wireless monitoring solution that provides immediate visibility and protection across IT, IoT and IIoT Cyber Physical Systems</t>
  </si>
  <si>
    <t>LOCH Wireless Machine Vision Platform</t>
  </si>
  <si>
    <t>Wireless Asset Management</t>
  </si>
  <si>
    <t>LOCH can help bring order to the world of wireless chaos. With its patented Wireless Machine Vision platform, LOCH provides full proactive management and security for all 5G, OT, and IoT environments. Every connected device needs to be visible, manageable, and secure, regardless of the type of device, the protocol it uses, and who owns it. Whether for 5G, broad-spectrum wireless IoT, or Citizens Broadband Radio Service (CBRS) environments, LOCH helps customers ensure security, monitor performance, and manage cost for the full range of wireless devices.</t>
  </si>
  <si>
    <t>Advanced Technology Laboratories</t>
  </si>
  <si>
    <t>Cyber Research</t>
  </si>
  <si>
    <t>LM WISDOM</t>
  </si>
  <si>
    <t>Cyber Test &amp; Evaluation</t>
  </si>
  <si>
    <t>Cyber Training and Mission Rehearsal</t>
  </si>
  <si>
    <t>Enterprise PDF DRM</t>
  </si>
  <si>
    <t xml:space="preserve">Enterprise rights management for large publishers &amp; corporates who need to log document usage, restrict location usage (IP access), make batch changes, customize and run reports. </t>
  </si>
  <si>
    <t>Safeguard PDF Security</t>
  </si>
  <si>
    <t xml:space="preserve">Safeguard PDF Security stops unauthorized access, enables secure distribution of PDF documents &amp; files, controls what users can do with them, and how long they can be used. </t>
  </si>
  <si>
    <t>Secure PDF Viewers</t>
  </si>
  <si>
    <t xml:space="preserve">Secure PDF files can be viewed using our FREE installed Viewers on Windows, Mac, iOS, Android, or our zero installation Viewer for USB devices, or in a web browser (supports any OS). </t>
  </si>
  <si>
    <t>Plus Managed Services</t>
  </si>
  <si>
    <t>IT security is advancing daily, and Lockstep is on the forefront—partnering with the most advanced proven technologies. Lockstep provides insight and guidance for implementing the technologies previously reserved for the largest budgets while taking advantage of new advancements in machine learning, heuristics, user and entity behavior analytics (UEBA), adaptive multifactor and passwordless authentication, advanced encryption, and data loss prevention</t>
  </si>
  <si>
    <t>Holistic Managed Services</t>
  </si>
  <si>
    <t>Essential Managed Services</t>
  </si>
  <si>
    <t>Cloud integrations</t>
  </si>
  <si>
    <t>LogPoint is a cloud data security solution with out-of-the-box support for Salesforce, Office 365, Azure and AWS!
Our Modern cloud SIEM solution connects and ingests relevant events and incidents, allowing for seamless correlation between all data sources including cloud data. You can track data-breaches by detecting lateral movement within the network and exploitation of privileges with cloud threat monitoring.</t>
  </si>
  <si>
    <t>LogPoint comes with hundreds of integrations to make your life easier. Our customers and partners get ready-to-use controls, dashboards, reports and alerts out of the box. All our applications (download them easily from the Help Center) are designed to suit various infrastructures and can be implemented within minutes. You can also easily calculate your SIEM needs with our sizing calculator.</t>
  </si>
  <si>
    <t xml:space="preserve">LogPoint for SAP </t>
  </si>
  <si>
    <t xml:space="preserve">Protect your business-critical SAP systems from fraud and cyberattacks. LogPoint for SAP integrates SAP systems with security information and event management (SIEM) for compliance and security monitoring. With LogPoint for SAP, organizations can continuously monitor their business-critical data to detect and quickly respond to fraud and threats within SAP. </t>
  </si>
  <si>
    <t>Iris Investigation Platform</t>
  </si>
  <si>
    <t>Iris is a proprietary threat intelligence and investigation platform that combines enterprise-grade domain intelligence and risk scoring with industry-leading passive DNS data from Farsight Security and other top-tier providers. An intuitive web interface and API atop these data sources help security teams quickly and efficiently investigate potential cybercrime and cyberespionage.</t>
  </si>
  <si>
    <t>LOGbinder</t>
  </si>
  <si>
    <t>https://www.logbinder.com/Products/</t>
  </si>
  <si>
    <t>Supercharger</t>
  </si>
  <si>
    <t>Mobile Application Testing</t>
  </si>
  <si>
    <t>We can assist you mature your Security Operations Centre (SOC) staff with on-site live exercises and classroom workshop training.</t>
  </si>
  <si>
    <t>We can provide bespoke training for System Admins and Security Staff. Based upon your needs and tailored to your environment.</t>
  </si>
  <si>
    <t>Red Team Testing</t>
  </si>
  <si>
    <t>A penetration test is an authorised simulated attack on a computer system, performed to evaluate the security of the system. The test is performed to identify both weaknesses (also referred to as vulnerabilities), including the potential for unauthorised parties to gain access to the system’s features and data, as well as strengths, enabling a full risk assessment to be completed.</t>
  </si>
  <si>
    <t>Cloud Review &amp; Testing</t>
  </si>
  <si>
    <t>Review</t>
  </si>
  <si>
    <t>Combining social engineering, public info based reconnaissance, physical breaching and wireless testing into one package. This really tests if someone can break into your company, building or facility.</t>
  </si>
  <si>
    <t xml:space="preserve">We provide advice and consultancy on a range of aspects from social engineering to technical review of network design to system lockdown and hardening.
We help you to become more secure without losing your flexibility. 
</t>
  </si>
  <si>
    <t>Breach Services</t>
  </si>
  <si>
    <t>General Forensics</t>
  </si>
  <si>
    <t>As the sole developers of the UK’s only Incident Response Management platform (CyberCPR), we are best placed to assist you trial, integrate and train your staff on the product.
CyberCPR is a UK designed and developed Incident Response platform that was borne out of our tactical Incident Response work.</t>
  </si>
  <si>
    <t>Vulnerability Scanning Assessments</t>
  </si>
  <si>
    <t>We can improve your security by training your staff on how to detect phishing attempts; to validate the training we can also conduct phishing tests on them</t>
  </si>
  <si>
    <t>Wireless Testing</t>
  </si>
  <si>
    <t>Cyber Essentials helps you to guard against the most common cyber threats and demonstrate your commitment to cyber security</t>
  </si>
  <si>
    <t>Implement 24x7 automation-driven detection and response without the overhead</t>
  </si>
  <si>
    <t>Automated Alert Triage</t>
  </si>
  <si>
    <t>Drastically reduce false positives with automated decision making and alert triage</t>
  </si>
  <si>
    <t>Incident Response Automation</t>
  </si>
  <si>
    <t>Respond to threats immediately with one-click or fully automated actions</t>
  </si>
  <si>
    <t>Autonomous Threat Detection</t>
  </si>
  <si>
    <t>Automatically analyze, investigate and detect threats at machine speeds</t>
  </si>
  <si>
    <t>Automated Threat Hunting</t>
  </si>
  <si>
    <t>Deliver continuous, proactive advanced threat detection at scale</t>
  </si>
  <si>
    <t>Single Sign-on</t>
  </si>
  <si>
    <t>Simplify onboarding and return visits with LoginRadius SSO.</t>
  </si>
  <si>
    <t xml:space="preserve">Authentication </t>
  </si>
  <si>
    <t>User Authentication</t>
  </si>
  <si>
    <t>Throw open your digital doors and convert visitors into customers with simple LoginRadius registration and authentication.</t>
  </si>
  <si>
    <t>User Management</t>
  </si>
  <si>
    <t>With a single view of customer profiles, you can manage and gain customer insights like never before.</t>
  </si>
  <si>
    <t>Directory Service</t>
  </si>
  <si>
    <t>Get the security and flexibility of cloud-based managed storage.</t>
  </si>
  <si>
    <t>Cloud Integrations</t>
  </si>
  <si>
    <t>LoginRadius has prebuilt integrations with hundreds of third-party applications, allowing you to streamline your tech stack.</t>
  </si>
  <si>
    <t>Data Governance</t>
  </si>
  <si>
    <t xml:space="preserve">Your customer data is your most valuable asset. Maintain the highest level of security and privacy with LoginRadius data governance.
</t>
  </si>
  <si>
    <t>Our products set the standard for simple and secure access to apps, devices and data, and now are poised to redefine access for a cloud-centric world where an individual’s identity, not their device, is at the core of their experience.</t>
  </si>
  <si>
    <t>LogMeIn Pro</t>
  </si>
  <si>
    <t>Our Communications and Collaboration products make it easy to connect quickly and professionally, whether across town or across the globe.</t>
  </si>
  <si>
    <t>GoToMyPC</t>
  </si>
  <si>
    <t>Our Engagement and Support products deliver unmatched flexibility and security, with tools tailored to help startups to large-scale organizations solve problems and provide better customer experiences.</t>
  </si>
  <si>
    <t>LogPoint</t>
  </si>
  <si>
    <t>https://www.logpoint.com/en/</t>
  </si>
  <si>
    <t>PhishEye</t>
  </si>
  <si>
    <t xml:space="preserve">Phishing and other cybercrime campaigns often use deceptive domain names to accomplish their nefarious goals. These lookalike domains can allow criminals to pose as employees or partners by spoofing email addresses, or to create deceptive links for the victim to click on. Phishing is the most often-used vector in successful data breaches; it targets an organization’s employees, its customers, or the world at large, with alarming effectiveness. 
</t>
  </si>
  <si>
    <t>NextGen SIEM Platform</t>
  </si>
  <si>
    <t>We built the LogRhythm NextGen SIEM Platform with you in mind. Defending your enterprise comes with great responsibility.</t>
  </si>
  <si>
    <t>LogRhythm Cloud</t>
  </si>
  <si>
    <t>Simplify your security operations with full NextGen SIEM without the hassle of managing infrastructure.</t>
  </si>
  <si>
    <t>NetMon</t>
  </si>
  <si>
    <t>Gain the real-time visibility and security analytics you need to monitor your organization’s entire network.</t>
  </si>
  <si>
    <t>NetworkXDR</t>
  </si>
  <si>
    <t>Go beyond basic network traffic analysis with full detection, investigation, and response.</t>
  </si>
  <si>
    <t>UserXDR</t>
  </si>
  <si>
    <t>Bring clarity and context to anomalous user behavior by corroborating risk with full-featured UEBA.</t>
  </si>
  <si>
    <t>Log Management Community</t>
  </si>
  <si>
    <t>Deliver code faster with continuous visibility into each stage of your application delivery lifecycle.</t>
  </si>
  <si>
    <t>Log Management Pro</t>
  </si>
  <si>
    <t>Monitor and optimize the performance of your applications.</t>
  </si>
  <si>
    <t>Log Management Enterprise</t>
  </si>
  <si>
    <t>Use the power of the ELK Stack and Grafana to monitor and secure your AWS, Azure and GCP deployments.</t>
  </si>
  <si>
    <t>Meet regulatory standards and requirements with a unified machine data analytics platform built on top of the ELK Stack and Grafana.</t>
  </si>
  <si>
    <t>Neighborhood Keeper</t>
  </si>
  <si>
    <t>Neighborhood Keeper is a collaborative asset identification, threat detection, &amp; intelligence program, led by Dragos in partnership with the DOE, that makes ICS visibility &amp; threat analytics accessible to the greater ICS community.</t>
  </si>
  <si>
    <t>scoutSHIELD</t>
  </si>
  <si>
    <t>scoutPRIME</t>
  </si>
  <si>
    <t>Organizations face countless problems when contextualizing threat intelligence. The industry is drowning in feeds that are marketed as intelligence — these feeds come in many formats and types, often overlap, and don’t always relate to the organization’s needs.</t>
  </si>
  <si>
    <t>CloudShield Eclipse</t>
  </si>
  <si>
    <t>Phishing and Content Protection for iOS, Android and Chrome OS</t>
  </si>
  <si>
    <t>Mobile Endpoint Security (MES)</t>
  </si>
  <si>
    <t>IN-APP PROTECTION FOR SENSITIVE CUSTOMER DATA IN YOUR MOBILE APPS</t>
  </si>
  <si>
    <t>Threat Advisory Services</t>
  </si>
  <si>
    <t>Lookout Threat Advisory provides cutting-edge mobile threat intelligence from Lookout’s global sensor network of millions of mobile devices and insights from Lookout’s top mobile security researchers. Customers get access to monthly threat reports and analyst inquiry calls, quarterly webcasts, and also get early access to novel Lookout threat research.</t>
  </si>
  <si>
    <t>Endpoint Detection and Response for all your mobile devices</t>
  </si>
  <si>
    <t>Zero Trust Network Access (ZTNA)</t>
  </si>
  <si>
    <t>Modern Endpoint Protection for mobile devices</t>
  </si>
  <si>
    <t>Starter Edition</t>
  </si>
  <si>
    <t>Professional Edition</t>
  </si>
  <si>
    <t>Premium Edition</t>
  </si>
  <si>
    <t>Ultra Edition</t>
  </si>
  <si>
    <t>Service Provider</t>
  </si>
  <si>
    <t>Lumu Platform</t>
  </si>
  <si>
    <t>LunarFlare</t>
  </si>
  <si>
    <t>Penetration Testing Collaboration</t>
  </si>
  <si>
    <t>Born out of the development of a DoD offensive platform service bus and command and control platform – System Network Information attack Platform Enterprise Resource (S.N.I.P.E.R). We re-imagined and re-invented LunarFlare from the ground up. The result is a revolutionary and advanced platform for planning, executing, automating and reporting penetration tests that works with your existing penetration testing and vulnerability assessment tools.</t>
  </si>
  <si>
    <t>LunarGroundstation</t>
  </si>
  <si>
    <t>LunarGroundStation can aggregate threat intelligence and correlate it to assets within your organization, so that you can take action and mount a pre-emptive defense before the adversaries send a single packet towards your network.</t>
  </si>
  <si>
    <t>LunarGravity</t>
  </si>
  <si>
    <t>Vulnerability Prioritization</t>
  </si>
  <si>
    <t>With LunarGravity, you can convert files from your vulnerability scanner into a consolidated Excel workbook that is readable by humans. You’ll have access to spreadsheets with information on each instance of every vulnerability found. There are also worksheets that provide additional vulnerability information, including the risk level that vulnerability poses, as well as a list of hosts where a given vulnerability was found.</t>
  </si>
  <si>
    <t>LunarAirlock</t>
  </si>
  <si>
    <t>Deploying secure configurations is challenging for even the most technically capable security teams. LunarAirlock automates the secure configuration process for streamlined, repeatable hardening.</t>
  </si>
  <si>
    <t>Backed by the industry’s largest and most experienced team of industrial control systems (ICS) cybersecurity practitioners, Dragos Threat Intelligence arms your organization with in-depth visibility of threats targeting industrial environments globally and the tried-and-true defensive recommendations to combat them. Dragos Threat Intelligence is an annual subscription service, providing access to regular reporting, critical alerts, executive insights, webinars, and more.Backed by the industry’s largest and most experienced team of industrial control systems (ICS) cybersecurity practitioners, Dragos Threat Intelligence arms your organization with in-depth visibility of threats targeting industrial environments globally and the tried-and-true defensive recommendations to combat them. Dragos Threat Intelligence is an annual subscription service, providing access to regular reporting, critical alerts, executive insights, webinars, and more.</t>
  </si>
  <si>
    <t>VCMM</t>
  </si>
  <si>
    <t>Vulnerability Coordination</t>
  </si>
  <si>
    <t xml:space="preserve">The Vulnerability Coordination Maturity Model (VCMM) provides a framework that evaluates five key areas to help organizations measure and evolve their vulnerability management capabilities.​
</t>
  </si>
  <si>
    <t>Risk Management Services</t>
  </si>
  <si>
    <t>Lynx Risk Manager</t>
  </si>
  <si>
    <t>M.Tech offers cutting edge cyber security solutions from firewalls, web security, intrusion prevention to security analytics. We provide a flexible and comprehensive security base to protect priceless data and the reputation of your business. Our insightful security analytics solutions ensure that security infrastructure grows with the evolving business demands.</t>
  </si>
  <si>
    <t>NAC as a Service</t>
  </si>
  <si>
    <t>The topic of network protection is important to any company. However, not everyone has the capacity or expertise to comprehensively implement security for their own network.
macmon NAC as a service offers a remedy. Our certified partners install &amp; operate NAC and protect your network from the inside out.</t>
  </si>
  <si>
    <t>Network Bundle</t>
  </si>
  <si>
    <t>With macmon Network Access Control you always know which devices are connected to your network and where. It provides profound protection for your corporate network and is a centralized security authority that protects your network against intrusion from unauthorized devices, and ensures the complete overview of all your devices. To protect your network against unauthorized access, macmon provides two efficient product bundles as well as additional Add-Ons.</t>
  </si>
  <si>
    <t>Premium Bundle</t>
  </si>
  <si>
    <t>NAC LifeCycle</t>
  </si>
  <si>
    <t>The macmon NAC LifeCycle is divided into three phases, which at the same time from the basis of successful NAC projects.</t>
  </si>
  <si>
    <t>Strengthen your information security posture with effective and affordable Managed Security Services.</t>
  </si>
  <si>
    <t>Cyber Risk and Compliance</t>
  </si>
  <si>
    <t>MAD Security your Trusted Partner for navigating the ever-changing regulatory and cyber threat environment.
Organizations turn to us for our ability to guide them in determining requirements, assessing cyber risk and compliance, and developing and deploying efficient cost-effective solutions.  While most providers have a “check the box” mentality, MAD Security cyber risk and compliance experts take the time to understand your organization and deliver solutions tailored to your business.</t>
  </si>
  <si>
    <t>Organizations turn to us for our ability to provide insight into potential attack vectors that exist within their environment and provide them with actionable deliverables that can be used to remediate issues.
MAD Security’s experts leave no stone unturned when assessing your devices and applications and feel a personal sense of responsibility in helping you make them as secure as possible.</t>
  </si>
  <si>
    <t>M&amp;A Assessments</t>
  </si>
  <si>
    <t>Our Mergers and Acquisition Assessments (M&amp;A) combines our compromise assessment (proactive hunt for bad guys with our Endpoint Analytics solution) and a rapid assessment of the acquired organization’s infrastructure to identify and mitigate risk prior to network integration.  Conducting M&amp;A assessments prior to integration is critical to mitigating risk to your infrastructure that may be introduced when the acquired organization is integrated into your enterprise.</t>
  </si>
  <si>
    <t>Endpoint Analytics</t>
  </si>
  <si>
    <t xml:space="preserve">Endpoint Analytics is a nextgen endpoint + cloud solution that automates the rapid identification of advanced threats on Windows and Apple iOS endpoints.  EA collects fully deconstructed process stacks and uploads them to our cloud analytics system where known threats are automatically identified in near-real time, and analysts can perform additional automated or advanced analysis to identify threats for which no known signatures exist. 
</t>
  </si>
  <si>
    <t>DNS Watch</t>
  </si>
  <si>
    <t>DNSWatch is a nextgen endpoint + cloud solution that automates the rapid identification of malicious DNS queries, even when the endpoint isn’t connected to the enterprise.  DNSWatch automatically monitors both suspicious queries and suspicious responses that are tell-tale signs malicious activity.  DNSWatch is built on Amazon’s cloud, which allows for the rapid integration with nearly all security and desktop solutions.</t>
  </si>
  <si>
    <t>Compromise Assessments</t>
  </si>
  <si>
    <t>Our Compromise Assessment is a professional, proactive hunt for advanced threat actors operating in your network.  We hunt for the actors and their malicious implants, evidence of threat actors using well-known system administrator tools for lateral movement and C2, and for threat actor tradecraft.</t>
  </si>
  <si>
    <t>Government Services</t>
  </si>
  <si>
    <t xml:space="preserve">Maddrix holds a Department of Defense TOP SECRET facilities clearance, with most of our staff cleared to TS/SCI with polygraph. We work primarily in the Washington, D.C. and Silicon Valley areas, but can support tasks anywhere in CONUS and OCONUS. All of our enterprise technology is available to the government without charge as part of our services, regardless of the level of service we provide. </t>
  </si>
  <si>
    <t>Managed Threat Hunting</t>
  </si>
  <si>
    <t>Our SaaS Managed Threat Hunting service makes it easy for organizations to rapidly engage our services with minimal effort and no on-site equipment. Simply deploy our lightweight “run and done” client on your endpoints and leverage our cloud system for automated reporting and advanced analytics.</t>
  </si>
  <si>
    <t>Fortis4G</t>
  </si>
  <si>
    <t>MC Vehicle Shield</t>
  </si>
  <si>
    <t>By 2020, one in five vehicles on the road will have some form of wireless network connection¹. The need to protect driver data and vehicle performance grows with each connected car that hits the grid. In fact, device security in connected cars can literally be a matter of life and death.</t>
  </si>
  <si>
    <t>MC Token Shield</t>
  </si>
  <si>
    <t>Tokenization</t>
  </si>
  <si>
    <t>By 2023, 47% of all retail transactions could be done on a digital device. Behind the scenes, card issuers, merchants, and mobile wallet providers now need to ensure mobile transactions with these tokenized cards are every bit as secure as with chips.</t>
  </si>
  <si>
    <t>Cloud Security Assessments</t>
  </si>
  <si>
    <t>DevSecOps Consulting</t>
  </si>
  <si>
    <t>Magnet ATLAS</t>
  </si>
  <si>
    <t>Magnet ATLAS enables you to organize, manage, and report on all aspects of a digital forensics investigation while upholding the chain of custody.</t>
  </si>
  <si>
    <t>Magnet AUTOMATE</t>
  </si>
  <si>
    <t>Improve service to your agency by scaling up existing resources and processes with the power of orchestration and automation.</t>
  </si>
  <si>
    <t>Magnet AXIOM</t>
  </si>
  <si>
    <t>Recover digital evidence from the most sources, including smartphones, cloud services, computers, IoT devices and third-party images.</t>
  </si>
  <si>
    <t>Magnet AXIOM Cyber</t>
  </si>
  <si>
    <t>A digital forensics solution tailored to meet the needs of organizations that perform remote acquisitions as well as collect and analyze evidence from cloud storage and communication services, computers and mobile devices.</t>
  </si>
  <si>
    <t>Magnet IEF</t>
  </si>
  <si>
    <t>Digital forensics professionals around the world have relied on Magnet IEF to help them easily find, analyze, and report on digital evidence from computers, smartphones, and tablets.</t>
  </si>
  <si>
    <t>Magnet OUTRIDER</t>
  </si>
  <si>
    <t>Perform lightning fast previews of computers and external drives through an ultra-simple approach.
OUTRIDER is a triage tool that quickly finds CSAM to prioritize or flag devices for additional examination.</t>
  </si>
  <si>
    <t>Magnet REVIEW</t>
  </si>
  <si>
    <t>Magnet REVIEW collects and documents all your digital evidence into a single platform, allowing non-technical users to analyze it from their web browser.</t>
  </si>
  <si>
    <t>Malwarebytes Endpoint Detection and Response</t>
  </si>
  <si>
    <t>Active threat response that keeps endpoints productive.</t>
  </si>
  <si>
    <t>Malwarebytes Endpoint Detection and Response for Servers</t>
  </si>
  <si>
    <t>Simplify protection, detection, and response capabilities across your entire organization with the latest technology for critical server security.</t>
  </si>
  <si>
    <t>Malwarebytes Endpoint Protection</t>
  </si>
  <si>
    <t>Comprehensive security that keeps your devices safe and
teams productive.</t>
  </si>
  <si>
    <t>Malwarebytes Endpoint Protection for Servers</t>
  </si>
  <si>
    <t>Proactive protection and remediation capabilities for your Windows and Linux servers.</t>
  </si>
  <si>
    <t>Malwarebytes for Teams</t>
  </si>
  <si>
    <t>Malwarebytes for Teams protects against malware, ransomware, viruses, hackers, and other established and emerging cyberthreats at a price any growing business can afford.</t>
  </si>
  <si>
    <t>Malwarebytes Nebula</t>
  </si>
  <si>
    <t>A cloud-hosted security platform that maximizes limited resources and simplifies endpoint protection.</t>
  </si>
  <si>
    <t>Malwarebytes Malware Removal Service</t>
  </si>
  <si>
    <t>Malware Removal</t>
  </si>
  <si>
    <t>Responding to an active cyberattack is difficult and chaotic. One-off remediations are no longer adequate to combat today's relentless, persistent, and destructive threats. Many organizations don’t have the tools or bandwidth to cope.</t>
  </si>
  <si>
    <t>Malwarebytes Incident Response</t>
  </si>
  <si>
    <t>Compress response times and advance your SOC incident
response plan with automated breach remediation.</t>
  </si>
  <si>
    <t>ManagedMethods Cloud Security Platform</t>
  </si>
  <si>
    <t>Student Monitoring</t>
  </si>
  <si>
    <t>A cloud account takeover has the potential to do a lot of damage in a school district. When a criminal gains access to an internal account, it makes their activity look like legitimate, authorized behavior to traditional, perimeter-based cybersecurity tools. The result is unfettered access to all the data, files, and email addresses that account has access to.</t>
  </si>
  <si>
    <t>Developed for school districts to prevent data breaches and moniter students for safety signals</t>
  </si>
  <si>
    <t>RecoveryManager Plus</t>
  </si>
  <si>
    <t>RecoveryManager Plus can help you overcome any disaster caused by unwanted changes in your IT environment. Back up your AD, Office 365, and Exchange environments from a single console and restore any object, site, or mailbox whenever you need.</t>
  </si>
  <si>
    <t>ADAudit Plus</t>
  </si>
  <si>
    <t>In real-time, ensure critical resources in the network like the Domain Controllers are audited, monitored and reported with the entire information on AD objects - Users, Groups, GPO, Computer, OU, DNS, AD Schema and Configuration changes with 200+ detailed event specific GUI reports and email alerts.</t>
  </si>
  <si>
    <t>ADManager Plus</t>
  </si>
  <si>
    <t>An Active Directory (AD) management and reporting solution that allows IT administrators and technicians to manage AD objects easily and generate instant reports at the click of a button!</t>
  </si>
  <si>
    <t>AD360</t>
  </si>
  <si>
    <t xml:space="preserve">AD360 is an integrated identity and access management (IAM) solution for managing user identities, governing access to resources, enforcing security, and ensuring compliance. From user provisioning, self-service password management, and Active Directory change monitoring, to single sign-on (SSO) for enterprise applications, AD360 helps you perform all your IAM tasks with a simple, easy-to-use interface. </t>
  </si>
  <si>
    <t>Application Control Plus</t>
  </si>
  <si>
    <t>Application Control Plus automates the generation and maintenance of application whitelists and blacklists based on the specified control rules. With built-in sophisticated Endpoint Privilege Management, Application Control Plus is a comprehensive solution tailored to fit the application control needs of every growing enterprise.</t>
  </si>
  <si>
    <t>Cloud Security Plus</t>
  </si>
  <si>
    <t>The cloud has opened up new avenues for the ways businesses function. The easy deployment, adaptive scalability, and economical costs of the cloud platform have many organizations adopting it. However, meeting compliance needs and growing security concerns about data loss and unauthorized access hinders the tapping of the platform's full potential.</t>
  </si>
  <si>
    <t>Desktop Central</t>
  </si>
  <si>
    <t>Desktop Central Cloud is a complete UEM solution which can help your organization secure and control all your endpoints from the cloud. This Software as a Service (Saas) model ensures that your desktop and laptop computers, smartphones and tablets are controlled and secured efficiently from a single console.</t>
  </si>
  <si>
    <t>Desktop Central MSP</t>
  </si>
  <si>
    <t>Desktop Central MSP is an award-winning remote monitoring and management software, RMM software, that helps managed service providers to efficiently manage their clients' desktops, servers, laptops, and mobile devices from a central location. It is suitable for small, medium, as well as large MSPs.</t>
  </si>
  <si>
    <t>Exchange Reporter Plus</t>
  </si>
  <si>
    <t>Exchange Auditing</t>
  </si>
  <si>
    <t xml:space="preserve">Microsoft Exchange Server is, by and large the most popular communication, collaboration and email messaging application today. Microsoft Exchange serves as the hub of all email communications in most corporate environments that use the Active Directory technology. </t>
  </si>
  <si>
    <t>DataSecurity Plus</t>
  </si>
  <si>
    <t>Take charge of your sensitive data
with DataSecurity Plus</t>
  </si>
  <si>
    <t>FileAnalysis</t>
  </si>
  <si>
    <t>Quickly identify file security vulnerabilities, deduplicate critical files, and control data growth with our all new file analysis software.</t>
  </si>
  <si>
    <t>Firewall Analyzer</t>
  </si>
  <si>
    <t>Gaining network activity insights and keeping abreast about firewall log is a challenging task as the security tool generates a huge quantity of traffic logs. Introducing Firewall Analyzer, an agent less log analytics and configuration management software that helps network administrators to understand how bandwidth is being used in their network. Firewall Analyzer is vendor-agnostic and supports almost all open source and commercial network firewalls such as Check Point, Cisco, Juniper, Fortinet, Palo Alto and more.</t>
  </si>
  <si>
    <t>AssetExplorer</t>
  </si>
  <si>
    <t>IT Asset Management (ITSM)</t>
  </si>
  <si>
    <t>ManageEngine AssetExplorer is a web-based IT Asset Management (ITAM) software that helps you monitor and manage assets in your network from Planning phase to Disposal phase. AssetExplorer provides you with a number of ways to ensure discovery of all the assets in your network. You can manage software &amp; hardware assets, ensure software license compliance and track purchase orders &amp; contracts - the whole nine yards! AssetExplorer is very easy to install and works right out of the box.</t>
  </si>
  <si>
    <t>ServiceDesk Plus</t>
  </si>
  <si>
    <t>ServiceDesk Plus is a game changer in turning IT teams from daily fire-fighting to delivering awesome customer service. It provides great visibility and central control in dealing with IT issues to ensure that businesses suffer no downtime. For 10 years and running, it has been delivering smiles to millions of IT folks, end users, and stakeholders alike.</t>
  </si>
  <si>
    <t>ServiceDesk Plus MSP</t>
  </si>
  <si>
    <t>ServiceDesk Plus MSP is a web based, full-fledged ITSM suite designed specifically for managed service providers. This all-in-one ITSM solution delivers comprehensive help desk, service desk, account management, asset management, remote controls and advanced reporting in a multi-tenant architecture with robust data segregation. It empowers service providers to offer services and support to multiple clients with centralized controls.</t>
  </si>
  <si>
    <t>Key Manager Plus</t>
  </si>
  <si>
    <t>ManageEngine Key Manager Plus is a web-based key management solution that helps you consolidate, control, manage, monitor, and audit the entire life cycle of SSH (Secure Shell) keys and SSL (Secure Sockets Layer) certificates. It provides visibility into the SSH and SSL environments and helps administrators take total control of the keys to preempt breaches and compliance issues.</t>
  </si>
  <si>
    <t>Mobile Device Manager Plus</t>
  </si>
  <si>
    <t>ManageEngine Mobile Device Manager Plus is a comprehensive mobile device management solution designed to empower your enterprise workforce with the power of mobility, by enhancing employee productivity without compromising on corporate security. It lets you manage smartphones, laptops, tablets, and desktops and multiple operating systems such as iOS, Android, Windows, macOS, and Chrome OS.</t>
  </si>
  <si>
    <t>Mobile Device Manager Plus MSP</t>
  </si>
  <si>
    <t xml:space="preserve">The true MDM solution for MSPs and VARs managing multiple enterprises. Isn't it wonderful?
</t>
  </si>
  <si>
    <t>Network Configuration Manager</t>
  </si>
  <si>
    <t>Network Configuration Manager is a multi-vendor network change, configuration and compliance management (NCCM) solution for switches, routers, firewalls and other network devices. NCM helps automate and take total control of the entire life cycle of device configuration management.</t>
  </si>
  <si>
    <t>OpManager</t>
  </si>
  <si>
    <t>Businesses rely on networks for all operations. Hence, network monitoring is very crucial for any business. Today, networks span globally, having multiple links established between geographically separated data centers, public and private clouds. This creates multifold challenges in network management. Network admins need to be more proactive and agile in monitoring network performance. However, this is easier said than done.</t>
  </si>
  <si>
    <t>OpManager MSP</t>
  </si>
  <si>
    <t>Network and Server Monitoring
for Managed Service Providers</t>
  </si>
  <si>
    <t>OpManager Plus</t>
  </si>
  <si>
    <t>Packed with out-of-the box capabilities for monitoring networks, servers, IP addresses, and switch ports, managing bandwidth and network configurations, analyzing firewall rules, logs &amp; policies, tracking application usage &amp; monitoring storage devices; OpManager Plus is an integrated IT operations management software that eliminates the need for multiple monitoring tools and provides greater visibility across your IT infrastructure.</t>
  </si>
  <si>
    <t>OpUtils</t>
  </si>
  <si>
    <t>OpUtils is a IP address and Switch port management software that is geared towards helping engineers efficiently monitor, diagnose and troubleshoot IT resources. OpUtils complements existing management tools by providing trouble shooting and real-time monitoring capabilities.</t>
  </si>
  <si>
    <t>M365 Manager Plus</t>
  </si>
  <si>
    <t>Office 365 Security</t>
  </si>
  <si>
    <t xml:space="preserve">M365 Manager Plus is an extensive Microsoft 365 tool used for reporting, managing, monitoring, auditing, and creating alerts for critical activities. With its user-friendly interface, you can easily manage Exchange Online, Azure Active Directory, Skype for Business, OneDrive for Business, Microsoft Teams, and other Microsoft 365 services all from one place. </t>
  </si>
  <si>
    <t>M365 Security Plus</t>
  </si>
  <si>
    <t>An exclusive solution to fortify Office 365 environments.</t>
  </si>
  <si>
    <t>SharePoint Manager Plus</t>
  </si>
  <si>
    <t xml:space="preserve">SharePoint platform provides easy hosting and collaboration of business data both online and on-premises. The flexibility and ease of use has made companies rapidly adopt SharePoint to host their business data. </t>
  </si>
  <si>
    <t>Password Manager Pro</t>
  </si>
  <si>
    <t>Password Manager Pro is a secure vault for storing and managing shared sensitive information such as passwords, documents and digital identities of enterprises.</t>
  </si>
  <si>
    <t>ADSelfService Plus</t>
  </si>
  <si>
    <t>Self-service password management
and single sign-on solution</t>
  </si>
  <si>
    <t>PAM360</t>
  </si>
  <si>
    <t>Privileged Access Management (PAM)</t>
  </si>
  <si>
    <t>Privilege misuse is a top cybersecurity threat today that often results in expensive losses and can even cripple businesses. It's also one of the most popular attack vectors among hackers, because when successfully carried out, it provides free access to an enterprise's underbelly, often without raising any alarms until the damage is done.</t>
  </si>
  <si>
    <t>Device Control Plus</t>
  </si>
  <si>
    <t>Removable Device Security</t>
  </si>
  <si>
    <t>With any removable device such as USB, data theft is a one-step process: plug it in.
ManageEngine Device Control Plus is a comprehensive data leakage prevention solution that allows you to control, block and monitor USB and peripheral devices from having unauthorized access to your sensitive data.</t>
  </si>
  <si>
    <t>Log360</t>
  </si>
  <si>
    <t>Log360 is a one-stop solution for all your log management and network security challenges. This tightly-integrated solution combines the capabilities of ADAudit Plus, EventLog Analyzer, O365 Manager Plus, Exchange Reporter Plus, and Cloud Security Plus. With a versatile combination like this, you'll gain complete control over your network; you'll be able to audit Active Directory changes, network device logs, Microsoft Exchange Servers, Microsoft Exchange Online, Azure Active Directory, and your public cloud infrastructure all from a single console.</t>
  </si>
  <si>
    <t>Log360 Cloud</t>
  </si>
  <si>
    <t>Your network logs help you detect, investigate, and mitigate security incidents.
Securely manage and store your logs with ManageEngine's Log360 Cloud. Don't let security incidents go unnoticed.</t>
  </si>
  <si>
    <t>Vulnerability Manager Plus</t>
  </si>
  <si>
    <t xml:space="preserve">Vulnerability Manager Plus is prioritization-focused vulnerability management tool for enterprises offering built-in patch management. It's a strategic solution for your security teams, delivering comprehensive visibility, assessment, and remediation of threats and vulnerabilities across your network from a central console. </t>
  </si>
  <si>
    <t>Browser Security Plus</t>
  </si>
  <si>
    <t>Browser Security software is a tool that helps protect sensitive enterprise data from security breaches associated with cyberattacks. Browser Security Plus is an enterprise browser security tool that helps IT administrators manage and secure browsers across networks.</t>
  </si>
  <si>
    <t>Access Manager Plus</t>
  </si>
  <si>
    <t>For businesses to be productive, it's important to enable privileged access to critical systems to the right employees, regardless of their location and the time of day they require access. But providing remote privileged users with such access presents huge security and privacy challenges, and legacy solutions like VPNs are often inflexible and simply don't cut it anymore.</t>
  </si>
  <si>
    <t>Identity Manager Plus</t>
  </si>
  <si>
    <t>It’s normal for an organization to use a wide variety of applications to meet its business requirements. That means employees have to remember a lot of passwords and have to log in to apps multiple times a day, which can be a hassle.</t>
  </si>
  <si>
    <t>NetFlow Analyzer</t>
  </si>
  <si>
    <t xml:space="preserve">NetFlow Analyzer, a complete traffic analytics tool, that leverages flow technologies to provide real time visibility into the network bandwidth performance. NetFlow Analyzer, primarily a bandwidth monitoring tool, has been optimizing thousands of networks across the World by giving holistic view about their network bandwidth and traffic patterns. </t>
  </si>
  <si>
    <t>Patch Connect Plus</t>
  </si>
  <si>
    <t>Patch Connect Plus integrates with Microsoft SCCM to facilitate third party patch management, with automated patching of 530+ third-party updates across 330+ applications. With the 'Application Management' feature, customized deployment of applications is also made possible. Additionally, 'Admin Tools' provisions administrators with 25 of the most essential utilities, directly accessible from the SCCM console, for the optimal user experience.</t>
  </si>
  <si>
    <t>Patch Manager Plus</t>
  </si>
  <si>
    <t>Patch Manager Plus, our all-around patching solution, offers automated patch deployment for Windows, macOS, and Linux endpoints, plus patching support for 650+ third-party updates across 350+ third party applications. It's available both on-premises and on the cloud.</t>
  </si>
  <si>
    <t>Remote Access Plus</t>
  </si>
  <si>
    <t>Remote Access Plus is an Enterprise Remote access software that helps system administrators and IT help desk technicians in troubleshooting remote computers from a central location.</t>
  </si>
  <si>
    <t>EventLog Analyzer</t>
  </si>
  <si>
    <t xml:space="preserve">If you want to know what's happening in your network to gain insights into potential threats and stop them before they turn into an attack, then you need to look into your logs. </t>
  </si>
  <si>
    <t>Software &amp; Systems Development Consulting</t>
  </si>
  <si>
    <t>ManTech develops solutions to enhance web-enabled software applications and network infrastructures to improve operational processes. Our experts use both commercial off-the-shelf and custom software products to ensure program and mission success.</t>
  </si>
  <si>
    <t>ManTech ACRE</t>
  </si>
  <si>
    <t>With cyber attacks proliferating, organizations need real-time, dynamic solutions that defeat penetration on contact to protect vital infrastructure and data from theft, compromise and destruction. Defense, Intelligence Community and federal civilian agencies look to ManTech for aggressive cyber solutions that stop criminal hackers, thwart nation-state attacks, and expose insider threats.</t>
  </si>
  <si>
    <t>ReadyRange</t>
  </si>
  <si>
    <t>M4 Sustained Threat Hunting Service</t>
  </si>
  <si>
    <t>M4 Cyber Threat Hunting Platform</t>
  </si>
  <si>
    <t>Mantix4’s M4 Cyber Threat Hunting Platform is available to purchase as a platform, as-a- service directly from highly-trained M4 anti-cyber attack security professionals, or as a managed security service delivered by one of our highly-vetted partners. Learn more about our New Dimension Partner Program.</t>
  </si>
  <si>
    <t>Cyber Risk Management Services</t>
  </si>
  <si>
    <t>Cybersecurity Operations</t>
  </si>
  <si>
    <t>Rapid360</t>
  </si>
  <si>
    <t xml:space="preserve">Rapid360°™ is a web based Cyber Threat Intelligence Platform that Collects, Correlates, and Analyzes threat data from multiple sources including Clear Web, Deep Web and Dark Web, to identify relevant threats that affects the customers. Rapid360°™ engine actively process collected data to produce Targeted Threat Intel Intelligence that includes Global Threats and Corporate Threats. </t>
  </si>
  <si>
    <t>Cyber Risk Consulting</t>
  </si>
  <si>
    <t>Marsh’s global cyber team delivers expert advisory and market-leading solutions to help you manage cyber risk with confidence.</t>
  </si>
  <si>
    <t>Co-Managed SD-WAN</t>
  </si>
  <si>
    <t>The SD-WAN market has traditionally offered a binary choice when it comes to the deployment and management of network services. Either you take a do-it-yourself approach, tackling installation, maintenance, and daily management using your own IT staff or you opt for the fully managed service, paying the provider to handle everything for you. The problem is, these two options force you to make difficult decisions around cost and control.</t>
  </si>
  <si>
    <t>Managed SD-WAN Secure</t>
  </si>
  <si>
    <t xml:space="preserve">Select the network you want, mixing and matching access types and directly connecting to top cloud services and applications. With firewalls built-in, you can choose among three tiers of security services to protect your SD-WAN deployments or your entire IT environment using a SASE-based approach. Best of all, you can manage your network all from one portal with the choice between a fully managed service or a co-managed solution. </t>
  </si>
  <si>
    <t>Managed SD-WAN Secure OTT</t>
  </si>
  <si>
    <t>One of the key benefits of SD-WAN is the ability to build high-performance WANs using relatively low-cost and commercially available broadband Internet links. Using an internet-only approach for data transport has become known as SD-WAN “over the top” (OTT), because your corporate IP traffic runs over a secure connection using cost-effective public internet access, rather than “on-net” solutions that run over the service provider’s private network. OTT strategies are also known as overlay solutions or secure overlay networks.</t>
  </si>
  <si>
    <t>Our fully managed SD-WAN services leverage Masergy’s secure, edge network along with Fortinet’s edge devices that include embedded security. With Masergy’s three NOCs and SOCs on three continents and a team of highly skilled engineers, you can be confident your network is monitored 24/7. And with the only pure software-defined network backed by industry-leading SLAs, you can be certain your SD-WAN solutions will deliver the performance and reliability that’s vital to your business continuity.</t>
  </si>
  <si>
    <t>SD-WAN anywhere</t>
  </si>
  <si>
    <t>SD-WAN Secure Home</t>
  </si>
  <si>
    <t>SD-WAN On the Go</t>
  </si>
  <si>
    <t>Phishing Herd Immunity</t>
  </si>
  <si>
    <t>Get more out of investments in user training and phishing report triage. With Material, one employee's report can instantly protect the entire organization without the delay and operational pain of a security review.</t>
  </si>
  <si>
    <t>Leak prevention</t>
  </si>
  <si>
    <t xml:space="preserve">Protect critical data in employee, partner, contractor, and VIP accounts—without hurting productivity. Material finds and redacts sensitive content in email archives and brings it back when you need it, after a simple verification step.
</t>
  </si>
  <si>
    <t>Ato prevention</t>
  </si>
  <si>
    <t>Stop attackers from misusing password reset emails to hijack other services. Material keeps connected accounts safe by adding a simple authentication step to access password resets and other verification messages.</t>
  </si>
  <si>
    <t>Risk Analytics</t>
  </si>
  <si>
    <t>Get the tools you need to develop, prioritize, and execute your security roadmap. Material identifies common risk factors and pairs them with one-click remediations. It also includes real-time message search and robust data infrastructure.</t>
  </si>
  <si>
    <t>Chances are your company is joining the growing number of enterprises who supply their customers and staff with mobile apps. Do you know what those apps are doing with your data? Is the data safe if the phone is lost or stolen? Is the server side of the application secure against attack and data loss? As mobile platforms get increasingly powerful and we access more of our data though them, attackers are increasingly looking at mobile apps as the new victims of choice.</t>
  </si>
  <si>
    <t>We can help you with both your external and internal network security needs.  Modern attackers will find their way inside your perimeter, the only question is if you can find them and throw them out before you make the news as the next breach victim.  We can help you make sure you have proper network design, hardened servers and applications and appropriate monitoring to make sure you have a defensible organization.</t>
  </si>
  <si>
    <t>Maven security has the knowledge and experience necessary to help you meet your risk mitigation and compliance goals.
We have been doing web security assessments since 1996, and wrote the first web security testing and training tools (Achilles and WebMaven/WebGoat v1 respectively).</t>
  </si>
  <si>
    <t>Burp Suite Training</t>
  </si>
  <si>
    <t>Maven Security is proud to offer hands-on training focused on remote web app security testing with Burp Suite Pro.
Leveraging our decade-and-a-half of hands-on training at conferences, along with our extensive real-world use of Burp Suite Pro for our professional ethical hacking services, has resulted in practical and well vetted training materials.
A typical course is listed below.  However, custom-fit training is also available to meet your needs.  Our training can be targeted for students ranging from beginners up to expert level.</t>
  </si>
  <si>
    <t>At Maven Security we believe that it is vitally important to integrate security throughout the software development life cycle. That’s why we provide training targeted to many project stakeholders in your organization, from the programmers, to security staff, to project managers. We’ve provided training at large conferences, large businesses, small businesses, and everywhere in between. If you think that you need better security understanding in your organization, contact us to find out how we can help you.</t>
  </si>
  <si>
    <t>McAfee® Virus Removal Service</t>
  </si>
  <si>
    <t>If you need a virus removed, it’s easy to chat with one of our security experts over the phone or online. With your permission, they can remotely access and repair your PC.</t>
  </si>
  <si>
    <t>McAfee VirusScan Enterprise for Storage</t>
  </si>
  <si>
    <t>McAfee® Gamer Security</t>
  </si>
  <si>
    <t>McAfee Gamer Security delivers a faster, quieter, safer gaming experience with performance-enhancing technologies and renowned security.</t>
  </si>
  <si>
    <t>McAfee® Total Protection</t>
  </si>
  <si>
    <t>Protection for today's security needs, so you can enjoy life online. Includes premium antivirus, safe browsing. With ID theft protection and secure VPN.**</t>
  </si>
  <si>
    <t>McAfee MOVE AntiVirus</t>
  </si>
  <si>
    <t>MVISION Cloud</t>
  </si>
  <si>
    <t>MVISION Unified Cloud Edge</t>
  </si>
  <si>
    <t>MVISION CNAPP</t>
  </si>
  <si>
    <t>McAfee Cloud Workload Security</t>
  </si>
  <si>
    <t>Total Protection for DLP</t>
  </si>
  <si>
    <t>MVISION EDR</t>
  </si>
  <si>
    <t>MVISION eXtended Detection &amp; Response (XDR)</t>
  </si>
  <si>
    <t>MVISION Endpoint Security</t>
  </si>
  <si>
    <t>McAfee® Security Scan Plus (free)</t>
  </si>
  <si>
    <t>Not sure what kind of protection you need? McAfee Security Scan Plus will assess your PC's security posture by scanning key areas of security and helps provide solutions to fix gaps in your protection, including antivirus, online privacy, and firewall.</t>
  </si>
  <si>
    <t>McAfee® WebAdvisor (free)</t>
  </si>
  <si>
    <t xml:space="preserve">McAfee WebAdvisor is your trusty companion that helps keep you safe from threats while you browse and search the web. WebAdvisor helps protect you from malware and phishing attempts while you surf, without impacting your browsing performance or experience. </t>
  </si>
  <si>
    <t>MVISION Insights</t>
  </si>
  <si>
    <t>MVISION ePolicy Orchestrator (ePO)</t>
  </si>
  <si>
    <t>McAfee® Mobile Security</t>
  </si>
  <si>
    <t>We protect what matters, so you can focus on living life to the fullest. McAfee Mobile Security protects your mobile devices and personal data from cyberthreats, unsecured networks and malicious apps.</t>
  </si>
  <si>
    <t>MVISION Mobile</t>
  </si>
  <si>
    <t>McAfee® Techmaster Concierge</t>
  </si>
  <si>
    <t>Product Support</t>
  </si>
  <si>
    <t>Access all TechMaster services - whenever you need them with our unlimited subscription package for a full year.</t>
  </si>
  <si>
    <t>McAfee Web Gateway</t>
  </si>
  <si>
    <t>McAfee® Safe Connect</t>
  </si>
  <si>
    <t>Whether it's shopping online or paying the bills, keep your browsing information and data private from cybercriminals with our bank-grade encryption VPN.</t>
  </si>
  <si>
    <t>MVISION Cloud for Container Security</t>
  </si>
  <si>
    <t>McAfee® Safe Family</t>
  </si>
  <si>
    <t>Children are exposed to a lot on the internet: between browsing at home, in school and on the go, there’s a lot they can encounter. That’s why it’s so important to use a parental control software that helps keep them safe, even when you can’t be there. McAfee Safe Family covers the basics and beyond by blocking certain websites and apps, managing screen time and even keeping track of your kids' location.</t>
  </si>
  <si>
    <t>Intelligent Security Operations</t>
  </si>
  <si>
    <t>McAfee Enterprise Log Search</t>
  </si>
  <si>
    <t>McAfee Enterprise Security Manager (ESM)</t>
  </si>
  <si>
    <t>EclecticIQ Threat Intelligence Feeds</t>
  </si>
  <si>
    <t>EclecticIQ’s Threat Intelligence Consultants are threat intelligence experts with extensive experience on the EclecticIQ Platform. We augment your CTI team’s skillset and expertise, providing hands-on, tailored guidance to optimize the EclecticIQ Platform as the centerpiece of your CTI practice.</t>
  </si>
  <si>
    <t>Crisis Preparedness and Response</t>
  </si>
  <si>
    <t>Improve Compliance and Controls</t>
  </si>
  <si>
    <t>Digital Security Transformation</t>
  </si>
  <si>
    <t>Navigation of Cybersecurity Markets</t>
  </si>
  <si>
    <t>PCI Training Pack</t>
  </si>
  <si>
    <t>PCI</t>
  </si>
  <si>
    <t>HIPAA Training Pack</t>
  </si>
  <si>
    <t>GDPR Training Pack</t>
  </si>
  <si>
    <t>FERPA Training Pack</t>
  </si>
  <si>
    <t>FERPA</t>
  </si>
  <si>
    <t>California Regulation Training Pack</t>
  </si>
  <si>
    <t>Privacy Awareness Training Pack</t>
  </si>
  <si>
    <t>Security Awareness Training Pack</t>
  </si>
  <si>
    <t>Phishing Simulator</t>
  </si>
  <si>
    <t>Enterprise Training Pack</t>
  </si>
  <si>
    <t>Employee Conduct Training Pack</t>
  </si>
  <si>
    <t>The Mediagate Platform</t>
  </si>
  <si>
    <t>Managed Networking and Security Services</t>
  </si>
  <si>
    <t>Take the guesswork, risk, and hassle out of your security, WiFi, and Wide Area Network.Fusion Connect’s Managed Network and Security services are built on industry-leading, best-of-breed technologies.</t>
  </si>
  <si>
    <t>Mandiant Threat Intelligence</t>
  </si>
  <si>
    <t>Cloud Security Architecture Review</t>
  </si>
  <si>
    <t>PCI-DSS SAQ</t>
  </si>
  <si>
    <t>SSAE 18 SOC Reports</t>
  </si>
  <si>
    <t>ISO 27000/27002</t>
  </si>
  <si>
    <t>ISO</t>
  </si>
  <si>
    <t>GLBA Assessment</t>
  </si>
  <si>
    <t>GLBA</t>
  </si>
  <si>
    <t>FedRAMP Assessment</t>
  </si>
  <si>
    <t>FedRamp</t>
  </si>
  <si>
    <t>HITRUST Assessment</t>
  </si>
  <si>
    <t>NERC CIP Assessment</t>
  </si>
  <si>
    <t>NERC CIP</t>
  </si>
  <si>
    <t>GDPR Assessment</t>
  </si>
  <si>
    <t>Standardized Control Assessment (SCA)</t>
  </si>
  <si>
    <t>California Consumer Privacy Act</t>
  </si>
  <si>
    <t>CCPA</t>
  </si>
  <si>
    <t>Cryptocurrency Security Standard</t>
  </si>
  <si>
    <t>NIST SP 800-53</t>
  </si>
  <si>
    <t>NIST</t>
  </si>
  <si>
    <t>Policy and Procedure Development</t>
  </si>
  <si>
    <t>Ongoing Compliance Evaluation</t>
  </si>
  <si>
    <t>Point-to-Point Encryption (P2PE)</t>
  </si>
  <si>
    <t>End-to-End Encryption</t>
  </si>
  <si>
    <t>File Integrity Monitoring</t>
  </si>
  <si>
    <t>Incident Response Plan</t>
  </si>
  <si>
    <t xml:space="preserve">Log Management </t>
  </si>
  <si>
    <t>Automated Asset Discovery</t>
  </si>
  <si>
    <t>Network Intrusion Monitoring</t>
  </si>
  <si>
    <t>Fully Managed SIEM</t>
  </si>
  <si>
    <t>PCI -DSS Assessment</t>
  </si>
  <si>
    <t>Social Engineering Penetration Testing</t>
  </si>
  <si>
    <t>Red Team Engagement</t>
  </si>
  <si>
    <t>PCI-DSS Compliance Training</t>
  </si>
  <si>
    <t>Software Development Lifecycle Training</t>
  </si>
  <si>
    <t>Software Development Lifecycle</t>
  </si>
  <si>
    <t>Approved Scanning Vendor</t>
  </si>
  <si>
    <t>PA-DSS &amp; SSF Assessment</t>
  </si>
  <si>
    <t>3DS</t>
  </si>
  <si>
    <t>PCI-DSS Gap Analysis</t>
  </si>
  <si>
    <t>Cloud Access Security Broker (CASB) from Menlo Security gives organizations deep visibility and control over SaaS traffic—including sensitive data protection and read-only access.</t>
  </si>
  <si>
    <t>Cloud App Isolation</t>
  </si>
  <si>
    <t>Cloud App Isolation provides management control, shadow IT visibility, and data loss prevention for cloud apps used within your company by integrating with CASB solutions such as Microsoft Cloud App Security (MCAS).</t>
  </si>
  <si>
    <t>Cloud DLP</t>
  </si>
  <si>
    <t>Menlo Security’s Cloud DLP Offers a Solution that Organizations of Any Size Can use to Prevent Data Exfiltration.
Cloud DLP works with our Isolation Core™ to more reliably identify and stop data from being uploaded to the web. Protect your personally identifiable information (PII) as well as your customer, patient, and other sensitive data that should not be publicly available.</t>
  </si>
  <si>
    <t>Global Cloud Proxy</t>
  </si>
  <si>
    <t>The Menlo Security Global Cloud Proxy provides fast, secure web access to applications like Office 365 and enables IT departments to scale security services for large organizations while reducing operational costs.</t>
  </si>
  <si>
    <t>Secure G Suite</t>
  </si>
  <si>
    <t>Secure G Suite isolates emailed links and attachments to protect against phishing attacks or malicious websites. It is built on our Global Cloud Proxy, which includes global low latency peering on the Internet backbone for the best G Suite user experience.</t>
  </si>
  <si>
    <t xml:space="preserve">Cloud transformation is happening, and users need secure and reliable access to SaaS platforms, web apps, and rich-media websites—wherever business takes them. The Secure Internet product suite with an Isolation Core™ provides protection for web based threats to deliver secure web access without impacting performance or changing the native web browsing experience.
 </t>
  </si>
  <si>
    <t xml:space="preserve">Secure Office 365 </t>
  </si>
  <si>
    <t>Secure Office 365 applies Menlo Security’s cloud proxy and isolation technologies to an email and SaaS product suite. Our cloud proxy enables direct-to-Internet connectivity for a fast user experience, while our Isolation Core™ protects your inbox from malicious links and attachments.</t>
  </si>
  <si>
    <t>Digital transformation in the New Normal means that employees can work anywhere, anytime from any device using new cloud applications and Software as a Service (SaaS) platforms. But the acceleration of remote work has forced organizations to focus on fast, reliable access over security. The reason? Traditional physical firewall appliances are ill suited for the New Normal.</t>
  </si>
  <si>
    <t>Isolation Security Operations Center</t>
  </si>
  <si>
    <t>An isolate-or-block approach to cybersecurity ensures malware-free web browsing but Internet access policies can change due to business requirements. In these circumstances, an additional set of eyes are needed to close any gaps created by inadvertent changes or targeted attack.</t>
  </si>
  <si>
    <t>Zero Trust Private Access (ZTPA)</t>
  </si>
  <si>
    <t>Shield internal web applications from untrusted users and end points without impacting performance. Zero Trust Private Access (ZTPA) from Menlo Security provides fast, seamless access to any internal application without relying on legacy VPN services that allow open access to internal resources.</t>
  </si>
  <si>
    <t>Endpoint Security Services</t>
  </si>
  <si>
    <t>Identity &amp; Access Management Services</t>
  </si>
  <si>
    <t>Security Operations Services</t>
  </si>
  <si>
    <t>Cloud Archiving &amp; eDiscovery Solution</t>
  </si>
  <si>
    <t>Cloud &amp; On-Premise File Archive</t>
  </si>
  <si>
    <t>Cloud &amp; On-Premise SharePoint Archive</t>
  </si>
  <si>
    <t>Exchange Protocol Guard</t>
  </si>
  <si>
    <t>Exchange Security</t>
  </si>
  <si>
    <t>Exchange Protocol Guard provides Microsoft Exchange users with logon intelligence and security controls to protect against password attacks and AD lockout for the most widely used messaging protocols, in addition to real-time reporting, analysis and alerts.</t>
  </si>
  <si>
    <t>Exchange Protocol Guard for 2FA</t>
  </si>
  <si>
    <t>2FA software protects some user logons but leaves several other widely used protocols vulnerable to attack. EPG for 2FA protects Microsoft Exchange users from attacks through background protocols in addition to real-time reporting, analysis and alerts.</t>
  </si>
  <si>
    <t>OWA Guard</t>
  </si>
  <si>
    <t>Advanced Exchange Server authentication security of the OWA protocol to protect Outlook Web users and businesses from a variety of logon and password attacks through CAPTCHA and intelligent tar pitting; and real-time reporting and alerts of suspicious Outlook Web logon activity.</t>
  </si>
  <si>
    <t>ActiveSend</t>
  </si>
  <si>
    <t>ActiveSend integrates Outlook Web with Microsoft Office applications, Microsoft Windows and web browsers, bringing “Send-to” and “Mail-to” functionality and productivity to Outlook Web users.</t>
  </si>
  <si>
    <t>AttachView</t>
  </si>
  <si>
    <t>Messageware AttachView protects corporate data within an Outlook Web attachment through configurable copy/print/download controls and by ensuring that no information can be left behind on an insecure machine.</t>
  </si>
  <si>
    <t>Mail Forms</t>
  </si>
  <si>
    <t>Messageware Mail Forms empowers an organization’s front-line staff to send more powerful and effective emails, with minimal effort. With Mail Forms you can easily access a standardized library of professional email messages to ensure the highest quality of communications with your customers.</t>
  </si>
  <si>
    <t>NavGuard</t>
  </si>
  <si>
    <t>NavGuard protects confidential data and Outlook Web sessions from exposure when users leave an active session to browse other sites.</t>
  </si>
  <si>
    <t>OWA Desktop</t>
  </si>
  <si>
    <t>OWA Desktop gives Outlook Web users real time email and meeting alerts, automated logon, advanced one-click productivity features and more. No more need for a log-on every time a user would like to view or send a message or access their calendar.</t>
  </si>
  <si>
    <t>TakeNote</t>
  </si>
  <si>
    <t>Messageware TakeNote allows you to quickly and easily add private, contextual notes to an email and its sender so that your comments are easily accessible whenever or wherever you need them. This is perfect for adding information to emails to document follow up calls and interactions, or for simple reminders.</t>
  </si>
  <si>
    <t>TimeGuard</t>
  </si>
  <si>
    <t>TimeGuard protects Outlook Web accounts from users who fail to logoff and close the browser window by automatically ending unattended sessions. TimeGuard provides the user a friendly prompt when their OWA session has been inactive for a preset amount of time, giving them the option to either extend the session or logoff.</t>
  </si>
  <si>
    <t>Utility Belt</t>
  </si>
  <si>
    <t>Messageware Utilty Belt provides access to necessary business apps such as a time zone converter, country dialing code lookup, quick calculations, and advanced calendaring, all from within your mail client. No longer do you need to open new programs or search the web for specific information.</t>
  </si>
  <si>
    <t>Digital Risk Management Services</t>
  </si>
  <si>
    <t>Phishing Training</t>
  </si>
  <si>
    <t>Our MetaPhish product helps keep your staff safe from phishing scams through automated training that increases their vigilance. Creating an internal phishing drill for your organisation is easy. But the results in terms of staff becoming aware of email threats is almost immediate.</t>
  </si>
  <si>
    <t>The consequences of a data breach are too great to ignore and people remain the weakest link in cyber security. Easily automate security awareness training, phishing and policies in minutes.</t>
  </si>
  <si>
    <t>Awareness Management</t>
  </si>
  <si>
    <t>Training Management</t>
  </si>
  <si>
    <t>eLearning</t>
  </si>
  <si>
    <t xml:space="preserve">Good Quality cyber security eLearning combined with compliance Computer Based Training (CBT) are integral to a successful staff awareness program. A fully functional Learning Management System is built into an Integrated User Awareness Management system. </t>
  </si>
  <si>
    <t>The magic of the MetaCompliance policy management software lies in its unique ability to obtain employee attestation of staff policies. This avoids the need for management to chase staff participation and sign up, saving huge amounts of time.</t>
  </si>
  <si>
    <t>The management of data protection processes, assets and external parties has become much more important within modern organisations. Simply being able to identify what personal data is being processed within an organisation is a significant challenge given legacy systems and the complexity of information stores.</t>
  </si>
  <si>
    <t>MSS Monitoring Cloud</t>
  </si>
  <si>
    <t>MetaFlows GovCloud SaaS</t>
  </si>
  <si>
    <t>The MetaFlows GovCloud SaaS offers a cost effective Software-as-a-Service solution to US Government entities for monitoring their physical or virtual cloud-based networks. Our GovCloud deployment is built on a FIPS-Compliant infrastructure with security controls designed for Government applications. Please register at GovCloud.metaflows.com to start your free trial or gather requirements for your deployment.</t>
  </si>
  <si>
    <t>MSS Monitoring Community (Free)</t>
  </si>
  <si>
    <t>The MetaFlows Security System (MSS) monitors network traffic to detect and prevent Malware and other advanced network security threats. Our network security software discovers hidden (previously unknown) security problems because it is based on a shared intelligence framework. Rather than using ONE intelligence source (like all other security products), the MSS correlates multiple, real time, shared threat intelligence feeds at once.</t>
  </si>
  <si>
    <t>MSS Monitoring Bronze/Silver/Gold</t>
  </si>
  <si>
    <t>Metaflows Global Enterprise</t>
  </si>
  <si>
    <t>Intrusion Detection Systems (IDS)</t>
  </si>
  <si>
    <t>The Metaflows Global Enterprise includes all the features of the Metaflows software-as-a-service solution, but it is designed to communicate exclusively within a private network or as a private cloud on a public network. The Metaflows GE controller can be deployed either as an on-premise high-performance appliance (starting at 1200 events/second) or as a private Amazon EC2 instance.</t>
  </si>
  <si>
    <t>Network Intrusion Detection Appliances</t>
  </si>
  <si>
    <t xml:space="preserve">Our software appliances are described in the software plans page. For on-premise hardware deployments, MetaFlows offers turn-key appliances capable of monitoring up to 10Gbps. </t>
  </si>
  <si>
    <t>Data Security &amp; Integrity Services</t>
  </si>
  <si>
    <t>Identity Management Services</t>
  </si>
  <si>
    <t>Threat Detection &amp; Prevention Services</t>
  </si>
  <si>
    <t>Cyber threats are evolving, often quicker than our protection capabilities. Determined, capable cyber criminals don’t concentrate their efforts on the organisations that are best equipped to defend against their attacks.</t>
  </si>
  <si>
    <t>Business Continuity Management</t>
  </si>
  <si>
    <t>MetricStream Business Continuity Management built on the M7 Integrated Risk Platform - intelligent by design, empowers enterprises to execute and manage an eﬀective business continuity and disaster recovery (DR) program.</t>
  </si>
  <si>
    <t>Case and Incident Management</t>
  </si>
  <si>
    <t xml:space="preserve">MetricStream Case and Incident Management built on the M7 Integrated Risk Platform - intelligent by design, enables you to establish and follow consistent procedures for case and incident planning and administration, recording, triaging, routing, investigating, tracking, and closure. </t>
  </si>
  <si>
    <t>MetricStream Compliance Management built on the M7 Integrated Risk Platform - intelligent by design, simplifies and strengthens compliance with regulations across the organization, while improving visibility into control effectiveness and ensuring timely issue remediation.</t>
  </si>
  <si>
    <t>Enterprise Risk Management</t>
  </si>
  <si>
    <t>MetricStream Enterprise Risk Management enables a structured and systematic approach towards managing organizational risks. Built on the M7 Integrated Risk Platform - intelligent by design and supported by uniform risk assessment methodologies and standards, Enterprise Risk Management gives organizations the ability to accurately understand risks and gain clear visibility into the top risks they face.</t>
  </si>
  <si>
    <t>Internal Audit Management</t>
  </si>
  <si>
    <t xml:space="preserve">MetricStream Internal Audit Management built on the M7 Integrated Risk Platform - intelligent by design, enables you to drive an agile internal audit program that is aligned with organizational goals and prepared for multi-dimensional risks, while preserving the trust of every stakeholder. </t>
  </si>
  <si>
    <t>IT and Cyber Compliance Management</t>
  </si>
  <si>
    <t xml:space="preserve">MetricStream IT and Cyber Compliance Management provides a common framework to manage and monitor compliance for a range of IT regulations and standards. </t>
  </si>
  <si>
    <t>IT and Cyber Risk Management</t>
  </si>
  <si>
    <t xml:space="preserve">MetricStream IT and Cyber Risk Management empowers organizations to adopt a focused, business-driven approach to managing and mitigating IT and cyber risks. </t>
  </si>
  <si>
    <t>Non-Conformance and CAPA Management</t>
  </si>
  <si>
    <t>MetricStream Non-Conformance and CAPA Management, built on the M7 Integrated Risk Platform - intelligent by design, streamlines and standardizes the lifecycle of non-conformance identification, evaluation, and segregation, leading up to CAPA management.</t>
  </si>
  <si>
    <t>Operational Audit Management</t>
  </si>
  <si>
    <t xml:space="preserve">MetricStream Operational Audit Management built on the M7 Integrated Risk Platform - intelligent by design, enables you to effectively assess the quality and efficiency of internal systems, processes, and procedures across your enterprise. </t>
  </si>
  <si>
    <t>Operational Risk Management</t>
  </si>
  <si>
    <t>MetricStream Operational Risk Management provides a comprehensive set of capabilities to establish risk management discipline. Built on the M7 Integrated Risk Platform - intelligent by design, it embodies a pervasive approach to operational risk management and strengthens collaboration across the enterprise—from executives and risk managers to business process owners.</t>
  </si>
  <si>
    <t>Policy and Document Management</t>
  </si>
  <si>
    <t>MetricStream Policy and Document Management built on the M7 Integrated Risk Platform - intelligent by design, streamlines and simplifies the creation and communication of organizational policies, while providing a centralized policy portal to store and access the latest policies.</t>
  </si>
  <si>
    <t>Regulatory Change Management</t>
  </si>
  <si>
    <t xml:space="preserve">MetricStream Regulatory Change Management built on the M7 Integrated Risk Platform - intelligent by design, simplifies the process of capturing and managing regulatory change. </t>
  </si>
  <si>
    <t>Regulatory Engagement Management</t>
  </si>
  <si>
    <t xml:space="preserve">MetricStream Regulatory Engagement Management built on the M7 Integrated Risk Platform - intelligent by design, streamlines and automates the process of managing various regulatory activities, including examinations, meetings, and requests for information. </t>
  </si>
  <si>
    <t>SOX Compliance Management</t>
  </si>
  <si>
    <t xml:space="preserve">MetricStream SOX Compliance Management built on the M7 Integrated Risk Platform - intelligent by design, is highly configurable to meet specific SOX compliance requirements. The product provides a responsive and personalized interface designed for SOX compliance professionals and is mobile ready to support control testing anywhere, anytime. </t>
  </si>
  <si>
    <t>Mi-Token Enterprise Edition</t>
  </si>
  <si>
    <t xml:space="preserve">To provide organizations and end-users with flexibility and authentication that’s always at-hand, Mi-Token delivers authentication choice by being the leading market token independent solution. </t>
  </si>
  <si>
    <t>Mi-Token Banking Edition</t>
  </si>
  <si>
    <t>NetIQ Secure API Manager</t>
  </si>
  <si>
    <t>Fortify on Demand</t>
  </si>
  <si>
    <t>Fortify WebInspect</t>
  </si>
  <si>
    <t>Voltage SecureData Enterprise</t>
  </si>
  <si>
    <t>End-to-end data encryption solutions available across enterprise, cloud, mobile, and Big Data environments.</t>
  </si>
  <si>
    <t>Voltage SecureData for Payments</t>
  </si>
  <si>
    <t>Micro Focus Voltage SecureData Payments suite, is an omnichannel data protection solution that provides multi-channel PCI compliance and end-to-end payments encryption security.</t>
  </si>
  <si>
    <t>Voltage SecureMail</t>
  </si>
  <si>
    <t>Email Encryption</t>
  </si>
  <si>
    <t>SaaS service for the protection of your most sensitive information and your email transition to Office 365</t>
  </si>
  <si>
    <t>ZENworks Endpoint Security Management</t>
  </si>
  <si>
    <t>Voltage SmartCipher</t>
  </si>
  <si>
    <t>File Encryption</t>
  </si>
  <si>
    <t>NetIQ Security Solutions for IBM i</t>
  </si>
  <si>
    <t>IBM iSeries Security</t>
  </si>
  <si>
    <t>NetIQ Self Service Password Reset</t>
  </si>
  <si>
    <t>Fortify Static Code Analyzer</t>
  </si>
  <si>
    <t>ArcSight SOAR</t>
  </si>
  <si>
    <t>Policy Compliance Assessor</t>
  </si>
  <si>
    <t>Assess cloud readiness and migrate policies to Microsoft Intune</t>
  </si>
  <si>
    <t>ZENWorks Asset Management</t>
  </si>
  <si>
    <t>ZENworks Configuration Management</t>
  </si>
  <si>
    <t>ZENworks Full Disk Encryption</t>
  </si>
  <si>
    <t>ArcSight Recon</t>
  </si>
  <si>
    <t>NetIQ Access Manager</t>
  </si>
  <si>
    <t>NetIQ Advanced Authentication</t>
  </si>
  <si>
    <t>NetIQ Change Guardian</t>
  </si>
  <si>
    <t>NetIQ Directory and Resource Administrator</t>
  </si>
  <si>
    <t>NetIQ Group Policy Administrator</t>
  </si>
  <si>
    <t>NetIQ Identity Governance</t>
  </si>
  <si>
    <t>NetIQ Identity Manager</t>
  </si>
  <si>
    <t>NetIQ Identity Tracking</t>
  </si>
  <si>
    <t>NetIQ Privileged Account Manager</t>
  </si>
  <si>
    <t>NetIQ Secure Configuration Manager</t>
  </si>
  <si>
    <t>NetIQ SecureLogin</t>
  </si>
  <si>
    <t>NetIQ Validator</t>
  </si>
  <si>
    <t>Simplifies and speeds up the development and delivery of Identity Manager by letting deployment teams verify the driver action for new and updated drivers automatically, rather than through laborious manual testing.</t>
  </si>
  <si>
    <t>Universal Policy Administrator</t>
  </si>
  <si>
    <t>Centralized Policy Management for the Secure Enterprise</t>
  </si>
  <si>
    <t>ZENworks Patch Management</t>
  </si>
  <si>
    <t>ArcSight Enterprise Security Manager (ESM)</t>
  </si>
  <si>
    <t>ArcSight Logger</t>
  </si>
  <si>
    <t>NetIQ Sentinel</t>
  </si>
  <si>
    <t>A Security Information and Event Management (SIEM) solution that simplifies the deployment, management, and day-to-day use of SIEM.</t>
  </si>
  <si>
    <t>NetIQ Sentinel Log Manager</t>
  </si>
  <si>
    <t>An all-in-one software appliance that enables the collection, storage, analysis, and management of IT infrastructure event and security logs.</t>
  </si>
  <si>
    <t>Security Open Data platform</t>
  </si>
  <si>
    <t>A future-ready, open platform that transforms data chaos into security insight</t>
  </si>
  <si>
    <t>Tailored Reporting Service (TRS)</t>
  </si>
  <si>
    <t>Flashpoint's Alerting service informs customers when relevant information is uncovered in threat-actor discussions and compromised data is detected.</t>
  </si>
  <si>
    <t>Azure Web Application Firewall</t>
  </si>
  <si>
    <t>Defender</t>
  </si>
  <si>
    <t>Unified Security Analytics Service</t>
  </si>
  <si>
    <t>In-depth threat hunting, verification and correlation of automated findings, and contextualization. Draw conclusions based on learned network and business operations.</t>
  </si>
  <si>
    <t>Unified Security Analytics Manager</t>
  </si>
  <si>
    <t>Portable SOC</t>
  </si>
  <si>
    <t>Passively observe network traffic. Automatically parse and detect user behavior, traffic patterns, network services, vulnerabilities, and indicators of compromise.</t>
  </si>
  <si>
    <t>Basically a security stack in a flight case, designed to be quickly and easily deployed</t>
  </si>
  <si>
    <t>Organizations rely on email to conduct business, which often requires the sending and receiving of sensitive information such as financial, medical, personal information, and intellectual property – all of which must be communicated securely.</t>
  </si>
  <si>
    <t>Protect your employees and guest Wi-Fi users against malicious and inappropriate websites with a 100% cloud-based service that integrates with Mimecast Email Security for consistent cyber protection. Mimecast Web Security is fast to setup and simple to manage.</t>
  </si>
  <si>
    <t xml:space="preserve">Even with a robust email security perimeter in place, attackers can try to bypass it and operate inside your email network. When you analyze the anatomy of most successful cyberattacks, nearly all of them have one thing in common. </t>
  </si>
  <si>
    <t>Mimecast Brand Exploit Protect</t>
  </si>
  <si>
    <t>Brand impersonation attacks that compromise customers and partners are devastating. They destroy trust, are extremely difficult to uncover, and even harder to shut down. And unfortunately, they’re all too easy for criminals to create.</t>
  </si>
  <si>
    <t>Cloud Archiving</t>
  </si>
  <si>
    <t>Mimecast Cloud Archive has long set the industry standard for enterprise information archiving, helping to keep corporate knowledge available, protecting and preserving it, all while simplifying management and administration.</t>
  </si>
  <si>
    <t>Email Security With Targeted Threat Protection</t>
  </si>
  <si>
    <t>Mimecast’s cloud-based Secure Email Gateway protects organizations and employees using any cloud or on-premises email platform. It defends against inbound spear-phishing, malware, spam and zero-day attacks by combining innovative applications and policies with multiple detection engines and intelligence feeds.</t>
  </si>
  <si>
    <t>Mailbox Continuity</t>
  </si>
  <si>
    <t>Mimecast Mailbox Continuity provides uninterrupted access to live and archive email using Outlook for Windows, the web, and mobile applications</t>
  </si>
  <si>
    <t>Mimecast DMARC Analyzer</t>
  </si>
  <si>
    <t>Cybercriminals consistently take advantage of how easy it is to impersonate an organization’s email to dupe their customers, supply chain and even their own employees. Domain spoofing, where an attacker essentially forges your email to make it look as though their communication has come from a trusted source, is a common tactic used in phishing campaigns and business email compromise (BEC), the use of which grew by 54% and 67% respectively in the last 12 months alone[1]. It’s a big reason why email continues to be the tool of choice for cyber attackers.</t>
  </si>
  <si>
    <t>Flashpoint API</t>
  </si>
  <si>
    <t>Our API grants access to our intelligence reports, technical data, and uniquely sourced conversations from illicit threat actor communities, enabling users to enrich and enhance internal data with our targeted data acquired from highly curated sources.</t>
  </si>
  <si>
    <t>We performs software security analysis in white box mode and black box mode. Minded Security performs software security analysis from Secure Code Review to Application Penetration Testing. Minded Security approach is to give you an high quality service for critical applications using our knowledge without automation.</t>
  </si>
  <si>
    <t>We are a Consultancy Company focused in supporting Companies to develop secure products. Minded Security delivers consultancy at 360 degrees to implement security in every single phase of the SDLC. We evaluate software for government, finance and multinational institutions. Minded Security delivers Secure Software Development Guidelines, Threat Modeling Guidelines for new applications and Secure Code Review Guidelines. Our goal is to test the application from the first phases of life, from the defining to the deploying phase, testing it using a White Box, Grey Box and Black Box approach.</t>
  </si>
  <si>
    <t>Training and awareness in software security is critical for information security. Minded Security approach is to mainly deliver awareness about Web Application Security. We organize seminars and specific courses as: “Building secure Application”, “Secure Code Review” and “How to Test a Web Application and Web Services”. We also organize “Minded Security Hackathon Events”, they are designed to give developers a fun and challenging event that will create at the same time security awareness through a highly stimulative learning path.</t>
  </si>
  <si>
    <t>MinerEye DataTracker™</t>
  </si>
  <si>
    <t>With MinerEye DataTracker™, you can
automatically discover and monitor your
sensitive company and customer data wherever
it is, whether it’s within the organization or out
in the cloud.</t>
  </si>
  <si>
    <t xml:space="preserve">BYOD/ REMOTE USER PROTECTION
</t>
  </si>
  <si>
    <t xml:space="preserve">Modern enterprises increasingly rely on a distributed workforce, with freelancers, contractors,
part-time employees and other users connecting remotely over VPN. In many cases, these individuals access sensitive resources from systems whose security configuration the enterprise does not control. Whether user-owned devices or devices owned by an external organization, Minerva Labs offers full protection.
</t>
  </si>
  <si>
    <t xml:space="preserve">MICROSOFT DEFENDER ORCHESTRATION
</t>
  </si>
  <si>
    <t xml:space="preserve">Minerva’s antivirus orchestration allows customers to use the Minerva Management Console to centrally monitor each endpoint’s baseline antivirus software. Moreover, if the endpoint is using Microsoft Defender Antivirus, Minerva can also capture real-time antivirus alerts.
Minerva’s Anti-Evasion Platform increases the value Minerva’s customers derive from baseline
antivirus software. Minerva’s solution not only stops threats designed to bypass other security
measures, but also monitors third-party antivirus tools. </t>
  </si>
  <si>
    <t>MINERVA FOR VDI</t>
  </si>
  <si>
    <t xml:space="preserve">Minerva for VDI is comprised of an arsenal of modules that reinforce each other and work in tandem to form a powerful and impervious cyber-layer that completely protects enterprises- even from threats that are designed to evade other defenses.
 Minerva’s Anti-Evasion Platform can even defend from unknown threats that are designed to evade existing defenses without the need to seek and identify malware. 
</t>
  </si>
  <si>
    <t xml:space="preserve">MINERVA’S INCIDENT RESPONSE
</t>
  </si>
  <si>
    <t xml:space="preserve">Minerva’s Anti-Evasion Platform automatically stops threats that are designed to evade other
security tools, such as malware sandboxes as well as traditional and “next-gen” anti-malware
products.
 Minerva’s IR is a powerful tool in the hands of an incident response team reacting to an intrusion. 
</t>
  </si>
  <si>
    <t xml:space="preserve">RANSOMWARE PROTECTION
</t>
  </si>
  <si>
    <t xml:space="preserve">Criminals that develop destructive malware are experts at evading detection and antivirus tools. Minerva Anti-Evasion Platform stops evasive malware before it infects the endpoint.
Minerva blocks ransomware threats on enterprise endpoints without relying on prior knowledge about malicious programs’ patterns or behavior.
Our patented approach is especially powerful at protecting against unknown ransomware by blocking infections and preventing users files from ever being affected.
</t>
  </si>
  <si>
    <t>MIRACL Trust® Free</t>
  </si>
  <si>
    <t>MIRACL Trust® MFA platform is a cloud-based service that provides secure, multi-factor authentication to employees, partners, and external users without sending authentication credentials across the web for storage in the cloud. Which means it can’t be compromised.</t>
  </si>
  <si>
    <t>MIRACL Trust® Standard</t>
  </si>
  <si>
    <t>MIRACL Trust® Advanced</t>
  </si>
  <si>
    <t>MIRACL Trust® Enterprise</t>
  </si>
  <si>
    <t>APPLICATION &amp; DATA SECURITY</t>
  </si>
  <si>
    <t xml:space="preserve">Application security encompasses measures taken to improve the security of an application often by finding, fixing and preventing security vulnerabilities.
</t>
  </si>
  <si>
    <t>Container security is the protection of the integrity of containers. This includes everything from the applications they hold to the infrastructure they rely on. The runtime monitoring of containers looks for any signs of malicious behavior and allows for enforcement of security policies.</t>
  </si>
  <si>
    <t>EMAIL SECURITY</t>
  </si>
  <si>
    <t xml:space="preserve">Minimize the serious cybersecurity threats posed to end-users by phishing attacks and social engineering through employee training. Key training topics include password management, privacy, email/phishing security, web/internet security, and physical and office security.
</t>
  </si>
  <si>
    <t xml:space="preserve">EDR works by continuously monitoring activity on endpoints, with the aim of identifying suspicious or threatening behavior in real-time. Information is recorded and analyzed for internal or external attacks. EDR can identify specific behaviors to alert organizations to potential threats before the attackers can cause harm. Once a threat has been detected, EDR can isolate and deflect attacks from internal and external sources, protecting endpoint devices from risks. 
</t>
  </si>
  <si>
    <t>IDENTITY, ACCESS MGT &amp; CONTROL</t>
  </si>
  <si>
    <t xml:space="preserve">Identity and Access Management (IAM) ensures that individuals in an organization only can access and use authorized data and systems.
</t>
  </si>
  <si>
    <t xml:space="preserve">REMOTE WORKFORCE SECURITY
</t>
  </si>
  <si>
    <t>Mobile Device Security</t>
  </si>
  <si>
    <t>Mobile device security is the protection of data on portable devices and the network connected to the devices. Common portable devices within a network include smartphones, tablets, and personal computers.</t>
  </si>
  <si>
    <t>NETWORK SECURITY</t>
  </si>
  <si>
    <t>ANALYTICS, AUTOMATION &amp; REPORTING</t>
  </si>
  <si>
    <t>Security Certification</t>
  </si>
  <si>
    <t>CYBER SECURITY AND INFORMATION SCIENCES</t>
  </si>
  <si>
    <t>We research, develop, evaluate, and deploy tools and systems designed to ensure that national security missions can be accomplished successfully despite cyber attacks. We also develop advanced hardware, software, and algorithms for processing datasets from a range of sources, including speech, imagery, text, and network traffic.</t>
  </si>
  <si>
    <t>Biometric Verification</t>
  </si>
  <si>
    <t>Friendly and spoof-proof biometric verification Mobile Verify uses best in class face comparison and liveness detection to provide biometric verification. All through a single selfie. One simple step. No bizarre video recordings. No user frustration.</t>
  </si>
  <si>
    <t xml:space="preserve">Security &amp; Data Breach Incident Response
</t>
  </si>
  <si>
    <t>When your security has been breached, every second matters. Minimize the impact of an attack with a swift, coordinated response from a team led by the world’s most famous hacker. No matter how your security was breached or who was behind it, an effective, multifaceted response assesses the cyberattack while containing and remediating the damage.</t>
  </si>
  <si>
    <t>Expert Computer Security Witness Services</t>
  </si>
  <si>
    <t>Mitnick Security provides the industry’s best information security specialists to serve as expert witnesses for legal discovery, cases and disputes in the world of digital forensics. We help to build cybersecurity cases for courts of law around the world by working exclusively with prosecutors, defense attorneys, private council and investigators to provide legal support for complex tech evidence.</t>
  </si>
  <si>
    <t>No organization wants their name in the next big data breach headline. But the reality is most breached organizations thought they had great defenses. The cyber security market gets more crowded with new products and technology advancements every day. So how can trust that you are doing enough? Know you’re really protected against real-world cyber threats with the help of a world-renowned penetration testing team.</t>
  </si>
  <si>
    <t>Cyber Security Product Claims Testing</t>
  </si>
  <si>
    <t>Product Testing</t>
  </si>
  <si>
    <t>The cybersecurity industry is plagued with products and services marketed by gross overstatements of their capabilities. Don’t blindly believe what the slick marketing of security products and services tells you. Know for a fact that you are using the best technologies– by putting them to the test. Or prove for a fact that your product has been vetted by the industry’s top experts.</t>
  </si>
  <si>
    <t>Red Team Operations</t>
  </si>
  <si>
    <t>Red Team: A group of cybersecurity experts that detects vulnerabilities in your systems and networks while mimicking the attacks of an intruder.
Similar to military simulations and war games, red team engagements are exercises in which our team of ethical hackers (red team) attacks your layered security controls while your security team (blue team) defends it.</t>
  </si>
  <si>
    <t xml:space="preserve">Kevin Mitnick Security Awareness Training (KMSAT)
</t>
  </si>
  <si>
    <t>Train your team when and where it’s convenient, with the world's largest security awareness training content library.
The wide range of content includes one to two-minute microlearning video lessons, interactive lessons, and episode-based, Netflix-like shows and in styles ranging from extremely corporate-friendly and “safe” to more edgy and fun. This approach caters to the different learning styles, generations and types of employees that need this training.</t>
  </si>
  <si>
    <t xml:space="preserve">Social Engineering Testing
</t>
  </si>
  <si>
    <t xml:space="preserve">Social engineering is an extremely effective technique used by hackers worldwide to compromise internal systems and proprietary information assets. In fact, it’s one of the top two techniques used by criminals to compromise organizations like yours.
</t>
  </si>
  <si>
    <t>Vulnerability Assessment Services</t>
  </si>
  <si>
    <t>It takes a hacker to think like a hacker and pinpoint real weaknesses in your network or security system. That’s exactly what we provide with vulnerability assessments (VA) performed by our Global Ghost Team. In a penetration test, cyber security risks are intentionally exploited, usually once per year, for a clear picture of your overall security threats and what they’re putting at stake.</t>
  </si>
  <si>
    <t>Most organizations aren’t ready when a cyberattack strikes. When your security has been breached, it’s not enough to respond and recover. You need professional, fast assistance to protect your organization and arm you for the potential legal battle ahead. Few companies are ready with the logs, processes, playbooks and training it takes to control the chaos resulting from compromised security.</t>
  </si>
  <si>
    <t xml:space="preserve">Acquisition Effectiveness
</t>
  </si>
  <si>
    <t>Effective acquisition programs are critical to the success of MITRE's sponsors. The wrong acquisition strategy can cost a government program millions of dollars and years of time.</t>
  </si>
  <si>
    <t xml:space="preserve">Advanced Technologies
</t>
  </si>
  <si>
    <t>The ability to help the government navigate between the promise and pitfalls of new technologies has always been a fundamental element of MITRE's core expertise.</t>
  </si>
  <si>
    <t xml:space="preserve">Cybersecurity </t>
  </si>
  <si>
    <t>Cybersecurity is a core capability within MITRE, cutting across our work for the federal government.</t>
  </si>
  <si>
    <t xml:space="preserve">Systems Engineering
</t>
  </si>
  <si>
    <t>Systems engineering continues to evolve as it adapts to an ever more complex future.</t>
  </si>
  <si>
    <t xml:space="preserve">MITRE Labs </t>
  </si>
  <si>
    <t>MITRE Labs inspires breakthroughs in applied science and advanced technology to transform the future of U.S. scientific and economic leadership. Our goal: Deliver disruptive innovation to support our mission of solving problems for a safer world.</t>
  </si>
  <si>
    <t>Alert Precision and reduction</t>
  </si>
  <si>
    <t>MixMode is a third-wave AI driven Network Detection and Response (NDR) platform helping security teams all over the world monitor their network traffic in real time to shore up the gap in their security posture. Understanding that logs and end point detection toolsets only go so far, confirming and visualizing the path of an attack via the network will significantly reduce dwell time by giving immediate actionable alerts from the wire.</t>
  </si>
  <si>
    <t>MobileIron Threat Defense</t>
  </si>
  <si>
    <t xml:space="preserve">MobileIron Threat Defense (MTD) protects and remediates against known and unknown (zero-day) threats that target your organization’s Android and iOS devices. MTD provides the ideal deployment, detection, and remediation solution to defend against attacks that occur at the device-, network-, and application-level.
</t>
  </si>
  <si>
    <t>Unified Endpoint Management</t>
  </si>
  <si>
    <t xml:space="preserve">MobileIron UEM is the foundation for the industry’s first mobile-centric, security platform. With MobileIron, organizations can quickly and easily onboard devices and provision them over the air with all of the apps, settings, and security configurations needed to protect any iOS, macOS, Android and Windows 10 endpoint across your digital workplace. MobileIron’s zero trust approach ensures that only authorized users, devices, apps, and services can access business resources.
</t>
  </si>
  <si>
    <t xml:space="preserve">Zero Sign On Authentication (ZSO)
</t>
  </si>
  <si>
    <t>MobileIron Zero Sign-On combines zero sign-on capabilities with our mobile-centric, zero trust approach that automatically validates every user, device, app, network, and threats before greenlighting access — all without requiring a password.</t>
  </si>
  <si>
    <t>Mocana TrustCenter</t>
  </si>
  <si>
    <t>The Mocana TrustCenter operations platform provides a tamper-resistant and scalable workflow for transfer of ownership and lifecycle management of devices fully integrated with authentication and certification services. Automates provisioning, orchestration and management of devices for scalable enrollment and tamper resistant software updates. TrustCenter may be managed using a web-based user interface or via REST-based APIs integrated with a vendor equipment device management system.</t>
  </si>
  <si>
    <t>Mocana TrustCore</t>
  </si>
  <si>
    <t>The Mocana TrustCore development platform provides an innovative solution to empower application developers with a simple set of APIs to leverage data privacy and protection controls for safety, security and compliance without extensive re-engineering.</t>
  </si>
  <si>
    <t xml:space="preserve">Mocana TrustEdge 
</t>
  </si>
  <si>
    <t>Mocana TrustEdge is a comprehensive software solution for IoT device protection. Distributed as pre-compiled binaries, TrustEdge works seamlessly with TrustCenter to provide embedded perimeter controls, authenticated and automated key management for network traffic encryption, trusted platform measurements and event tracking for live analytics – to prime third-party orchestration, artificial intelligence and machine learning services in the cloud.</t>
  </si>
  <si>
    <t>STRATEGIC ADVISORY FOR CYBERSECURITY</t>
  </si>
  <si>
    <t>AIDFW
Database Firewall</t>
  </si>
  <si>
    <t xml:space="preserve">DB is the purpose and core of security. To protect your DB, you need to look at all the people who access it, the DB information itself, and how it is exchanged. MONITORAPP is a comprehensive application security company that developed the Application Insight Database Firewall (AIDFW) to protect one of its core applications, DB. 
</t>
  </si>
  <si>
    <t>AISVA
SSL Visibility</t>
  </si>
  <si>
    <t>Network Encryption</t>
  </si>
  <si>
    <t>SSL</t>
  </si>
  <si>
    <t xml:space="preserve">Encrypted traffic cannot be blocked unless it has been decrypted because it cannot detect hidden malware.  However, only about 20% of existing security equipment can perform SSL encryption, and the process of decryption can cause performance degradation of existing security equipment, resulting in a delay in network response speed. This is why we need special equipment for dark encryption for SSL traffic. 
</t>
  </si>
  <si>
    <t>AISWG
Secure Web Gateway</t>
  </si>
  <si>
    <t xml:space="preserve">As we work more and more through the Web, we are exposed to many web sites that threaten asset and business productivity. Accessing non-business sites wastes valuable business hours, and visiting harmful websites with malicious codes may result in valuable corporate assets being taken away. In addition, improper web uploads information and leaks company assets easily.
</t>
  </si>
  <si>
    <t>AISWG-VE
AISWG Virtual Edition</t>
  </si>
  <si>
    <t>AISWG-VE (APPLICATION INSIGHT Secure Web Gateway-Virtual Edition) in MONITORAPP is a virtualization version of AISWG, a secure web gateway in the form of software designed to be optimized for cloud environments.</t>
  </si>
  <si>
    <t>AIONCLOUD
SECaaS Platform</t>
  </si>
  <si>
    <t xml:space="preserve">As companies shift their business to the cloud recently, security systems also tend to shift to cloud-based SECaaS(security as a service). It is because you can save a lot of money, keep the latest version up to date, and do your job anywhere. MONITORAPP provides SECaaS on its cloud-based service platform AIONCLOUD.
</t>
  </si>
  <si>
    <t>AIWAF
Web Application Firewall</t>
  </si>
  <si>
    <t>The web is vulnerable. Because the HTTP/HTTPS ports must always be open to show the Web to clients, various attacks can be introduced through them. MONITORAPP's web application firewall, AIWAF is specialized for traffic-based detection of hacking attempts using vulnerabilities in the Web and for controlling access to servers. Web attacks are evolving every day, causing malicious traffic or falsifying request information.</t>
  </si>
  <si>
    <t>AIWAF-VE
AIWAF Virtual Edition</t>
  </si>
  <si>
    <t>AIWAF-VE (APPLICATION INSIGHT Web Application-Virtual Edition) in MONITORAPP is a virtualization version of AIWAF, Korea’s top Web firewall solution, and is a software-type Web firewall designed for cloud environments.</t>
  </si>
  <si>
    <t>Morphisec Shield</t>
  </si>
  <si>
    <t xml:space="preserve">PROACTIVE ADVANCED SHIELD THREAT PREVENTION FROM MORPHISEC 
Morphisec Shield is a proactive, prevention-first advanced threat prevention platform designed to deterministically block from fileless attacks, evasive malware, unknown zero days, and in-memory exploits. It works with your existing endpoint protection suite to reduce breach risk better than any detection and response solution on the market. </t>
  </si>
  <si>
    <t>Morphisec Keep</t>
  </si>
  <si>
    <t>Zero-trust</t>
  </si>
  <si>
    <t>Sever Protection</t>
  </si>
  <si>
    <t>MOVING TARGET DEFENSE FOR SERVER PROTECTION
Application control isn't enough to secure your servers against the most damaging cyberattacks, and the agents of anti-malware and EDR tools are too resource heavy to be useful. Enter Morphisec Server Protection, extending the lightweight agent of the Morphisec platform to securing your most critical assets -- whether they run on Windows or Linux.</t>
  </si>
  <si>
    <t>Morphisec Guard</t>
  </si>
  <si>
    <t xml:space="preserve">PROACTIVE ENDPOINT PROTECTION FROM MORPHISEC 
Morphisec Guard is a complete endpoint prevention platform that combines traditional signature-based protection with the power of advanced protection against fileless zero-day threats through moving target defense. Morphisec Guard provides superior protection versus other antivirus and NGAV products at a lower total cost of ownership. Delivered as a single lightweight agent and single dashboard with full visibility across all attack types, Morphisec Guard is simple to operate, simple to deploy, and blocks the most dangerous attacks that evade status quo endpoint products. </t>
  </si>
  <si>
    <t>Virtual Desktop Protection</t>
  </si>
  <si>
    <t>DEFEND AGAINST VDI SECURITY VULNERABILITIES
Virtual Desktop Infrastructure (VDI) deployed at the edge are still endpoints vulnerable to attacks targeting lateral movement, credential theft and data exfiltration. Morphisec advanced protection for VDI offers the most lightweight security solution that immediately hardens the virtualized user instance and centralized server while having no impact on performance or consolidation ratios.</t>
  </si>
  <si>
    <t xml:space="preserve">The modern cyber threat landscape is more dynamic and complex than ever. Organizations must protect sensitive enterprise data, maintain compliance with ever-changing government regulations, ensure continuous availability of mission-critical systems, and keep up to date with the latest cyber security technologies, strategies, and threats, all while simultaneously handling ancillary IT functions and not losing focus on the organization’s core competency.  </t>
  </si>
  <si>
    <t>A Mosaic451 professional services engagement is keyed by a solutions architect who is responsible for all technical deliverables to the client. The SA has reachback into a large pool of database, development, network, systems administration and security professionals to move the project forward. For projects requiring multiple engineering resources, Mosaic451 works in an Agile Scrum methodology.</t>
  </si>
  <si>
    <t>Development and Operation services by Mosaic451 provides your business cutting edge operational technology.  From automation for Linux and Windows environments; disaster recovery and business continuity; to Logging, Correlation and Reporting utilizing, Security Orchestration, Automation, and Response (SOAR) Platforms,  Amazon Web Services, Ansible, Elastic Stack, and Customized Splunk Deployments.</t>
  </si>
  <si>
    <t>The Mosaic Hybrid™ MSSP Solution</t>
  </si>
  <si>
    <t>Our Mosaic Hybrid™ solution combines 24/7 off-site monitoring with dedicated on-site personnel that act as a full security operations team to provide the most comprehensive level of information security. We are not just another vendor, but your security partner. We learn your business, your staff, and your operations so that we can provide bespoke managed security services that are dramatically better than any pure off-site monitoring solution.</t>
  </si>
  <si>
    <t xml:space="preserve">XAMN – Analyze
</t>
  </si>
  <si>
    <t>Mobile Forensics</t>
  </si>
  <si>
    <t>The amount of data stored on mobile phones and other mobile devices is dramatically greater today than ever before. That makes the challenges of searching, filtering and analyzing that data more daunting as well. You need to quickly find what you are looking for, even in huge data sets. Whether your mission is to gather and report intelligence, prevent crime or quickly produce solid evidence – the powerful and intuitive tools in XAMN enables the fastest possible route from having raw data to finding and reporting vital insights.</t>
  </si>
  <si>
    <t xml:space="preserve">XEC – Manage
</t>
  </si>
  <si>
    <t>As mobile forensic solutions grow in scale and complexity, it can be challenging to manage team collaboration and have consistent processes when using mobile forensic tools in multiple locations. But with XEC from MSAB, you can accomplish this.</t>
  </si>
  <si>
    <t xml:space="preserve">XRY – Extract
</t>
  </si>
  <si>
    <t xml:space="preserve">Without solid digital evidence at your disposal, all the efforts of your team may be in vain. 
 XRY is a powerful, intuitive and efficient software application that runs on the Windows operating system. It lets you securely extract more high-quality data in less time than ever before, while at all times fully maintaining the integrity of the evidence. </t>
  </si>
  <si>
    <t>OT Cyber Risk Assessment</t>
  </si>
  <si>
    <t>Mission Secure Platform</t>
  </si>
  <si>
    <t>Purdue Model Deployment Example
The Mission Secure Platform easily deploys in a wide range of operational technology (OT)/ ICS network environments, providing control system visibility, segmentation, and protection at Purdue Model Levels 0, 1, 2 and 3 with a combination of Security Appliances and Signal-Integrity Sensors and local management using the Security Management Console.</t>
  </si>
  <si>
    <t xml:space="preserve">24/7 OT Cybersecurity Support with Mission Secure Managed Services 
IT and OT expertise to manage your cybersecurity program or augment your existing team to stop OT cyber threats head-on. 
Monitoring the health status of all devices in your OT network as your eye in the sky. 
As an add on to the Mission Secure Platform, our managed services team ensures your operational technology (OT) and ICS networks are locked down no matter where you stand in your OT security program. </t>
  </si>
  <si>
    <t>Muse</t>
  </si>
  <si>
    <t>Acquired by Sonatype</t>
  </si>
  <si>
    <t>RapidStart Sandbox</t>
  </si>
  <si>
    <t>RapidStart Foundation</t>
  </si>
  <si>
    <t>RapidStart Premium</t>
  </si>
  <si>
    <t>Endpoint Assessment</t>
  </si>
  <si>
    <t>Standard Edition</t>
  </si>
  <si>
    <t>Enterprise Edition</t>
  </si>
  <si>
    <t>N-Stalker X</t>
  </si>
  <si>
    <t>Web Security Assessment</t>
  </si>
  <si>
    <t>N-Stalker X attack modules are based on a customized engine running LUA language. It provides a flexible integration and allow for a fast introduction of new attack patterns.  From OWASP Top 10 to CWE Top 25, N-Stalker X provides way to integrate your own signatures into his own inspection engine.</t>
  </si>
  <si>
    <t>TheAccessHub Admin Tool for Azure AD B2C</t>
  </si>
  <si>
    <t>TheAccessHub “light” accelerates your Azure Active Directory B2C implementation by providing powerful data synchronization and account migration from your current site to Azure Active Directory B2C. TheAccessHub Admin tool also provides you with a Helpdesk-friendly console to administer your customer accounts.</t>
  </si>
  <si>
    <t>TheAccessHub Enterprise</t>
  </si>
  <si>
    <t>A fully integrated business solution for Identity Governance –  purpose-built in the cloud, for the cloud.  Seamlessly integrates with Microsoft Azure, Office 365, leading cloud providers, and on-premise systems.  Scales from SMB to enterprise and deploys in minutes.</t>
  </si>
  <si>
    <t>TheAccessHub Plugin for ZenDesk</t>
  </si>
  <si>
    <t>With TheAccessHub Plug-in for Zendesk, IT can extend Identity Governance to its IT Service Management (ITSM) platform, further streamlining IT service delivery to the organization.</t>
  </si>
  <si>
    <t>NanoLock Protection for Connected Devices</t>
  </si>
  <si>
    <t xml:space="preserve">NanoLock Security solution protects IoT and connected devices by preventing any manipulation of critical code in the device’s Flash memory¸ while allowing only authenticated commands and validated firmware updates. A simple device reset ensures quick recovery in case of a processor breach. 
NanoLock makes sure the connected edge devices are still protected and delivers real-time trusted alerts¸ even when the processor or the network is breached.  </t>
  </si>
  <si>
    <t>If you are considering deploying Nanos to host your infrastructure we can help. Our consulting organization can work with you and your development and or operations team to plan a successful proof of concept or production implementation of Nanos.</t>
  </si>
  <si>
    <t>Nanos C2</t>
  </si>
  <si>
    <t>Secure Linux</t>
  </si>
  <si>
    <t xml:space="preserve">Easily deploy unikernels to all the cloud platforms
</t>
  </si>
  <si>
    <t>NanoVMs Enterprise</t>
  </si>
  <si>
    <t xml:space="preserve">Run Unikernels In a Safe, Secure Controlled Environment 
Build and Run Unikernels Anywhere with Confidence. 
SCALE MASSIVELY 
When you're running NanoVMs Enterprise on your own servers you out-scale the cloud. 
FULL ACCESS CONTROLS AND GOVERNANCE 
Enterprises need full control of how accesses, what and when. They need audit logs. They need more. 
NETWORKS / VOLUMES 
Fully control your networks and volume management. Unikernels because of their nature require unique considerations. 
RESOURCE UTILIZATION 
Regain full control of your clusters. Finetune resource utilization across the datacenter. 
FINE GRAINED SERVICE CONTROL 
Services are more than just a vm. Services embrace full lifecycle management. You need more control than found in the cloud. 
 </t>
  </si>
  <si>
    <t>Link Capture Software</t>
  </si>
  <si>
    <t>Network Packet Capture</t>
  </si>
  <si>
    <t>Link™ Capture Software is ideal for performing high-speed packet capture with nanosecond timestamping and replay with precise inter-frame gap control.</t>
  </si>
  <si>
    <t>Link Capture Software Intel</t>
  </si>
  <si>
    <t>Napatech’s Link™ Capture Software is now available for the Intel® Programmable Acceleration Card with Intel Arria® 10 GX FPGA. With this solution, it is possible to build high-performance platforms based on low-cost, off-the-shelf servers.
While standard Network Interface Cards (NICs) repeatedly suffer from intolerable packet loss for demanding cybersecurity and networking applications, Napatech guarantees line rate throughput with zero packet loss for all packet sizes, which is essential for reliable network performance and security analysis.</t>
  </si>
  <si>
    <t>Link NT200A02 SmartNIC</t>
  </si>
  <si>
    <t>The Link™ NT200A02 SmartNIC is based on Xilinx’s powerful UltraScale+ VU5P FPGA architecture and enables 2×1/10G, 8x10G, 2×10/25G, 4×10/25G, 2x40G, 2x100G applications. The QSFP28 form factor offers flexibility to create high-performance solutions in 1U server platforms for existing 40G network infrastructures, with the freedom to repurpose the solution for 100G installations when necessary. Also available in NEBS variants.</t>
  </si>
  <si>
    <t>Link NT20E3 SmartNIC</t>
  </si>
  <si>
    <t xml:space="preserve">The Link™ NT20E3 SmartNIC provides full packet capture and analysis of Ethernet LAN at 20 Gbps with zero packet loss for all frame sizes. Intelligent features accelerate application performance with extremely low CPU load. Flexible time synchronization support is included with a dedicated PTP port. Also available in a NEBS level 3 compliant variant.
</t>
  </si>
  <si>
    <t>Link NT40A01 SmartNIC</t>
  </si>
  <si>
    <t>The Link™ NT40A01 SmartNIC provide full packet capture and analysis of network data at 4 Gbps with zero packet loss. The Napatech SmartNIC will capture all frames, including erroneous frames normally discarded by standard NICs. Also available in a NEBS level 3 compliant variant.</t>
  </si>
  <si>
    <t>Link NT40E3 SmartNIC</t>
  </si>
  <si>
    <t>The Link™ NT40E3 SmartNIC provides full packet capture and analysis of Ethernet LAN at 40 Gbps with zero packet loss for all frame sizes. Intelligent features accelerate application performance with extremely low CPU load. Flexible time synchronization support is included with a dedicated PPS/PTP port. Also available in a NEBS level 3 compliant variant.</t>
  </si>
  <si>
    <t>Software Suite (Capture)</t>
  </si>
  <si>
    <t xml:space="preserve">Napatech Software Suite provides a well-defined application programming interface as well as support for the well-known, open-source interface libpcap and the Windows variant called WinPcap. This allows programmers to quickly integrate Napatech FPGA SmartNICs for network monitoring and security applications into their system.
</t>
  </si>
  <si>
    <t>Link-Assure Pro Services</t>
  </si>
  <si>
    <t>Napatech offer a comprehensive set of professional services to ensure that you get the
most out of our Link™ SmartNIC hardware and software.
From jointly assessing the potential benefits of using SmartNICs to next-business day replacement of a SmartNIC – no matter where in the World – we have you covered.</t>
  </si>
  <si>
    <t>GRC Insights™ Analytics &amp; Reporting</t>
  </si>
  <si>
    <t>Measure Your Hotline Program Against Your Industry Peers
Our GRC Insights reports allow you to leverage the world's largest database of hotline and incident management cases to assess your program.</t>
  </si>
  <si>
    <t>Lockpath Integrated Risk Management</t>
  </si>
  <si>
    <t xml:space="preserve">A Single GRC Solution for Risk and Compliance 
Risk and compliance professionals know the scope of their responsibility is growing. Regulatory requirements, operational disruptions, risks from third parties, and cyberthreats are just a few areas that are becoming more complex, expensive, and damaging to a company’s reputation. An integrated risk and compliance program can help companies navigate risk and chart a path forward in a disrupted business environment, and even serve as a competitive advantag.  </t>
  </si>
  <si>
    <t>COI Disclosures™</t>
  </si>
  <si>
    <t xml:space="preserve">Collect, Track and Mitigate Conflicts of Interest 
NAVEX Global's COI Disclosures product delivers a simplified and streamlined solution that allows your organization to gather, track and analyze all types of disclosures. Our new purpose-built solution enables our customers to manage conflicts of interest, gifts &amp; entertainment, board memberships, family business relationships and more. </t>
  </si>
  <si>
    <t>EthicsPoint® Incident Management</t>
  </si>
  <si>
    <t xml:space="preserve">Incident Management Software that Invokes Positive Change 
Capture and investigate ethics &amp; compliance reports from across your organization in a centralized database. Collect issues through our world class hotline services, web intake forms, face-to-face conversations and concerns raised through questionnaires from our PolicyTech® management system.  </t>
  </si>
  <si>
    <t>Integrated platform for risk and compliance management</t>
  </si>
  <si>
    <t>Consolidate your entire risk and compliance program onto a scalable cloud-based platform, enabling you to confidently anticipate and navigate global regulatory compliance. When you integrate the elements that make up an effective risk and compliance program, you can manage risk intelligently and harness the competitive advantage of compliance.</t>
  </si>
  <si>
    <t>PolicyTech® Policy Management</t>
  </si>
  <si>
    <t>Policy and Procedure Management Software that Works for You
PolicyTech enables organizations to improve efficiency and provide employees with easy access to all the policies and procedures that they need. Healthcare, financial, life sciences and industrial manufacturing organizations all use PolicyTech to easily run audit-ready reports, keep documents up-to-date and manage risk across their organization.</t>
  </si>
  <si>
    <t>RiskRate® Third Party Due Diligence</t>
  </si>
  <si>
    <t>RiskRate Powers Your Third-Party Risk Management and Enterprise Due Diligence Program
RiskRate delivers a robust solution for your third-party risk management and enterprise due diligence program. Execute on your risk-based third-party risk management program with centralized onboarding, screening and continuous third party monitoring.</t>
  </si>
  <si>
    <t>NAVEXEngage® Online Training</t>
  </si>
  <si>
    <t>Ethics and Compliance Online Training That Matters
NAVEXEngage ethics &amp; compliance training sets the right tone, ensures your employees know what’s expected of them and helps create a culture of ethics and respect.</t>
  </si>
  <si>
    <t>CLOUD COMPUTING</t>
  </si>
  <si>
    <t xml:space="preserve">Regardless of the size of your organization, modern cloud computing can help you overcome obstacles and meet new opportunities — often quickly and always with an eye on security. 
There are full and hybrid cloud computing solutions, but not all are the right choice for your organization. </t>
  </si>
  <si>
    <t>COMPUTER HARDWARE</t>
  </si>
  <si>
    <t xml:space="preserve">Proactive Monitoring &amp; Care 
navitend offers 24x7 Remote Monitoring for your network, including operating system and third party software vendor patch and update management, managed anti-virus solutions with automated anti-virus monitoring, and scheduled anti-spyware scans.  
Backup Management  
Let our experts help you choose which type of backup management solution is right for your business.   
Cloud Backups Offsite  
Cloud storage is provided entirely offsite and is ideal if you simply want to back up your files.  
Disaster Recovery Backups - Onsite + Offsite 
Disaster Recovery Backups are more comprehensive, creating a mirror image of your server on an onsite backup appliance.   </t>
  </si>
  <si>
    <t xml:space="preserve">navitend provides strategy-focused IT Consulting services navigating our clients through both obstacles and opportunities. Our IT Consulting services help our clients enter new markets or expand into new facilities and service offerings. 
We use this approach to deliver our core services including: 
Managed Service Plans — making sure you get the service you need, when you need it. 
Architecting and deploying a phone system that fits your organization. 
Email migrations and SharePoint solutions. 
Custom mobile and web software design and integration. </t>
  </si>
  <si>
    <t>IT HELPDESK</t>
  </si>
  <si>
    <t xml:space="preserve">With fully-managed IT Helpdesk support, your IT challenges become our problem, freeing you up to focus on what's really important, running a successful business. Our team of committed problem solvers resolves IT issues fast, with minimal impact to your operation. 
navitend offers problem solving via remote access and on-site visits including supports for desktops, servers, networks, printers, and mobile devices.  </t>
  </si>
  <si>
    <t>IT PROJECTS</t>
  </si>
  <si>
    <t>When it comes to IT implementation, we're ready to help you determine your IT needs, plan your next project, procure needed equipment, and guide you through successful implementation. Once the project is complete and you're up and running, our ongoing IT Helpdesk support will help you make the most of your new capabilities.</t>
  </si>
  <si>
    <t>PHONE SYSTEMS</t>
  </si>
  <si>
    <t xml:space="preserve">Phone system consulting with navitend means you get the phone system with all of the bells and whistles you need at an affordable price. From call center features to iPhone and laptop integration, navitend will deliver the phone system that sets your business up for communication success.
</t>
  </si>
  <si>
    <t>Successful information security management requires a broad mix of technology, strategy, processes and people. navitend’s security services, including security compliance and audits, are aligned with your business objectives to ensure operational success.
Let us help you ensure your security compliance, including HIPAA Audits, network monitoring &amp; remediation, and user-training that protects your company from potential security issues.</t>
  </si>
  <si>
    <t>eGRC (Governance, Risk, Compliance)</t>
  </si>
  <si>
    <t xml:space="preserve">Helps achieve compliance with IT risk regulations 
A combination of Governance-Risk-Compliance make it possible to ascertain on a continuous basis that your organisation is adequately protected and complies with current risk regulations. Your company gets a better understanding of its IT risk position, which you can monitor and control in real-time. You can identify the high-priority risk areas in your company and implement adequate solutions. </t>
  </si>
  <si>
    <t>DiagnoPhish IT Awareness Training</t>
  </si>
  <si>
    <t>External Security Assessment</t>
  </si>
  <si>
    <t>Internal Security Assessment</t>
  </si>
  <si>
    <t>Application Assessment</t>
  </si>
  <si>
    <t>Architecture and Configuration Assessment</t>
  </si>
  <si>
    <t>Security Awareness Classes</t>
  </si>
  <si>
    <t>Smart Check Point Online Courses</t>
  </si>
  <si>
    <t>Solutions Training</t>
  </si>
  <si>
    <t xml:space="preserve">Core Security
</t>
  </si>
  <si>
    <t xml:space="preserve">Handles all components that form the essential basis of your company's IT security 
The building blocks which support your whole IT infrastructure's security are so necessary that they are often implemented as a matter of course. Firewalls, security policies, logs… etc., are required as a solid foundation, on which all further security solutions can be added.  </t>
  </si>
  <si>
    <t>Digital Code Signing Service</t>
  </si>
  <si>
    <t xml:space="preserve">Protects company data against theft or any form of unwanted access, within the network or on mobile supports
Losing sensitive data can prove critical, both in terms of business exposure and of reputation. A key aspect of security is therefore to make sure that data cannot become accessible to undesirable persons and remains safe at all times, within the corporate network or on mobile devices. </t>
  </si>
  <si>
    <t>Authentication &amp; Privileged Access Mgmt</t>
  </si>
  <si>
    <t xml:space="preserve">Specifically secures privileged users accounts to make sure they are protected from attacks and only used for legitimate purposes. 
IT system administrators typically have privileged internal or external user accounts which allow them extended access rights and permissions. These accounts, if compromised, can cause a lot of damage in the organisation's IT infrastructure. They are therefore a target of choice for attackers and must be carefully protected.  </t>
  </si>
  <si>
    <t>SecDev Course</t>
  </si>
  <si>
    <t>Application &amp; Software Security</t>
  </si>
  <si>
    <t>Bug Bounty Services</t>
  </si>
  <si>
    <t>Cloud &amp; Infrastructure Security</t>
  </si>
  <si>
    <t>Designed to mitigate risk and protect all parties involved in the development, supply and use of business-critical software applications, NCC Group’s Software Resilience solutions minimise the impact of business disruption and enhance operational resilience. 
A software escrow solution is an agreement between three parties that ensures the availability of business-critical software for customers whilst protecting the ownership and Intellectual Property Rights of the suppliers.</t>
  </si>
  <si>
    <t xml:space="preserve">Data Privacy </t>
  </si>
  <si>
    <t xml:space="preserve">Government </t>
  </si>
  <si>
    <t>Payments</t>
  </si>
  <si>
    <t>Hardware &amp; Embedded Systems</t>
  </si>
  <si>
    <t>Remediate</t>
  </si>
  <si>
    <t xml:space="preserve">As one of the world's leading cyber security service providers we are best placed to help businesses identify, assess, mitigate &amp; respond to the cyber security risks they face. Through an unrivalled suite of services, we provide organisations with peace of mind that their most important assets are protected. 
Cyber Security Review 
Penetration Testing  
Vulnerability Scanning  
Managed Detection &amp; Response  
Buy cyber services online  </t>
  </si>
  <si>
    <t>OUR SERVICES
We offer a range of technical security assessment and penetration testing services that can support identifying all areas of vulnerability to help you mitigate the threat of a cyber attack.</t>
  </si>
  <si>
    <t>Training for End-Users</t>
  </si>
  <si>
    <t>Training for Administrators</t>
  </si>
  <si>
    <t>Training for Tech Specialists</t>
  </si>
  <si>
    <t>Training for Managers</t>
  </si>
  <si>
    <t>Vulnerabilty Scanning</t>
  </si>
  <si>
    <t>Next level endpoint security through VPN clients with additional features
Using a VPN client contributes to a higher level of endpoint security and is one of the access requirements when it comes to external network access for end devices. For decades NCP has been developing VPN clients and central components with features that solve known problems in a smart way and go far beyond the possibilities of other products.</t>
  </si>
  <si>
    <t>Enterprise VPN</t>
  </si>
  <si>
    <t xml:space="preserve">Centrally managed VPN 
for your IT infrastructure 
Professional remote access for highly efficient processes while maintaining high levels of security – especially for companies with many mobile users. 
With 30 years of experience in remote access environments, NCP is an excellent choice for a complete VPN solution which meets the needs of users, IT administrators and management. 
 </t>
  </si>
  <si>
    <t>Entry VPN</t>
  </si>
  <si>
    <t>The universal NCP Secure Entry Client Suite for Windows, Android and macOS is more than a traditional VPN client. It features an integrated personal firewall, integrated internet connector, and a GUI that looks and functions similarly across all devices. It is compatible with all common VPN Gateways and designed for single users and small installations.
Our centrally managed NCP Secure Enterprise Solution provides scalability and cost efficiencies for large remote access VPN installations.</t>
  </si>
  <si>
    <t>Industrial Internet of Things</t>
  </si>
  <si>
    <t>Security for Industrial Internet of Things (IIoT)
SECURE COMMUNICATION – highly secure data communication for machines and production systems
The Industrial Internet of Things (IIoT) describes the digitalization of processes along the value chain and networking all components involved in these processes. This connects office IT and operational technology (OT) in production. This affects both the structure and responsibilities of two worlds which were previously strictly separated.</t>
  </si>
  <si>
    <t>NCP Authenticator App</t>
  </si>
  <si>
    <t xml:space="preserve">The NCP Authenticator App works with 2-Step Verification for your NCP VPN Access or any other online service using the TOTP method to provide an additional layer of security when signing in. Once configured, 2-step authentication protects your account by requiring both your password and an additional passcode, thus adding an extra layer of security.  </t>
  </si>
  <si>
    <t>VPN Solution for Juniper SRX</t>
  </si>
  <si>
    <t xml:space="preserve">NCP Exclusive Remote Access Solution for Juniper SRX Series 
NCP Exclusive Remote Access Solution has been developed in partnership with NCP technology partner Juniper Networks and is exclusively compatible with Juniper SRX/vSRX Gateways. This solution is especially suitable for larger installations and includes: 
NCP Exclusive Remote Access Management 
Managed NCP Exclusive Remote Access Clients for Windows, macOS, iOS and Android 
 </t>
  </si>
  <si>
    <t>Customer Connect</t>
  </si>
  <si>
    <t>NeoCertified’s Secure Customer Connect Form is an HTML encrypted contact form that can be placed anywhere on your website, &amp; offers your customers a groundbreaking way to establish a secure conversation with anyone inside of your organization. Show your customers that you care, provide them with a protected channel of communication that they can access directly from your website.</t>
  </si>
  <si>
    <t>Secure Forms</t>
  </si>
  <si>
    <t>NeoCertified’s Secure Forms are available for businesses of all sizes and can be placed on your webpage in just a matter of seconds. If you don’t have your own website, don’t worry! NeoCertified can host your very own page with your Secure Form for you. Any and all data submitted across NeoCertified’s Secure Forms are encrypted at all times and are HIPAA-compliant with current laws &amp; regulations.</t>
  </si>
  <si>
    <t>Encrypted Email API</t>
  </si>
  <si>
    <t>ENCRYPTED EMAIL API
NeoCertified’s Secure Email API gives your business the opportunity to access our Secure Email services directly from your business application, which makes the sending and receiving of secure email that much simpler.</t>
  </si>
  <si>
    <t>HIPAA Compliant Email</t>
  </si>
  <si>
    <t>HIPAA is an acronym that stands for the Health Insurance Portability and Accountability Act. It was passed by the 104th United States Congress and signed by President Bill Clinton in 1996. This act has strict legislation that provides data privacy and security provisions for safeguarding personal medical information. NeoCertfied has introduced its own HIPAA compliant solution to help you avoid HIPAA’s large violation penalties and fines.</t>
  </si>
  <si>
    <t>Secure Email Archiving</t>
  </si>
  <si>
    <t>SECURE EMAIL ARCHIVING
NeoCertified’s Secure Email Archiving solution is ideal for those who are desiring to store, access, &amp; deliver archives of all previously sent &amp; received encrypted email messages &amp; attachments.</t>
  </si>
  <si>
    <t>Secure Email Solution</t>
  </si>
  <si>
    <t xml:space="preserve">Track YOUR Secure Emails 
We have customizable read-receipt notifications that you can enable to inform you when an email has been successfully opened. 
Compliance Requirements 
We are compliant with the following requirements &amp; regulations: 
FINRA – Finance Regulatory Authority 
SEC – Security Exchange Commission 
FCRA – Fair Credit &amp; Reporting Act 
SOX – Sarbanes – Oxley Act 
GLBA – Gramm – Leach Bliley Act 
HIPAA – Health Insurance  Portability &amp; Accountability Act 
Direct Outlook Integration 
Our Outlook plugin is directly compatible with Outlook 2007 / 2010 / 2013 / 2016 / 2019 &amp; Office 365 applications. 
 </t>
  </si>
  <si>
    <t>Azure Solutions</t>
  </si>
  <si>
    <t>Identity &amp; Access Management (IAM)</t>
  </si>
  <si>
    <t>Managed Cloud</t>
  </si>
  <si>
    <t>Cybersecurity Monitoring Services</t>
  </si>
  <si>
    <t>Compliance as a Service</t>
  </si>
  <si>
    <t>Cybersecurity Managed Services</t>
  </si>
  <si>
    <t xml:space="preserve">Choose from our Private Cloud, Hybrid Cloud or Custom Cloud models, all of which include dedicated monitoring, management and backup support services. Our solutions are scalable with rapid expansion capabilities, while ensuring applications and data are highly available. Neovera’s platforms are SSAE16, HIPAA, and PCI compliant. 
 </t>
  </si>
  <si>
    <t xml:space="preserve">Our cyber security services extend the security of your critical information by enabling awareness, increased compliance, rapid response, and the ability to manage cyber threats and vulnerabilities associated with your environment. 
Neovera offers cyber security packages customized to your infrastructure and business needs. Choose from our IPS, UTM, Bronze, Silver, Gold, or Platinum packages, all of which include 24×7 Cyber Security Monitoring, support, alerting, and more. 
 </t>
  </si>
  <si>
    <t>Software &amp; Database Solutions as a Service</t>
  </si>
  <si>
    <t xml:space="preserve">Neovera’s managed Identity &amp; Access Management (IAM) service demystifies IAM cloud migration and helps organizations adopt cloud applications with confidence by managing your current IAM solution on premise, in the cloud, or with a hybrid approach. Enterprises can move at their own pace of migration and risk tolerance rather than being forced into high-risk cloud deployments. 
 </t>
  </si>
  <si>
    <t>Our customized managed services take the cost and hassle out of managing complex IT environments, clouds, or applications. With access to the best-in-class technical expertise, we take the burden out of infrastructure management while reducing risk, increasing availability, and freeing up your time to focus on your core business.</t>
  </si>
  <si>
    <t>Analyze ][ Remediate</t>
  </si>
  <si>
    <t>Discovery ][ Enterprise</t>
  </si>
  <si>
    <t>Managed eDiscovery Services</t>
  </si>
  <si>
    <t>Archive ][ Safeguard</t>
  </si>
  <si>
    <t>Assess ][ Hold</t>
  </si>
  <si>
    <t xml:space="preserve">Audit ][ Enforce </t>
  </si>
  <si>
    <t>Security Implementation Services</t>
  </si>
  <si>
    <t>Encrypt.me</t>
  </si>
  <si>
    <t>Encrypt.me keeps individuals, families, and businesses safe online through cloud-based VPN protection. This technology is provided for all subscribers through a global server infrastructure; it’s also accessible for families and teams through private endpoints. Both the larger server infrastructure and private endpoints are available via Encrypt.me’s industry-leading iOS, Android, macOS, Windows, and Fire TV apps.</t>
  </si>
  <si>
    <t>SaferVPN is the go to VPN for safer, private internet access to anyone, anywhere. SaferVPN gives customers private internet access through a network of more than 1,300 servers in 50+ different countries. With easy-to-use desktop and mobile VPN apps, SaferVPN makes cybersecurity available to all.</t>
  </si>
  <si>
    <t xml:space="preserve">StrongVPN </t>
  </si>
  <si>
    <t>StrongVPN helps customers safely use untrusted networks and privately navigate the internet. With more than 650 server options spanning 20+ countries, and easy-to-use mobile, desktop, and streaming apps, StrongVPN makes it simple to stay secure online anytime, anywhere, on any device.</t>
  </si>
  <si>
    <t>WLVPN</t>
  </si>
  <si>
    <t>WLVPN’s white-label service provides businesses with the infrastructure required to scale their own privacy and security products. With rich documentation, a flexible API, and powerful SDK for iOS, Android, Windows, and macOS, the platform is capable of addressing all VPN business needs and has powered 100 businesses and 10 million VPN users globally.</t>
  </si>
  <si>
    <t>IPVanish offers a secure solution to protect personal information online through Windows, macOS, Android, iOS and Amazon apps. With a carefully-architected network spanning more than 1,300 servers across 75+ locations around the world, IPVanish enables users to browse the internet anonymously and at high-speed, without restrictions.</t>
  </si>
  <si>
    <t>SugarSync</t>
  </si>
  <si>
    <t>SugarSync supplies safe cloud file storage and syncing from anywhere. With syncing across iPhone, Android, Mac, and Windows devices, online and offline file editing, and backup capabilities, customers can access their documents, photos, music, and movies on any device, no matter where they are.</t>
  </si>
  <si>
    <t>An attack on a computer system that is carried out with the aim of finding and fixing security weaknesses.</t>
  </si>
  <si>
    <t>WFH Penetration Testing Service</t>
  </si>
  <si>
    <t>The Work From Home (“WFH”) requirement triggered by COVID-19 puts organizations at increased risk by extending the boundaries of their internal networks into their employee’s homes. To address this, Netragard created a WFH Penetration Testing offering that thoroughly tests WFH employee endpoints, VPN configurations, Breach Detection Capabilities, and more. hardening.</t>
  </si>
  <si>
    <t xml:space="preserve">Our Application Security Testing services are driven by experts with a background in performing vulnerability research and exploit development. Our Application Security Testing services are provided at three adjustable levels to help meet the unique cost and capability requirements of each customer. These services can be applied to Websites and Web Applications, Thick Clients, Mobile Applications, or to your existing Software Development Life Cycle. </t>
  </si>
  <si>
    <t>Research Projects</t>
  </si>
  <si>
    <t>Special Projects provides a way for our customers to use our talent to deliver non-standard and/or services against proprietary and/or highly sensitive targets. These projects often include but are not limited to reverse engineering, hardware and software research, 0-day vulnerability research, dark web and OSINT research. All Special Projects are designed around our customers specific requirements from the ground up.</t>
  </si>
  <si>
    <t>Source Code Audits &amp; Hardening</t>
  </si>
  <si>
    <t>Our source Code Security Auditing &amp; Hardening service is driven by vulnerability research experts with over 20 years of experience working in both public and commercial sectors. Our reviews cover all bases ranging from information leaks and memory corruption to vulnerabilities introduced at compile time. Our team of researchers are known around the globe for their work as 0-day vulnerability researchers and exploit developers.</t>
  </si>
  <si>
    <t>Arbor Managed Services</t>
  </si>
  <si>
    <t>Omnis IDS</t>
  </si>
  <si>
    <t>Arbor Edge Defense (AED)</t>
  </si>
  <si>
    <t>Arbor Cloud</t>
  </si>
  <si>
    <t>Arbor Sightline</t>
  </si>
  <si>
    <t>Arbor Sightline With Insight</t>
  </si>
  <si>
    <t>Arbor Sightline With Sentinal</t>
  </si>
  <si>
    <t>Arbor Threat Mitigation System</t>
  </si>
  <si>
    <t>nGenius Decryption Appliance</t>
  </si>
  <si>
    <t>Omnis Cyber Investigator</t>
  </si>
  <si>
    <t>FortiGuard Security Subscriptions</t>
  </si>
  <si>
    <t>AI &amp; Threat Response</t>
  </si>
  <si>
    <t>Your key and files are encrypted on your device before they are ever sent to, or stored with us. We can’t even access your key or files.</t>
  </si>
  <si>
    <t>Netshield Nano 25/100/254 Applicance</t>
  </si>
  <si>
    <t>Netshield Branch Pro Applicance</t>
  </si>
  <si>
    <t>Netshield Enterprise 10/100/250 Appliance</t>
  </si>
  <si>
    <t>Advanced Analytics</t>
  </si>
  <si>
    <t>Advanced Analytics is a business intelligence and big data analytics solution providing organizations with 360° views of their cloud risk posture for apps, users &amp; data.</t>
  </si>
  <si>
    <t>Netskope’s market-leading cloud access security broker (CASB) provides advanced data and threat protection for managed cloud apps such as Office 365, Box, and G Suite, as well as the thousands of cloud apps not managed by IT. Get real-time visibility and control of risky activities performed by any user, anywhere, on any device.</t>
  </si>
  <si>
    <t>Netskope Private Access</t>
  </si>
  <si>
    <t>Netskope Private Access provides zero trust network access to private applications and data in hybrid IT (public cloud and data center) environments. It is an integral capability of the Netskope Security Cloud and offers seamless connectivity for authenticated users, supports any application and protocol, reduces business risk, and simplifies IT infrastructure.</t>
  </si>
  <si>
    <t>Public Cloud Security</t>
  </si>
  <si>
    <t>Netskope provides visibility, compliance, and threat protection for sensitive data and critical workloads in Amazon Web Services (AWS), Microsoft Azure, and Google Cloud Platform (GCP). Netskope performs continuous security assessments to detect security misconfigurations that could inadvertently expose data to the Internet, and auto-remediates to mitigate the risks.</t>
  </si>
  <si>
    <t>Next Gen Secure Web Gateway</t>
  </si>
  <si>
    <t>Netskope offers the industry’s first Next Generation secure web gateway (SWG), providing comprehensive web security with advanced data and threat protection and content filtering, combined with market-leading CASB and DLP functionality. Netskope’s Next Gen SWG is cloud-native and delivered from one of the world’s largest and fastest security networks.</t>
  </si>
  <si>
    <t>Netsparker Enterprise</t>
  </si>
  <si>
    <t>The only web application scanner that scales
to meet the needs of the largest organizations in the world</t>
  </si>
  <si>
    <t>Netsparker Standard</t>
  </si>
  <si>
    <t>Powerful yet user-friendly – the best web application security scanner
for small and medium businesses</t>
  </si>
  <si>
    <t>Netsparker Team</t>
  </si>
  <si>
    <t>The most accurate cloud-based scanner
for medium to large organizations.</t>
  </si>
  <si>
    <t>Adversarial Simulation Services</t>
  </si>
  <si>
    <t>Adversarial Simulation</t>
  </si>
  <si>
    <t>Our adversarial simulation services collaborates with you to create real-life attack scenarios to assess your security program.</t>
  </si>
  <si>
    <t>Our application security testing services identify, validate, and prioritize vulnerabilities in your web, mobile, and thick applications.</t>
  </si>
  <si>
    <t>Moving your infrastructure to the cloud can create security problems. NetSPI’s cloud penetration testing service identifies vulnerabilities in your cloud infrastructure and guides you on how to improve your cloud security posture.</t>
  </si>
  <si>
    <t>Host-Based Penetration Testing</t>
  </si>
  <si>
    <t>With our host-based penetration testing services, NetSPI performs a deep dive review of baseline workstation and server images used to deploy systems to the corporate environment.</t>
  </si>
  <si>
    <t>Our network penetration testing services can be used to identify, verify, and prioritize vulnerabilities on internal, internet facing, and cloud-based IT infrastructure.</t>
  </si>
  <si>
    <t>Penetration Testing as a Service</t>
  </si>
  <si>
    <t>NetSPI Penetration Testing as a Service (PTaaS) makes our expert penetration testing team available for you when you need it. Whether it’s scoping a new engagement, parsing real-time vulnerability reports, assisting you with remediation, or keeping you compliant year round, PTaaS has you covered. Learn how NetSPI uses our full service portfolio to deliver world-class, continuous security testing for you.</t>
  </si>
  <si>
    <t>Identify Application Security vulnerabilities earlier in your SDLC at the source code level.</t>
  </si>
  <si>
    <t>Resolve</t>
  </si>
  <si>
    <t>Secure Edge Networking</t>
  </si>
  <si>
    <t>Gain an all-in-one solution for networking, security, resilience, and compliance through our secure edge networking platform. Netsurion's managed solution - driven by our Network Operations Center (NOC) - combines a powerful, easily-deployed edge device and cloud orchestration platform, plus embedded security, cellular failover, Wi-Fi, and PCI DSS compliance support to power secure and agile branch networks.</t>
  </si>
  <si>
    <t>Managed Threat Protection</t>
  </si>
  <si>
    <t>Gain a powerful and flexible cybersecurity and IT compliance solution that works with your organization. Netsurion's managed threat protection platform combines our team of cybersecurity experts with our unified threat protection platform. This means that businesses like yours can prevent, detect, remediate, and even predict today’s evolving cyber threats.</t>
  </si>
  <si>
    <t>nClient</t>
  </si>
  <si>
    <t>nMonitor</t>
  </si>
  <si>
    <t>nFilter</t>
  </si>
  <si>
    <t>How you manage your immediate response in the event of a cyber breach, is imperative. Our team of dedicated security consultants are instantly available to deal with a compromise.</t>
  </si>
  <si>
    <t>Highly advanced managed security services that take an approach based on defence, incident detection and response. Broken down into SOC Maturity, SOC Scanning and SOC Manage.</t>
  </si>
  <si>
    <t>Our qualified team of pen testers will simulate real-world attacks on your network infrastructure to identify existing and potential gaps that hackers can exploit.</t>
  </si>
  <si>
    <t>Through strong documentation and improved staff awareness, Nettitude will help ensure your organisation can meet its many strict compliance requirements.</t>
  </si>
  <si>
    <t>SECURITY RISK &amp; CONSULTING</t>
  </si>
  <si>
    <t>Guidance on how businesses must address information security and how to best allocate resources to deal with security risks, compliance and existing breaches.</t>
  </si>
  <si>
    <t>VULNERABILITY RESEARCH</t>
  </si>
  <si>
    <t>Whether it’s in applications, embedded devices or IoT technology, we have a team of dedicated vulnerability researchers to look at your hardware and software devices.</t>
  </si>
  <si>
    <t>TRAINING</t>
  </si>
  <si>
    <t>With a wealth of knowledge and experience, our team of security consultants can deliver bespoke training courses suited to any requirements an organisation has.</t>
  </si>
  <si>
    <t>Netwrix Auditor</t>
  </si>
  <si>
    <t>Auditing and compliance reporting</t>
  </si>
  <si>
    <t>Netwrix Data Classification</t>
  </si>
  <si>
    <t>Data discovery, classification and remedation</t>
  </si>
  <si>
    <t>Netwrix Data Security Platform</t>
  </si>
  <si>
    <t>Proactive and reactive security made easy</t>
  </si>
  <si>
    <t>Visualizer</t>
  </si>
  <si>
    <t>Alert fatigue is real. Network defenders struggle to keep up with volume. Threat intelligence may help “shrink the problem,” but only by finding signal, not reducing noise. GreyNoise helps answer:</t>
  </si>
  <si>
    <t>TIP Threat Intelligence Platform</t>
  </si>
  <si>
    <t>HITRUST Threat Catalogue</t>
  </si>
  <si>
    <t>Analyze your organization’s inherent risk by identifying threats, then map those threats to HITRUST CSF controls.</t>
  </si>
  <si>
    <t>DNS Audit</t>
  </si>
  <si>
    <t>UltraDNS</t>
  </si>
  <si>
    <t>UltraDNS Firewall</t>
  </si>
  <si>
    <t>UltraWAF</t>
  </si>
  <si>
    <t>Risk Mitigation Best Practices</t>
  </si>
  <si>
    <t>UltraDDoS Protect</t>
  </si>
  <si>
    <t>Cloud-native Container Security</t>
  </si>
  <si>
    <t>Secure your apps on any infrastructure</t>
  </si>
  <si>
    <t>Industry Specific</t>
  </si>
  <si>
    <t>Technology Solutions that Bring Agility to Your Practice.</t>
  </si>
  <si>
    <t>IT Data Services</t>
  </si>
  <si>
    <t>Disaster Recovery &amp; BC Planning</t>
  </si>
  <si>
    <t>Strategically optimize and protect your infrastructure with 24/7/365 Proactive Monitoring and Maintenance.</t>
  </si>
  <si>
    <t>VIRTUAL CISO (VCISO) SERVICE</t>
  </si>
  <si>
    <t>Nexor’s virtual CISO (vCISO) service provides you with the expertise of a Chief Information Security Officer at a fraction of the cost of hiring someone into a permanent role. A virtual CISO gives you access to our security management knowledge, built up over 20 years as leading UK cyber security innovators.</t>
  </si>
  <si>
    <t>APPLIED CYBER SECURITY RESEARCH</t>
  </si>
  <si>
    <t>Nexor’s consultants are subject matter experts at the forefront of cyber security research, specialising in secure information exchange solutions. They regularly undertake funded research projects to create innovative solutions to secure information exchange challenges. This means that our cyber security solutions are developed out of applied research at the forefront of the field.</t>
  </si>
  <si>
    <t>CYBER SECURITY ARCHITECTURE SERVICES</t>
  </si>
  <si>
    <t>Cyber security architecture is a business solution that mitigates the cyber security risks that threaten the business. It refers to the way that people, processes and technologies interact to ensure that risks and vulnerabilities do not result in problems for your organisation’s operations.</t>
  </si>
  <si>
    <t>CYBER SECURITY ASSESSMENT</t>
  </si>
  <si>
    <t>Cyber security assessments require a range of security assessment tools and techniques to determine the security posture of an organisation. The assessment should take into account the threats facing an organisation and its ability to respond to them.</t>
  </si>
  <si>
    <t>CYBER SECURITY MANAGEMENT SERVICES</t>
  </si>
  <si>
    <t>Cyber security management is an ongoing business process concerned with threat monitoring, risk assessment and evolving controls. Nexor’s security consultants bring years of experience and help to instil a culture of security in businesses. We offer a range of cyber security management services to help your business stay secure for the long term.</t>
  </si>
  <si>
    <t>CYBER SECURITY SOLUTIONS</t>
  </si>
  <si>
    <t>Cyber security solutions are as varied as the businesses they’re built for. Whether they take the form of complete technical systems or sub-systems within larger projects, security solutions are designed to protect the business’s data and increase its cyber resilience.</t>
  </si>
  <si>
    <t>CYBERSHIELD SECURE METHODOLOGY</t>
  </si>
  <si>
    <t>Nexor’s CyberShield Secure methodology underpins all of the work we undertake. It exists to ensure that a business’s digital transformation objectives are at the heart of any solutions we implement.</t>
  </si>
  <si>
    <t>Data Protection as a Service</t>
  </si>
  <si>
    <t>Data Access Security</t>
  </si>
  <si>
    <t>Provides centralized policy management, visibility, and control for NextLabs Entitlement Management and Rights Management.</t>
  </si>
  <si>
    <t>Entitlement Management</t>
  </si>
  <si>
    <t>Control appropriate access and usage with fine-grained policy enforcement. Enable secure access to commercial and proprietary applications—in the cloud, across the enterprise, and on mobile devices.</t>
  </si>
  <si>
    <t>Information Risk Assessment Program</t>
  </si>
  <si>
    <t>Rights Management</t>
  </si>
  <si>
    <t>Protect sensitive files from unauthorized access—inside and outside of the enterprise. Now you can easily and securely share information with suppliers, partners, and mobile employees.</t>
  </si>
  <si>
    <t>Enterprise &amp; Network Security</t>
  </si>
  <si>
    <t>Keep your data safe, everywhere</t>
  </si>
  <si>
    <t>Identity &amp; Access</t>
  </si>
  <si>
    <t>Secure, appropriate access to data</t>
  </si>
  <si>
    <t>Security Architecture &amp; Deployment</t>
  </si>
  <si>
    <t>Custom security solutions to protect your business</t>
  </si>
  <si>
    <t>System, policy and application reviews to protect your business</t>
  </si>
  <si>
    <t>Secure Internet-facing websites and applications.</t>
  </si>
  <si>
    <t>Keep DNS services up and running.</t>
  </si>
  <si>
    <t>Origin Protection</t>
  </si>
  <si>
    <t>Shield networks and systems from threats.</t>
  </si>
  <si>
    <t>Managed DDoS Mitigation Platform (MX7000)</t>
  </si>
  <si>
    <t>Cyber Security Incident Response</t>
  </si>
  <si>
    <t>Equips your organization with an expert Cyber Security Incident Response Team when you need it, as you need it.</t>
  </si>
  <si>
    <t>Comprehensive penetration testing services unrivaled in the industry.</t>
  </si>
  <si>
    <t>Security Event Management</t>
  </si>
  <si>
    <t>Sophisticated security information and event management (SIEM) solutions maintained, analyzed and responded to by nGuard experts.</t>
  </si>
  <si>
    <t>Trusted expertise to guide you through the complexities of Cloud Security.</t>
  </si>
  <si>
    <t>Certified GRC auditing services to ensure continued compliance with PCI, HIPAA, NERC/CIP, NYDFS and more.</t>
  </si>
  <si>
    <t>Thorough analysis and testing of Mobile solutions to ensure secure, compliant communications.</t>
  </si>
  <si>
    <t>Custom tailored security assessment services to proactively address over 25 key areas of concern.</t>
  </si>
  <si>
    <t>Best-in-class Intrusion Prevention &amp; Detection with time-tested processes and expertise providing 24x7 protection.</t>
  </si>
  <si>
    <t>Expert management of enterprise-class firewall, IPS, VPN and SIEM for large and small organizations.</t>
  </si>
  <si>
    <t>ESET's affordable, easy-to-manage security solutions protect your network, computers, mobile devices and users 24/7.</t>
  </si>
  <si>
    <t>In-line Bypass Switch</t>
  </si>
  <si>
    <t>A Network Bypass Switch ensures failover or fail-safe capabilities for an inline networking device or a network security tool such as a firewall, NGFW, IDS/IPS, WAF, DDOS and many other flavours of threat detection platforms. If the network or security appliance fails or needs to be taken off-line for whatever reason, its traffic is automatically rerouted, ensuring uninterrupted traffic flow on the network.</t>
  </si>
  <si>
    <t>Network Intelligence</t>
  </si>
  <si>
    <t>The visibility layer is a network that consists of resilient devices connecting security and monitoring tools. It allows specific traffic to be sent to desired destinations and a course of action to be set for connectivity or security device outages or attack scenarios.</t>
  </si>
  <si>
    <t>Network Packet Broker</t>
  </si>
  <si>
    <t>Niagara's Packet Brokers deliver access to network data to NetOps &amp; SecOps to enable detection, investigation and response to threats in real-time. Our NPB solutions are empowered by comprehensive Technology Alliance Program with world-class technology leaders and deployed in the world's most prominent networks.</t>
  </si>
  <si>
    <t>Network TAP</t>
  </si>
  <si>
    <t xml:space="preserve">A network TAP is an external network device that creates a “copy” of the traffic for use by various monitoring devices. It allows traffic mirroring and is an intricate part of an organization's network stack. The network TAP device is introduced at a point in the path of the network that is felt should be observed. </t>
  </si>
  <si>
    <t>CloudRay Virtual TAP</t>
  </si>
  <si>
    <t>Network Visibility Orchestration</t>
  </si>
  <si>
    <t xml:space="preserve">Single-pane of glass for the visibility layer is a critical mechanism for Network and Security Operations (NetSecOps) to enable them to locate, isolate, and provision network visibility solutions for performance and network security related applications. </t>
  </si>
  <si>
    <t>The Open Visibility Platform</t>
  </si>
  <si>
    <t>An unconstrained deployment hub for agility to intelligently deliver network traffic to unlimited security and networking solutions</t>
  </si>
  <si>
    <t>For AWS</t>
  </si>
  <si>
    <t>Discover, classify, and protect your sensitive data in AWS. Nightfall uses machine learning to identify business-critical data, like customer PII, across your AWS account, so you can manage &amp; protect it.</t>
  </si>
  <si>
    <t>For Confluence</t>
  </si>
  <si>
    <t>Discover, classify, and protect your sensitive data in Confluence. Nightfall uses machine learning to identify business-critical data, like customer &amp; employee PII, across your Confluence account, so you can manage &amp; protect it.</t>
  </si>
  <si>
    <t>For GitHub</t>
  </si>
  <si>
    <t>Scan your GitHub repos for credentials &amp; secrets. Nightfall Radar automatically detects credentials &amp; secrets, like API keys, in GitHub repos via machine learning - ensuring your sensitive data is kept safe.</t>
  </si>
  <si>
    <t>For Google Drive</t>
  </si>
  <si>
    <t>Data security built for Google Drive. Nightfall instantly scans and audits file sharing &amp; permissions in Google Drive, ensuring your sensitive data is safe and in the right hands.</t>
  </si>
  <si>
    <t>For Jira</t>
  </si>
  <si>
    <t>Discover, classify, and protect your sensitive data in Jira Nightfall uses machine learning to identify business-critical data, like customer &amp; employee PII, across your Jira account, so you can manage &amp; protect it.</t>
  </si>
  <si>
    <t>For Slack</t>
  </si>
  <si>
    <t>Instantly add data loss prevention to Slack. Nightfall™ DLP is a Slack bot that uses machine learning to identify sensitive data, like customer PII, across your Slack organization, so you can manage &amp; protect it.</t>
  </si>
  <si>
    <t>NetDetector Suite</t>
  </si>
  <si>
    <t>NetOmni</t>
  </si>
  <si>
    <t>Supreme Eagle</t>
  </si>
  <si>
    <t>Hardware Appliances</t>
  </si>
  <si>
    <t>LogWave</t>
  </si>
  <si>
    <t>NINJIO AWARE ANIME</t>
  </si>
  <si>
    <t>NINJIO’s core philosophy is “no more boring lectures.” Unlike most security awareness training, which is simply a “check-the-box” exercise, we want users to be engaged and have fun while they’re learning about today’s biggest cybersecurity threats.</t>
  </si>
  <si>
    <t>NINJIO AWARE CORPORATE</t>
  </si>
  <si>
    <t>Most security awareness training is like watching paint dry and doesn’t engage people through creative storytelling. Thus, human error—which accounts for almost all cybersecurity breaches—doesn’t get addressed because very few are paying attention.</t>
  </si>
  <si>
    <t>Intelligence Team as a Service</t>
  </si>
  <si>
    <t>Adversary Insights Retainer</t>
  </si>
  <si>
    <t>Investment Zero Touch Diligence</t>
  </si>
  <si>
    <t>Third Party Risk Management Zero Touch Diligence</t>
  </si>
  <si>
    <t>This should be the first question that you ask. Our Dark Web Monitoring and Threat Intelligence services are designed to help you protect your brand, your data, and your reputation.
As a leader in Cyber Threat Intelligence, Hold Security has played a pivotal role in identifying major threats and breaches over the past decade. Our Threat Intelligence Services have identified and contributed to the investigation of many highprofile breaches, while minimizing or successfully mitigating major cyber threats for our clients.</t>
  </si>
  <si>
    <t>NJVC Cyber Fusion Framework</t>
  </si>
  <si>
    <t xml:space="preserve">We deliver enterprise cybersecurity, because a weakness anywhere in your enterprise is a weakness everywhere in your enterprise. </t>
  </si>
  <si>
    <t>Nok Nok S3 Authentication Suite</t>
  </si>
  <si>
    <t>Passwordless Authentication</t>
  </si>
  <si>
    <t>Authentication is the "front door" to digital services. The Nok Nok™ S3 Authentication Suite (S3 Suite) provides passwordless authentication that is more convenient and user friendly than legacy authentication, and is more secure than legacy 2FA, resulting in improved user engagement and greater security.</t>
  </si>
  <si>
    <t>S3 Authentication SDK</t>
  </si>
  <si>
    <t xml:space="preserve">The SDKs allow the integration of next generation authentication into your services and applications.  The SDKs are based on current and future FIDO standards that Nok Nok continues to author, track, implement and test, allowing your development team to focus on their core competence and your business. </t>
  </si>
  <si>
    <t>Strong Authentication as-a-Service</t>
  </si>
  <si>
    <t>With the advent of Cloud Computing and “As A Service” offerings, enterprises are looking to quickly procure, deploy and integrate FIDO based authentication solutions without having to invest in dedicated IT hardware and software resources. Further, often they have little or no mobile or server development resources to perform integration.</t>
  </si>
  <si>
    <t>Digital Authentication and FIDO Strategy, Solution Architecture Advisory Services, FIDO Certification Services, Training Services &amp; Development Services</t>
  </si>
  <si>
    <t>Nok Nok IoT SDK</t>
  </si>
  <si>
    <t xml:space="preserve">The Nok Nok IoT SDK enables organizations to provide flexible, easy-to-use, and secure user-to-device authentication leveraging Nok Nok’s unique legacy in providing passwordless customer authentication across mobile applications, mobile Web, desktop Web and smartwatches. </t>
  </si>
  <si>
    <t>NetGuard Endpoint Security</t>
  </si>
  <si>
    <t>NetGuard Certificate Lifecycle Manager</t>
  </si>
  <si>
    <t>NetGuard Certificate Manager</t>
  </si>
  <si>
    <t>Deepfield Network Firewall</t>
  </si>
  <si>
    <t>NetGuard Adaptive Security Operations</t>
  </si>
  <si>
    <t>NetGuard Virtual Firewall</t>
  </si>
  <si>
    <t>IPsec Security Gateway</t>
  </si>
  <si>
    <t>HYAS INSIGHT</t>
  </si>
  <si>
    <t>From our exclusive data sources to our non-traditional collection mechanisms, HYAS Insight is the most powerful investigation and attribution system ever created. Used by top Fortune companies to power their security and fraud investigations, it provides enterprises with unparalleled visibility into the origins of attacks, the infrastructure being used to attack them, and the infrastructure likely to be used in future attacks.</t>
  </si>
  <si>
    <t>Securing critical networks. Running a vital part of the UK’s critical national infrastructure comes with a responsibility to deliver a service that is reliable, resilient and secure. This expertise has evolved into our cyber division, offering network detection and response to governments and enterprises worldwide.</t>
  </si>
  <si>
    <t>CyGlass NDaaS</t>
  </si>
  <si>
    <t>Domain SolutionsProtecting and connecting over 10 million .UK domain names for over 20 years. Maintaining 100% uptime since inception, our critical national infrastructure supports the UK’s online economy, connecting .UK, .cymru, .wales and over 75 generic Top Level Domains (gTLDs).</t>
  </si>
  <si>
    <t xml:space="preserve">NopSec provides industry-leading Penetration Testing, Adversarial Simulation, Cyber Security Risk Assessment, Social Engineering, and Compliance-driven services to form a holistic and effective vulnerability risk management program for your organization.
</t>
  </si>
  <si>
    <t xml:space="preserve">PROFESSIONAL SERVICES
</t>
  </si>
  <si>
    <t xml:space="preserve">In addition to cybersecurity assessments, NopSec offers a variety of professional services related to product implementation, third party integrations and other custom development work.
</t>
  </si>
  <si>
    <t xml:space="preserve">MANAGED VULNERABILITY MANAGEMENT SERVICE
</t>
  </si>
  <si>
    <t>NopSec’s Managed Vulnerability Management (Managed VM) service has been designed to offload day-to-day operations to our vulnerability management experts and extend coverage across the attack surface so you can build a successful program. NopSec’s Managed VM provides end-to-end support right from the initiation of scan till remediation.This helps effectively address the vulnerabilities through a managed approach.</t>
  </si>
  <si>
    <t>Unified VRM</t>
  </si>
  <si>
    <t>NordVPN Online security and privacy</t>
  </si>
  <si>
    <t>A VPN service provides you a secure, encrypted tunnel for online traffic to flow. Nobody can see through the tunnel and get their hands on your internet data. NordVPN is the best VPN if you’re looking for a peace of mind when you use public Wi-Fi, access personal and work accounts on the road, or want to keep your browsing history to yourself.</t>
  </si>
  <si>
    <t>NordLocker Encryption with cloud storage</t>
  </si>
  <si>
    <t xml:space="preserve">Secure your files in a click and back them up on a private cloud. Your data is always within reach. Always encrypted.
</t>
  </si>
  <si>
    <t>NordPass Password management</t>
  </si>
  <si>
    <t>Store passwords in a single place and log in to your favorite websites and apps with a click. With NordPass, access your login credentials on any device, even when you’re offline.</t>
  </si>
  <si>
    <t>Third-party risk assessments are a requirement for many compliance frameworks. They are also an effective measure of the design and performance of your controls risk mitigation strategies. NCG provide risk assessments for FISMA, SSAE, SOX, and HIPAA compliance. NCG has collaborative tools to streamline data collection processes and scheduling to minimize the level of effort needed by an organization to support the assessment process. NCG provides detailed findings, recommendations, and road maps with implementation details that are actionable to take corrective and enhancing measures.</t>
  </si>
  <si>
    <t>Aviation Safety Management Systems</t>
  </si>
  <si>
    <t>The NCG Team has decades of experience building compliant programs and helping organizations of all sizes and complexities develop programs for safety, risk management, security, and compliance. We have designed and built frameworks that have grown with the organization. We have helped organizations develop the frameworks with incentives and controls to successfully influence corporate culture to align with strategic objectives.</t>
  </si>
  <si>
    <t>Banking &amp; Financial</t>
  </si>
  <si>
    <t>Customer expectations and regulatory oversight drive financial institutions and determine their reputations. From acquisitions to new system implementations, NCG offers services to plan and exercise each detail during complex projects. Consultants have experience in project preparation and testing as well as contingency planning and event execution. NCG has successfully managed or supported more than a dozen merger and acquisition deals, totaling more than $100 million in value. As consultants offer their services, they work with stakeholders to ensure business processes and resources can accommodate change without impacting customers, employees, or other partners.</t>
  </si>
  <si>
    <t>Compliance &amp; Oversight</t>
  </si>
  <si>
    <t>Compliance with regulations, industry standards, state and federal laws, and other requirements can be very confusing and expensive. Engaging different parts of the organization can cause duplication of efforts, incongruous data, and reporting challenges. NCG provides services, frameworks, and tools to help organizations better manage and memorialize compliance and oversight efforts. NCG helps organizations leverage existing data sources and implement processes for new data collection and interfaces for different elements across the organization.</t>
  </si>
  <si>
    <t>Organizations must have robust cybersecurity capabilities to deal with internal and external threats and any factors particular to their organization. Cybersecurity programs must span all facets of the enterprise and engage all its resources and key third parties. NCG helps organization bolster or craft cybersecurity programs that help them get their arms around the full spectrum of cybersecurity to protect the confidentiality, integrity, and availability of their data. NCG provides technical and programmatic support to plan and implement steps to better their overall security posture. NCG security tools help organizations of all sizes and industries get started or enhance their security capabilities.</t>
  </si>
  <si>
    <t>Cybersecurity Maturity Model Certification (CMMC) Preparation and Implementation Services</t>
  </si>
  <si>
    <t>The Cybersecurity Maturity Model Certification (CMMC) is a new Department of Defense (DoD) process to ensure that all suppliers in the Defense Industrial Base have a base level of cybersecurity capabilities. DoD is planning to include CMMC Maturity Level requirements in RFPs starting in late 2020. NCG provides services and tools to help organizations prepare and implement practices for certification specifications. NCG helps organizations accomplish certification objectives in a managed and targeted manner that makes the most business sense for your company’s unique circumstances. NCG’s CMMC Orchestration services follow NCG’s proven delivery model that integrates people, data, technology, and processes—focused on delivery of business objectives.</t>
  </si>
  <si>
    <t>DevOps for your Organization</t>
  </si>
  <si>
    <t>DevOps is a different approach to how you manage and conduct development and operations in your organization. Adopting DevOps in your organization is about changing the way you approach development and operations of code. We help you sift through the different tools, platforms, and offerings to understand what makes the most business sense for your organization and application portfolio.</t>
  </si>
  <si>
    <t>Drupal Development &amp; Consulting</t>
  </si>
  <si>
    <t>NCG offers Drupal Consulting to assist development teams in areas like architecture planning, security and performance auditing, and staff augmentation. Our Drupal Architects are vastly experienced in helping a variety of clients meet their goals and maintain security content managing systems.</t>
  </si>
  <si>
    <t>Drupal Services</t>
  </si>
  <si>
    <t>Drupal is a powerful open source content-management system that allows organizations develop dynamic web-based tools. To take full advantage of Drupal, your design, development, and configuration management teams need to understand the Drupal framework and how to work with it effectively. NCG offers Drupal development training and consulting services that empower your entire team do more with Drupal. With on-site training and consulting options, NCG enhances the capabilities and skills of all parties involved in the development process. NCG helps teams leverage best practices and shares lessons learned to your specific development environment.</t>
  </si>
  <si>
    <t>Integration Services</t>
  </si>
  <si>
    <t>As businesses embark on merger, acquisition, and divestiture endeavors, they must integrate their systems, people, and data effectively to succeed. Moreover, they must oversee technical and security planning, testing, and implementation. NCG offers integration services that span the system development lifecycle, supporting technological and organizational needs, human factors, and data requirements.</t>
  </si>
  <si>
    <t>Missing the details of information technology and resources can destroy the value of an acquisition. Transition and integration costs can wipe out profitability and strain both the buyer and the seller. Mergers &amp; Acquisitions (M&amp;A) need the correct technical information and processes to secure transition environments throughout the acquisition life cycle. NCG brings a combination of M&amp;A experience and strong technical assessment capabilities to support both acquirers and those divesting. NCG supports due diligence efforts and deal structuring to account for technology and operational factors. NCG provides integration and transition services to connect and convert data and systems. NCG develops and administers special security programs to deal with unique interaction models between the parties and their third parties. For deployment planning, exercising, and execution, NCG has the people and tools to manage the event and deal with incidents as they arise.</t>
  </si>
  <si>
    <t>NCG Privacy Programs &amp; Assessment Services provide organizations with frameworks and detailed insight to protect the privacy of both internal and client data. We design and build sustainable privacy programs that evolve with the organization, streamlining privacy compliance and risk management efforts across engineering, operations, and administration functions. We also provide third-party Privacy Impact Assessments (PIAs) and GDPR compliant Data Protection Impact Assessments (DPIAs).</t>
  </si>
  <si>
    <t>Program Office Support</t>
  </si>
  <si>
    <t>Manage development and currency of policies, plans and procedures.
Manage oversight and governance activities
Manage risk management processes
Direct project engagement and support</t>
  </si>
  <si>
    <t>System Enterprise &amp; Blueprinting</t>
  </si>
  <si>
    <t>Over the years, an organization’s operating environment can grow in complexity. Banks, for example, may have core systems that are decades old and supported by multiple level channels and other systems. No single source exists for all these systems to interact with each other. Some systems may have come through acquisitions and have no documentation. Other systems may have a key resource that has a lot of operational information that only exists in the resource’s head. NCG has helped organizations develop a blueprint of how their manual and automated systems work together. NCG uses industry standard approaches, such as BIAN banking standards, to capture this data. NCG has developed tools to streamline data collection and provide ways to easily keep this information current over time.</t>
  </si>
  <si>
    <t>Most organizations rely on third parties for key support and function. These parties have access to your most critical systems and data. Regulators have focused on these relationships (e.g. OCC 2013-29 and HIPAA Omnibus Rule), reinforcing the accountability a regulated organization has for its third parties. NCG helps organizations develop and implement processes to better manage relationships with third parties. Starting with agreement specifications of controls and responsibilities of third parties, NCG help organizations make sure they have the right terms and conditions to protect themselves. NCG has developed tools to help organizations engage vendor management, sourcing, and relationship-owning groups in order to collaborate effectively in the vendor management process.</t>
  </si>
  <si>
    <t>Drupal Team Training</t>
  </si>
  <si>
    <t>Get your entire Team ready to be more productive with Drupal. On-site training for your developers, designers, architects, and managers builds a consistent base of knowledge across all your resources. We provide team training packages for every skill level, and an extensive Drupal Bootcamp package tailored to your business goals.</t>
  </si>
  <si>
    <t>Trusted Cloud</t>
  </si>
  <si>
    <t>LYNXeon Cyber Pattern Analysis Platform</t>
  </si>
  <si>
    <t xml:space="preserve">CloudTracker
</t>
  </si>
  <si>
    <t xml:space="preserve">CloudTracker is a GOTS, cloud-native web application that provides access to comprehensive, real-time cloud expenses. CloudTracker helps manage risk, promote transparency, identify inefficiencies, and optimize consumption across your entire enterprise. This capability is essential to any government agency using the cloud as part of their modernization strategy.
</t>
  </si>
  <si>
    <t xml:space="preserve">Novetta Cyber Analytics
</t>
  </si>
  <si>
    <t xml:space="preserve">Novetta Cyber Analytics is an advanced network traffic analytics solution that empowers analysts to identify suspicious activity with rapid retrieval of packet-level data, dramatically accelerating triage and facilitating proactive threat hunting. Novetta Cyber Analytics' unique capabilities are combined with features of the Elastic Stack to efficiently store, analyze, and visualize data in real-time.
</t>
  </si>
  <si>
    <t xml:space="preserve">NowSecure Data
</t>
  </si>
  <si>
    <t>Get risk intelligence on millions of public mobile apps. NowSecure Data provides continuous monitoring of commercial apps for security, privacy and compliance risks so you have the visibility to make wise decisions.</t>
  </si>
  <si>
    <t xml:space="preserve">NowSecure Platform
</t>
  </si>
  <si>
    <t>Fully automate security and privacy testing for mobile apps you build and use within one easy-to-use portal. With NowSecure Platform, test pre-prod and/or published iOS/Android binaries while monitoring the apps that power your workforce.</t>
  </si>
  <si>
    <t xml:space="preserve">NowSecure Workstation
</t>
  </si>
  <si>
    <t>Purpose-built for mobile security analysts, this pre-configured hardware &amp; software kit compresses mobile app vulnerability assessment time from days to hours and enables repeatable testing with pre-formatted reporting built in.</t>
  </si>
  <si>
    <t xml:space="preserve">NowSecure Services
</t>
  </si>
  <si>
    <t>As your partner in mobile app security, NowSecure Services is like an extension of your team, whether you need manual penetration testing, developer training, technical support, or assistance in growing your mobile app security program.</t>
  </si>
  <si>
    <t xml:space="preserve">Threat Intelligence
</t>
  </si>
  <si>
    <t xml:space="preserve">Nozomi Networks Threat Intelligence™ service continuously updates Guardian™ appliances with rich data and analysis so you can detect and respond to vulnerabilities and emerging threats faster.
Guardian correlates Threat Intelligence information with broader environmental behavior to deliver maximum security and operational insight.
</t>
  </si>
  <si>
    <t>Asset Intelligence</t>
  </si>
  <si>
    <t>Nozomi Networks Asset Intelligence™ service continuously updates Guardian™ appliances with rich OT and IoT device profile and behavioral data so you can identify and respond to the most important security alerts faster.
It enables Guardian appliances to precisely classify assets to accelerate the learning process for OT and IoT environments and provide detailed alerts that pinpoint significant security and operational anomalies.</t>
  </si>
  <si>
    <t>Central Management Console</t>
  </si>
  <si>
    <t>Nozomi Networks Central Management Console™ (CMC) delivers centralized OT and IoT security management – no matter how large or distributed your business is.
Its physical, cloud or virtual appliances unify visibility and management of Guardian appliances for thousands of sites and devices.
Whether you’re consolidating visibility and risk management at the edge or in the cloud, the CMC is fast and simple to deploy.</t>
  </si>
  <si>
    <t xml:space="preserve">Guardian
</t>
  </si>
  <si>
    <t>Nozomi Networks Guardian™ unlocks visibility across OT, IoT, and IT for accelerated security and digital transformation.
Its physical or virtual appliances monitor network communications and device behavior, delivering instant awareness of your OT/IoT network and its activity patterns. You see the highest priority vulnerabilities as well as threats and anomalous behavior, enabling you to respond faster, ensuring high reliability and security.</t>
  </si>
  <si>
    <t xml:space="preserve">Smart Polling
</t>
  </si>
  <si>
    <t>Nozomi Networks Smart Polling™ software add-on extends Guardian’s passive asset discovery with low-volume active polling to deliver enhanced asset tracking, vulnerability assessment and security monitoring.
Smart Polling gathers extensive information about all assets on your network, including operating system, firmware, patch levels and more, to help you identify weaknesses before they’re exploited. It also identifies non-communicating assets and rogue devices that don’t belong.</t>
  </si>
  <si>
    <t>Remote Collectors</t>
  </si>
  <si>
    <t>Vantage</t>
  </si>
  <si>
    <t>Nozomi Networks Vantage™ leverages the power and simplicity of software as a service (SaaS) to deliver unmatched security and visibility across your OT, IoT, and IT networks.
Vantage accelerates digital transformation for the largest and most complex distributed networks.
You can centrally manage all of your Guardian deployments, monitor any number of devices, and protect any number of locations, from anywhere in the world.</t>
  </si>
  <si>
    <t>Guardian Community Edition</t>
  </si>
  <si>
    <t>Nozomi Networks Labs Tools</t>
  </si>
  <si>
    <t>Email APT(ZombieZERO E)</t>
  </si>
  <si>
    <t>anti-malware</t>
  </si>
  <si>
    <t>ZombieZERO Inspector E removes malicious codes contained in an email before sending the email to the mail server. The malicious codes included in the email (EML) are removed and the email is then put together again before being sent to the mail server. In the case of new forms of malware attacks such as spear phishing and ransomware, 87% of them use emails to infiltrate the target computer. Zombie ZERO Inspector E is an APT security solution developed specifically for emails to overcome the limitations of the conventional signature-based spam mail solutions that are unable to provide protection against new malware and malware variants. It also provides MTA functions (spam mail blocking, bypass and removal of attachments) to ensure security in using email services.</t>
  </si>
  <si>
    <t>File APT(ZombieZERO F)</t>
  </si>
  <si>
    <t>Zombie Zero F detects and blocks malicious codes in files transmitted between an external network and an internal network in connection with a network-linked solution in an environment where the networks are separated. Files are shared (SMB/NFS/Web API, etc.) by a network-linked solution, and it is analyzed by the file APT solution to check for the presence of new malware and malware variants as a way to protect the client/server.</t>
  </si>
  <si>
    <t>Network APT(ZombieZERO N)</t>
  </si>
  <si>
    <t>ZombieZERO N is a security solution that detects and blocks new malware and malware variants by collecting valid data from the network traffic. URLs, files and other information collected from the network are analyzed using a virtual machine in order to respond to and defend against network APT. Using behavior-based multi-dimensional analysis (anti-virus engine, static YARA, dynamic behavior analysis, reputation analysis), new malware and malware variants that are not yet known are detected, and preemptive response can be made against potential internal threats.</t>
  </si>
  <si>
    <t>EDR (ZombieZERO EDR)</t>
  </si>
  <si>
    <t>This is a security solution in the form of an agent that detects and blocks attacks from ransomware, new malware and malware variants occurring in the user segments such as computers and servers. EDR (ZombieZERO EDR) is installed on the client/server to detect and block attacks via USB, Wi-Fi, Build, Share Folder and encrypted compression that bypass the mail/email/network connections.</t>
  </si>
  <si>
    <t>ZombieZERO Inspector V3.0</t>
  </si>
  <si>
    <t>ZombieZERO Inspector is a security solution that detects and blocks APT, new malware and malware variants. It is an information security system that helps prevent security incidents such as data leakage and network paralysis, in addition to providing protection against ransomware. Consisting of an endpoint detection and response (EDR) component and a network packet analysis and defense component (Inspector), it minimizes false positives for accurate judgment and rapid response and even detects and blocks malware attempting to bypass the network.</t>
  </si>
  <si>
    <t>ZombieZERO Inspector V4.0</t>
  </si>
  <si>
    <t>ZombieZERO Inspector V4.0 is security solution software that detects malware coming in from an external source using pattern-based and behavioral analysis techniques and blocks or isolates it. It also blocks access by internal users using unauthorized IP/URL (e.g. malware sender). ZombieZERO Inspector V4.0 is comprised of ZombieZERO Detector V4.2.71 (hereinafter referred to as “ZombieZERO Detector”), Analyzer Agent V4.0.0 (hereinafter referred to as “Analyzer Agent”) and ZombieZERO Detector V.4.0.227 (hereinafter referred to as “ZombieZERO Agent”).</t>
  </si>
  <si>
    <t>ZombieZERO SECaaS</t>
  </si>
  <si>
    <t>ZombieZERO SECaaS is the cloud service for ZombieZERO EDR.
It is possible to purchase, install and manage the program in a software form from the webpage, and it is installed in the form of an agent in the user segmentssuch as computers and servers. Network packets generated in the user segmentsare sent to the cloud-type security server (cloud version of ZombieZERO Inspector) to detect and block new malware and malware variants including ransomware.</t>
  </si>
  <si>
    <t>Integrated Management Solution(ZombieZERO C)</t>
  </si>
  <si>
    <t>management console</t>
  </si>
  <si>
    <t>ZombieZEROInspector C performs control and management based on integrated analysis results from N/E/F and EDR products. Based on the analysis results from the APT solution, the integrated management solution performs an association analysis and policy management to maximize convenience for the administrator.</t>
  </si>
  <si>
    <t>Malware Security Consulting</t>
  </si>
  <si>
    <t>We offer malware security consulting to provide security strategies optimized for the operating environment as a way to protect the customer’s assets and information against (known, unknown or suspected) malware that can infiltrate the system through diverse routes for a targeted attack.</t>
  </si>
  <si>
    <t>Phishing Awareness Training</t>
  </si>
  <si>
    <t>Vulnerability Management Services</t>
  </si>
  <si>
    <t>Attack Threat Monitoring</t>
  </si>
  <si>
    <t>DDoS Monitoring</t>
  </si>
  <si>
    <t>Next Generation Intrusion Prevention</t>
  </si>
  <si>
    <t>Enterprises are constantly assaulted by malware, ransomware, botnets and other forms of attack that can easily circumvent traditional firewalls and legacy Intrusion Prevention Systems. Most modern attacks are content-based, making even the most sophisticated detection mechanisms inadequate at finding the bad hiding among the good.
The NSFOCUS Threat Analysis System (TAS) provides advanced multi-stage AI analysis for detection and mitigation of tomorrow’s and beyond unknown and zero-day advanced persistent threats (APTs).</t>
  </si>
  <si>
    <t>Exposed Internet Surface Analysis</t>
  </si>
  <si>
    <t>Cloud Web Vulnerability Scanning Service</t>
  </si>
  <si>
    <t>Cloud DDoS Protection</t>
  </si>
  <si>
    <t>Defeat DDoS attacks impacting your infrastructure with Cloud DDoS Protection Services designed for Service Providers</t>
  </si>
  <si>
    <t>Anti-DDoS System</t>
  </si>
  <si>
    <t>Service Providers no longer need to rely on null routes to mitigate DDoS attacks. Our Anti-DDoS System is a fast, reliable, and scalable appliance that provides real-time mitigation of DDoS attacks, while allowing legitimate traffic to continue to pass through.</t>
  </si>
  <si>
    <t>HYAS INTELLIGENCE SERVICES</t>
  </si>
  <si>
    <t>The HYAS Intelligence Team is an important resource for many Global 2000 organizations, helping them to better understand the nature of the threats they face on a daily basis.
Our clients trust us to be an extension of their own teams. The strength of these engagements helps to ensure that clients receive the intelligence they need when they need it, and allows HYAS to be proactive in providing advice related to emerging or changing threats.</t>
  </si>
  <si>
    <t>https://www.nssplus.com/</t>
  </si>
  <si>
    <t>Cyber Infrastructure Engineering</t>
  </si>
  <si>
    <t>Infrastructure engineering</t>
  </si>
  <si>
    <t>Cyber Service Provider</t>
  </si>
  <si>
    <t>Virtual Security Operations Center (VSOC)</t>
  </si>
  <si>
    <t>Network Security Monitoring Operations</t>
  </si>
  <si>
    <t>Red Team, Blue Team &amp; Penetration Testing</t>
  </si>
  <si>
    <t>Risk and Vulnerabilty Assessment</t>
  </si>
  <si>
    <t>Software Assurance</t>
  </si>
  <si>
    <t>Cybersecurity Awareness and Training</t>
  </si>
  <si>
    <t>Cyber Vulnerability Management</t>
  </si>
  <si>
    <t>OSINT Training</t>
  </si>
  <si>
    <t>Mapper</t>
  </si>
  <si>
    <t>Nfusion</t>
  </si>
  <si>
    <t>Nfusion overcomes these challenges by completely isolating your applications, browsing activity, and identity in an environment separate from your local machines and networks. No custom installation or interface is needed.
Just login with the apps you normally use and go, knowing you are totally secure.</t>
  </si>
  <si>
    <t>Security Incident Management and Response Services</t>
  </si>
  <si>
    <t xml:space="preserve">Through our intelligent, platform-based services, we deliver solutions with agility and scalability. NTT simplifies the management of your day-to-day operations, across multivendor hybrid IT environments. Our global integrated portfolio of capabilities helps you create, build, manage, and innovate at every stage of your organization’s journey. Our skilled people form the heart of the partnership, driving the realization of your business goals.  </t>
  </si>
  <si>
    <t>Enterprise Security Monitoring</t>
  </si>
  <si>
    <t>Security Device Management</t>
  </si>
  <si>
    <t>Security Operation Center-as-a-Service</t>
  </si>
  <si>
    <t>Web Application Firewall-as-a-Service</t>
  </si>
  <si>
    <t>WAF as a service</t>
  </si>
  <si>
    <t>Security Assurance Services</t>
  </si>
  <si>
    <t>Security Governance, Risk and Compliance Services</t>
  </si>
  <si>
    <t>Security Strategic Services</t>
  </si>
  <si>
    <t>Security Architecture and Design Services</t>
  </si>
  <si>
    <t>NC Protect for Dropbox &amp; Dropbox Business</t>
  </si>
  <si>
    <t xml:space="preserve">The Cloud has introduced new collaboration capabilities in the workplace, but they have also increased the risk of your sensitive business data ending up in the wrong hands. It’s time to modernize your security with NC Protect’s data-centric protection for sensitive collaboration data.Perimeter security and conditional access at the app level are ineffective in preventing exfiltration of data by bad actors and once they access your collaboration tools. 
</t>
  </si>
  <si>
    <t>NC Protect for File Shares</t>
  </si>
  <si>
    <t>Many organizations have turned to document collaboration and management platforms including Microsoft SharePoint, Office 365, Dropbox and other cloud solutions to store and collaborate on this unstructured content.
However, many companies still use traditional File Shares where terabytes of data are continue to be stored and accessed. Some will migrate that content over to systems like SharePoint; others will continue to store and archive information in existing repositories.</t>
  </si>
  <si>
    <t>NC Protect for Microsoft Teams</t>
  </si>
  <si>
    <t xml:space="preserve">The explosive adoption of Microsoft Teams to support collaboration and remote work is changing how people communicate and exchange information with colleagues and third parties. With over 75M users, the ability to quickly share information via built-in chat and file sharing capabilities has rapidly made Microsoft Teams a key collaboration app for organizations.
</t>
  </si>
  <si>
    <t>NC Protect for Nutanix Files</t>
  </si>
  <si>
    <t xml:space="preserve">Organizations rely on file storage platforms like Nutanix Files to store and collaborate on unstructured content. As the amount of data grows, so does the risk to your business. 39% of companies have identified cloud storage and file sharing apps as the most vulnerable to insider attacks (2019 Insider Threat Report). </t>
  </si>
  <si>
    <t>NC Protect for Office 365 &amp; SharePoint</t>
  </si>
  <si>
    <t>NC Protect provides advanced data-centric security for the Microsoft suite of workplace solutions, including Office 365, SharePoint Online and on-premises, OneDrive, Teams, Yammer and Exchange emails providing enhanced information protection for on-premises, cloud and hybrid environments. The platform empowers enterprises to automatically find, classify and secure unstructured data, and determine how it can be accessed with granular control.</t>
  </si>
  <si>
    <t>NC Protect for Teams LiveTiles Wizdom Integration</t>
  </si>
  <si>
    <t>Microsoft has declared Teams their fastest growing enterprise application with over half a million organizations using it and growing. For many organizations Microsoft Teams (Teams) fills an essential gap for group communication and productivity, an area where other collaboration tools have fallen short. However, Teams sprawl, while excellent for organic adoption, can present governance and security challenges for organizations.</t>
  </si>
  <si>
    <t>NC Protect for Yammer</t>
  </si>
  <si>
    <t>Social collaboration tools like Yammer are great for engaging wide audiences that are often comprised of both internal and external parties. They foster transparent sharing of ideas to keep everyone informed. However, despite the evolution of the collaboration tools, many organizations have continued to rely on traditional security approaches that fail to account for data and users that are now almost constantly in motion.</t>
  </si>
  <si>
    <t>Nucleus for Application Security</t>
  </si>
  <si>
    <t>Nucleus provides comprehensive risk insights and automated vulnerability triage, streamlining application protection while allowing DevOps to react to threats faster.</t>
  </si>
  <si>
    <t>Nucleus for Federal Government</t>
  </si>
  <si>
    <t>Organize and control access to data any way you choose. Ensure compliance and answer difficult risk questions with advanced analysis and reporting.</t>
  </si>
  <si>
    <t>Nucleus for Vulnerability Management</t>
  </si>
  <si>
    <t>Nucleus unites the existing tools in your security
stack, making it easy to analyze, prioritize, and
act on your vulnerability data.</t>
  </si>
  <si>
    <t>API-Only Deployment</t>
  </si>
  <si>
    <t>Save time and resources deploying the solution you need with the metrics that matter.</t>
  </si>
  <si>
    <t xml:space="preserve">Nucleus for Managed Security Service Providers (MSSPs) </t>
  </si>
  <si>
    <t xml:space="preserve">Control the chaos of vulnerability management and serve
more customers with the same headcount by adding the
power of Nucleus to your managed services portfolio. </t>
  </si>
  <si>
    <t>Compliance Assessment Services</t>
  </si>
  <si>
    <t>RedSec Services</t>
  </si>
  <si>
    <t>Security Assessment &amp; Advisory Services</t>
  </si>
  <si>
    <t>Splunk Professional Services</t>
  </si>
  <si>
    <t>NuID Free</t>
  </si>
  <si>
    <t>NuID Developer</t>
  </si>
  <si>
    <t>NuID Business</t>
  </si>
  <si>
    <t>NuID Enterprise</t>
  </si>
  <si>
    <t>Nuix Discover</t>
  </si>
  <si>
    <t>Nuix Discover gives you the world’s best processing, everyday analytics, and machine learning-powered review in a single platform so you can get to the truth faster. Backed by innovative, integrated customer success programs, Nuix Discover is the trusted choice for organizations worldwide. Deploy it on-premise, in the cloud, or anything in between.</t>
  </si>
  <si>
    <t>Nuix Enterprise Collection Center</t>
  </si>
  <si>
    <t>Investigation, eDiscovery, cybersecurity, incident response, and compliance tasks require you to collect, relocate, and produce data from many devices and storage platforms, often from disparate, remote, and difficult-to-access sources. Nuix Enterprise Collection Center makes collecting data simpler, faster, and cheaper to accomplish from endpoints anywhere on your enterprise network</t>
  </si>
  <si>
    <t>Nuix Investigate</t>
  </si>
  <si>
    <t>Investigators and their teams can make better-informed decisions and solve cases faster with Nuix Investigate®. Our advanced investigation software blends cuttingedge digital workflows and graphic analysis with elements of traditional investigations.</t>
  </si>
  <si>
    <t>Nuix Workstation</t>
  </si>
  <si>
    <t>Nuix Workstation is the world’s leading technology for extracting intelligence from high-volume unstructured, semi-structured, and structured data. It saves you time, increases productivity, and streamlines workflows.</t>
  </si>
  <si>
    <t>Nuix Adaptive Security</t>
  </si>
  <si>
    <t>Nuix Adaptive Security offers you the visibility, adaptability, and control over your data right at its source, monitoring your endpoints in real-time. This next-generation detection and investigation solution helps you quickly detect and investigate insider threats and security breaches with unparalleled precision and speed.</t>
  </si>
  <si>
    <t>Incident Readiness</t>
  </si>
  <si>
    <t>Secure every device that accesses your network with Endpoint Detection Security Solutions - for free. Fill out the form below for a limited time 30 day test drive.</t>
  </si>
  <si>
    <t>Thwart attacks in the cloud, on the network and your endpoints.</t>
  </si>
  <si>
    <t xml:space="preserve">nVisium offers Instructor-Led and the DevSec Mentor Platform geared towards secure web and mobile development. Our team of instructors are our own consultants who leverage hands-on project expertise to deliver training packages that are as in-depth as they are engaging. </t>
  </si>
  <si>
    <t xml:space="preserve">nVisium’s Secure Development offerings aim to to make security part of the entire software development lifecycle. We offer a number of services to help clients develop strategies and techniques to build security into their products from the ground up.
</t>
  </si>
  <si>
    <t>All nVisium security threat assessments go beyond identifying security defects. We focus on helping clients meaningfully triage and fix vulnerabilities discovered during testing. nVisium is unique in our ability to provide exceptional remediation advice, which is specific, actionable, and aimed at reducing engineering overhead typically associated with mitigating security issues.</t>
  </si>
  <si>
    <t>Nyotron War Room</t>
  </si>
  <si>
    <t>PARANOID</t>
  </si>
  <si>
    <t>Nyotron Managed Defense Services</t>
  </si>
  <si>
    <t>Cybersecurity Education</t>
  </si>
  <si>
    <t>ObserveIT Insider Threat Management Platform</t>
  </si>
  <si>
    <t>ObserveIT helps organizations identify and eliminate insider threats.
With more than 1,600 global customers across all major verticals, ObserveIT is an insider threat monitoring and prevention solution that empowers security teams to detect insider threats, streamline the investigation process, and prevent data exfiltration.</t>
  </si>
  <si>
    <t>Observer Analyzer</t>
  </si>
  <si>
    <t>Observer Analyzer monitors unified communications (UC) deployments, network security performance, applications, and troubleshoots complex network traffic including VM environments.</t>
  </si>
  <si>
    <t>Observer Apex</t>
  </si>
  <si>
    <t>Observer Apex offers end-user experience scoring with seamless integration to GigaFlow enriched records and GigaStor transaction details to help IT teams achieve optimal service delivery and security solutions.</t>
  </si>
  <si>
    <t>Observer GigaFlow</t>
  </si>
  <si>
    <t>Enriched performance management and cyber network security insight via in-depth network intrusion detection, infrastructure tools, and user data.</t>
  </si>
  <si>
    <t>Observer GigaStor</t>
  </si>
  <si>
    <t>he best packet capture and analysis appliance in the industry ensures every network conversation is available for troubleshooting, intrusion detection and deep-dive forensic investigations.</t>
  </si>
  <si>
    <t>Observer Management Server (OMS)</t>
  </si>
  <si>
    <t xml:space="preserve">The Observer Management Server (OMS) UI is a cyber security tool that features simple navigation to easily authenticate security threats, control user access and password data, administer web application upgrades, and streamline management tools from a single, centralized location.
</t>
  </si>
  <si>
    <t>Observer Taps</t>
  </si>
  <si>
    <t>Quick to deploy and economical to implement, our network TAPs provide important devices the visibility they need.</t>
  </si>
  <si>
    <t>ObserverONE</t>
  </si>
  <si>
    <t>Industry-leading wire data analysis without breaking the bank ​</t>
  </si>
  <si>
    <t>Obsidian CDR Platform</t>
  </si>
  <si>
    <t>Continuous SaaS Security</t>
  </si>
  <si>
    <t>odix Mail</t>
  </si>
  <si>
    <t>FileWall for Office 365</t>
  </si>
  <si>
    <t>odix - a market leader in Enterprise CDR (content disarm &amp; reconstruction – file sanitization), is now offering native CDR plugin for all Office 365 mailboxes. CDR is a technology that complements existing malware and sandbox solutions and is additive to Microsoft’s EOP &amp; ATP offerings, ensuring complete prevention against zero-day and APT attacks delivered via email attachments.
FileWall™ is available for easy deployment and purchase through Microsoft’s marketplaces.</t>
  </si>
  <si>
    <t>odix Safe</t>
  </si>
  <si>
    <t>odix API</t>
  </si>
  <si>
    <t>odix provides application developers with a full CDR (Content Disarm &amp;
Reconstruction) service via API enabling to embed ﬁle sanitizing
process as part of their software applications.</t>
  </si>
  <si>
    <t>odix Kiosk</t>
  </si>
  <si>
    <t>Eliminating the Threat of Malware from Removable Media
File based attacks are one of the top attacks’ vectors.
Although most of the medium and large enterprises invest millions in cyber security tools, the companies remain vulnerable to new attacks and malware created daily. One of the weakest point of failure at organization’s cyber security infrastructure is unknown malware hidden in files bypassing the existing cyber security systems; and one of the popular vector for hackers is the use of portable media to access the company’s network.</t>
  </si>
  <si>
    <t>odix NetFolder</t>
  </si>
  <si>
    <t>Secure and simple way to scan and sanitize files on the move,odix NetFolder is the most secure and simple way to scan and sanitize files on the move as they enter or exit a network environment. The NetFolder plugin allows secure transfer of files between networks or from file processing applications to users.
odix NetFolder empowers corporate networks to sanitize files on the move using the most advanced CDR  (Content Disarm and Reconstruction) technology, without the hassle of application integration. A single NetFolder plugin can support several types of applications.</t>
  </si>
  <si>
    <t>Computer &amp; Network Security</t>
  </si>
  <si>
    <t xml:space="preserve">Odo is a centralized platform that helps IT and DevOps teams manage and scale remote access across multi-cloud and on-premises infrastructures, without the need for VPNs.
</t>
  </si>
  <si>
    <t>Active Defenses have been capturing a large amount of attention in the media lately. There are those who thirst for vengeance and want to directly attack the attackers. There are those who believe that any sort of active response directed at an attacker is wrong. We believe the answer is somewhere in between.
In this class, you will learn how to force an attacker to take more moves to attack your network. These moves may increase your ability to detect them. You will learn how to gain better attribution as to who is attacking you and why. You will also find out how to get access to a bad guy’s system. And most importantly, you will find out how to do the above legally.
The current threat landscape is shifting. Traditional defenses are failing us. We need to develop new strategies to defend ourselves. Even more importantly, we need to better understand who is attacking us and why. Some of the things we talk about you may implement immediately, others may take you a while to implement. Either way, consider what we discuss as a collection of tools at your disposal when you need them to annoy attackers, attribute who is attacking you and, finally, attack the attackers.
This class is based on the DARPA funded Active Defense Harbinger Distribution live Linux environment. This VM is built from the ground up for defenders to quickly implement Active Defenses in their environments. This class is also very heavy with hands-on labs. We will not just talk about Active Defenses. We will be doing hands-on labs and through them in a way that can be quickly and easily implemented in your environment.</t>
  </si>
  <si>
    <t>Free Tools</t>
  </si>
  <si>
    <t>Attack Simulation Services</t>
  </si>
  <si>
    <t>Kali Linux</t>
  </si>
  <si>
    <t>Okera Platform</t>
  </si>
  <si>
    <t>Data Lake Security</t>
  </si>
  <si>
    <t>Receive answers to important questions surrounding data lake security and governance with our built-in reports.</t>
  </si>
  <si>
    <t>Okta Directories</t>
  </si>
  <si>
    <t>Okta Directories is a Platform Service that allows organizations to store users, credentials, and metadata about users in Okta. The Platform Service uses integrations that allow admins to create, modify, and authenticate users, as well as sync users to other application directories.</t>
  </si>
  <si>
    <t>Okta Identity Cloud</t>
  </si>
  <si>
    <t>The Okta Identity Cloud is an independent and neutral platform that securely connects the right people to the right technologies at the right time.</t>
  </si>
  <si>
    <t>Okta Integrations</t>
  </si>
  <si>
    <t>Customers can create dynamic, context-based user journeys, unlocking the ability to address an unlimited number of identity use cases with minimal custom code. Use context about the user, device, app, network, and intent to inform the identity journey of any user, adapting that access experience accordingly. The Okta Identity Engine is made up of a sequence of individual Steps that can handle the entire user journey from registration to authentication to authorization.</t>
  </si>
  <si>
    <t>Okta Workflows</t>
  </si>
  <si>
    <t xml:space="preserve">Okta Workflows makes automating business processes - like deprovisioning a user and transferring their files or nudging inactive customers to take action - simple. Use our library of connectors that includes Box, Slack, Salesforce, Marketo, OneTrust and more, or call APIs to customize your workflow.
 </t>
  </si>
  <si>
    <t>Operating an efficient business requires easy access to use of a multitude of IT systems, applications, and data stores located in the cloud or in the data center. Increasingly, sensitive data and information is stored across multiple applications and data stores, and shared across organizational departments with contractors, suppliers, outsourcing providers, and other users.
Sensitive data and information in the wrong hands may  cause severe damage and put the business at risk. Organizations are on the alert with a growing understanding of how security breaches affect the business: Disclosure of sensitive information such as patents, business forecasts, personnel data, innovations, and other important assets may cause significant damage and put the business at risk.</t>
  </si>
  <si>
    <t>Close Your Identity Governance Gaps</t>
  </si>
  <si>
    <t>Organizations need a quick way to detect security issues and determine the risk exposure in terms of controlling user identities and access rights. Now more than ever as the “New Normal” has pushed the employees to work from home and get access remotely. This puts even more pressure on how to stay in control when it comes to IT security and business compliance. 
Omada has designed an identity governance assessment offering that enables fast detection and remediation of both access risks and IT-security weaknesses related to user access.  
Omada provides a 1-week identity governance assessment based on our market-leading IGA as-a-Service to deliver a transparent access rights overview. The assessment extracts identity and access related data and maps the access related risk areas in your IT environments in a view that highlights possible access risks, policy violations and any areas of concern. As part of the identity governance assessment you get a detailed report on the findings and recommendations for mitigation.</t>
  </si>
  <si>
    <t>Implementation Approach</t>
  </si>
  <si>
    <t>Omada's implementation approach is based on our best-practice experience acquired and perfected by designing and implementing complex identity management and access governance solutions for market -leading global companies. Omada’s solutions and professional services team create significant value for companies by combining technology with business insight. Customers choose Omada's solutions and services because of our proven track record, our understanding of key business challenges and needs of our customers, and our commitment to add value and deliver.
Central to the Omada reference implementation approach and reference solution architecture is to enable large enterprises to establish control of users’ entitlements and data access across a wide range of systems, and at the same time enable them to continuously remain in control.</t>
  </si>
  <si>
    <t>Omada’s consultants bring in-depth knowledge and real-world experience to our customers, and possess the expertise to manage the entire project lifecycle from initial scope to successful go-live.</t>
  </si>
  <si>
    <t>OmniShield</t>
  </si>
  <si>
    <t>OmniShield™ is the next-generation cybersecurity solution that extends your company’s perimeter to all your sites while providing omnipresent, enterprise-grade security. OmniShield is NextGen tech and does what no traditional, premises-based security solution can do: It is always there, limitless, and virtual. It watches over and protects you from all the latest cyber-based threats.</t>
  </si>
  <si>
    <t>ONAPSIS FOR CLOUD APPLICATIONS</t>
  </si>
  <si>
    <t>Onapsis delivers the only platform purpose-built to protect organizations from cyber threats, streamline regulatory compliance and improve availability and performance of mission-critical applications, running on-premises and hosted on cloud Infrastructure as a Service (IaaS), Platform as a Service (PaaS) and Software as a Service (SaaS).</t>
  </si>
  <si>
    <t>ONAPSIS FOR ORACLE E-BUSINESS SUITE</t>
  </si>
  <si>
    <t>The Onapsis Platform for Oracle EBS provides an effective and efficient solution to align IT, security and compliance teams by automating manual tasks and streamlining processes required to maximize availability and keep you protected and compliant.</t>
  </si>
  <si>
    <t>ONAPSIS FOR SAP® SYSTEMS</t>
  </si>
  <si>
    <t>The Onapsis Platform is based on more than 15 years of experience, and the first business application security and compliance solution that automates system and code vulnerability management, audit and compliance processes, change and transport inspection and testing, as well as operational risk monitoring for SAP systems.</t>
  </si>
  <si>
    <t>OnDefend</t>
  </si>
  <si>
    <t>https://www.ondefend.com/</t>
  </si>
  <si>
    <t>BlindSPOT</t>
  </si>
  <si>
    <t xml:space="preserve">Breach Simulation Empowerment BlindSPOT will help your 
team continuously Test &amp; Improve their Security Controls so they 
will be Ready for a Real-World Attack.BlindSPOT will enable your network defenders by: Providing visibility into security tools posture and effectiveness. Simulating real-world attacks to verify they will work as expected.
  Delivering detection and prevention improvement guidance.
  Validating security tool changes with evidence to show improvement.
 No more guessing if your security defenses will work as expected. </t>
  </si>
  <si>
    <t>Confirm4Me</t>
  </si>
  <si>
    <t xml:space="preserve">Confirm4Me Identifies and Alerts Your Employees to Phishing Attacks Within Your Email Platform. Business Email Compromise (BEC) Attacks:
 We identify Spoofed and Recently Created Addresses. We also register 
all of your client, vendor, and other third-party domains to Identify 
Look-Alike (typosquatting) Attacks. Confirm4Me immediately alerts your security team or managed service provider to these malicious emails:
Auto-reporting with full analysis completed
Emails can be reclassified or removed from inbox
Remove identified malicious emails from all tenant inboxes
Multi-tenant email identity and removal capability 
Spear Phishing and Credential Harvesting: We call out Look-Alike Links that attempt to Impersonate Trusted Brands and solutions you do business with.
Malware and Ransomware Attacks: We Identify Dangerous Attachments that launch attacks.
                        All in your email platform and right next to the email your employee is reading!
        </t>
  </si>
  <si>
    <t>Starling Governance</t>
  </si>
  <si>
    <t>Identity Manager Data Governance</t>
  </si>
  <si>
    <t>Starling Two-Factor Authentication</t>
  </si>
  <si>
    <t>One Identity Safeguard</t>
  </si>
  <si>
    <t>Safeguard Authentication Services</t>
  </si>
  <si>
    <t>Safeguard for Privileged Analytics</t>
  </si>
  <si>
    <t>Safeguard for Privileged Passwords</t>
  </si>
  <si>
    <t>Safeguard for Privileged Sessions</t>
  </si>
  <si>
    <t>Safeguard for Sudo</t>
  </si>
  <si>
    <t>Safeguard On Demand</t>
  </si>
  <si>
    <t>Active Roles</t>
  </si>
  <si>
    <t>Authentication Services</t>
  </si>
  <si>
    <t>Identity Manager</t>
  </si>
  <si>
    <t>Identity Manager On Demand</t>
  </si>
  <si>
    <t>Starling Connect</t>
  </si>
  <si>
    <t>Syslog-ng Store Box (SSB)</t>
  </si>
  <si>
    <t>Syslog-ng Premium Edition</t>
  </si>
  <si>
    <t>Syslog-ng Open Source</t>
  </si>
  <si>
    <t>Breach Simulation Empowerment BlindSPOT will help your 
team continuously Test &amp; Improve their Security Controls so they 
will be Ready for a Real-World Attack</t>
  </si>
  <si>
    <t xml:space="preserve">ISO 27001 Security Audit
</t>
  </si>
  <si>
    <t>Compliance Audit</t>
  </si>
  <si>
    <t>Analyze and benchmark your information security level based on international standards (ISO/IEC 27001, SANS 20, IEC 62443, NERC CIP, etc.) to plan your IT budget for security mitigation measures.</t>
  </si>
  <si>
    <t>Digital Forensics &amp; Incident Response</t>
  </si>
  <si>
    <t>Respond effectively to malware infection, hacker attack, fraud, data theft and other criminal or unwanted digital activities with the support of our certified DFIR experts.</t>
  </si>
  <si>
    <t>Proactively protect your web shop, internet banking platform, mobile app, ICS (SCADA / DCS), IoT device or IT infrastructure via penetration test, code review, reverse engineering or APT test by our certified penetration testers and security researchers.</t>
  </si>
  <si>
    <t>Extend your and your team’s knowledge with custom IT security courses for security testers, software developers, management and employees by our highly qualified security trainers.</t>
  </si>
  <si>
    <t>Security Officer Services</t>
  </si>
  <si>
    <t>Strengthen your IT security over a longer period of time through guaranteed access to our team of experts for virtual security officer services or for specific IT security tasks.</t>
  </si>
  <si>
    <t>OneLogin Sandbox</t>
  </si>
  <si>
    <t>CE Enterprise Sandbox</t>
  </si>
  <si>
    <t>Multi-Factor Authentication (MFA)</t>
  </si>
  <si>
    <t>CE Multi-Factor Authentication (MFA)</t>
  </si>
  <si>
    <t>Single Sign-On Advanced</t>
  </si>
  <si>
    <t>Single Sign-On Professional</t>
  </si>
  <si>
    <t>Advanced Directory</t>
  </si>
  <si>
    <t>OneLogin Access</t>
  </si>
  <si>
    <t>OneLogin Desktop</t>
  </si>
  <si>
    <t>User Provisioning</t>
  </si>
  <si>
    <t>SmartFactor Authentication</t>
  </si>
  <si>
    <t>Vigilance AI</t>
  </si>
  <si>
    <t>Mobile Identity</t>
  </si>
  <si>
    <t>Virtual LDAP</t>
  </si>
  <si>
    <t>Smart Hooks</t>
  </si>
  <si>
    <t>Customer Identity Foundations</t>
  </si>
  <si>
    <t>CE Single Sign-On</t>
  </si>
  <si>
    <t>CE Advanced Directory</t>
  </si>
  <si>
    <t>CE SmartFactor Authentication</t>
  </si>
  <si>
    <t>CE Identity Lifecycle Management</t>
  </si>
  <si>
    <t>CE Access</t>
  </si>
  <si>
    <t>DATA BACKUP &amp; PROTECTION</t>
  </si>
  <si>
    <t>OneSecure Backup is an invaluable tool for small and medium sized businesses. Users will enjoy the peace of mind and flexibility that comes from knowing that their data is secure at the offsite location of a trusted provider with multiple redundancies. They also enjoy the flexibility of being able to manage their data from any computer, anywhere in the world.</t>
  </si>
  <si>
    <t>DATA SECURITY</t>
  </si>
  <si>
    <t>Messaging, web and data threats will continue to exist for as long as there are people and organizations that thrive on inflicting damage to others and trying to illegally prosper off the meteoric growth of the internet. OneSecure’s fully integrated security solutions allow businesses to protect themselves 24/7 with simple implementation, easy management and top technology and support.</t>
  </si>
  <si>
    <t>EMAIL ARCHIVING</t>
  </si>
  <si>
    <t>Email Backup</t>
  </si>
  <si>
    <t>OneSecure Message Archiving is a solution designed to help your business meet the need of electronic message storage, protection, compliance, back-up, search, monitoring, storage management, legal discovery, and more. Our solutions work within any existing email environment, Instant Message networks, or Social Media platforms. OneSecure services can be implemented in as little as one day and require no hardware, software or ongoing management.</t>
  </si>
  <si>
    <t xml:space="preserve">Protect your network, desktops and corporate data with an easy to administer service that helps businesses easily manage and secure their systems. This is a comprehensive solution that includes desktop management, endpoint protection, software and OS updates, active monitoring, remote assistance, and allows you to set and enforce security policies. </t>
  </si>
  <si>
    <t>SOCIAL MEDIA ARCHIVING</t>
  </si>
  <si>
    <t>Social Media Backup</t>
  </si>
  <si>
    <t>LinkedIn, Facebook, and Twitter social media archiving application is a secure hosted archiving service that is designed to help your company address the challenges of social media content storage management, legal discovery, and regulatory compliance.</t>
  </si>
  <si>
    <t>WEB SECURITY</t>
  </si>
  <si>
    <t>Web security and filtering can help you secure and manage your businesses web traffic for inbound and outbound protection. This will allow a business to block access to restricted sites, URLs with inappropriate content, prevent confidential data loss, protect against spyware, botnets, viruses and other malware threats, traffic scanning, and bandwidth protection. Services also include Data Loss Prevention (DLP) tools for detection and protection of your business intellectual property.</t>
  </si>
  <si>
    <t>OneSpan Identity Verification</t>
  </si>
  <si>
    <t>Intelligent Adaptive Authentication</t>
  </si>
  <si>
    <t>Detect and prevent more fraud more accurately with automated analysis of countless user and device data points in real time to evaluate the risk inherent in every transaction. Then, based on the context and the associated risk, enforce the right level of authentication for that particular situation.</t>
  </si>
  <si>
    <t>Mobile Application Shielding</t>
  </si>
  <si>
    <t>A solid layer of app security empowers your mobile apps to operate safely in untrusted environments without aggravating users. OneSpan Mobile App Shielding reduces the risk associated with jailbroken or rooted phones, identifies and stops mobile banking trojans and other malware, strengthens resistance to tampering and reverse-engineering, and takes mere minutes to apply to your Android and iOS apps.</t>
  </si>
  <si>
    <t>Mobile Security Suite</t>
  </si>
  <si>
    <t>Mobile authentication relies on creating trust in untrusted environments. We’ve developed the OneSpan Mobile Security Suite to ensure the integrity of the application, the device on which it runs, and the user. The suite includes a comprehensive offering of mobile security capabilities, mobile authenticators, and application shielding, and Runtime Application Self-Protection (RASP) technology.</t>
  </si>
  <si>
    <t xml:space="preserve">Detect and mitigate the most sophisticated emerging fraud techniques more accurately and in real-time. OneSpan’s Risk Analytics solutions and engine leverages machine learning technology / algorithms to score countless contextual data elements in real-time, from device and app security and authentication to transaction elements.
</t>
  </si>
  <si>
    <t>Authentication Servers</t>
  </si>
  <si>
    <t>Prevent fraud by authenticating users with highly available authentication services deployable on premises or in virtual environments. For mass implementations processing large volumes of authentication requests, such as customer-facing applications including online banking, deploy the OneSpan Authentication Server Framework</t>
  </si>
  <si>
    <t>Fido Authentication</t>
  </si>
  <si>
    <t>Protect your applications against phishing, Man-in-the-middle (MITM) and replay attacks with one single FIDO infrastructure and enjoy the flexibility to choose from different authentication methods including biometrics, PIN, second factors and push notifications.</t>
  </si>
  <si>
    <t>Digipass Hardware Authenticators</t>
  </si>
  <si>
    <t>Mitigate fraud and secure high-value transactions with user-friendly hardware authentication devices
The world’s leading banks trust OneSpan hardware authenticators for two-factor authentication (2FA), one-time passwords (OTP),  transaction signing, FIDO U2F use cases and more. With a simple interface, OneSpan’s large portfolio of hardware authenticators offers proven out-of-band user authentication and transaction signing</t>
  </si>
  <si>
    <t>OneTrust Incident &amp; Breach Response</t>
  </si>
  <si>
    <t>OneTrust Incident &amp; Breach Response helps centrally manage incidents, automate tasks, and maintain records for compliance and notification with global laws. The tool is powered by the Databreachpedia™ Global Law Engine, an innovative solution that integrates breach notification laws directly into the OneTrust platform. With OneTrust Incident &amp; Breach Response, build context-aware automated workflows that help your organization rapidly respond to incidents and enhance breach notification decision-making.</t>
  </si>
  <si>
    <t>OneTrust GRC</t>
  </si>
  <si>
    <t xml:space="preserve">OneTrust’s Governance, Risk and Compliance Solution (GRC) a suite of integrated risk management products to identify, measure, mitigate, monitor, and report on risk across operations. </t>
  </si>
  <si>
    <t>GRC Solution Suite</t>
  </si>
  <si>
    <t>Third-party Risk Management</t>
  </si>
  <si>
    <t>Internal Audit &amp; Assurance</t>
  </si>
  <si>
    <t>Incident Mangement</t>
  </si>
  <si>
    <t>Business Continuity &amp; Recovery</t>
  </si>
  <si>
    <t>OpenRaven Platform</t>
  </si>
  <si>
    <t>OpenText EnCase Advanced Detection</t>
  </si>
  <si>
    <t>OpenText EnCase Endpoint Investigator</t>
  </si>
  <si>
    <t>OpenText EnCase Endpoint Security</t>
  </si>
  <si>
    <t>OpenText Managed Security Services</t>
  </si>
  <si>
    <t>Carbonite Endpoint</t>
  </si>
  <si>
    <t>Carbonite Back for Microsoft 365</t>
  </si>
  <si>
    <t>Carbonite Server</t>
  </si>
  <si>
    <t>Carbonite Recover</t>
  </si>
  <si>
    <t>OpenText EnCase Mobile Investigator</t>
  </si>
  <si>
    <t>OpenText EnCase Forensic</t>
  </si>
  <si>
    <t>OpenText Tableau Hardware</t>
  </si>
  <si>
    <t>OpenVPN Client</t>
  </si>
  <si>
    <t>A managed service that provides secure networking, over the Internet, between an enterprise’s private networks and remote users in the form of a “VPN in the Cloud”.
Worldwide access and quick full-mesh connectivity to enterprise’s on-premises or IaaS Cloud private networks is now available without the hassle, capital and operating cost of managing, scaling, and hosting VPN servers.</t>
  </si>
  <si>
    <t>Access Server</t>
  </si>
  <si>
    <t>OpenVPN Cloud</t>
  </si>
  <si>
    <t>OESIS Framework</t>
  </si>
  <si>
    <t>MetaAcess NAC</t>
  </si>
  <si>
    <t>MetaDefender Cloud</t>
  </si>
  <si>
    <t xml:space="preserve">MetaDefender Cloud API provides enterprise malware researchers, incident response teams, and technology providers with comprehensive APIs to leverage advanced threat detection and prevention technologies.
Using our REST API, organizations can easily add cloud-based detection and prevention of cybersecurity threats using deep content disarm and reconstruction (Deep CDR) and multiscanning with 20+ anti-malware engines. 
</t>
  </si>
  <si>
    <t>MetaDefender Core</t>
  </si>
  <si>
    <t>MetaDefender Core enables you to integrate advanced malware prevention and detection capabilities into your existing IT solutions and infrastructure for better handling common attack vectors: securing web portals from malicious file upload attacks, augmenting cybersecurity products, and developing your own malware analysis systems.</t>
  </si>
  <si>
    <t>MetaDefender Drive</t>
  </si>
  <si>
    <t>MetaDefender Drive is built to help you! A portable USB stick that can boot, scan and inspect devices for malware, vulnerabilities and compliance issues, MetaDefender Drive facilitates a secure process of devices entering and leaving your air-gap networks, thus effectively helps protect your critical infrastructure.</t>
  </si>
  <si>
    <t>MetaDefender for Secure Storage</t>
  </si>
  <si>
    <t>MetaDefender for Secure Storage offers a robust layer of protection for securing stored enterprise data such as files and images. It helps you prevent data breaches, downtime, and compliance violations in your cloud storage and on-premises storage.</t>
  </si>
  <si>
    <t>MetaDefender ICAP Server</t>
  </si>
  <si>
    <t>MetaDefender ICAP Server protects your systems and users by inspecting every file traveling through your network. Every file is scanned for malware and vulnerabilities. With custom policies and workflows, suspicious files can be blocked or deeply sanitized. Sensitive information is blocked, removed or redacted before leaving your network. All files are remediated, before they are accessible to the end user.</t>
  </si>
  <si>
    <t>MetaDefender Kiosk</t>
  </si>
  <si>
    <t xml:space="preserve">MetaDefender Kiosk acts as a digital security guard—inspecting all media for malware, vulnerabilities, and sensitive data. MetaDefender Kiosk accepts multiple form factors, including CD/DVD, 3.5" diskettes, flash memory cards, mobile devices, and USBs—even when encrypted.
Once inserted, MetaDefender Kiosk immediately scans for malware, vulnerabilities, and sensitive data. Suspicious files can be sanitized. Sensitive files can be redacted.
</t>
  </si>
  <si>
    <t>MetaDefender Vault</t>
  </si>
  <si>
    <t>MetaDefender Vault is a secure file storage and retrieval solution that protects critical data and keeps threats at bay. It limits access within an organization and provides important tracking and auditing information.</t>
  </si>
  <si>
    <t>Cloud Security for Salesforce</t>
  </si>
  <si>
    <t>Cloud Security for Salesforce inspects every device for endpoint security compliance before granting access to Salesforce. We offer comprehensive endpoint control and malware detection of BYOD and managed devices, whether at-home or in-office.</t>
  </si>
  <si>
    <t>MetaDefender Email Gateway Security</t>
  </si>
  <si>
    <t xml:space="preserve">OPSWAT Email Gateway Security is a purpose-built product, to provide a new approach for email protection to Critical Infrastructure and Corporate networks.
Our email security solution offers advanced threat prevention and the earliest protection against malware outbreaks. Sanitize attachments before they are delivered to prevent zero-day attacks, as well as use best-of-breed anti-spam and anti-phishing engines to prevent BEC attacks.
</t>
  </si>
  <si>
    <t>LDAP Proxy Firewall</t>
  </si>
  <si>
    <t>Virtual Identity Server for Office 365</t>
  </si>
  <si>
    <t>Office 365</t>
  </si>
  <si>
    <t xml:space="preserve">The Virtual Identity Server (VIS) extends Office 365 with powerful multi-forest, multi-platform, two-factor authentication and Denial of Service prevention/detection capabilities. There are many barriers to Office 365 adoption, particularly for organizations working in multi-forest Active Directory environments. VIS makes Active Directory integration for Office 365 easy, providing rapid cloud deployment and  slashing implementation times from multiple months to days.  </t>
  </si>
  <si>
    <t>Virtual Identity Server for SharePoint</t>
  </si>
  <si>
    <t>SharePoint</t>
  </si>
  <si>
    <t>Virtual Identity Server</t>
  </si>
  <si>
    <t>Optimal Federation &amp; Identity Services</t>
  </si>
  <si>
    <t>Optimal People Picker for SharePoint</t>
  </si>
  <si>
    <t>The OptimalCloud</t>
  </si>
  <si>
    <t>The OptimalCloud™ is a scalable and customizable Identity and Access Management (IAM) solution that deploys easily and provides seamless and secure access to thousands of applications using single sign-on technology. The OptimalCloud offers multi-factor authentication and authorization from any data store, provides delegated administration and user management enablement, can be deployed in the cloud, or federated to other organizations</t>
  </si>
  <si>
    <t>Cloud-Hosted VIS</t>
  </si>
  <si>
    <t>Optimal IGA</t>
  </si>
  <si>
    <t>Optimal Authentication Service</t>
  </si>
  <si>
    <t>The Optimal Authentication Service™ (OAS), is an Authentication-as-a-Service (AaaS) offering. OAS is a  hosted RESTful web service that provides customers with the ability to perform various types and levels of authentications including single authentication and multi-factor authentication (MFA).</t>
  </si>
  <si>
    <t>Cloud Reporting</t>
  </si>
  <si>
    <t xml:space="preserve">CYBER SECURITY
</t>
  </si>
  <si>
    <t>As company operations have become totally reliant on the telecommunication and information technologies, the incidence of crime and industrial espionage through cyber has increased.</t>
  </si>
  <si>
    <t xml:space="preserve">INDUSTRIAL ESPIONAGE
</t>
  </si>
  <si>
    <t>Industrial espionage is propagating very quickly and now represents a major risk to the intellectual assets and property of many companies.</t>
  </si>
  <si>
    <t>INTRUSION TESTING</t>
  </si>
  <si>
    <t>Security planning must regularly question all assumptions about vulnerabilities using regular security exercises to test them.
Our intrusion testing services are an integral part of our RED TEAM security exercises, designed to test organisations’ security measures against a wide range of threats, and their preparedness and response to different scenarios.</t>
  </si>
  <si>
    <t>PROTECTIVE SERVICES</t>
  </si>
  <si>
    <t>We also provide protection for high profile events with VIPs in attendance and high value assets on display.
Our personnel understand how to provide secure support for people with accelerated lifestyles to ensure that itineraries are maintained and that changes occur with the minimum of fuss.</t>
  </si>
  <si>
    <t>RISK &amp; SECURITY CONSULTING</t>
  </si>
  <si>
    <t>From the board-room to field operations, our consultancy services provide trusted and confidential support to optimise your investment in security measures and guide your risk-informed decision making.</t>
  </si>
  <si>
    <t>We equip operators with the skills and knowledge to transfer workshop skills
to the operational environment, consistently and effectively.</t>
  </si>
  <si>
    <t xml:space="preserve">Security Technology
</t>
  </si>
  <si>
    <t>Achieve security program excellence—ensuring an optimized and efficient security posture aligned to your business needs with our Integration and Innovation services. We bring together siloed security technologies and processes to help you maximize the investments you’ve already made. Consolidate duplicative technologies and put the right security controls in place, to shift your focus and your budget to more strategic and innovative security projects.</t>
  </si>
  <si>
    <t xml:space="preserve">Cyber Digital Transformation
</t>
  </si>
  <si>
    <t>Cybersecurity for digital transformation is not a point product. It’s a strategy aligned with relevant business needs and evolving risks. Creating a secure foundation for the future goes beyond tactics and tools because cybersecurity will enable business success. The complexity it introduces requires a new approach to cybersecurity. From initial planning through implementation and management, Optiv helps you implement programs aligned with your business initiatives.</t>
  </si>
  <si>
    <t xml:space="preserve">Identity and Data Management
</t>
  </si>
  <si>
    <t>Protect your vulnerable, prolific data. It’s a critical asset, and today it resides in more places across a dynamic, distributed and hybrid infrastructure, and it is accessed by more people, in more ways, and on more devices than ever. Combine this with digital transformation, and you see a shift toward Identity and Data Management (IDM) from Identity and Access Management (IAM).</t>
  </si>
  <si>
    <t xml:space="preserve">Risk Management and Transformation
</t>
  </si>
  <si>
    <t>Risk Management initiatives are forging new cybersecurity frontiers, requiring stronger resilience in people, processes and technology along with new, risk-based business strategies. Data and technology are exploding throughout corporate networks and threat actors are using increasingly sophisticated methods to exploit the chaos. To adapt, you need to continually monitor and manage security risk in tune with business needs.</t>
  </si>
  <si>
    <t>Define your strategy, identify threats and risks, deploy the right technologies and ensure operational readiness. Our complete portfolio of cybersecurity services is here to get you started. Our technology partners and our methodology provides actionable steps to secure systems more effectively and provide recommendations to improve compliance with a wide variety of regulatory frameworks.</t>
  </si>
  <si>
    <t xml:space="preserve">Security Operations
</t>
  </si>
  <si>
    <t>One size fits all isn’t your answer – it creates gaps. Bring us your Security Operations challenges. We’ll help you become more proactive, eliminate redundant technologies, streamline inefficient processes and fill your skill gaps. We can assess, help prioritize, recommend solutions and manage it (if you’d like). And we’ll also give you the confidence in your program to evolve it as your needs change.</t>
  </si>
  <si>
    <t>Oracle CASB</t>
  </si>
  <si>
    <t>Exadata Cloud Service</t>
  </si>
  <si>
    <t>Oracle DBSAT</t>
  </si>
  <si>
    <t>Oracle Advanced Security</t>
  </si>
  <si>
    <t>Oracle Data Safe</t>
  </si>
  <si>
    <t>Oracle Key Vault</t>
  </si>
  <si>
    <t>Oracle Database Vault</t>
  </si>
  <si>
    <t>Oracle Audit Vault and Database Firewall</t>
  </si>
  <si>
    <t>Exadata Cloud@Customer</t>
  </si>
  <si>
    <t>Oracle Exadata Database Machine X8M</t>
  </si>
  <si>
    <t>Oracle Cloud Infrastructure Key Management</t>
  </si>
  <si>
    <t>Oracle Vulnerability Scanning Service</t>
  </si>
  <si>
    <t>Oracle Web Application Firewall</t>
  </si>
  <si>
    <t>Oracle Cloud Infrastructure Identity and Access Management</t>
  </si>
  <si>
    <t>Detect &amp; Respond</t>
  </si>
  <si>
    <t>Operate &amp; Support Services</t>
  </si>
  <si>
    <t>Security Design &amp; Implementation</t>
  </si>
  <si>
    <t>Assess &amp; Advise Services</t>
  </si>
  <si>
    <t xml:space="preserve">Workload-Level Security for AWS, Azure, and GCP — Without Agent
</t>
  </si>
  <si>
    <t>Detect every important cloud security risk in minutes, not months</t>
  </si>
  <si>
    <t>Harmony IoT</t>
  </si>
  <si>
    <t>In today’s smart-connected world, Harmony IoT delivers an enterprise-grade defense for your airspace that protects you from IoT - and wireless-borne attacks</t>
  </si>
  <si>
    <t>Harmony Platform</t>
  </si>
  <si>
    <t>Harmonizes cybersecurity, compliance and risk into a single management and operations Platform</t>
  </si>
  <si>
    <t>Harmony Purple</t>
  </si>
  <si>
    <t>Harmony Purple is leading the field of risk-based vulnerability management, enabling organizations to measure, prioritize, and continuously prevent cyber risk.</t>
  </si>
  <si>
    <t>CIRA D-Zone Anycast DNS</t>
  </si>
  <si>
    <t>ORION DDoS Threat Protection</t>
  </si>
  <si>
    <t>ORION Cybersecurity Awareness Training</t>
  </si>
  <si>
    <t>AD AUDIT TOOL</t>
  </si>
  <si>
    <t>The need for remote IT access for staff and vendors has never been greater. The changes forced on organisations by the pandemic require a change in our approach to IT security. Previously we might have ruled out the idea of vendors, third parties and internal staff accessing privileged accounts remotely. But remote access has become the new reality. No VPN.This free Active Directory (AD) Audit Tool is an easy-to-use, non-intrusive way to discover the status of your privileged user accounts.
The tool makes a search for all accounts that have or have inherited administrator rights, evaluates each account in the search list against secure access criteria and presents the data in a graphical report format with some narrative outlining any concerns.</t>
  </si>
  <si>
    <t>OSIRIUM PEM</t>
  </si>
  <si>
    <t>Privileged Endpoint Management, or PEM, removes the need for local administrator accounts from the computers that every worker has access to every day. Traditionally this has prevented users from doing their work or caused increased workload for IT help desks.</t>
  </si>
  <si>
    <t>PEM AUDIT TOOL</t>
  </si>
  <si>
    <t>OSIRIUM PAM</t>
  </si>
  <si>
    <t xml:space="preserve">Privileged Accounts – the servers, devices, infrastructure housing your vital assets, and managed by your system and network administrators – are increasingly the no. 1 source of security breaches. Internal and external. Intentional and unintentional. Privileged Access gives you control: the right access to the right accounts by the right people at the right times.
</t>
  </si>
  <si>
    <t>PPA EXPRESS</t>
  </si>
  <si>
    <t>Start saving time and effort by automating IT and business operations, Privileged Process Automation (PPA) is a game changer for speeding up IT, cybersecurity and business processes.
With PPA Express, you can start automating tasks using the PPA Task Library or build your own play books using the built-in YAML-based task builder.</t>
  </si>
  <si>
    <t>PAM EXPRESS</t>
  </si>
  <si>
    <t>The need for remote IT access for staff and vendors has never been greater. The changes forced on organisations by the pandemic require a change in our approach to IT security. Previously we might have ruled out the idea of vendors, third parties and internal staff accessing privileged accounts remotely. But remote access has become the new reality. No VPN.</t>
  </si>
  <si>
    <t>API security testing</t>
  </si>
  <si>
    <t>Deliver secure mobile applications with fully automated security analysis for Android &amp; iOS. Spot and fix in-house, outsourced or third-party app vulnerabilities and prevent data breaches</t>
  </si>
  <si>
    <t>Security coding training</t>
  </si>
  <si>
    <t>Empower developers with the know-how to spot software vulnerabilities early with interactive security coding training that will turn them into your first line of defense</t>
  </si>
  <si>
    <t>Cloud workload protection</t>
  </si>
  <si>
    <t>Cloud services and containers are prime targets for attackers. Secure your multi-cloud migration and harden DevOps containers with automated scanning</t>
  </si>
  <si>
    <t>Dynamic application security</t>
  </si>
  <si>
    <t>Built for DevOps, our DAST scanner continuously monitor and report on the vulnerability profiles so your developers don't have to</t>
  </si>
  <si>
    <t>Mobile app security testing</t>
  </si>
  <si>
    <t>Mobile Application Security Testing</t>
  </si>
  <si>
    <t xml:space="preserve">Don't let security testing put a strain on your resource. Outsource your cyber  hygiene with fast deployment and fully managed services to maximize efficiency
</t>
  </si>
  <si>
    <t xml:space="preserve">Combine automated scanning with CREST certified manual testing to continuously identify software vulnerabilities and verify remedial findings for your business critical web applications </t>
  </si>
  <si>
    <t>From classic pen test, attack simulation to red teaming, we apply the logic used by cybercriminals to provide a true picture of your attack surface before it can happen</t>
  </si>
  <si>
    <t>Adversarial attack simulation</t>
  </si>
  <si>
    <t>Proactively optimize the effectiveness of your security controls through simulated real world attack scenarios</t>
  </si>
  <si>
    <t>Red teaming</t>
  </si>
  <si>
    <t>From phishing to network exploitation, understand and improve your cyber defense with scenario-based, multi-layered attack simulations to reduce risks of hacking</t>
  </si>
  <si>
    <t>Container security assessment</t>
  </si>
  <si>
    <t>Containerizing your applications in the cloud can leave your DevOps vulnerable and open to threats. Automate container configuration assessment and composition analysis across the SDLC for safer and faster deployments</t>
  </si>
  <si>
    <t>Training and certification</t>
  </si>
  <si>
    <t>Turn your people into security champions by empowering them with the skills and knowledge to keep hackers out</t>
  </si>
  <si>
    <t>Cyber defense starts with a clear understanding of your attack surface. Our network scanning tools examine your infrastructure and external perimeters and continuously identify vulnerabilities, keeping you alerted of critical flaws and your overall risk exposure to a minimal.</t>
  </si>
  <si>
    <t>Outpost24 Pulse</t>
  </si>
  <si>
    <t>OWASP Mobile Security Testing Guide</t>
  </si>
  <si>
    <t>We are writing a security standard for mobile apps and a comprehensive testing guide that covers the processes, techniques, and tools used during a mobile app security test, as well as an exhaustive set of test cases that enables testers to deliver consistent and complete results.</t>
  </si>
  <si>
    <t xml:space="preserve">OWASP ModSecurity Core Rule Set
</t>
  </si>
  <si>
    <t>The OWASP ModSecurity Core Rule Set (CRS) is a set of generic attack detection rules for use with ModSecurity or compatible web application firewalls. The CRS aims to protect web applications from a wide range of attacks, including the OWASP Top Ten, with a minimum of false alerts. The CRS provides protection against many common attack categories, including SQL Injection, Cross Site Scripting, Local File Inclusion, etc.</t>
  </si>
  <si>
    <t>OWASP Web Security Testing Guide</t>
  </si>
  <si>
    <t>The Web Security Testing Guide (WSTG) Project produces the premier cybersecurity testing resource for web application developers and security professionals.</t>
  </si>
  <si>
    <t xml:space="preserve">OWASP® Zed Attack Proxy
(ZAP)
</t>
  </si>
  <si>
    <t>The world’s most widely used web app scanner.
Free and open source. Actively maintained by
a dedicated international team of volunteers</t>
  </si>
  <si>
    <t>OWASP SAMM</t>
  </si>
  <si>
    <t>Our mission is to provide an effective and measurable way for you to analyze and improve your secure development lifecycle. SAMM supports the complete software lifecycle and is technology and process agnostic. We built SAMM to be evolutive and risk-driven in nature, as there is no single recipe that works for all organizations.</t>
  </si>
  <si>
    <t>OWASP Security Knowledge Framework</t>
  </si>
  <si>
    <t xml:space="preserve">Over 15 years of experience in web application security bundled into a single application. The Security Knowledge Framework is a vital asset to the coding toolkit of your development team. Use SKF to learn and integrate security by design in your web application.
</t>
  </si>
  <si>
    <t>Data Diode DIN Rail Products</t>
  </si>
  <si>
    <t>Data Diode DiOTa Products</t>
  </si>
  <si>
    <t>Data Diode Card Kits</t>
  </si>
  <si>
    <t>Create custom data diode cybersecurity solutions built on Owl’s proven, patented hardware &amp; software.</t>
  </si>
  <si>
    <t>Data Diode Rack-Mounted Products</t>
  </si>
  <si>
    <t>Comprehensive, hardware-enforced data diode cybersecurity products for commercial and industrial use, built from the ground up for seamless data availability and unhackable security.</t>
  </si>
  <si>
    <t>Data Diode ReCon</t>
  </si>
  <si>
    <t>Data Diode SSUS</t>
  </si>
  <si>
    <t>On-site Installation Services</t>
  </si>
  <si>
    <t>Owl’s On-site Installation Services include a thorough, start-to-finish installation oversight to provide customers with a timely, cost efficient, and successful deployment of Owl products. Owl experts provide hands-on technical assistance including pre-site preparation, an on-site Factory Acceptance Test, data flow configuration and verification, site acceptance testing, and on-site training of your local staff.</t>
  </si>
  <si>
    <t>Removable Media Security Products</t>
  </si>
  <si>
    <t>Removal Media</t>
  </si>
  <si>
    <t>XD Air™ is the strongest removable media security available, and the only U.S. Cyber Command-approved tool for the scanning and transfer of classified data using portable media.</t>
  </si>
  <si>
    <t>Product Security Analysis</t>
  </si>
  <si>
    <t>Whether explicit or not, you have security goals for every computing device and application you use. You have to make sure you understand how well protected, and how resilient your systems are to attack. That means understanding the threats you face and configuring systems appropriately for your environment.</t>
  </si>
  <si>
    <t>Security Architecture Assessment</t>
  </si>
  <si>
    <t>A Security Architecture Assessment can help you start with a secure architecture and provide guidance on how to implement that architecture in a secure manner. This “built-in security” approach provides assurance that your solution meets the security objectives, and will ultimately reduce the cost of developing, testing, and certifying your product.</t>
  </si>
  <si>
    <t>Become an expert on Owl’s critical infrastructure solutions and SELinux with interactive training sessions. Our hands-on training sessions enable organizations to successfully configure and manage Owl technology, optimize their investment, and protect their critical systems.</t>
  </si>
  <si>
    <t>Agile transformation and delivery</t>
  </si>
  <si>
    <t>Greater customer expectations. Faster release cycles to keep up with competitors. Increasing regulation. Keeping up with our changing world is a challenge, but responding in the right way at pace creates the opportunity to stay one step ahead.</t>
  </si>
  <si>
    <t>AI and automation</t>
  </si>
  <si>
    <t>The way we use technology today is the stuff of yesterday’s science fiction. Advances in AI and automation, the digitisation of assets and processes, and the proliferation of data are fundamentally changing organisations and society.</t>
  </si>
  <si>
    <t>Business design</t>
  </si>
  <si>
    <t>We work with you to design your organisation so that it performs at its best, now and for the long term.
Our designs don't just work on paper, but in practice too. Our impeccable record on implementation, with some of the world's leading companies, proves it.</t>
  </si>
  <si>
    <t>Cyber security and digital trust</t>
  </si>
  <si>
    <t>As cyber threats become more high profile and people become more aware of data privacy, organisations have an opportunity to differentiate themselves with outstanding digital trust and cyber security. They can build trust with customers and stakeholders by showing systems are secure, protect data from cyber-attack and comply with privacy regulations.</t>
  </si>
  <si>
    <t>Data analytics and BI</t>
  </si>
  <si>
    <t>Your organisation is collecting more data than ever before from connected customer, digitalised processes and modern systems. The question is, are you making the most of the opportunities this presents? You have an unprecedented chance to guide your organisation with evidence-based insights that will deliver enduring results.</t>
  </si>
  <si>
    <t>Digital</t>
  </si>
  <si>
    <t>Digital isn’t just about fast-changing technology opening new possibilities, and the door to new competitors, it’s about the consideration of people, process and technology as one. It’s essential to compete and keep performance high today while adapting to stay relevant tomorrow. Cracking the challenge means harnessing digital to bring ingenuity to life.</t>
  </si>
  <si>
    <t>IT transformation</t>
  </si>
  <si>
    <t>Together, we'll solve your most complex IT challenges. We work as your partner at every step, from setting up your programme through to making sure you get the benefits you’ve planned for. And we always approach your IT transformation in the context of your wider business goals, never in isolation. By applying a mix of business change expertise and IT expertise, we'll create the IT capabilities that deliver a step change in responsiveness, cost and innovation.</t>
  </si>
  <si>
    <t>Operational excellence</t>
  </si>
  <si>
    <t>We transform the way you work. We have helped some of the world’s largest companies to achieve operational excellence. That means they can keep their promises to customers at the lowest possible cost while embracing productivity, technological disruption and regulation.</t>
  </si>
  <si>
    <t>People and talent</t>
  </si>
  <si>
    <t>We will help you get the most from your talent in a future marked by continuous and disruptive change, with shifts in how businesses do things transforming what people will do at work. Stand back and wait, and you’ll risk getting left behind. We will support you to prepare for this change now.</t>
  </si>
  <si>
    <t>Product design and engineering</t>
  </si>
  <si>
    <t>We help your business seize advantage through innovation. We work with you to exploit new ideas and new technologies, and develop profitable products and strategies to help you stay ahead of the game.</t>
  </si>
  <si>
    <t>Programme and portfolio management</t>
  </si>
  <si>
    <t>We help you shape and deliver your most challenging transformation programmes and achieve lasting value from change.
We ensure you have what you need to realise your current change ambitions. We also help transform your ability to take on more complex change in the future.</t>
  </si>
  <si>
    <t>Strategy</t>
  </si>
  <si>
    <t>Too often, strategy projects fail. There’s plenty of reasons why – we see strategies designed in ivory towers, strategies with no basis in commercial reality, strategies from one organisation put straight into another and, most often, strategies designed without attention to pragmatic delivery in the real world.</t>
  </si>
  <si>
    <t>CMMC Compliance Service</t>
  </si>
  <si>
    <t>Cybersecurity Maturity Model Certification (CMMC) extends the requirements of the Defense Federal Acquisition Regulation Supplement (DFARS), the Code of Federal Regulations (CFR), and the National Institute of Standards and Technology (NIST) guidelines, specifically Special Publication (SP) 800-171.</t>
  </si>
  <si>
    <t>The EU GDPR regulation forces you to protect your customer
data you store or communicate… all while making you also
improve its accuracy, governance, and management.</t>
  </si>
  <si>
    <t>GRC Management</t>
  </si>
  <si>
    <t>Governance, Risk Management, and Compliance (GRC) are three pillars that work together for the purpose of assuring that an organization meets its objectives through effective utilization of people, process and technology. Once an organization reaches a particular size, coordinated control over GRC activities is required to operate effectively.</t>
  </si>
  <si>
    <t>HIPAA Compliance Services</t>
  </si>
  <si>
    <t>Achieving and Maintaining
Telehealth HIPAA Compliance</t>
  </si>
  <si>
    <t>ISO 27001 Consulting Services</t>
  </si>
  <si>
    <t>Developed. Matured. Ready to deliver. Whether you need to manage a fresh ISO implementation, or simply maintain your existing compliance, we’ll guide you down a hassle-free path to keep your regulators happy.</t>
  </si>
  <si>
    <t>ISO 27701 : PIMS Consulting Services</t>
  </si>
  <si>
    <t>Achieve data privacy compliance before your next audit. We can help you acquire and sustain good standing with GDPR, CCPA, PDLP, DPA, and many more emerging data privacy regulations.</t>
  </si>
  <si>
    <t>NESA Compliance</t>
  </si>
  <si>
    <t>Paladion Networks is renowned for helping clients meet regulations and compliance laws,and bolstering their cyber risk management initiatives. One of these regulatory compliance requirements is the NESA UAE Information Assurance (IA) Standard.</t>
  </si>
  <si>
    <t>NIST Consulting Services</t>
  </si>
  <si>
    <t>Do you want to conduct business with the U.S. Federal Government? If you do, then you must achieve compliance with NIST 800-171. We can get you into good standing—fast.</t>
  </si>
  <si>
    <t>In agile development environments, information security is seen as an impediment to the speed of DevOps. Security tools and processes have lacked the transparency, coordination, and automation needed to preserve the agility and teamwork in DevOps. Paladion is changing this by providing end-to-end DevSecOps that integrates proprietary security automation tools that are build for DevOps environments, vulnerability specialists that are steeped in the DevOps style, continuous security monitoring and response, compliance management, and more.</t>
  </si>
  <si>
    <t>IOT Security Testing</t>
  </si>
  <si>
    <t>Internet of Things (IoT) is fast becoming a reality and with it IoT security emerging as a critical area for development. With IOT upon us, automobiles, mobile phones, computer, wearable’s, medical devices, display devices and anything that has Wi-Fi connectivity is either connected to each other or the internet. The growth of the devices and its application is beyond imagination but what we can imagine is the exponential increase in data transfer and its security.</t>
  </si>
  <si>
    <t>Protect your m-commerce business and mobile applications from the latest online threats with advanced security testing</t>
  </si>
  <si>
    <t>Identify exploitable vulnerabilities and verify that your infrastructure is resilient against the most advanced network level attacks.</t>
  </si>
  <si>
    <t>Red Team Service</t>
  </si>
  <si>
    <t>Don’t wait until a real-world cybercriminal attacks to find the gaps in your security controls. Paladion’s Red Team services let you perform a “live fire” Red Team cyber security test to identify (and fix) holes in your defense—before malicious actors expose them for you.</t>
  </si>
  <si>
    <t>AIsaac Platform</t>
  </si>
  <si>
    <t>Traditional SIEM-based security monitoring cannot detect complex, targeted, or unknown attacks. It is unable to analyze a high volume of varied data. In short: it is unable to defend you from next-generation cyberattacks.
In response, we have evolved beyond SIEM, and built a truly comprehensive MDR service powered by our next-generation AI platform—AIsaac</t>
  </si>
  <si>
    <t>Blue Team Service</t>
  </si>
  <si>
    <t>Most internal security teams lack the specialized skills and manpower to continuously evaluate defense systems, proactively improve defenses against likely attacks, and to quickly respond in case of an attack from Red teams or real attackers. Paladion’s Blue Team services provide you with these resources in a cost-effective manner.</t>
  </si>
  <si>
    <t>Data Lifecycle Management</t>
  </si>
  <si>
    <t>The most important and critical part of any organization is data and its management. In every organization there is huge exchange of data at every instance of time. Data processed is sent to multiple entities, including 3rd parties, agents, partners and customers. Users are increasingly leveraging mobile devices as a convenient medium for increasing business performance. Consequently, critical data gets stored and processed through mobile devices. Accessibility to the Internet has become more of a norm than an option.</t>
  </si>
  <si>
    <t>MDR Vulnerability Management</t>
  </si>
  <si>
    <t>Paladion’s MDR Vulnerability Management Service effectively combines leading edge AI and two decades of human security testing expertise to rapidly correlate vulnerabilities to evolving cyber threats, auto contain threats, and provide human-expert-verified remediation.</t>
  </si>
  <si>
    <t>Secure Configuration Audit</t>
  </si>
  <si>
    <t>A Secure Configuration Audit protects vulnerabilities against sophisticated, targeted long term attacks where hackers gain access to privileged systems and data. Even a zero day attack has less of a chance resulting in a security breach in a securely configured system. Leading technology advisory firm Gartner, considers configuration hardening an essential defense against targeted attacks.</t>
  </si>
  <si>
    <t>Software Security Assessment</t>
  </si>
  <si>
    <t>Solution Integration</t>
  </si>
  <si>
    <t>To defeat today’s evolved cyberattacks, enterprises and organizations need more than traditional point solutions. With unknown, high-speed, end-to-end attacks, an integrated approach to cyber protection is mandatory. Anything else results in an incomplete security posture. For instance, firewalls are ineffective in tackling malware and evasive applications. Intrusion prevention systems miss malware and exploits on unexpected or nonstandard ports.</t>
  </si>
  <si>
    <t>Source Code Review</t>
  </si>
  <si>
    <t>An hybrid approach that uses leading edge automated tools, Paladion’s proprietary scripts, and source code review experts</t>
  </si>
  <si>
    <t>The primary objective of performing information security assessment for the vendors is to ensure that customer data is protected. Vendor audits covering information security best practices, general IT controls and compliance to standards such as ISO 27002 provide a level of assurance for the management of the outsourcing company.</t>
  </si>
  <si>
    <t>Get robust threat exploration of each web application you deploy. Identify security vulnerabilities, weakness, and technical flaws</t>
  </si>
  <si>
    <t>Palantir Apollo</t>
  </si>
  <si>
    <t>Palantir Apollo is the continuous delivery software that powers our SaaS platforms, Foundry and Gotham, in the public cloud and beyond. Apollo works around the clock to put our latest features in the hands of customers. It eliminates the tradeoff between stability and speed by delivering continuous, automated updates without disrupting operations. It's why our platforms power mission-critical operations for the world's most important institutions.</t>
  </si>
  <si>
    <t>Palantir Foundry</t>
  </si>
  <si>
    <t>Data integration is the seminal problem of the digital age. For more than a decade, we’ve helped the world’s institutions rise to the challenge.</t>
  </si>
  <si>
    <t>Palantir Gotham</t>
  </si>
  <si>
    <t xml:space="preserve">Integrate, manage, secure, and analyze all of your enterprise data.
</t>
  </si>
  <si>
    <t>Board Advisory Services</t>
  </si>
  <si>
    <t>WildFire Appliance</t>
  </si>
  <si>
    <t>Prisma SaaS</t>
  </si>
  <si>
    <t>Unsanctioned SaaS apps can expose sensitive data and propagate malware, and even sanctioned SaaS adoption can increase the risk of data exposure, breaches and noncompliance. By offering advanced data protection and consistency across applications, Prisma SaaS reins in the risks.</t>
  </si>
  <si>
    <t>Prisma Cloud 2.0</t>
  </si>
  <si>
    <t>As organizations scale their cloud footprints, they need to ensure both their cloud infrastructure and cloud native applications are secure. Prisma Cloud is the industry’s only comprehensive Cloud Native Security Platform (CNSP) that delivers full lifecycle security and full stack protection for multi- and hybrid-cloud environments.</t>
  </si>
  <si>
    <t>CN-Series Firewall</t>
  </si>
  <si>
    <t>Container Firewall</t>
  </si>
  <si>
    <t>Cortex XDR Pro</t>
  </si>
  <si>
    <t>Cortex XDR Prevent</t>
  </si>
  <si>
    <t>Stop modern attacks with the industry’s first extended detection and response platform that spans your endpoint, network and cloud data. Welcome to the future of EDR.Stop modern attacks with the industry’s first extended detection and response platform that spans your endpoint, network and cloud data. Welcome to the future of EDR.</t>
  </si>
  <si>
    <t>Prisma Access</t>
  </si>
  <si>
    <t>Secure your branch, retail and mobile users today with Prisma Access – the industry's leading cloud-delivered network security.</t>
  </si>
  <si>
    <t>When it comes to the Internet of Things (IoT), you don’t have a choice. 30% of most enterprises are made up of unmanaged IoT and OT devices. These devices pose grave risks as they are difficult to secure and are susceptible to threats that are rarely monitored.</t>
  </si>
  <si>
    <t>Proactive security operations delivered by industry-leading MDR providers, powered by Cortex XDR.</t>
  </si>
  <si>
    <t>Risk &amp; Compliance Services</t>
  </si>
  <si>
    <t>Proactive Assessments</t>
  </si>
  <si>
    <t>Cortex XSOAR</t>
  </si>
  <si>
    <t>The industry’s most comprehensive security orchestration, automation and response platform with native threat intelligence management and a built-in marketplace.</t>
  </si>
  <si>
    <t>Hunt adversaries anywhere in your environment by applying human expertise and threat intelligence across your enterprise security data.</t>
  </si>
  <si>
    <t>Cortex XPanse</t>
  </si>
  <si>
    <t>From the Expanse acquisition</t>
  </si>
  <si>
    <t>Next Generation Firewall</t>
  </si>
  <si>
    <t>VM-Series Firewall</t>
  </si>
  <si>
    <t>Deliver intelligent network security today with virtualized, ML-Powered Next-Gen Firewalls</t>
  </si>
  <si>
    <t>Prisma SD-WAN</t>
  </si>
  <si>
    <t>Secure your cloud-delivered branch today with the world's first next-gen SD-WAN</t>
  </si>
  <si>
    <t>Panorama</t>
  </si>
  <si>
    <t>Panorama™ offers easy-to-implement and centralized management features to gain insight into network-wide traffic, logs and threats. Reduce complexity by simplifying configuration, deployment, and management of your Palo Alto Networks security products.</t>
  </si>
  <si>
    <t>Cortex Data Lake</t>
  </si>
  <si>
    <t>Collect, transform and integrate your enterprise’s security data to enable Palo Alto Networks solutions.</t>
  </si>
  <si>
    <t>Threat Intelligence Platform (TIP)</t>
  </si>
  <si>
    <t>Centralize Data, Collaborate on Analysis, and Customize Outputs to Get Highly Contextual and Relevant Threat Intelligence. The IntSights TIP delivers the vital functionality that operationalizes the extensive threat intelligence delivered by Threat Command, providing a comprehensive solution.</t>
  </si>
  <si>
    <t>Insights Extended</t>
  </si>
  <si>
    <t>The Panaseer Platform</t>
  </si>
  <si>
    <t>Panaseer helps businesses make informed, risk-based security decisions. The platform doesn’t use any agents, scanners or probes and integrates seamlessly with any data source.</t>
  </si>
  <si>
    <t>Panda Dome Essential</t>
  </si>
  <si>
    <t>Panda Dome Advanced</t>
  </si>
  <si>
    <t>Panda Dome Complete</t>
  </si>
  <si>
    <t>Panda Dome Premium</t>
  </si>
  <si>
    <t xml:space="preserve">Panda Dome Passwords
</t>
  </si>
  <si>
    <t>With Panda Dome Passwords, you’ll be able to manage all your passwords easily and securely, keeping your personal information safe.</t>
  </si>
  <si>
    <t>Panda VPN</t>
  </si>
  <si>
    <t>Panopta Platform</t>
  </si>
  <si>
    <t>Panorays Assessment</t>
  </si>
  <si>
    <t>Panorays Engagement</t>
  </si>
  <si>
    <t>Panorays Monitoring</t>
  </si>
  <si>
    <t>Panorays Security Program</t>
  </si>
  <si>
    <t xml:space="preserve">Faraday  Protection
</t>
  </si>
  <si>
    <t>Faraday Protection</t>
  </si>
  <si>
    <t>Wireless Protection</t>
  </si>
  <si>
    <t>Paraben StrongHold bags provide wireless device protection from signals that can contaminate and potentially wipe your evidence. Paraben’s design is the only patented option to protect your wireless evidence.</t>
  </si>
  <si>
    <t>Forensics Imaging</t>
  </si>
  <si>
    <t>E3:Universal Software</t>
  </si>
  <si>
    <t>E3:DS Software</t>
  </si>
  <si>
    <t>E3:P2C Software</t>
  </si>
  <si>
    <t>E3:EMX Software</t>
  </si>
  <si>
    <t>E3:NEMX Software</t>
  </si>
  <si>
    <t>E3:Viewer Software</t>
  </si>
  <si>
    <t>PAP Flex</t>
  </si>
  <si>
    <t>MFK-Mobile Field Kit</t>
  </si>
  <si>
    <t>UFK-Universal Field Kit</t>
  </si>
  <si>
    <t>Pen Testing Services</t>
  </si>
  <si>
    <t>Digital Forensics &amp; Incident Response Services</t>
  </si>
  <si>
    <t>If your business is threatened, you need the team trusted by CEOs, CISOs, boards of directors, and the best attorneys in the legal profession. What we provide is a way for you to prepare and handle possible security issues.</t>
  </si>
  <si>
    <t>PARAMETER 360™ FOR SMALL BUSINESS</t>
  </si>
  <si>
    <t>Parameter 360 is our proven, mission-critical solution designed to ensure all your data and operations are compliant and meet security best practices. Threats will always be there. That’s why we always there looking for them and how to keep these risks where they belong. Outside of your business.</t>
  </si>
  <si>
    <t>PARAMETER ENTERPRISE 360™</t>
  </si>
  <si>
    <t xml:space="preserve">Threats evolve and adapt to find information security weak spots. It could be through your technology, or your people. It could even walk in through the front door. If these threats penetrate the organization, they have access to your business lifeline: data. That’s where we can help.
</t>
  </si>
  <si>
    <t>GRC Services</t>
  </si>
  <si>
    <t>From cyber criminals and regulators to even your own employees, there are many people looking for your security vulnerabilities. We can find these security flaws before they do. What we ultimately deliver is a solution to help you maintain uninterrupted business operations.</t>
  </si>
  <si>
    <t>Active Directory ACL Analyzer</t>
  </si>
  <si>
    <t>Organizations often need to be able to easily view, sort and analyze access control lists (ACLs) that protect the entirety of their Active Directory contents, such as to analyze the ACL protecting the domain root, the Domain Admins group etc.</t>
  </si>
  <si>
    <t>Active Directory ACL Exporter</t>
  </si>
  <si>
    <t xml:space="preserve">Organizations often need to be able to export the access control lists (ACLs) that protect the entirety of all objects in their foundational Active Directory, usually to perform security permissions analysis, make comparisons or archive AD ACLs.
</t>
  </si>
  <si>
    <t>Active Directory Effective Access Auditor</t>
  </si>
  <si>
    <t>Organizations have an essential cyber security need to be able to accurately* audit effective access in Active Directory to identify, secure and lockdown privileged accounts and groups in Active Directory, secure Active Directory and demonstrate compliance.</t>
  </si>
  <si>
    <t>Active Directory Effective Permissions Calculator</t>
  </si>
  <si>
    <t>Organizations have a mission-critical cyber security need to be able to accurately audit effective permissions on thousands of objects in Active Directory</t>
  </si>
  <si>
    <t xml:space="preserve">Active Directory Executive Briefing
</t>
  </si>
  <si>
    <t>This service provides an organization’s C-Suite unequivocal clarity on the paramount importance of Active Directory Security to organizational security.</t>
  </si>
  <si>
    <t>Active Directory Membership Auditor</t>
  </si>
  <si>
    <t>Organizations need to be able to easily and reliably enumerate and audit the complete membership of thousands of their Active Directory security groups, usually to provision and control access, maintain security and demonstrate compliance.</t>
  </si>
  <si>
    <t>Active Directory Permissions Analyzer</t>
  </si>
  <si>
    <t>Organizations often need to be able to analyze/audit security permissions provisioned in their foundational Active Directory deployments to manage access provisioned in AD, or to find glaring vulnerabilities in access provisioning.</t>
  </si>
  <si>
    <t xml:space="preserve">Active Directory Privileged Access Auditor
</t>
  </si>
  <si>
    <t>Organizations have a paramount cyber security need to be able to accurately* audit privileged access and identify privileged users in their foundational Active Directory,</t>
  </si>
  <si>
    <t xml:space="preserve">Active Directory Privileged User Audit
</t>
  </si>
  <si>
    <t>This unique service provides organizations accurate effective-permissions based insight into exactly who has what privileged access in Active Directory.</t>
  </si>
  <si>
    <t xml:space="preserve">Active Directory Privileged User Lockdown
</t>
  </si>
  <si>
    <t>This service empowers organizations to quickly and trustworthily lockdown privileged access in Active Directory.</t>
  </si>
  <si>
    <t xml:space="preserve">Active Directory Security Assessment
</t>
  </si>
  <si>
    <t>This unrivaled service delivers the world’s most insightful, comprehensive and trustworthy assessment of an organization’s Active Directory.</t>
  </si>
  <si>
    <t>Active Directory Security Auditor</t>
  </si>
  <si>
    <t>Organizations need to be able to easily and frequently audit and inventory their Active Directory deployments, to maintain security, perform Active Directory clean-ups and health-checks and to demonstrate regulatory compliance.</t>
  </si>
  <si>
    <t xml:space="preserve">Active Directory Security Hardening
</t>
  </si>
  <si>
    <t>This service empowers organizations to adequately strengthen and formidably harden the security of their foundational Active Directory.</t>
  </si>
  <si>
    <t>Active Directory Token Size Calculator</t>
  </si>
  <si>
    <t>Large organizations often need to be able to automate the calculation of Kerberos token sizes of all the domain user accounts in their Active Directory to identify accounts that may be at the risk of being denied a logon due to token bloat.</t>
  </si>
  <si>
    <t>Gold Finger Mini Free Version</t>
  </si>
  <si>
    <t>Anyone who could reset your password could instantly login as you, and obtain access to everything you have access to.
At most organizations worldwide, all employee, executive and privileged user accounts reside in their Active Directory.</t>
  </si>
  <si>
    <t>Gold Finger Mini</t>
  </si>
  <si>
    <t xml:space="preserve">Active Directory Security Consulting
</t>
  </si>
  <si>
    <t>This service provides organizations timely access to authoritative expertise to help them quickly and reliably fulfill custom Active Directory security needs.</t>
  </si>
  <si>
    <t>Parasoft C/C++test</t>
  </si>
  <si>
    <t>Parasoft Jtest</t>
  </si>
  <si>
    <t>Parasoft dotTest</t>
  </si>
  <si>
    <t>Parasoft Insurance++</t>
  </si>
  <si>
    <t>Parasoft DTP</t>
  </si>
  <si>
    <t>Parasoft CTP</t>
  </si>
  <si>
    <t>Parasoft Selenic</t>
  </si>
  <si>
    <t>Parasoft SOAtest</t>
  </si>
  <si>
    <t>Parasoft Virtualize</t>
  </si>
  <si>
    <t xml:space="preserve">Parrot OS
</t>
  </si>
  <si>
    <t>Asset Tracking Devices</t>
  </si>
  <si>
    <t xml:space="preserve">An all-in-one asset tracking solution! Configurable, programmable, and extensible: meet the most flexible asset tracking system on the market, powered by Particle’s Edge-to-Cloud IoT platform.
</t>
  </si>
  <si>
    <t>Monitor your IoT products with end-to-end visibility for total oversight and control</t>
  </si>
  <si>
    <t>Tracking System</t>
  </si>
  <si>
    <t>Meet the most flexible and customizable asset tracking system on the market</t>
  </si>
  <si>
    <t>Video Surveillance Hardware &amp; CCTV Software</t>
  </si>
  <si>
    <t>Video Surveillance</t>
  </si>
  <si>
    <t>N-able Passportal</t>
  </si>
  <si>
    <t>N-able Passportal Documentation Manager</t>
  </si>
  <si>
    <t>N-able Passportal Site</t>
  </si>
  <si>
    <t>N-able Passportal Blink</t>
  </si>
  <si>
    <t>When you contact us about a network security breach, PatchAdvisor can begin remotely remediating the event until we can get one of our experts onsite. PatchAdvisor will guarantee that one of our highly trained incident response professionals will be onsite as soon as possible.</t>
  </si>
  <si>
    <t>VULNERABILITY ASSESSMENT / PENETRATION TESTING</t>
  </si>
  <si>
    <t>One of the most critical components in an ongoing information security program, these assessments emulate attacks by both outside agents and insiders exceeding authorized access.</t>
  </si>
  <si>
    <t>APPLICATION VULNERABILITY ASSESSMENTS</t>
  </si>
  <si>
    <t>PatchAdvisor provides professional application level security assessments identifying vulnerabilities on COTS, GOTS and custom software packages</t>
  </si>
  <si>
    <t>AGILE DEVELOPMENT TEAMS</t>
  </si>
  <si>
    <t xml:space="preserve">Our agile development teams can support your technology needs to secure and innovate your business during these difficult times. Whether Blockchain, Smart Contracts, AI, IoT, API, platform or component development, we have the expertise to work alongside your team avoiding the bureaucracy of your organization to get it done fast. </t>
  </si>
  <si>
    <t>CYBER SECURITY CONSULTING</t>
  </si>
  <si>
    <t xml:space="preserve"> Patriot is here to help. Full Spectrum Risk Assessments, DFARS Compliance Reviews, Cyber Security Strategic Planning Assistance, CISO Support, Cyber Security Training's, ICS Security with a long list of Cyber capabilities that works to keep your organization viable and secure during these difficult times. 
</t>
  </si>
  <si>
    <t>MANAGEMENT CONSULTING</t>
  </si>
  <si>
    <t xml:space="preserve"> In these uncertain times, it's more important than ever to internally revisit areas for cost containment, process improvements, innovation, automation, new strategies and market direction while remaining agile, competitive, risk averse and cyber secure. We're not just focused on your Cyber Security - we're focused on your success and overall risk profile as an organization.
</t>
  </si>
  <si>
    <t>THE PATRIOT NETWORK VALUE ADD</t>
  </si>
  <si>
    <t xml:space="preserve"> Our team members haven't had years in consulting, as advisers and 
C-Suite Executives without gaining some valuable connections and insights. We make certain our clients gain the value of those insights and connections.
</t>
  </si>
  <si>
    <t>Cloud Assessment</t>
  </si>
  <si>
    <t>Internal &amp; External Assessments</t>
  </si>
  <si>
    <t>Phishing Assessments</t>
  </si>
  <si>
    <t>Phishing Assessment</t>
  </si>
  <si>
    <t>Security Architecture &amp; Engineering</t>
  </si>
  <si>
    <t>PatternEx Virtual Analyst Platform</t>
  </si>
  <si>
    <t>StreamingPhish</t>
  </si>
  <si>
    <t>Prove Pre-Fill</t>
  </si>
  <si>
    <t>User Verification</t>
  </si>
  <si>
    <t xml:space="preserve">Enables you to securely and privately match information entered by the user with what is on file for them at authoritative sources. Prevents fraudulent account openings.
</t>
  </si>
  <si>
    <t>PC Matic</t>
  </si>
  <si>
    <t>PC Matic for Mac</t>
  </si>
  <si>
    <t>PC Magnum</t>
  </si>
  <si>
    <t>PC Matic Pro</t>
  </si>
  <si>
    <t>Ransomware Lifeline</t>
  </si>
  <si>
    <t>RDP Lifeline</t>
  </si>
  <si>
    <t>Automated Penetration Testing</t>
  </si>
  <si>
    <t>Pcysys' automated pen-testing platform continuously conducts ethical
exploits based on infrastructure vulnerabilities, to deliver prioritized
threat-based weaknesses based on real pen-testing achievements.</t>
  </si>
  <si>
    <t>https://www.pegasustechnologies.com/</t>
  </si>
  <si>
    <t>Business Continuity with Backup/Disaster Recovery Planning</t>
  </si>
  <si>
    <t>Cloud Services, Cloud Migrations, and Cloud Support</t>
  </si>
  <si>
    <t>24/7 Onsite/Remote Labor Expertise</t>
  </si>
  <si>
    <t>Desktop/Server Support, Maintenance &amp; Installation</t>
  </si>
  <si>
    <t>System Design &amp; Consulting</t>
  </si>
  <si>
    <t>Advocacy and Coordination for Technology Vendors</t>
  </si>
  <si>
    <t>Match-IT</t>
  </si>
  <si>
    <t>Microsoft 365 Email Migrations</t>
  </si>
  <si>
    <t>Mobile Device Integration</t>
  </si>
  <si>
    <t>Incident Response Retained Service</t>
  </si>
  <si>
    <t xml:space="preserve"> Pen Test Partners Retained Incident Response service puts us at your side, day and night with the extensive knowledge and experience needed to support your business through a critical cyber incident.
</t>
  </si>
  <si>
    <t>The threat landscape has never been more challenging. Significant numbers of highly skilled and motivated threat actors represent a real danger. Penetrate your defences to steal your data, deliver malware to your network, or disrupt your business through destructive attacks such as ransomware or data wipers.</t>
  </si>
  <si>
    <t>Incident Response Policy Assessment &amp; Development</t>
  </si>
  <si>
    <t>Incident Response Tabletop Exercise</t>
  </si>
  <si>
    <t>Papa – PTP Advanced Password Auditor</t>
  </si>
  <si>
    <t>Password Auditor</t>
  </si>
  <si>
    <t>Attackers often exploit weak passwords and attempt to crack hashes to gain further access to a network, so Papa allows system administrators to stay one step ahead and ensure that weak passwords are not an effective attack vector.</t>
  </si>
  <si>
    <t>Automotive &amp; IoT Testing</t>
  </si>
  <si>
    <t>Aviation Cyber Security Testing</t>
  </si>
  <si>
    <t>CREST STAR &amp; CBEST testing</t>
  </si>
  <si>
    <t>Ever since the company started we have been using threat intelligence to augment and guide our testing, using all manner of reported techniques to mimic what happens in real world attacks. This means that prior to CREST STAR we were testing our clients for their resilience to actual threats</t>
  </si>
  <si>
    <t>Cyber Essentials testing</t>
  </si>
  <si>
    <t>Digital Forensic Investigation Service</t>
  </si>
  <si>
    <t>The aim of digital forensics is to identify, collect, preserve, and analyse data in a way that preserves the integrity of the evidence collected so that it can be presented in a legal process, whether that be a civil or criminal court hearing, tribunal or internal disciplinary procedure.</t>
  </si>
  <si>
    <t>ICS, IIoT, SCADA Security Testing</t>
  </si>
  <si>
    <t xml:space="preserve">These systems were built to run on low bandwidth serial connections, and over disparate networks. Innovation means that converged SCADA networks are increasingly common, running over cable, fibre and wireless IP networks. </t>
  </si>
  <si>
    <t>Maritime Cyber Security Testing</t>
  </si>
  <si>
    <t>Version Recon</t>
  </si>
  <si>
    <t xml:space="preserve">Version Recon is an easy-to-use patch update alerting service, that emails you updates as they are released.
Version Recon can monitor any product were the vendor publishes version information on the Internet. It isn’t limited to a small number of vendors like other mentoring software. 
</t>
  </si>
  <si>
    <t>Incident Response Training Services</t>
  </si>
  <si>
    <t>AUTOCRYPT</t>
  </si>
  <si>
    <t>D'Amo UA</t>
  </si>
  <si>
    <t>D'Amo KMS for Hot Wallet</t>
  </si>
  <si>
    <t>D'Amo KMS for Cold Wallet</t>
  </si>
  <si>
    <t>D'Amo</t>
  </si>
  <si>
    <t>D'Amo KMS</t>
  </si>
  <si>
    <t>MyDiamo</t>
  </si>
  <si>
    <t>WAPPLES</t>
  </si>
  <si>
    <t>WAPPLES SA</t>
  </si>
  <si>
    <t>iSIGN+</t>
  </si>
  <si>
    <t>AltoCrypt pBox</t>
  </si>
  <si>
    <t>AltoCrypt Phone</t>
  </si>
  <si>
    <t>TrapDocs</t>
  </si>
  <si>
    <t>TrapAir</t>
  </si>
  <si>
    <t>AltoCrypt Stik</t>
  </si>
  <si>
    <t>Professional</t>
  </si>
  <si>
    <t>Enterprise</t>
  </si>
  <si>
    <t>Defensive Cyber Operations</t>
  </si>
  <si>
    <t>Insider Threat Analysis</t>
  </si>
  <si>
    <t>Cyber Resiliency</t>
  </si>
  <si>
    <t>Information Operations</t>
  </si>
  <si>
    <t>Cyber Training</t>
  </si>
  <si>
    <t>Zero Trust Solution</t>
  </si>
  <si>
    <t>Juniper SecIntel</t>
  </si>
  <si>
    <t>Advanced Collaboration Security</t>
  </si>
  <si>
    <t>Advanced Cloud Storage Security</t>
  </si>
  <si>
    <t xml:space="preserve">The X-Ray
</t>
  </si>
  <si>
    <t xml:space="preserve">Personalized “viewer” helps security and IT experts to see, understand, and manage each and every incident in the most detailed way.
</t>
  </si>
  <si>
    <t>Advanced Email Security</t>
  </si>
  <si>
    <t>SmartCryptor</t>
  </si>
  <si>
    <t>With SmartCryptor you can encrypt your data and store it securely on desktop or cloud storage applications. Share your files or revoke access to any shared documents anytime, using any device. You have the full control over your critical data and who can access it.</t>
  </si>
  <si>
    <t>SmartSignin</t>
  </si>
  <si>
    <t>SmartSignin is the most secure way to manage access to your cloud applications for SSO for your employees, customers or partners, across multiple devices. Includes a Single Sign-On solution, Federated Identity Management, Authorization &amp; Authentication, and Access Control &amp; Audit.</t>
  </si>
  <si>
    <t>Cyber Defence</t>
  </si>
  <si>
    <t xml:space="preserve">There is a dichotomy within the information security industry. Technological solutions offer defence, yet attacks are still able to perpetrate organisations. At Performanta, we recognise that technology is only one part of the security solution. To understand the full cyber attack risk to your business, you need to take a step back from technology. 
</t>
  </si>
  <si>
    <t xml:space="preserve">Our managed security services provide you with unparalleled security intelligence and situational awareness across your security posture. Our highly experienced global teams are skilled up, agile, analytical - continuously challenging the status quo – and scalable. We do this seamlessly through our Cyber Security Operations Centre (CSOC) and Security Operations (SECOPS) divisions, working integrally with our Cyber Defence team.
</t>
  </si>
  <si>
    <t>Strategic Response Unit</t>
  </si>
  <si>
    <t xml:space="preserve">Delivering an offensive Cyber Security capability through our Strategic Response Unit. We go where hackers go and we learn what they learn.
At Performanta, we are working hard on changing the status quo; we think differently about security. We believe it’s important to look at the world of security from a different perspective – by stepping into the shoes of the very people we’re trying to defend against.
</t>
  </si>
  <si>
    <t>CYBER SECURITY CONSULTING - TRAVERSING THE GAP BETWEEN INFORMATION SECURITY AND BUSINESS RISK As  Cyber Security Consulting specialists we believe security should be accessible to everyone. We also understand that every organisation has its own shape, size and security needs; we will not take a cookie-cutter approach to your business. Our solutions are tailored to suit your business risk needs and budget.</t>
  </si>
  <si>
    <t>Zero Trust Network Access Essentials</t>
  </si>
  <si>
    <t>With Perimeter 81’s Zero Trust Network Access, you can ensure zero-trust access to on-premise resources and critical cloud environments with one unified cloud platform</t>
  </si>
  <si>
    <t>Zero Trust Network Access Premium</t>
  </si>
  <si>
    <t>Zero Trust Network Access Premium Plus</t>
  </si>
  <si>
    <t>Zero Trust Network Access Enterprise</t>
  </si>
  <si>
    <t>PerimeterX Services and Real-Time Support</t>
  </si>
  <si>
    <t xml:space="preserve">PerimeterX offers best-in-class service and responsiveness, fully tailored onboarding and 24/7 security analyst oversight. We also provide proactive threat management, a dedicated SOC and real-time engagement with customers.
</t>
  </si>
  <si>
    <t xml:space="preserve">PerimeterX Code Defender™
</t>
  </si>
  <si>
    <t>PerimeterX Code Defender is a client-side application security solution that continuously protects your website from digital skimming, formjacking and Magecart attacks, stopping data breaches and reducing your risk of non-compliance.</t>
  </si>
  <si>
    <t xml:space="preserve">PerimeterX Page Defender™
</t>
  </si>
  <si>
    <t>PerimeterX Page Defender preserves the intended online shopper experience by blocking unwanted coupon extensions and ad injections. Eliminating these pop ups means you can prevent your site visitors from getting redirected to competitors, hide unauthorized content from being shown on your site and reduce fraudulent affiliate fees.</t>
  </si>
  <si>
    <t xml:space="preserve">PerimeterX Bot Defender®
</t>
  </si>
  <si>
    <t>PerimeterX Bot Defender is a behavior-based bot management solution that protects your websites, mobile applications and APIs from automated attacks, safeguarding your online revenue, reducing the risk of data breaches and improving operational efficiency.</t>
  </si>
  <si>
    <t xml:space="preserve">IT networks get flooded with millions of requests every day. Not only does that significantly impact your networks’ performance and requires additional investments for your IT, it also opens the door for hackers, scammers and other cyber criminals. With a standard DDoS protection, traffic only gets blocked in the case of overload. </t>
  </si>
  <si>
    <t>OpAudit™</t>
  </si>
  <si>
    <t>Audit Tool</t>
  </si>
  <si>
    <t>OpAudit™ is a brand new kind of compliance tracking solution which gathers &amp; manages all evidence of compliance with all policies in a single system so you can successfully track answers &amp; evidence from contributors (attestations), technical data from devices (audit) and questionnaires from staff &amp; supply chain (assessments) for both externals standards and internal policies and audits.</t>
  </si>
  <si>
    <t>OpView™</t>
  </si>
  <si>
    <t>OpView™  is the most flexible security monitoring system on the market which leverages a completely new database architecture to collect, correlate and report on all data types so you can successfully monitor security (SIEM), vulnerability, configuration &amp; availability (SOC), performance, asset &amp; flow (NOC) all in a single configurable system.</t>
  </si>
  <si>
    <t>EMON: EMBEDDED SDK</t>
  </si>
  <si>
    <t>PowerIQ Analytics can be embedded into ARM-based devices and FPGAs.</t>
  </si>
  <si>
    <t>P2SCAN: POWER ANALYTICS</t>
  </si>
  <si>
    <t>P2Scan software containins PFP’s patented PowerIQ analytics algorithms, which provide a complete identification and analysis solution.</t>
  </si>
  <si>
    <t>PMON 751: IOT MONITOR</t>
  </si>
  <si>
    <t>pMon monitors power or EMI signals from devices and systems. pMon is network connected and reports results to P3Scan or your SOC.</t>
  </si>
  <si>
    <t xml:space="preserve">We know the challenges you face are complicated. Netgate can help you implement effective solutions to solve those problems. We will help you plan, design, implement, operate, and manage the right technology strategy to improve the way you do business. From network security to high-availability to firewall conversions, we provide effective solutions so you can focus on running your business.
</t>
  </si>
  <si>
    <t>Netgate Cloud Appliance</t>
  </si>
  <si>
    <t>Netgate SG Hardware Appliance</t>
  </si>
  <si>
    <t>Netgate XG Hardware Appliance</t>
  </si>
  <si>
    <t>pfSense Plus Software</t>
  </si>
  <si>
    <t xml:space="preserve">PFSENSE TRAINING
</t>
  </si>
  <si>
    <t>Netgate is the only official source for pfSense Training! Our expert team provides quality on-line and on-site pfSense training to individuals and organizations of all sizes. We keep our class sizes small to provide each student the attention they deserve. The curriculum is designed to scale in detail from new pfSense users to senior network engineers, and can be customized to suit the needs of your business.</t>
  </si>
  <si>
    <t>Digital Risk Protection Platform</t>
  </si>
  <si>
    <t>Expert-curated threat intelligence and unmatched mitigation for brand impersonation, data leakage, social media threats, account takeover, and other digital risks in one complete solution.</t>
  </si>
  <si>
    <t>PhishCloud Lite</t>
  </si>
  <si>
    <t>PhishCloud Pro</t>
  </si>
  <si>
    <t>PhishCloud Enterprise</t>
  </si>
  <si>
    <t>Data breaches, viruses, and other malware commonly make security headlines. An entire industry of network and computer security has evolved to mitigate these threats. However, most organizations overlook the weakest component of the security system – the human element. Criminals, and others with malicious intent, are exploiting this weakness via social engineering.</t>
  </si>
  <si>
    <t>Managed Phishing Services</t>
  </si>
  <si>
    <t>With Managed Phishing Services, our team of experts will go to work creating and executing phishing simulation tests, along with security awareness training. When time is of the essence, we can get your company up and rolling in a matter of days. We use the best practices to change the templates and techniques to provide optimal testing.</t>
  </si>
  <si>
    <t>KillPhish Scan &amp; Report</t>
  </si>
  <si>
    <t>KillPhish is an advanced email threat protection add-in for Office 365. It scans known threats on Windows, Mac/iOS, Android Outlook, for Desktop, Web and Mobile. It enables reporting phishing and other type of threats. Each inbox's risk profile is unique, and KillPhish can help expose telltale signs of threats to your security.</t>
  </si>
  <si>
    <t>In today’s environment, social engineering attacks are prevalent and increasing. The human element is often the weakest component in a company’s security. Attackers know this and exploit it. 47% of cyber security attacks such as social engineering, spear phishing and ransomware attacksare that are financial motivated. With PhishingBox, you can easily conduct simulated phishing attacks to test employees' security awareness.</t>
  </si>
  <si>
    <t>Electronic Discovery Services</t>
  </si>
  <si>
    <t>Allesao Managed SAO</t>
  </si>
  <si>
    <t>When you have limited resources, outsourcing some of your security operations tasks is a great option. Not only does it allow your team to focus on higher-priority activities, but it can also improve employee morale. Phoenix Managed Security Services are different than typical MSSP services. First, we prefer an on-premises security automation and orchestration solution that we implement, manage and sustain for you. Second, we don’t plan to inundate you with alerts that need to be researched and remediated. Our on-premises platform will resolve the majority (80-90%) of the alerts without any human intervention. Third, we’ll automate your current workflows and orchestrate the communications with your existing security tools. Fourth, you can start with just one security operations workflow (likely, the one that takes the most time). We offer traditional monthly MSSP pricing or you can choose to pay per workflow with Allesao. Either way, you get the same great custom implementation and 24×7 service.</t>
  </si>
  <si>
    <t>Perimeter Security Services</t>
  </si>
  <si>
    <t>Phishing Detection &amp; Response Services</t>
  </si>
  <si>
    <t>SIEM Services</t>
  </si>
  <si>
    <t>Threat Hunting Services</t>
  </si>
  <si>
    <t>User &amp; Entity Behavior Analytics Services</t>
  </si>
  <si>
    <t>UEBA</t>
  </si>
  <si>
    <t>The LogPoint SIEM Threat Intelligence Application offers a simple and efficient advanced threat intelligence platform to identify emerging threats within your infrastructure, integrating with more than 100 threat intelligence feeds. Leveraging LogPoint’s single taxonomy, the data is converted into a “common language” format, then LogPoint compares it with your enterprise log data.</t>
  </si>
  <si>
    <t>THREAT EMULATION</t>
  </si>
  <si>
    <t>The innovative architecture of Picus Threat Emulation Module puts your defensive stack under adversarial challenge across network and endpoint controls estate, for continuous or time-bound validation practices.</t>
  </si>
  <si>
    <t>DETECTION ANALYTICS</t>
  </si>
  <si>
    <t xml:space="preserve">Picus Detection Analytics Module brings the post-compromise context of each Picus emulated threat to the SOC teams with minimal to none false positive performance.
</t>
  </si>
  <si>
    <t>PASSIVE, MULTI-FACTOR AUTHENTICATION</t>
  </si>
  <si>
    <t>Pindrop® authentication solutions help contact centers authenticate legitimate callers quickly and accurately, reducing call handle times, enabling personalization, and improving customer experience.</t>
  </si>
  <si>
    <t>PingIntelligence for APIs</t>
  </si>
  <si>
    <t>PingIntelligence for APIs is an API security solution done right. It provides a unified view of API activity across the entire enterprise for centralized monitoring and reporting. It uses artificial intelligence to learn traffic behaviors to automatically detect and block threats to enhance your organization’s security posture.</t>
  </si>
  <si>
    <t>PingOne MFA</t>
  </si>
  <si>
    <t>PingOne MFA is a cloud-based multi-factor authentication (MFA) service that enables your business to provide secure and seamless experiences for your customers and users. With customer-friendly authentication methods, adaptive authentication policies, user device management and custom branding, PingOne MFA can help your organization secure your customers without sacrificing user experience.</t>
  </si>
  <si>
    <t>PingDataGovernance</t>
  </si>
  <si>
    <t>PingDataGovernance provides policy-based, fine-grained dynamic authorization for actions and data protection. A drag-and-drop policy editor allows you to react to business changes instantly to adhere to regulatory requirements, enhance security or enable new business initiatives.</t>
  </si>
  <si>
    <t>PingAccess</t>
  </si>
  <si>
    <t>PingAccess is a centralized access security solution with a comprehensive policy engine. It provides secure access to applications and APIs down to the URL level, and ensures that only authorized users access the resources they need.</t>
  </si>
  <si>
    <t>PingCentral</t>
  </si>
  <si>
    <t>PingCentral is a converged operating portal for Ping software, and it allows resource-constrained IAM teams to do more with less. It enables self-service, delegated administration for business users to integrate their own applications and APIs and consume centralized identity services.</t>
  </si>
  <si>
    <t>PingDirectory</t>
  </si>
  <si>
    <t>PingDirectory is a high-performance, extensible data store for customer, partner and employee identity data. It helps enterprises build a unified profile from multiple data sources with the ability to manage hundreds of millions of entries at high performance during peak usage. And to protect valuable and highly targeted identity data, PingDirectory includes end-to-end security that doesn’t sacrifice performance.</t>
  </si>
  <si>
    <t>PingFederate</t>
  </si>
  <si>
    <t>PingFederate is an enterprise federation server that enables user authentication and single sign-on. It serves as a global authentication authority that allows employees, customers and partners to securely access all the applications they need from any device.</t>
  </si>
  <si>
    <t>PingOne for Enterprise</t>
  </si>
  <si>
    <t>PingOne for Enterprise is an easy-to-implement cloud solution that’s simple for users to adopt and fits within your IT budget. This cloud solution helps resource-constrained IT leaders securely connect employees and partners to all the applications they need to do their work, improving both security and productivity.</t>
  </si>
  <si>
    <t>PingOne Risk Management</t>
  </si>
  <si>
    <t>PingOne Risk Management is an easy-to-implement cloud service that helps your organization make smarter authentication decisions using machine learning and analytics to detect malicious activity. By analyzing multiple risk signals, PingOne Risk Management can identify anomalous activity to block attacks or require strong authentication methods, providing a greater level of assurance of your users’ identities.</t>
  </si>
  <si>
    <t>Workforce360</t>
  </si>
  <si>
    <t>Our Workforce360 solution is an advanced centralized authentication service to connect your workforce across any application, any directory and any situation. By providing authentication for everyone and everything, it eliminates authentication silos, centrally manages authentication and access security, and provides a seamless experience for your workforce.</t>
  </si>
  <si>
    <t>BCDR</t>
  </si>
  <si>
    <t xml:space="preserve"> A Business Continuity Management System (BCMS) ensures an organization’s resiliency in recovering its infrastructure and operations after a disaster.  ISO 22301 defines the requirements that an organization must apply to certify a BCMS.  </t>
  </si>
  <si>
    <t>Blockchain Security Consulting</t>
  </si>
  <si>
    <t>Blockchain Security</t>
  </si>
  <si>
    <t>Anyone who wants to leverage blockchain technologies to advance their business is faced with the task of demonstrating it can securely process the information the technology is managing. There may be no greater need for a blockchain based organization than the need to prove to customers, regulators and management that information is safe in their hands.</t>
  </si>
  <si>
    <t>As a SaaS provider, your clients want to know their data is safe with you. Gaining that upfront trust with prospects can be the competitive advantage you need to close more deals.</t>
  </si>
  <si>
    <t>Cybersecurity Maturity Model Certification (CMMC)</t>
  </si>
  <si>
    <t>The Cybersecurity Maturity Model Certification (CMMC) Version 1.02, finalized in January 2020, is the US Department of Defense’s (DoD) new information security framework and audit program. The CMMC is designed to improve cybersecurity within the Defense Industrial Base (DIB) by ensuring contractors and subcontractors can adequately protect Controlled Unclassified Information (CUI).</t>
  </si>
  <si>
    <t xml:space="preserve">Organizations need to prove they are secure to compete within the global marketplace. In today’s world, it’s not enough to just claim you are secure; potential clients, business partners and board rooms want proof. With Pivot Point Security as your trusted partner, achieving and maintaining ISO-27001 certification year over year is a guaranteed reality.  </t>
  </si>
  <si>
    <t>SOC 2 Consulting &amp; Readiness Services</t>
  </si>
  <si>
    <t>With Pivot Point Security as your trusted partner, achieving and maintaining SOC 2 (Type I or Type II) attestation is a guaranteed reality. Our customers are able to sign new clients as well as keep and grow current customers, all while gaining an expert’s assessment and direction on their information security program.</t>
  </si>
  <si>
    <t>IoT security is the ongoing process of ensuring that Internet of Things connected devices, and the networks they’re connected to, are safe from cyber threats.</t>
  </si>
  <si>
    <t>Organizations often need to prove their network is secure and must accomplish this with limited resources.  By assessing your network security, we can provide you with a comprehensive remediation strategy and an understanding of your overall risk.  Clients who work with us can prove to key stakeholders their network is secure and know how to prioritize valuable resources.</t>
  </si>
  <si>
    <t>Application Penetration Test</t>
  </si>
  <si>
    <t>Penetration test</t>
  </si>
  <si>
    <t xml:space="preserve">Pivot Point Security offers Application Penetration Testing services that simulate attacks on your applications to expose vulnerabilities. We use our expertise in information security and compliance to give you effective testing and thorough reporting. Our process is tailored to your needs and protects your business from losing valuable and confidential information. </t>
  </si>
  <si>
    <t>Vendor Due Diligence</t>
  </si>
  <si>
    <t>Even more so with COVID-19, businesses of all shapes and sizes are increasingly reliant on third-party vendors to deliver business-critical services, including storing transferring and/or processing sensitive data. But outsourcing key business processes to vendors can introduce substantial risk, which many companies struggle to evaluate and manage.</t>
  </si>
  <si>
    <t>Virtual CISO Services and Virtual Security Team Services</t>
  </si>
  <si>
    <t>Virtual CISO Services delivered by a Virtual Chief Information Security Officer (vCISO) cover all the responsibilities as a conventional CISO—only on-demand and without the cost overhead of a full-time employee. These responsibilities center on building and maintaining the company’s security vision, strategy, and program to ensure information assets and technologies are adequately protected.</t>
  </si>
  <si>
    <t>Pixm Phishing Browser Extension</t>
  </si>
  <si>
    <t>Network Detection &amp; Response</t>
  </si>
  <si>
    <t>Enterprise PKI Support Services</t>
  </si>
  <si>
    <t>We approach PKI support differently than most other organizations, so that you are never left unprepared.</t>
  </si>
  <si>
    <t>PKI Assessments - Online or Onsite</t>
  </si>
  <si>
    <t>After you have deployed the PKI, our Online or Onsite PKI Assessment provides you with the knowledge and assurance that it was done right.</t>
  </si>
  <si>
    <t>PKI Consulting Services</t>
  </si>
  <si>
    <t>PKI Solutions delivers the expertise you need to ensure your PKI environment not only meets your needs today but is properly designed for your needs down the road.</t>
  </si>
  <si>
    <t>Co-Managed PKI Services</t>
  </si>
  <si>
    <t>We keep close watch over your PKI to ensure that everything is operating efficiently and securely, so that you don't have to.</t>
  </si>
  <si>
    <t>PowerShell PKI Module</t>
  </si>
  <si>
    <t>SSL Certificate Verifier</t>
  </si>
  <si>
    <t>SSL Certificate</t>
  </si>
  <si>
    <t>ASN.1 Editor</t>
  </si>
  <si>
    <t>PowerShell File Checksum Integrity Verifier</t>
  </si>
  <si>
    <t>Microsoft ADCS PKI Training</t>
  </si>
  <si>
    <t>Our courses focus on building knowledge and skills covering all of the features of
Microsoft Active Directory Certificate Services (ADCS), emphasizing security, best practices, and hands-on skills labs.</t>
  </si>
  <si>
    <t>PK Discovery</t>
  </si>
  <si>
    <t>PK Protect Suite</t>
  </si>
  <si>
    <t>Data Ecryption</t>
  </si>
  <si>
    <t>PK Encryption</t>
  </si>
  <si>
    <t>SecureZIP</t>
  </si>
  <si>
    <t>PKZIP</t>
  </si>
  <si>
    <t>PK Classification</t>
  </si>
  <si>
    <t>PK Masking</t>
  </si>
  <si>
    <t>PK Privacy</t>
  </si>
  <si>
    <t xml:space="preserve">BLUE TEAMS
</t>
  </si>
  <si>
    <t>Blue Teaming</t>
  </si>
  <si>
    <t>PlexTrac offers blue teams a platform to consolidate security findings. Findings may be sliced and diced with infinite flexibility. Our status tracker and integrations with ticketing systems mean findings can be reported and remediated in the same interface. No more 500-page penetration test reports. No more copying and pasting, or painful integrations. And no more untracked issues.</t>
  </si>
  <si>
    <t xml:space="preserve">BUG BOUNTY PROGRAM
</t>
  </si>
  <si>
    <t xml:space="preserve">Regardless of where you input bug reports, PlexTrac is the perfect platform for aggregating findings from bug bounty programs. Track the progress of your bug bounty program and visualize results in PlexTrac.
</t>
  </si>
  <si>
    <t>PENETRATION TEST REPORTING</t>
  </si>
  <si>
    <t xml:space="preserve">Built to support Jinja2 syntax, PlexTrac's reporting engine is the most powerful in the penetration testing industry. However, as a purple teaming platform we go beyond document-based reporting by providing a single interface through which red and blue teams can report and remediate.
</t>
  </si>
  <si>
    <t>RED TEAMS</t>
  </si>
  <si>
    <t xml:space="preserve">PlexTrac eliminates the drudgery of reporting so red teams can focus on what's most important - identifying security issues. Reports may be exported to custom Word formats with the click of a button. PlexTrac can even serve as a purple teaming client portal by granting blue team members access with role-based controls.
</t>
  </si>
  <si>
    <t xml:space="preserve">RISK REGISTER
</t>
  </si>
  <si>
    <t xml:space="preserve">By using PlexTrac as the authoritative tracker for your remediation efforts, you have an up-to-date single-source to instantly gain visibility on your security posture. Rapidly and effortlessly provide comprehensive attestation to the CISO, the Board or auditors.
</t>
  </si>
  <si>
    <t>Plextrac Core</t>
  </si>
  <si>
    <t>Risk management platform</t>
  </si>
  <si>
    <t xml:space="preserve">Begin your engagement by effortlessly administering questionnaire-based assessments like the CIS 20, PCI-DSS or other framework. Refine client responses, add supporting artifacts and use the full power of our reporting engine to package your results. Export into custom templates to effortlessly communicate risks.
</t>
  </si>
  <si>
    <t xml:space="preserve">THIRD-PARTY RISK MANAGEMENT
</t>
  </si>
  <si>
    <t>Third-party Risk</t>
  </si>
  <si>
    <t xml:space="preserve">Situational awareness of internal risk is insufficient. It is imperative to also know the risks third-party organizations, including clients and vendors, pose to your organization. PlexTrac was built to aggregate both internal and external security risk, as well as catalyze collaboration on remediation.
</t>
  </si>
  <si>
    <t xml:space="preserve">VULNERABILITY MANAGEMENT
</t>
  </si>
  <si>
    <t xml:space="preserve">PlexTrac is the perfect platform to aggregate security issues and vulnerabilities. Import scanner findings, conduct assessments, and integrate bug bounty tools to create a 360 degree view of your security posture. Visualize your posture in our analytics module to drive faster decision making.
</t>
  </si>
  <si>
    <t>Plixer Risk Intelligence</t>
  </si>
  <si>
    <t>Plixer Risk Intelligence add-on for Plixer Beacon helps you easily evaluate endpoint risks, isolate vulnerable devices, and mitigate threats. The product assesses endpoint risk in real-time, providing a collective risk score for the entire network and individual scores for specific endpoints.</t>
  </si>
  <si>
    <t>Plixer Beacon</t>
  </si>
  <si>
    <t>Plixer Beacon provides deep visibility and tight control over network endpoints (PCs, mobile devices, VMs, IoT endpoints, etc.), helping you efficiently track assets, strengthen security and compliance, and mitigate risk. With Plixer Beacon, you gain real-time insights into device identity, location, and behavioral data.</t>
  </si>
  <si>
    <t>Plixer FlowPro</t>
  </si>
  <si>
    <t>Plixer FlowPro probes support application performance management as well as defender capabilities for monitoring DNS traffic. From a single probe, network operations can efficiently manage and optimize the network, while security operations are able to simultaneously lower risk, gain data context, and respond quickly to security incidents.</t>
  </si>
  <si>
    <t>Plixer Network Intelligence</t>
  </si>
  <si>
    <t xml:space="preserve">Through the addition of Plixer Network Intelligence, powered by advanced machine learning (ML), network teams can precisely predict future network capacity requirements. In addition, network operation functions get automated, investigative workflows are improved, network traffic data is exported to external data lakes, and workflows seamlessly integrate with ServiceNow.  </t>
  </si>
  <si>
    <t>Plixer Replicator</t>
  </si>
  <si>
    <t>Plixer Replicator aggregates, replicates, and distributes flow and log metadata exported from the existing network across multiple monitoring tools like SIEM, syslog, and flow collectors. This improves the value of the data while dramatically simplifying adds, moves, and changes and protecting the CPU of exporting switches, routers, firewalls, etc.</t>
  </si>
  <si>
    <t>Plixer Scrutinizer</t>
  </si>
  <si>
    <t>Plixer Scrutinizer, Plixer’s network traffic analysis system, collects, analyzes, visualizes, and reports on data from every network conversation and digital transaction to deliver security and network intelligence. It provides the insight and historical data needed to manage and optimize business operations while reducing risk by detecting and remediating incidents.</t>
  </si>
  <si>
    <t>Plixer Security Intelligence</t>
  </si>
  <si>
    <t xml:space="preserve">Plixer Security Intelligence consumes and analyzes streamed metadata from Plixer Scrutinizer, dynamically combing massive volumes of machine-generated data and automating the detection and remediation of advanced persistent threats. It embeds the very latest in ML/AI technology and applies a crisp use-case-driven implementation that delivers real, trustworthy results in milliseconds. </t>
  </si>
  <si>
    <t>Pluralsight Skills Starter</t>
  </si>
  <si>
    <t>With our platform, you can tap into expertise from anywhere and develop skills quickly, so you can bring products to life sooner and boost productivity.</t>
  </si>
  <si>
    <t>Pluralsight Skills Professional</t>
  </si>
  <si>
    <t>Pluralsight Skills Enterprise</t>
  </si>
  <si>
    <t xml:space="preserve">Adaptive Cloud Fabric
</t>
  </si>
  <si>
    <t>The Adaptive Cloud Fabric™ (ACF) delivers new levels of network underlay and overlay automation, traffic visibility, and network segmentation in an extremely cost-effective solution that works right out of the box.</t>
  </si>
  <si>
    <t xml:space="preserve">Network Performance Monitoring and Analytics
</t>
  </si>
  <si>
    <t>Real-time network performance monitoring, analytics, and reporting for visibility, trouble-shooting and enhanced forensic analysis of packets and flows across the entire network Network performance monitoring and analytics can often require expensive and difficult to deploy tap and probe hardware. Existing solutions to extract business value from an entire existing network in the data center, campus or branch have historically been difficult to deploy.</t>
  </si>
  <si>
    <t>Pointsharp Enterprise</t>
  </si>
  <si>
    <t>Pointsharp MFA and more. Authentication Gateway, Single Sign-On, Password Reset</t>
  </si>
  <si>
    <t>Pointsharp MFA</t>
  </si>
  <si>
    <t>Secure login with Multi-Factor Authentication. User Experience ,Infrastructure, Deployment Risk-Free License</t>
  </si>
  <si>
    <t>Polarity Community Edition</t>
  </si>
  <si>
    <t>Polarity Enterprise</t>
  </si>
  <si>
    <t>Polymer Basic - FREE</t>
  </si>
  <si>
    <t>Connect the free version of Polymer to your favorite collaboration apps to secure your private conversations.</t>
  </si>
  <si>
    <t>Polymer Advanced Unlimited</t>
  </si>
  <si>
    <t>Protect your organization from costly data loss with an enterprise-grade platform.</t>
  </si>
  <si>
    <t>Polymer Enterprise</t>
  </si>
  <si>
    <t>PolySwarm Malware Analysis Community</t>
  </si>
  <si>
    <t>Malware scanning service</t>
  </si>
  <si>
    <t>PolyScore™ filters the noise and amplifies the signal by weighting engine’s opinions based on recent past performance, strengths, confidence levels, and other rich contextual threat indicators built from millions of daily assertions generated inside PolySwarm.</t>
  </si>
  <si>
    <t>Similar to VirusTotal or Hybrid Analysis</t>
  </si>
  <si>
    <t>PolySwarm Malware Analysis Startup</t>
  </si>
  <si>
    <t>PolySwarm Malware Analysis Basic</t>
  </si>
  <si>
    <t>PolySwarm Malware Analysis Enterprise</t>
  </si>
  <si>
    <t>Polymorphic Build Farm - Open Source</t>
  </si>
  <si>
    <t>The Polymorphic Build Farm for Open Source enables organizations to own Polyverse’s polymorphic compiler and control the software supply chain of protected packages and updates directly on its own systems, gaining optimal visibility and management over patching and updates. New polymorphed instances are generated and deployed to registered devices every 24 hours, providing the ultimate protection against cyberattacks and cyber-warfare.</t>
  </si>
  <si>
    <t>Polymorphing - Linux</t>
  </si>
  <si>
    <t>Polymorphing provides immunity from zero-day, code-execution, buffer overflow, and memory-based attacks and can be applied everywhere from embedded IoT or edge computing devices, to containerized cloud native applications and also virtualized or physical data center environments. Polymorphing can be installed on Google Cloud, AWS or Microsoft Azure.</t>
  </si>
  <si>
    <t>Polyscripting</t>
  </si>
  <si>
    <t>PHP Security</t>
  </si>
  <si>
    <t>Polyscripting takes a vulnerable server-side language and changes the grammar by adding uniqueness to the keywords. With a unique interpreter and a way to transform the code into the matching polyscripted version, your program now has its very own distinct language. Any maliciously injected code will not be recognized by your application and will result in a syntax error.</t>
  </si>
  <si>
    <t>Polyscripting - WordPress</t>
  </si>
  <si>
    <t>Wordpress Security</t>
  </si>
  <si>
    <t>Polyscripting for WordPress removes the mechanism that could otherwise enable hackers to execute injected code on a web server, making this entire threat category futile. Polyscripting transparently scrambles the syntax and grammar of the language in which WordPress is built (PHP), thereby preventing any non-approved code, written in regular PHP from executing. Such code usually gets injected through the attack vectors like backdoors, remote code executions or file inclusions.</t>
  </si>
  <si>
    <t>Portnox CLEAR Essentials</t>
  </si>
  <si>
    <t>Portnox CLEAR Enterprise</t>
  </si>
  <si>
    <t xml:space="preserve">The leading security risk management, access control &amp; network visibility solution delivered seamlessly in the cloud. 
Embrace the benefits of digital transformation, BYOD, IoT and the mobile workforce backed by a holistic security solution. 
Portnox CLEAR is a NAC as-a-Service solution connecting enterprise to its risk-based perimeter </t>
  </si>
  <si>
    <t>Portnox CORE</t>
  </si>
  <si>
    <t>PORTNOX CORE
Network Access Control. Made Simple.
CORE delivers an easy-to-use, on-premise network access control solution focused on ensuring fast deployment, robust security, limited maintenance &amp; more. It provides fully actionable network and device visibility, as well as automating enforcement actions.</t>
  </si>
  <si>
    <t>Portshift Kubernetes-native Platform</t>
  </si>
  <si>
    <t>Containerized applications security from code to runtime with Kubernetes-native architecture.</t>
  </si>
  <si>
    <t>Kubei Open Source Kubernetes Runtime Scanner</t>
  </si>
  <si>
    <t>Seamless integration with your stack, across the cloud-native ecosystem.</t>
  </si>
  <si>
    <t>Burp Suite Community Edition</t>
  </si>
  <si>
    <t xml:space="preserve">Burp Suite Community Edition is a feature-limited set of manual tools for exploring web security. Proxy your HTTPS traffic, edit and repeat requests, decode data, and more. Get the latest version here.
Alternatively, try hacking like the pros do - with a free trial of Burp Suite Professional. It's packed with power features - including an automated vulnerability scanner, the ability to save your work, and an unthrottled version of burp intruder.
</t>
  </si>
  <si>
    <t>Burp Suite Enterprise Edition</t>
  </si>
  <si>
    <t xml:space="preserve">We designed Enterprise Edition with simplicity as a top priority. Discover easy scheduling, elegant reports and straightforward remediation advice - all in one powerful package.
</t>
  </si>
  <si>
    <t>Burp Suite Professional</t>
  </si>
  <si>
    <t>The toolkit that started it all. Find out why Burp Pro has been the penetration testing industry's weapon of choice for well over a decade.</t>
  </si>
  <si>
    <t>Mobile App Security Testing</t>
  </si>
  <si>
    <t>PRADEO SECURITY MOBILE APPLICATION SECURITY TESTING ENSURES APPLICATIONS SECURITY LEVEL
Pradeo’s mobile threat detection technology leans on a patented Artificial Intelligence process that precisely reveals and qualifies behaviors and vulnerabilities. Along the years, the Pradeo Security mobile application security testing platform has identified billions of behaviors and vulnerabilities.</t>
  </si>
  <si>
    <t>In-App Protection</t>
  </si>
  <si>
    <t>MULTIPLE CAPABILITIES TO SECURE SENSITIVE MOBILE APPS
Our mobile application security solution thwarts mobile attacks in real-time. It comes as a ready-to-use SDK to embed within an application’s source code in a couple of hours. Pradeo Security Artificial Intelligence-based engine empowers it with an accurate detection of both known and 0-day threats. Its 360° approach covers applications, network and OS levels.</t>
  </si>
  <si>
    <t>PRADEO SECURITY MOBILE THREAT DEFENSE PROTECTS THE MOBILE WORKFORCE AND ITS DATA
Pradeo developed an advanced Artificial Intelligence process delivering the most accurate mobile threat detection technology of the market. Through the years, the Pradeo intelligence center has collected billions of mobile security data, implemented thousands of security rules and detected millions of severe mobile threats and billions of leaky behaviors.</t>
  </si>
  <si>
    <t>Mobile Threat Intelligence</t>
  </si>
  <si>
    <t>Pradeo Security cyberthreat intelligence platform collects big data on the most current mobile threats, with a network of millions of sensors across the globe. Then, its Artificial Intelligence-based analysis engine distills the billions of security facts into actionable intelligence, providing IT and security teams the keys to implement appropriate response.</t>
  </si>
  <si>
    <t>Secure Private Store</t>
  </si>
  <si>
    <t>PRECISE MOBILE THREAT DETECTION
Pradeo’s secure private store is enabled with the Pradeo Security threat detection technology. 
Pradeo Security puts machine learning and artificial intelligence into practice to perform a quick and accurate identification of all threats operating on mobile devices, including malware (0-day), leaky app, network exploit and system manipulation. With such capabilities, Pradeo Security automatically replicates the accuracy of a manual detection, on a large scale.</t>
  </si>
  <si>
    <t>Software Maturity Modeling</t>
  </si>
  <si>
    <t>Security Maturity Modeling</t>
  </si>
  <si>
    <t>Chariot by Praetorian</t>
  </si>
  <si>
    <t>DIGITAL IDENTITY</t>
  </si>
  <si>
    <t xml:space="preserve">Precise YOUNiQ 
Your digital identity - owned &amp; verified by YOU 
Biometrics &amp; smart technology in a symphony 
Precise YOUNiQ for 
Digital Services 
Facility Access </t>
  </si>
  <si>
    <t xml:space="preserve">Precise BioMatch® Embedded 
Fingerprint convenience for IoT, cars &amp; wearables 
Best performance for IoT, cars &amp; wearables  
Precise BioMatch Embedded provides convenient &amp; secure fingerprint recognition in IoT, cars and wearables  
Fingerprint biometrics for automotive 
Precise BioMatch Embedded enables convenient and secure unlocking of the car, starting engine and personalization with fingerprint  
Fingerprint unlock for door locks 
Precise BioMatch Embedded provides fast &amp; secure fingerprint unlock of door locks </t>
  </si>
  <si>
    <t>MOBILE</t>
  </si>
  <si>
    <t xml:space="preserve">Precise BioMatch® Mobile 
Fingerprint convenience for smartphones 
Best user experience &amp; security for mobile devices 
Precise BioMatch Mobile provides convenient &amp; secure fingerprint recognition in smartphones &amp; tablets. 
Fingerprint sensing in and under display 
New mobile design with user-friendly edge-to-edge displays is paving way for new sensor technologies. Precise BioMatch Mobile works with any type of sensor. </t>
  </si>
  <si>
    <t>SMART CARD</t>
  </si>
  <si>
    <t xml:space="preserve">Precise BioMatch® Card 
Fingerprint convenience &amp; security for smart cards 
Best security &amp; biometric performance for smart cards 
Precise BioMatch Card provides convenient &amp; secure fingerprint recognition in smart cards 
The best way to secure contactless payments 
Fingerprint authentication in the ideal way to secure contactless payments and achieve great user experience of payment cards   
Biometric payment cards – next big thing in cards 
Find out how the technology works, what’s driving the interest and how the market is developing. 
 </t>
  </si>
  <si>
    <t>PreEmptive Protection</t>
  </si>
  <si>
    <t>Protects all your iOS applications, greatly reducing the risk of piracy, intellectual property theft and tampering.</t>
  </si>
  <si>
    <t>DashO</t>
  </si>
  <si>
    <t>Application protection against passive and active attacks for Java and Android applications.</t>
  </si>
  <si>
    <t>Dotfuscator</t>
  </si>
  <si>
    <t>Application protection against passive and active attacks for all types of .NET applications.</t>
  </si>
  <si>
    <t>JSDefender</t>
  </si>
  <si>
    <t>Application protection against passive and active attacks for JavaScript applications.</t>
  </si>
  <si>
    <t>Developer Libraries/Tools</t>
  </si>
  <si>
    <t>All applications on this page implement the OpenPGP standard. The authors of this webpage are not actively participating in the development of each of these third-party apps. No security audits have been done by us and, thus, we cannot provide any security guarantees.</t>
  </si>
  <si>
    <t>All email applications on this page support the OpenPGP standard either directly or with additional software. The authors of this webpage are not actively participating in the development of each of these third-party apps. No security audits have been done by us and, thus, we cannot provide any security guarantees.</t>
  </si>
  <si>
    <t>Misc Tools</t>
  </si>
  <si>
    <t>Server Software</t>
  </si>
  <si>
    <t>APEX Platform Version 4.6</t>
  </si>
  <si>
    <t>Breach Confirmation</t>
  </si>
  <si>
    <t>Get Higher Fidelity on Confirmed Cyber Attacks and Active Threats
Save time, boost efficiency, and protect your business with immediate access to confirmed compromises impacting your ecosystem.
Learn about the new features of APEX Platform 4.6, including:
Enhanced GEOIP intelligence to pinpoint the location of compromise activity
Advanced watchlists and alerts that notify you when an organization of interest is compromised
285% increase in compromised IP addresses identified and tracked during the past four months</t>
  </si>
  <si>
    <t>Risk Assessment Services</t>
  </si>
  <si>
    <t>Third-Party Incident Response</t>
  </si>
  <si>
    <t>Managed Supplier Risk Monitoring</t>
  </si>
  <si>
    <t>Managed Procurement Due Diligence</t>
  </si>
  <si>
    <t>Prevalent TPRM Platform</t>
  </si>
  <si>
    <t>Procurement Jump Start</t>
  </si>
  <si>
    <t>Privacy Jump Start</t>
  </si>
  <si>
    <t>Risk Report</t>
  </si>
  <si>
    <t>PreVeil Email</t>
  </si>
  <si>
    <t>PreVeil Email lets you send and receive encrypted emails using your existing email address.
It can integrate with mail clients like Outlook, Gmail, and the Mail app for Macintosh, and also works on browsers and mobile devices.</t>
  </si>
  <si>
    <t>PreVeil Drive</t>
  </si>
  <si>
    <t xml:space="preserve">PreVeil Drive enables end-to-end encrypted file sharing and storage.
Users can access files stored on Drive from any of their devices or share files with other users with desired access permissions.
</t>
  </si>
  <si>
    <t>PreVeil for Organizations
PreVeil comes with a rich suite of enterprise tools for administrators to manage their organizations.</t>
  </si>
  <si>
    <t>PrimeKey NPKD</t>
  </si>
  <si>
    <t>All efforts in standardization of travel documents are done under the umbrella of the International Civil Aviation Organization (ICAO). This makes travellers’ documents easy to recognize, read and validate by the foreign countries people visit. ICAO is in charge and operates a directory of certificates used to issue passports; each of the associated countries has its own certificate. The directory is called the Public Key Directory (PKD).</t>
  </si>
  <si>
    <t>EJBCA Appliance</t>
  </si>
  <si>
    <t>EJBCA® Appliance with its integrated HSM is the easiest and most efficient way to deploy and manage an enterprise PKI system. 
Predict costs and save resources while increasing the quality and minimizing the risks of your PKI project. With EJBCA Appliance, you get a simplified installation and maintenance of your PKI solution, including an integrated Hardware Security Module (HSM). Our turnkey PKI hardware appliance is the best choice for most medium to large deployments — suitable even for managed services, Internet of Things (IoT) and eIDAS (qualified) Trust Service Providers.</t>
  </si>
  <si>
    <t>EJBCA Enterprise</t>
  </si>
  <si>
    <t>As the world’s most used PKI (Public Key Infrastructure), certificate issuing and management software, EJBCA Enterprise provides you with the basic security services for trusted identities and secure communication in any environment and use case. EJBCA Enterprise is a multipurpose PKI software that supports multiple CAs and levels of CAs to enable you to build a complete infrastructure (or several) for multiple use cases within one instance of the software.</t>
  </si>
  <si>
    <t>EJBCA Cloud</t>
  </si>
  <si>
    <t>Identity Authority Manager</t>
  </si>
  <si>
    <t>The Identity Authority Manager from PrimeKey is a PKI Registration Authority (hardware appliance) that integrates directly into a smart manufacturing environment. It enables the automation of the secure issuance of trusted identities or so-called “birth certificate” to all your things, units and devices.</t>
  </si>
  <si>
    <t>SEE</t>
  </si>
  <si>
    <t>The need for a secure execution hardware
With our secured execution hardware, PrimeKey SEE, you can rest assured knowing that your data and application are secure even if they are processed in an uncontrolled environment. PrimeKey SEE is a FIPS-certified, patented hardware that eliminates the concern that someone could copy your software or even modify your data without your knowledge. It is an ideal platform for your mission-critical application scenarios and will give you the security you need.</t>
  </si>
  <si>
    <t>SignServer Appliance</t>
  </si>
  <si>
    <t>SignServer hardware appliance with an integrated HSM
Ready-to-use digital signature hardware appliance and cost-efficient maintenance for your digital signing solution
Our digital signature hardware appliance, PrimeKey SignServer Appliance, offers the easiest and most cost-efficient deployment of your signing solution without the hassle of complex installations and integration procedures.</t>
  </si>
  <si>
    <t>SignServer Enterprise</t>
  </si>
  <si>
    <t>A server-side, PKI-based digital signature software used to sign digital documents, PDFs and code
Electronic vs digital signatures
Electronic signatures, Digital signatures, e-sign, e-signature… There are many names for digital signatures, and our digital signature software SignServer Enterprise enables them all. Server side digital signatures give maximum control and security, allowing your staff and applications to conveniently sign code, digital documents and PDFs. SignServer Enterprise comes as our turn-key SignServer Appliance, SignServer Cloud or as flexible software, described below.</t>
  </si>
  <si>
    <t>SignServer Cloud</t>
  </si>
  <si>
    <t>Smart Meter Security</t>
  </si>
  <si>
    <t>Providing the secure foundation needed to unlock the potential of smart meter technology.</t>
  </si>
  <si>
    <t>Privacera Platform</t>
  </si>
  <si>
    <t>PrivaceraCloud</t>
  </si>
  <si>
    <t>PrivacySafe Technology Foundation</t>
  </si>
  <si>
    <t>ThreatSentry</t>
  </si>
  <si>
    <t xml:space="preserve">Web Application Firewall &amp; Intrusion Prevention Software for Microsoft IIS 
The Ultimate Windows Web Server Security Solution - Server 2016/IIS 10 Support 
Don't sweat unaddressed vulnerabilities, insider misuse, or new types of attacks. ThreatSentry combines a state-of-the-art Web Application Firewall and port-level firewall with advanced behavioral filtering to block unwanted IIS traffic and web application threats. ThreatSentry delivers enterprise-grade, multi-layered protection and compliance (i.e. PCI DSS) for Microsoft IIS (5/6/7/8/10) at a small-business price </t>
  </si>
  <si>
    <t>Verification</t>
  </si>
  <si>
    <t>Privakey solves the identity challenges that exist with Amazon Alexa and other voice-first platforms. We expand what’s possible for skill developers to build by assuring the identity of the user interacting with these smart devices.  By combining the convenience of voice and the security of mobile device biometrics, Privakey enables brands to build more valuable Alexa experiences.</t>
  </si>
  <si>
    <t>ENFORCER™ SRX1</t>
  </si>
  <si>
    <t>Encryption Appliance</t>
  </si>
  <si>
    <t>ENFORCER™ SRX1 is the first powerful NIST FIPS 140-2 Level 4 certified¹ logical and physical tamper-proof server and high-performance next generation HSM that protects your x86 software and data with the highest level of logical and physical security. Operators (clouds, data centers, etc) cannot access client code or data, even with physical access and even when compelled.</t>
  </si>
  <si>
    <t>Data Privacy Automation
at Scale</t>
  </si>
  <si>
    <t>At scale, organizations require streamlined provisioning that handles the volume and breadth of data usage in their organizations. Processes must stand up to policies, regulations and audit. Manual processes and bespoke scripting are slow, error-prone, subject to exceptions and ultimately break under enterprise load. Data privacy automation removes the friction between data sources and users while systematically enforcing data privacy.</t>
  </si>
  <si>
    <t>PRIVO iD Platform</t>
  </si>
  <si>
    <t xml:space="preserve">In today's digital age, in addition to being compliant, it's vital to be transparent and build trust with your young users and their families.
•	Kids demand more seamless and relevant experiences across devices and channels
•	Kids and their families want to be loyal customers without having to lie about their age
</t>
  </si>
  <si>
    <t>PENTESTON® - IDENTIFY​</t>
  </si>
  <si>
    <t>Pen Testing Platform</t>
  </si>
  <si>
    <t xml:space="preserve">PENTESTON® was born at the New York University, Veteran Future Labs and launched at BlackHat/Defcon 2018  PENTESTON® is a cyber security vulnerability assessment workbench, also known as a hacking platform, that is used by individuals, businesses and services providers. PENTESTON quickly snaps into a pre-configured cyber-range allowing easy selection of the right tool for the job. </t>
  </si>
  <si>
    <t>MEASURERISK® - IDENTIFY​</t>
  </si>
  <si>
    <t>​Our MeasureRISK® consulting services will measure and identify the risks your company is facing to a third party standard.  Engauge with our team and your personnel can shadow our process and on what they do best while we ask the right questions, verify and produce an unbiased report with observations and recommendations.</t>
  </si>
  <si>
    <t>​MONITORIT® - PROTECT</t>
  </si>
  <si>
    <t xml:space="preserve">The way teams work has forever changed. You're tasked with keeping your business moving forward while adapting to a new and expanding remote work environment. To support your organization, we're introducing a cost-effective service that allows teams to stay aligned and productive, while simultaneously ensuring data compliance and security — in the office and remote.
</t>
  </si>
  <si>
    <t>FINDIT® - RESPOND</t>
  </si>
  <si>
    <t xml:space="preserve">Proactive Risk works with corporations, attorneys, private investigators and individuals to uncover digital evidence to support civil, criminal and business investigations. 
The aim of a digital forensic investigation is to recover information from the seized forensic evidence during a cybercrime investigation. 
</t>
  </si>
  <si>
    <t>​CATSCAN® - IDENTIFY</t>
  </si>
  <si>
    <t xml:space="preserve">When used in a hacking context, a red team is a group of white-hat hackers that attack an organization's digital infrastructure as an attacker would in order to test the organization's defenses (often known as "penetration testing"). When we assemble our Adversary Emulation team to perform a multi-dimensional comprehensive assessment, we call it a CATSCAN® and follow a repeatable framework/methodology.
</t>
  </si>
  <si>
    <t xml:space="preserve">MANAGEIT® - DEFEND
</t>
  </si>
  <si>
    <t>Our helpdesk experts at 1-888-255-0834 are ready to assist you 24-7 after enrolled as a authorized client. With remote access, we can resolve the vast majority of your issues immediately, without waiting to be on-site to resolve the problem. Some of the issues we fix daily; Wi-Fi connectivity, printer, browser issues, business application, etc.</t>
  </si>
  <si>
    <t>CYBER TRAINING - PROTECT</t>
  </si>
  <si>
    <t>In the military we say "Train like your fight.. fight like you train" as a way of life. In the cyber realm we believe that we need to teach basic cyber best practices to all members of the team to establish a basic understanding and the provide targeted making your staff a harder target.</t>
  </si>
  <si>
    <t>ProcessUnity’s GRC Platform</t>
  </si>
  <si>
    <t>ProcessUnity applications are delivered on the company’s software-as-a-service governance, risk and compliance management platform. Our flexible, easy-to-use technology creates a common user experience and seamless application and data integration across all of our governance, risk and compliance solutions through a shared:</t>
  </si>
  <si>
    <t>MDR services go beyond the traditional role of a Managed Security Services Provider (MSSP) to provide organizations more sophisticated threat detection and automated incident response at the perimeter, cloud and endpoint. MDR service providers rapidly identify and limit the impact of security incidents through high fidelity threat detection, incident validation, and the use of orchestrated response to security threats.</t>
  </si>
  <si>
    <t>Professional Cybersecurity Consulting Services</t>
  </si>
  <si>
    <t xml:space="preserve">Whether you’re looking for strategic planning or in need of technical guidance, Proficio cybersecurity consulting can help you fill the gaps that reduce your risk and ensure you have a thorough security program.  As your trusted cybersecurity partner, we offer a variety of complementary security services, so you have confidence in your organization’s security posture.  </t>
  </si>
  <si>
    <t>Gladiator Advanced Malware Protection</t>
  </si>
  <si>
    <t>A cloud-based, cutting edge security monitoring layer to proactively defend against malware</t>
  </si>
  <si>
    <t>Centurion Business Continuity Planning</t>
  </si>
  <si>
    <t>Professonial Services</t>
  </si>
  <si>
    <t>Enterprise-wide business continuity consulting</t>
  </si>
  <si>
    <t>Gladiator Technology Consulting Services</t>
  </si>
  <si>
    <t>Information security and IT regulatory compliance consulting services provide comprehensive information security assessments and proactive planning</t>
  </si>
  <si>
    <t>Centurion Disaster Recovery</t>
  </si>
  <si>
    <t>Disaster recovery services for core and complementary solutions</t>
  </si>
  <si>
    <t>Centurion Enterprise-Level Recovery</t>
  </si>
  <si>
    <t>Secure backup and recovery of Windows®-based core systems, complementary and business software, and data assets</t>
  </si>
  <si>
    <t>Gladiator IT Regulatory Compliance/Policy Products</t>
  </si>
  <si>
    <t>Sound policy solutions and electronic security awareness training</t>
  </si>
  <si>
    <t>Gladiator CoreDEFENSE Managed Security Services</t>
  </si>
  <si>
    <t>Around-the-clock management, correlation, and monitoring of multiple security layers designed specifically for financial institutions</t>
  </si>
  <si>
    <t>Gladiator Enterprise Security Monitoring (ESM)</t>
  </si>
  <si>
    <t>A new security monitoring layer provides expert 24x7x365 monitoring of your Jack Henry core and host system to prevent outside hacker attempts as well as internal security breaches</t>
  </si>
  <si>
    <t>Gladiator NetTeller ESM</t>
  </si>
  <si>
    <t>A fully-automated, real-time monitoring solution that provides an additional layer of security 24x7x365 to proactively protect banks and their retail and commercial customers from costly online fraud while also helping customers adhere to regulatory mandates</t>
  </si>
  <si>
    <t>Promisec Endpoint Manager</t>
  </si>
  <si>
    <t>PEM leverages patented technology to quickly inspect your entire enterprise to identify, analyze, and remediate security gaps. The solution is engineered to run at scale on any network, covering use cases from compliance through cyber.</t>
  </si>
  <si>
    <t>Protecting Microsoft Office 365 Web Apps</t>
  </si>
  <si>
    <t>Remote access to company information is offered to an increasing number of employees. This trend is causing some serious security issues that are not mitigated by the standard security measures like anti-virus, authentication and encryption.</t>
  </si>
  <si>
    <t>Promon INSIGHT</t>
  </si>
  <si>
    <t>With Promon INSIGHT™ you can securely monitor, detect and respond quickly to known and unknown threats. The data reporting is intended for collecting reports about the app’s runtime environment and specific threats to the security of the application.</t>
  </si>
  <si>
    <t>In-App Protection and Security for Mobile Apps</t>
  </si>
  <si>
    <t>Cybercriminals are targeting the mobile channel more aggressively than ever before, and app developers must take a proactive approach to app security to combat this new aggression. The number of mobile malware attacking users of mobile devices is increasing rapidly each year. At the same time, malicious apps continue to be distributed on 3rd party app stores and frequently slip under the radar on the official app stores.</t>
  </si>
  <si>
    <t>Application Protection and Security for Desktop Apps</t>
  </si>
  <si>
    <t>Achieving application security doesn’t have to be difficult or time-consuming. With Promon SHIELD™, your developer team can implement protection to any desktop application, in minutes!</t>
  </si>
  <si>
    <t>Secure Local Storage (SLS) by Promon SHIELD™</t>
  </si>
  <si>
    <t xml:space="preserve">SLS is a state-of-the-art security feature that provides app developers with the ability to store app secrets, such as session tokens, personally identifiable information, API keys and more, locally on the end-user device in a secure and encrypted manner, even if the device integrity is broken (e.g. rooted or jailbroken).
</t>
  </si>
  <si>
    <t>Cloud apps are changing the way people collaborate and run their businesses. But this new architecture introduces new security risks. With Proofpoint Cloud Security solutions, you can detect, investigate, and defend against cybercriminals accessing your sensitive data and trusted accounts.</t>
  </si>
  <si>
    <t>Proofpoint Digital Risk Protection secures your brand and customers against digital security risks across web domains, social media, and the deep and dark web. It’s the only solution that gives you a holistic defense for all your digital engagement channels.</t>
  </si>
  <si>
    <t>It’s not easy to develop a modern data archiving strategy. Data growth plagues IT departments. Legal and compliance teams struggle to retain, discover and supervise content across channels. Proofpoint offers modern compliance solutions that make it easy for you to manage information risk.</t>
  </si>
  <si>
    <t>Proofpoint Meta</t>
  </si>
  <si>
    <t>Proofpoint Security Awareness Training</t>
  </si>
  <si>
    <t xml:space="preserve">The vast majority of today’s threats require humans to activate them. Ensure your users know what to do when faced with a real threat by providing them with targeted education. Our unique people-centric approach can reduce successful phishing attacks and malware infections by up to 90%. And our solution has been named a Leader by Gartner in its Magic Quadrant for 6 years in a row.  </t>
  </si>
  <si>
    <t>Stop threats before they reach your people and respond quickly when things go wrong. Our innovative Advanced Threat Protection solutions prevent, detect, and notify you of advanced threats – through email, mobile, social, and the desktop – and help you resolve them before they cause lasting harm.</t>
  </si>
  <si>
    <t>Provide a force multiplier to your team. Leverage best practices and industry knowledge. Optimize your systems and response to threats. Deliver on the promise of a people-centric security strategy.</t>
  </si>
  <si>
    <t>Proofpoint Email Protection solutions—deployed as a cloud service or on premises—protect against malware and threats that don't involve malware, including impostor email, or business email compromise (BEC). Granular email filtering controls spam, bulk "graymail" and other unwanted email. And continuity capabilities keep email communications flowing when your email server fails.</t>
  </si>
  <si>
    <t xml:space="preserve">Data analysis is a process of inspecting, cleansing, transforming and modelling data with the goal of discovering useful information, informing conclusions and supporting decision-making. </t>
  </si>
  <si>
    <t>Traditional endpoint security tools like antivirus software and host intrusion detection systems are ill-equipped to protect organizations from today’s advanced endpoint threats.</t>
  </si>
  <si>
    <t>ProtectedIT works with a number of industry leading products to deploy the strongest most robust Governance, Risk and Compliance solution for any sector in all areas of the world. We are certified on all technologies and combine the most powerful system with the help of our product partners.</t>
  </si>
  <si>
    <t>Identity Protection</t>
  </si>
  <si>
    <t xml:space="preserve">RSA SecurID Suite deployed and maintained by ProtectedIT enables organizations of all sizes to mitigate identity risk and maintain compliance without impeding user productivity. It ensures users have appropriate access and confirms they are who they say they are with a modern, convenient user experience. </t>
  </si>
  <si>
    <t>Keep your IT and OT Environments Secure</t>
  </si>
  <si>
    <t>Packets</t>
  </si>
  <si>
    <t xml:space="preserve">The RSA NetWitness Platform for threat defense applies a unique combination of network traffic analysis, behavioral analysis, endpoint analysis, data science techniques and threat intelligence to detect advanced persistent threats and other targeted attacks and to automate threat response. It exposes the full scope of APTs and other attacks by providing unparalleled network and endpoint visibility, connecting incidents over time, and delivering deeper insights to analysts through automation and machine learning.  </t>
  </si>
  <si>
    <t>Runtime Application Memory Protection</t>
  </si>
  <si>
    <t>ProtectedIT partner Virsec introduces a breakthrough deterministic approach to detecting advanced threats and memory-based attacks within milliseconds. It enables fast detection of threats during application runtime, effectively closing down the window of exposure for enterprise applications.</t>
  </si>
  <si>
    <t>Security Information &amp; Event Management (SIEM)</t>
  </si>
  <si>
    <t>ProtectedIT are RSA Netwitness® platform certified. We deploy the SIEM systems that collect, store, investigate, support mitigation and report on security data for incident response, forensics and regulatory compliance.</t>
  </si>
  <si>
    <t>Security Orchestration, Automation and Response (SOAR)</t>
  </si>
  <si>
    <t>ProtectedIT reduces human error in one single platform with ThreatConnect, the only system with intelligence, automation, analytics, and workflows.</t>
  </si>
  <si>
    <t>Stop malicious actors in their tracks. UEBA, which stands for user and entity behavior analytics, is software that analyzes user activity data from logs, network traffic and endpoints and correlates this data with threat intelligence to identify activities—or behaviors—likely to indicate a malicious presence in your environment.</t>
  </si>
  <si>
    <t>Vulnerability Assessment &amp; Patch Management</t>
  </si>
  <si>
    <t xml:space="preserve">ProtectedIT’s and Tenable’s Vulnerability Assessment and Patch Management solutions help clients establish controls and processes to help identify vulnerabilities within their technology infrastructure and information system components which could be exploited by attackers to gain unauthorized access, disrupt business operations and steal or leak sensitive data. </t>
  </si>
  <si>
    <t>Privacy Protect</t>
  </si>
  <si>
    <t>AI Protect</t>
  </si>
  <si>
    <t>Cloud Protect</t>
  </si>
  <si>
    <t>Protegrity’s expert security specialists come with decades of experience supporting data-driven initiatives at some of the largest organizations in the world. It's what sets us apart.</t>
  </si>
  <si>
    <t>Discover</t>
  </si>
  <si>
    <t>Discover Workshop</t>
  </si>
  <si>
    <t>During the one-week program, our team will help you install and use the Protegrity Discover tool. The program culminates in a findings presentation, in which we interpret the results of your scan, and provide additional consultation around data-protection measures.</t>
  </si>
  <si>
    <t>Security Program &amp; Strategy</t>
  </si>
  <si>
    <t>Attack &amp; Penetration</t>
  </si>
  <si>
    <t>Incident Reponse &amp; Cyber Resilience</t>
  </si>
  <si>
    <t>Managed Sercurity Services</t>
  </si>
  <si>
    <t>Degaussers, Destroyers, Shredders</t>
  </si>
  <si>
    <t>Mobile Access Connector</t>
  </si>
  <si>
    <t>Seamlessly add mobile access capabilities to any existing physical access control system at any scale.</t>
  </si>
  <si>
    <t>Mobile Access Manager</t>
  </si>
  <si>
    <t>The most intuitive way to manage access to your workplace or building.</t>
  </si>
  <si>
    <t>Mobile Reader Edge</t>
  </si>
  <si>
    <t>The easy-to-install system for keyless access to any workplace or building.</t>
  </si>
  <si>
    <t>Mobile Reader Nano</t>
  </si>
  <si>
    <t>The world’s smallest mobile reader that fits inside turnstiles, elevators, and existing card readers.</t>
  </si>
  <si>
    <t>Mobile Reader Pro</t>
  </si>
  <si>
    <t>The new standard for mobile access that works with any access control system.</t>
  </si>
  <si>
    <t>Pulse Workspace</t>
  </si>
  <si>
    <t>Endpoint Management</t>
  </si>
  <si>
    <t>Pulse Client</t>
  </si>
  <si>
    <t>Pulse Access Suite Plus</t>
  </si>
  <si>
    <t>The Pulse Access Suite provides easy access for users and a single-pane-of-glass to streamline provisioning, management and scalability. The solution integrates adaptive identity and device authentication, protected connectivity, extensive visibility and analytics, and threat response across mobile, network and multi-cloud environments.</t>
  </si>
  <si>
    <t>Pulse Cloud Secure</t>
  </si>
  <si>
    <t>Seamless and Compliant Access to SaaS and Mission-critical Data Center Applications. Discover How Easy it is to Enable Secure Access to Cloud applications.</t>
  </si>
  <si>
    <t>Pulse Connect Secure</t>
  </si>
  <si>
    <t>Zero Trust Secure Access from Any Device to Apps &amp; Services in the Cloud and Data Center</t>
  </si>
  <si>
    <t>Pulse Secure Appliance Series</t>
  </si>
  <si>
    <t>Pulse Secure Appliances are purpose-built and versatile - readily configure as Pulse One, VPN or NAC solutions.</t>
  </si>
  <si>
    <t>Pulse Secure Unified Client</t>
  </si>
  <si>
    <t>Secure Access to Corporate Networks for Employees and Contractors – Anywhere, Anytime and From Any Device</t>
  </si>
  <si>
    <t>In Case of Emergency (ICE) – License Option</t>
  </si>
  <si>
    <t>On-Demand Remote Access Business Continuity</t>
  </si>
  <si>
    <t>Pulse vWAF</t>
  </si>
  <si>
    <t>Pulse vADC</t>
  </si>
  <si>
    <t>Secure Your Applications with a
Distributed Web Application Firewall</t>
  </si>
  <si>
    <t>Pulse Policy Secure (NAC)</t>
  </si>
  <si>
    <t>Pulse Secure Delivers Zero Trust Network Access for Hybrid IT</t>
  </si>
  <si>
    <t>Never Trust, Always Verify</t>
  </si>
  <si>
    <t>Pulse Profiler</t>
  </si>
  <si>
    <t>Pulse ZTA</t>
  </si>
  <si>
    <t>CIS® Compliance Service</t>
  </si>
  <si>
    <t>Making sense of regulatory policy and ensuring that your infrastructure conforms to the necessary standards are challenges for many organizations. Puppet’s CIS Compliance service helps ensure your systems comply with CIS Benchmarks, the gold standard for secure system configuration.</t>
  </si>
  <si>
    <t>Puppet Enterprise Continuous Compliance</t>
  </si>
  <si>
    <t>Workload Compliance</t>
  </si>
  <si>
    <t>Puppet Comply</t>
  </si>
  <si>
    <t>Relay by Puppet</t>
  </si>
  <si>
    <t>PureVPN for Business</t>
  </si>
  <si>
    <t>Monitoring of the Digital Underground</t>
  </si>
  <si>
    <t xml:space="preserve"> mature cybersecurity organization as one would expect for a large financial institution. What sparked my interest in Q6 Cyber’s threat intelligence service was their wide coverage outside our network perimeter into the DarkNet and the DeepWeb. The results have been astounding. Over the past 12 months, Q6 delivered approximately 2,000 targeted and actionable findings that represent real risks to our organization. I highly recommend Q6 to security and fraud prevention teams looking for an edge in combating cybercrime and fraud.”</t>
  </si>
  <si>
    <t>Anti-CryptoMiner (free)</t>
  </si>
  <si>
    <t>Browser Extension</t>
  </si>
  <si>
    <t>360 Total Security</t>
  </si>
  <si>
    <t>360 Total Security for Mac</t>
  </si>
  <si>
    <t>360 Total Security Premium</t>
  </si>
  <si>
    <t>360 Business Essential</t>
  </si>
  <si>
    <t>360 Business Advanced</t>
  </si>
  <si>
    <t>Vulnerability Immunity Tool (free)</t>
  </si>
  <si>
    <t>360 Virtual Vault (free)</t>
  </si>
  <si>
    <t>Wallet Security</t>
  </si>
  <si>
    <t>SyBard Diode</t>
  </si>
  <si>
    <t>Digital Forensics and Incident Response Services</t>
  </si>
  <si>
    <t>Mobile Application Testing Services</t>
  </si>
  <si>
    <t>Penetration Testing Training</t>
  </si>
  <si>
    <t>Red Team Cyber Attack Simulation</t>
  </si>
  <si>
    <t>Threat Hunting and Detection Services</t>
  </si>
  <si>
    <t>Qliq Secure Texting</t>
  </si>
  <si>
    <t>Encrypted Messaging</t>
  </si>
  <si>
    <t>QOMPLX Risk Cloud</t>
  </si>
  <si>
    <t>An integrated decision platform that links all efforts across the insurance value chain including underwriting and/or referrals, pricing, risk management, and reinsurance sourcing.</t>
  </si>
  <si>
    <t>Qrator DDoS Mitigation - Business</t>
  </si>
  <si>
    <t>They whitelabel SolidSoft or Wallarm</t>
  </si>
  <si>
    <t>Qrator DDoS Mitigation - Corporate</t>
  </si>
  <si>
    <t>Qrator DDoS Mitigation - Enterprise</t>
  </si>
  <si>
    <t>Quad9 DNS Service</t>
  </si>
  <si>
    <t xml:space="preserve"> Eliminate the operational and capital expense of operating your own DNS resolvers which may vary based on traffic, attacks, and software development effort</t>
  </si>
  <si>
    <t>WWW Application Security Testing</t>
  </si>
  <si>
    <t>Quadrant’s Application Security review is a comprehensive assessment of an enterprise application with the sole purpose of identifying application layer misconfigurations, lack of secure coding best practices, and other common application vulnerabilities that could lead to system compromise. Our holistic approach, coupled with an internally developed and proven methodology, helps our customers uncover web application deficiencies before the unauthorized user does.</t>
  </si>
  <si>
    <t>ISO 27002 Implementation / 27001 Certification</t>
  </si>
  <si>
    <t xml:space="preserve">ISMS Certification </t>
  </si>
  <si>
    <t>ISO 27002 is a code of practice around information security commonly used as a baseline to build out a security program, or what is now referred to as an Information Security Management System (ISMS), for those looking for ISO 27001 certification. Customers around the globe are often challenged with choosing a defined set of controls that can help secure their environment and satisfy a form of compliance. The ISO 27001 certification does just that as well as communicates to internal staff, potential business partners, and shareholders that the ISMS in place is based on a proven, internationally recognized, standard</t>
  </si>
  <si>
    <t>Staff Augmentation / Resources</t>
  </si>
  <si>
    <t>IT Security Staffing</t>
  </si>
  <si>
    <t xml:space="preserve">Quadrant understands that professional services and deliverable-based work aren't always needed. Occasionally, organizations simply need qualified Information Security professionals to assist with remediation work, product deployment or even a Project Manager to oversee initiatives of all sizes. At Quadrant, we're Information Security professionals first. Our team has held various security roles throughout their career ranging from security analyst to CISO, and because of this, we have the ability to qualify resources before they get you. We only provide our customers with the best security talent available.
</t>
  </si>
  <si>
    <t>Enterprise Security Review</t>
  </si>
  <si>
    <t>Pen Testing Study</t>
  </si>
  <si>
    <t>It's important to understand that there is more to security than virus protection and a patch management strategy. Although necessary, these are simply components, and when deployed and managed properly, they can help ensure that one’s Enterprise remains secure. Policy and Process implementation are just as important and often overlooked. Administrative, Technical, and Physical controls all play a role in the Information Security arena. Quadrant's Enterprise Security Review is a complete assessment of your enterprise security program. The review is modular allowing for all or any one of the following components to be assessed:
Internal / External Vulnerability Assessment
Internal / External Penetration Testing Study
Application Security Testing (Grey Box)
Policy / Procedure / Process Gap Review
Wireless Security Testing (War Driving)
VOIP Security / Dialing Exercise (War Dialing)
Social Engineering</t>
  </si>
  <si>
    <t>Payment Card Industry (PCI) Consulting</t>
  </si>
  <si>
    <t>More and more organizations today are accepting the 5 major card brands as a form of payment. Visa, MasterCard, Amex, Discover, and JCB all mandate the adoption of the PCI DSS along with various reporting and validation requirements depending on card transaction volume. Enterprises today must make certain that cardholder environments satisfy the PCI DSS on a continuing basis. Quadrant can assist with your PCI initiatives by conducting full PCI Gap Reviews, helping with remediation efforts, or simply by being there to provide guidance around how to limit scope and validate compensating controls.</t>
  </si>
  <si>
    <t>In today’s computing environment, the demand for secure data transmission and storage, separation of duties, and security best practices are becoming more and more prevalent. Sarbanes Oxley, GLBA, HIPAA, just to name a few, are mandates requiring companies in all verticals to communicate compliance on an annual basis. Quadrant can help customers make sense of these laws and develop the strategy needed to satisfy them.</t>
  </si>
  <si>
    <t>Qualys Cloud Security Assessment</t>
  </si>
  <si>
    <t>Qualys Endpoint Detection &amp; Response</t>
  </si>
  <si>
    <t>Qualys File Integrity Monitoring</t>
  </si>
  <si>
    <t>Qualys PCI Compliance</t>
  </si>
  <si>
    <t>Qualys Web App Scanning</t>
  </si>
  <si>
    <t>Qualys Web App Firewall</t>
  </si>
  <si>
    <t>Qualys Asset Management</t>
  </si>
  <si>
    <t>Central visibility into data exposure and dangerous apps for all SaaS applications.</t>
  </si>
  <si>
    <t>Qualys Policy Compliance</t>
  </si>
  <si>
    <t>Qualys VMDR</t>
  </si>
  <si>
    <t>The Qualys Cloud Platform is a quantum leap in enterprise and cloud security, offering customers a unified view of IT, security and compliance across on- and off-premises assets, endpoints, clouds, containers and web applications, drastically reducing the cost and complexity of managing multiple security vendors.</t>
  </si>
  <si>
    <t>Cloud Security Professional</t>
  </si>
  <si>
    <t>Cloud Security Enterprise</t>
  </si>
  <si>
    <t>Cloud Security Standard</t>
  </si>
  <si>
    <t>Phio Trusted Xchange (TX)</t>
  </si>
  <si>
    <t>Phio Quantum Key (QK)</t>
  </si>
  <si>
    <t>Consulting &amp; Implementation Services</t>
  </si>
  <si>
    <t>Post Deployment Device Lifecycle Management</t>
  </si>
  <si>
    <t>CATS (COTS Assurance and Trust System)</t>
  </si>
  <si>
    <t>Helion</t>
  </si>
  <si>
    <t>PUF IP</t>
  </si>
  <si>
    <t>Secure Random Number Generator</t>
  </si>
  <si>
    <t>QuantamTrace is the provider of IoT based security solution. Products include PUF IP and COTS Assurance and Trust System. PUF IP is an integrated solution for implementation of a PUF-based system used for secret bit string generation. Based on the patented Scalable MetalCube Array (SMC), the PUF values are derived from normal random variations in metal resistance. COTS Assurance and Trust System (CATS) is a platform for development and analysis system for verification, validation, and test of programmable commercial off-the-shelf I.Cs. The company is an authorized distributor of Helion products in North America. It additionally provides consultation &amp; implementation services and post-deployment device lifecycle management. Partners include GlobalFoundries, Taiwan Semiconductor Manufacturing Company</t>
  </si>
  <si>
    <r>
      <rPr>
        <rFont val="Calibri"/>
        <color rgb="FF000000"/>
        <sz val="12.0"/>
      </rPr>
      <t>Query.AI</t>
    </r>
    <r>
      <rPr>
        <rFont val="Calibri"/>
        <color theme="1"/>
        <sz val="12.0"/>
      </rPr>
      <t xml:space="preserve"> Platform</t>
    </r>
  </si>
  <si>
    <t>Security Data Lake</t>
  </si>
  <si>
    <t xml:space="preserve">Measuring what matters is critical in all we do, Security is certainly no exception. Check out these tips for finding the right metrics for your security program.
</t>
  </si>
  <si>
    <t>Total Security for Mac</t>
  </si>
  <si>
    <t>Antivirus Pro</t>
  </si>
  <si>
    <t>Antivirus for Server</t>
  </si>
  <si>
    <t>Total Security for Android</t>
  </si>
  <si>
    <t>Cybersecurity Bootcamp Online</t>
  </si>
  <si>
    <t>Key and Policy Manager</t>
  </si>
  <si>
    <t>KMIP Client SDK</t>
  </si>
  <si>
    <t>Quantum Key Distribution</t>
  </si>
  <si>
    <t>Quantum Random Number Generator (QRNG)</t>
  </si>
  <si>
    <t>Quantum Entropy Enhancer (qRand)</t>
  </si>
  <si>
    <t>QuoSec - Security Consulting</t>
  </si>
  <si>
    <t>QuoLab Technologies - Defense Technology</t>
  </si>
  <si>
    <t>LunarDownlink</t>
  </si>
  <si>
    <t>LunarDownlink is a cyber intelligence solution that actively mines the deep and dark web to identify open source intel, threat and breach information and criminal chatter that impacts your organization.</t>
  </si>
  <si>
    <t>R9B</t>
  </si>
  <si>
    <t>DIGITAL FORENSICS AND INCIDENT RESPONSE</t>
  </si>
  <si>
    <t xml:space="preserve">Breaches happen. The right partner can limit the amount of damage done to your network and brand reputation. When you suspect the worst, our managed cybersecurity provider’s Digital Forensics and Incident Response (DFIR) teams are standing by 24x7x365 to answer the call. </t>
  </si>
  <si>
    <t>MANAGED SECURITY SERVICES
MANAGED DETECTION &amp; RESPONSE</t>
  </si>
  <si>
    <t>Our Managed Security Services (MSS) offerings provide round the clock, 24x7x365, management and monitoring of cybersecurity systems and devices. In addition to responding to emergencies in your network, our cybersecurity providers oversee cybersecurity patch management and upgrades, as well as manage rule sets.</t>
  </si>
  <si>
    <t>Attack Surface Baseline</t>
  </si>
  <si>
    <t>Attack Surface management (ASM)</t>
  </si>
  <si>
    <t>Vulnerability Assessment Service</t>
  </si>
  <si>
    <t>Penetration tests have become “lowest bidder” services, offering routine results that don’t increase an organization’s cyber IQ or expose process or technology weaknesses. R9B’s methodology, the Attack Surface Baseline (ASB) assessment, provides our clients with an advanced Penetration Testing and Vulnerability Assessment service beyond what is offered by the rest of the cybersecurity industry.</t>
  </si>
  <si>
    <t>HUNT</t>
  </si>
  <si>
    <t>In 2013, we were the first to introduce the concept of cyber threat HUNTing (HUNT) as one of the core services our cybersecurity providers would offer to commercial markets. These tactics were originally developed for national defense and security. This adds a new approach to cybersecurity by allowing us to not only rely on software and appliances alone</t>
  </si>
  <si>
    <t>McAfee Global Threat Intelligence (GTI) for ESM</t>
  </si>
  <si>
    <t>Multicloud Security Monitoring</t>
  </si>
  <si>
    <t>Deploy cloud native and SaaS solutions to increase effeciency and reliability.</t>
  </si>
  <si>
    <t>On-Premises Security Monitoring</t>
  </si>
  <si>
    <t>Unlock Expert Cloud Solutions
Build new revenue streams, increase efficiency and deliver the future with powerful cloud solutions and industry-leading experts by your side.</t>
  </si>
  <si>
    <t>Cloud Native Security Monitoring</t>
  </si>
  <si>
    <t>Gain actionable insights with data management, engineering, intelligence, and powerful AI/ML toolkits.</t>
  </si>
  <si>
    <t>BrickStor SP Virtual/Cloud</t>
  </si>
  <si>
    <t>BrickStor SP Hardware Appliance</t>
  </si>
  <si>
    <t>BrickStor SP HPE</t>
  </si>
  <si>
    <t>Radar Platform</t>
  </si>
  <si>
    <t xml:space="preserve">Increasing interconnectedness of IT systems leads to new vulnerabilities for attacks from both the inside and outside. Continuous and central IT Security Monitoring of the IT infrastructure and its components is essential. </t>
  </si>
  <si>
    <t>Cyber Defense Center (CDC) as a Service</t>
  </si>
  <si>
    <t>Radar Cyber Defense Center provides all tools and manages the continuous operations. Choose risk detection modules that are tailored to your needs and that come with expert analysis by our Risk &amp; Security Intelligence Team in real time, daily, weekly or monthly intervals.</t>
  </si>
  <si>
    <t>RadiantOne Cloud Federation Service (CFS)</t>
  </si>
  <si>
    <t>CFS is the identity provider at the heart of your secure federation infrastructure. By generating claims based on your identity data, CFS makes single sign-on possible for all your users across their applications.</t>
  </si>
  <si>
    <t>RadiantOne FID</t>
  </si>
  <si>
    <t>RadiantOne FID marries enterprise-grade reliability and security with intuitive point-and-click configuration to deliver smarter authentication, richer authorization, and super scalability with HDAP, the RadiantOne Big Data Directory. With its advanced virtualization technology, RadiantOne FID delivers a global view of identity that unifies your existing identity investments for faster deployments, lower integration costs, and increased flexibility.</t>
  </si>
  <si>
    <t>RadiantOne Identity Correlation and Synchronization Server (ICS):</t>
  </si>
  <si>
    <t>Built on RadiantOne virtualization technology, ICS provides two key services to your identity infrastructure: object synchronization and identity correlation.</t>
  </si>
  <si>
    <t>RadiantOne VDS</t>
  </si>
  <si>
    <t>If your underlying infrastructure is not complex or heterogeneous and you don’t have user overlap, RadiantOne VDS is the perfect evolution of traditional virtual directory technology, aggregating multiple identity systems into a common namespace and access point—and can be easily upgraded to RadiantOne FID as your needs evolve.</t>
  </si>
  <si>
    <t>Kubernetes WAF</t>
  </si>
  <si>
    <t>AppWall</t>
  </si>
  <si>
    <t>Complete Web Application Security</t>
  </si>
  <si>
    <t>AppWall is a web application firewall (WAF) appliance that ensures fast, reliable, and secure delivery of mission-critical Web applications.</t>
  </si>
  <si>
    <t>ERT Services &amp; Subscriptions</t>
  </si>
  <si>
    <t>DDoS Services</t>
  </si>
  <si>
    <t>Malware Services</t>
  </si>
  <si>
    <t>Cloud WAF Service</t>
  </si>
  <si>
    <t>AppWall WAF</t>
  </si>
  <si>
    <t>Cloud DDoS Protection Service</t>
  </si>
  <si>
    <t>DefensePro DDoS Protection</t>
  </si>
  <si>
    <t>Vision Management &amp; Analytics</t>
  </si>
  <si>
    <t>ArcSight Intelligence</t>
  </si>
  <si>
    <t>Cybersecurity Research Papers</t>
  </si>
  <si>
    <t>Randori Recon</t>
  </si>
  <si>
    <t>Shadow IT—unsanctioned technologies and applications deployed without IT oversight—has accelerated its sprawl across corporate networks as more teams embrace new cloud services and development processes. The Randori Attack Platform helps you find forgotten assets, blind spots, and process failures that allow attackers to bypass your defenses. There is nothing to install or configure: Randori only needs your corporate email to reveal how an attacker views your perimeter.</t>
  </si>
  <si>
    <t>Randori Attack</t>
  </si>
  <si>
    <t>When your business evolves, such as through digital transformation, cloud migration, or shadow IT, your monitoring tools can lose track of your attack surface. Attack Surface Management (ASM) tools expose forgotten assets, blind spots, and process failures that provide opportunities for attackers to bypass hardened defenses</t>
  </si>
  <si>
    <t>RangeForce's Workforce Ready (WFR) Certificate</t>
  </si>
  <si>
    <t>Certificate Program</t>
  </si>
  <si>
    <t>RangeForce's Workforce Ready (WFR) Certificate Program validates the training you have completed and the technical skills you have mastered in the RangeForce Platform. Whether you are just beginning your cybersecurity career or are mastering new skills needed to advance it, our certificates set you apart by showing your ability to bring immediate value to security teams.</t>
  </si>
  <si>
    <t>RangeForce Battle Fortress Cyber Range</t>
  </si>
  <si>
    <t xml:space="preserve">Battle Fortress recreates an entire IT environment so security teams can practice with existing security tools as well as real malware and real vulnerabilities.
Battle exercises are pre-built blue and red team exercises that can be reused to help deliver valuable training while eliminating the cost and resources required to develop new scenarios.
</t>
  </si>
  <si>
    <t>RangeForce CyberSkills Training Platform</t>
  </si>
  <si>
    <t>The RangeForce CyberSkills Training Platform engages your team in hands-on lessons on how to detect and respond to the latest cyber threats and system vulnerabilities. A cloud-based, on-demand, SaaS environment means no complex setup or hardware requirements.</t>
  </si>
  <si>
    <t>TouchEn OnePass</t>
  </si>
  <si>
    <t>Biometric Authentication</t>
  </si>
  <si>
    <t>TouchEn OnePass is a biometric authentication solution for a variety of authentication use cases that require security and convenience: it is perfect for payments, mobile banking, shopping, game networks, and fintech services.</t>
  </si>
  <si>
    <t>This company has many other solutions and services.</t>
  </si>
  <si>
    <t>DivvyCloud by Rapid7</t>
  </si>
  <si>
    <t>InsightIDR</t>
  </si>
  <si>
    <t>Incident Detection &amp; Response (IDR)</t>
  </si>
  <si>
    <t>Rapid7’s InsightVM, InsightAppSec, and InsightIDR are all available as managed services, so that you can do more with less.</t>
  </si>
  <si>
    <t>Metasploit Pro</t>
  </si>
  <si>
    <t>Pen Testing Tools</t>
  </si>
  <si>
    <t>Exploit Framework</t>
  </si>
  <si>
    <t>Metasploit Framework</t>
  </si>
  <si>
    <t>InsightAppSec</t>
  </si>
  <si>
    <t>AppSpider</t>
  </si>
  <si>
    <t>tCell by Rapid7</t>
  </si>
  <si>
    <t>InsightOps</t>
  </si>
  <si>
    <t>InsightVM</t>
  </si>
  <si>
    <t>Nexpose</t>
  </si>
  <si>
    <t>Data Encryption Protocol</t>
  </si>
  <si>
    <t>We collaborate with a powerful team of advanced security engineers to assist clients cyber defence strategies.  Cryptocurrency and Blockchain expertise on call 24/7 to assist in the locating and recovery of crypto.</t>
  </si>
  <si>
    <t xml:space="preserve">Incident Response
</t>
  </si>
  <si>
    <t>When an attack happens, seconds matter, and you need nothing less than the best support. Raxis can quickly step up to augment your enterprise resources, or we can take the reins to lead the investigation so you can focus on growing your business. We'll help you figure out what happened, determine the extent of the damage, and assess the ongoing risk.</t>
  </si>
  <si>
    <t>Our diverse team includes professionals who have developed web sites, APIs, and mobile applications. Our testers use this experience to test for flaws within these applications that could allow hackers to attack your systems and your customers.</t>
  </si>
  <si>
    <t>Embedded Device Penetration Testing</t>
  </si>
  <si>
    <t>Embedded devices often contain vulnerabilities. Maybe it's due to a proprietary network stack or because they’re running outdated code, or maybe the design gaps are reflecting a lack of industry standards. Maybe all of the above. No matter the reason, we've exploited devices and embedded controllers even as their designers have said it was impossible.</t>
  </si>
  <si>
    <t>We’ll assess your security posture using a combination of tools, techniques, and mischief. We will subject your systems to chained attacks and vulnerability exploitation in pursuit of nothing less than full control over the network. We work with your team to identify business relevant goals to help leadership understand the value of a robust security program.</t>
  </si>
  <si>
    <t>Web and API Penetration Testing</t>
  </si>
  <si>
    <t>Web applications &amp; APIs often present security vulnerabilities. Our team of pen-testers evaluate endpoints for security best practices, often finding small errors that can result in large exploits.</t>
  </si>
  <si>
    <t>Purple Team Service</t>
  </si>
  <si>
    <t xml:space="preserve">Red meets blue in this hybrid assessment model that brings our offensive and defensive knowledge and experience to bear for your team. This is ‘Top Gun’ for cybersecurity. While part of our team is actively attacking, others are observing your company's blue team’s ability to detect, track and stop the threat. </t>
  </si>
  <si>
    <t>This is our premier service where the gloves are off, and the game is on. Welcome to real-time, real-world network defense. If you want to know how your company will really fare against determined hackers, this service will tell you.</t>
  </si>
  <si>
    <t>Secure Code Reviews</t>
  </si>
  <si>
    <t>When you engage Raxis, we bring a wide and diverse set of skills to the job. Our crack development engineers stay caffeinated well beyond recommended limits as they check for cut corners and relentlessly hunt down hidden bugs.</t>
  </si>
  <si>
    <t>Compelling, eye-opening, wake-the-hell-up training. We’ll help your team overcome 'normalcy bias' and become more vigilant defenders who are more likely to recognize threats and better prepared to take action.</t>
  </si>
  <si>
    <t>You’ve hired good people and trained them well. Surely, they won’t give away sensitive information or hand over credentials, right? Whether it’s data collected by phishing or gaining unfettered access to 'secure' facilities, you might be surprised at what skilled social engineers can get with this customized service.</t>
  </si>
  <si>
    <t>Our vulnerability assessment takes a step back from penetration testing to provide security awareness without conducting actual attacks. We'll identify and document your exposures but refrain from exploiting them. Customers preparing for their first penetration test find value in knowing what soft spots might be visible to an attacker.</t>
  </si>
  <si>
    <t>Blue Team Advisory Service</t>
  </si>
  <si>
    <t>Our Blue Team Advisory Service brings experienced and knowledgeable consultants to evaluate your defensive posture. Direct interviews, targeted assessments, and documentation reviews are analyzed to paint a holistic picture of your defensive capabilities, and where they can be improved.</t>
  </si>
  <si>
    <t>Continuous Vulnerability Monitoring</t>
  </si>
  <si>
    <t>Take control of your network perimeter and use our automated systems to determine your security baseline. From there, our subscription monitoring service will help you make ongoing improvements to harden your network and make sure there are no surprises later.</t>
  </si>
  <si>
    <t>The Dark Web is a dangerous place, but we know the neighborhood and we’ve got your back. Let our service be your eyes and ears and give you an early warning about personal information the bad guys can use to compromise your security.</t>
  </si>
  <si>
    <t>Enterprise CIS 20 Analysis</t>
  </si>
  <si>
    <t>In these assessments, we closely review your current polices as measured against the CIS 20 maturity standards. We also interview your staff to find out how procedures and policies are truly implemented. The resulting report includes plain-language recommendations for both management and IT staff.</t>
  </si>
  <si>
    <t>Physical Security Assessment</t>
  </si>
  <si>
    <t>Raxis has years of experience understanding the psychology of individuals and groups, as well as the technical challenges of breaching physical barriers. That’s how we routinely bypass controls and procedures, and why we enjoy a high rate of success in infiltrating facilities. Once inside, things get interesting.</t>
  </si>
  <si>
    <t>Pre-Acquisition Security Assessment</t>
  </si>
  <si>
    <t>Due diligence doesn’t end with the balance sheet and income statement. Acquiring a business means acquiring their exposures, some of which may not be apparent. We can conduct a thorough assessment to give you a clear picture of a target company’s security risks so you can go into negotiations with confidence.</t>
  </si>
  <si>
    <t>Secure Configuration Reviews</t>
  </si>
  <si>
    <t xml:space="preserve">Insecure configurations can be as dangerous as any software vulnerability. We routinely exploit insecure systems that are only vulnerable by virtue of their configuration. Factors such as system complexities, design gaps, administrative changes, as well as any number of other innocuous settings, can make secure configuration management a daunting task. </t>
  </si>
  <si>
    <t xml:space="preserve">Security Framework Analysis
</t>
  </si>
  <si>
    <t>This is our foundational assessment that includes questionnaires and interviews with key staff to identify basic security gaps. Our final report catalogs current procedures and offers recommendations based on best security practices.</t>
  </si>
  <si>
    <t>Security Policy Reviews</t>
  </si>
  <si>
    <t>Is your incident response plan stored on a floppy disk? Do your security policies reference Y2K? Included with our Security Framework Analysis or available separately, our Security Policy Reviews help you bring your policies up to date and ensure they are relevant, workable, and address the latest threats.</t>
  </si>
  <si>
    <t>A plan is only as good as the people following it. Simulated ‘tabletop’ security incidents utilize a narrated discussion to engage key players in the organization. We'll guide your teams as they work through coordination and resource challenges that you never knew were there. Real world scenarios will open your eyes to a clearer view of how processes translate to actions.</t>
  </si>
  <si>
    <t>Staying current with the strategies cyber attackers use can be, let’s face it, overwhelming. Mimecast makes it easy to keep your finger on the pulse by giving you threat intelligence specific to your environment, letting you see how you’ve been targeted, what cyber threats have been blocked and why, how you compare with others, and what actions you can take to ensure protections are optimized.</t>
  </si>
  <si>
    <t>Arbor Global Threat Intelligence</t>
  </si>
  <si>
    <t>TA9 IntSight – Big Data Analysis Platform</t>
  </si>
  <si>
    <t>Big Data Analysis Platform</t>
  </si>
  <si>
    <t>TA9 is a powerful and versatile data analysis platform. It enables specialist intelligence and commercial organizations to produce valuable insights from their mass of data</t>
  </si>
  <si>
    <t>ArrowCell – Detector, Preventer and Locator of IMSI Catchers and Active GSM Interception Systems</t>
  </si>
  <si>
    <t>Elimination of IMSI</t>
  </si>
  <si>
    <t>GSM Interception</t>
  </si>
  <si>
    <t>ArrowCell is a comprehensive solution for elimination of IMSI catchers and tactical active GSM interception systems.</t>
  </si>
  <si>
    <t>Piranha – 2G, 3G, and 4G IMSI Catcher</t>
  </si>
  <si>
    <t>IMSI Catcher System</t>
  </si>
  <si>
    <t>Piranha is a 2G, 3G and 4G (LTE) IMSI Catcher System that enables gathering mobile phone identities within the proximity of the system.</t>
  </si>
  <si>
    <t>Sprinter – Tactical Active 2G, 3G and 4G Interception</t>
  </si>
  <si>
    <t>Monitoring of 2G/3G/4G Cellular Networks</t>
  </si>
  <si>
    <t>Sprinter is an off-the-air tactical active interception system for 2G/3G/4G cellular networks. Sprinter allows intelligence and law enforcement agencies to intercept and record voice calls, text messages and to retrieve target’s location.</t>
  </si>
  <si>
    <t>Optimus – Comprehensive OSINT Solution</t>
  </si>
  <si>
    <t>OSINT Solution</t>
  </si>
  <si>
    <t>OPTIMUS provides immense collection and harvesting capabilities for intelligence and law enforcement agencies. OPTIMUS covers traditional websites, news sites, social media, blogs, and dark web. OPTIMUS provides Virtual HUMINT avatar management which enables reach into closed networks and forums.</t>
  </si>
  <si>
    <t>VEGAS – Virtual-ISP Interception system</t>
  </si>
  <si>
    <t>Strategic Inline Interception System</t>
  </si>
  <si>
    <t xml:space="preserve">VEGAS is a strategic inline interception system. Vegas enables intelligence and law enforcement agencies remote, stealth and ISP independent inline interception capabilities from targeted IP networks, in different locations.
</t>
  </si>
  <si>
    <t>Cyber &amp; Security</t>
  </si>
  <si>
    <t>Anti-Virus protection</t>
  </si>
  <si>
    <t>iSecurity Cyber and Security products provide complete end to end Intrusion Detection and Prevention for the IBM i. The iSecurity suite of products helps companies meet their IBM i security and regulatory.</t>
  </si>
  <si>
    <t>Auditing &amp; Monitoring</t>
  </si>
  <si>
    <t>iSecurity Auditing and Monitoring products help companies meet their IBM i auditing requirements by providing best in class monitoring and reporting solutions that best secure their business-critical databases.</t>
  </si>
  <si>
    <t>Database Tools</t>
  </si>
  <si>
    <t>iSecurity Database products provide application security that preserves the integrity of business-critical information and productivity tools that allow for editing and data access capabilities for the IBM i.</t>
  </si>
  <si>
    <t>Evaluations &amp; Alerts</t>
  </si>
  <si>
    <t>iSecurity Evaluation, Reporting and Alerts help companies assess and analyze the risk and security of their IBM i and present actionable information to help executives, managers and other corporate end users make informed business decisions.</t>
  </si>
  <si>
    <t>Dark Web Analysis</t>
  </si>
  <si>
    <t>Mobile + Endpoint</t>
  </si>
  <si>
    <t>Attack/Penetration Testing</t>
  </si>
  <si>
    <t>VoIP</t>
  </si>
  <si>
    <t>Realsec</t>
  </si>
  <si>
    <t>https://realsec.com/</t>
  </si>
  <si>
    <t>Cryptosec LAN</t>
  </si>
  <si>
    <t>This company has 4 products. Which one we must select?</t>
  </si>
  <si>
    <t>CryptoSign Server</t>
  </si>
  <si>
    <t>CryptoSign Openkey TSA</t>
  </si>
  <si>
    <t>CryptoSec Mail</t>
  </si>
  <si>
    <t>Account Takeover (ATO) Prevention</t>
  </si>
  <si>
    <t>Reblaze keeps user and customer accounts secure</t>
  </si>
  <si>
    <t>Reblaze provides full protection for APIs: web services and microservices, mobile/native APIs, and more</t>
  </si>
  <si>
    <t>Keeps your web apps up and fully responsive to your users</t>
  </si>
  <si>
    <t>Distributed Denial of Service (DDoS) Protection</t>
  </si>
  <si>
    <t>Robust, comprehensive, and PCI DSS Certified protection.</t>
  </si>
  <si>
    <t>Traffic Management</t>
  </si>
  <si>
    <t>Web Traffic Control</t>
  </si>
  <si>
    <t>Reblaze provides transparent, precise, real-time control of your web traffic.</t>
  </si>
  <si>
    <t>IT Asset Disposition &amp; Data Destruction Services</t>
  </si>
  <si>
    <t>The Data Security Experts at Reclamere are a team of highly skilled individuals, trained to capture, secure and completely destroy the data contained within your computer and other technology equipment such as printers, smart phones and tablets.</t>
  </si>
  <si>
    <t>Data Security Services</t>
  </si>
  <si>
    <t>Threat Detection &amp; Hunting</t>
  </si>
  <si>
    <t>Our data security services support your pre- and post-breach. Of course, coming to us pre-breach is the best option.</t>
  </si>
  <si>
    <t>Cyber Threat Horizon</t>
  </si>
  <si>
    <t>Geopolitical Intelligence</t>
  </si>
  <si>
    <t>Geopolitical intelligence from Recorded Future empowers security teams and all-source analysts to defend against and respond to attacks on physical assets anywhere in the world. Accelerate your critical decision-making with contextual OSINT data on geopolitical threats and trends to understand shifting dynamics in the geographic areas that matter to your organization.</t>
  </si>
  <si>
    <t>Third-Party Intelligence</t>
  </si>
  <si>
    <t>Third-party intelligence from Recorded Future empowers you to make informed decisions about the companies in your organization’s supply chain. Reduce your overall risk of data breaches and reputational damage brought about through vulnerable third parties.</t>
  </si>
  <si>
    <t>On Demand Threat Research</t>
  </si>
  <si>
    <t>Nokia Threat Intelligence</t>
  </si>
  <si>
    <t>Threat Intelligence Subscription Service</t>
  </si>
  <si>
    <t xml:space="preserve">NSFOCUS Threat Intelligence Subscription Service provides you with actionable intelligence that minimizes your risk and improves your overall security posture.
</t>
  </si>
  <si>
    <t>Autotomic Binary Reduction (ABR)</t>
  </si>
  <si>
    <t>Binary Structure Randomization (BSR)</t>
  </si>
  <si>
    <t>Binary Obfuscation</t>
  </si>
  <si>
    <t>FRAK appliance</t>
  </si>
  <si>
    <t>Symbiote Suite</t>
  </si>
  <si>
    <t>Advanced Embedded Security Ops (AESOP)</t>
  </si>
  <si>
    <t>Security analytics</t>
  </si>
  <si>
    <t>Alert Management</t>
  </si>
  <si>
    <t>Unburden your security team with a single dashboard to view, prioritize, and manage alerts across your security stack.</t>
  </si>
  <si>
    <t>Red Canary Cloud Workload Protection secures your cloud environments with our lightweight sensor, proven threat detection platform, and security expertise.</t>
  </si>
  <si>
    <t>Shut down threats that bypass your preventative controls—without hiring a small army. Red Canary delivers world-class detection and response at a fraction of the cost of building the capability in-house.</t>
  </si>
  <si>
    <t>Resiliency Essential Services</t>
  </si>
  <si>
    <t>Personal Resiliency Course, Secure Traveler Training, Preparedness Training, Business Continuity Planning (BCP), Continuity of Operations Plans (COOP) and Third-Party Review of Continuity Plans.</t>
  </si>
  <si>
    <t>Resiliency Safe Rooms</t>
  </si>
  <si>
    <t>Design, Construction oversight and Concept of Operations.</t>
  </si>
  <si>
    <t>Resiliency for Executives &amp; Leaders (REAL) Training</t>
  </si>
  <si>
    <t>Adventure: Customizable scenarios for individuals, Security: Preparing teams to tackle challenges at home and abroad and Private Families and Executives: Customizable learning experiences to increase individual resilience and self-reliance.</t>
  </si>
  <si>
    <t>https://lambdaschool.com/red-lambda</t>
  </si>
  <si>
    <t>Red Lambda Open Source Security Resources</t>
  </si>
  <si>
    <t>provides solutions that enable corporations and government organizations to rapidly detect and defend against cyber security threats within their infrastructure. Using patented technologies that fuse advanced data processing, artificial intelligence, machine learning, behavioral analytics, and interactive data visualization, Red Lambda's MetaGrid cybersecurity software enables organizations to rapidly detect, research, and understand cyber incidents and their effects to quickly implement cyber threat mitigation activities.</t>
  </si>
  <si>
    <t xml:space="preserve">Information Security consulting firm </t>
  </si>
  <si>
    <t xml:space="preserve">Highly specialized information security technical recruiters to build teams </t>
  </si>
  <si>
    <t>Advertising</t>
  </si>
  <si>
    <t>Advertising Management</t>
  </si>
  <si>
    <t>Advertising helps to position your brand in front of your target audience, whether in magazines, on television, radio or online, while boosting your brand awareness and putting your business on the map.</t>
  </si>
  <si>
    <t>Strategy Development</t>
  </si>
  <si>
    <t>Business Consulting</t>
  </si>
  <si>
    <t>Strategy is essential to any marketing and PR activity. Whether you’re launching a new business or refreshing an existing one, we can help you to identify the best path and build a strategic plan of activity to accommodate every element of your business plan. While growth is essential for any business, we have experience of working with businesses of different shapes and sizes, working to a variety of budgets and time scales. As a central part of your business identity and long term action plan, we’ll work with you closely to fully understand your culture and objectives, while implementing our vast experience to build your strategy.</t>
  </si>
  <si>
    <t>Digital Content</t>
  </si>
  <si>
    <t>Digital Marketing</t>
  </si>
  <si>
    <t>Effective content keeps your online channels brimming with creativity and value, as well as acquiring customer engagement, maintaining front of mind presence, and boosting your SEO performance.</t>
  </si>
  <si>
    <t>Benchmarking &amp; Analysis</t>
  </si>
  <si>
    <t>Marketing and PR Activity Monitoring</t>
  </si>
  <si>
    <t>Benchmarking and analysis is an invaluable process to establish the current position of a business against its KPIs or its competitors, as well as track and monitor the success of marketing and PR activity.</t>
  </si>
  <si>
    <t>Outsourced Press Office</t>
  </si>
  <si>
    <t>PR Management</t>
  </si>
  <si>
    <t>At Red Marlin we like to consider ourselves an extension to your team, and our outsourced press office service epitomises this philosophy. Not only do we accompany our clients to events around the world to provide PR services (and an extra pair of hands!), we are often the first point of call for the media. Furthermore, when not on events, we can pick up the responsibilities that would normally be carried out by your own in-house PR team, giving you complete peace of mind when show season comes around.</t>
  </si>
  <si>
    <t>PR &amp; Media Relations</t>
  </si>
  <si>
    <t>Successful media relations are built upon having the right contacts, an excellent reputation and the skills to tell your story. We work with the press every day to pitch stories, secure features and discuss our clients with top journalists. With key contacts across both B2B and B2C sectors of the media, in the UK and abroad, we can help you secure valuable press coverage to extend your audience reach and put your business on the map.</t>
  </si>
  <si>
    <t>Corporate Communications</t>
  </si>
  <si>
    <t>Reputation Management</t>
  </si>
  <si>
    <t>We offer a wealth of communication services designed to support your corporate and HR teams in a timely manner.</t>
  </si>
  <si>
    <t>Social Media</t>
  </si>
  <si>
    <t>Social Media Management</t>
  </si>
  <si>
    <t>Social media platforms are an essential part of a modern marketing strategy. Whether your business uses Facebook, Instagram, Twitter, LinkedIn, Pinterest, YouTube, TikTok, Snapchat (or others!), a defined marketing strategy and quality content are essential to your success. Social media has many benefits, from the ability to communication directly to your customers and build customer loyalty to running promotional campaigns and boosting your web traffic. We’ll help you choose the right social platforms for your business, manage day to day activity, and produce engaging content.</t>
  </si>
  <si>
    <t>Awards &amp; Sponsorship</t>
  </si>
  <si>
    <t>Awards and accolades not only celebrate a company’s success but also boost its reputation, helping to attract more customers, initiate new business opportunities and establish a brand ahead of its competitors.</t>
  </si>
  <si>
    <t>Compliance Assistance</t>
  </si>
  <si>
    <t>Assistance to Government/Military</t>
  </si>
  <si>
    <t>We also provide consulting in the area of compliance assistance to Government/Military standards, or industry-specific regulations and standards such as NERC CIP and CFATS (Chemical Facilities Anti-Terrorism Standard). Our consultants volunteer on several regulations and standards development committees, and have the benefit of being close to the process and people involved with setting compliance guidelines. We also have the benefit of drawing on years of field experience that can provide meaningful recommendations that immediately make an impact in achieving compliance.</t>
  </si>
  <si>
    <t xml:space="preserve">can't access to the site, we suggest to remove it․ The categories were selected based on the explanations given </t>
  </si>
  <si>
    <t>Cyber Vulnerability Assessments</t>
  </si>
  <si>
    <t>Cyber Vulnerability Assessments are a compliance component for not only NERC CIP-005 and CIP-007, but also for the DHS CFATS standards for the petrochemicals sector. Conducting vulnerability assessments on real-time live operating SCADA, DCS, EMS, and Process Control Systems is our specialty. Over the past 10 years we have leveraged our heritage in control systems engineering to create a methodology that blends the best of both passive and active approaches to glean the most security context from the system without impacting the safe operations of the plant or control center.</t>
  </si>
  <si>
    <t>The Energy and Oil and Gas sectors in North America has been under increased targeted attacks over the past several years, and our team has been called upon in numerous occasions to assist our heavy industrial clients to respond to cyber incidents. We have experience both in developing incident response plans ahead of time as well as jumping in and responding in real time to a cyber incident when it happens.If you suspect that your corporate IT or SCADA and Industrial Control Systems have been compromised, we have the experience, tools, and methodology to verify the incident, determine the infection point, and put together a strategy for remediation.</t>
  </si>
  <si>
    <t>External Penetration Testing involving attacking the security of a computer system or network of computing devices, from an external or public source by using the same tools and techniques that a hacker or outside attacker would use. The purpose of this test is to determine what systems a motivated attacker could access with zero knowledge of the system from an external source, only using or leveraging public available sources of intelligence.</t>
  </si>
  <si>
    <t>Whereas External Penetration Tests are used to test the Internet perimeter from threats that could originate from a public source or sources anywhere in the world, Internal Penetration Tests are much more targeted. Internal Penetration Tests involve attacking the security of a computer system, or network of computing devices, from the inside of the network using the same tools and techniques that a real attacker would use. The purpose of an Internal Penetration Test is to determine what systems a malicious insider would be able to access from within the internal structure of the network. Would they be contained to only the generic corporate user access areas, or can they subvert the internal security controls and access sensitive data sources such as HR, Accounting, Executive files, and even SCADA, Automation, and Industrial Control Systems.</t>
  </si>
  <si>
    <t>Red Team Exercises</t>
  </si>
  <si>
    <t>A Red Team Exercise is an all-out attempt to gain access to a system by any means necessary, and usually includes cyber penetration testing, physical breach, testing all phone lines for modem access, testing all wireless and RF systems present for potential wireless access, and also testing employees through several scripted social engineering and phishing tests. These are real life exercises carried out by an elite small team of trained professionals that are hired to test the physical, cyber security, and social defenses of particular system</t>
  </si>
  <si>
    <t>SCADA Security Maturity Model</t>
  </si>
  <si>
    <t>Secure Engineering</t>
  </si>
  <si>
    <t>Red Tiger Security has developed a maturity lifecycle model for securing Engineering, SCADA, and real-time operational systems. The diagram depicted below models how most organizations step through the various phases of security maturity. The process usually starts by conducting site assessments, defining cyber security standards that govern the technical and procedural controls, and by developing a common network architecture or framework for how cyber security technology can be woven into the system.</t>
  </si>
  <si>
    <t>Social Engineering/Phishing</t>
  </si>
  <si>
    <t>We often focus our security efforts on the technology aspect of security. We spend a lot of investments implementing hardware, software, and systems in place to secure our critical assets.  Yet, sadly, humans are often the weakest link in a security program. Just as you can never be certain if firewalls and technical controls are effective without conducting External Penetration Testing, you can never know if your own employees and contractors are following procedures unless you test them.Phishing attacks were confirmed as the source of the initial attack vector for the largest security breaches in the past few years. Given any organizational size, statistics prove that there will always be a grouping of users that will click on attachments and links that they shouldn’t, and thus invite botnets, rootkits, and malware into the network right through the firewall. For this reason, we have built our own phishing engine that always us to create a finely customized phishing campaign against any organization using their own corporate images, themes, and domain names. We can track what percentage of users clicked through and provided their credentials to us, and provide metrics back to prove the need for additional security awareness exercises.</t>
  </si>
  <si>
    <t>Testing Phone Numbers</t>
  </si>
  <si>
    <t>Conducting a War Dialing test involves testing an organization’s list of phone numbers for the presence of modems. The purpose of this test is to detect unauthorized devices, such as modems or faxes, on a company’s telephone network that might provide an insecure connection into a company’s network systems. War dialing in the past required specialized hardware called autodialers and a registered POTS (plain old telephone system) line. The autodialer would ring each line in a list of phone numbers for a few connection attempts. If a human voice answers, it would register it as a phone or answering machine, otherwise if a modem or fax answered, it would register it as a data device or fax system.</t>
  </si>
  <si>
    <t>Wireless Audits</t>
  </si>
  <si>
    <t>Wireless Audits are performed to document the use of wireless technology at a given facility to ensure compliance with a company’s policy and known wireless networks.  BYOD (bring your own device) policies allow employees and contractors to bring their own mobile devices into the workplace, and many of these mobile devices such as smart phones and tablets can create their own hotspot. When a user turns on their hotspot on their device, and then connects that device to their laptop or corporate network, they are creating a bypass route for Internet traffic to pass unfiltered around the corporate firewall and directly into corporate assets.</t>
  </si>
  <si>
    <t>Solution Evaluation</t>
  </si>
  <si>
    <t>Drawing on our experience in SCADA, Industrial Control Systems, Telecommunications, and Enterprise IT systems, we have the ability to perform capabilities research on various types of products to rank their abilities to perform against a prescribed set of requirements.One of the solutions that our team has tested is in the past was in the area of remote access two-factor authentication systems that use OTP (one time pass) token technology. We tested four vendor implementations of this technology, and found one solution that worked best for use with SCADA and Industrial Control Systems.</t>
  </si>
  <si>
    <t>Standards Development</t>
  </si>
  <si>
    <t>Red Tiger Security also gives back to the community by participating in over 40 industry professional societies, summits, working groups, committees, and events each year either as subject matter experts, panelists, speakers, invited guests, committee members, or working participants.</t>
  </si>
  <si>
    <t>Ever since the first embedded controller shipped with an onboard RJ45 Ethernet port in the 1990s, SCADA and Industrial Control Systems have been converting from legacy serial protocols and slow dedicated circuits to a new converged TCP/IP world were voice, video, corporate data, telecom information, security systems, and SCADA protocols all coexist and operate over the same physical media. The need to find a more effective way to manage all of these services and systems, and the ability to lower costs, has driven the move to TCP/IP, routable protocols, and IP convergence.</t>
  </si>
  <si>
    <t xml:space="preserve">MXR </t>
  </si>
  <si>
    <t xml:space="preserve">Microfluidic Chip </t>
  </si>
  <si>
    <t>Redbud Labs’s MXR microfluidic chip is the world’s fastest, most adaptable cartridge-ready™ microfluidic mixing component. MXR (“mixer”) enables effective, controlled fluid mixing at low volume levels, less than about 200 μL. MXR is a modular, fully assembled microfluidic chip that simply clicks into place in a testing cartridge. MXR effectively overcomes limitations due to poor mixing and is useful in a variety of applications, from biomarker discovery to point-of-care diagnostics.</t>
  </si>
  <si>
    <t>It doesn't have to do anything with cybersecurity, we suggest to remove it.</t>
  </si>
  <si>
    <t>STR</t>
  </si>
  <si>
    <t>Redbud Labs’s STR is the only cartridge-ready™ sample prep solution for microfluidic cartridges. STR (“sorter”) is a solid-phase affinity sorter that enables immuno-capture of analytes from complex samples such as whole blood. It supports sample volumes from microliters to milliliters and target sizes from nanometers to microns. STR streamlines sample prep in cartridge-based assays, enabling superior performance in applications across the life sciences industry.</t>
  </si>
  <si>
    <t>Cyber Security Assessment Services</t>
  </si>
  <si>
    <t xml:space="preserve">To successfully protect your organisation against cyber threats, it’s imperative to begin by identifying where its security weaknesses lie. </t>
  </si>
  <si>
    <t>With our ThreatDetect™ MDR service, get the support your organisation needs to enhance visibility of and rapidly shut down cyber threats.</t>
  </si>
  <si>
    <t>Maximise security investments and reduce the burden of technology management by outsourcing your needs to a dedicated team of specialists.</t>
  </si>
  <si>
    <t xml:space="preserve">CSO Magazine calls RedSeal a “force multiplier for every other security device within a network,” and we want you to realize that benefit—as quickly as possible. Our professional services offerings are designed to provide business value from your RedSeal platform in short order and then extend its value further by optimizing it for your environment. We can also manage the platform for you on an ongoing basis.
And, if you’re like most of our customers, the shortage of skilled cybersecurity personnel combined with the number of cybersecurity products you own makes it difficult to get good business value from your cybersecurity investments.
RedSeal professional services is the solution.
</t>
  </si>
  <si>
    <t xml:space="preserve">RedSeal  </t>
  </si>
  <si>
    <t>Attack path mapping</t>
  </si>
  <si>
    <t>Customer Support</t>
  </si>
  <si>
    <t>RedSeal customer support engineers are dedicated to helping customers resolve issues as they work to analyze and improve their network’s resilience. They are experienced professionals with extensive security and networking expertise earned by working hands-on with the world’s largest and most complex networks.</t>
  </si>
  <si>
    <t>RedSeal University</t>
  </si>
  <si>
    <t>Our curriculum places a strong emphasis on blended learning. It includes e-learning, short talks, lab exercises and traditional instructor-led sessions. Learners have continuous access to engaging learning materials on a modern learning management platform.</t>
  </si>
  <si>
    <t>SCADA/IoT</t>
  </si>
  <si>
    <t>Protection For IoT</t>
  </si>
  <si>
    <t>Redwall's patented security core runs as part of a device's firmware to verify the integrity, adjust settings based on the security posture, block privilege escalation, and thwart rogue processes from accessing resources like memory and device drivers. Unlike competitors, Redwall is designed for SWAP-constrained devices, and requires no connectivity or specialized hardware.</t>
  </si>
  <si>
    <t>Connected Vehicle</t>
  </si>
  <si>
    <t>Redwall Mobile® hardens Android’s kernel against malware as well as device and kernel exploits. The Redwall Mobile policy-based system prevents malicious behaviors, even from unidentified threats. In fact, because of our novel protection methods, Redwall systems are the only Android devices that are safe from threats like TowelRoot and KingRoot without a patch or update of any kind.</t>
  </si>
  <si>
    <t>Binwalk Teams</t>
  </si>
  <si>
    <t>Firmware Security</t>
  </si>
  <si>
    <t>Binwalk, the original open source tool developed by our very own Craig Heffner, has over 4,000 GitHub stars. It has been used across the globe, and is embedded in several testing tools like the popular Kali Linux distro.</t>
  </si>
  <si>
    <t>Binwalk Open Source</t>
  </si>
  <si>
    <t>Binwalk is an open source firmware extraction tool that extracts embedded file systems from firmware images. Created in 2010 by ReFirm Lab’s own Principal Reverse Engineer Craig Heffner, Binwalk is widely recognized as the leading tool for reverse engineering firmware images.</t>
  </si>
  <si>
    <t>Binwalk Enterprise</t>
  </si>
  <si>
    <t>Vet, validate, and monitor firmware security.</t>
  </si>
  <si>
    <t>GreyMatter Platform</t>
  </si>
  <si>
    <t>ReliaQuest GreyMatter offers the innovation, speed and ease of SaaS, along with the ongoing development, and API management of an integration platform. GreyMatter also includes the quality content, playbooks, and security expertise of world-class security operations, and the transparency and ongoing measurement you’d expect from a trusted partner.</t>
  </si>
  <si>
    <t>Remediant SecureONE</t>
  </si>
  <si>
    <t>Remediant SecureONE was purpose-built to address this problem and be a force multiplier to security programs worldwide. The founding team especially had in mind those looking to secure and enable access to global, distributed and always scaling infrastructure.</t>
  </si>
  <si>
    <t xml:space="preserve">The Nutanix Virtual Computing Plat form radically simplifies the deployment of virtual machines (VMs). The convergence of compute and storage resources into a single integrated platform enables application and virtualization teams to quickly and simply deploy new VMs–with no configuration of back-end storage systems. </t>
  </si>
  <si>
    <t>we suggest to remove it</t>
  </si>
  <si>
    <t>Now your business can have all the benefits of a full-featured phone system like the ones Fortune 500 companies use – at an incredibly affordable price. Save on phone costs while you improve customer satisfaction and employee productivity with advanced features such as voicemail-to-e-mail, cell phone integration, and call groups. Ideal for small and medium-sized businesses</t>
  </si>
  <si>
    <t>is a policybased email encryption appliance that sits on the edge of your network and inspects all outbound email for sensitive information. With full content scanning of the subject line, message body and attachments, ZixGateway can encrypt, route, block or brand outbound email based on corporate policies.</t>
  </si>
  <si>
    <t>Reposify Platform</t>
  </si>
  <si>
    <t>Your risk score adapts based on the data you choose to focus on. See the score for each subsidiary and asset and understand what requires your attention.</t>
  </si>
  <si>
    <t>Keep Up with Reviews</t>
  </si>
  <si>
    <t>No more scrambling to request and respond to reviews. Our team monitors online reviews across Google, Facebook and all your key industry sites, to keep you informed about customer sentiment and connected to your customers.</t>
  </si>
  <si>
    <t>Stay On Top of Social</t>
  </si>
  <si>
    <t>Worried you’ll miss a post before it goes viral? We’ve got your back. Our social media management team monitors your social channels 24/7 to ensure you’re always part of the conversation and can react immediately when customer issues surface.</t>
  </si>
  <si>
    <t>Business Listings</t>
  </si>
  <si>
    <t xml:space="preserve">We manage your locations’ business listings — so you don’t have to. Verify each of your listings regularly to make sure it stays up-to-date and accurate. Constantly audit listings for accuracy and to quickly spot issues.
</t>
  </si>
  <si>
    <t>ReSecure Mail</t>
  </si>
  <si>
    <t>one of the ReSecure Platform 360-degree agents, can be installed as a service in the DMZ or in the cloud and connected to the organization’s mail gateway. When an email arrives the ReSecure Mail agent fetches the email, including the body and any attachments, and transfers it to the core of the ReSecure platform.</t>
  </si>
  <si>
    <t>ReSecure Endpoint</t>
  </si>
  <si>
    <t>The ReSecure Endpoint agent is deployed directly on end-users’ computers and integrated with all common device control. Files loaded on the endpoint from external devices are intercepted and sent directly from the external device to the ReSecure platform for processing according to policy, and threat free replicas are placed in a predefined folder on the network or endpoint.</t>
  </si>
  <si>
    <t>ReSecure File Transfer</t>
  </si>
  <si>
    <t xml:space="preserve">The ReSecure File Transfer suite contains these agents– ReSecure File Server, ReSecure FTP, and ReSecure Vault. The agents constantly monitor the specified directory or folder. When a new file is identified, the agent fetches the file automatically, and transfers it to the ReSecure Engine for processing according to policy. </t>
  </si>
  <si>
    <t>ReSecure Safe Browsing</t>
  </si>
  <si>
    <t xml:space="preserve">one of the ReSecure Platform 360-degree agents is a lightweight agent that monitors all the files being downloaded by your end-users to their personal computer via their web browser or other web services. When a user downloads a file, the ReSecure Safe Browsing agent automatically fetches the file and sends it to the ReSecure Engine. </t>
  </si>
  <si>
    <t>ENSIGN: Cyber</t>
  </si>
  <si>
    <t>Big Data</t>
  </si>
  <si>
    <t>ENSIGN is used by security administrators and threat specialists to mine large volumes of unlabeled multidimensional data, such as spreadsheets or logs, for patterns that cue investigations.</t>
  </si>
  <si>
    <t>R-Scope</t>
  </si>
  <si>
    <t>Network Security Sensor</t>
  </si>
  <si>
    <t>R-Scope is a powerful network security sensor for threat hunting and threat detection. Providing network activity in context gives the clearest view of genuine threats, faster. Incident Responders beneﬁt from R-Scope’s balanced output that is 100x richer than competing approaches at a fraction of the storage footprint and cost. R-Scope identifies threats quickly and enables rapid and thorough remediation.</t>
  </si>
  <si>
    <t>R-Core</t>
  </si>
  <si>
    <t>Packet Forwarding Engine</t>
  </si>
  <si>
    <t>Providing high-performance capture, R-Core is the ultimate packet forwarding engine. R-Core supports DPDK and leverages its powerful HW acceleration capabilities from multiple application instances, including Zeek and Suricata workers. R-Core combines lightning-fast performance features such as zero packet copy, proprietary queuing and lockless data structures, and kernel bypass with options for fine-grained control of NUMA affinity and CPU core pinning. Although application-specific performance varies, benchmarks demonstrate that at input rates of 10Gbps, R-Core’s optimizations increase application performance up to 500% while packet drops are reduced up to 200%.</t>
  </si>
  <si>
    <t>LLVM</t>
  </si>
  <si>
    <t>Provide Services</t>
  </si>
  <si>
    <t>Reservoir Labs has a team experienced with LLVM development and can provide services to help you apply LLVM to your application or target architecture.</t>
  </si>
  <si>
    <t>GradientGraph</t>
  </si>
  <si>
    <t>Based on a novel algorithmic approach, GradientGraph from Reservoir Labs provides a new platform to detect, characterize, predict and resolve network bottlenecks in high-speed data networks. Enterprises who depend on the reliability and predictability of their network communication performance can rely on this cost-effective approach to system optimization.</t>
  </si>
  <si>
    <t>R-Score™ Performance</t>
  </si>
  <si>
    <t>A Resilient Score represents an organizational performance metric on how well a company, government, institution or community manages its capacity to anticipate disruptions, adapt to events, and create lasting value.</t>
  </si>
  <si>
    <t>R-Score™ Readiness</t>
  </si>
  <si>
    <t>A higher R-Score translates into a higher organizational readiness to defend against natural and man-made disasters, as well as the ability to recover more quickly as compared to organizations with a lower score.</t>
  </si>
  <si>
    <t>Resilient Score™</t>
  </si>
  <si>
    <t>A Resilient Score™ (R-Score™) is a 0-4 measurement used at all levels of the Resilience Intelligence Framework to quantify resilience at that level.</t>
  </si>
  <si>
    <t>Resolve Insights</t>
  </si>
  <si>
    <t>Automate infrastructure provisioning, testing, incident resolution, proactive maintenance and more!</t>
  </si>
  <si>
    <t>Corporate Security Software</t>
  </si>
  <si>
    <t>Resolver’s intuitive corporate security software helps the world’s leading security teams manage incidents, security operations, investigations; all tied to risk.</t>
  </si>
  <si>
    <t>Governance, Risk and Compliance Software</t>
  </si>
  <si>
    <t>Risk management teams help their organizations understand strategic and operational threats so that they can take action to reduce the negative consequences of events and incidents. But they can’t do it alone.</t>
  </si>
  <si>
    <t>Information Security Software</t>
  </si>
  <si>
    <t>Cybersecurity risk is at or near the top of every company’s risk register as the size and frequency of data breaches continues to grow. Organizations facing a cyber breach might suffer financial, reputational and legal impacts in addition to the operations cost of finding, repairing and recovering data.</t>
  </si>
  <si>
    <t>The Respond Analyst XDR Engine</t>
  </si>
  <si>
    <t>The Respond Analyst XDR Engine uses AI and machine learning to stitch together data from security controls eliminating the events that don’t matter and revealing the ones that do. Spend less time investigating false positives and more time doing the real detective work with the Respond Analyst.</t>
  </si>
  <si>
    <t>SALESFORCE SECURITY RISK ASSESSMENT</t>
  </si>
  <si>
    <t>Are you relying on Salesforce to hold sensitive data and information? Do you really know? Although Salesforce is a very secure platform, the security of your data depends on how it is implemented by your company. Ultimately you do have a shared responsibility in its implementation.  How do you know it is implemented properly? Our Salesforce Security Risk Assessment is an independent assessment of your actual implementation compared to your expected Salesforce Security policy.</t>
  </si>
  <si>
    <t>CLOUD SECURITY COCKPIT®</t>
  </si>
  <si>
    <t>Protect your sensitive data from risky misconfigurations that lead to breaches and non-compliance. Cloud Security Cockpit® puts elegantly simple controls in place to manage Salesforce security with the same rigors you use for other tier 1, mission-critical cloud platforms.</t>
  </si>
  <si>
    <t>SALESFORCE CONSULTING SERVICES</t>
  </si>
  <si>
    <t>We are the San Diego-based go-to partner for solving complex Salesforce-based problems. We execute with an enterprise-grade approach and a world-class team, exclusively with on-shore resources. Our technical expertise, strong business acumen, and deep experience allow us to appreciate the intricacies of every client and project and deliver custom- tailored and highly impactful solutions—every time.</t>
  </si>
  <si>
    <t>SALESFORCE SHIELD IMPLEMENTATION</t>
  </si>
  <si>
    <t>RevCult’s Salesforce Shield Implementation service accelerates your Shield implementation and ensures you don’t just turn Shield “on,” but that you actually reduce risk with Shield.  Our Salesforce &amp; Security experts use a purpose-built Shield engagement method to help you define a Shield security strategy and then prioritize your implementation. This implementation ensures your company uses Shield to its fullest potential.</t>
  </si>
  <si>
    <t>SHIELD SECURITY COCKPIT®</t>
  </si>
  <si>
    <t>RevCult’s Shield Security Cockpit® provides your company with an efficient and easy-to-navigate, Salesforce-native UI to implement and maintain your Salesforce Shield Encryption. Once you’ve installed it, the Cockpit produces and provides compliance reports that ensure ongoing management and maintenance of your Salesforce Shield Encryption. It’s a one-stop-platform where data is classified, assessed, and encrypted. InfoSec? Auditors? No problem: the Shield Security Cockpit® also provides you with reporting options so you can share evidence-based proof of your encryption configuration.</t>
  </si>
  <si>
    <t xml:space="preserve">Threat Management
</t>
  </si>
  <si>
    <t>Security threats come from everywhere these days – network connections, apps, web sites, social media, email and more. Your people use the digital tools and services they prefer to be productive. The downside: this makes it hard to detect and manage threats across this ever-changing environment.</t>
  </si>
  <si>
    <t>AutoFocus Threat Intelligence</t>
  </si>
  <si>
    <t>Power up investigation, prevention and response with AutoFocus</t>
  </si>
  <si>
    <t>Unit 42 Threat Intelligence</t>
  </si>
  <si>
    <t>Gain speed, insight and control with automated, integrated and customizable threat intel management</t>
  </si>
  <si>
    <t>ThreatBoard</t>
  </si>
  <si>
    <t>QuoIntelligence - Cyber Threat Intelligence</t>
  </si>
  <si>
    <t>WAVE ID® Bio Readers</t>
  </si>
  <si>
    <t>Physical authentication</t>
  </si>
  <si>
    <t>pcSwipe™ Magnetic Stripe Reader</t>
  </si>
  <si>
    <t>Card/Proxcard Readers</t>
  </si>
  <si>
    <t>The pcSwipe Magnetic Stripe Card Reader for identification and enrollment is a cost-effective and efficient solution for customers wanting to leverage their existing base of magnetic stripe card-carrying personnel.</t>
  </si>
  <si>
    <t>WAVE ID® Dual-Frequency Readers</t>
  </si>
  <si>
    <t>Maximize the value of new and existing ID badges by providing simultaneous processing of 125 kHz proximity cards and 13.56 MHz contactless smart cards. WAVE ID dual-frequency readers are ideal for securing networked devices and data while simplifying authorized access for employees and partners who may be using practically any credential—now or in the future.</t>
  </si>
  <si>
    <t>WAVE ID® Mobile Access Readers</t>
  </si>
  <si>
    <t>Today’s smartphones offer artificial intelligence capabilities that support a robust digital persona. To better support an increasingly mobile workforce, rf IDEAS® offers dual-frequency readers that incorporate a Bluetooth® reader for access control using industry-leading mobile credentials in addition to reading 125 kHz proximity or 13.56 MHz contactless smart cards.</t>
  </si>
  <si>
    <t>WAVE ID® Proximity &amp; BLE Smart Card Readers for Any Credential, Device and Solution</t>
  </si>
  <si>
    <t>WAVE ID card readers are available in form factors, mounting configurations and connectivity options to suit practically any need. Choose single-frequency, dual-frequency, mobile and magnetic swipe versions to read nearly any credential in use anywhere in the world, today and tomorrow.</t>
  </si>
  <si>
    <t>WAVE ID® Single-Frequency Readers</t>
  </si>
  <si>
    <t>For enterprises using either 125 kHz proximity cards or 13.56 MHz contactless smart cards, WAVE ID low-frequency and high-frequency readers provide a simple, cost-effective way to implement secure access solutions to protect networked devices and data while providing personnel accountability throughout the organization.</t>
  </si>
  <si>
    <t>AWS Penetration Testing Services</t>
  </si>
  <si>
    <t>Penetration testing on the AWS cloud is unique, bringing its own set of security considerations. While some vulnerabilities are mitigated through Amazon’s security measures, the complexity of these services leaves many companies exposed.</t>
  </si>
  <si>
    <t>Azure Penetration Testing Services</t>
  </si>
  <si>
    <t>Penetration testing in the Azure cloud has important differences from an on-prem assessment.  This range of unique technologies often leads to complications in security architecture and configuration– as well as the penetration testing process itself.</t>
  </si>
  <si>
    <t>GCP Penetration Testing Services</t>
  </si>
  <si>
    <t xml:space="preserve">Cloud penetration testing is different than traditional penetration testing, just like cloud architecture/infrastructure is different than traditional on-premise architecture/infrastructure. </t>
  </si>
  <si>
    <t>Mobile App Penetration Testing</t>
  </si>
  <si>
    <t xml:space="preserve">Both business and public organizations today are using mobile apps in new and compelling ways, from banking applications to healthcare platforms. Managing security risk is a growing challenge on these platforms, with new vulnerabilities found every day. </t>
  </si>
  <si>
    <t>Network Penetration Testing Services</t>
  </si>
  <si>
    <t>Network security – and network penetration testing by extension – evolves as quickly as the technology it’s built on. For penetration testing services that go beyond a simple vulnerability scanner, you need experts in the industry.</t>
  </si>
  <si>
    <t>Rhino Security Labs leads the industry in web application penetration testing, identifying vulnerabilities in a range of programming languages and environments.</t>
  </si>
  <si>
    <t>Red Team Engagements are highly targeted assessments that aim to compromise critical data assets in your network, leveraging the vast scope an external attacker would have. Unlike a traditional penetration test, in which our security engineers attempt to find and exploit any possible vulnerabilities in a defined scope — such as a web application — these engagements simulate a genuine cyber-attack on your organization.</t>
  </si>
  <si>
    <t>Secure Code Review Services</t>
  </si>
  <si>
    <t>Every programming language has its unique properties. Python is designed for readability, Java is “write-one-run-everywhere”, and C applications must handle their own memory management. Similarly, each language has security quirks which must be considered during a thorough source code audit.</t>
  </si>
  <si>
    <t>Social Engineering Assessment Services</t>
  </si>
  <si>
    <t>While necessary for any security program, technical assessments alone are an incomplete simulation of a real world cyberattack. Technology does not exist in a vacuum – people are the central component of any company process, and are often the primary gateway to sensitive data and processes.</t>
  </si>
  <si>
    <t>Vishing Assessment Services</t>
  </si>
  <si>
    <t>Vishing – or Voice Phishing – is a social engineering assessment focused on calling target users to obtain sensitive information or access. With the more personal approach over the phone, this human attack vector is even more effective than phishing, its email-equivalent. Employees most engaged with the public, such as bank tellers and help desk employees, can be particularly susceptible.</t>
  </si>
  <si>
    <t>RhodeCode Enterprise</t>
  </si>
  <si>
    <t>RhodeCode CE provides unified code reviews and source code collaboration for teams across all repositories of the organization. It also gives common security controls and user permission management for large enterprise-scale software projects.</t>
  </si>
  <si>
    <t>RhodeCode App Enlight</t>
  </si>
  <si>
    <t xml:space="preserve">Behind-the-firewall analytics and performance monitoring for enterprise applications. </t>
  </si>
  <si>
    <t>Neptune Packet Systems</t>
  </si>
  <si>
    <t>IP transport technology</t>
  </si>
  <si>
    <t>Our packet transport portfolio delivers native 5G capabilities and Elastic MPLS with deterministic performance to support service providers and critical industries’ increasing need for bandwidth, connectivity, and throughput.</t>
  </si>
  <si>
    <t>Apollo Optical Systems</t>
  </si>
  <si>
    <t>Our family of optical transport and switching platforms enable service providers to deploy secure optical networks that are extremely cost effective and deliver the elastic scalability, flexibility and robustness your customers require.</t>
  </si>
  <si>
    <t>Muse Domain Orchestration</t>
  </si>
  <si>
    <t>Our automated service provisioning platform streamlines and optimizes operations and performance to maximize the use of network resources; automating the service and network operations life cycle.</t>
  </si>
  <si>
    <t>RIDDLE&amp;CODE</t>
  </si>
  <si>
    <t xml:space="preserve">Integrated Risk Management </t>
  </si>
  <si>
    <t>Companies must protect their assets and brands from the growing scourge of cyber attacks. Ridge Global, with five leading Lloyd’s syndicates, offers best-in-class informed assessment and cyber insurance.  Creating a superior integrated risk management and insurance offering.</t>
  </si>
  <si>
    <t>RidgeConsulting</t>
  </si>
  <si>
    <t xml:space="preserve">To succeed in today’s world, you need accurate assessments of policy and technology trends, optimal partnership and acquisition strategies and a strong understanding of your organization’s current competitive position. We help clients explore adjacent markets, build new capabilities, deepen customer relationships, make thoughtful pursuit decisions and execute optimal business-to-business teaming and acquisition plans. </t>
  </si>
  <si>
    <t>Policy Enforcement &amp; Adaptation</t>
  </si>
  <si>
    <t xml:space="preserve">Automated Countermeasures
</t>
  </si>
  <si>
    <t>Fine-grained security policies.
Software-only approach.
Automated countermeasures.
Reporting integration / compliance.</t>
  </si>
  <si>
    <t>Comprehensive, real-time visualization of the network
Visibility into Assets and all network communication
Continuous Attack surface scanning and Risk Assessment
Continuous, real-time, 24X7 monitoring</t>
  </si>
  <si>
    <t>A Hostile Network</t>
  </si>
  <si>
    <t>Network hostile at every stage of the exploit.
Poison data. Deny the Adversary any useful knowledge.
Automated countermeasures.
Compromised host isolation.</t>
  </si>
  <si>
    <t>PhishArm</t>
  </si>
  <si>
    <t>Againtst Phishing Attacks</t>
  </si>
  <si>
    <t>PhishArm empowers your employees to report malicious or simulated phishing attacks that bypass traditional perimeter defense security solutions.</t>
  </si>
  <si>
    <t>Phishing Readiness will help you condition employees to become less susceptible to malicious phishing emails, by creating and launching custom phishing simulations.</t>
  </si>
  <si>
    <t>Compliance Readiness will help your employees comply with your organization’s internal policies, by creating and launching scenario-based policy assessments.</t>
  </si>
  <si>
    <t>Training Readiness</t>
  </si>
  <si>
    <t>Training Readiness will help you educate employees on the cyber essentials, by gamifying, customizing and consolidating training materials into engaging bite-sized micro-learning modules.</t>
  </si>
  <si>
    <t>VM Filtering</t>
  </si>
  <si>
    <t>RE Series</t>
  </si>
  <si>
    <t>RS Series</t>
  </si>
  <si>
    <t>RG Series</t>
  </si>
  <si>
    <t>Labyrinth Platform</t>
  </si>
  <si>
    <t>AI/ML (Artificial intelligence/machine learning)</t>
  </si>
  <si>
    <t>A flexible and powerful platform to fuse, search, and discover answers across boundaries.
Seamlessly blending structured and unstructured data sources using advanced AI and data visualisations.</t>
  </si>
  <si>
    <t>Security Testing Tools</t>
  </si>
  <si>
    <t>Automotive PenTesting</t>
  </si>
  <si>
    <t>Built on deep expertise and constantly actual by embedding the latest security analyst experience.</t>
  </si>
  <si>
    <t>Secure Development Advisory</t>
  </si>
  <si>
    <t>Since 2001, Riscure has been at the forefront of creating new methods to evaluate the security of embedded and connected devices.  Our analysts are among the best globally and continue to research challenges with security while they work at Riscure.  At the same time, analysts work on hundreds of projects, enabling you to tap into an unparalelled experience base.</t>
  </si>
  <si>
    <t xml:space="preserve">Security Test Services
</t>
  </si>
  <si>
    <t>A world leading team of security analysts at your disposal for security evaluation and certification as well as integrating security in your development lifecycle. Let us know what you are looking for.</t>
  </si>
  <si>
    <t xml:space="preserve">Riscure Security Training
</t>
  </si>
  <si>
    <t>We share knowledge online. We host classroom training virtually. Custom corporate programs are available, request your custom quote.</t>
  </si>
  <si>
    <t>Cyber Risk Analytics</t>
  </si>
  <si>
    <t>Dev Ops</t>
  </si>
  <si>
    <t>The standard for actionable data breach intelligence, risk ratings and supply chain monitoring.</t>
  </si>
  <si>
    <t>YourCISO</t>
  </si>
  <si>
    <t>Risk Management SaaS</t>
  </si>
  <si>
    <t>Improves the security posture of vendors in your supply chain with a cost-effective SaaS security portal and access to a CISO.</t>
  </si>
  <si>
    <t>VulnDB</t>
  </si>
  <si>
    <t>The most comprehensive, detailed and timely source of vulnerability intelligence and third-party library monitoring.</t>
  </si>
  <si>
    <t>Security Program Assessments</t>
  </si>
  <si>
    <t>Compilance</t>
  </si>
  <si>
    <t>Assess and Mature Your Security Program</t>
  </si>
  <si>
    <t>PCI DSS Services</t>
  </si>
  <si>
    <t>Build a PCI DSS Compliant Program Your Customers Trust</t>
  </si>
  <si>
    <t>You Deserve Your Own Ethical Hacking Team</t>
  </si>
  <si>
    <t>Become an Organization That Every Healthcare Customer Will Admire</t>
  </si>
  <si>
    <t>vCISO Solutions</t>
  </si>
  <si>
    <t>Build a Security Program Your Customers Will Admire</t>
  </si>
  <si>
    <t>Virtual Privacy Officer</t>
  </si>
  <si>
    <t>Virtual CPO</t>
  </si>
  <si>
    <t>Build a Privacy Program Your Customers Will Admire</t>
  </si>
  <si>
    <t>CCPA Compliance</t>
  </si>
  <si>
    <t>FedRAMP Certification</t>
  </si>
  <si>
    <t>Guided Implementation Process for Cloud Service Providers</t>
  </si>
  <si>
    <t>FISMA &amp; NIST 800-53</t>
  </si>
  <si>
    <t>Guided Implementation Proces</t>
  </si>
  <si>
    <t>HITRUST Validated Assessment</t>
  </si>
  <si>
    <t>ISO 27001 Certification</t>
  </si>
  <si>
    <t>100% Success – Guided Implementation Process</t>
  </si>
  <si>
    <t>ISO 27701 Certification</t>
  </si>
  <si>
    <t>100% Success – Guided Privacy Program Implementation</t>
  </si>
  <si>
    <t>ISO 9001 Certification</t>
  </si>
  <si>
    <t>SOC 2 Compliance</t>
  </si>
  <si>
    <t>Prove to Future Clients That Your Company Takes Security Seriously</t>
  </si>
  <si>
    <t>Account Protection</t>
  </si>
  <si>
    <t>Preventing ATO</t>
  </si>
  <si>
    <t>Prevent ATO (account takeover) attacks, stop bad actors from exploiting loyalty programs, and safeguard sales promotions. Protect customer data and your bottom line</t>
  </si>
  <si>
    <t>Alternative Payment</t>
  </si>
  <si>
    <t>Deco is a groundbreaking solution to payment declines that lets your customers complete their purchase, even if their bank declined the transaction. You recoup revenue; we’ll manage collection.</t>
  </si>
  <si>
    <t>Chargeback Guarantee</t>
  </si>
  <si>
    <t>Our models accurately reject fraud, instantly recognize good orders, and prevent false declines. Maintain predictable revenue and expand confidently - we take on liability for every approval.</t>
  </si>
  <si>
    <t>Dynamic Checkout</t>
  </si>
  <si>
    <t>Shopping is dynamic, so why shouldn’t fraud review match? Adjust the checkout experience to the shopper’s risk profile and offer customers various ways to seamlessly verify their purchase.</t>
  </si>
  <si>
    <t>Payment Authorization</t>
  </si>
  <si>
    <t>Minimize PSD2’s negative impact on customer experience by routing exempt orders to TRA. Remove clearly bad orders from bank review to boost your overall payment authorization rates.</t>
  </si>
  <si>
    <t>Representment</t>
  </si>
  <si>
    <t>Automated chargeback representment overturns incorrectly-decided disputes to reclaim payment, allowing us to approve more good orders on your behalf and reduce repeat friendly fraud attempts.</t>
  </si>
  <si>
    <t>RiskIQ Illuminate® Internet Intelligence</t>
  </si>
  <si>
    <t>RiskIQ Digital Footprint®</t>
  </si>
  <si>
    <t>RiskIQ Digital Footprint gives complete visibility beyond the firewall. Unlike scanners and IP-dependent data vendors, RiskIQ Digital Footprint is the only solution with composite intelligence, code-level discovery and automated threat detection and exposure monitoring—security intelligence mapped to your attack surface.</t>
  </si>
  <si>
    <t>RiskIQ PassiveTotal®</t>
  </si>
  <si>
    <t xml:space="preserve">RiskIQ PassiveTotal aggregates data from the whole internet, absorbing intelligence to identify threats and attacker infrastructure, and leverages machine learning to scale threat hunting and response. With PassiveTotal, you get context on who is attacking you, their tools and systems, and indicators of compromise outside the firewall—enterprise and third party.
</t>
  </si>
  <si>
    <t>Threat Intel</t>
  </si>
  <si>
    <t>Trusted Threat Intelligence Service Providers There is a big difference between data and intelligence. For years, companies have offered threat feeds, also known as machine-readable threat intelligence (MRTI). These feeds include information about a broad range of threats that may or may not directly apply to your organization.</t>
  </si>
  <si>
    <t>Operational Decision Support</t>
  </si>
  <si>
    <t>Cost-Benefit Analyze</t>
  </si>
  <si>
    <t xml:space="preserve">Manage Cyber Risk from the Business Perspective.
For far too long, decisions related to prioritizing and justifying cybersecurity initiatives have been left to 'gut feel.' Billions have been invested across the industry without a true understanding of the bottom line impact to risk reduction. This is why many enterprise security environments have "one of everything," and literally dozens if not hundreds of vendors involved.
</t>
  </si>
  <si>
    <t>The RiskLens FAIR Enterprise Model™</t>
  </si>
  <si>
    <t>Founded by the authors of FAIR, RiskLens purpose-built a Software as a Service platform around FAIR. RiskLens has spent years as the technical adviser to the FAIR Institute, and has developed unmatched experience working with the Global 2,000. The result is a documented, consistent and proven approach to building quantitative risk management programs based on FAIR.
The RiskLens FAIR Enterprise Model™ (RF-EM™) makes these standard cyber risk management best practices accessible to all.</t>
  </si>
  <si>
    <t>Risk Landscape Clarity</t>
  </si>
  <si>
    <t>Rapidly Identify Top Cybersecurity Risks.
RiskLens changes the game in cybersecurity risk assessment and management by making the quantification of cyber risk in financial terms a reality. Traditional cyber risk assessments deliver qualitative results such as "high, medium, low" or "red, yellow, green" which are highly subjective and shed no light on the potential financial impact of a cyber event.</t>
  </si>
  <si>
    <t>Strategic Decision Support</t>
  </si>
  <si>
    <t>Business Tool</t>
  </si>
  <si>
    <t>Manage Your Entire Cyber Risk Portfolio.
RiskLens is the system of record for effective cyber risk management programs. We help enterprise organizations manage cyber risk by shedding light on the bottom line: financial impact of cyber risk scenarios to the business. From strategic decision making to better tactical resource prioritization, RiskLens helps its clients drive better overall cybersecurity programs by making them true cyber risk management programs.</t>
  </si>
  <si>
    <t>Riskonnect Third-Party Risk Management</t>
  </si>
  <si>
    <t>Riskonnect Enterprise Risk Management</t>
  </si>
  <si>
    <t>ERM</t>
  </si>
  <si>
    <t>Riskonnect Internal Audit</t>
  </si>
  <si>
    <t>Internal Audit</t>
  </si>
  <si>
    <t>Riskonnect Integrated Risk Management</t>
  </si>
  <si>
    <t>IRM</t>
  </si>
  <si>
    <t>Claims Regulatory Compliance Services</t>
  </si>
  <si>
    <t>Our dedicated Claims Regulatory Compliance team can help you achieve and maintain compliance by assessing your current processes, evaluating your risk of noncompliance, and making recommendations for the future.</t>
  </si>
  <si>
    <t>Rickonnect GoLive! Services</t>
  </si>
  <si>
    <t>Our Customer Success team is dedicated to helping you maximize the value you get from our solutions, optimize your experience as your business changes, and efficiently resolve any technical issues you might encounter.</t>
  </si>
  <si>
    <t>Data Transformation Services</t>
  </si>
  <si>
    <t>Our industry-leading data transformation services can efficiently convert, integrate, and report data so you can focus on more strategic priorities and improve your bottom line.</t>
  </si>
  <si>
    <t>Riskonnect Project Risk</t>
  </si>
  <si>
    <t>Project Risk Management</t>
  </si>
  <si>
    <t>Riskonnect Compliance</t>
  </si>
  <si>
    <t xml:space="preserve">Third-Party Amazon Web Services Assessments
</t>
  </si>
  <si>
    <t>Cloud Security Assessment Framework</t>
  </si>
  <si>
    <t xml:space="preserve">Amazon Web Services is by far the most utilized cloud hosting provider in the world, this should not be news to anyone but it should be an important factor when you think about the security configuration of an AWS deployment. While Amazon provides a host of tools and services, it is the organization's responsibility to properly lock down an AWS environment. 
</t>
  </si>
  <si>
    <t>Your customers trust you and your insurance products
to protect them and their assets when all else fails. They also trust you to protect their most sensitive information that they share with you so you can underwrite and service their insurance needs. But the same data that enables you to protect your customers could be the very thing that causes them — and you — harm.</t>
  </si>
  <si>
    <t>Defense</t>
  </si>
  <si>
    <t>National security depends on the strength of the nation’s defense, of which defense contractors are an essential part. Defense contractors provide expertise spanning areas such as weapons manufacturing, research and development, intelligence, data analytics, and personnel management and support. The confidentiality, integrity, and availability of these services and the related data are critical. Unauthorized disclosure of weapons or intelligence data could yield valuable advantages to adversaries.</t>
  </si>
  <si>
    <t>Energy</t>
  </si>
  <si>
    <t>The world counts on the energy sector to power their lives - whether it be petroleum products for their cars, natural gas to heat their homes, or electricity to power lights and computing infrastructure. Keeping the power on requires good operations and engineering. It also requires good cybersecurity for your own enterprise and the third-party providers that you depend on.</t>
  </si>
  <si>
    <t>We utilize deep internet asset mining to build a complete profile of your entire computing environment, from software to domains to systems and all the connections to third parties. Our proprietary algorithms and ML models discover even the most buried assets, so you have a complete understanding of your IT landscape.</t>
  </si>
  <si>
    <t>Finance</t>
  </si>
  <si>
    <t>Trust between the customer and the bank
is at the heart of financial services. People trust their financial institutions to protect their hard-earned financial interests through sound financial products and services. People also trust their financial service providers to protect their personal identity and financial information.</t>
  </si>
  <si>
    <t>Healthcare</t>
  </si>
  <si>
    <t>Data is at the heart of healthcare management and enables teams of experts across various disciplines and organizations to work together to diagnose and treat patient health. That data— perhaps above all data—is intimately personal to patients. But the same data that enables you to heal your patients could be the very thing that causes them harm. Healthcare regulatory and industry bodies recognize the need to protect patient data.</t>
  </si>
  <si>
    <t>Know exactly what you’re acquiring. RiskRecon delivers objectively gathered information about any company’s information security program. You’ll gain full knowledge of the environment and risks of an acquisition beforehand, enabling you to establish merger costs and potential liabilities with the Board and enter into the M&amp;A process with greater peace of mind.</t>
  </si>
  <si>
    <t>Your enterprise relies on third parties to fulfill essential services. You also count on them to protect the security of the data and the availability of the services with which they are entrusted. RiskRecon provides you comprehensive vendor security monitoring, custom-tuned to match your risk policy. This makes it easy for you to understand your risks.</t>
  </si>
  <si>
    <t>Strengthen your organization’s cybersecurity. Use pen testing to validate attack susceptibility and the most likely paths an attacker might take.</t>
  </si>
  <si>
    <t>RBVM</t>
  </si>
  <si>
    <t>With new network and application vulnerabilities emerging on a daily basis, identifying, quantifying, and prioritizing security vulnerabilities is a race against time. Scanning is a mundane but foundational task in any risk-based vulnerability management (RBVM) program, and today’s stretched-to-the-limit security teams need to be able to focus their critical time and attention on what matters most.</t>
  </si>
  <si>
    <t>Vuln KB</t>
  </si>
  <si>
    <t>CRYPTOGRAPHY DESIGN AND REVIEW</t>
  </si>
  <si>
    <t>We recommend appropriate cryptographic protocols for your use cases, review cryptographic designs, and analyze algorithm implementations to assess and improve security.</t>
  </si>
  <si>
    <t>FIRMWARE SECURITY AUTOMATION AND DEVSECOPS</t>
  </si>
  <si>
    <t>We provide solutions which automate firmware security, to allow security to be integrated early on and continuously in development processes.</t>
  </si>
  <si>
    <t>HARDWARE SUPPLY CHAIN SECURITY</t>
  </si>
  <si>
    <t>We assess devices and supply chains to look for anomalies at the hardware level which could indicate supply-chain security issues. We work with your team to develop tactical plans for reviewing hardware security while developing strategies to reduce risk in the future.</t>
  </si>
  <si>
    <t>EMBEDDED &amp; IOT PENETRATION TESTING</t>
  </si>
  <si>
    <t>We perform black or white-box analysis of hardware systems and firmware. These range from embedded systems to consumer products to large scale infrastructure. Our technical teams work across the entire stack from PCB to network. We often build custom tools to extract code, keys, and more.</t>
  </si>
  <si>
    <t>WIRELESS REVERSE ENGINEERING</t>
  </si>
  <si>
    <t>We perform in-depth wireless security assessments including radio frequency (RF) protocol reverse engineering and wireless penetration testing. We also provide consultation and design services to assist in the development of secure wireless systems. Our RF engineers, reverse engineers, and cryptographers work together to deliver complete solutions.</t>
  </si>
  <si>
    <t>DISCLOSURE RESPONSE CONSULTING</t>
  </si>
  <si>
    <t>Our team validates findings, compares solutions with best practices, and offers expert advice to the response teams when clients experience reported product vulnerabilities from external researchers.</t>
  </si>
  <si>
    <t>Application Acceleration</t>
  </si>
  <si>
    <t>Fast, agile, and predictable delivery of applications to anyone, anywhere. Ensuring the fastest, most reliable delivery of SaaS, cloud and on-premises applications to optimize the productivity of the modern workforce</t>
  </si>
  <si>
    <t>Platform Overview</t>
  </si>
  <si>
    <t>Maximizing Performance and Visibility Across Networks and Applications</t>
  </si>
  <si>
    <t>SD-WAN: Software Defined WAN</t>
  </si>
  <si>
    <t>Achieve ultimate agility, performance and security for your enterprise</t>
  </si>
  <si>
    <t xml:space="preserve">The performance of networks and applications directly impacts business productivity. Riverbed draws from nearly two decades of experience in driving network and application performance over Wide Area Networks (the WAN) with its flagship offering, SteelHead. </t>
  </si>
  <si>
    <t>Network Performance Management Solution</t>
  </si>
  <si>
    <t>Riverbed Network Performance Management solution makes it easy to monitor, troubleshoot, and analyze what’s happening across your hybrid network environment. With end-to-end visibility and actionable insights, you can quickly and proactively resolve any network-based performance issues with our NPM solution.</t>
  </si>
  <si>
    <t>Cybersecurity Risk Assessment Solutions</t>
  </si>
  <si>
    <t xml:space="preserve">Rofori’s Cybersecurity Risk Assessment Solutions were designed and developed with a focus on the cybersecurity challenges facing businesses and supply chains. Those challenges include: how to operate to industry best practices for managing cyber risk and being aware of the risk level in your business operations and supply chains. </t>
  </si>
  <si>
    <t>NICE Cybersecurity Workforce Framework</t>
  </si>
  <si>
    <t xml:space="preserve">The National Initiative for Cybersecurity Education (NICE) Cybersecurity Workforce Framework (CWF), NIST Special Publication 800-181, is a national, public resource that categorizes and describes cybersecurity work. It allows job seekers, educators, and employers to view the knowledge, skills, and abilities tied to specific work roles in the cybersecurity workforce sector. </t>
  </si>
  <si>
    <t>Klocwork</t>
  </si>
  <si>
    <t>Protect access to legacy systems by using this secure terminal emulation toolkit that supports over 30 different protocols, multiple concurrent sessions, and modernization of existing terminal-based applications through its AutoGUI feature.</t>
  </si>
  <si>
    <t>R&amp;S®Trusted Gate</t>
  </si>
  <si>
    <t>R&amp;S®SITLine ETH Ethernet encryptor</t>
  </si>
  <si>
    <t>R&amp;S®SITLine ETH NG</t>
  </si>
  <si>
    <t>R&amp;S®SITLine IP Layer-3 Network Encryption</t>
  </si>
  <si>
    <t>R&amp;S®Trusted VPN Client</t>
  </si>
  <si>
    <t>R&amp;S®Trusted Mobile</t>
  </si>
  <si>
    <t>R&amp;S®Trusted VPN</t>
  </si>
  <si>
    <t>R&amp;S®Web Application Firewall</t>
  </si>
  <si>
    <t>R&amp;S®Cloud Protector</t>
  </si>
  <si>
    <t>R&amp;S®Trusted Application Factory</t>
  </si>
  <si>
    <t>R&amp;S®Browser in the Box</t>
  </si>
  <si>
    <t>R&amp;S®Trusted Disk</t>
  </si>
  <si>
    <t>INTRUSION DETECTION</t>
  </si>
  <si>
    <t>Network Traffic Analysis (NTA)</t>
  </si>
  <si>
    <t>Protect your network BEFORE you have an incident and use our security monitoring &amp; management expertise to establish a watertight intrusion detection system (IDS).</t>
  </si>
  <si>
    <t>Do you need a penetration test or 'Pen Test'? Find out about Roka's penetration testing service, performed by a highly skilled team of ethical hackers</t>
  </si>
  <si>
    <t>VULNERABILITY SCANNING</t>
  </si>
  <si>
    <t>Scanning Service</t>
  </si>
  <si>
    <t>Hackers are scanning your network — shouldn’t you be too? We can help you scan, clean up, and protect yourself against future attacks.</t>
  </si>
  <si>
    <t>Analyze your present security set up for vulnerabilities and identify necessary improvements, and fixes to problems.</t>
  </si>
  <si>
    <t>Advisory and Assessment Services</t>
  </si>
  <si>
    <t>Assess your organization’s capabilities for managing a wide variety of digital risks. Then get a clear, actionable roadmap for improving your digital risk management maturity and for closing the security gaps introduced by digital transformation. RSA Risk &amp; Cybersecurity Advisory Practice services deliver business outcomes and address cyber risk planning and maturity measurement, cybersecurity strategy, risk management, M&amp;A due diligence, virtual CISO and more.</t>
  </si>
  <si>
    <t>Incident Response and Cyber Defense Services</t>
  </si>
  <si>
    <t>The RSA Incident Response and Cyber Defense Practice can help ensure you’re ready to identify cyber threats fast and to defend against them on an ongoing basis. Our team enables your organization to reduce business risk and improve overall security posture by identifying, mitigating and eradicating threats, advancing risk management programs and fulfilling compliance requirements.</t>
  </si>
  <si>
    <t>Archer Integrated Risk Management</t>
  </si>
  <si>
    <t>Archer is a Leader in the most recent Gartner Magic Quadrant reports for IT risk management and IT vendor risk management tools. Archer Suite empowers organizations to manage multiple dimensions of risk on one platform with on-premises and SaaS offerings, and quickly implement industry-standard processes and best practices for advanced risk management maturity, informed decision-making and enhanced business performance.</t>
  </si>
  <si>
    <t>Implementation and Optimization Services</t>
  </si>
  <si>
    <t>Professional Service</t>
  </si>
  <si>
    <t>Our implementation and optimization services are designed to ensure that our products meet your organization’s rigorous expectations on day one and every day thereafter. To that end, we offer a holistic professional services portfolio for each product so that we can meet your solution requirements as they evolve. Get off to the right start with our implementation and optimization services.</t>
  </si>
  <si>
    <t>RSA SecurID Suite enables organizations of all sizes to mitigate identity risk and maintain compliance without impeding user productivity. It ensures users have appropriate access and confirms they are who they say they are with a modern, convenient user experience. In addition, RSA SecurID Suite provides unified visibility and control across organizations’ many islands of identity.</t>
  </si>
  <si>
    <t>Netwitness</t>
  </si>
  <si>
    <t>RSA is a Leader in the 2020 Gartner Magic Quadrant for SIEM. RSA NetWitness Platform brings together evolved SIEM and threat defense solutions that deliver unsurpassed visibility, analytics and automated response capabilities. These combined capabilities help security teams work more efficiently and effectively, up-leveling their threat hunting skills and enabling them to investigate and respond to threats faster, across their organization’s entire infrastructure—whether in the cloud, on premises or virtual.</t>
  </si>
  <si>
    <t>RSA University offers nearly 200 live, virtual and on-demand training courses for security professionals, IT professionals and general employees. Access product-specific, security awareness or cyber defense training programs; obtain certification in RSA products; and choose among dozens of free, on-demand courses from our extensive catalog of in-depth training.</t>
  </si>
  <si>
    <t>Audit, Tax, Consulting</t>
  </si>
  <si>
    <t>RSM is an actively engages in promoting and celebrating the very best in entrepreneurship and business leadership.</t>
  </si>
  <si>
    <t>Aerospace engineering and defense industry</t>
  </si>
  <si>
    <t>Aerospace Defense Security</t>
  </si>
  <si>
    <t>RUAG develops and markets internationally sought-after technology applications in the fields of aerospace.</t>
  </si>
  <si>
    <t>Executive Search, Board &amp; CEO Advisory Services, Culture Advisory, Diversity &amp; Inclusion, Assessment, Family Business, Succession Planning and Digital Transformation</t>
  </si>
  <si>
    <t>OSINT (Open Source Intelligence)</t>
  </si>
  <si>
    <t>a consultancy firm that recruits and assesses senior-level executives for commercial enterprises.</t>
  </si>
  <si>
    <t>Business Continuity &amp; Cyber Disaster Response Plans</t>
  </si>
  <si>
    <t>Cybersecurity in Cloud &amp; Transformation Programs</t>
  </si>
  <si>
    <t>Regulatory Compliance</t>
  </si>
  <si>
    <t>EDR- Endpoint Detection and Response</t>
  </si>
  <si>
    <t>DFIR- Digital Forensics and Incident Response</t>
  </si>
  <si>
    <t>CSIRT- Cybersecurity Incident Management 24x7</t>
  </si>
  <si>
    <t>Advanced Threat-Assessment and Profiling</t>
  </si>
  <si>
    <t>Malware analysis</t>
  </si>
  <si>
    <t>Malware reversing</t>
  </si>
  <si>
    <t>Risk Analysis and Cybersecurity Director Plan</t>
  </si>
  <si>
    <t>People Training and Awareness Services</t>
  </si>
  <si>
    <t>SOAR- Cybersecurity Orchestration, Automation &amp; Remediation</t>
  </si>
  <si>
    <t>Technology and Architecture Design and Deployment</t>
  </si>
  <si>
    <t>System Integration</t>
  </si>
  <si>
    <t>Pure-play cybersecurity advanced services and technology company</t>
  </si>
  <si>
    <t>Managed SOC and SIEM-as-a-Service</t>
  </si>
  <si>
    <t>Brand Intelligence</t>
  </si>
  <si>
    <t>Brand intelligence from Recorded Future empowers you to defend your organization against the most common brand attacks. Real-time alerts fueled by aggregated data from domain registration sites, social media, malicious web pages, and other sources make it easy to protect your reputation online.</t>
  </si>
  <si>
    <t>SecOps Intelligence</t>
  </si>
  <si>
    <t>SecOps intelligence from Recorded Future enables security operations and incident response teams to make fast, confident decisions based on external intelligence automatically correlated with internal threat data — in real time, at scale across vast amounts of data, and without any manual research.</t>
  </si>
  <si>
    <t>SAFE Platform</t>
  </si>
  <si>
    <t>ZoneZero® MFA</t>
  </si>
  <si>
    <t>Part of the ZoneZero Perimeter Access Orchestration Suite, ZoneZero MFA allows you to easily integrate multi-factor authentication and identity awareness into all access scenarios for remote and internal users, VPNs, web applications, and non-web applications.</t>
  </si>
  <si>
    <t>ZoneZero Perimeter Access Orchestration suite</t>
  </si>
  <si>
    <t>Zero Trust Networking</t>
  </si>
  <si>
    <t>Safe-T’s new ZoneZero platform supports existing VPN solutions, removes the need to re-design the network and access flow, and allows organizations to support all access scenarios for all user types, locations, and applications.</t>
  </si>
  <si>
    <t>ZoneZero® VPN</t>
  </si>
  <si>
    <t>Safe-T’s ZoneZero VPN revolutionizing secure access by introducing Zero Trust Network Access (ZTNA) to existing VPN infrastructures. Part of the ZoneZero Perimeter Access Orchestration suite, ZoneZero VPN provides application-layer policy monitoring and enforcement, integration of MFA to any application or service, and true separation of the data plain and control plain – all on top of your existing infrastructure.</t>
  </si>
  <si>
    <t>ZoneZero® SDP (Previously SAA)</t>
  </si>
  <si>
    <t>ZoneZero SDP is changing the game, enabling organizations to provide secure and transparent access to any internal application, service, and data. Our patented reverse-access technology eliminates the need to open incoming ports in your organization’s firewall for seamless, effective, and secure operations.</t>
  </si>
  <si>
    <t>SafeBreach Platform</t>
  </si>
  <si>
    <t>The SafeBreach platform carries out continuous, automated testing of an organization’s security architecture using advanced, patented simulation technology. SafeBreach attack simulations are exact reproductions of an attacker's tactics and techniques, but pose no risk to the organization’s operations or assets. Attacks are executed between simulator instances deployed both within and outside the organization’s network. This approach provides broad coverage and fully tests the entire security ecosystem deployed by your organization.</t>
  </si>
  <si>
    <t>HARDWARE SECURITY MODULES (HSM)</t>
  </si>
  <si>
    <t>Hardware Security Modules (HSM)</t>
  </si>
  <si>
    <t>SafeCipher has had a continued rapport with all the leading crypto hardware vendors, especially Thales and SafeNet. We have significant experience with these leading vendors and their cryptographic products.
We have the experience required to upgrade existing appliances to more current models. Most of all, we can do this in a vendor neutral capacity and work with you to ensure you achieve a satisfactory upgrade and licenses that fit your requirements.</t>
  </si>
  <si>
    <t>CRYPTOGRAPHIC KEY MANAGEMENT</t>
  </si>
  <si>
    <t>One of the biggest and most over looked security issues in the cryptographic estate is Key Management. A comprehensive audit of encryption keys including their locations, owners, key size, expiry date and other pertinent information is often missing in many organizations.
Contact us for a comprehensive key management review. Let us help you to bring your cryptographic keys under central key management control.
We can bring your organisation into compliance with the National Institute of Standards and Technology (NIST) best practices for key management.</t>
  </si>
  <si>
    <t>PUBLIC KEY INFRASTRUCTURE (PKI)</t>
  </si>
  <si>
    <t>PKI (Public Key Infrastructure) and cryptography is the cornerstone of our business and it is what we have been doing for over twenty years.
When advising businesses on PKI (Public Key Infrastructure), we find the biggest challenge is learning how the business works and getting a solution to fit the business that the users understand. We understand your business first. We don’t blind you with technology.
We can advise you which is the correct path for your business: Public Cloud, On-Premises or Hybrid. When it comes to PKI we are vendor neutral. A selection of our vendors range from Active Directory Certificate Services (ADCS), RSA KEON, Unicert, Entrust, Open Source and much more.</t>
  </si>
  <si>
    <t>Web Content Filtering for Business</t>
  </si>
  <si>
    <t>Web Content Filtering</t>
  </si>
  <si>
    <t>Web Content Filtering for Education</t>
  </si>
  <si>
    <t>Web Content Filtering for Nonprofit</t>
  </si>
  <si>
    <t>Web Content Filtering for Home</t>
  </si>
  <si>
    <t>SafeGuard Cyber Platform</t>
  </si>
  <si>
    <t>SafeGuardMe Mobile App</t>
  </si>
  <si>
    <t>Social Media Protection</t>
  </si>
  <si>
    <t>CryptoComply for Java</t>
  </si>
  <si>
    <t>Application Encryption</t>
  </si>
  <si>
    <t>is part of SafeLogic’s family of standards-based “Drop-in Compliance” cryptographic engines designed for use in servers, workstations, Cloud, appliances, and mobile devices.  SafeLogic’s modules deliver core cryptographic functions to these platforms and feature robust algorithm support, including Suite B algorithms.</t>
  </si>
  <si>
    <t xml:space="preserve">CryptoComply for Libgcrypt </t>
  </si>
  <si>
    <t xml:space="preserve">is part of SafeLogic’s family of standards-based “Drop-in Compliance” cryptographic engines designed for use in servers, workstations, Cloud, appliances, and mobile devices.  SafeLogic’s modules deliver core cryptographic functions to these platforms and feature robust algorithm support, including Suite B algorithms. </t>
  </si>
  <si>
    <t>RapidCert FIPS 140-2 Validation</t>
  </si>
  <si>
    <t xml:space="preserve">ChaosControl </t>
  </si>
  <si>
    <t>Key Generation</t>
  </si>
  <si>
    <t>is available as an add-on to CryptoComply licenses.</t>
  </si>
  <si>
    <t>CryptoComply</t>
  </si>
  <si>
    <t xml:space="preserve"> is a family of standards-based “Drop-in Compliance” cryptographic engines designed for use in servers, workstations, Cloud, appliances, and mobile devices.  SafeLogic’s modules deliver core cryptographic functions to these platforms and feature robust algorithm support, including Suite B algorithms.  CryptoComply modules offload secure key management, data integrity, data at rest encryption, and secure communications to a trusted implementation.</t>
  </si>
  <si>
    <t>CryptoComply for NSS</t>
  </si>
  <si>
    <t>CryptoComply modules offload secure key management, data integrity, data at rest encryption, and secure communications to a trusted implementation. As a FIPS 140-2 validated module, CryptoComply for NSS can be deployed quickly to meet various needs and requirements.</t>
  </si>
  <si>
    <t>Pwncheck</t>
  </si>
  <si>
    <t>Pwncheck is the best Active Directory password audit tool.</t>
  </si>
  <si>
    <t>safepass.me</t>
  </si>
  <si>
    <t>safepass.me is the best Active Directory password filter</t>
  </si>
  <si>
    <t>VPN Encryption</t>
  </si>
  <si>
    <t xml:space="preserve">Use SaferVPN to secure your digital data on any Wi-Fi network.
</t>
  </si>
  <si>
    <t>SaferZone Endpoint Security</t>
  </si>
  <si>
    <t>SaferZone Network Security</t>
  </si>
  <si>
    <t>SAI360 Platform</t>
  </si>
  <si>
    <t>Acquired Modulo International</t>
  </si>
  <si>
    <t>Assurance and Certification</t>
  </si>
  <si>
    <t>Next-Generation DNS Services</t>
  </si>
  <si>
    <t>We secure some of the most complex and mission-critical environments in the public sector, using innovative approaches and know-how.</t>
  </si>
  <si>
    <t>Cyberspace Operations</t>
  </si>
  <si>
    <t>SAIFE Continuum</t>
  </si>
  <si>
    <t>SAIFE Connect Server</t>
  </si>
  <si>
    <t>SAIFE Connect</t>
  </si>
  <si>
    <t>substantially reducing the attack surface.</t>
  </si>
  <si>
    <t>SAIFE Mobile</t>
  </si>
  <si>
    <t>identity and access management provider</t>
  </si>
  <si>
    <t>helps organizations deliver and manage user access from any device.</t>
  </si>
  <si>
    <t>For cash settlements and management, nothing beats the Appix™ Cash solution. Leveraging the Appix™ Cash product from the Appix™ Financial Services Platform, you can safely automate your cash settlement processes, whether you run a wire desk, corporate treasury operation, or securities trading back office. Appix™ Cash can turn your cash settlements process into an operation that minimizes the number of human touches, making it faster and more accurate than manual systems. At the same time, you can have all the checks you need to keep cash clearance transactions safe and secure. Appix™ Cash automates the wire approval process, while providing your risk management organization with oversight mechanisms to address audit and compliance concerns. Appix™ Cash frees you and your staff to spend time more productively.</t>
  </si>
  <si>
    <t>Complex Systems Integration</t>
  </si>
  <si>
    <t>The ASG team is experienced in working with the technology environments and business processes of large financial corporations and government to provide consulting, product and subject matter expertise to deliver complex systems and provide ongoing support in the application of encryption, large scale identity management systems, PKI, CAs, Entrust nShield HSMs, Thales Vormetric, and Intercede MyID smartcard lifecycle management.</t>
  </si>
  <si>
    <t>Cryptographic Services</t>
  </si>
  <si>
    <t>Salt Group’s Advanced Solutions Group (ASG) is a specialist team of subject matter experts for rapid deployment and integration of complex systems which incorporate the use of HSMs, cryptography, PKI, identity and smartcard management, mobile payment systems, data protection together with Salt Group’s own Safetronic and Salt Mobile product suite.</t>
  </si>
  <si>
    <t>SAFETRONIC PLATFORM</t>
  </si>
  <si>
    <t>Safetronic is an enterprise grade security platform that provides a single trust anchor for authentication of user identities and transactions across all digital channels and protection of high value B2B corporate payments.</t>
  </si>
  <si>
    <t>SALT mSIGN &amp; POSITRONIC eKYC</t>
  </si>
  <si>
    <t>Salt Mobile digital identity security tokens enable Know Your Customer (eKYC) and high assurance ongoing authentication of user identity and transaction signing.</t>
  </si>
  <si>
    <t>Entrust Authorised Training Centre</t>
  </si>
  <si>
    <t>Salt Group is certified under the Entrust Authorised Training Centre (ATC) program to deliver approved Entrust training courses to customers who would like to improve their Entrust product skills.</t>
  </si>
  <si>
    <t xml:space="preserve">Salt Security API Protection Platform </t>
  </si>
  <si>
    <t>secures the ubiquitous APIs that connect your SaaS, web, mobile, microservices and IoT applications using big data and Artificial Intelligence (AI) to improve visibility, stop attacks and eliminate vulnerabilities at their source.</t>
  </si>
  <si>
    <t>SaltDNA Communication Manager</t>
  </si>
  <si>
    <t>Cyber and Infrastructure Security Program</t>
  </si>
  <si>
    <t>Endpoint Secure</t>
  </si>
  <si>
    <t>Internet Access Gateway</t>
  </si>
  <si>
    <t>Platform-X Unified Security</t>
  </si>
  <si>
    <t>TIARA Service</t>
  </si>
  <si>
    <t>Cyber Command</t>
  </si>
  <si>
    <t>Threat Detection and Response (TDR)</t>
  </si>
  <si>
    <t>NGAF Firewall Platform</t>
  </si>
  <si>
    <t>Sangfor NGAF is the world's first AI enabled and fully integrated NGFW (Next Generation Firewall) + WAF (Web Application Firewall) with an all-around protection from all threats powered by innovations such as Neural-X and Engine Zero. It is a truly secured, integrated and simplified firewall solution, providing holistic overview of the entire organization security network, with ease of management for administration, operation &amp; maintenance.</t>
  </si>
  <si>
    <t>Cyber security awareness training is essential to reduce the risk that your employees can be tricked by sophisticated phishing or social engineering methods into serving unknowingly as entry points into your information and data systems. SANS Security Awareness award-winning programs provide an extensive set of security awareness services to help keep your workplace and information secure. Learn more about SANS cyber security awareness training.</t>
  </si>
  <si>
    <t>Cyber Security degrees and education</t>
  </si>
  <si>
    <t>Masters degrees, graduate certificates and a new bachelor's degree in cyber security are available from the SANS Technology Institute. The SANS Technology Institute Master of Science degree programs offer candidates an unparalleled opportunity to excel in the two aspects of cybersecurity that are most important to the success of their employer and their own careers: technical mastery, and managerial competency. In addition to the cyber security master's degree program, the SANS Technology Institute makes shorter groups of courses available to students who are unable to commit to a full master's degree program. These cyber security graduate certificates will augment your skills, provide specialized training, enable you to earn employer-recognized GIAC certifications, and impart a specialized credential from the SANS Technology Institute that will help advance your career. Participants enrolled in these graduate certificate programs likely qualify for tuition reimbursement if their employer offers that benefit, and these programs are eligible for veteran's benefits.</t>
  </si>
  <si>
    <t>GIAC Cyber Security certifications</t>
  </si>
  <si>
    <t>GIAC (Global Information Assurance Certification) was founded in 1999 to validate the skills of cyber security professionals. The purpose of GIAC is to provide assurance that a certified individual has the knowledge and skills necessary for a practitioner in key areas of computer, information and software security. GIAC certifications are trusted by thousands of companies and government agencies, and are unique because they measure specific skills and knowledge areas rather than general infosec knowledge.</t>
  </si>
  <si>
    <t>SANS Cyber Security Classes</t>
  </si>
  <si>
    <t>Explore our cybersecurity classes and learn how to advance your career by utilizing our cybersecurity skills roadmap. Our curricula span from the core essential technical skills and strategies that every cyber security professional should know, to advanced topics in penetration testing and ethical hacking, digital forensics and incident response, defense of critical infrastructure, application development, and audit, and legal topics.</t>
  </si>
  <si>
    <t>SAP Cloud Identity Access Governance</t>
  </si>
  <si>
    <t>SAP Risk Management</t>
  </si>
  <si>
    <t>SAP Process Control</t>
  </si>
  <si>
    <t>SAP Audit Management</t>
  </si>
  <si>
    <t>SAP Business Integrity Screening</t>
  </si>
  <si>
    <t>SAP Privacy Governance</t>
  </si>
  <si>
    <t>SAP Access Control</t>
  </si>
  <si>
    <t>SAP Enterprise Threat Detection</t>
  </si>
  <si>
    <t>SAS Governance and Compliance Manager</t>
  </si>
  <si>
    <t>GateScanner API</t>
  </si>
  <si>
    <t>GateScanner® API provides developers with tools to seamlessly insert GateScanner’s powerful file-cleansing technology into any data process. Files are directed to a scalable grid of GateScanner AV engines for fast, in-depth scanning with Content Disarm and Reconstruction (CDR) technology applied, returning new and completely safe copies back to the source.</t>
  </si>
  <si>
    <t>GateScanner Desktop</t>
  </si>
  <si>
    <t>With GateScanner® Desktop, endpoint users can freely import files from removable devices (USB) to their workstations, or other network destinations, without compromising network security. The client-server application is triggered by the insertion of a portable device and proceeds to guide users through a controlled import process that is in full compliance with NERC CIP managed access requirements.</t>
  </si>
  <si>
    <t>GateScanner Kiosk</t>
  </si>
  <si>
    <t>A GateScanner® Kiosk is a freestanding physical appliance featuring portable media ports and a touch-screen, that provides managed and secure file import from portable devices to the network environment, via ‘safe ports’.  Users can freely transfer files from any removable media device to internal network destinations (or to other devices), without jeopardizing network security or NERC CIP/ NIST compliance.</t>
  </si>
  <si>
    <t>GateScanner Mail</t>
  </si>
  <si>
    <t>Featuring ‘better than detection’ email security for your email server, Content Disarm and Reconstruction (CDR) technology overcomes both known and unknown (‘signature-less’) malware entering the email channel.</t>
  </si>
  <si>
    <t>GateScanner Appliance Security</t>
  </si>
  <si>
    <t>GateScanner® Appliance Security performs entire HDD AV scans on MS Windows-based computing appliances and devices including SCADA/ICS, aviation computers, drones, medical-imaging equipment and Point of Sale (POS) systems to ensure their integrity.</t>
  </si>
  <si>
    <t>GateScanner Injector</t>
  </si>
  <si>
    <t xml:space="preserve">GateScanner® Injector complements the GateScanner suite of network security tools with a unidirectional diode-based gateway. Unidirectional gateways, also known as data diodes, are physical devices that allow data to travel between networks in one direction only, preventing data from being extracted from the destination network.  </t>
  </si>
  <si>
    <t>GateScanner Security Dome</t>
  </si>
  <si>
    <t>Content sharing is critical for every organization’s activities but is also a primary source for concern. Receiving files from customers, suppliers and partners can introduce risks, since file-based attacks including zero days, exploits, and other weaponized content can evade scanning and detection technologies.</t>
  </si>
  <si>
    <t>GateScanner Application Server</t>
  </si>
  <si>
    <t xml:space="preserve">GateScanner® Application Server is a server-based application that provides secure file transfer between applications.
A typical implementation involves securing the transfer of files between two networks (such as internal/Web) or between two network zones with varying degrees of security. </t>
  </si>
  <si>
    <t>GateScanner DICOM Protector</t>
  </si>
  <si>
    <t>GateScanner® DICOM Protector gives healthcare IT teams the ability to offer direct uploading of imaging files from portable media by staff and the public, without risking the healthcare-system’s network security.</t>
  </si>
  <si>
    <t>Satori Platform</t>
  </si>
  <si>
    <t>No more wondering who is doing what.</t>
  </si>
  <si>
    <t>Cloud PAM</t>
  </si>
  <si>
    <t>Cloud migration streamlines business operations, but malicious actors increasingly hijack privileged credentials as a way to infiltrate IT infrastructures and deploy advanced persistent threat attacks. Saviynt’s cloud-native Privileged Access Management (Cloud PAM) solution delivers security and governance over your most critical accounts and identities to accelerate your full cloud transformation and security strategy.</t>
  </si>
  <si>
    <t>Identity Risk Exchange</t>
  </si>
  <si>
    <t>Saviynt's Identity Risk Exchange integrates with sources of identity and risk across the ecosystem. ITSMs, CMDBs, UEBA/SIEMs, WAFs, eGRC, and other identity and monitoring tools are all aggregated into the Saviynt Intelligent Identity Hub to enrich identity data, trigger notifications of new risk and assets, and extend sharing of identity and governance information to understand the complete, holistic identity risk portrait and posture of your digital landscape.</t>
  </si>
  <si>
    <t xml:space="preserve">Data Access Governance </t>
  </si>
  <si>
    <t xml:space="preserve">Saviynt's Data Access Governance solutions allow organizations to discover, analyze, protect, and manage sensitive and mission-critical data throughout the organizational ecosystem whether on-premises, in the cloud, or hybrid. We aggregate accounts and access information to help you discover ‘where your critical data is’ and identify ‘who has access to it’ across cloud providers, enterprise data sources and applications/platforms. </t>
  </si>
  <si>
    <t>Application Access Governance</t>
  </si>
  <si>
    <t>Saviynt assists enterprises in meeting compliance mandates by offering one of the most advanced Application Access Governance solutions, examining complex application entitlements and utilizing over 250 out-of-the-box continuous compliance controls and risk rules tailored for mission-critical applications. Saviynt enables internal audit and security teams to define business rules, identify conflicts/violations, and remediate violations via an intuitive workbench.</t>
  </si>
  <si>
    <t>Saviynt’s Identity Governance and Administration (IGA)</t>
  </si>
  <si>
    <t>Saviynt’s Identity Governance and Administration (IGA) delivers traditional provisioning, access request, certification and governance features but also employs access analytics. We enable organizations to compare user access to peers to identify risk and streamline approval, giving visibility where access would increase risk, violate Segregation of Duties (SoD) requirements, or conflict with various compliance requirements. With Saviynt’s IGA, organizations meet operational efficiency, agility, and security requirements.</t>
  </si>
  <si>
    <t>SCADAfence IoT Security</t>
  </si>
  <si>
    <t>SCADAfence IoT Security is the only agentless, vendor-agnostic IoT security management product. It is capable of managing a deployed IoT device fleet over the network. Whether you use IoT devices as part of a business application or general-purpose IoT such as IP cameras and printers, SCADAfence IoT Security is the right solution for you.</t>
  </si>
  <si>
    <t>The SCADAfence Governance Portal</t>
  </si>
  <si>
    <t xml:space="preserve">The SCADAfence Governance Portal provides a governance solution portal that enables IT and OT departments to centrally define and monitor their organization’s adherence to OT-related regulations and security policies. The SCADAfence Governance Portal offers users the ability to define compliance enforcement policies and continuously monitor compliance enforcement status for various ICS standards, frameworks and regulations. 
</t>
  </si>
  <si>
    <t>SCADAfence OT Remote Access Security</t>
  </si>
  <si>
    <t>SCADAfence OT Remote Access Security is the only solution that provides full visibility into remote access connections and allows security teams to track and detect user activities that are out of that user’s profile or are malicious in nature.</t>
  </si>
  <si>
    <t>The SCADAfence Platform</t>
  </si>
  <si>
    <t xml:space="preserve">OT network connectivity has become a mandatory business requirement.
It requires a shift in the security mindset from “How can I air gap or isolate?”
to “How can I stay secure while connected?”
SCADAfence Platform is a non-intrusive continuous network monitoring solution that was purposely built to provide the required visibility and security for organizations adopting advanced Industrial IoT technologies.
</t>
  </si>
  <si>
    <t>Industrial Control System (DCS/SCADA)
Cyber Security Training Curriculum</t>
  </si>
  <si>
    <t>Why spend high prices to take courses from other organizations that fail to have instructors that have worked in the OT field designing, commissioning, maintaining and security Industrial Control Systems? SCADAhacker offers on-line training developed by practitioners in both ICS system design/operation and cyber security design/compliant. SCADAhacker can save companies thousands of dollars over other proprietary courses that lack sophistication associated with today's on-line training methodologies. SCADAhacker blends leading edge ICS cyber security content coupled with an extensive textbook (not offered by any other program!) and earning management system design to allow students opportunity to reinforce learning objectives that may require extra attention.</t>
  </si>
  <si>
    <t>Understanding, Assessing and Securing Industrial Control Systems
(ONLINE - 40-120 hours estimated to complete course)</t>
  </si>
  <si>
    <t>This course is focused entirely on securing or "blue teaming" the industrial control system (ICS) architecture, and will include technical deep dives, optional demonstrations, and other relevant content that will be used to reinforce the selection and implementation of security controls relating specifically to ICS. The initial online version of this course will NOT include any lab exercises. The lab component of the course will be offered (in the future) as an optional purchase. .</t>
  </si>
  <si>
    <t>Security Consulting and Advisory Services</t>
  </si>
  <si>
    <t>Scythe Platform</t>
  </si>
  <si>
    <t>Adversary Emulation as a Service</t>
  </si>
  <si>
    <t>Lock 8200</t>
  </si>
  <si>
    <t>Electronic Lock</t>
  </si>
  <si>
    <t>Kingkey</t>
  </si>
  <si>
    <t>Securecard</t>
  </si>
  <si>
    <t>Phone token</t>
  </si>
  <si>
    <t>Vulnerability intelligence from Recorded Future scores vulnerability risk based on real-time exploitation trends. This empowers security and IT teams with the context they need to quickly and confidently prioritize patching, address the vulnerabilities that actually matter, reduce downtime, and prevent attacks.</t>
  </si>
  <si>
    <t>Cerberus Integration Services</t>
  </si>
  <si>
    <t>Our experts can build APIs and analytics to integrate with you systems and processes.</t>
  </si>
  <si>
    <t>Custom Reporting</t>
  </si>
  <si>
    <t>Searchlight can build automated custom darknet reports and dashboards tailored to your requirements.</t>
  </si>
  <si>
    <t>Universal XDR</t>
  </si>
  <si>
    <t>As you integrate your best-in-class security tools under one Universal XDR overlay, you transcend traditional security silo barriers and gain compelling benefits for your security team and much better cybersecurity for your business.</t>
  </si>
  <si>
    <t>SecBI Managed XDR Services</t>
  </si>
  <si>
    <t>SecBI Managed Security Services lifts the burden of time-consuming cycles with a faster and more accurate threat detection and response service. Cybersecurity teams are swamped with alerts and may not have the resources or expertise to respond quickly.</t>
  </si>
  <si>
    <t>Extended Detection &amp; Response (aiXDR)</t>
  </si>
  <si>
    <t>Managed SOC (aiMSSP)</t>
  </si>
  <si>
    <t>Advanced SIEM (aiSIEM)</t>
  </si>
  <si>
    <t>Open Threat Management Platform</t>
  </si>
  <si>
    <t>Hardening perimeter defenses alone does not secure the organization. Vulnerabilities such as crimeware, insider threats, cyber espionage, email and web exploits, etc. are evolving. To combat the threats and ensure the security of information, traditionally organizations develop a cohesive multi-layered security posture.</t>
  </si>
  <si>
    <t>Security Policies for Corporations and Big Businesses</t>
  </si>
  <si>
    <t>Corporations and big businesses are the most desired objects of cyber attacks, credential theft and various types of phishing scams. And for a good reason. Huge money and a great amount of data are involved and there are usually hundreds of weak spots where the attack can happen.</t>
  </si>
  <si>
    <t>Targeted Attack Simulation</t>
  </si>
  <si>
    <t>Targeted Attack Simulations are a way to assess the risk and likelihood of a sophisticated attacker gaining persistent access to the network, being able to target business critical systems and extract sensitive data from the corporate network.</t>
  </si>
  <si>
    <t>Incident Management is the combination of facilities, equipment, personnel, procedures, and communications operating within an organisation, designed to ensure an efficient and predictable response to damaging events and computer intrusions.</t>
  </si>
  <si>
    <t>The term Penetration Testing is commonly used to describe an assurance exercise involving an active evaluation of a system to discover the weaknesses affecting it. As part of the penetration testing process, our security consultants will not only identify weaknesses, but also exploit them in order to determine the real risk of the threat for the business.</t>
  </si>
  <si>
    <t>DLP &amp; CASB-Driven Data Protection</t>
  </si>
  <si>
    <t>Extend the Power of DLP with Persistent, Granular Usage Controls and Tracking</t>
  </si>
  <si>
    <t>Data-Centric Security Platform</t>
  </si>
  <si>
    <t>Take control of your destiny. With Seclore’s Data-Centric Security Platform you can unify best-of-breed Data-Centric Security solutions into a cohesive, automated framework without added integration costs.</t>
  </si>
  <si>
    <t>Ready to secure sensitive data wherever it travels? Check out Seclore Enterprise Digital Rights Management (EDRM), the most advanced, secure, and automated data-centric security solution on the market. Protect your trade secrets, intellectual property with Enterprise Digital Rights Management Solutions.</t>
  </si>
  <si>
    <t>Seclore Security24</t>
  </si>
  <si>
    <t>Email encryption protects the content of email messages from anyone other than the intended recipient. Since emails tend to disclose information, emails that are not encrypted could jeopardize sensitive data — ultimately causing a data breach.</t>
  </si>
  <si>
    <t>Seclore for Microsoft 365</t>
  </si>
  <si>
    <t>Seclore Rights Management seamlessly adds persistent, granular usage controls to sensitive documents created using MS Office desktop applications, as they are emailed through Exchange Online and Outlook Web, and as they are uploaded to SharePoint Online and OneDrive in M365.</t>
  </si>
  <si>
    <t>Seclore for DLP &amp; CASB</t>
  </si>
  <si>
    <t>Seclore for Discovery &amp; Classification</t>
  </si>
  <si>
    <t>Seclore for Fortinet</t>
  </si>
  <si>
    <t>Seclore for File Servers</t>
  </si>
  <si>
    <t>Seclore for Sharepoint On-Premise</t>
  </si>
  <si>
    <t>Seclore for IBM ECM</t>
  </si>
  <si>
    <t>Seclore SDKs</t>
  </si>
  <si>
    <t>The Seclore SDKs features a robust collection of APIs and rapid configuration capabilities that reduce the effort required to add persistent, granular usage controls and tracking to information as it is discovered, downloaded, classified and shared.</t>
  </si>
  <si>
    <t>SECagent</t>
  </si>
  <si>
    <t>Watch file systems, Windows events, data files, folders and Active Directory events.</t>
  </si>
  <si>
    <t>SECalert</t>
  </si>
  <si>
    <t>Watch over the process and analyze them based on a predefined set of triggers.</t>
  </si>
  <si>
    <t>SECcollect</t>
  </si>
  <si>
    <t>Collect data in real-time from many devices simultaneously.</t>
  </si>
  <si>
    <t>SECjob</t>
  </si>
  <si>
    <t>Industrialize operational activities and eliminate this problem</t>
  </si>
  <si>
    <t>SECmanage</t>
  </si>
  <si>
    <t>Performs numerous operations on events on the fly, on demand, or scheduled.</t>
  </si>
  <si>
    <t>SECmonitor</t>
  </si>
  <si>
    <t>Tracks the status and provides the historical details of all data</t>
  </si>
  <si>
    <t>SECreport</t>
  </si>
  <si>
    <t>Combined with the power of others modules, you can achieve incredible results.</t>
  </si>
  <si>
    <t>SECview</t>
  </si>
  <si>
    <t>View and compare the evolution of many variables simultaneously.</t>
  </si>
  <si>
    <t>SECweb</t>
  </si>
  <si>
    <t>Web Portal allowing authorized users to access their personal environment.</t>
  </si>
  <si>
    <t>DeepView Sandbox</t>
  </si>
  <si>
    <t xml:space="preserve">Need a detailed report of malicious behavior in order to diagnose and/or remediate attacks. Need a better verdict with more confidence in order to resolve an “unknown”/”suspicious” verdict from static analyzers. Need a more comprehensive coverage of malware behavior in order to observe evasive code portions missed by other dynamic analyzers
</t>
  </si>
  <si>
    <t>SCAP FEED</t>
  </si>
  <si>
    <t xml:space="preserve">Get access to World’s largest repository of SCAP Content. Enterprises and Vendors can benefit from the same research that SecPod uses in-house for its products. </t>
  </si>
  <si>
    <t>SanerNow Platform</t>
  </si>
  <si>
    <t>SanerNow is intricately crafted to help you stay a step ahead of attackers</t>
  </si>
  <si>
    <t>Saner Personal</t>
  </si>
  <si>
    <t>Free to use Saner Personal is exclusively available for securing home computers by preventing malware and ransomware attacks.</t>
  </si>
  <si>
    <t>SecPoint® Portable Penetrator™</t>
  </si>
  <si>
    <t>SecPoint Portable Penetrator is the ultimate WiFi Pen Testing Tool.
It is capable of improving the security of business wireless networks and devices, specifically for WiFi protection.</t>
  </si>
  <si>
    <t>SecPoint® Protector™</t>
  </si>
  <si>
    <t>The SecPoint Protector is a UTM (Unified Threat Management)
appliance designed to protect your whole network in every way possible.</t>
  </si>
  <si>
    <t>SecPoint® Cloud Penetrator™</t>
  </si>
  <si>
    <t>The SecPoint Cloud Penetrator allows you to scan your website
or any website that has a public IP address for vulnerabilities.</t>
  </si>
  <si>
    <t>SecPoint® Penetrator™</t>
  </si>
  <si>
    <t>The powerful SecPoint® Penetrator™ is a vulnerability scanning
virtual or hardware appliance that simulates how a hacker could penetrate a given system and reveal vulnerabilities.</t>
  </si>
  <si>
    <t>Passwordless Authentication
For Active Directory</t>
  </si>
  <si>
    <t>One compromised password gets an attacker access to all systems and resources that rely on AD authorizations. Secret Double Octopus is the most secure Active Directory identity protection platform with friction-free user experience taking your authentication to a whole new level.</t>
  </si>
  <si>
    <t>SecSign Portal</t>
  </si>
  <si>
    <t>The best option for individuals, businesses and institutes. Exchange of large files and messages, digital signatures and more – always encrypted and protected with Two-Factor Authentication. It’s like Email, just better: Encryption on all levels, truly secure user authentication, no spam, unlimited sized files, cloud sharing and collaboration.</t>
  </si>
  <si>
    <t>Encryption Management</t>
  </si>
  <si>
    <t>Web Security Platform</t>
  </si>
  <si>
    <t>CodeGuard Website Backup &amp; Recovery</t>
  </si>
  <si>
    <t>HackerGuardian PCI Compliance</t>
  </si>
  <si>
    <t>TLS/SSL Certificates</t>
  </si>
  <si>
    <t>Signing Certificates</t>
  </si>
  <si>
    <t>Secudrive Device Control</t>
  </si>
  <si>
    <t>The easiest and most cost-effective solution to prevent a data breach from a PC through its endpoints is by controlling various access ports to the PC, such as USB, CD-ROM, Bluetooth, Serial/Parallel, IrDA, and Wi-Fi.</t>
  </si>
  <si>
    <t>Secudrive Drive Eraser</t>
  </si>
  <si>
    <t>Data Wiping</t>
  </si>
  <si>
    <t>The easiest and most cost-effective secure drive erase software for your PCs, laptops, servers, and external hard drives, USB flash drives, and SSDs.</t>
  </si>
  <si>
    <t>Secudrive File Server</t>
  </si>
  <si>
    <t>An on-premise secure file sharing solution that allows secure storing and sharing of files in a file server by using Digital Rights Management (DRM) with regard to copying, network transferring, printing, and screen capturing.</t>
  </si>
  <si>
    <t>Secudrive USB Copy Protection</t>
  </si>
  <si>
    <t>USB Drive</t>
  </si>
  <si>
    <t>A USB copy protection solution to protect content from being copied, network transferred, printed, and screen captured while keeping the original content</t>
  </si>
  <si>
    <t>Secudrive USB Drive Products</t>
  </si>
  <si>
    <t>Secudrive USB Drive Products are designed to protect confidential files on USB drives from all potential data breach threats, such as loss/theft of USB drives and even malicious/intentionalinsiderdata leakage attempt.</t>
  </si>
  <si>
    <t>Hamster Pro Fingerprint Products</t>
  </si>
  <si>
    <t xml:space="preserve">The Hamster Pro is SecuGen’s ultra-compact, high image quality USB fingerprint reader that is very low priced and suitable for large deployments. Featuring a low-profile and water-resistant design, the Hamster Pro is built with the industry’s most rugged and advanced optical sensor using patented fingerprint technology. </t>
  </si>
  <si>
    <t>SDK Plugin for Remote Desktop</t>
  </si>
  <si>
    <t>The SecuGen SDK Plugin for Remote Desktop allows users of Microsoft Remote Desktop Services to scan their fingerprint with a SecuGen reader connected to their local device and use that fingerprint to remotely authenticate to a SecuGen biometric application delivered over a secure RD session.</t>
  </si>
  <si>
    <t>SDK Plugin for Citrix</t>
  </si>
  <si>
    <t>The SecuGen SDK Plugin for Citrix allows XenApp and XenDesktop users to scan their fingerprint with a SecuGen reader connected to their local device and use that fingerprint to authenticate to a SecuGen biometric application delivered over a secure Citrix ICA session.</t>
  </si>
  <si>
    <t>SecuSearch® Pro 3</t>
  </si>
  <si>
    <t>SecuSearch Pro 3 is a one-to-many (1:N) matching engine for the rapid identification of fingerprint templates from among a large database of templates. SecuSearch Pro 3 can handle rapid searches of up to 2 million templates.
The SecuSearch Pro 3 SDK is a software developer’s kit that enables programmers to develop extremely fast, highly accurate fingerprint searching programs for use in large-scale fingerprint databases using the SecuSearch Pro 3 matching engine.</t>
  </si>
  <si>
    <t>Software Developer Kits</t>
  </si>
  <si>
    <t>SecuGen’s free Software Developer Kits are full-featured, complete SDKs that incorporate advanced, minutiae-based fingerprint recognition technology to let you build leading-edge biometric applications that use SecuGen fingerprint readers.</t>
  </si>
  <si>
    <t>Unity All-In-One Fingerprint Products</t>
  </si>
  <si>
    <t>SecuGen’s highly versatile USB fingerprint sensor modules capture and transmit fingerprint data and can be integrated into a wide range of hardware devices. These compact and durable fingerprint modules are based on SecuGen’s latest, patented fingerprint technology that ensures high quality imaging and accuracy.</t>
  </si>
  <si>
    <t>Crypto Services</t>
  </si>
  <si>
    <t>protect4use</t>
  </si>
  <si>
    <t>Multi-factor authentication
for web services with high demands on security and data protection
Enables a particularly secure login as well as the revision-proof authorization of transactions and the electronic submission of digitally signed data or documents.</t>
  </si>
  <si>
    <t>SafeSurfer</t>
  </si>
  <si>
    <t>SINA workstation</t>
  </si>
  <si>
    <t>VSA Compliance</t>
  </si>
  <si>
    <t>SINA: A secure environment, diverse hardware
The SINA solution portfolio is multi-layered and always offers the right product for different requirements. At its core, SINA uses highly developed encryption technology to create a secure environment that is used to transmit sensitive information and classified information (VS) over potentially unsafe networks such as the Internet. IPsec-secured Virtual Private Networks (VPN) are used here.</t>
  </si>
  <si>
    <t>eID PKI for Automotive</t>
  </si>
  <si>
    <t>Secure key management
With the eID PKI for Automotive , secunet Automotive Security offers a very flexible product that has proven itself in productive use as a foundation for cryptographic central systems. Product based solutions secunet includes customer requirements as feature requests in the product planning process and implements them in an agile product development process.</t>
  </si>
  <si>
    <t>HELPING YOU SECURE YOUR BUSINESS, Full Security Assessments, Executive Awareness</t>
  </si>
  <si>
    <t>Critical information that provides a competitive advantage to a company is protected in intellectual property.  As cybersecurity becomes big business, protecting this IP through patents and other methods is key to the success of a business.  In addition, cybercrime is on the rise, and the cost and number of successful breaches continue to increase. In many cybercrime cases, the ruling comes down to how technical evidence is explained to attorneys, judges and juries. Dr. Cole is a professional, experienced and knowledgeable cybersecurity expert witness who can effectively explain complex terms in a way that people can understand and relate to.</t>
  </si>
  <si>
    <t>Keynote Services</t>
  </si>
  <si>
    <t>Keynotes customized to meet your audience’s needs.</t>
  </si>
  <si>
    <t>Cybersecurity virtual training events</t>
  </si>
  <si>
    <t>If you know you are ready to own your own future, not rely on an organization to ensure your financial security, or you just want to take the lid off your earning potential, NOW IS THE TIME TO ACT!
As a vCISO you are able to take on multiple clients, create your own schedule, and choose who you work for. The position can be your main income source or it could simply be a way to make money on top of your current position.</t>
  </si>
  <si>
    <t>REAL WORLD CYBERSECURITY TRAINING</t>
  </si>
  <si>
    <t>It can be difficult for business leaders to protect their business online. We provide the knowledge and resources for business leaders to improve their cybersecurity.Each training program is customized to your needs. These programs are 1 to 3 days of in depth onsite training. Customized training can include helping individuals or teams study and pass certification or implement topics they learned about in training.</t>
  </si>
  <si>
    <t>Q-Box™</t>
  </si>
  <si>
    <t>STRONG TRANSFER APPLIANCE FOR YOUR DATA</t>
  </si>
  <si>
    <t>XFA Mail™</t>
  </si>
  <si>
    <t>Weightless security email plug-in that offers the strongest available encryption technology which protects any form of email communication or attachment from being viewed by unauthorized parties.</t>
  </si>
  <si>
    <t>ZIPcrypt™</t>
  </si>
  <si>
    <t>STRONGEST &amp; FASTEST ENCRYPTION &amp; COMPRESSION UTILITY
COMPRESS AND ENCRYPT FILES ON YOUR DESKTOP</t>
  </si>
  <si>
    <t>Qualify secure coding skills in a fully customizable and controllable environment</t>
  </si>
  <si>
    <t>Courses</t>
  </si>
  <si>
    <t>Target the vulnerabilities in your codebase with developer-focused learning pathways.</t>
  </si>
  <si>
    <t>Playing nicely with others gives you just-in-time secure coding in your preferred environment</t>
  </si>
  <si>
    <t>Sensei</t>
  </si>
  <si>
    <t xml:space="preserve">Clone your coding gurus and release quality code faster with intelligent coaching
</t>
  </si>
  <si>
    <t>TOURNAMENT</t>
  </si>
  <si>
    <t>Tournaments on the Secure Code Warrior platform allow organizations to run competitive and engaging events that get their whole Developer community involved. Players will be presented with a series of code challenges that will ask them to identify the problem, locate the insecure code, and fix the vulnerability.</t>
  </si>
  <si>
    <t>Create awareness and drive continuous engagement for secure coBuild and verify developer secure coding skills with self-paced, scalable, online training</t>
  </si>
  <si>
    <t>Warrior Extensions</t>
  </si>
  <si>
    <t>Maximize the security potential of every developer, every day</t>
  </si>
  <si>
    <t>Code Dx is an award-winning application security tool that correlates weakness data from open source and commercial source code and dynamic analysis tools, putting them into the proper context for effective triage and mitigation. Code Dx integrates the results of multiple software analysis tools into one coherent picture, offers a workﬂow that lets analysts visually analyze and prioritize results, explore them to uncover trends, and assign remediation tasks.</t>
  </si>
  <si>
    <t>Code Pulse</t>
  </si>
  <si>
    <t>Penetration testing has proven to be a valuable preventive application security technique. A variety of automated tools and manual approaches are used to assess and expose vulnerabilities in target applications. By definition, black box testing offers little insight into the internals of target applications. Therefore, understanding the code coverage and testing overlap, or perhaps more importantly the coverage boundaries, has often been diﬃcult to ascertain. Secure Decisions has built a free open source tool, Code Pulse, to help overcome these challenges. Code Pulse is a visualization-centric tool that provides insight into the real-time code coverage of black box testing activities. It is a desktop application that runs on most major platforms. Code Pulse has been transitioned into an OWASP project. For more information, please visit the Code Pulse OWASP Project page.</t>
  </si>
  <si>
    <t xml:space="preserve">Flying Squirrel Suite
</t>
  </si>
  <si>
    <t>A wireless discovery &amp; mapping application: To enhance the security posture of DoD networks, Flying Squirrel provides real-time wireless discovery, integrated visualization and mapping, and post-hoc analysis capabilities. These capabilities are provided in the Flying Squirrel Wireless Assessment Tool Suite via the Flying Squirrel + MeerCAT-FS software, combined with Caribou and the Ubertooth™ One components.</t>
  </si>
  <si>
    <t>MeerCAT®-Pro</t>
  </si>
  <si>
    <t>MeerCAT®-Pro is an award-winning visualization tool speciﬁcally developed to help decision makers locate wireless assets and networks, and assess the risk they pose to the organization. What distinguishes MeerCAT®-Pro are its advanced visual analytics speciﬁcally designed to support and expedite wireless security risk assessment. MeerCAT®-Pro presents interactive geospatial, topological, and spatiotemporal 3D views to quickly locate potential security issues, and to eﬃciently identify relevant vulnerabilities, threats, and remediation.</t>
  </si>
  <si>
    <t>Audit Liaison Services</t>
  </si>
  <si>
    <t>Data breaches of unprecedented size and number threaten businesses worldwide. In this environment, regulations are sprouting up to mandate stronger security practices. Companies are asked to demonstrate security controls and compliance more frequently and to a growing number of interested parties (including prospective clients and customers).
Prepare for and pass audits efficiently.
Prepare for and pass audits efficiently.
These assessment requests come in many forms, including questionnaires, requests for proposal (RFPs) and on-site audits. Responding is often a disruptive drain on productivity if not managed effectively.</t>
  </si>
  <si>
    <t>Once a potential data breach is identified, a timetable is set in motion. The right plan can mean the difference between stopping an attempted theft in its tracks, or letting it compromise information.
SDS takes a hands-on approach to breach preparedness. Using our Data Breach Playbook, we bring you a simulation of the breach experience in real-time. You’ll learn to solve unforeseen problems while better defining key functions and measures.</t>
  </si>
  <si>
    <t>Cyber Security Risk Services</t>
  </si>
  <si>
    <t>Risk Services</t>
  </si>
  <si>
    <t>SDS provides Cyber Risk services tailored to meet your business objectives. Our approach is not merely your standard risk identification exercise using a cookie cutter framework, but instead we specifically design your risk assessment with the scope aligned to your business. Results of your risk assessment provide a systematic approach with specific objectives, design, implementation, priorities and cost estimates to communicate and plan cybersecurity risks. You receive a proven roadmap to address risks that is aligned with people, process and technology that aligns with your business and security program goals.</t>
  </si>
  <si>
    <t>Large enterprises couldn’t do business without a host of partner companies: Facilities contractors, transportation providers, product suppliers—the list can number in the hundreds. Since one of the most prominent retail breaches began as a simple phishing email in an HVAC vendor, corporations are right to be nervous of vendor relationships.
Secure Digital Solutions (SDS) offers a streamlined third-party risk management program. We build our services around proper vendor classification, risk assessments geared to each category, and efficient workflow to manage vendor risk assurance.</t>
  </si>
  <si>
    <t>Secure Digital Solutions (SDS) offers a virtual Chief Information Security Officer (vCISO) to deliver a wealth of multi-industry experience to your company. Our vCISO program takes a practical approach to security and creates a long-term plan to mitigate risk while measuring performance with proven cybersecurity KPI's. In addition by engaging our vCISO services you can gain access to a unique security program management platform (TrustMAPP™) to measure progress and plan improvements.</t>
  </si>
  <si>
    <t>AppSec Testing Credits</t>
  </si>
  <si>
    <t xml:space="preserve">Are you looking to embed security assessments into your SDLC? Working to Shift Left? Our team provides a collaborative approach to security assessments that will fit within your Agile Sprint. Secure Ideas offers testing credits, that are then used to schedule on-demand testing by our security consultants. </t>
  </si>
  <si>
    <t>CloudScout</t>
  </si>
  <si>
    <t>NetworkScout &amp; AssetScout</t>
  </si>
  <si>
    <t>Asset Security</t>
  </si>
  <si>
    <t>Penetration Testing is when security consultants attempt to assess and circumvent your security controls to identify and evaluate vulnerabilities and the risks they pose. Secure Ideas’ penetration testing is core to our security solutions and the reason for our tagline, Professionally Evil.</t>
  </si>
  <si>
    <t>Remote Access Scout</t>
  </si>
  <si>
    <t>WebScout</t>
  </si>
  <si>
    <t>Our team provides a collaborative approach to security. Our consultants work with you to ensure that you have quality, actionable recommendations to improve your business’ security posture. Our consultants identify and prioritize security risks and help you develop an action plan to remedy them.</t>
  </si>
  <si>
    <t>Strategic Training &amp; Advisory</t>
  </si>
  <si>
    <t>To address this challenge in the application security space, Secure Ideas has built a hybrid training and advisory service. This service will not only train your novice application penetration testers or developers but provide them with access to Secure Ideas penetration testing experts to advise and assist your staff on their way to mastering application security.</t>
  </si>
  <si>
    <t>Online Security Certification Training</t>
  </si>
  <si>
    <t>Online Training</t>
  </si>
  <si>
    <t>Classroom-based Security Certification Training</t>
  </si>
  <si>
    <t>Data privacy &amp; GDPR</t>
  </si>
  <si>
    <t xml:space="preserve">We provide Data Privacy Officer as a service and act as GDPR EU Representative for your organization. 
Our legal specialists also provide professional services in data privacy and GDPR, including privacy audits and data privacy impact assessments. </t>
  </si>
  <si>
    <t>Technical Reviews &amp; Assessments</t>
  </si>
  <si>
    <t xml:space="preserve">We provide independent technical reviews of your cybersecurity posture. 
Through penetration testing, vulnerability scanning and threat-risk assessments (TRA) our technical specialists will give you a clear picture of your current situation, including suggestions to mitigate findings and what measures to prioritize. 
</t>
  </si>
  <si>
    <t>User Awareness &amp; Training</t>
  </si>
  <si>
    <t xml:space="preserve">Employee awareness level is crucial to cybersecurity. Our cyber awareness and e-learning programs build your team’s ability to detect and respond to cyber incidents. Our e-learning programs are tailored for cybersecurity in different sectors such as healthcare, critical infrastructure, shipping, etc. </t>
  </si>
  <si>
    <t>Cybersecurity Management</t>
  </si>
  <si>
    <t xml:space="preserve">We help you build, run and monitor a Cybersecurity Management Program based on your business risks. Services include identification of critical assets, risk management and implementation of best-practice frameworks such as ISO 27000-series, NIST or CSE 13 Baseline controls. 
If you use cloud-based services or outsourcing, we can help you implement a program for security monitoring of third-party providers.
</t>
  </si>
  <si>
    <t>Securyzr</t>
  </si>
  <si>
    <t>Security IPS</t>
  </si>
  <si>
    <t>Laboryzr</t>
  </si>
  <si>
    <t>Analyzr</t>
  </si>
  <si>
    <t>Catalyzr</t>
  </si>
  <si>
    <t>Virtualyzr</t>
  </si>
  <si>
    <t>Evaluation as a Service</t>
  </si>
  <si>
    <t>Data Diode System</t>
  </si>
  <si>
    <t>The SecureAge Suite</t>
  </si>
  <si>
    <t>SecureAPlus</t>
  </si>
  <si>
    <t>Application Whitelisting</t>
  </si>
  <si>
    <t xml:space="preserve">SecureAPlus is the unique amalgamation of essential security features that protect enterprise endpoints against multiple attack vectors - known or unknown, file or file-less, internal or external.
With multiple layers of defense through its powerful yet simple Application Whitelisting, more than 10 anti-virus engines in the cloud with Universal AV.
</t>
  </si>
  <si>
    <t>SecureData</t>
  </si>
  <si>
    <t xml:space="preserve">Most data breaches are either due to insider actions, both intentional and accidental, or are intercepted while in transit. Both of these cases involve the proper operation of data storage devices.
SecureAge SecureData provides transparent and automatic file and folder data encryption of individual files at their inception and without user deliberation, action, or even awareness.
</t>
  </si>
  <si>
    <t>SecureDisk</t>
  </si>
  <si>
    <t>Disk Encryption</t>
  </si>
  <si>
    <t xml:space="preserve">SecureDisk creates and manages virtual disks with volume encryption on any Windows computer. All files stored in the secure disk volume are encrypted and fully protected and entirely hidden from view.
All of the benefits of Full Disk Encryption (FDE) are yours, but with the flexibility of multiple volumes at sizes of your own choosing.
</t>
  </si>
  <si>
    <t>SecureEmail</t>
  </si>
  <si>
    <t>An indispensable communication tool for organizations, Email generates the largest volume of new data and is most susceptible to digital threats.
It needs to be secure in transit and in storage and protected against eavesdropping, modifications to the network line, and unauthorized access to the mail servers and backup drives. SecureEmail covers that.
But wait, there’s more.</t>
  </si>
  <si>
    <t>SecureFile</t>
  </si>
  <si>
    <t xml:space="preserve">SecureFile is a comprehensive PKI-based document security solution that secures mission-critical files with 256-bit AES (Advanced Encryption Standard) file encryption and digital signing.
Selected files are protected from unwanted tampering and interception to ensure privacy, integrity, and authenticity.
SecureFile is packed with features to safely secure your files from any unauthorized access without compromising usability.
</t>
  </si>
  <si>
    <t>SecureAge Netguard</t>
  </si>
  <si>
    <t>P2P Network Security</t>
  </si>
  <si>
    <t>SecureNetguard secures and protects all incoming and outgoing network and communications with 256-bit SSL (Secure Sockets Layer) and TLS (Transport Layer Security).
By incorporating two-way authentication, SecureNetguard ensures that integrity and authenticity of both communicating machines – this eliminates the threat of potential hackers, network sniffers or man-in-middle attacks from stealing critical information within the enterprise network.</t>
  </si>
  <si>
    <t>Enterprise SSL VPN</t>
  </si>
  <si>
    <t>Security Management Server</t>
  </si>
  <si>
    <t xml:space="preserve">Multi-Factor Authentication </t>
  </si>
  <si>
    <t>Leverage a broad portfolio of authentication factors for desktop and mobile</t>
  </si>
  <si>
    <t>SecureAuth Authenticate</t>
  </si>
  <si>
    <t>SecureAuth Endpoint</t>
  </si>
  <si>
    <t>SecureAuth Mobile SDK</t>
  </si>
  <si>
    <t>Provide app discovery and one-click login through portal or desktop SSO</t>
  </si>
  <si>
    <t xml:space="preserve">Adaptive Authentication </t>
  </si>
  <si>
    <t>Extend verification of a user identity with contextual risk checks</t>
  </si>
  <si>
    <t>Intelligent Identity Cloud</t>
  </si>
  <si>
    <t>Protect your identities with advanced risk profiling analytics</t>
  </si>
  <si>
    <t xml:space="preserve">User Lifecycle Management </t>
  </si>
  <si>
    <t>Enable admins with strong CRUD capabilities and users with self-service tools</t>
  </si>
  <si>
    <t>SecureAuth Identity Store</t>
  </si>
  <si>
    <t>SecureCircle delivers a SaaS-based cybersecurity service that extends Zero Trust security to data on the endpoint. At SecureCircle, we believe frictionless data security drives business value for our customers. End users operate without obstacles, while data is continuously secured against breaches and insider threats. Instead of relying on complex reactive measures, we simply secure data persistently in transit, at rest, and even in use.</t>
  </si>
  <si>
    <t>Audit Services</t>
  </si>
  <si>
    <t>Independent audit and assessment provides management with the assurance that IT controls are designed appropriately and operating effectively. SecureIT’s CISA and CISSP consultants rely on deep technical skills and industry knowledge to understand requirements, assess and evaluate security postures, and provide cost-effective recommendations when deficiencies are found.</t>
  </si>
  <si>
    <t>If your organization is like most, you must use technology to remain effective and competitive. Yet the very technology that makes you effective can also make you vulnerable to competitors, malevolent hackers and even internal fraud. SecureIT‘s risk and compliance services combine technology best practices expertise, industry knowledge, and managerial experience to help clients manage their technology risks and maximize return on their IT investments, all the while complying with applicable laws and regulations.</t>
  </si>
  <si>
    <t>SecureIT offers a comprehensive range of services to help clients assess their threats, vulnerabilities, and risks. We design and implement information security strategies and programs, as well as enhance their continuous monitoring capabilities.</t>
  </si>
  <si>
    <r>
      <rPr>
        <rFont val="Calibri"/>
        <color theme="1"/>
        <sz val="12.0"/>
      </rPr>
      <t xml:space="preserve">Government Sign-In by </t>
    </r>
    <r>
      <rPr>
        <rFont val="Calibri"/>
        <color rgb="FF000000"/>
        <sz val="12.0"/>
      </rPr>
      <t>Verified.Me</t>
    </r>
  </si>
  <si>
    <t>For you, nothing changes. You can continue to rely on the same secure sign in service with the financial institution that you’ve used for many years with SecureKey Concierge. For us, we are unifying who we are, what we look like and how we talk about the tools in our digital identity network to serve you better. Learn how Government Sign-In by Verified.Me works below.</t>
  </si>
  <si>
    <t>Verified.Me</t>
  </si>
  <si>
    <t>Verified.Me, by SecureKey Technologies Inc., is the new and secure way to help you verify your identity, so you can quickly get access to the services and products you want online, in person and on the phone.1</t>
  </si>
  <si>
    <t>SecureLink Cloud</t>
  </si>
  <si>
    <t>Everything you expect with SecureLink's secure and efficient remote access and support, in the cloud.</t>
  </si>
  <si>
    <t>SecureLink for Enterprises</t>
  </si>
  <si>
    <t>Securely manage third-party remote access while controlling permissions, ensuring industry compliance, and creating audit trails.</t>
  </si>
  <si>
    <t>SecureLink for Healthcare</t>
  </si>
  <si>
    <t>Securely manage third-party remote access with platform standardization, HIPAA compliance assurance, and complete vendor visibility.</t>
  </si>
  <si>
    <t>SecureLink for Technology Vendors</t>
  </si>
  <si>
    <t>Efficiently provide remote support to customers while decreasing time to resolution, scaling to meet demand, and reducing liability.</t>
  </si>
  <si>
    <t>Call Secure Managed Service</t>
  </si>
  <si>
    <t>VoIP Security</t>
  </si>
  <si>
    <t>Orchestra One Call Authentication Service</t>
  </si>
  <si>
    <t>Human Incident Response</t>
  </si>
  <si>
    <t>For organizations that experience a breach or other security incident resulting from a user action, such as Social Engineering or Phishing attacks, we offer our Human Incident Response service. Our experts are on call to provide emergency support in assisting in assessing damage, designing a mitigation strategy from the human perspective, and taking advantage of the “teachable moment” and designing an emergency awareness campaign to demonstrate that the organization is taking actions to prevent future incidents.</t>
  </si>
  <si>
    <t>Human Incident Response Service</t>
  </si>
  <si>
    <t>For organizations that experience a breach or other security incident resulting from a user action, such as Social Engineering or Phishing attacks, we offer our Human Incident Rapid Response service. Unfortunately, while the public and stakeholders readily accept the inevitability of technical attacks, they are less accepting of incidents that result from apparent poor judgment. It is therefore critical to demonstrate that your organization is taking immediate and definitive actions to both mitigate the damage and prevent future incidents.
While there are many services that assist organizations with the technical aspects of security incidents, there are few, if any, services that specifically address human incidents. Some of the most noted attacks in recent history were only enabled after exploiting human vulnerabilities through phishing or social engineering attacks. Additionally, there are regular incidents where human failings have inadvertently leaked massive amounts of sensitive information. All incidents create embarrassment and a loss of trust in the compromised organization.</t>
  </si>
  <si>
    <t>Secure Mentem’s staff includes experts trained in human intelligence and collection. While many vendors claim to perform Social Engineering few have people who had formal training in human elicitation as a science, as do our staff. We approach Human Elicitation, aka Social Engineering, in such a way as to create metrics in the process. We do not randomly attempt to compromise an organization, but do it in a way that samples the organization as desired to determine the full scope of the problem. This allows us to repeat our tests in the future to determine the effectiveness of the awareness program in place, and be able to recommend specific improvements in the tactics employed in awareness efforts.
When required, we also create Teachable Moments that combine a Social Engineering simulation with Security Awareness materials. In this way, your employees see the immediate effects of poor security behaviors and receive education at the time they are most likely to be receptive to the training. At Secure Mentem, we consider ourselves security professionals. Our goal is to improve security, not just break security, so even when we perform Social Engineering, it is not to just prove that there are Security Awareness flaws, but to determine how to improve the organization’s security culture.</t>
  </si>
  <si>
    <t>Ad Hoc Support</t>
  </si>
  <si>
    <t>Many Security Awareness programs do not have the staff and/or expertise to be executed properly. Secure Mentem has experts with a wide variety of security awareness expertise to provide required direct or supplemental support for an internal staff. Please contact us with your needs and we will see how we can help.</t>
  </si>
  <si>
    <t>Security Awareness as a Service</t>
  </si>
  <si>
    <t>Enterprise Incident Management</t>
  </si>
  <si>
    <t>Companies and organizations are targeted more than ever through online security breaching. We, at SecureNation, make it our priority to help you understand security, threats and what protection you need. Our team finds threats and ensures a computer security incident response. In addition, we give you a play-by-play plan in order to prevent the same threat from happening again.</t>
  </si>
  <si>
    <t>Do your security measures in place measure up to the threats your company faces? We are experienced in workshops, assessments, implementation and integration, and program oversight. Our team can help utilize the programs you have in order to protect your privacy, advance your skills, and integrate the best practices into your everyday life.</t>
  </si>
  <si>
    <t>Enterprise Risk and Compliance</t>
  </si>
  <si>
    <t>Let us help protect your company from possible risks. We can help by addressing gaps, managing possible risk areas and advising where to put your risk assessment practices into play. We understand that security is something that should be taken seriously, so let us help you stay on the safe side.</t>
  </si>
  <si>
    <t xml:space="preserve">Having a team that is experienced in internet security allows for a stronger team. While your team is constantly adding more documents, files, and information to your database, be positive that your files are safe and secure. How? By allowing SecureNation to provide your team with the best possible training. </t>
  </si>
  <si>
    <t>We know that threats of all sizes are possible. But, being proactive about your protection allows us to prepare your company in case of an event. SecureNation is capable of managing, overseeing and analyzing your company to find possible weaknesses that can result in threats and vulnerability.</t>
  </si>
  <si>
    <t>Security Architecture and Implementation</t>
  </si>
  <si>
    <t xml:space="preserve">Your company requires the best security architecture and implementation practices before, during, and after an attack. SecureNation prides ourselves in the practices, methodologies, and approaches that we take to ensuring that threats don’t occur, are minimized and have no chance at occurring again. In addition, we build security architecture to fit the exact needs of your company. </t>
  </si>
  <si>
    <t>Security Program Strategy</t>
  </si>
  <si>
    <t>SecureNation was built on long term relationships to help our clients stay out of the news for the wrong reason and to have the security measures they need while making their budget dollars stretch further.  Cybersecurity strategy is an evolving conversation that has changed more in the last few years than in the last twenty.</t>
  </si>
  <si>
    <t xml:space="preserve">Managed Security
</t>
  </si>
  <si>
    <t>Think of our team as your invisible staff. We can and will handle your security and privacy, remotely. We will monitor, advance and take action against all threats and ensure your company the best possible safety practices available. Let us handle the security, so you can handle other things.</t>
  </si>
  <si>
    <t>SecureIdentity CASB provides additional layers of security between your users as they embrace cloud based applications and services. Allowing organisations to understand the associated risks and what controls are required to allow a safe adoption of cloud.</t>
  </si>
  <si>
    <t>SecureIdentity DLP is a data protection portfolio of solutions (on-premises, off-premises and the cloud), which prevents the loss of data from malware, insider threat and human error. This can be achieved across multi-channels, regardless of file types, by blocking sensitive data across structured and unstructured data repositories.</t>
  </si>
  <si>
    <t>The simple ‘username and password’ approach alone is not strong enough to protect your business’ critical data. Log-ins can be compromised within minutes, making your private data vulnerable to threat. Our SecureIdentity platform provides the identity of the user, the device and the data they are working on, so you can prove exactly who is doing what at any time.</t>
  </si>
  <si>
    <t>Secureldentity PAM provides an interactive broker between users and administrative sessions on protected endpoints. This allows users to gain privileged access to areas they are given permission to access in the Universal Directory, while never actually exposing the credentials to the user at all.</t>
  </si>
  <si>
    <t>Intelligent Reporting and Anomaly Detection (IRAD)</t>
  </si>
  <si>
    <t>Built upon artificial intelligence, SecureIdentity IRAD evaluates the user as an ongoing process and will detect any unusual activity or interaction in the user’s actions. This provides real time detailed analysis of the user interaction and allows risk scoring to be applied and subsequent security policies, to deal with detected anomalies.</t>
  </si>
  <si>
    <t xml:space="preserve">SecureIdentity IAM provides enforcement of access decisions around applications and data repositories. By reading information from the Universal Directory it can make dynamic choices as to what programs a user is allowed to run and what file servers or cloud storage areas they are allowed to access.
</t>
  </si>
  <si>
    <t>IoTen/Keyless</t>
  </si>
  <si>
    <t xml:space="preserve">IoTen/Keyless is the perfect solution for lock manufacturers seeking to add smart lock products to their offering. Our proven technology is the most cost effective way to short cut your competition to a smart lock offering.
Secure biometric access is achieved through your cellular phone. No need for access cards, keys, or even memorized passcodes.
</t>
  </si>
  <si>
    <t>Active Protection Platform</t>
  </si>
  <si>
    <t>Managed Detection &amp; Response Services</t>
  </si>
  <si>
    <t>CloudBuilder</t>
  </si>
  <si>
    <t>Bloodhound</t>
  </si>
  <si>
    <t>DataStrux (free)</t>
  </si>
  <si>
    <t>DataStrux
FREE INSIDER THREAT TOOL
Active Threat &amp; Data Monitoring Tool
Identify insider threats and safeguard sensitive information with DataStrux, a free insider threat security auditing solution that actively logs all data transferred to removable media.
DataStrux (formerly known as DT Auditor) was built for the DoD community and designed to help organizations attain and maintain compliance by reducing organizational risk from insider threats. With DataStrux, you can eliminate the strain of manual tracking and receive alerts about user data quotas.</t>
  </si>
  <si>
    <t>Security Training &amp; Awareness</t>
  </si>
  <si>
    <t>Vulnerability Scanning &amp; Security Testing Services</t>
  </si>
  <si>
    <t>Cybersecurity Engineering Services</t>
  </si>
  <si>
    <t>PowerStrux (free)</t>
  </si>
  <si>
    <t>PowerStrux
CONTINUOUS MONITORING MADE EASY
Automatically assess vulnerabilities and quickly identify suspicious activity with PowerStrux, a data collection tool that leverages Microsoft’s built-in programming language to access, parse, and report on events of interest.
PowerStrux automates the manual and tedious collection of system logs, simplifying your continuous monitoring requirements for standalone systems. In addition, PowerStrux generates archivable reports for reference during incident investigations and system assessments.</t>
  </si>
  <si>
    <t>Enterprise Client</t>
  </si>
  <si>
    <t>Enterprise Client for Windows
2-Factor and LDAP authentication support via the world renowned 802.1X client
SecureW2 Enterprise Client offers a comprehensive set of features for customers looking for IEEE 802.1X solution to address their authentication needs. SecureW2 Enterprise client has support for a full range of Extensible Authentication protocols (EAP) and all the UI and deployment features to ensure a quick and successful deployment.Your search for a 802.1X supplicant is now over, these industry leading features can meet all your needs.</t>
  </si>
  <si>
    <t>JoinNow NetAuth</t>
  </si>
  <si>
    <t>JoinNow NetAuth
The industry’s simplest and most flexible guest access solution
In today’s mobile era, wireless access is no longer a service, it’s an expectation. But the challenge of offering convenience without sacrificing security has long vexed IT staff. After years of working closely with our clients, we listened to their needs and developed a robust and fully featured guest access. Whether via self-registration or sponsored access, JoinNow NetAuth streamlines the process for delivering scalable guest wireless, enabling institutions of all sizes to deliver the most flexible, robust turn-key solution for both encrypted and unencrypted guest networks.</t>
  </si>
  <si>
    <t>CertLock</t>
  </si>
  <si>
    <t>CertLock™
Device certificates actually attached to devices.
Certificates, like usernames and passwords, are a type of authentication mechanism for networks. Unlike passwords, certificates typically cannot be compromised. They’re tied to an identity and cannot be stolen. Certlock adds a second layer of protection by ensuring certificates cannot be exported from devices.</t>
  </si>
  <si>
    <t>JoinNow Connector</t>
  </si>
  <si>
    <t>JoinNow Connector
Certificates have been historically misconceived as difficult to deploy and manage, but with SecureW2’s world-class PKI services, certificate-driven network security is simpler than ever. Combined with best-in-class network configuration clients and managed device enrollment gateways, certificates are now easily attainable with JoinNow Connector.</t>
  </si>
  <si>
    <t>JoinNow MultiOS</t>
  </si>
  <si>
    <t xml:space="preserve">A suite of network security software that helps organizations deploy WPA2-Enterprise Wi-Fi security and utilize X.509 certificates beyond Wi-Fi for VPN, Web/Browser authentication and SSL (DPI) Inspection. 
Starting with great end user experience first, the JoinNow Suite provides customizable and adaptable onboarding clients that set up devices for Wi-Fi, VPN, Web and SSL Inspection security. JoinNow takes the frustration out delivering secure networks by delivering all turnkey backend services for device enrollment, authentication and management. </t>
  </si>
  <si>
    <t>Cybersecurity Incident Response</t>
  </si>
  <si>
    <t>The Secureworks™ Incident Response team provides a wide range of expertise, cyber threat intelligence and purpose-built technologies to prepare for and respond to cyber incidents
Reduce Response Time &amp; Incident Impact
Seasoned incident responders using purpose-built response technologies enriched with years of cyber-attack and threat group data help you respond to and mitigate cyber incidents efficiently and effectively.</t>
  </si>
  <si>
    <t>An advanced MDR solution should deliver security analytics software, 24x7 support, threat hunting, and incident response in a single solution. Watch this short video to hear directly from a customer about how we stack up.</t>
  </si>
  <si>
    <t>Providing superior monitored and managed security services to your expanding network perimeter 24x7
Advanced Technology &amp; Threat Intelligence Network Protection
Information security services span your network, endpoints, vulnerability management, monitoring and analysis. We extend your security operations to bridge people, processes and technology for 24x7 support.</t>
  </si>
  <si>
    <t>Adversarial Security Testing</t>
  </si>
  <si>
    <t xml:space="preserve">Identify and remediate gaps as highly certified security consultants help test your security defenses and response capabilitiesBe Confident About Your Security
Gain the knowledge, expertise and efficiency to conduct thorough adversarial security tests with actionable results. Discover and remediate security vulnerabilities and risks to your organization.
</t>
  </si>
  <si>
    <t>Taegis Managed XDR</t>
  </si>
  <si>
    <t>Taegis XDR</t>
  </si>
  <si>
    <t>Cloud Security Solutions</t>
  </si>
  <si>
    <t>Protection for all stages of your cloud deployment from an assessment of your current strategy to building effective security operations
The cloud guardians at Secureworks™ help build your strategy, advise on your program and compliance picture, and detect and respond to threats for multiple cloud environments.</t>
  </si>
  <si>
    <t>Our consultants and cybersecurity experts help your organization adapt, mitigate risk and thrive in the evolving threat and regulatory compliance landscape
Our experts provide security expertise and extend your existing capabilities to fill crucial gaps and provide real-world, threat-driven insight to security operations.</t>
  </si>
  <si>
    <t>Our VMS experts help you go beyond basic scanning - define key risk areas, analyze scan results with intelligence-driven context, customize reporting for clear visibility, and coordinate remediation activities.</t>
  </si>
  <si>
    <t>Taegis VDR</t>
  </si>
  <si>
    <t>Basic: Threat Intelligence</t>
  </si>
  <si>
    <t>TitaniumCloud is a threat intelligence solution providing up-to-date file reputation services, threat classification and rich context on over 10 billion goodware and malware files. Files are processed using ReversingLabs File Decomposition Technology. A powerful set of REST API query and feed functions deliver targeted file and malware intelligence for threat identification, analysis, intelligence development, and threat hunting services.</t>
  </si>
  <si>
    <t>SECURE CLOUD</t>
  </si>
  <si>
    <t>In the SecureWorx Classified Cloud, we store, process and manage all data, applications and hardware from within Australian borders. Our strong security ensures data is protected at all times, while advanced attack detection, proactive remediation and incident response guards against cyber threats. In the SecureWorx Fortified Cloud (for AWS and Azure) we add the management and security layers to ensure that customers get all the benefits of the public cloud whilst relying on proven people and processes to keep their environments safe and optimised.
The SecureWorx Cloud infrastructure was built from scratch around the NIST Cybersecurity Framework, ensuring ongoing compliance validation.</t>
  </si>
  <si>
    <t>Independent Advisory</t>
  </si>
  <si>
    <t>MANAGED SECURITY</t>
  </si>
  <si>
    <t xml:space="preserve">The Managed Security Advantage
More organisations are turning to managed security services to fill their gaps in in-house security expertise.
They need expert help to keep up with constantly evolving cyber threats and lessen the burden on their internal security employees. They need to operate around the clock but 24×7 management requires a significant investment in staff and technology.
</t>
  </si>
  <si>
    <t>GOVERNANCE, RISK AND COMPLIANCE</t>
  </si>
  <si>
    <t>We can help you implement a range of governance, risk, and compliance (GRC) initiatives so that your organization will comply with the increasingly-complicated Federal regulatory requirements. Our experienced, expert staff provides guidance in gap analyses and compliance consulting, as well as support in conducting recurring, mandated assessments, audit readiness assessments, and mock audits.</t>
  </si>
  <si>
    <t>TECHNICAL CONSULTING SERVICES</t>
  </si>
  <si>
    <t>Our consulting services are supported by a large group of skilled, highly-accomplished security professionals. These team members are driven to excel, constantly looking for new methodologies and techniques to help our customers prevail in the technical security arena. With decades of combined experience, the Securicon team has valuable insight into real-world strategies – which in turn ensures real-world success.</t>
  </si>
  <si>
    <t>ACUSEC®</t>
  </si>
  <si>
    <t>AcuSec® is a critical infrastructure risk assessment service and a DoE-approved cyber security program.  Securicon has used AcuSec® to assess 40+ critical infrastructure systems and our engineers have worked with industry leaders to refine the process to become simple and repeatable.</t>
  </si>
  <si>
    <t>FEDERAL SECURITY SERVICES</t>
  </si>
  <si>
    <t>The Federal Risk Management Framework (RMF) process is integral to Federal Information Security Management Act (FISMA) compliance. Although it outlines minimum requirements to address daily threats, agency-specific initiatives are often needed to handle risks and vulnerabilities.
At Securicon, we believe that you shouldn’t play catch-up with your security processes. We provide a wide range of services that enable Federal information security managers to implement comprehensive, proactive security programs.</t>
  </si>
  <si>
    <t>Horizon Platform</t>
  </si>
  <si>
    <t>Enabling organizations to automate the operational management of their IoT devices, from a single pane of glass. Automated operations such as device password rotation and firmware upgrades can be defined ad-hoc or periodically, based on the organizational policy.
Integrations with 3rd party systems (SIEMs, management platforms, etc.) is made available for further analysis.</t>
  </si>
  <si>
    <t>Horizon SOC Services</t>
  </si>
  <si>
    <t>Real-time device data (CPU, RAM, temperature, storage, etc.) is utilized to evaluate the health status of each device, while machine learning is used to identify deviations over time.
Alerts are ordered by severity to assist operational teams prioritize maintenance activities. Automated actions can be defined to perform preventive maintenance tasks.</t>
  </si>
  <si>
    <t xml:space="preserve">Security Art's competitive intelligence, market analysis, penetration testing and threat modeling services, in conjunction with their unparalleled experience covering a wide range of security product sectors, can help organizations build strategic product roadmaps. </t>
  </si>
  <si>
    <t xml:space="preserve">Incident Handling &amp; Forensics  </t>
  </si>
  <si>
    <t>Although organizations tend to shy away from digital forensics because of its association with an information security breach whose source and/or real impact cannot always be determined, it cannot and should not be avoided. After a breach, the forensics process is open used to satisfy legal requirements, law enforcement evidence collection and archiving requirements.</t>
  </si>
  <si>
    <t xml:space="preserve">Mobile Application Security </t>
  </si>
  <si>
    <t xml:space="preserve">Mobile platforms are becoming a strong focal point for corporations, as more employees use them for productivity reasons, yet both the platform and its applications are not being subjected to the same scrutiny that standard PC and Web applications undergo. </t>
  </si>
  <si>
    <t>Red Team Exercise</t>
  </si>
  <si>
    <t xml:space="preserve">Security Art's Red Team Exercise case study  
Red Team exercises involve a compound approach to information security - an "any means necessary" scenario that imitates your potential attackers' real life attitude. Red team testing has been defined by the SANS institute as one of the top 20 critical security controls for an organization. Red Team Exercises and Security Art </t>
  </si>
  <si>
    <t>Information Risk</t>
  </si>
  <si>
    <t xml:space="preserve">Security Art's expert teams specialize in helping organizations quickly and accurately quantify information risk to monetary value in a repetitive and defensible manner. Security Art's risk assessment and management projects provide your organization with complete, clear and unbiased information about the threats you are facing, their implications and the controls available to thwart them. The process identifies gaps in business operations and quantifies their liability costs, while also taking into account the business itself, by inspecting all information assets - from physical access, through virtual access to storage of files and servers, and all to the way to electronic data flows. </t>
  </si>
  <si>
    <t xml:space="preserve">DDoS-Handling </t>
  </si>
  <si>
    <t xml:space="preserve">Existing preparation and defense mechanisms for DDoS attack scenarios are open based, in the best case scenario, on intelligent guessing and, in the worst case scenario, on industry best practices that do not take into account specific business needs and actual deployment configurations. </t>
  </si>
  <si>
    <t>The definition of Penetration Testing, informally known as a Pen Test, is an attack on a computer system that looks for security weaknesses, potentially gaining access to the computer’s features and data. The goals of a penetration test varies depending on the type of approved activity for any given engagement with the primary goal focused on finding vulnerabilities that could be exploited by a nefarious actor, and informing the client of those vulnerabilities along with recommended mitigation strategies</t>
  </si>
  <si>
    <t>WEBSITE SECURITY AUDITING SERVICES</t>
  </si>
  <si>
    <t>Security Audit Systems provide penetration testing services using the latest 'real world' attack techniques, giving our clients the most in-depth and accurate information to help mitigate potential threats to their online assets.</t>
  </si>
  <si>
    <t>Security Brigade’s Web Application Security Testing Services provides comprehensive security coverage for your web-applications, the underlying web-services and the core business logic that powers the websites.</t>
  </si>
  <si>
    <t>Security Brigade’s Mobile Application Security Testing Services provide comprehensive coverage for your application infrastructure, the back-end web-services and the core business logic that powers the platform.</t>
  </si>
  <si>
    <t>Penetration Testing Service (VAPT) - PT</t>
  </si>
  <si>
    <t>Our Penetration Testing Service simulates techniques used by hackers to help you understand potential threats while providing you with detailed recommendations.
 Mapping of Complex Network Relationships
 Detailed Fix Information with Configuration Examples
 E.D.I.T.E Intelligently Selects the Ideal Tools
 Better defend your network
 Integrated Proprietary, Open-Source and Commercial Tools
 Expert Led Test-Case Driven Approach</t>
  </si>
  <si>
    <t>On-Demand Security Audit</t>
  </si>
  <si>
    <t>Our On-Demand Security Audit Service is catered towards organizations with a large number of applications that are under continuous development. It provides you with the flexibility of conducting audits at short-notice with a fixed price without the delays caused by legal and procurement processes.</t>
  </si>
  <si>
    <t>Source Code Security Review Service - SCSA</t>
  </si>
  <si>
    <t>Source Code Reveiw</t>
  </si>
  <si>
    <t>Our Source Code Security Review Service maps your application source code and identifies technical and business logic vulnerabilities.
 Mapping of Code, Business Logic &amp; Application Workflow
 Detailed Fix Information with Source Code Examples
 E.D.I.T.E Intelligently Selects the Ideal Tools
 Integrated Proprietary, Open-Source and Commercial Tools
 Expert Led Test-Case Driven Approach
 Identify Design &amp; Logic Vulnerabilities</t>
  </si>
  <si>
    <t>Vulnerability Assessment Service - VA</t>
  </si>
  <si>
    <t>Our Vulnerability Assessment Service rapidly tests the security of your IT infrastructure from common threats and attack vectors.
 Rapid Review of Network Security
 Detailed Fix Information with Configuration Examples
 E.D.I.T.E Intelligently Selects the Ideal Tools
 Integrated Proprietary, Open-Source and Commercial Tools
 Expert Led Test-Case Driven Approach
 Cost-Effectively Monitor Your Network for Security Issues</t>
  </si>
  <si>
    <t>Annual Website Security Management</t>
  </si>
  <si>
    <t>Our Annual Website Security Management Service is catered towards organizations that are looking for end-to-end website security. It allows you to focus on your business while we take end-to-end responsibility of your website’s security.</t>
  </si>
  <si>
    <t>SD ELEMENTS</t>
  </si>
  <si>
    <t xml:space="preserve">We have a solution for the Developer’s Dilemma
Digital transformations make it absolutely necessary for organizations to release software faster while regulatory requirements mandate it to be secure and protect privacy. Doing both isn’t easy, and most organizations compromise between speed and safety.
Our flagship solution, SD Elements, enables you to go fast while ensuring application security.
SD Elements is the world’s first Balanced Development Automation (BDA) platform that enables organizations to innovate fast, stay ahead of the competition, and deliver secure products.
</t>
  </si>
  <si>
    <t>Enterprise Penetration Testing</t>
  </si>
  <si>
    <t>As your business grows and implements cutting-edge technologies, choosing a partner with experience integrating penetration testing services helps you minimize your exposure.
You need a partner with industry-leading security expertise that can present their findings in a clear, actionable, and thorough way.</t>
  </si>
  <si>
    <t>Red Team Services</t>
  </si>
  <si>
    <t xml:space="preserve">In the real world, you don’t know when your business will be attacked, what will be attacked, or how.
The long-term value of a red teaming engagement comes from choosing an attack simulation partner who understands your business, your security, and your regulatory concerns while executing the engagement in a context that drives strategic business decisions.
The Security Compass team helps you improve your ability to defend against, and respond to, attacks that put your operations, data, and reputation at risk.
</t>
  </si>
  <si>
    <t>Balanced Development Automation</t>
  </si>
  <si>
    <t xml:space="preserve">Organizations are under intense pressure to release software quickly while ensuring security and compliance requirements are met. Doing both isn’t easy — so it comes down to choosing between speed and safety.
A new approach, called Balanced Development Automation (BDA), enables organizations to build secure digital products without compromising time to market.
</t>
  </si>
  <si>
    <t>Whether you’re considering a move to the cloud or already have robust cloud operations, it helps to have a partner who understands the complexities of both the cloud and your business.
Our industry-leading team of AWS and Azure-certified architects, paired with our experienced practitioners and respected cloud-security thinkers, have collaborated with Fortune 500 companies in financial services, transportation, tech, media, insurance, and telecom to drive cloud security programs across a full range of industries.</t>
  </si>
  <si>
    <t>Enterprise Training</t>
  </si>
  <si>
    <t>Our training solutions help enterprises meet compliance requirements and raise security standards. We offer eLearning courses in application security, operation security, and compliance that teach secure software development principles to development teams, in addition to general security awareness suitable for non-technical learners.</t>
  </si>
  <si>
    <t>Software Security Practitioner (SSP) Suites</t>
  </si>
  <si>
    <t>Our Software Security Practitioner (SSP) Suites cover OWASP Top 10, secure software design, secure software coding, and other courses that cater to specific roles in order to help improve an organization’s security posture.</t>
  </si>
  <si>
    <t>Anti-Virus software is commonly used to detect, prevent and remove malware; it is also used to protect against, viruses, worms, Trojans, spyware and adware.
Anti-virus vendors use a number of strategies to secure devices. All use the method of signature-based detection, which is a technique of utilising known patterns of executable code. Heuristics is another method of prevention and more commonly associated with securing devices against Zero-day threats. Another method is utilising a sandbox, this allows for analyse of the executable code and any potential outcomes.</t>
  </si>
  <si>
    <t>We deliver a CHECK approved service, which immediately ensures an industry leading service. The CESG CHECK accredited engineers will manually conduct an in-depth analysis of your network and applications. Using an array of techniques, from part-automated mechanises, script executions and exploits, the qualified engineer encompasses these facets with their own comprehensives manual analysis to identify all existing vulnerabilities.</t>
  </si>
  <si>
    <t xml:space="preserve">Our security specialist will closely work with you to identify the correct solution, so as to ensure a “duty of care” not only for your own well being but that of your customers. In the business world it takes years to build a strong brand, but only seconds to lose it. Protect your brand by implementing resilient security measures with Security in Motion at your side.      </t>
  </si>
  <si>
    <t>Device &amp; Application Control</t>
  </si>
  <si>
    <t>Device control allows an IT department to restrict all removable devices or just those they permit, the ability to enforce encryption and restrict by file type. It also allows for a range of policies, such as read/write, scheduled/temporary access and port accessibility.  The reporting functionality can identify who transferred what, where and when. These reports can be vital for management and HR when an employee attempts to remove sensitive data from a network.</t>
  </si>
  <si>
    <t>Due to the importance of e-mails, Security in Motion provides solutions designed specifically to the customers’ needs and requirements. We can support in the protection against outbound threats such as loss of intellectual property, confidential data and abusive content leaving an organisation.</t>
  </si>
  <si>
    <t>IT Compliancy</t>
  </si>
  <si>
    <t>The need to comply with the assortment of government and industry regulations is a major concern for IT managers. Few areas of the IT industry get swamped with rules and regulations compared to that of security.
​Security in Motion provides the experience and expertise to assist organisations when looking to achieve IT Compliance. For more information regarding our consultancy in relation to IT compliancy please contact us or request a call-back.</t>
  </si>
  <si>
    <t>One aspect of network security is identifying where your current perimeter lies, as over time your network will evolve. This understanding provides a foundation and blue print from which we can support any organisation improve on their existing IT security. The main idea from strengthening a network's security is to ensure the protection, usability, reliability, integrity, and safety of your network and data.</t>
  </si>
  <si>
    <t>Remote Access &amp; Authentication</t>
  </si>
  <si>
    <t xml:space="preserve">The importance of remote access has become increasing essential, especially with dynamic and ever changing market conditions. The ability to stay one step ahead of the competition is critical.
​Remote access provides your employees with the ability to work from any location globally. There is no need to wait until you’re in the office to send that proposal or complete that presentation. With a SSL VPN (Secure Sockets Layer virtual private network) you can increase productivity and empower your employees. </t>
  </si>
  <si>
    <t xml:space="preserve">Security audits are principally undertaken for greater visibility of one’s network security posture, regulatory compliance and risk management.
 If executed correctly, a security audit can expose weaknesses in technologies, practices, employees and other key areas. </t>
  </si>
  <si>
    <t>Some of the most persuasive reasons for acquiring Web Security are, legal requirement, increasing employee productivity and protection against malicious attacks. Restricting pornographic, violent and inappropriate material is an essential task of any IT department.</t>
  </si>
  <si>
    <t>Software Penetration Testing</t>
  </si>
  <si>
    <t>Software penetration testing spans every type of software application including web, cloud, IoT and embedded (firmware), mobile and blockchain. We’ve got a reputation for excellence for this service – finding the tough to uncover vulnerabilities and helping you get them fixed – correctly and quickly.</t>
  </si>
  <si>
    <t>Application Security Consulting</t>
  </si>
  <si>
    <t xml:space="preserve">In search of where the security gaps lie in your company? Looking for strategic methods to slash risk? Security Innovation offers consulting services that cover everything from secure software development lifecycle (SSDLC) gap analyses to design and code reviews to third-party process certification assessments.
</t>
  </si>
  <si>
    <t>Infrastructure Security Consulting</t>
  </si>
  <si>
    <t>The world (and IT) runs on software with complex integrations and a web of areas to introduce risk. Sometimes a little expert help goes a long way toward strategic risk reduction. With complete access to our experts, we specialize in attack simulations, cloud security configuration reviews, topic-driven tabletops and more.</t>
  </si>
  <si>
    <t>IT GENERAL CONTROLS AND RISK AUDITS</t>
  </si>
  <si>
    <t>Risk Audits</t>
  </si>
  <si>
    <t>Our IT General Control Audit Methodology is designed to develop a clear understanding of your key controls (including policies, processes, procedures, organizational structures, and software and hardware) that are present in the environment surrounding the information systems from a technical and operational standpoint. The objective of this review is to determine whether the Control practices are reasonable to support your technology needs and are functioning as intended.</t>
  </si>
  <si>
    <t>STRATEGIC SECURITY PROGRAMS</t>
  </si>
  <si>
    <t>SMP recommends that organizations employ an ongoing approach to information security, reviewing data and systems multiple times a year. As such, SMP offers comprehensive, strategic programs that account for evolving regulations and other critical security considerations, developed to meet the following needs.</t>
  </si>
  <si>
    <t>SECURITY ASSESSMENTS</t>
  </si>
  <si>
    <t>In today’s hyper-connected world, remote testing helps add efficiency to security best practices, allowing SMP consultants to reach outside their immediate area and into organizations across the globe. By testing remotely, SMP supports ongoing security assessments and continuous monitoring throughout the year, rather than by engagement as needed.</t>
  </si>
  <si>
    <t>SECURITY CONSULTING</t>
  </si>
  <si>
    <t>Whether responding to an information security incident, developing compliant policies or assisting in the development of a security strategy, SMP offers a variety of security experience in preventive, detective, and corrective services.
CUSTOM SECURITY CONSULTING 
Based on client needs and goals, SMP works to determine the best course of action including business owners, stakeholders and vendors. After assessing the current situation versus business requirements, SMP will customize our offerings and pricing to document and make suggestions that minimize risk and liability and meet with industry standards.</t>
  </si>
  <si>
    <t>Comprehensive Security Awareness Training Platform</t>
  </si>
  <si>
    <t>The Security Mentor Training Platform integrated services ensure your employees are the best defense protecting your organization against security incidents, data breaches, ransomware attacks, and insider threats.</t>
  </si>
  <si>
    <t>Online Security Awareness Training</t>
  </si>
  <si>
    <t>The foundation of the Security Mentor Training Platform is our transformative Security Awareness Training for employees. We teach critical cyber security skills in an easy-to-understand, fun format that creates real behavior and culture change.</t>
  </si>
  <si>
    <t>PhishDefense Phishing Simulator</t>
  </si>
  <si>
    <t>Our integrated phishing simulation service provides phishing tests for employees, assessing their vulnerability to phishing attacks and training them to become phish resistant. At-risk users are immediately identified and trained, addressing one of the most critical cyber risks facing organizations today.</t>
  </si>
  <si>
    <t>Security Awareness Materials</t>
  </si>
  <si>
    <t>People learn in more than one way. Increase the effectiveness of your security awareness training program using our strategically integrated security awareness materials. By applying the same high-quality, consistent messages and graphic imagery, you will both reinforce knowledge and increase retention.</t>
  </si>
  <si>
    <t>Cyber Security Policy Tracking &amp; Compliance</t>
  </si>
  <si>
    <t>Unlike other cyber security training vendors, we know your security awareness program must support your organizational goals and policies. Our Security Mentor Policy Tracking &amp; Compliance service makes it simple for organizations to communicate, disseminate, track and report security policies– all from the same platform that provides your security education.</t>
  </si>
  <si>
    <t>Policy &amp; Compliance Analysis</t>
  </si>
  <si>
    <t>Security On-Demand’s Policy and Compliance Analysis (PCA) Service provides firewall, router, and switch security policy configuration and risk analysis “as-a-Service”.
Our PCA Service is a comprehensive, non-intrusive, solution for gaining instant visibility to policy changes that may decrease your risk posture, without your knowledge or consent.</t>
  </si>
  <si>
    <t>Managed Firewall Service</t>
  </si>
  <si>
    <t>Firewall management requires lots of expertise, can be time consuming and resource intensive. Our certified engineers can take over the day to day management tasks so your team can focus on more strategic and important IT projects.
Security On-Demand provides a broad range of vendor support capabilities with responsive support, log monitoring, analytics, and 24×7 technical support.</t>
  </si>
  <si>
    <t>Managed Web Application Firewall</t>
  </si>
  <si>
    <t>Managed WAF</t>
  </si>
  <si>
    <t>Security On-Demand’s Managed Web Application Firewall Service provides essential defense against exploitation from application based attacks.
MANAGED WEB APPLICATION FIREWALL
Managed Web Application Firewall Service helps relieve the burden of managing and maintaining business applications, e-commerce sites, intranets and other applications that utilize web-based architectures.</t>
  </si>
  <si>
    <t>Vulnerability Scans Service</t>
  </si>
  <si>
    <t>Continuous vulnerability scanning services provide an added level of security protection that all organizations should be leveraging to uncover those situations and significantly reduce the time to detect in your environment.
Our Scans On-Demand Service provides an added layer of security for your organization without the added expense of additional team members or training.</t>
  </si>
  <si>
    <t>Advanced Threat &amp; Log Analysis Service</t>
  </si>
  <si>
    <t xml:space="preserve">Detect unknown threats and anomalies with Advanced Threat and Log Analysis service (ATLAS). We’ve spent the last 20 years developing our Advanced Analytics platform that uses 6 Artificial Intelligence models and machine learning to find dynamic threats.
Our Advanced Threat and Log Analysis service also includes our 24×7 threat monitoring, Advanced Log Analysis, and access to the ThreatWatch platform.
</t>
  </si>
  <si>
    <t>Managed Intrusion Prevention (IPS/IDS)</t>
  </si>
  <si>
    <t>MANAGED INTRUSION PREVENTION, DETECTION &amp; RESPONSE SERVICE
Security On-Demand’s Policy and Compliance Analysis (PCA) Service provides firewall, router, and switch security policy configuration and risk analysis “as-a-Service”.
Our PCA Service is a comprehensive, non-intrusive, solution for gaining instant visibility to policy changes that may decrease your risk posture, without your knowledge or consent.</t>
  </si>
  <si>
    <t>Managed Network Access Control Service</t>
  </si>
  <si>
    <t>Network Access Control (NAC) is a powerful technology that helps organizations mitigate threats generated from endpoints such as IOT devices, PCs, laptops, mobile, wireless, and other devices that have the ability to physically or remotely connect to the network.</t>
  </si>
  <si>
    <t>Threatwatch Hunt</t>
  </si>
  <si>
    <t>Threat hunting can reduce malware dwell time, the time between its discovery and a data breach.
Shortening that cycle can make all the difference.  Potentially spending just a few hours of remediation compared to going out of business due to a full-on compromise.</t>
  </si>
  <si>
    <t>SOS 10000</t>
  </si>
  <si>
    <t>Official Hardware Appliances for Security Onion
We know Security Onion's hardware needs, and our appliances are the perfect match for the platform. Leave the hardware research, testing, and support to us, so you can focus on what's important for your organization.
Support Security Onion
Not only will you have confidence that your Security Onion deployment is running on the best-suited hardware, you will also be supporting future development and maintenance of the Security Onion project!</t>
  </si>
  <si>
    <t>Security Onion 2</t>
  </si>
  <si>
    <t>Security Onion is a free and open source Linux distribution for threat hunting, enterprise security monitoring, and log management. The easy-to-use Setup wizard allows you to build an army of distributed sensors for your enterprise in minutes!
Security Onion includes Elasticsearch, Logstash, Kibana, Suricata, Zeek (formerly known as Bro), Wazuh, Stenographer, TheHive, Cortex, CyberChef, NetworkMiner, and many other security tools.</t>
  </si>
  <si>
    <t>Official Training</t>
  </si>
  <si>
    <t>Security Onion Solutions is the only official training provider of the Security Onion software.
Choose from On-Demand (Free and Premium) or Instructor Led training.
Free On-Demand
Get started by taking the free Security Onion 2 Essentials training.
This course is a prerequisite to the premium on-demand courses.
Premium On-Demand
We offer online training via on-demand training modules. They are a cost-effective alternative to instructor led training, but do not include the in-depth, hands-on labs that our instructor led classes offer.
We currently provide training for both the new Security Onion 2, and existing Security Onion 16.04.</t>
  </si>
  <si>
    <t>Information Assurance Privacy &amp; Security</t>
  </si>
  <si>
    <t>Information Assurance (IA) and Risk Management remains an important and complex challenge...
... both large and small. Faced with an evolving threat environment, business process owners, security professionals, and user stakeholders such as healthcare practitioners must collectively manage risk to ensure essential functions, data, and personnel are protected.</t>
  </si>
  <si>
    <t>Technical Risk Assessments</t>
  </si>
  <si>
    <t>Our strategic risk assessment services are organizationally focused and  are usually tailored towards specific compliance requirements such as the  HIPAA Security Rule.
Our consultants have conducted numerous on-site organizational risk assessments, for private, public, and government organizations of different scale. We know how to tailor the process to suit your needs and maximize the efficiency of the on-site portion of the engagement.</t>
  </si>
  <si>
    <t>Program Risk Management</t>
  </si>
  <si>
    <t>Uncertainty is present in any program or project.
Managing potential adverse events through a quality risk management program can yield huge savings in cost, better quality, and on-time delivery.
Security Risk Solutions can help you pro-actively address risks before they become issues.  We can help your organization understand how to forecast and identify risks, evaluate them, and prevent them from becoming a costly reality.</t>
  </si>
  <si>
    <t>In the contingency planning process, the purpose of the BIA is to correlate 
specific system components with the critical services that they provide, and 
based on that information, to characterize the consequences of a disruption 
to the system components. Key steps are listing critical IT resources, 
identifying disruption impacts and allowable outage times, and developing 
recovery priorities.</t>
  </si>
  <si>
    <t>Continuity of Operations</t>
  </si>
  <si>
    <t>Continuity of Operations (COOP) represents a critical Information Assurance (IA) activity necessary to ensure an organization’s Mission Essential Functions (MEFs), data, and personnel endure in the face of various threat events.</t>
  </si>
  <si>
    <t>SecurityScorecard Professional Services enables organizations to improve their own cybersecurity posture and TRPM programs through advisory and managed services. Industry experts provide tailored advice on operationalizing scorecards and ongoing support as an extension of an organization’s workforce for continuous monitoring and due diligence.</t>
  </si>
  <si>
    <t>Atlas</t>
  </si>
  <si>
    <t>Whether you are sending cybersecurity assessments or responding to lengthy questionnaires, Atlas makes the process two times faster, more accurate, and secure. Atlas is the industry’s only completely integrated security ratings and vendor assessment solution. Atlas’ centralized platform leverages machine learning to align questionnaire responses with SecurityScorecard Ratings, providing an instant 360° view of cyber security risk and automatic validation of responses, enabling companies to objectively pinpoint risk.
Securityscorecard atlas platform</t>
  </si>
  <si>
    <t>Security Data</t>
  </si>
  <si>
    <t>In today’s fast-paced world, organizations need effective ways to leverage cybersecurity data - and actionable insights - across their enterprise and third-party ecosystem. SecurityScorecard’s global security intelligence engine continuously collects and analyzes a broad range of highly relevant, but non-intrusive, cybersecurity signals for millions of digital assets across the internet. SecurityScorecard Data enables customers to tap into this data for over 1.4 million companies, bringing cybersecurity data to the heart of their business operations.</t>
  </si>
  <si>
    <t>Security Ratings</t>
  </si>
  <si>
    <t>SecurityScorecard Ratings offer easy-to-read A-F ratings across ten groups of risk factors including DNS health, IP reputation, web application security, network security, leaked information, hacker chatter, endpoint security, and patching cadence. SecurityScorecard Ratings evaluate an organization’s cybersecurity risk using data-driven, objective, and continuously evolving metrics that provide visibility into any organization’s information security control weaknesses as well as potential vulnerabilities throughout the supply chain ecosystem.</t>
  </si>
  <si>
    <t>SUT</t>
  </si>
  <si>
    <t>SUT is a certification granting organization that certifies, qualifies and validates individuals in hands-on performance based information/cyber security skills. Since 20004 SUT is the Leading provider of hands-on performance based certifications, and the creator of the world famous Qualified/ Information Security Professional Certificate of Mastery. The Q/ISP Micro Badges are earned by taking the Qualified/ Ethical Hacker (Q/EH) exam, Qualified/Security Analyst (Q/SA) exam , Qualified/Forensics Expert (Q/FE), Qualified/ Network Defender (Q/ND) exam offered globally by Testrac .</t>
  </si>
  <si>
    <t>Our integrated yet modular offerings have been popular governance, risk, and compliance (GRC) solutions for companies running SAP software since 2004. These solutions ensure superior application performance, rapid implementations across diverse environments, and unmatched returns on compliance investments.</t>
  </si>
  <si>
    <t>How are risk-relevant user behaviors identified in your organization?
How are patterns in risk-relevant data recognized and communicated to those executives who need to authorize action and then repackaged for those who need to take the action?
At Security Weaver, these and other challenges associated with robust risk-relevant data collection, correlation, analysis, and communication have been elegantly addressed for both large and small enterprises.</t>
  </si>
  <si>
    <t>Continuous Controls</t>
  </si>
  <si>
    <t>License Management</t>
  </si>
  <si>
    <t>In today's world of constantly changing compliance standards there is a need for enterprises to continuously monitor key business processes to ensure compliance and reduce business losses. Our Process Auditor module is a continuous control monitoring solution that provides enterprises with a complete controls framework for identifying, misuse, and errors in transactional processes.</t>
  </si>
  <si>
    <t>Self-Service Automation</t>
  </si>
  <si>
    <t>Employing intuitive self-service solutions means non-technical end-users can solve their own issues. It means help desk staff deal with fewer tickets. It means security administrators can focus on the issues only they can solve. It also means change requests are easier to complete by end users, more useful to administrators, and more likely to satisfy auditors.</t>
  </si>
  <si>
    <t>vDNA Product Monitoring Free</t>
  </si>
  <si>
    <t>vDNA Product Monitoring Business</t>
  </si>
  <si>
    <t>vDNA Product Monitoring Enterprise</t>
  </si>
  <si>
    <t>CyberDAM. DDoS Protection</t>
  </si>
  <si>
    <t>We commit to the fastest SLA mitigation times. Join hundreds of enterprises and ensure your peace of mind with our fully-managed, real time cloud DDoS protection service. Benefit from unique combination of leading DDoS technology, great mitigation capacity and an expert 24/7 response team.</t>
  </si>
  <si>
    <t>SecurityGate.io Platform</t>
  </si>
  <si>
    <t>Forensic/Incident Response</t>
  </si>
  <si>
    <t>To minimize breach impact and maintain your reputation, SecurityMetrics PCI Forensic Investigators (PFI) work with merchants, healthcare providers, and legal entities in confidence to help organizations quickly recover from compromise.</t>
  </si>
  <si>
    <t>SecurityMetrics Mobile</t>
  </si>
  <si>
    <t>Find vulnerabilities, secure devices, and protect your data. Use mobile security to protect your business and customer's data from threats with SecurityMetrics Mobile.</t>
  </si>
  <si>
    <t>The most accurate way to know your organizational weaknesses is to examine your business environment the way a hacker would–through manual security penetration testing, also called ethical hacking. Our certified penetration testers use up-to-date hacking methodologies and innovative technology to identify vulnerabilities, minimize risk, and help protect your organization against the most current hacking trends.</t>
  </si>
  <si>
    <t>GSA Schedule HACS</t>
  </si>
  <si>
    <t>SecurityMetrics is certified by the General Services Administration (GSA) to deliver IT security services (54151HACS) in the areas of Penetration Testing and Vulnerability Scanning.</t>
  </si>
  <si>
    <t>SecurityMetrics Vision</t>
  </si>
  <si>
    <t>SecurityMetrics Vision discovers threats inside business networks. It scans for internal vulnerabilities and alerts you when potentially harmful vulnerabilities are found.</t>
  </si>
  <si>
    <t>Shopping Cart Inspect</t>
  </si>
  <si>
    <t>Find out if you have a webpage skimming problem on your website’s shopping cart</t>
  </si>
  <si>
    <t>Shopping Cart Monitor</t>
  </si>
  <si>
    <t>Monitor your shopping cart for webpage skimming.</t>
  </si>
  <si>
    <t>Webpage Integrity Monitoring (WIM)</t>
  </si>
  <si>
    <t>Prevents web skimming and stops credit card data theft on ecommerce sites.</t>
  </si>
  <si>
    <t>You have deadlines. We have solutions. SecurityMetrics offers timely, affordable, and comprehensive information security consultations to help your organization comply with industry mandates, secure business networks, and achieve data security goals.</t>
  </si>
  <si>
    <t>Data and Network Security</t>
  </si>
  <si>
    <t>Digital information can be a business's most valuable asset and greatest liability. SecurityMetrics is the undisputed authority on data and network security for business. Whether you're looking for assistance with PCI compliance, forensic investigations, or a complete network vulnerability assessment, we can help.</t>
  </si>
  <si>
    <t>SecurityMetrics eDiscovery helps law firms manage the discovery process, keep costs under control, and meet project deadlines.</t>
  </si>
  <si>
    <t>SecurityMetrics Perimeter Scan helps you stay ahead of cyber criminals. Our regularly updated scan engine identifies external network vulnerabilities so you can keep your data safe. Vulnerability scanning identifies top risks such as misconfigured firewalls, malware hazards, remote access vulnerabilities, and can be used for cyber security or compliance mandates like PCI DSS and HIPAA.</t>
  </si>
  <si>
    <t>PANscan®</t>
  </si>
  <si>
    <t>A recent SecurityMetrics study found that 88% of businesses store unencrypted Primary Account Numbers (PANs) on their network. Storing unencrypted information creates liability for you and less work for hackers. Fortunately, SecurityMetrics PANscan runs light on your systems and makes it easy to find out if your organization is storing unencrypted payment card data.</t>
  </si>
  <si>
    <t>Data Security Academy (free)</t>
  </si>
  <si>
    <t>A free resource for small to medium businesses to learn the basics of business data security.</t>
  </si>
  <si>
    <t>Get comprehensive security training to protect business data and avoid employee actions that might lead to compromise.</t>
  </si>
  <si>
    <t>Internet Safety 4 Kidz</t>
  </si>
  <si>
    <t>The Internet can be a magnificent resource for kids to conduct research for school, communicate with friends and family as well as play games.  But the resource can also pose many hazards if not used properly.  That’s why it’s important to be aware of what your kids see, hear and do on the Internet, who they meet, and what they share about themselves while online.</t>
  </si>
  <si>
    <t>The SecurityOrb Show</t>
  </si>
  <si>
    <t>SecurityScorecard Professional Services enables organizations to improve their own cybersecurity posture and TRPM programs through advisory and managed services. Industry experts provide tailored advice on operationalizing security ratings and Atlas and on-going support as an extension of an organization’s workforce for continuous monitoring and due diligence.</t>
  </si>
  <si>
    <t>Organizations need effective ways to leverage cybersecurity data for actionable insights, across their entire enterprise and third-party ecosystem. SecurityScorecard’s global security intelligence engine continuously collects and analyzes a broad range of highly relevant, but non-intrusive, cybersecurity signals for millions of digital assets across the internet.</t>
  </si>
  <si>
    <t>Security ratings enable companies to instantly rate, understand, and continuously monitor the security risk of any company worldwide, non-intrusively and from an outside-in perspective.
SecurityScorecard uses an A-F rating scale so that companies can easily understand, communicate, and improve their cybersecurity posture.</t>
  </si>
  <si>
    <t>Next-Generation SIEM</t>
  </si>
  <si>
    <t>We offer a cloud-first next-generation SIEM with compelling detection and response ROI and zero infrastructure to manage. Our solution provides a single pane of glass for detection and response in the cloud, where a company’s data resides.</t>
  </si>
  <si>
    <t>Security Orchestration Automation and Response (SOAR)</t>
  </si>
  <si>
    <t>Securonix Security Orchestration, Automation, and Response (SOAR) helps security operations teams improve their incident response times by providing automation that adds context and suggesting playbooks and next steps to guide analysts. SOAR optimizes orchestration by streamlining incident response with built-in case management, integrations covering over 275 applications, and seamless access to your SIEM, UEBA, and network detection and response (NDR) solutions in a single pane of glass.</t>
  </si>
  <si>
    <t>Securonix UEBA leverages advanced, patented behavior analytics algorithms to analyze and correlate interactions between users, systems, applications, IP addresses, and data.
Securonix UEBA is the heart of the Securonix Next-Gen SIEM, delivering strong threat detection and response capabilities.</t>
  </si>
  <si>
    <t>Securonix Security Data Lake</t>
  </si>
  <si>
    <t>Securonix Security Data Lake is a highly scalable, fault tolerant, open data platform that ingests massive amounts of data and supports reliable and economical long-term data retention.</t>
  </si>
  <si>
    <t>Securonix Network Detection and Response</t>
  </si>
  <si>
    <t>Identify advanced threats that standalone network traffic analysis (NTA) or security information and event management (SIEM) solutions are not able to detect.
Reduce false positives by over 90% by prioritizing threats using Securonix threat chains that span across network and security events.</t>
  </si>
  <si>
    <t>Custom Research and Consulting</t>
  </si>
  <si>
    <t>Harness our extensive research capabilities and experience with on-site strategy days, custom research projects, individual advisory services, and retainer programs for vendors.</t>
  </si>
  <si>
    <t>Primary Research Publishing</t>
  </si>
  <si>
    <t>We publish the vast majority of our research for free through our blog, and package the research as papers that can be licensed for distribution on an annual basis. All published materials and presentations meet our strict objectivity requirements, and follow our Totally Transparent Research policy.</t>
  </si>
  <si>
    <t>Project Accelerators</t>
  </si>
  <si>
    <t>Kick start cloud security with packaged consulting offerings to bring our applied research and battle-tested field experiences to your cloud deployments. These in-depth programs combine assessment, tailored workshops, and ongoing support to ensure you can secure your cloud projects better and faster.</t>
  </si>
  <si>
    <t>We are the team that built the Cloud Security Alliance CCSK training class and our own Advanced Cloud Security and Applied SecDevOps program. Attend one of our public classes or bring us in for a private, customized experience.</t>
  </si>
  <si>
    <t>UniMate</t>
  </si>
  <si>
    <t>Information security is always centered as the premier concern by most organizations, especially at the login/authentication stage. It is difficult to manage employees’ credentials and secure login practices at all times, thankfully, with UniMate® PKI smart-card authenticators an extra layer of protection is added against brute force attacks or leaked passwords for both PC and Mobile devices.</t>
  </si>
  <si>
    <t>UniOTP</t>
  </si>
  <si>
    <t>The UniOTP® family offers a succinct range of one-time password authenticators that meet your needs whether cost, convenience or security is your priority. UniOTP® authenticators generate secure one-time passwords, ensuring that only properly authenticated users are authorized access to critical applications and sensitive information.</t>
  </si>
  <si>
    <t>UniKey</t>
  </si>
  <si>
    <t>Hardware Authentication</t>
  </si>
  <si>
    <t>Software protection has always been an integral part of modern businesses. With SecuTech’s wide range of driverless UniKey® dongles this has never been easier to achieve. The UniKey® ensures not to burden the user, while providing exceptional functionality options to the developer to ensure their vision is met.</t>
  </si>
  <si>
    <t>UniToken (Legacy)</t>
  </si>
  <si>
    <t>Driverless, HID-based PKI Smart Card token with on-board encryption and dedicated on-demand partition for digital credentials</t>
  </si>
  <si>
    <t>IDENTITY CONSOLIDATION SOLUTION</t>
  </si>
  <si>
    <t>Identity Consolidation enables organizations to simplify their Identity Governance and Administration (IGA) efforts by merging and organizing people data from many different sources such as disparate HR systems or other authoritative repositories, establishing and maintaining master identities in a centralized repository.</t>
  </si>
  <si>
    <t>IDENTITY PROOFING MODULE</t>
  </si>
  <si>
    <t>With Identity Proofing SecZetta has made it possible to easily invoke large scale or individual identity verification during the onboarding process or at any time throughout the identity lifecycle.  Identity proofing is available on demand or can be triggered by a lifecycle workflow event in SecZetta’s Third Party Identity Risk solution.</t>
  </si>
  <si>
    <t>THIRD-PARTY IDENTITY RISK SOLUTION</t>
  </si>
  <si>
    <t>SecZetta’s Third-Party Identity Risk solution provides a comprehensive set of capabilities that help organizations improve the operational efficiency and reduce the cost and risk of managing third party identities. Because third parties are widely acknowledged by security professionals as high risk, special consideration is taken at the individual identity level when providing them with insider access to facilities, systems, and data. With SecZetta, organizations have better transparency into the dynamic relationships they have with each individual third-party identity and are thus able to make well-informed, risk-based decisions about provisioning, verifying, and deprovisioning access.</t>
  </si>
  <si>
    <t>CodeQL</t>
  </si>
  <si>
    <t>CodeQL helps you explore code quickly to find and eradicate all variants of vulnerabilities before they become a problem. By automating variant analysis, CodeQL enables product security teams to find zero-days and variants of critical vulnerabilities.</t>
  </si>
  <si>
    <t>LGTM</t>
  </si>
  <si>
    <t>Continuous security analysis for developers LGTM automatically analyses every commit to identify vulnerabilities early and enable developers to prevent zero-days from reaching production.</t>
  </si>
  <si>
    <t>Personal</t>
  </si>
  <si>
    <t>Basic</t>
  </si>
  <si>
    <t>Pro</t>
  </si>
  <si>
    <t>Business/Enterprise</t>
  </si>
  <si>
    <t>Business</t>
  </si>
  <si>
    <t>When sending files from your SendThisFile account, you can customize emails with your preferred logos, text and colors. When the recipient receives file(s) from you, they will see your customized email along with a download link to download the file(s). Fileboxes allow your customers to send files directly to a preset email address (department or individual) set during the configuration.</t>
  </si>
  <si>
    <t xml:space="preserve">Our Enterprise file transfer is all about options. Add embedded file sending to your website and create a seamless file transfer experience for customers and employees. With deep customization options you can configure the layout, access, and security. Multiple unique custom integration pages are also possible for different departments, customers and campaigns - all in the same account. These things are all part of our Enterprise file transfer experience.
</t>
  </si>
  <si>
    <t xml:space="preserve">Increase productivity with our Professional plan that lets you send and receive files securely. (Your file recipients and those sending you files won't even need an account.) Keep your browser closed and use our Outlook Plugin to start new file transfers while others continue in the background. Encourage customers to send files to you securely by sharing a Filebox link with them.
</t>
  </si>
  <si>
    <t>Starter</t>
  </si>
  <si>
    <t xml:space="preserve">Sending large files shouldn't be difficult! With our Starter plan, it's not. This easy file transfer is fast and powerful. Starter gives you access to reliable and secure sending that complies with multiple state and federal privacy regulations including HIPAA, PCI-DSS and EU-US Privacy Shield.
</t>
  </si>
  <si>
    <t xml:space="preserve">Votiro Disarmer
</t>
  </si>
  <si>
    <t>Votiro Disarmer leverages patented Content Disarm &amp; Reconstruction technology to proactively protect your files from the most advanced, persistent cyber-attacks.
It sanitises incoming, shared and stored files, enterprise-wide; eliminating the risks associated with both known and zero-day, or undisclosed, attacks. At the same time, it preserves 100% of original file content and functionality, without disrupting user workflows.</t>
  </si>
  <si>
    <t>CM7 Network Encryption Manager</t>
  </si>
  <si>
    <t>Senetas CM7 Network Encryption Manager (CypherManager™) is Senetas’ innovative encryption management platform.
Designed as an element manager, it enables the intuitive management of the full range of Senetas CN network encryptors, across all Layer 2 Ethernet and Fibre Channel network protocols and topologies.</t>
  </si>
  <si>
    <t>CN4000 Series Hardware Encryption</t>
  </si>
  <si>
    <t>The CN4000 series is the ideal low-cost, high-performance encryptor range for Small to Medium Enterprises (SME). They also provide a cost-effective “encrypt everywhere” solution for Large Enterprises.
Setting a new price/performance benchmark, the CN4000 Series is designed to meet more modest network requirements, but still delivers the same high-assurance encryption security that make Senetas encryptors stand out.</t>
  </si>
  <si>
    <t>CN6000 Series Hardware Encryption</t>
  </si>
  <si>
    <t>Senetas CN6000 Series encryptors provide highly secure, full line-rate transparent encryption for data moving across metro / wide area Ethernet networks; in point-to-point, hub &amp; spoke or meshed environments.
The CN6000 Series are rack-mounted, high-speed encryptors for business-critical applications, offering 1Gbps to 10Gbps bandwidth speeds.</t>
  </si>
  <si>
    <t>CN9000 Series Hardware Encryption</t>
  </si>
  <si>
    <t>Like all Senetas CN encryptors, the CN9000 Series provides maximum high-assurance network data security, without compromising network and application performance. It boasts ultra-low latency of just 1.5 microseconds in customer testing.</t>
  </si>
  <si>
    <t>CV Series Virtual Encryption</t>
  </si>
  <si>
    <t xml:space="preserve">The CV1000 is the first crypto-agile Virtualised Network Function (VNF) designed for large-scale, virtualised WAN/MAN encryption.
Today’s multi-Layer network environments are supported through network independent encryption, delivering concurrent, multi-Layer encryption security (Layers 2, 3 and 4).
</t>
  </si>
  <si>
    <t>SureDrop</t>
  </si>
  <si>
    <t>The file-sharing and collaboration marketplace is crowded with applications promising to deliver on the potential of a work anywhere, with anyone, culture.
Solutions like DropBox, Box and OneDrive all offer a degree of security but, for many organisations, they don’t meet their standards for maximum data protection. Increasingly, data sovereignty, which is to say 100% data location control, is also being considered as a serious security issue.</t>
  </si>
  <si>
    <t>Sengex’s Wireless Security Assessment</t>
  </si>
  <si>
    <t xml:space="preserve">Sengex’s THREAT (Threat Reduction Engineering and Assessment Team) is a results-oriented team of professionals that uses processes specifically designed to delivery the best solution to achieve early-warning threat detection and protection:
</t>
  </si>
  <si>
    <t>Certification Managment</t>
  </si>
  <si>
    <t>senhasegura.go Endpoint PAM Linux</t>
  </si>
  <si>
    <t>senhasegura.Go for Linux allows the execution of Run As function on local endpoints to execute applications that requires privileges.</t>
  </si>
  <si>
    <t>senhasegura.go Endpoint PAM Windows</t>
  </si>
  <si>
    <t>Allows the execution of Run As feature on local workstations to run applications that require privileges.</t>
  </si>
  <si>
    <t>SaaS Privileged Access Management as a Service</t>
  </si>
  <si>
    <t>PAM Advanced Monitoring</t>
  </si>
  <si>
    <t>senhasegura Gateway</t>
  </si>
  <si>
    <t xml:space="preserve">Monitoring of senhasegura operation aspects and its components.
</t>
  </si>
  <si>
    <t>PAM Crypto Hardware Appliance</t>
  </si>
  <si>
    <t>Appliance-based hardware solution with custom operating system and embedded proprietary database to ensure greater security and better solution performance.</t>
  </si>
  <si>
    <t xml:space="preserve">PAM Crypto Virtual Appliance
</t>
  </si>
  <si>
    <t>Virtual Appliance</t>
  </si>
  <si>
    <t>For clients who have virtualization infrastructure and wish to choose the architecture plan, senhasegura has the Virtual PAM Crypto Appliance solution, designed to run in virtual or cloud environments and ensure the necessary security and performance requirements for such a solution.</t>
  </si>
  <si>
    <t>Senrio Discovery</t>
  </si>
  <si>
    <t>Passive Network Monitoring</t>
  </si>
  <si>
    <t>Need an inventory of assets?
Discover what is really on your network using raw network metadata!
Convert raw network captures into asset inventories, all from an app on your Desktop.
No Sensors. No appliances. Just an app for OSX, Windows, and Linux that leverages Senrio's Device Identification Engine.
Your privacy is protected. Senrio uses only metadata for identification and profiling so the "contents" of your traffic stay on site.</t>
  </si>
  <si>
    <t>Senrio Insight</t>
  </si>
  <si>
    <t>Need continuous asset inventory, awareness, and behavior?
Senrio Insight continuously analyzes your network in real-time.
Discover what is really on your network using raw network metadata!
Install as many "sensors" as you need. Monitor multiple sites without paying more.
Your privacy is protected. Senrio uses only metadata for identification and profiling so the contents of your traffic stay on site (ideal for environments where privacy is paramount)</t>
  </si>
  <si>
    <t>Senrio Insight+</t>
  </si>
  <si>
    <t xml:space="preserve">Senrio Insight for larger deployments that require more sensors
Want to add automatic asset identification and profiling to your product?
Join our other OEMs and Partners that embed the full Senrio stack into their products: from home routers to networking vendors, and endpoint protection.
</t>
  </si>
  <si>
    <t>Cyber security advisory – governance, risk and compliance</t>
  </si>
  <si>
    <t xml:space="preserve">Governance, Risk and Compliance (GRC) is a critical investment for your organisation’s long-term growth, value and sustainability. Proper governance and compliance will enhance your control, increase your profitability and ensure you meet your legal obligations. GRC is a key function of Sense of Security’s Cyber Security Advisory.
</t>
  </si>
  <si>
    <t xml:space="preserve">Managed security services
</t>
  </si>
  <si>
    <t>For Sense of Security, cyber security is our core business. It is our job to stay abreast of the latest risks and security solutions.
We offer a complete suite of Managed Security Services (MSS) to provide your business with expert, cost-effective protection. We can complement your in-house abilities or develop them from scratch.</t>
  </si>
  <si>
    <t>Cyber security services</t>
  </si>
  <si>
    <t xml:space="preserve">Our sector-leading cyber security services help you meet and respond to the daily cyber security challenges. You can rely on our deep, practical cyber security knowledge and the expert services we provide.
</t>
  </si>
  <si>
    <t>SensorCloud</t>
  </si>
  <si>
    <t>Cloud-based dashboard for monitoring deployments</t>
  </si>
  <si>
    <t>SensorDoctor</t>
  </si>
  <si>
    <t>Forensic tool for source code diagnostics on each individual node</t>
  </si>
  <si>
    <t>SensorTracer</t>
  </si>
  <si>
    <t>Real-time detection of software failures and intrusions</t>
  </si>
  <si>
    <t>Singularity Complete</t>
  </si>
  <si>
    <t>Singularity Complete: Consolidating Vital Security
Functions. Designed for organizations seeking
single-agent enterprise-grade prevention, detection,
response and hunting across endpoint, cloud,
and IoT coupled with critical automations.</t>
  </si>
  <si>
    <t>Ranger® IoT</t>
  </si>
  <si>
    <t>Ranger® IoT: Network Visibility &amp; Control. A cloud
delivered, software-defined network discovery
solution designed to add global network visibility
and control with minimal friction.</t>
  </si>
  <si>
    <t>Singularity Cloud</t>
  </si>
  <si>
    <t>Singularity Cloud Workload Security. Simplifying
security of cloud VMs and containers, no matter
their location, for maximum agility, security,
and compliance.</t>
  </si>
  <si>
    <t>Singularity Control</t>
  </si>
  <si>
    <t>Singularity Control: The Suite Features You Need.
Made for organizations seeking the best-of-breed
cybersecurity with additional suite features.</t>
  </si>
  <si>
    <t>Singularity Core</t>
  </si>
  <si>
    <t>Singularity Core: Cloud-Native NGAV.
Endpoint security bedrock for organizations that
want to replace legacy AV or NGAV with an effective
EPP that is easy to deploy and manage.</t>
  </si>
  <si>
    <t>Security Testing Services</t>
  </si>
  <si>
    <t>Security Support Services</t>
  </si>
  <si>
    <t>Sepio Platform</t>
  </si>
  <si>
    <t>Sepio platform uses a novel algorithm, a combination of physical layer fingerprinting module coupled with a Machine Learning module – providing the sought-out visibility and enforcement level, it is further augmented by a threat intelligence database – ensuring a lower risk hardware infrastructure.</t>
  </si>
  <si>
    <t>Secure E-Mail Gateway</t>
  </si>
  <si>
    <t>Email Gateway</t>
  </si>
  <si>
    <t>The multiple awarded Secure Email Gateway with its patented encryption solution from SEPPmail performs with its functionality, its simplicity and tremendous flexibilty. For more than 17 years banks, insurances companies, lawyers, governments and medical companies throughout Europe secure their electronic business traffic with the SEPPmail Secure Email Gateway. Stability, performance and availability, functionality and comfort are a few of the captivateing features of the Swiss prime product.</t>
  </si>
  <si>
    <t>SEPPMAIL APP</t>
  </si>
  <si>
    <t xml:space="preserve">“SEPPmail iApp” enables the decryption of secure messages which have been encrypted with the “SEPPmail Gina” procedure and received on an iPhone or iPad. When the encrypted attachment is opened, it is transmitted back to the “SEPPmail” appliance via a secure SSL connection and, after the correct password is entered, it is shown in decrypted format. Two-Factor Authentication guarantees message confidentiality and protects e-mails against phishing attacks.
</t>
  </si>
  <si>
    <t>Large File Transfer</t>
  </si>
  <si>
    <t xml:space="preserve">SEPPmail provides an easy-to-use solution for this day-to-day problem.
•	If the size of a message exceeds a configurable limit this message is hold back on the SEPPmail gateway and is encrypted.
•	The receipient gets a GINA message where he can securely download the oversized attachment(s).
•	The storage time of the messages is limited and configurable
•	In the first contact the receipient gets an initial password delivered by SMS
</t>
  </si>
  <si>
    <t>EmSPARK™ Security Suite</t>
  </si>
  <si>
    <t>The EmSPARK™ Security Suite is a software solution that makes it easy for IoT device OEMs to develop, manufacture, and maintain secure and trustworthy products.</t>
  </si>
  <si>
    <t xml:space="preserve">Sequretek EDPR </t>
  </si>
  <si>
    <t>Enterprises are encountering increasingly costly attacks through endpoint security breaches Secure your endpoints and improve end user productivity with Sequretek EDPR - a comprehensive centrally managed cross platform technology to detect threats, protect against advanced threats and provide end-to- end response mechanism.</t>
  </si>
  <si>
    <t>Sequretek MDR</t>
  </si>
  <si>
    <t>Sequretek's MDR provides AI based proactive threat detection, big data security analytics, global threat intelligence, real time security posture and analysis, comprehensive device support for log integration, netflow analysis, APT and other advanced threat detection, faster incident mitigation and collaborative breach response, 24x7.</t>
  </si>
  <si>
    <t>Sequretek IGA</t>
  </si>
  <si>
    <t xml:space="preserve">Provide right access for the right resources at the right time to the right people with Sequretek’s IGA.
IGA: Comprehensive Access &amp; Identity Management Through the Lifecycle of Employees
Sequretek’s IGA (Identity Governance and Administration) product is the industry’s leading offering for
comprehensive access and identity management of employees through their lifecycle with the organisation.
</t>
  </si>
  <si>
    <t>Security Controls Compliance Assessments</t>
  </si>
  <si>
    <t>FedRAMP Compliance</t>
  </si>
  <si>
    <t>CMMC &amp; DFARS Assessments</t>
  </si>
  <si>
    <t>Checklight</t>
  </si>
  <si>
    <t>Fractional CISO</t>
  </si>
  <si>
    <t>ThreatSweep</t>
  </si>
  <si>
    <t>AristotleInsight</t>
  </si>
  <si>
    <t>High-level overviews provide the answers admins &amp; school boards need to make decisions</t>
  </si>
  <si>
    <t>Data Privacy Platform</t>
  </si>
  <si>
    <t>Governance, Risk, and Compliance</t>
  </si>
  <si>
    <t>Respond to business risks in real time. Connect security and IT with an integrated risk program offering continuous monitoring, prioritization, and automation.</t>
  </si>
  <si>
    <t>Telecommunications Network Performance Management</t>
  </si>
  <si>
    <t>Proactively monitor the health of your networks and services to prevent downtime. Streamline your response with machine learning and advanced analytics.</t>
  </si>
  <si>
    <t>Security Operations</t>
  </si>
  <si>
    <t>Identify, prioritize, and respond to threats faster. Connect existing security tools with a security orchestration, automation, and response engine to quickly resolve incidents.</t>
  </si>
  <si>
    <t>Web Application Assessment</t>
  </si>
  <si>
    <t>Governance &amp; Compliance Services</t>
  </si>
  <si>
    <t xml:space="preserve">SEVN-X has the expertise to help reduce response time, minimize the impact of a breach, and help you recover faster. SEVN-X also offers Incident Response Assurance plans to ensure we're here to help 24x7x365. We've got you covered.
</t>
  </si>
  <si>
    <t>Purple Team Assessment</t>
  </si>
  <si>
    <t>Offensive security testing generally involves attackers and defenders. In Purple Team engagements, SEVN-X still emulates the attacker role, or Red Team, but works closely with your defenders (Blue Team), to mitigate attacks against your control suite and identify any monitoring gaps.</t>
  </si>
  <si>
    <t>Office365 Security</t>
  </si>
  <si>
    <t>AppSolid®</t>
  </si>
  <si>
    <t>AppSolid® provides continuous app hardening, anti-debugging and anti-reversing as a part of an automated DevSecOps process.</t>
  </si>
  <si>
    <t>Pentoma®</t>
  </si>
  <si>
    <t>The Penetration testing no longer needs to be complicated. You can simply provide the URLs and APIs that you want to pen test to Pentoma®. It will take care of the rest, and deliver the report to you</t>
  </si>
  <si>
    <t>Ishlangu Load Balancer ADC</t>
  </si>
  <si>
    <t>ADC</t>
  </si>
  <si>
    <t>The dynamic Ishlangu Load Balancer ADC is ideal for optimising application performance and security. Using health checks and protocol optimisations, the Ishlangu Load Balancer ADC distributes traffic among servers for efficient use of server resources and provides server failover for high-availability. Advanced features for application acceleration, integrated security and full application traffic control, put the Ishlangu Load Balancer ADC far above other solutions for performance and value.</t>
  </si>
  <si>
    <t>ShardSecure Virtual Appliance</t>
  </si>
  <si>
    <t>Augment security for encrypted data to protect against lost or stolen keys, misconfiguration, and more. ShardSecure works transparently with data encrypted before (app-based) Microsharding or after (storage-based) Microsharding.
Replace encryption with ShardSecure to simplify your data security solution and avoid the overhead of key management solutions. Sensitive data that has not been encrypted at rest can be secured quickly and easily with Microsharding.</t>
  </si>
  <si>
    <t>Remote Network
DDoS Protection</t>
  </si>
  <si>
    <t>Sharktech’s Remote DDoS protection is used by businesses, hosting providers and internet service providers worldwide. Using GRE, BGP and Anycast technology, Sharktech can protect you internet resources, anywhere, without the need for migration.</t>
  </si>
  <si>
    <t>Penetration Testing &amp; Red Teaming</t>
  </si>
  <si>
    <t>Xcina Consulting Risk Advisory</t>
  </si>
  <si>
    <t>SecureIdentity</t>
  </si>
  <si>
    <t>Sherpa Altitude</t>
  </si>
  <si>
    <t>Sherpa Software’s Altitude IG provides a simple-to-use, integrated platform that lets organizations</t>
  </si>
  <si>
    <t>Discovery Attender</t>
  </si>
  <si>
    <t>Small, midsize and enterprise teams who need to fulfill eDiscovery search and collection requirements, automate legal hold notification process, or manage risk by implementing data governance across their organization.</t>
  </si>
  <si>
    <t>Sherpa Altitude® makes it easy to implement and automate data retention and deletion policies with as much complexity as your company needs, with infinitely customizable workflows to save, move, copy, and delete data.</t>
  </si>
  <si>
    <t xml:space="preserve">Dagah: Mobile Penetration Testing Software
</t>
  </si>
  <si>
    <t>Shevirah is the only technology that can measure the whole security posture of an enterprise’s mobility program: the users, the device, the applications, and the infrastructure.</t>
  </si>
  <si>
    <t>Companies without standing penetration testing teams can still get the value of the Dagah software by hiring Shevirah to run it</t>
  </si>
  <si>
    <t xml:space="preserve">Social Engineering Penetration Testing
</t>
  </si>
  <si>
    <t>Companies without the resources to run a social engineering test can still get the value of the Dagah software by hiring Shevirah to run the Dagah Software</t>
  </si>
  <si>
    <t xml:space="preserve">Mobile Penetration Test Training
</t>
  </si>
  <si>
    <t>Shevirah offers a 3-day class on how to conduct penetration testing of mobile devices and the Internet of Things using Dagah</t>
  </si>
  <si>
    <t xml:space="preserve">Security Awareness/Remediation Training
</t>
  </si>
  <si>
    <t>Shevirah offers on-line, short training modules on the risks of mobile device attacks and how to maintain good security hygiene with mobile</t>
  </si>
  <si>
    <t>Bot Intelligence Feed</t>
  </si>
  <si>
    <t xml:space="preserve">Identifying bot threats in real-time gives organizations the best chance to proactively block security holes and take actions against emerging threat vectors.
 Radware Bot Manager's Bot Intelligence Feed arms partners and service providers with the latest information related to potential attack.
</t>
  </si>
  <si>
    <t>Bot Mitigation for API</t>
  </si>
  <si>
    <t>Attackers reverse engineer mobile and web applications to hijack API calls, and program bots to invade your business APIs. They target APIs to take over accounts, scrape business-critical data, and perform application distributed denial of service (DDoS) attacks. Bots deluge the API server with unwanted requests.</t>
  </si>
  <si>
    <t>Bot Mitigation for Mobile</t>
  </si>
  <si>
    <t>The ubiquitous adoption of the mobile internet, cyber attackers have found another attack surface to exploit. Attackers prey on business-critical data, customers’ personal information (PII), credentials, and payment card details using bots. These bots change their identity, behavior, and IP address to operate under permissible limits of conventional security measures. Mobile traffic characteristics are less predictable than web browsers traffic.</t>
  </si>
  <si>
    <t>Bot Mitigation for Web Applications</t>
  </si>
  <si>
    <t>Traditional security measures and firewalls work on a predefined set of rules. It is difficult for conventional security solutions to track sophisticated bots that are continuously changing their behavior and shifting through IPs to access web applications. Radware Bot Manager applies advanced machine learning algorithms combined with device and browser fingerprinting to protect your web applications against human-like bots.</t>
  </si>
  <si>
    <t>Agentless. Automated. Accurate.</t>
  </si>
  <si>
    <t xml:space="preserve">Agent-based approaches add complexity, costing time and money. Worse still, micro-segmentation that uses agents merely manages an IP table’s firewall rules on workloads and doesn’t provide true security.
The agentless ShieldX approach provides a frictionless means to discover, automate, and micro-segment all the way to layer 7.
</t>
  </si>
  <si>
    <t>ShiftLeft Educate</t>
  </si>
  <si>
    <t>Developer Security Training</t>
  </si>
  <si>
    <t>NextGen Static Analysis</t>
  </si>
  <si>
    <t xml:space="preserve">NextGen Static Analysis (NG SAST) is a modern code analysis solution, purpose-built to support developer workflows. NG SAST has the speed, accuracy, and comprehensiveness to confidently shift code analysis left by eliminating manual bottlenecks and embracing automation.
Developers are software companies’ most valuable resources. Yet, 96% of developers report their productivity is inhibited by disconnected security and development workflows.
</t>
  </si>
  <si>
    <t>Intelligent Software Composition Analysis</t>
  </si>
  <si>
    <t>Attack Surface Discovery</t>
  </si>
  <si>
    <t>Shodan provides a public API that allows other tools to access all of Shodan's data. Integrations are available for Nmap, Metasploit, Maltego, FOCA, Chrome, Firefox and many more. If you are a developer check out the official API documentation.</t>
  </si>
  <si>
    <t>Digital Forensic Service</t>
  </si>
  <si>
    <t>A digital forensic service company specializing in incident response support, incident response policy development and team mentoring, intrusion investigations, data recovery, employee investigations and expert witness testimony.</t>
  </si>
  <si>
    <t>Industrial Security Services</t>
  </si>
  <si>
    <t>RUGGEDCOM CROSSBOW</t>
  </si>
  <si>
    <t>SCALANCE Industrial Security Appliances</t>
  </si>
  <si>
    <t>SINEC Network Management System</t>
  </si>
  <si>
    <t>SITRAIN Security Training</t>
  </si>
  <si>
    <t>Security Orchestration &amp; Automation</t>
  </si>
  <si>
    <t>Bring your SOC into sync by using security orchestration to streamline people, processes and technology for greater effectiveness and efficiency.</t>
  </si>
  <si>
    <t>Integrated Crisis Management</t>
  </si>
  <si>
    <t>Integrated Crisis Management Coordinated response, inside and outside the SOC.</t>
  </si>
  <si>
    <t>Remote Security Operations</t>
  </si>
  <si>
    <t>Siemplify for Remote Security Operations. Bring your remote team closer than ever</t>
  </si>
  <si>
    <t>SignaCert Integrity</t>
  </si>
  <si>
    <t>Global Trust Repository (GTR)</t>
  </si>
  <si>
    <t>Next-Gen WAF</t>
  </si>
  <si>
    <t>Our web application security platform secures critical apps, microservices, and APIs no matter where they’re deployed, providing security coverage for your organization’s entire application portfolio.</t>
  </si>
  <si>
    <t>Cloud DDoS</t>
  </si>
  <si>
    <t>ATO Protection</t>
  </si>
  <si>
    <t>penetration testing and information security consulting</t>
  </si>
  <si>
    <t>provide more than just cybersecurity testing and consulting. We provide a clear roadmap to take your security maturity to the next level.</t>
  </si>
  <si>
    <t>Silent Manager</t>
  </si>
  <si>
    <t>Mobile Encryption</t>
  </si>
  <si>
    <t xml:space="preserve">lets you create and manage users and groups, delegate administration, implement and enforce policies, assign licenses, remotely wipe data, and handle other administrative tasks for your organization.
</t>
  </si>
  <si>
    <t>Silent Phone</t>
  </si>
  <si>
    <t>End-to-end encrypted voice, video, messaging, file transfer, and more
Your team's discussions are your business only. Silent Phone lets your team communicate remotely with complete security while being easy to deploy and use.</t>
  </si>
  <si>
    <t>Silent World</t>
  </si>
  <si>
    <t>Silent World allows you to make calls to and receive calls from outside telephone numbers within the Silent Phone app. All Silent World calls are securely relayed to Silent Circle's global network before reaching the recipient. If you're in a high threat environment (e.g. an airport), this gets your calls securely out of theater.</t>
  </si>
  <si>
    <t>Silobreaker Platform</t>
  </si>
  <si>
    <t>Response Services</t>
  </si>
  <si>
    <t>Threat Pack</t>
  </si>
  <si>
    <t>Monitoring Digests &amp; Alerts</t>
  </si>
  <si>
    <t>Reputation &amp; Brand Watch</t>
  </si>
  <si>
    <t>Counterparty Screening</t>
  </si>
  <si>
    <t>Data Security &amp; Loss Prevention</t>
  </si>
  <si>
    <t>(Re)Build – IAM Implementation Services</t>
  </si>
  <si>
    <t>Maybe you have an IAM solution in place that works, but you want it to work better. Or you could be dealing with an implementation that has no end in sight. No matter what your IAM need, Simeio has the expertise and experience to take you from where you are to where you want to go.</t>
  </si>
  <si>
    <t>Identity &amp; Access Governance Service (IGA)</t>
  </si>
  <si>
    <t>Access Management and Federation (AMFED)</t>
  </si>
  <si>
    <t>Security and Risk Intelligence</t>
  </si>
  <si>
    <t>Identity Administration (IDA)</t>
  </si>
  <si>
    <t>Directory and Virtual Directory Service</t>
  </si>
  <si>
    <t>Identity Proofing</t>
  </si>
  <si>
    <t>Identity Orchestrator</t>
  </si>
  <si>
    <t>Our Compliance Assessment services help you determine whether your processes and procedures meet relevant technical and privacy standards to fulfill relevant regulatory requirements. The assessment will be carried out by our certified professionals who use logical, pragmatic approaches.</t>
  </si>
  <si>
    <t>Establish Vulnerability Baseline</t>
  </si>
  <si>
    <t>Even the most well-managed networks can develop security vulnerabilities through which hackers can enter to steal or ransom sensitive data or cripple your IT infrastructure.</t>
  </si>
  <si>
    <t>One look at today’s headlines provides a sobering reminder for executives and security officers: cyberattacks have skyrocketed, data breaches are a weekly occurrence, and the need for cybersecurity awareness has never been greater.</t>
  </si>
  <si>
    <t>Advanced Application</t>
  </si>
  <si>
    <t>Aggregation</t>
  </si>
  <si>
    <t>AppDev &amp; DevOps</t>
  </si>
  <si>
    <t>Application Managed Solutions</t>
  </si>
  <si>
    <t>Architecture Reviews</t>
  </si>
  <si>
    <t>Cloud Strategy</t>
  </si>
  <si>
    <t>Digital Strategy</t>
  </si>
  <si>
    <t>Enterprise Colocation</t>
  </si>
  <si>
    <t>Infrastructure Assessments</t>
  </si>
  <si>
    <t>Innovation Studios - POV</t>
  </si>
  <si>
    <t>Integration Center</t>
  </si>
  <si>
    <t>IT Consulting</t>
  </si>
  <si>
    <t>Meta7 – Oracle Solutions</t>
  </si>
  <si>
    <t>Migration</t>
  </si>
  <si>
    <t>Migrations</t>
  </si>
  <si>
    <t>OneTouch Support</t>
  </si>
  <si>
    <t>Optimization</t>
  </si>
  <si>
    <t>QA Testing</t>
  </si>
  <si>
    <t>Resiliency</t>
  </si>
  <si>
    <t>Respond</t>
  </si>
  <si>
    <t>Strategy Consulting</t>
  </si>
  <si>
    <t>Support Services – OneTouch</t>
  </si>
  <si>
    <t>Technology Enablement Centers (TECs)</t>
  </si>
  <si>
    <t>SIRP Community</t>
  </si>
  <si>
    <t>SIRP Lite</t>
  </si>
  <si>
    <t>SIRP Standard</t>
  </si>
  <si>
    <t>SIRP Enterprise</t>
  </si>
  <si>
    <t>SIRP MSSP</t>
  </si>
  <si>
    <t>Complete</t>
  </si>
  <si>
    <t>Comprehensive website security software protects your website from malicious cyber threats. This includes protection of your site code and web applications. Depending on your website security package, you’ll receive daily website scans, automated malware removal and vulnerability patching, and a web application firewall to block harmful traffic from entering your site.</t>
  </si>
  <si>
    <t>DDOS PROTECTION</t>
  </si>
  <si>
    <t>A DDoS (distributed denial-of-service) attack is a malicious attempt to make a website unavailable by overwhelming it with traffic from thousands of sources. DDoS attacks are executed when multiple computers on different networks, called a botnet, send large amounts of data requests to your website all at once. This takes an immense toll on a website’s resources and processing capabilities—causing websites to slow down or crash.</t>
  </si>
  <si>
    <t>SECURITY AWARENESS TRAINING</t>
  </si>
  <si>
    <t>With human error causing more than 90% of security breaches, it’s more important than ever to educate your employees. Cybercriminals are increasingly targeting individuals rather than infrastructure, and often prey on busy, distracted employees to sneak into a network. SiteLock Security Awareness Training &amp; Phishing Simulation will help your team keep security awareness top-of-mind at all times - whether they are in the office, working from home, or conducting business on the road.</t>
  </si>
  <si>
    <t>TrueShield</t>
  </si>
  <si>
    <t>A web application firewall (WAF) protects your website and web applications from cyberthreats and harmful traffic, like cybercriminals and bad bots. A WAF is like having a force field around your site—it only lets good visitors in and keeps malicious ones out. Beyond protecting your website, your web application firewall comes with a content delivery network (CDN) proven to accelerate your website speed by as much as 50 percent.</t>
  </si>
  <si>
    <t>SMART + WEBSITE BACKUP</t>
  </si>
  <si>
    <t>Website Backup</t>
  </si>
  <si>
    <t>Your website is important, it’s the face of your online presence and often the first interaction consumers have with your brand. If your site is compromised, either by hackers, internal error or perhaps a crashed server, it’s important to have a backup to restore your online presence as quickly as possible. With SiteLock Website Backup, you get an automated, one-click restore solution that can get you back online quickly.</t>
  </si>
  <si>
    <t>INFINITY</t>
  </si>
  <si>
    <t>SMART</t>
  </si>
  <si>
    <t>Website Security Platform</t>
  </si>
  <si>
    <t>Website malware scanners check your site for malicious software and other harmful cyber threats. If anything harmful is identified, you’ll be alerted right away. A website scan works like an alarm system for your website—when threats enter, you’re the first to know. You can take website scanning one step further by selecting a solution that automatically fixes issues on the fly—so you never have to worry.</t>
  </si>
  <si>
    <t>SMART/PATCH</t>
  </si>
  <si>
    <t>PCI DSS compliance is a set of security standards used to protect consumers’ credit card data online. Payment Card Industry (PCI) Data Security Standard (DSS) was established to help control where cardholder data is stored, processed, or transmitted. The SiteLock PCI compliance scan product is a fast and easy way to meet PCI requirements. Our simplified compliance checklist reduces the number of questions you have to answer by up to 80 percent.</t>
  </si>
  <si>
    <t>Open-Source YARA Rules</t>
  </si>
  <si>
    <t>ReversingLabs has developed a set of Open-Source YARA rules built with the purpose of delivering zero false positives. Achieving the highest level of quality requires a rigorous quality assurance test. Each rule must be run against ReversingLabs industry leading cloud repository of 10B unique binaries. Only the rules that meet the strictest of criteria are considered for GitHub.</t>
  </si>
  <si>
    <t>RiskIQ External Threats®</t>
  </si>
  <si>
    <t xml:space="preserve">DevOps-first AppSec
</t>
  </si>
  <si>
    <t>Static Application Security Testing (SAST)</t>
  </si>
  <si>
    <t>Software Composition Analysis (SCA)</t>
  </si>
  <si>
    <t>One tool to do all scans, without requiring any AppSec expertise
Sken packages and manages open source scanners across all scan types (SAST, SCA, DAST, and more), adds a SaaS orchestration layer and automates them in CI/CD.</t>
  </si>
  <si>
    <t>Additional Technical Training</t>
  </si>
  <si>
    <t>SkillBridge provides technical training solutions on various subject matter that is designed to address learning specific to IT, Support, System and Network Administration, Programming and Software Engineering audiences.</t>
  </si>
  <si>
    <t>Custom Training Development</t>
  </si>
  <si>
    <t>SkillBridge works with clients to design and implement custom solutions to meet specific organizational requirements. Often taking the form of computer based training (CBT), these solutions are built around clients’ proprietary subject matter, processes and procedures.</t>
  </si>
  <si>
    <t>Cyber Security Training Solutions</t>
  </si>
  <si>
    <t>SkillBridge enhances enterprise security by providing targeted cyber security training that strengthens employee technical skills, processes, strategy, and user implementation in each distinct job role.</t>
  </si>
  <si>
    <t>End User Awareness</t>
  </si>
  <si>
    <t>The growing complexity of information security threats puts proprietary information assets at risk on a daily basis.</t>
  </si>
  <si>
    <t>Management Security Strategy</t>
  </si>
  <si>
    <t xml:space="preserve">The entire organization is responsible for an entity’s security. No role is more important in this chain than the Senior Managers and Executives who set the tone. </t>
  </si>
  <si>
    <t>Secure Software Engineering</t>
  </si>
  <si>
    <t>Secure Systems Operations</t>
  </si>
  <si>
    <t>System administrators design and implement computer systems that run a given operating system in a secure manner. They are also responsible for the continued secure operation. When security measures fail, they assist in containment and other parts of incident response.</t>
  </si>
  <si>
    <t>Security of Everything (Ubiquitous Computing)</t>
  </si>
  <si>
    <t>The next generation of computing is here. 
Small, inexpensive, networked sensors, microcontrollers and processors, controlling all kinds of electro-mechanical devices and hardware already exist.</t>
  </si>
  <si>
    <t xml:space="preserve">Cloud Security Management
</t>
  </si>
  <si>
    <t>Cloud Security Management</t>
  </si>
  <si>
    <t>Skybox ensures your cloud transformation is secure, compliant and efficient, with automated processes and hybrid network modeling.</t>
  </si>
  <si>
    <t xml:space="preserve">Change Manager </t>
  </si>
  <si>
    <t>Skybox® Change Manager workflows for firewall rule creation, recertification and deprovisioning help maintain continuous compliance, close security gaps and limit vulnerability exposures.</t>
  </si>
  <si>
    <t xml:space="preserve">Firewall Assurance
</t>
  </si>
  <si>
    <t xml:space="preserve">Skybox® Firewall Assurance ensures the state of your network is always in line with security policy design and helps reduce risks on firewalls themselves.
</t>
  </si>
  <si>
    <t xml:space="preserve">OT Security Management
</t>
  </si>
  <si>
    <t>Skybox gives critical infrastructure and manufacturing organizations the assurance they need so they can innovate with confidence.</t>
  </si>
  <si>
    <t xml:space="preserve">Network Assurance
</t>
  </si>
  <si>
    <t>Skybox® Network Assurance cuts through the complexity of managing security policies across physical IT and OT networks and public and private clouds.</t>
  </si>
  <si>
    <t xml:space="preserve">Security Policy Management
</t>
  </si>
  <si>
    <t>Skybox builds a unified approach to security policy management that ensures continuous compliance across global networks and the cloud.</t>
  </si>
  <si>
    <t xml:space="preserve">The Skybox Platform
</t>
  </si>
  <si>
    <t>Our cybersecurity management solutions accelerate our clients’ ability to see and minimize risk across their complex environments.</t>
  </si>
  <si>
    <t xml:space="preserve">Vulnerability Control
</t>
  </si>
  <si>
    <t>Skybox® Vulnerability Control cuts through the noise of vulnerability management, correlating business, network and threat context to uncover your riskiest vulnerabilities.</t>
  </si>
  <si>
    <t xml:space="preserve">Vulnerability Management
</t>
  </si>
  <si>
    <t>Skybox powers risk-based vulnerability management, pinpointing exposed and exploitable vulnerabilities most likely to be attacked</t>
  </si>
  <si>
    <t>SlashNext Mobile</t>
  </si>
  <si>
    <t>SlashNext Browser</t>
  </si>
  <si>
    <t>SlashNext Secure Risk Assessment</t>
  </si>
  <si>
    <t>SlashNext Cloud Manager</t>
  </si>
  <si>
    <t>SlashNext Network</t>
  </si>
  <si>
    <t>SlashNext Incident Response</t>
  </si>
  <si>
    <t>Real-Time Phishing Defense APIs</t>
  </si>
  <si>
    <t>Community API</t>
  </si>
  <si>
    <t xml:space="preserve">Secure File Sharing
</t>
  </si>
  <si>
    <t>Share files securely online with employees and clients with total peace of mind</t>
  </si>
  <si>
    <t>IllusionBLACK</t>
  </si>
  <si>
    <t>Smoothwall Filter</t>
  </si>
  <si>
    <t>Web Secure Gateway</t>
  </si>
  <si>
    <t>Education</t>
  </si>
  <si>
    <t>Allows you to review and control what employees see online without imposing unreasonable restrictions.</t>
  </si>
  <si>
    <t>Smoothwall Firewall</t>
  </si>
  <si>
    <t xml:space="preserve">SNOWFLAKE FOR SECURITY DATA LAKE
</t>
  </si>
  <si>
    <t>Empower your cybersecurity and compliance teams with Snowflake. Gain full visibility into security logs, at massive scale, while reducing costs of Security Information and Event Management systems (SIEMs).</t>
  </si>
  <si>
    <t xml:space="preserve">Snyk Infrastructure as Code
</t>
  </si>
  <si>
    <t>Infrastructure as Code Security</t>
  </si>
  <si>
    <t xml:space="preserve">Find and fix insecure configurations in Terraform and Kubernetes code
</t>
  </si>
  <si>
    <t>Snyk Code</t>
  </si>
  <si>
    <t>Identify, monitor and manage open source license usage across your projects</t>
  </si>
  <si>
    <t xml:space="preserve">Snyk Open Source
</t>
  </si>
  <si>
    <t>Enabling developers to easily find and automatically fix open source vulnerabilities</t>
  </si>
  <si>
    <t xml:space="preserve">Single Sign On (SSO)
</t>
  </si>
  <si>
    <t>SSO is the foundation of access management that eliminates the need for multiple passwords, user profiles, and the added complexity that frustrates users and slows multi-application adoption. Access to corporate applications must be secure, but it must also be simple, fast and accurate. And this is exactly what Soffid’s Single Sign On provides.</t>
  </si>
  <si>
    <t>SDS IronSphere for z/OS</t>
  </si>
  <si>
    <t>Mainframe Security</t>
  </si>
  <si>
    <t>Automated STIG monitoring for z/OS; DoD Compliance</t>
  </si>
  <si>
    <t>VitalSigns SIEM Agent™ for z/OS</t>
  </si>
  <si>
    <t>Integrate mainframe security into enterprise SIEM</t>
  </si>
  <si>
    <t>VFTP-SSH Collaboration</t>
  </si>
  <si>
    <t>Secure FTP</t>
  </si>
  <si>
    <t>Multi-layer FTP security for data at rest and in transit</t>
  </si>
  <si>
    <t>SDS E-Business Server®</t>
  </si>
  <si>
    <t>Enterprise-wide data encryption, authentication, security</t>
  </si>
  <si>
    <t>Tectia® SSH</t>
  </si>
  <si>
    <t>Server and client that secures and encrypts file transfers and more</t>
  </si>
  <si>
    <t>Universal SSH Key Manager®</t>
  </si>
  <si>
    <t>Discover, remediate, and manage SSH key usage</t>
  </si>
  <si>
    <t>BioThenticate®</t>
  </si>
  <si>
    <t>BioThenticate® is a next generation multi-factor authentication (MFA) solution. By utilizing patented biometric technology including iris, facial, and fingerprint scanning, BioThenticate® provides a secure and frictionless login experience for every user.</t>
  </si>
  <si>
    <t>SOFTwarfare API Integration</t>
  </si>
  <si>
    <t xml:space="preserve">Traditionally, organizations have leveraged consultants, vendor supplied connectors, internal teams, and API gateways to manage integrations. We offer a fully managed Integration Platform as a Service, or IPaaS, that reduces the need for dedicated resources and expensive tools, allowing you to build your ideal cybersecurity environment. Teams no longer have to compromise based on resource availability or tool compatibility. </t>
  </si>
  <si>
    <t>PangaeAPI</t>
  </si>
  <si>
    <t xml:space="preserve">Orchestration and automation has become increasingly important for cybersecurity teams as a force multiplier of people, process and technology. In order to drive the value that orchestration and automation promises, seamless integration is key.  </t>
  </si>
  <si>
    <t xml:space="preserve">Cloud-based, Integrated, Automated Password Protection with Documentation Management
An Encrypted and Efficient Password and Documentation Management Solution </t>
  </si>
  <si>
    <t>Engineer's Toolset</t>
  </si>
  <si>
    <t>You don’t need to use real traffic for studying network activities, like testing traffic and load balancing. Instead, deploy WAN Killer from SolarWinds® Engineer's Toolset™ to interactively test connections and adjust the IP traffic generated to achieve the desired network load based on your requirements.</t>
  </si>
  <si>
    <t>Network Topology Mapper</t>
  </si>
  <si>
    <t>Network mapping software built to automatically plot your network</t>
  </si>
  <si>
    <t>Service Desk</t>
  </si>
  <si>
    <t>When it comes to help desk vs. service desk, there are definite similarities. However, under the ITIL framework, the two are different. The first important distinction when considering the difference between help desk and service desk is its focus. The IT help desk is end-user focused. The IT service desk, on the other hand, is both end-user-focused and internally focused.</t>
  </si>
  <si>
    <t>User Device Tracker</t>
  </si>
  <si>
    <t>See what devices are connected to what ports. Automatically discover, map, and monitor switches, ports, and network devices. When integrated with Active Directory, you can see exactly who’s logged on to a machine when it connects to your network.</t>
  </si>
  <si>
    <t>Whether you support legacy solutions or you’re maintaining hardware for a "cloud" product, backup can quickly get too complicated. SolarWinds® Backup helps you break out of this backup trap. With a single, easy-to-use dashboard, private cloud storage included (with fast data transfers), and multiple recovery methods at your fingertips, SolarWinds Backup helps cure your backup pains.</t>
  </si>
  <si>
    <t>SolarWinds Backup</t>
  </si>
  <si>
    <t>Streamlined backup and data protection, without the cost and complexity</t>
  </si>
  <si>
    <t>Kiwi CatTools</t>
  </si>
  <si>
    <t>Powerful network automation and configuration management software</t>
  </si>
  <si>
    <t>Stop worrying whether inventory spreadsheets and lists are accurate, up-to-date, and reliable. With SolarWinds® Network Configuration Manager (NCM), you can quickly build an accurate inventory of your network devices by using network scanning and discovery to obtain up-to-date information on all network devices.</t>
  </si>
  <si>
    <t>Mail Protection &amp; Archiving</t>
  </si>
  <si>
    <t xml:space="preserve">SolarWinds MSP offers cloud-based email security tools and products designed to help your customers stay in control while providing secure email protection for their inbound and outbound email. SolarWinds Mail Assure uses collective threat intelligence, 24/7 email continuity solutions, and long-term email archiving—all at an affordable price. </t>
  </si>
  <si>
    <t>Access Rights Manager</t>
  </si>
  <si>
    <t>Compliance requirements driven by GDPR, PCI, HIPAA, and other mandates require detailed user access monitoring, particularly for users who have access to critical and sensitive data. SolarWinds® Access Rights Manager (ARM) is designed to deliver customized Active Directory (AD) and Azure AD reports—showing who has access to what, and when they accessed this data.</t>
  </si>
  <si>
    <t>Identity Monitor</t>
  </si>
  <si>
    <t>N-Central</t>
  </si>
  <si>
    <t>As your business scales to hundreds or thousands of devices, you need a powerful remote-monitoring-and-management tool to help you stay ahead, maximize efficiency, and continuously fortify protection.</t>
  </si>
  <si>
    <t>ipMonitor</t>
  </si>
  <si>
    <t>Essential up/down and performance monitoring for networks, servers, VMware hosts and applications</t>
  </si>
  <si>
    <t>NetFlow Traffic Analyzer</t>
  </si>
  <si>
    <t>NetFlow analyzer and bandwidth monitoring software</t>
  </si>
  <si>
    <t>Network Automation Manager</t>
  </si>
  <si>
    <t>Integrated network automation software for large or complex environments</t>
  </si>
  <si>
    <t>Network Bandwidth Analyzer Pack</t>
  </si>
  <si>
    <t>Comprehensive network bandwidth analysis and performance monitoring</t>
  </si>
  <si>
    <t>Network Performance Monitor</t>
  </si>
  <si>
    <t>If your VPN tunnels are down, users may be unable to access network services that are critical to the business. NPM network monitoring software provides visibility into the health and performance of your entire Cisco ASA environment, so you can easily view the status of VPN tunnels to help ensure connectivity between sites.</t>
  </si>
  <si>
    <t>Pingdom</t>
  </si>
  <si>
    <t>Make your websites faster and more reliable with easy-to-use web performance and digital experience monitoring</t>
  </si>
  <si>
    <t>VoIP &amp; Network Quality Manager</t>
  </si>
  <si>
    <t>With SolarWinds® VoIP &amp; Network Quality Manager (VNQM), you can monitor VoIP performance by analyzing Call Detail Records generated by Cisco CallManager and Avaya Communication Manager, helping you proactively identify and eliminate distortion, latency, and noise.</t>
  </si>
  <si>
    <t>Web Performance Monitor</t>
  </si>
  <si>
    <t>Website monitoring software built to find and fix internal and external site and app performance issues</t>
  </si>
  <si>
    <t>Desktop Management</t>
  </si>
  <si>
    <t>Desktop management software saves you time, so you can focus on strategic projects</t>
  </si>
  <si>
    <t>SolarWinds® Patch Manager simplifies many of the steps in the patch management process—from research and scheduling, to deployment and reporting—to help save you time and make it easier to keep your servers and workstations patched and compliant.</t>
  </si>
  <si>
    <t>Remote Monitoring &amp; Management</t>
  </si>
  <si>
    <t xml:space="preserve">No one loves juggling multiple pieces of software. SolarWinds RMM gives you a comprehensive set of RMM tools to efficiently secure, maintain, and improve your clients’ IT systems, all from a dashboard that highlights issues, so your techs know where to focus their time. </t>
  </si>
  <si>
    <t>Dameware Mini Remote Control</t>
  </si>
  <si>
    <t>Affordable remote control software for all your customer support and help desk needs</t>
  </si>
  <si>
    <t>Dameware Remote Everywhere</t>
  </si>
  <si>
    <t>Deliver on-demand remote support from anywhere with our cloud-based solution.</t>
  </si>
  <si>
    <t>Dameware Remote Support</t>
  </si>
  <si>
    <t>Remote control and systems management tools in one easy-to-use package</t>
  </si>
  <si>
    <t>Help Desk Essentials</t>
  </si>
  <si>
    <t>Web Help Desk &amp; Dameware Remote Support integrate to save you time by automating and simplifying help desk and IT remote support tasks</t>
  </si>
  <si>
    <t>Remote Support</t>
  </si>
  <si>
    <t>Remote support software designed to help your IT business succeed—at an affordable price. SolarWinds Take Control is built to help IT service providers support more customers via fast, intuitive remote support to nearly any platform. Take Control provides access to deep diagnostics from one dashboard while simultaneously connecting to devices typically in seconds. It's designed to fit your technicians’ workflows—and your company’s budget.</t>
  </si>
  <si>
    <t>Serv-U Gateway</t>
  </si>
  <si>
    <t>Serv-U Gateway is a secure addition to Serv-U MFT Server and Serv-U FTP Server</t>
  </si>
  <si>
    <t>Serv-U Managed File Transfer</t>
  </si>
  <si>
    <t>Enhance security and control over file transfers in and outside your organization</t>
  </si>
  <si>
    <t>Serv-U Secured FTP</t>
  </si>
  <si>
    <t>Simple, affordable, easy-to-use FTP server software</t>
  </si>
  <si>
    <t>Kiwi Syslog Server</t>
  </si>
  <si>
    <t>Centralize and simplify log message management across network devices and servers</t>
  </si>
  <si>
    <t>Log Analyzer</t>
  </si>
  <si>
    <t>Easily investigate machine data to help identify the root cause of IT issues faster</t>
  </si>
  <si>
    <t>Log and Network Performance Pack</t>
  </si>
  <si>
    <t>Log and Systems Performance Pack</t>
  </si>
  <si>
    <t>Systems and server performance and log monitoring in a single unified console</t>
  </si>
  <si>
    <t>Loggly</t>
  </si>
  <si>
    <t>Cost-effective, hosted, and scalable full-stack, multi-source log management solution</t>
  </si>
  <si>
    <t>Papertrail</t>
  </si>
  <si>
    <t>With Papertrail™, you can consolidate your logs in one place with a cloud-hosted log management service that takes typically only minutes to set up.</t>
  </si>
  <si>
    <t>Security Event Manager</t>
  </si>
  <si>
    <t>Security Event Manager comes with hundreds of pre-built connectors to gather logs from various sources, parse their data, and put it into a common readable format, creating a central location for you and your team to easily investigate potential threats, prepare for audits, and store logs.</t>
  </si>
  <si>
    <t>NetAttest EPS-ap / Soliton Key Manager</t>
  </si>
  <si>
    <t>G/On®</t>
  </si>
  <si>
    <t xml:space="preserve">In one integrated solution, G/On provides a safe environment for remote workers and features two-factor authentication, authorization, data encryption, network protection and secure application access. Compared to an alternative "best of breed" approach where multiple, different products are pieced together, G/On makes it much simpler to implement, manage and control access to company data and applications.
</t>
  </si>
  <si>
    <t xml:space="preserve">MailZen </t>
  </si>
  <si>
    <t xml:space="preserve">MailZen offers apps like e-mail, calendar, contact and task management. Also, secure downloading and local processing of company documents is allowed. Furthermore, MailZen stacks a secure web browser, so users can browse internal web servers. And with the camera your employees can securely scan and upload documents. MailZen bridges the gap between productivity and security!
</t>
  </si>
  <si>
    <t>SecureBrowser</t>
  </si>
  <si>
    <t xml:space="preserve">Preventing data leakage is challenging for many companies. The fast growth of cloud services and BYOD has increased this risk even further. With SecureBrowser and SecureGateway, corporate web-based applications can be accessed securely without running the risk of data theft.
</t>
  </si>
  <si>
    <t>NetAttest EPS</t>
  </si>
  <si>
    <t>With the NetAttest EPS network administrators can easily implement network access control. Based on the IEEE 802.1X standard the NetAttest EPS is an all-in-one port-based network access control solution that acts as an authentication and authorization server. It deploys certificates to authenticate users and devices, and to authorize users access to their permitted network resources. The NetAttest EPS protect the company’s network and its elements from unauthorized access and breaches that may lead to the loss of data.</t>
  </si>
  <si>
    <t>SecureDesktop</t>
  </si>
  <si>
    <t>SecureDesktop provides employees access to their office computer from any remote location — as if they were sitting in front of their office PC. Bring the office into the home, without compromising security. Users only need an Internet connection to ensure easy, fast and secure access to their work desktops.</t>
  </si>
  <si>
    <t xml:space="preserve">FileZen </t>
  </si>
  <si>
    <t>Sharing files securely can be challenging. Data volumes are growing each year and sensitive company data needs to be transferred securely. FileZen helps businesses overcome problems of sharing data between employees and customers. The dedicated secure appliance allows your business to retain complete control of your data, and transfers large files quickly and easily.</t>
  </si>
  <si>
    <t>Soluble.ai</t>
  </si>
  <si>
    <t>Soluble Platform</t>
  </si>
  <si>
    <t>Mail-i</t>
  </si>
  <si>
    <t>Somansa Mail-i is a Network DLP solution to monitor, discover, and protect data in motion. Using its superior packet and protocol analysis technology, Somansa Mail-i monitors outbound network traffic including Email, IM, FTP, HTTP/HTTPS, Cloud Services to protect sensitive company data and help meet regulatory compliance requirements.</t>
  </si>
  <si>
    <t xml:space="preserve">Privacy-i Cloud
</t>
  </si>
  <si>
    <t>‘Privacy-i Cloud’ is a cloud-based security solution that protects sensitive data stored on desktop and laptops based on policy rules using its Monitor, Discover, and Prevent security features.</t>
  </si>
  <si>
    <t>Server-i</t>
  </si>
  <si>
    <t>Server and Database security has never been more important. Companies store and manage the most critical, sensitive data on servers and databases and for this reason they are often targeted and vulnerable to data breaches and leakage. An important first step to protecting sensitive data is to define and scan where the sensitive is located.</t>
  </si>
  <si>
    <t>Privacy-i</t>
  </si>
  <si>
    <t>As more corporate information is stored in company desktops, laptops, mobile devices, and servers and copied or transferred to removable storage such as USB, DVD, through applications, and other channels, the liabilities and amount of resources exhausted for companies have also increased. Confidential and sensitive data leakage, meeting compliance requirements, and legal lawsuits can all lead to financial and resource loss for organizations of all sizes and industries, healthcare, financial, and government.</t>
  </si>
  <si>
    <t>https://sonarsource.com</t>
  </si>
  <si>
    <t>SonarCloud</t>
  </si>
  <si>
    <t>SonarQube Community Edition</t>
  </si>
  <si>
    <t>SonarQube Developer Edition</t>
  </si>
  <si>
    <t>SonarQube Enterprise Edition</t>
  </si>
  <si>
    <t>SonarQube Data Center Edition</t>
  </si>
  <si>
    <t>SonarLint</t>
  </si>
  <si>
    <t>Linter</t>
  </si>
  <si>
    <t>Nexus Firewall</t>
  </si>
  <si>
    <t>Nexus Firewall prevents vulnerable components from entering your SDLC. With support for Java, JavaScript, .NET, Python, Go, Ruby, RPM, and more, Nexus Firewall ensures that your repository is protected.</t>
  </si>
  <si>
    <t>Nexus Lifecycle</t>
  </si>
  <si>
    <t>Continuously secure your entire software supply chain.</t>
  </si>
  <si>
    <t>Advanced Legal Pack</t>
  </si>
  <si>
    <t>Nexus Container</t>
  </si>
  <si>
    <t>CAPTURE SECURITY APPLIANCE</t>
  </si>
  <si>
    <t>Block advanced cyberattacks faster and more accurately with memory-based, on-premises sandboxing for real-time malware and ransomware prevention. Skip the cloud. Maintain compliance. Keep complete custody of your files.</t>
  </si>
  <si>
    <t>FIREWALL SECURITY SERVICES</t>
  </si>
  <si>
    <t>SonicWall security services turn your firewall into a complete security solution. Add SonicWall Essential Protection Service Suite (EPSS) or Advanced Protection Service Suite (APSS) for enhanced protection of your Gen 7 series firewalls. Choose SonicWall Advanced Gateway Security Suite (AGSS) to get the protection and productivity essentials with your Gen 6 firewalls. Or, choose from a host of services, such as Capture Advanced Threat Protection (ATP), Gateway Anti-Virus, Intrusion Prevention, Content Filtering Service and more.</t>
  </si>
  <si>
    <t>CLOUD APP SECURITY</t>
  </si>
  <si>
    <t xml:space="preserve">SonicWall Cloud App Security offers next-gen security for your users and data within cloud applications, including email, messaging, file sharing and file storage. For organizations adopting SaaS applications, SonicWall Cloud App Security delivers best-in-class security and a seamless user experience.
</t>
  </si>
  <si>
    <t>SONICWALL CAPTURE CLIENT</t>
  </si>
  <si>
    <t>SonicWall Capture Client is a unified client platform that delivers multiple endpoint protection capabilities, including next-generation malware protection and application vulnerability intelligence. It leverages cloud sandbox file testing, comprehensive reporting, and enforcement for endpoint protection. Additionally, provide consistent assurance of client security, with easy-to-use and actionable intelligence and reporting.</t>
  </si>
  <si>
    <t>NETWORK SECURITY FIREWALLS</t>
  </si>
  <si>
    <t>Advanced threat protection, from small businesses to global enterprises and cloud environments. Discover network security made boundless.</t>
  </si>
  <si>
    <t>NSv SERIES VIRTUAL FIREWALL</t>
  </si>
  <si>
    <t xml:space="preserve">Get the scalability and agility of the cloud with all the security advantages of a physical firewall. The NSv Series is custom built to secure the cloud and shield your enterprise from resource misuse attacks, cross-virtual-machine attacks, side-channel attacks and common network-based exploits and threats.
</t>
  </si>
  <si>
    <t>SONICWALL CONTENT FILTERING CLIENT (CFC)</t>
  </si>
  <si>
    <t>SonicWall CFC compares requested websites against a massive database in the cloud containing millions of rated URLs, IP addresses and web sites. It provides administrators with the tools to create and apply policies that allow or deny access to sites based on individual or group identity, or by time of day, for over 50 predefined categories.</t>
  </si>
  <si>
    <t>WIRELESS ACCESS POINTS</t>
  </si>
  <si>
    <t>SonicWall’s SonicWave Wireless Access Points provide your business with an enhanced user experience by delivering the performance, range and reliability of 802.11ac Wave 2 technology. Benefit from advanced, industry-leading security and wireless features. Leverage ease of deployment and management at a low total cost of ownership.</t>
  </si>
  <si>
    <t>SONICWALL NETWORK SECURITY MANAGER (NSM)</t>
  </si>
  <si>
    <t>Deploy and manage all your firewalls, connected switches and access points, all in one easy-to-use interface.</t>
  </si>
  <si>
    <t>SECURE MOBILE ACCESS (SMA)</t>
  </si>
  <si>
    <t>Secure your infrastructure while empowering your workforce. The Secure Mobile Access (SMA) series offers complete security for remote access to corporate resources hosted on-prem, in cloud and in hybrid datacenters.</t>
  </si>
  <si>
    <t>CLOUD EDGE SECURE ACCESS</t>
  </si>
  <si>
    <t>SonicWall Cloud Edge Secure Access is built to respond to the anytime, anywhere business world, whether on-prem or in the cloud. It delivers simple network-as-a-service for site-to-site and hybrid cloud connectivity with Zero-Trust and Least Privilege security as one integrated offering.</t>
  </si>
  <si>
    <t>AWS Identity and Data Governance</t>
  </si>
  <si>
    <t>Trying to protect at the speed of cloud can feel impossible. Your enterprise is tasked with managing rapidly changing resources, tens of thousands of pieces of compute, thousands of roles, and a dizzying array of interdependencies and inheritances.</t>
  </si>
  <si>
    <t>Azure Identity and Data Governance</t>
  </si>
  <si>
    <t>Organizations that already use on-premise Active Directory can synchronize their identities with Azure AD to provide seamless integration between on-premise and cloud resources. While this may seem seamless, migrating workloads from on-premise to the cloud can be an identity and data governance challenge for enterprises.</t>
  </si>
  <si>
    <t>Cloud Security Platform</t>
  </si>
  <si>
    <t>Sonrai Dig is built on a sophisticated graph that continuously identifies and monitors every possible relationship between identities and data that exists inside your public cloud. Dig’s Governance Automation Engine automates workflow, remediation, and prevention capabilities across cloud and security teams to ensure end-to-end security.</t>
  </si>
  <si>
    <t>Google Cloud Identity and Data Governance</t>
  </si>
  <si>
    <t>Moving an enterprise from a traditional security model to a cloud-native one requires changes to two main areas - namely infrastructure and development process. Google uses shared components into a shared fabric enveloping and connecting all microservices.</t>
  </si>
  <si>
    <t>Sonrai Security Partners With Key Cloud Service Providers And Leading Technology Vendors To Help Enterprises Reduce Risk Across Their Public Cloud</t>
  </si>
  <si>
    <t>Sophos Cloud Optix</t>
  </si>
  <si>
    <t>SOPHOS CLOUD SECURITY POSTURE MANAGEMENT
Optimize cloud costs and improve security.
Asset and network traffic visibility for AWS, Azure, and Google Cloud
Risk-based prioritization of security issues with guided remediation
Optimize spend for multiple cloud services on a single screen</t>
  </si>
  <si>
    <t>Intercept X Endpoint</t>
  </si>
  <si>
    <t>End point protection with artificial Intillegence</t>
  </si>
  <si>
    <t>Intercept X for Server</t>
  </si>
  <si>
    <t>Secure your cloud, on-premises, or hybrid server environments.</t>
  </si>
  <si>
    <t>Managed Threat Response</t>
  </si>
  <si>
    <t>24/7 threat hunting, detection, and response delivered by an expert team as a fully-managed service</t>
  </si>
  <si>
    <t>Sophos Mobile</t>
  </si>
  <si>
    <t>Secure Unified Endpoint Management</t>
  </si>
  <si>
    <t>Secure Web Appliance</t>
  </si>
  <si>
    <t>Security Web Gateway (SWG)</t>
  </si>
  <si>
    <t>Get the ultimate in web security, control, and insights. It’s web protection that’s effective,
affordable, and easy with lightning performance that won’t slow users down.</t>
  </si>
  <si>
    <t>Sophos Email Security</t>
  </si>
  <si>
    <t>Predictive Cloud Email Security Powered by Artificial Intelligence</t>
  </si>
  <si>
    <t>SOPHOS CENTRAL DEVICE ENCRYPTION</t>
  </si>
  <si>
    <t>Full disk encryption: the first line of defense</t>
  </si>
  <si>
    <t>SG UTM</t>
  </si>
  <si>
    <t>Proven protection for your network – simpler, faster, better.</t>
  </si>
  <si>
    <t>XGS Series Firewalls</t>
  </si>
  <si>
    <t>The world's best
visibility, protection, and response.</t>
  </si>
  <si>
    <t>Sophos Central</t>
  </si>
  <si>
    <t xml:space="preserve">The unified console for managing
your Sophos products
</t>
  </si>
  <si>
    <t>Sophos Phish Threat</t>
  </si>
  <si>
    <t>Phishing attack simulation and training for your end users.</t>
  </si>
  <si>
    <t>Sophos APX Series Wireless</t>
  </si>
  <si>
    <t>Easy to deploy and manage, so your wireless networks are up and running in no time.</t>
  </si>
  <si>
    <t>Sophos AP Series Wireless</t>
  </si>
  <si>
    <t>SOTI Identity</t>
  </si>
  <si>
    <t>SOTI Identity enables simple and secure access to the SOTI ONE Platform suite of solutions. It provides centralized user authentication, single sign-on and role management, empowering organizations to create seamless, integrated mobility management workflows.</t>
  </si>
  <si>
    <t>SOTI MobiControl</t>
  </si>
  <si>
    <t>SOTI One Product Services</t>
  </si>
  <si>
    <t xml:space="preserve">When it comes to your mobile strategy, there’s no time for downtime. SOTI ONE Product Services provides a comprehensive portfolio of included services SOTI has designed to specifically fast-track and optimize the deployment of your SOTI ONE Platform strategy.
</t>
  </si>
  <si>
    <t>SOTI Academy</t>
  </si>
  <si>
    <t>SOTI Academy delivers flexible training programs that ensure the success of your business mobility strategy. The course modules distill over 20 years of enterprise mobility experience and expertise garnered through hundreds of global deployments in all industries.</t>
  </si>
  <si>
    <t>Source Defense Platform</t>
  </si>
  <si>
    <t>The products powered by the Source Defense Platform protect online businesses against automated attacks and client-side threats, and improve operational efficiency. Source Defense is an analyst-recognized pioneer and innovator of technologies that leverage machine learning, industry regulations and best practices to improve website security and efficiency.</t>
  </si>
  <si>
    <t>Source Defense VICE</t>
  </si>
  <si>
    <t>Source Defense’s VICE isolates all 3rd party JavaScript from the webpage in real-time and leverages a fully automated and machine-learning assisted set of policies that control the access and permissions of all 3rd party tools operating on a website (including the 4th and 5th parties they chain-in).</t>
  </si>
  <si>
    <t>Source Defense WiPP</t>
  </si>
  <si>
    <t>Website in Page Protection (WiPP) is a unique component of the Source Defense Platform that protects websites from online attacks originating from first-party code, insider threat attacks and vulnerabilities introduced by open source libraries.</t>
  </si>
  <si>
    <t>Cyber Intelligence</t>
  </si>
  <si>
    <t xml:space="preserve">At Sovereign, we aim to ensure that our customers appropriately understand the intelligence cycle, in particular the process of gathering open-source information to help shape objective and sophisticated intelligence analysis in support of high-level priorities. 
</t>
  </si>
  <si>
    <t>Passive DNS</t>
  </si>
  <si>
    <t>DNS Database</t>
  </si>
  <si>
    <t>A flexible research tool which provides you with rapid insight into DNS infrastructure, allowing you to quickly focus on new areas of concern.</t>
  </si>
  <si>
    <t>DNS Firewall</t>
  </si>
  <si>
    <t>Automatically block malicious activity at the DNS level, protecting your network and users.</t>
  </si>
  <si>
    <t>Border Gateway Protocol</t>
  </si>
  <si>
    <t>Protect your network edge with the most up to date protection against botnets and external attacks on your servers.</t>
  </si>
  <si>
    <t>Data Query Service (DQS)</t>
  </si>
  <si>
    <t>Real time blocklists (DNSBLs) that easily integrate into existing email infrastructure, protecting it from email-borne threats.</t>
  </si>
  <si>
    <t>DeepArmor®</t>
  </si>
  <si>
    <t>DeepArmor® has trained on millions of malicious and benign files and provides industry-leading protection against a broad spectrum of threats.</t>
  </si>
  <si>
    <t>Sparrow DAST</t>
  </si>
  <si>
    <t>Dynamic application security testing solution
that provides powerful analytics and high usability</t>
  </si>
  <si>
    <t>Sparrow SQLCC</t>
  </si>
  <si>
    <t>Verify the integrity of the SQL in the application.</t>
  </si>
  <si>
    <t>Penetration testing service</t>
  </si>
  <si>
    <t>Provide solutions to prevent security incidents and hacking
threats that may caused by vulnerabilities.</t>
  </si>
  <si>
    <t>Consulting service</t>
  </si>
  <si>
    <t>Provide a systematic consulting services ranging
from application security diagnosis, penetration testing,
infrastructure vulnerability analysis, etc.</t>
  </si>
  <si>
    <t>Source code diagnostic service</t>
  </si>
  <si>
    <t>Diagnostic experts inspect and classify the source code with
Sparrow tools(SAST/SAQT) and provide fix guides.</t>
  </si>
  <si>
    <t>Web vulnerability diagnostic service</t>
  </si>
  <si>
    <t>Diagnostic experts perform and review web application’s security
using Sparrow DAST and provide fix guides.</t>
  </si>
  <si>
    <t>Sparrow SAST</t>
  </si>
  <si>
    <t>Find and fix security vulnerabilities at the speed of DevOps.</t>
  </si>
  <si>
    <t>Sparrow SAQT</t>
  </si>
  <si>
    <t>Static Application Quality Testing (SAQT)</t>
  </si>
  <si>
    <t>Detect code quality issues early in the development lifecycle.</t>
  </si>
  <si>
    <t>Sparrow RASP</t>
  </si>
  <si>
    <t>Protect web applications against application layer
attacks in real time.</t>
  </si>
  <si>
    <t>Sparrow InteractiveHUB</t>
  </si>
  <si>
    <t>Integrate and manage security vulnerabilities
throughout the SDLC.</t>
  </si>
  <si>
    <t>Customized management service to enhance
the security and quality of applications.</t>
  </si>
  <si>
    <t>Adversary Detection</t>
  </si>
  <si>
    <t>Adversary Resilience</t>
  </si>
  <si>
    <t>SpinBackup for Google Workspace</t>
  </si>
  <si>
    <t>Simplifying backup, archive, restore, data loss prevention and data leak protection</t>
  </si>
  <si>
    <t>SpinBackup for Microsoft Office 365</t>
  </si>
  <si>
    <t>SpinOne for Google Workspace</t>
  </si>
  <si>
    <t xml:space="preserve">All-In-One, fully automated, AI powered Google Workspace ransomware protection, backup and compliance 
</t>
  </si>
  <si>
    <t>SpinSecurity for Google Workspace</t>
  </si>
  <si>
    <t xml:space="preserve">Ransomware Protection for Google Workspace
</t>
  </si>
  <si>
    <t>SpinSecurity for Microsoft Office 365</t>
  </si>
  <si>
    <t xml:space="preserve">Your data is your responsibility.  SpinSecurity is ransomware protection built from the ground up to protect your data. </t>
  </si>
  <si>
    <t>SpinAudit for Google Workspace</t>
  </si>
  <si>
    <t>Assess the business, security and compliance risks of third party SaaS applications</t>
  </si>
  <si>
    <t>CyberFlood</t>
  </si>
  <si>
    <t>Attack Traffic Simulation</t>
  </si>
  <si>
    <t>Cloud Testing</t>
  </si>
  <si>
    <t>Cloud is the foundation of 5G, SD-WAN, and enterprise networks. Build and maintain next-generation networks on a solid foundation.</t>
  </si>
  <si>
    <t>PNT Testing Services</t>
  </si>
  <si>
    <t>Optimizing end-user experience and assessing security vulnerabilities in 5G, SD-WAN, Ethernet and cloud networks.</t>
  </si>
  <si>
    <t>Automotive &amp; Industrial Testing Services</t>
  </si>
  <si>
    <t>Discover our consulting &amp; product services</t>
  </si>
  <si>
    <t>SecurityLabs Consulting Services</t>
  </si>
  <si>
    <t>Automate lab testing to accelerate new technology development, enable remote work and reduce costs.</t>
  </si>
  <si>
    <t>Connected Devices and Services Testing</t>
  </si>
  <si>
    <t>Ensure the quality of experience for connected devices and services.</t>
  </si>
  <si>
    <t>Managed Solutions</t>
  </si>
  <si>
    <t>Trust Spirent to accelerate your time to market by delivering critical test and assurance functions as a service.</t>
  </si>
  <si>
    <t>Avalanche</t>
  </si>
  <si>
    <t>Sensitive Data Platform</t>
  </si>
  <si>
    <t>Sensitive Data Manager</t>
  </si>
  <si>
    <t>Spirion is the leader in data discovery, persistent classification, and protection of sensitive data on-premise and in the cloud.</t>
  </si>
  <si>
    <t>Sensitive Data Finder</t>
  </si>
  <si>
    <t>Sensitive Data Watcher</t>
  </si>
  <si>
    <t xml:space="preserve">Professional Services
</t>
  </si>
  <si>
    <t>Spirion offers a range of service offerings to ensure customers get the help and guidance needed to secure and transform their business.</t>
  </si>
  <si>
    <t>Splunk Phantom</t>
  </si>
  <si>
    <t>Harness the full power of your existing security investments with security orchestration, automation and response. With Splunk Phantom, execute actions in seconds not hours.</t>
  </si>
  <si>
    <t>Splunk User Behavior Analytics</t>
  </si>
  <si>
    <t>Securing against unknown threats through user and entity behavior analytics</t>
  </si>
  <si>
    <t>Splunk APM</t>
  </si>
  <si>
    <t>Innovate faster in the cloud, elevate user experience and future-proof your applications</t>
  </si>
  <si>
    <t>Splunk Cloud</t>
  </si>
  <si>
    <t>The flexible, secure and cost-effective data platform service</t>
  </si>
  <si>
    <t>Splunk Enterprise</t>
  </si>
  <si>
    <t>Find out what is happening in your business and take meaningful action quickly</t>
  </si>
  <si>
    <t>Splunk Enterprise Security</t>
  </si>
  <si>
    <t>Drop your breaches with an analytics-driven Cloud SIEM</t>
  </si>
  <si>
    <t>Splunk Infrastructure Monitoring</t>
  </si>
  <si>
    <t xml:space="preserve">The only real-time, analytics-driven multicloud monitoring solution for all environments
</t>
  </si>
  <si>
    <t>Splunk IT Service Intelligence</t>
  </si>
  <si>
    <t>Protect service performance with AIOps</t>
  </si>
  <si>
    <t>Splunk On-Call</t>
  </si>
  <si>
    <t xml:space="preserve">Empower teams by routing alerts to the right people for fast collaboration and issue resolution.
</t>
  </si>
  <si>
    <t>HIPAA Security Assessment</t>
  </si>
  <si>
    <t>Internet Data Services, VOIP, MPLS, Layer 2.5?, SaaS, Cloud Computing, Gig E, Qos, Mobility - sounds confusing and complicated! With all the advances in telecommunication or Telecom and computing it should be easier, and yet most businesses have a hard time figuring out their current Phone/Telecom Bill, let alone have in-house expertise to analyze if one of the “New Cutting Edge Technologies” would reduce costs, make the business process more efficient, increase reliability, create a security risk or provide resiliency to your data infrastructure - take a breath, Spohn’s Telecom Solutions and Consulting Services can help no matter how much or how little you know.</t>
  </si>
  <si>
    <t>Enterprise Security Assessment</t>
  </si>
  <si>
    <t>Training Solutions</t>
  </si>
  <si>
    <t>Spohn Training understands that your training needs are unique to your organization so we provide customized, personalized and specialized training solutions. Our curriculum development, delivery and evaluation team can produce a curriculum and results to match your needs and desired student results.</t>
  </si>
  <si>
    <t>Active Directory Guardian</t>
  </si>
  <si>
    <t>When a third-party data breach exposes your Active Directory users’ credentials, criminals have an open door to your enterprise.
With SpyCloud Active Directory Guardian, you can detect and reset compromised AD passwords automatically using the largest database of stolen credentials in the world.</t>
  </si>
  <si>
    <t>Consumer ATO Prevention</t>
  </si>
  <si>
    <t>Breach Prevention</t>
  </si>
  <si>
    <t>With SpyCloud Consumer Account Takeover Prevention, you can detect and remediate stolen passwords before bad actors have a chance to use them. SpyCloud checks your consumer credentials against the largest repository of recovered breach assets in the world and alerts you to exposures that could put your consumers at risk.</t>
  </si>
  <si>
    <t>Employee ATO Prevention</t>
  </si>
  <si>
    <t>SpyCloud Employee Account Takeover Prevention enables enterprises to stay ahead of account takeover by detecting and resetting compromised passwords early, before criminals have a chance to use them.</t>
  </si>
  <si>
    <t>VIP Guardian</t>
  </si>
  <si>
    <t xml:space="preserve">SpyCloud VIP Guardian helps you extend your employee account takeover prevention strategy to key executives’ personal accounts for an added layer of protection, without invading their privacy. With SpyCloud, you can give executives access to their own breach data and empower them to protect their vulnerable accounts. </t>
  </si>
  <si>
    <t>Fraud Investigations</t>
  </si>
  <si>
    <t>Fraud Investigation</t>
  </si>
  <si>
    <t>Just like the rest of us, criminals rely on online accounts that are subject to data breaches. SpyCloud accelerates online fraud investigations by making data recovered from those breaches actionable for investigators.
Drawing on billions of records recovered from third-party breaches, SpyCloud enables investigators to piece together decades-worth of criminals’ digital breadcrumbs to unmask the identities of specific adversaries engaging in fraud.</t>
  </si>
  <si>
    <t>SpyCloud API</t>
  </si>
  <si>
    <t>Automate account takeover prevention within your existing workflows.​
Our API allows you to integrate SpyCloud’s breach data into your current workflows with fast, high-volume access. Fortune 1000 security teams, security vendors, and any organization that has online accounts can leverage .</t>
  </si>
  <si>
    <t>Third Party Insight</t>
  </si>
  <si>
    <t xml:space="preserve">If a third party with privileged access to your network has their login credentials stolen in a breach, criminals have an easy path to your data and IP. SpyCloud Third Party Insight draws on the largest repository of breach records in the world to give you visibility of your third-party exposures and take action to remediate.
</t>
  </si>
  <si>
    <t>DFIR Planning</t>
  </si>
  <si>
    <t>Don't wait until disaster strikes before getting a plan in place. We'll help you think through your strategies for handling situations and improving incident outcomes.</t>
  </si>
  <si>
    <t>Blockchain and Cryptocurrency</t>
  </si>
  <si>
    <t>Our consultants have worked with some of the largest organizations in this space. We focus on developing company-wide cybersecurity capabilities.</t>
  </si>
  <si>
    <t>Security Capability Development</t>
  </si>
  <si>
    <t xml:space="preserve"> We will help you build the defensive capabilities you need to prevent, detect, and respond to threats. We are product-agnostic and focus heavily on automation.
</t>
  </si>
  <si>
    <t>Guidance for Startups and Small Business</t>
  </si>
  <si>
    <t>When your customers and partners come knocking for information about your security posture, it's important to know how to respond and what steps you need to take.</t>
  </si>
  <si>
    <t>Security Program Development</t>
  </si>
  <si>
    <t>Building capability in a programmatic and effective manner requires an understanding of policy, corporate strategy, and how these intersect with your organizational culture.</t>
  </si>
  <si>
    <t>Our consultants will use both technical and strategic methodology to learn about your business, model threats, and recommend the best defensive paths forward.</t>
  </si>
  <si>
    <t>Compliance Training</t>
  </si>
  <si>
    <t>Cyber &amp; formal methods</t>
  </si>
  <si>
    <t>SRI builds, assesses and defends vital computer systems that affect all of our lives. We study the logical foundations of scalable systems beyond the scope of traditional testing or simulation, and we create and apply high-level tools for rigorous mechanical analysis.</t>
  </si>
  <si>
    <t>Xcipio</t>
  </si>
  <si>
    <t>SS8’s solution includes Xcipio, our Lawful Intercept Gateway that connects to a Communications Service Provider networks, and Intellego XT, a state-of-the-art Monitoring Center that provides advanced analytics and sophisticated workflows for real time monitoring.</t>
  </si>
  <si>
    <t>Intelligo XT</t>
  </si>
  <si>
    <t>Intellego XT offers scalable real-time analytics, providing actionable intelligence into a subject of interest.</t>
  </si>
  <si>
    <t>SSH Risk Assessment</t>
  </si>
  <si>
    <t>NQX QuantumReady VPN firewall</t>
  </si>
  <si>
    <t>NQX provides QuantumReady encryption certified to ST III level</t>
  </si>
  <si>
    <t>Tectia SSH Client/Server</t>
  </si>
  <si>
    <t>Enterprise SSH client/server software for secure high-speed file transfer and remote access</t>
  </si>
  <si>
    <t>Tectia z/OS</t>
  </si>
  <si>
    <t>Universal SSH Key Manager</t>
  </si>
  <si>
    <t>Unmanaged SSH keys are an audit failure point. UKM software helps large companies in banking, insurance, energy, construction, manufacturing, rail, healthcare, retail and more, to take control of the keys in their critical access environment and pass IT audits.
With UKM you can centrally manage large SSH key inventories - in the thousands or millions - and automate policy enforcement, consolidate visibility and simplify compliance.</t>
  </si>
  <si>
    <t>PrivX lean PAM</t>
  </si>
  <si>
    <t>PrivX is lean, quick-to-implement and easy-to-use access management software for superusers, system administrators, 3rd party consultants and other privileged users. With it, you can enable, manage and audit access to critical IT, data, applications and network devices in on-premise and multi-cloud environments.</t>
  </si>
  <si>
    <t>SSL/TLS Certificates</t>
  </si>
  <si>
    <t>Email, Client &amp; Document Signing Certificates</t>
  </si>
  <si>
    <t>NAESB Certificates</t>
  </si>
  <si>
    <t>Custom Internet of Things (IoT) Solutions</t>
  </si>
  <si>
    <t>The Internet of Things (IoT) is growing exponentially each year, and SSL.com has all the tools and expertise needed to help providers issue and manage the lifecycle of publicly-trusted X.509 certificates on their devices</t>
  </si>
  <si>
    <t>StackHawk Developer (free)</t>
  </si>
  <si>
    <t>Find security bugs in your app with a simple docker command</t>
  </si>
  <si>
    <t>StackHawk Pro</t>
  </si>
  <si>
    <t>StackHawk Enterprise</t>
  </si>
  <si>
    <t>StackPath WAF protects your websites, applications, APIs, and more from the Internet’s worst vulnerabilities, threats, and attacks.</t>
  </si>
  <si>
    <t>EdgeRules</t>
  </si>
  <si>
    <t>EdgeSSL</t>
  </si>
  <si>
    <t>Titanium Linux</t>
  </si>
  <si>
    <t>The most robust Linux system-hardening and security capability available on the market for operationally-deployed Linux system.</t>
  </si>
  <si>
    <t>Titanium Secure Hypervisor</t>
  </si>
  <si>
    <t>Highly performant virtualization platform providing enhanced integrity and upgradability of systems deployed on COTS hardware.</t>
  </si>
  <si>
    <t>Stealth Content Store</t>
  </si>
  <si>
    <t>Data Protection Officer Services</t>
  </si>
  <si>
    <t>StealthWorker DPOs are IAPP Certified (CIPP/E and CIPM) and have decades of hands on security, privacy and regulatory experience. We provide pragmatic advice at very reasonable costs. Our outsourced DPO staff will ensure your services are EU GDPR compliant. We will assign a dedicated DPO to you. We provide both an initial Data Protection Impact Assessment (DPIA) and ongoing DPO services.</t>
  </si>
  <si>
    <t>EU Representative Service</t>
  </si>
  <si>
    <t>Article 27 of the GDPR requires organizations that are regulated by the GDPR but have no physical presence in the EU to establish an official representative located in the EU for the purpose of responding to the inquiries of European regulatory agencies. StealthWorker provides EU Representation either as a standalone service or as part of our ongoing DPO services.</t>
  </si>
  <si>
    <t>ConfigOS automation compliance software for STIG and CIS controls</t>
  </si>
  <si>
    <t>ConfigOS is SteelCloud’s patented software suite that allows anyone to quickly establish a STIG (Security Technical Implementation Guide) and/or CIS (Center for Information Security) – cybersecurity compliant environment. Our patented software is a complete solution offering scanning, remediation, compliance reporting, and external interfaces to other tools.</t>
  </si>
  <si>
    <t>Open XDR</t>
  </si>
  <si>
    <t>Stellar Cyber consolidates SOC capabilities into one platform, reducing capital costs over 5x--combine Network Traffic Analysis, User Behavior Analysis and more</t>
  </si>
  <si>
    <t>STERNUM ADS</t>
  </si>
  <si>
    <t xml:space="preserve">Advanced Detection System. The Advanced Detection System by Sternum is the first solution to provide actionable visibility into the security of IoT devices. </t>
  </si>
  <si>
    <t>STERNUM EIV</t>
  </si>
  <si>
    <t>Embedded Integrity Verification. Proactive integrity-based attack prevention embedded automatically into the entire device’s code, including closed-source code, commercial operating systems and 3rd party libraries.</t>
  </si>
  <si>
    <t>STERNUM SUITE</t>
  </si>
  <si>
    <t>A multi-layered solution, enabling manufacturers to secure IoT devices end-to-end, with first-of-its-kind real time protection for embedded systems</t>
  </si>
  <si>
    <t xml:space="preserve">CyberSecurity is a process. In order for security technologies to be effective, they need to be managed and monitored by skilled personnel around the clock. Security event information needs to be analyzed and correlated to gauge the threat and determine the proper course of action, then the response needs to be coordinated and executed. </t>
  </si>
  <si>
    <t>CYBERSECURITY CONSULTING</t>
  </si>
  <si>
    <t>The STIGroup CyberSecurity Consulting team has extensive experience, and an established track record of success, in the planning, execution, and validation of all components of CyberSecurity programs for businesses.</t>
  </si>
  <si>
    <t>SECURE IT ENGINEERING</t>
  </si>
  <si>
    <t>CyberSecurity in your technology environment involves not only implementation of cybersecurity technologies, but also the ‘security-hardened’ implementation and integration of complex networking and system technologies. STIGroup has a Secure IT Engineering team with a strong depth of knowledge and hands-on capability with networking and systems technologies, both on premises and in the cloud.</t>
  </si>
  <si>
    <t>Penetration Testing Services and Strategies</t>
  </si>
  <si>
    <t>A penetration test is an authorised attempt to hack and gain access to an organisations data assets. Its purpose is to identify vulnerabilities so that they are identified, and rectified before any potential cyber attack.</t>
  </si>
  <si>
    <t>Implement on-going cyber security protection for your organisation.</t>
  </si>
  <si>
    <t>Create a plan-of-action to manage and improve your cyber security program.</t>
  </si>
  <si>
    <t>Transformation</t>
  </si>
  <si>
    <t>Delivering a program of change that improves your organisations cyber security.</t>
  </si>
  <si>
    <t>Protection for Virtualized Infrastructures</t>
  </si>
  <si>
    <t>Stormshield Elastic Virtual Appliances offers companies proven security that is proactive in the face of future threats, guaranteeing real protection against internal and external threats. These solutions secure both employee productivity and business servers in virtual environments.</t>
  </si>
  <si>
    <t>Airbus Subsidiary</t>
  </si>
  <si>
    <t>Stormshield offers a comprehensive response to the numerous factors that can make data linked to your activity vulnerable: from negligence to industrial espionage and from new mobile uses to collaborative tools.
Stormshield Data Security is based on end-to-end data encryption, from user to recipient, so as to provide transparent protection against man-in-the-middle attacks, malicious administration, and data leaks.</t>
  </si>
  <si>
    <t>Stormshield Endpoint Security Evolution combines the abilities of innovative EPP (Endpoint Protection Platform) protection and an EDR (Endpoint Detection &amp; Response) solution into one single security solution.</t>
  </si>
  <si>
    <t>Modern threats that easily outmaneuver traditional security systems demand a new approach to security.
Stormshield Network Security solutions are built on the concept of Multi-Layer Collaborative Security. This holistic approach, based on active collaboration between the security engines of our products and solutions, represents the future of in-depth IT systems protection.</t>
  </si>
  <si>
    <t>Cyber Solutions Development</t>
  </si>
  <si>
    <t>Tailored solutions to meet your needs that are based on your business objectives and your risk factors. SCS creates software solutions for the cyber community that is focused on meeting the needs of situational awareness, defense and operations. We know how to leverage both COTS and GOTS across domains in an integrated solution to bring your data together</t>
  </si>
  <si>
    <t>Open Source Reseach</t>
  </si>
  <si>
    <t>Open Source, Social Network Analysis and Linguistics support</t>
  </si>
  <si>
    <t>Training &amp; Cyber Career Development</t>
  </si>
  <si>
    <t xml:space="preserve">We provide cyber security training that supports defense, vulnerability assessments, forensics, and career planning to ensure both government and commercial cyber practitioners meet their future cyber career goals
</t>
  </si>
  <si>
    <t>Omnichannel Fraud Prevention</t>
  </si>
  <si>
    <t>RSA Fraud &amp; Risk Intelligence Suite provides companies with a portfolio of sophisticated fraud detection and prevention capabilities designed to protect consumers from financial fraud threats across digital and physical channels. The suite helps companies dramatically reduce fraud losses while maintaining a frictionless experience for consumers and low operational costs.</t>
  </si>
  <si>
    <t>Amazon Web Services Security</t>
  </si>
  <si>
    <t>Stratum Security designed, deployed, and operated an enterprise SaaS that scaled to the demands of over 2,000 enterprise customers in AWS while satisfying the most demanding customer security requirements.</t>
  </si>
  <si>
    <t>Application Testing</t>
  </si>
  <si>
    <t>Web applications have a complex and nuanced attack surface. As such, they require a custom approach by experienced professionals. Stratum consultants each have over 10 years of application security experience.</t>
  </si>
  <si>
    <t>Stratum leverages deep experience securely building, deploying, and operating large enterprise-grade applications in the cloud to ensure your application’s foundation is secure.</t>
  </si>
  <si>
    <t>The Secure Source Code Review provides a 360º view into your application’s security posture. While dynamic application testing simulates a real-world attacker, examining an application’s source code can identify unseen risks.</t>
  </si>
  <si>
    <t>Secure Code Training for Developers</t>
  </si>
  <si>
    <t>Stratum brings the attacker’s mindset to your development organization, providing your developers with an out-of-the-box approach to secure software development.</t>
  </si>
  <si>
    <t>Social Engineering Audits</t>
  </si>
  <si>
    <t>PrivacyLok</t>
  </si>
  <si>
    <t>Black Hats, Blue Hats, Script Kiddies, Cyber Terrorists &amp; Nation State Hackers are just a few of the groups looking to steal personal, or, corporate data from you. Each of them are equipped with an arsenal of tools designed to bypass Anti-Virus programs, Firewalls and Intrusion Detection Systems. Passive defense solutions are just no match against today’s sophisticated hackers.</t>
  </si>
  <si>
    <t>MobileTrust</t>
  </si>
  <si>
    <t>An estimated 16 million mobile devices are infected with mobile malware, with threats constantly on the rise.1 MobileTrust® is the world’s most advanced security suite for mobile devices, with the power to protect your confidential information, online transactions, and login access against keylogging spyware. MobileTrust® even helps you create and store hard-to-crack passwords.
Our military-grade anti-keylogging technology encrypts every keystroke you type into your smartphone or tablet while browsing, texting, emailing, and logging in to any website or VPN. With MobileTrust®, keylogging cyber thieves have nothing to see — and nothing to steal.</t>
  </si>
  <si>
    <t>Safevchat</t>
  </si>
  <si>
    <t>Video Conference Encryption</t>
  </si>
  <si>
    <t xml:space="preserve">Ensure all of your communications with colleagues and consumers are protected from the privacy compromising vulnerabilities of other platforms. StrikeForce's new SafeVchat is the leading secure video conferencing platform. With technologies such as our patented out-of-band authentication and keystroke encryption. No other competitor in the industry can match SafeVchat's signature 5-Level security control approach. </t>
  </si>
  <si>
    <t>GuardedID</t>
  </si>
  <si>
    <t>GuardedID® eliminates your vulnerability to data theft due to keylogging attacks, a leading cause of cyber crime. Unlike anti-virus and anti-malware software, GuardedID® protects your data from both known and unknown keylogger threats.
StrikeForce’s patented anti-keylogging technology secures your sensitive personal and financial information by proactively encrypting every keystroke as you type. GuardedID® also provides advanced anti-clickjacking and anti-screen capture technology, for multiple layers of protection from cyber attacks.</t>
  </si>
  <si>
    <t>ProtectID</t>
  </si>
  <si>
    <t>ProtectID® is designed to deliver affordable, flexible, and redundant authentication models for Banks, Corporations, Universities, Government Agencies, and Social Networking websites. ProtectID® can be managed on-site or via our hosted cloud service.</t>
  </si>
  <si>
    <t>Public Key Infrastructure Management</t>
  </si>
  <si>
    <t>Tokenization and Encryption</t>
  </si>
  <si>
    <t>Hosted Solutions</t>
  </si>
  <si>
    <t>Our hosted solutions give you the ease of cloud key management with the security of single-tenant hardware</t>
  </si>
  <si>
    <t>Tellaro E-Series</t>
  </si>
  <si>
    <t>The Tellaro E-series appliance houses multiple data security solutions that function at enterprise scale</t>
  </si>
  <si>
    <t>Tellaro T-Series</t>
  </si>
  <si>
    <t>The Tellaro T-series offers businesses a capable data security appliance in a small form factor</t>
  </si>
  <si>
    <t>FIDO Passwordless Authentication</t>
  </si>
  <si>
    <t>https://www.strongpoint.io</t>
  </si>
  <si>
    <t>StrongPoint for Netsuite</t>
  </si>
  <si>
    <t>Acquired by Netwrix</t>
  </si>
  <si>
    <t>Flashlight for Netsuite</t>
  </si>
  <si>
    <t>Strongpoint for Salesforce</t>
  </si>
  <si>
    <t>Flashlight for Salesforce</t>
  </si>
  <si>
    <t>Authorization for Microservices</t>
  </si>
  <si>
    <t>Styra Declarative Authorization Service—built on Open Policy Agent—provides context-aware authorization policy to tightly control communication to, from and between microservices</t>
  </si>
  <si>
    <t>Kubernetes Security &amp; Compliance</t>
  </si>
  <si>
    <t>Styra Declarative Authorization Service—built on Open Policy Agent—provides context-based admission control policy to mitigate risk, reduce human error and accelerate Kubernetes deployments.</t>
  </si>
  <si>
    <t>OPA Management and Control Plane</t>
  </si>
  <si>
    <t>Styra Declarative Authorization Service was purpose-built by the founders of Open Policy Agent as the unified control plane for managing OPA in production.</t>
  </si>
  <si>
    <t>Subuno Platform</t>
  </si>
  <si>
    <t>Access over 15 industry-leading fraud detection and order validation tools through one platform. Combine data from different tools to create a unique set of fraud prevention rules. You can even configure checks in a multi-layered approach. No separate accounts, contracts, or minimums. Pay for only what you use.</t>
  </si>
  <si>
    <t>Sucuri Firewall</t>
  </si>
  <si>
    <t>The Sucuri Firewall offers protection against hacks. We offer three affordable plans designed for budget-consicous website owners to keep their website safe from attacks while increasing performance.</t>
  </si>
  <si>
    <t>Sucuri Platform</t>
  </si>
  <si>
    <t>Website Monitoring</t>
  </si>
  <si>
    <t>The Sucuri Platform is an all-in-one security solution for websites with protection, monitoring, and unlimited hack cleanup. There are three affordable pricing plans – ideal for bloggers and small businesses.</t>
  </si>
  <si>
    <t>Continuous Intelligence Platform Free</t>
  </si>
  <si>
    <t>Make smarter business decisions by harnessing the data exhaust of your application.</t>
  </si>
  <si>
    <t>Continuous Intelligence Platform Essentials</t>
  </si>
  <si>
    <t>Reduce downtime by finding, investigating, and resolving customer-impacting issues faster with real-time alerting and dashboards for all data - logs, metrics, and traces</t>
  </si>
  <si>
    <t>Continuous Intelligence Platform Enterprise Operations</t>
  </si>
  <si>
    <t>Our cloud-native solution supports the entire spectrum of security use cases—from logging compliance data, to monitoring and securing hybrid clouds, to delivering market-leading SIEM capabilities.</t>
  </si>
  <si>
    <t>Continuous Intelligence Platform Enterprise Security</t>
  </si>
  <si>
    <t>Continuous Intelligence Platform Enterprise Suite</t>
  </si>
  <si>
    <t>Academic and Non-Profit</t>
  </si>
  <si>
    <t>SUPERAntiSpyware is dedicated to helping academic and non-profit institutions and students protect their PCs from the latest malware threats. Purchase the Professional X Edition through a single Site License or a Central Management Solution (CMS) to make it easy to manage and install SUPERAntiSpyware across multiple PCs.</t>
  </si>
  <si>
    <t>Corporate Edition</t>
  </si>
  <si>
    <t xml:space="preserve">SUPERAntiSpyware can protect your small business or large enterprise organization from the latest malware, spyware, ransomware, and more. Get all the benefits of the Professional X Edition with the ease of deployment and management through a single Site License or a Central Management Solution (CMS).
</t>
  </si>
  <si>
    <t>Free Edition</t>
  </si>
  <si>
    <t>Protect your PC from malicious threats from malware, spyware, trojans, and more.</t>
  </si>
  <si>
    <t>Professional X Edition</t>
  </si>
  <si>
    <t>Protect your PC from malicious threats from malware, spyware, ransomware, trojans, keyloggers, and more. Boost Microsoft Defender.</t>
  </si>
  <si>
    <t>Technician Edition</t>
  </si>
  <si>
    <t>For technicians and IT professionals, SUPERAntiSpyware Technician Edition enables you to detect and remove malware from PCs, even when you can’t access the Internet.</t>
  </si>
  <si>
    <t>Digital Vault</t>
  </si>
  <si>
    <t>Back-up and storage for all your important documents - with military-grade security that's never been hacked</t>
  </si>
  <si>
    <t>Achieve centralised supervision, monitoring and regulatory reporting of your compliance initiatives with our Compliance Management solutions.</t>
  </si>
  <si>
    <t>Data Privacy Management</t>
  </si>
  <si>
    <t>Automate and streamline your privacy management programmes with our-cloud based suite of software solutions.</t>
  </si>
  <si>
    <t>IRAM2 Management</t>
  </si>
  <si>
    <t>ISO 27001 ISMS Management</t>
  </si>
  <si>
    <t xml:space="preserve">IT Risk Management and Cybersecurity
</t>
  </si>
  <si>
    <t>Effectively protect your organisation’s IT systems and data with the help of our cloud-based suite of solutions.        Information Asset Management, Policy Management Software,Risk Management Software, Risk Management for IRAM2, Incident Management, Third Party Risk Management, ISMS Programme Tracker, ISMS Management</t>
  </si>
  <si>
    <t>Flexible, agile, simple but powerful, our Cloud-based technology is engineered to help you address your ever-changing governance, risk, compliance and cybersecurity challenges.</t>
  </si>
  <si>
    <t>When two-thirds of data breaches occur due to an insecure or poorly managed third party or vendor relationship, it’s clear that gaining control over your network of vendors is a crucial risk activity.</t>
  </si>
  <si>
    <t>Cyber-as-a-Service</t>
  </si>
  <si>
    <t>Universal MFA Server Cloud</t>
  </si>
  <si>
    <t>Universal MFA Server Cloud Plus</t>
  </si>
  <si>
    <t>Universal MFA Server On-Prem</t>
  </si>
  <si>
    <t>Universal MFA Server Serverless</t>
  </si>
  <si>
    <t>Cyber Threat Intelligence Unit</t>
  </si>
  <si>
    <t>THREAT INTELLIGENCEINCIDENT RESPONSEAPPLICATION SECURITYSECURITY ARCHITECTURECYBER INSURANCECLOUD SECURITYFORENSICS/EDISCOVERYCRYPTOGRAPHYGRC AND PRIVACYBLOCKCHAIN SECURITY</t>
  </si>
  <si>
    <t>Construction Estimating, Bidding and Quantity Takeoff Software, Building, Civil Heavy Highway, Bidfax, Utilities Software, Quest Solution</t>
  </si>
  <si>
    <t>Readily take action by enhancing your security defenses and visibility into the threat landscape
Threat intelligence helps enhance your threat landscape visibility, providing context for trends to monitor, how threat actors behave, and where you may be most vulnerable for an attack.</t>
  </si>
  <si>
    <t>Cyber Threat Analytics</t>
  </si>
  <si>
    <t>This is an active, responsive, and integrated approach that is fused with cyber threat intelligence to build an accurate and contextual picture of your threat. We call it “Cyber Threat Analytics”. This service is used to discover and monitor threats against your organizational risk mitigation strategy.</t>
  </si>
  <si>
    <t>SPECULA™</t>
  </si>
  <si>
    <t>SHINE A LIGHT ON YOUR SENSITIVE DATA
Specula™ leverages Suridata.ai's proprietary technology to autonomously discover sensitive and private information across an organization's data infrastructure.
This breakthrough AI-driven engine helps CISOs and CIOs gain full visibility and control over valuable data in any unstructured repository (e.g., network server, cloud drive, workstation, laptop).</t>
  </si>
  <si>
    <t>• NIST Risk Framework
• Information Assurance
• Network Security / Mobile Security
• Protecting Your Business from Cyber Threats (Video)</t>
  </si>
  <si>
    <t>Phishing attack simulation</t>
  </si>
  <si>
    <t xml:space="preserve"> service that identifies the Human Factor risk and raises employee awareness consequently. The service allows you to identify your exposure to corporate phishing attacks and to educate your employees to recognize and identify malicious emails.</t>
  </si>
  <si>
    <t xml:space="preserve">Smishing Attack Simulation </t>
  </si>
  <si>
    <t>service that identifies the level of risk associated with the Human Factor and raises employee awareness in the face of threat posed by a Smishing Attack. The service allows you to identify your company’s exposure to Smishing risk and to educate your employees to recognize and identify malicious SMS</t>
  </si>
  <si>
    <t>Swascan On premise</t>
  </si>
  <si>
    <t xml:space="preserve"> is the CyberSecurity Testing Platform which allows to identify, analyze and solve all the vulnerabilities related to Corporate IT Assets in terms of websites, web applications, network and source code. It is an All-in-One platform that includes Web Application Vulnerability Assessment, Network Vulnerability Scan and Source Code Analysis services.</t>
  </si>
  <si>
    <t xml:space="preserve">Code Review </t>
  </si>
  <si>
    <t>is the automated tool for the static analysis of the source code. The Source Code analysis is a process that – trough the source code analysis of applications – verifies the presence and effectiveness of minimum security standards. Code verification is useful to be sure that the target application has been developed in order to “auto-defend” itself in its own environment.</t>
  </si>
  <si>
    <t>Web App Scan</t>
  </si>
  <si>
    <t>is the automated service that scans for Web Vulnerabilities, this service identifies security vulnerabilities and criticalities of websites and web applications. A Vulnerability analysis is necessary to quantify risk levels and to provide the corrective actions needed for the remediation activity.</t>
  </si>
  <si>
    <t xml:space="preserve"> is the Online Tool that allows companies to verify and measure their GDPR (General Data Protection Regulation – EU 2016/679) Compliance level. Swascan’s GDPR assessment tool provides guidelines and suggest corrective actions to implement in terms of Organization, Policy, Staff, Technology and Control Systems.</t>
  </si>
  <si>
    <t>ICT Security Assessment</t>
  </si>
  <si>
    <t xml:space="preserve"> allows companies to verify and measure their cyber risk level and to evaluate the effectiveness of security measures adopted by identifying two macro indicators at Functional and Operational level. The service provides indications and corrective actions to be taken at the Organization, Policy, Personnel, Technology and Control Systems level.</t>
  </si>
  <si>
    <t>Network Scan</t>
  </si>
  <si>
    <t xml:space="preserve"> is the automated Network Vulnerability Scan service. This tool scans the infrastructure and the devices on it to identify security vulnerabilities and criticalities. The Vulnerability analysis is necessary to quantify risk levels and to provide the corrective actions needed for the remediation activity.</t>
  </si>
  <si>
    <t>Threatvine</t>
  </si>
  <si>
    <t>Professional Services: Hands-on Expertise</t>
  </si>
  <si>
    <t>Swimlane provides expert professional services to design a solution around your unique business processes and security operations goals. We offer a number of packages to make your implantation go smoothly including new QuickStart and Navigator services packages.</t>
  </si>
  <si>
    <t>Swimlane SOAR Platform</t>
  </si>
  <si>
    <t>Swimlane has a dedicated Customer Success team to see you through the complete lifecycle of your engagement with your Swimlane SOAR solution. We see our customer's success as a sustained engagement to ensure that Swimlane delivers enduring value and success to your organization.</t>
  </si>
  <si>
    <t>Training and Certification: Ramping Up Your Teams</t>
  </si>
  <si>
    <t>Swimlane will design a training plan that meets the needs of your analysts and your organization – not the other way around. Our training is hands-on, instructor-led, and can be delivered onsite or virtually so your teams can maximize the use of Swimlane for your incident response processes and workflows. For continuous education on the platform, we offer the Swimlane Certification Program, offering multiple certification levels, including certifications for users, administrators and developers.</t>
  </si>
  <si>
    <t>AuthControl Sentry®</t>
  </si>
  <si>
    <t>AuthControl Sentry® provides organisations with true multi-factor authentication (MFA). It delivers an intelligent solution to prevent unauthorised access to applications and data. AuthControl Sentry® has the flexibility to support a range of architectural requirements and the ability to ensure maximum adoption, thanks to its variety of authentication factors.</t>
  </si>
  <si>
    <t>AuthControl® Enterprise</t>
  </si>
  <si>
    <t>Centralised Authentication capabilities for Large Enterprise Organisations.
AuthControl® Enterprise is a unique platform used to control the deployment,
monitoring, access, management, licensing and logs for multiple Swivel Secure appliances. Providing the ability to deploy multiple AuthControl Sentry® instances to departments, regions, countries, suppliers, partners and even customers.</t>
  </si>
  <si>
    <t>AuthControl® MSP</t>
  </si>
  <si>
    <t>Specialised Authentication capabilities for Managed Service Providers (MSPs).
AuthControl® MSP is a unique platform used to control the deployment,
monitoring, access, management, licensing and logs for multiple Swivel Secure appliances.</t>
  </si>
  <si>
    <t>Sword Audit Manager</t>
  </si>
  <si>
    <t>Sword Audit Manager is a fully integrated Audit Manager, Work Paper, Action Tracking, and Reporting System which is tailored to suit the precise needs of an Internal Audit, Investigations, Compliance, or other project-oriented departments.</t>
  </si>
  <si>
    <t>Sword Compliance Manager</t>
  </si>
  <si>
    <t xml:space="preserve"> from Sword GRC, helps you achieve a clear view of compliance and produce the reports that your organisation needs easily by helping you to collect, organise and manage compliance mandates in one place.</t>
  </si>
  <si>
    <t>Sword Policy Manager</t>
  </si>
  <si>
    <t>enables you to control and monitor the entire lifecycle of your Policies and Procedures. Regularly review, communicate, test and manage your written policies and procedures to ensure good governance &amp; compliance.</t>
  </si>
  <si>
    <t>Sword Quality Manager</t>
  </si>
  <si>
    <t>Sword Quality Manager is a single integrated platform for all processes associated with Quality Management. It provides a set of processes and inter-related workflows that are easily accessible by all staff, ensuring the smooth transition of tasks and actions throughout the business, resulting in consistent quality that supports customer satisfaction and builds brand value.</t>
  </si>
  <si>
    <t>Active Risk Manager</t>
  </si>
  <si>
    <t xml:space="preserve">Active Risk Manager (ARM) is the world’s leading Enterprise Risk Management (ERM) software package. Unlike traditional, compliance-focused ‘GRC’ solutions, ARM delivers far more value and capability to its users. With its robust and unique integrated approach, ARM is the only ERM solution that addresses the risk management needs of the entire organisation. </t>
  </si>
  <si>
    <t>Sword Operational Risk Manager</t>
  </si>
  <si>
    <t>Sword Operational Risk Manager is a feature-rich and fully web-based Risk Management System. In addition to the Risk Register and an Emerging Risks Register, there are options for Loss Events/Incident Management, Appetite /Indicator recording, a Questionnaire system for Control Self Assessment and surveys, a Policy Compliance system to monitor compliance with regulatory requirements and an Action Tracking system for recording and tracking of further required actions from any part of the system. Fully integrates with Sword Audit Manager.</t>
  </si>
  <si>
    <t>Proactive Defense</t>
  </si>
  <si>
    <t>systematically assess, stress test, and build your cyber resilience while meeting your business performance needs. Sygnia implements robust methodologies and expertise to support you in driving your security against threats, cut through complexity, build resilience and manage risk.</t>
  </si>
  <si>
    <t>Threat Response</t>
  </si>
  <si>
    <t>Swiftly contain and defeat attacks within your network, while minimizing impact and enabling effective recovery. Sygnia has built one of the strongest forensics and incident response capabilities, designed to effectively counter the most sophisticated attacks</t>
  </si>
  <si>
    <t>Adversarial Security</t>
  </si>
  <si>
    <t>Digital Forensics Services</t>
  </si>
  <si>
    <t>Forensics Services</t>
  </si>
  <si>
    <t>Dark Web Domain Alerting Services</t>
  </si>
  <si>
    <t>Dark Web Credential Monitoring</t>
  </si>
  <si>
    <t>VIP Social Profiling</t>
  </si>
  <si>
    <t>Symbol's automated platform includes phishing simulation templates, data driven intelligence, and sophisticated spoofing tools allow for the most realistic end user experience.</t>
  </si>
  <si>
    <t>Password Management Services</t>
  </si>
  <si>
    <t>Dataflow Risk Analysis</t>
  </si>
  <si>
    <t xml:space="preserve">Symphonic </t>
  </si>
  <si>
    <t>Symphonic Platform</t>
  </si>
  <si>
    <t>Acquired by Ping Identity</t>
  </si>
  <si>
    <t>Certify</t>
  </si>
  <si>
    <t>Crowdsourced Penetration Testing</t>
  </si>
  <si>
    <t>Crowdsourced Penetration Testing. A rigorous penetration test that not only discovers vulnerabilities, but also completes your security checklists based on industry standards, including OWASP Top 10, PCI Compliance, and NIST 800-53.</t>
  </si>
  <si>
    <t>Synack365</t>
  </si>
  <si>
    <t>Crowdsourced Continuous Penetration Testing 365. Active penetration testing 24/7/365 that scales your security enterprise-wide.</t>
  </si>
  <si>
    <t>Disclose</t>
  </si>
  <si>
    <t>Managed Vulnerability Disclosure Program</t>
  </si>
  <si>
    <t>Managed Vulnerability Disclosure Program. Receive vulnerability reports from the public in a managed, controlled program.</t>
  </si>
  <si>
    <t>Vulnerability Discovery</t>
  </si>
  <si>
    <t>Crowdsourced Vulnerability Discovery. Rigorous security testing harnessing the creative hacker mindset and scalable recon technology.</t>
  </si>
  <si>
    <t>SmartScan</t>
  </si>
  <si>
    <t>Intelligent Vulnerability Assessment. Security testing at scale through AI-powered scanning combined with human triage, yielding quality results without noise.</t>
  </si>
  <si>
    <t>Secure.Systems™</t>
  </si>
  <si>
    <t>A containerized solution for mobile enterprise security</t>
  </si>
  <si>
    <t>Secure.Systems™ Deployment Solutions</t>
  </si>
  <si>
    <t>Secure collaboration for mobile and remote employees</t>
  </si>
  <si>
    <t>Assure Security</t>
  </si>
  <si>
    <t>Compliance Monioring</t>
  </si>
  <si>
    <t>Create seamless, personalized and omnichannel communications on any medium, anytime</t>
  </si>
  <si>
    <t>Enforcive</t>
  </si>
  <si>
    <t>Power enhanced decision making with expertly curated, up-to-date business, location, and consumer data</t>
  </si>
  <si>
    <t>If you are breached, ensure that you have the resources available to properly limit the damage to the company.</t>
  </si>
  <si>
    <t>Ensure effective protection by using Syndis as your dedicated security team, monitoring the most critical aspects of information security.</t>
  </si>
  <si>
    <t>GOAL ORIENTED ATTACK SIMULATION</t>
  </si>
  <si>
    <t>Syndis simulates real-world attacks focused on high-level goals, mimicking how motivated adversaries would reach these goals.</t>
  </si>
  <si>
    <t>World-class penetration services focused on delivering more than just the compliance value.</t>
  </si>
  <si>
    <t>APPLICATION ASSESSMENT/CODE REVIEW</t>
  </si>
  <si>
    <t>Syndis can help identify risks and vulnerabilities in your code and increase the security level before deployment.</t>
  </si>
  <si>
    <t>PHISHING &amp; AWARENESS TRAINING</t>
  </si>
  <si>
    <t>Monitor employee security awareness while increasing their confidence in how to deal with suspicious activities.</t>
  </si>
  <si>
    <t>When you need independent experts with no ties to 3rd party vendors to advise you on information security.</t>
  </si>
  <si>
    <t>CYBER BREACH EXERCISE</t>
  </si>
  <si>
    <t>Syndis offers a variety of exercises that can be tailored to an organization's environment, and are based on realistic incidents.</t>
  </si>
  <si>
    <t>FORENSICS</t>
  </si>
  <si>
    <t>Syndis bridges the gap between the legal system, and companies or government agencies.</t>
  </si>
  <si>
    <t>OWASP TOP 10 TRAINING</t>
  </si>
  <si>
    <t>Syndis has developed a unique training platform tailored for developers to give them a real world understanding of the impacts of writing insecure code</t>
  </si>
  <si>
    <t>Audit &amp; Compliance Services</t>
  </si>
  <si>
    <t>Adversary Simulation Services</t>
  </si>
  <si>
    <t>Application Security Assessment Services</t>
  </si>
  <si>
    <t>DevSecOps Servics</t>
  </si>
  <si>
    <t>API Security Testing</t>
  </si>
  <si>
    <t>AppSec Testing</t>
  </si>
  <si>
    <t>Intelligent Orchestration</t>
  </si>
  <si>
    <t>DevOps Orchestration</t>
  </si>
  <si>
    <t>Polaris DevSecOps Platform</t>
  </si>
  <si>
    <t>Protocol Fuzzing</t>
  </si>
  <si>
    <t>Fuzzers</t>
  </si>
  <si>
    <t>Seeker Interactive Application Security Testing (IAST)</t>
  </si>
  <si>
    <t>Coverity Static Analysis (SAST)</t>
  </si>
  <si>
    <t>Black Duck Software Composition Analysis (SCA)</t>
  </si>
  <si>
    <t>Threat &amp; Risk Assessments</t>
  </si>
  <si>
    <t>Black Duck on Demand Open Source Audits</t>
  </si>
  <si>
    <t>Source Code Audit</t>
  </si>
  <si>
    <t>AppSec Program Strategy</t>
  </si>
  <si>
    <t>Secure DevOps Platform</t>
  </si>
  <si>
    <t>Sysdig Monitor</t>
  </si>
  <si>
    <t>Microservices Monitoring</t>
  </si>
  <si>
    <t>Cloud scale monitoring with full Prometheus compatibility</t>
  </si>
  <si>
    <t>Sysdig Secure</t>
  </si>
  <si>
    <t>Microservices Security</t>
  </si>
  <si>
    <t>Security and compliance with secure DevOps</t>
  </si>
  <si>
    <t>Falco</t>
  </si>
  <si>
    <t>Cyber Risk Services</t>
  </si>
  <si>
    <t>Assisting organisations of all types and sizes with comprhensive range of information security consultancy and assurance services. Protecting critical business assets, in over 57 countries with a proactive approach to security.</t>
  </si>
  <si>
    <t>Audit &amp; Assessment Services</t>
  </si>
  <si>
    <t>Our award winning, scalable 'on-demand' Merchant Contact Services enable acquiring organisations to respond to market conditions while also proactively enganging with customers through their preferred channels; phone, webchat, email, SMS and social media.</t>
  </si>
  <si>
    <t>Proactive Data Security</t>
  </si>
  <si>
    <t>For many merchants the task of reporting their compliance and maintaining the security of their systems can be challenging. while managing the day to days challenges of running their business, finding the time to deal with the overhead of security management and compliance reporting can, understandably become an issue.</t>
  </si>
  <si>
    <t>We provide a range of services that help businesses to improve security, reduce risk, and meet their compliance requirements. Our services are delivered through both market-leading software and a team of highly qualified security consultants.</t>
  </si>
  <si>
    <t>The government regulates businesses in many contexts, and SystemExperts helps our clients meet the security and reporting requirements that underlie many of those regulations. Our compliance expertise includes the Sarbanes-Oxley Act, HIPAA (Health Insurance Portability and Accountability Act of 1996), ISO 27001 / ISO 27002, State Data Breach Laws, NIST, PCI-DSS (Payment Card Industry Data Security Standard), and others. Each of these regulations protect your customers, business partners, and ultimately your business from damaging and costly incidents.</t>
  </si>
  <si>
    <t>Operational Services</t>
  </si>
  <si>
    <t>Operational Services is the glue that connects and extends all of the assessments and services provided by SystemExperts. Your business will receive a senior security advisor who can perform whatever security-related activities you need, such as providing input on policies and best practices, helping with your pre-sales security planning, answering questions and mentoring, and building security architectures and components.</t>
  </si>
  <si>
    <t>Other Services</t>
  </si>
  <si>
    <t>Security starts with understanding your company’s underlying business and regulatory requirements. Security policy is the means by which these requirements are translated into operations, directives, and consistent behaviors.</t>
  </si>
  <si>
    <t>Every computer system connected to a public network is always under attack. Hackers are smart and change their tactics as quickly as businesses solve their latest security issues. New security weaknesses appear regularly from many sources resulting in an ongoing battle to secure computing ecosystems. Unless security is one of your business’s core competencies, you need a trusted partner to help find and remediate your organization’s security issues—and then help build a culture of best security practices to keep your environment robust and trustworthy.</t>
  </si>
  <si>
    <t>Today, most companies do not operate in isolation—they build technical ecosystems with components from vendors and cloud services, and integrate their systems with those of their business partners. This is good for business, but it increases attack surfaces and complexity. Moreover, most companies do not have visibility into external components and systems. Organizations like yours are justifiably concerned that these external systems could put confidential customer information or intellectual property at risk.</t>
  </si>
  <si>
    <t>TACACS+</t>
  </si>
  <si>
    <t>The TACACS+ protocol was developed to resolve these issues. TACACS+ is a standard protocol developed by the U.S. Department of Defense, and later enhanced by Cisco Systems. TACACS+ separates out the authorization functionality, so it enables additional flexibility and granular access controls on who can run which commands on specified devices. Each command entered by a user is sent back to the central TACACS+ server for authorization, which then checks the command against an authorized list of commands for each user or group. TACACS+ can define policies based on user, device type, location, or time of day. The TACACS+ service can use locally configured users or users and groups defined in Active Directory or LDAP to control access to devices in your network. This enables Single Sign-On (SSO), which increases security, simplifies management, and makes it easier for users.</t>
  </si>
  <si>
    <t>Firmware Exploitation Training</t>
  </si>
  <si>
    <t>This course is designed for white hat hackers, tinkerers, and hobbyists with limited experience and an interest in embedded systems analysis and firmware exploitation techniques.</t>
  </si>
  <si>
    <t>Expert cyber security analysis and guidance for enterprise cyber security teams. Steady stream of original content, centered on our flagship TAG Cyber Security Annual, a three-volume publication that includes the type of high-quality, military grade analysis that larger firms pay millions for. We make it available to you for free.</t>
  </si>
  <si>
    <t>TAG Cyber offers professional cyber security services that can be tailored to the unique needs of your organization. Our experienced consultants have the insights, expertise, and judgment to help you reduce cost, optimize your vendor portfolio, and improve your enterprise security and compliance program.</t>
  </si>
  <si>
    <t>Tag Cyber Portal</t>
  </si>
  <si>
    <t>World class market reports. Expert research. Vendor management. Everything we create is at your fingertips. Never before have our analysts been more accessible to help you make the right decisions to protect your environment. Whether you are a small business or large corporation, stay informed with TAG Cyber Portal.</t>
  </si>
  <si>
    <t>Charlie Ciso</t>
  </si>
  <si>
    <t>Enhance Your Cyber Security Awareness Program- Dr. Edward Amoroso has teamed with Rich Powell, famed Mad Magazine illustrator to create the Charlie Ciso cartoon strip – enjoyed each week by cyber security professionals around the world.</t>
  </si>
  <si>
    <t>Tala Protect</t>
  </si>
  <si>
    <t>Tala Detect</t>
  </si>
  <si>
    <t>We help transform your employees from unwitting targets to human firewalls. They become obstacles to hackers rather than conduits. The initial testing, training, and ongoing testing combine to not only elevate your users’ preparedness but sustain and institutionalize it.</t>
  </si>
  <si>
    <t>Virtual Cybersecurity Office (vCSO)</t>
  </si>
  <si>
    <t>Clients receive fixed number of consulting hours per month with seasoned executives and technical specialists to help assess, prioritize, plan, and/or execute their security program.</t>
  </si>
  <si>
    <t>Security Program Assessments (SPA)</t>
  </si>
  <si>
    <t>Using standards such as NIST, ISO, and COBIT as a starting framework, Tangible will work with you to examine the quality and effectiveness of your program, identify and understand weaknesses and vulnerabilities, and evaluate your readiness to defend and respond to today’s cyber threats.</t>
  </si>
  <si>
    <t>Cybersecurity Assessments (CSA)</t>
  </si>
  <si>
    <t>We conduct adversarial-based assessments designed to find holes in your defenses, demonstrate their potential business impact, and show you how to close them.</t>
  </si>
  <si>
    <t>Product Security Assessments (PSA)</t>
  </si>
  <si>
    <t>Using a range of unique penetration testing tools for testing connected devices, Tangible's product security testing mimics real-world hacking tactics and techniques that uncover hidden vulnerabilities in your device or application and provide realistic insights and practical results.</t>
  </si>
  <si>
    <t>SDLC Services</t>
  </si>
  <si>
    <t>We help clients overcome the challenges of implementing secure development lifecycle (SDLC) best practices as well as provide professional services that supplement your development teams with hard-to-find special skills and 3rd party independent reviews.</t>
  </si>
  <si>
    <t>ProV</t>
  </si>
  <si>
    <t>Software that auto-provisions (and de-provisions) Active Directory user accounts for people with trusted smart cards so they can instantly get to work within your Windows network.</t>
  </si>
  <si>
    <t>Remote Access Security Assessments (RASA)</t>
  </si>
  <si>
    <t>Tangible Security will assess the implementation of systems and procedures that have been deployed for your growing remote workforce in order to identify weaknesses that put your information at risk, provide recommendations to remediate those risks, and provide piece of mind that organizations are protecting both their sensitive data as well as the data of their clients.</t>
  </si>
  <si>
    <t>Web Application Security Assessments (WASA)</t>
  </si>
  <si>
    <t>Our testing team will provide a current snapshot of the security posture of specific website(s). Our goal is to identify, contain, and remediate any exploitable vulnerabilities that can be fixed before an attacker can discover and utilize them for further attack.</t>
  </si>
  <si>
    <t>Tanium Map</t>
  </si>
  <si>
    <t>Tanium Map delivers on the promise of building accurate, comprehensive and flexible application maps that illustrate dependencies and relationships among underlying components.
 Tanium can read and monitor network connections on managed endpoints without scans or credentials, making application mapping fast and reliable.</t>
  </si>
  <si>
    <t>Tanium Asset</t>
  </si>
  <si>
    <t>With Tanium Asset, IT operations and asset management teams get real-time data about their IT assets, regardless of location. These rich insights help organizations make the right decisions about managing their devices and systems efficiently.</t>
  </si>
  <si>
    <t>Tanium Deploy</t>
  </si>
  <si>
    <t>With Tanium Deploy, IT operations teams can simplify software installation, maintenance and removal. This helps organizations run far more effectively while reducing complexity and improving business resilience.</t>
  </si>
  <si>
    <t>Tanium Discover</t>
  </si>
  <si>
    <t>Security hygiene begins with knowing what’s connected to your network. Tanium Discover scans networks with hundreds of thousands of endpoints to find unmanaged assets. Administrators can choose to block the devices or bring them under management.</t>
  </si>
  <si>
    <t>Tanium Integrity Monitor</t>
  </si>
  <si>
    <t>Tanium Integrity Monitor employs speed, visibility and control to deliver comprehensive registry and file integrity monitoring at scale.</t>
  </si>
  <si>
    <t>Tanium Enforce</t>
  </si>
  <si>
    <t>Tanium Enforce allows organizations to simplify, centralize and unify policy management of end-user devices. This helps eliminate and mitigate vulnerabilities and business risk.</t>
  </si>
  <si>
    <t>Tanium Reveal</t>
  </si>
  <si>
    <t>Delivering results in real time, Tanium allows you to quickly search for sensitive data across endpoints at scale, helping improve efficiencies through risk inventory and compliance audit cycles.</t>
  </si>
  <si>
    <t>Tanium Patch</t>
  </si>
  <si>
    <t>With Tanium Patch, IT operations teams can keep systems up to date with automated patching across the enterprise, at speed and scale. This helps organizations reduce complexity and increase business resilience.</t>
  </si>
  <si>
    <t>Tanium Threat Response</t>
  </si>
  <si>
    <t>Tanium Threat Response eases the collaboration challenges faced by security and IT teams, providing an integrated view across your digital infrastructure.</t>
  </si>
  <si>
    <t>Tanium Comply</t>
  </si>
  <si>
    <t>Tanium Comply conducts vulnerability and compliance assessments against operating systems, applications, and security configurations and policies. It provides the data necessary to help eliminate security exposures, improve overall IT hygiene and simplify preparation for audits.</t>
  </si>
  <si>
    <t>AUTOMATION</t>
  </si>
  <si>
    <t>Cloud
  Global Orchestrator
  Software Defined Enterprise Strategy
  Automated STIG Content</t>
  </si>
  <si>
    <t>CYBER POLICY</t>
  </si>
  <si>
    <t>Secure Technical Implementation Guides (STIG)
  Security Requirements Guide (SRG)
  HIPAA/PII Support</t>
  </si>
  <si>
    <t>DEVELOPMENT</t>
  </si>
  <si>
    <t>Risk Management Knowledgebase
  STIG Viewer
  SCAP
  STIG Applicability Guide</t>
  </si>
  <si>
    <t>DEVSECOPS</t>
  </si>
  <si>
    <t>Pipeline Development
  Enterprise Code Repository
  Enterprise Artifact Repository</t>
  </si>
  <si>
    <t>ENGINEERING</t>
  </si>
  <si>
    <t>Secure Cloud Computing Architecture
  CAP, VDSS, VDMS
  Datacenter, Network
  Zero Trust Architecture
  VDI</t>
  </si>
  <si>
    <t>Curriculum Development
  Computer/Web Based Training
  Lab Development
  Classroom Instruction</t>
  </si>
  <si>
    <t>Mobile application audit</t>
  </si>
  <si>
    <t>Mobile applications are increasingly entering the business world, where custom developments are made to interact with business applications. Mobile application auditing is necessary to ensure the confidentiality of information managed by internal applications and by business applications.</t>
  </si>
  <si>
    <t>Source Code Audit - Application Code Security Analysis</t>
  </si>
  <si>
    <t>The source code audit is part of the integration of security in the software development life cycle and is a complementary strategy to conducting a penetration test or a security audit. Reviewing the code of an application can be carried out at different stages of the development process.</t>
  </si>
  <si>
    <t>Web Audit - OWASP Web Security Audit</t>
  </si>
  <si>
    <t>OWASP (Open Web Application Security Project) is an open and collaborative web auditing security methodology, oriented to the analysis of web application security, and used as a reference in security audits. At Tarlogic we rely on the OWASP audit methodology in all our web security audit work to analyze and assess risks.</t>
  </si>
  <si>
    <t>Bug Bounty - Tarlogic Managed Vulnerability Rewards</t>
  </si>
  <si>
    <t>For some years now, we have been experiencing a remarkable growth of the so-called Bug Bounty, also known as VRP (vulnerability reward program), which are based mainly on rewarding researchers capable of identifying vulnerabilities in organizations, and reporting them following a good code. practices called Responsible Disclosure, to prevent vulnerabilities from being published before they have been fixed.</t>
  </si>
  <si>
    <t>Bastioning of systems and servers (hardening)</t>
  </si>
  <si>
    <t>Creating a security baseline ( hardening ) enables you to prepare computer systems, servers, and applications to adequately resist known and unknown attacks that exploit zero-day vulnerabilities. We can help you improve the security of your computer systems, prevent information leaks and guarantee the availability of your computer systems, analyzing the security of your user station and servers.</t>
  </si>
  <si>
    <t>PCI DSS Security Audit - PCI Infrastructure Security Reviews</t>
  </si>
  <si>
    <t>The PCI DSS Security Audit is a mandatory requirement established by the PCI standard, in its section 11.3. Through the PCIDSS technical audit, Tarlogic's cybersecurity team verifies the adequacy of the technical security controls to ensure the processing of payment data. Any organization that processes, transmits, or stores payment card information must conduct PCI-DSS technical security audits.</t>
  </si>
  <si>
    <t>Intrusion with Advanced Persistent Threat (APT)</t>
  </si>
  <si>
    <t>The use of the term APT, or Advanced persistent threat, has become increasingly common to refer to the new silent threats that organizations face. An APT is a highly specialized type of malware that is used in attacks directed against specific targets such as large companies or government agencies.</t>
  </si>
  <si>
    <t>WiFi Audit - OWISAM WiFi Security Audit</t>
  </si>
  <si>
    <t>WiFi security audit focused on detecting security risks in business wireless networks. To improve understanding of which tests to perform a WiFi audit and how to guide a WiFi security audit, Tarlogic has developed the OWISAM security methodology. OWISAM is the acronym for “Open Wireless Security Assessment Methodology” which stands for open wireless security assessment methodology.</t>
  </si>
  <si>
    <t>Hardware Hacking and Reverse Engineering Service</t>
  </si>
  <si>
    <t>At Tarlogic we carry out hardware hacking work to analyze the security of hardware devices and embedded devices through the use of reverse engineering techniques and hardware and firmware analysis with which to guarantee the protection of your product and prevent computer attacks against your infrastructure. An example of highly extended hardware technology that Tarlogic regularly audits are ADSL, Cable or Fiber communications routers.</t>
  </si>
  <si>
    <t>Security Audit - Computer Security and Ethical Hacking Services</t>
  </si>
  <si>
    <t>The security audit is a service that helps to improve the security of computer systems, prevent information leaks and guarantee its availability.
 There are different approaches to approaching an IT security audit or " ethical hacking " of an organization's assets. Tarlogic uses internationally recognized security review methodologies, such as OSSTMM, NIST SP 800-115 , OWASP and OWISAM to ensure the security of our clients' assets.</t>
  </si>
  <si>
    <t>Minimizes exposure to IT threats.
 Most organizations face challenges when trying to reduce information security risk.
 Every company must rely on someone to assess its information security ecosystem and evaluate the potential harm to the stakeholders and the organization in the event of a breach or data loss.
 Our approach is to take the role of trusted advisor, streamlining the process of securing critical areas of Business, Operations and Technology.</t>
  </si>
  <si>
    <t>With IT security threats becoming increasingly prevalent and malicious, passive methods of protection are no longer adequate.
 Finding and isolating vulnerabilities and weak security defenses is the first step towards lowering your security risk posture.
 TBG Security has tailored its penetration test services to suit large or established businesses, as well as the government, healthcare and education sectors.</t>
  </si>
  <si>
    <t>Cloud security includes people, processes, policies, and technology that protect data and applications that operate in the cloud. Cloud security takes into account how an enterprise processes and stores data and implements a data-governance program for comprehensive protection. Professional cloud security assessments and penetration testing are an integral part of ensuring cloud-service providers and cloud consumers meet compliance requirements and how an organization protects its valuable data.</t>
  </si>
  <si>
    <t>TCS Forensics offers a wide variety of Cyber Forensic Investigation services, including Penetration Testing, Vulnerability Assessment, Cyber Forensic Investigations, Threat Prevention, Detection &amp; Reporting, Incident Response, Password Cracking.</t>
  </si>
  <si>
    <t>The science and process of Digital Forensics is the expert of identification, extraction, analysis of data, validation and documentation of evidence found on any digital device which can be and would be used in a court of law.</t>
  </si>
  <si>
    <t>Business Continuity &amp; Resilience Services</t>
  </si>
  <si>
    <t>DRBC</t>
  </si>
  <si>
    <t>Incident Response &amp; Recovery</t>
  </si>
  <si>
    <t>ShivaCore</t>
  </si>
  <si>
    <t>TDI’s ShivaCore delivers an updated Kali Linux image, scanned daily by Nessus for package vulnerabilities. Our automated continuous integration, persistent delivery pipeline streamlines your preparation activities by eliminating manual processes. ShivaCore also provides a report on discovered vulnerabilities, providing you awareness of any vulnerabilities that may increase your risk of Kali usage.</t>
  </si>
  <si>
    <t>Cyber Analytics</t>
  </si>
  <si>
    <t>WebSeal</t>
  </si>
  <si>
    <t>TDI’s WebSeal provides continuous web-based cybersecurity assessments. WebSeal is an automated and cost-effective tool which provides the specialized expertise of a cybersecurity professional and the convenience of a programmatic tool. Organizations implementing WebSeal receive a seal demonstrating their active attention to cybersecurity, providing comfort and “peace of mind” to visiting customers and partners whose data would otherwise be at risk.</t>
  </si>
  <si>
    <t>CnSight</t>
  </si>
  <si>
    <t>System integration</t>
  </si>
  <si>
    <t>Our global security competency unit helps our clients to understand their security posture and takes on their whole compliance and security strategy journey.</t>
  </si>
  <si>
    <t>Infrastructure and Cloud Services</t>
  </si>
  <si>
    <t>Tech Mahindra’s Infrastructure &amp; Cloud Services covers the entire Infrastructure stack and supports new age technologies. With our platform-enabled solutions powered by AI and Automation, we help enterprises accelerate their journey to a digital future. Our focus is on helping organizations develop a future ready infrastructure aligned to their core business needs.</t>
  </si>
  <si>
    <t>Our rich portfolio of service offerings provides assurance from Chip-to-Cloud and spans the testing lifecycle encompassing test design, test automation using AI, Continuous testing driving in-sprint automation, intelligent reporting, prediction analytics using machine learning and NLP, test data management, test environment management, Dev-Sec-Ops, test support using BOTs and performance assurance.</t>
  </si>
  <si>
    <t>Integrated Threat Management</t>
  </si>
  <si>
    <t>Attackers take advantage of a multitude of attack vectors to gain a foothold into organizations. We help you defend against advanced threats and gain visibility across your devices, networks, and apps to stay ahead.</t>
  </si>
  <si>
    <t>Data Protection And Privacy</t>
  </si>
  <si>
    <t>Ensuring the privacy and security of sensitive data is critical and necessary for enterprises today. Find your sensitive data across networks, databases, applications, devices and more, assess for compliance and protect your organization with DLP policies.</t>
  </si>
  <si>
    <t>Enterprise Governance, Risk, And Compliance</t>
  </si>
  <si>
    <t>GRC programs help reduce exposure to cybersecurity risks like data breaches and non-compliance. With our effective and efficient programs, we will combine technology, people, and processes to guard against risky activities among users, devices, networks, and applications. GRC policies and technologies will need to keep up with the modernization of digital enterprises.</t>
  </si>
  <si>
    <t>Identity is the centerpiece of any corporate resource or data. We help you manage your identities and provide access to your employees, customers, and partners to experience streamlined digital transformation.</t>
  </si>
  <si>
    <t>Data recovery is the retrieval of deleted, lost or damaged files from a digital device. Techfusion has developed numerous proprietary techniques to effectively retrieve lost, corrupted, or deleted information from an extensive variety of digital media under numerous loss conditions. We have successfully recovered files from deletion, formatting, loss of partition table, impact or shock damage, fire damage and water damage</t>
  </si>
  <si>
    <t>Ransomware is a subset of malware in which the data on a victim’s computer is locked, typically by encryption, and payment is demanded before the ransomed data is decrypted and access is returned to the victim. The notification normally demands some sort of payment to restore the computer to its prior state. Ransomware typically spreads through phishing emails or by unknowingly visiting an infected website</t>
  </si>
  <si>
    <t>Digital forensics is the collection, preservation, and examination of all forms of digital media, and the investigation of computers for evidence including documents, deleted documents, Internet history and system use history. As the name implies, it is the process to find how a computer was used and to report the facts using forensically sound technique.</t>
  </si>
  <si>
    <t>In a business environment where a company’s reputation increasingly depends on how well it acts as a client or partner information, the company must be able to make informed decisions about cybersecurity.
 We can help you to Stop threats and prepare your business for addressing risk and speed up the process for uncovering threats.
 At Techfusion, we stay up to date with industry standards and provide added value to your customers.</t>
  </si>
  <si>
    <t>Penetration Testing - System and Network</t>
  </si>
  <si>
    <t>Physical Security Assessment
 Security Product Testing and Evaluation
 Third Party Oversight and Letters of Attestation
 Web Application Assessment
 Mobile Application Assessment</t>
  </si>
  <si>
    <t>Security Product Testing and Evaluation</t>
  </si>
  <si>
    <t>Social Engineering Assessment</t>
  </si>
  <si>
    <t>IT Security Controls Assessment</t>
  </si>
  <si>
    <t>Wireless Access Point Assessment</t>
  </si>
  <si>
    <t>Incident Response - Planning and Assessment</t>
  </si>
  <si>
    <t>Mobile Application Assessment</t>
  </si>
  <si>
    <t>Third Party Oversight and Letters of Attestation</t>
  </si>
  <si>
    <t>Security Awareness Training
 Vulnerability Assessment
 Penetration Testing – System and Network
 Social Engineering Assessment
 IT Security Controls Assessment
 Wireless Access Point Assessment
 Incident Response – Planning and Assessment</t>
  </si>
  <si>
    <t>Cybersecurity Technical Assessment &amp; Pen-test Services</t>
  </si>
  <si>
    <t>You are worried that your systems could be compromised or might have already been compromised. And you decide that you need to quickly identify the technical vulnerabilities and weaknesses of the technologies you are using (i.e. your systems, web applications, mobile application, network infrastructure, etc.). Our penetration testing and technical assessment service can provide the answer.</t>
  </si>
  <si>
    <t>Cybersecurity Consulting Services</t>
  </si>
  <si>
    <t>You might feel that you need to discuss with us about your specific situation, or you would need tailored-fit solutions for your organization. Our cybersecurity and technology risk consulting services could support you on your way toward building a more secured organization, no matter where you are in the journey.</t>
  </si>
  <si>
    <t>Cybersecurity Management Assessment Services</t>
  </si>
  <si>
    <t>You are wondering how good your cybersecurity practices are doing and where you could improve it even better. Our Cybersecurity Management Assessment Services can give a complete answer.</t>
  </si>
  <si>
    <t>Cybersecurity Awareness Services</t>
  </si>
  <si>
    <t>Your employees could be the weakest link that cause problems to your organization’s overall security posture. If you think you need to have a look into and improve the security awareness of your organization, our Cybersecurity Awareness Services can have the answer you have been looking for.</t>
  </si>
  <si>
    <t>OpenVEIL® and KeyVEIL®</t>
  </si>
  <si>
    <t>is an open-source system offering a connector that allows for isolation of applications from the key management and bulk data encryption services.
 KeyVEIL® is the Member facing component of TecSec’s Key Management System for generating/regenerating the keys for data encryption.</t>
  </si>
  <si>
    <t>Financial Solutions</t>
  </si>
  <si>
    <t>TecSec has developed a means to cryptographically protect financial transactions, whether in transit or at rest. TecSec’s VEIL® technologies have bound access privileges to the data cryptographically, formulated self-protecting data objects, and assured content security. Countermeasures deny attackers a means to intercept and obtain valuable information.</t>
  </si>
  <si>
    <t>VEIL® Cloud</t>
  </si>
  <si>
    <t>Providing Information Security in the Cloud is now possible with TecSec’s VEIL®, employing standards-based CKM technology. Access control over any digital object is established and enforced utilizing a secure, portable, federated token, combined with CKM Encryption of the object through the Cloud.</t>
  </si>
  <si>
    <t>VEIL® Enterprise Builder</t>
  </si>
  <si>
    <t>is an information access management tool designed for large organizations and powered by TecSec’s patented and standards-based VEIL® technology. EB allows you to design and implement a secure architecture for Cryptographically Enforced Access Management (CEAM™) and information sharing within your Enterprise. This methodology gives logical groupings of Members the proper levels of access to information within your organization.</t>
  </si>
  <si>
    <t>Control Systems - IOT</t>
  </si>
  <si>
    <t>Connecting people through mobile computing and communication platforms, connecting roadside services through wireless infrastructures, and critically importantly, connecting Critical Infrastructure securing power grids and improving our ability to monitor and actively utilize airspace, TecSec is providing solutions through VEIL® technologies and ABAC.</t>
  </si>
  <si>
    <t>VEIL® Mobile</t>
  </si>
  <si>
    <t>TecSec’s VEIL® technology can be utilized to provide secure mobile computing on numerous mobile platforms – allowing secure communications, as well as secure banking and business transactions from your mobile devices. TecSec has partnered with State Agencies to provide mobile resources for emergency personnel, medical records, DMV records, as well as Dept of Natural Resources and Recreation Departments.</t>
  </si>
  <si>
    <t>400GBPS TRITON: CYBER WARFARE SIMULATION</t>
  </si>
  <si>
    <t>Attack Traffic Generation</t>
  </si>
  <si>
    <t>DDoS Simulation</t>
  </si>
  <si>
    <t>Prove and enhance your cyber security posture with our Cyber Warfare Simulation tool and our world class SLA and advanced on-site/ off-site support.</t>
  </si>
  <si>
    <t>100GBPS CERNE: INTRUSION DETECTION</t>
  </si>
  <si>
    <t>100 Gbps IDS engine and alert driven packet recorder that enables 24/7 real-time network threats monitoring and access control.</t>
  </si>
  <si>
    <t>TDAC 100: VIRTUAL &amp; CLOUD SECURITY</t>
  </si>
  <si>
    <t>Telesoft Technologies' latest global threat intelligence solution</t>
  </si>
  <si>
    <t>TDAC: DIGITAL FORENSICS</t>
  </si>
  <si>
    <t>Unlocks network visibility and threat identification</t>
  </si>
  <si>
    <t>400GBPS FLOWPROBE: NETWORK TRAFFIC MONITORING</t>
  </si>
  <si>
    <t>Monitor real time traffic information and network performance whilst using anomaly detection to maintain cyber security with our ultra high performance 4x 100GbE network traffic monitor.</t>
  </si>
  <si>
    <t>FetchPro 2.0</t>
  </si>
  <si>
    <t>Telos solutions for the secure enterprise ensure that your personnel can work and collaborate securely and productively across and beyond the enterprise, supported by solutions for identity management and assurance, secure mobility, secure communication, and network management and defense.</t>
  </si>
  <si>
    <t>Telos offers cybersecurity solutions and services that empower and protect the world’s most security-conscious enterprises. Our pedigree in information and cybersecurity spans three decades.</t>
  </si>
  <si>
    <t>Cyber Risk Management and Compliance</t>
  </si>
  <si>
    <t>Telos’ cyber risk management solutions have disrupted traditional industry IT risk management practices since 2000 by developing purpose-built software to drive massive process efficiency (publishing, templates, and workflow), greatly enhanced IT asset test coverage (ability to test all assets vs just sampling), and unprecedented IT asset test frequency (continuous vs every three years).</t>
  </si>
  <si>
    <t>Telos ID (Telos Identity Management Solutions, LLC) is among the world’s leading providers of identity management and access solutions. Telos Corporation has a 50% ownership interest in Telos ID.</t>
  </si>
  <si>
    <t>Secure Mobility Solutions and Services</t>
  </si>
  <si>
    <t>Telos solutions for secure mobility help you work without concern across and beyond the enterprise.</t>
  </si>
  <si>
    <t>Email Protection Services</t>
  </si>
  <si>
    <t>Endpoint Protection Services</t>
  </si>
  <si>
    <t>Next Generation Firewall Services</t>
  </si>
  <si>
    <t>Threat Vulnerability Assessments</t>
  </si>
  <si>
    <t>Airwall Teams (free)</t>
  </si>
  <si>
    <t>Airwall Cloud</t>
  </si>
  <si>
    <t>Airwall Off the Grid</t>
  </si>
  <si>
    <t>Templar Shield’s Cloud Transformation Strategy (CTS) on Microsoft Azure offers complete migration planning services and solutions based on customers’ need, the workload targeted, and level of maturity. Templar Shield’s deep expertise in cloud infrastructure and cloud technology solutions provides efficient infrastructure set up and seamless migration.</t>
  </si>
  <si>
    <t>Companies have discovered that they can no longer maintain a reactionary culture to Compliance. Templar Shield is here to help you navigate the complexities of ever changing compliance requirements from Federal, State, Regulatory, and industry frameworks such as HIPAA, FISMA, GDPR and many others. Establish strong governance and compliance frameworks, implement unified policies and controls, systematically manage corporate obligations and regulatory research, correlate controls and compliance testing to impacted regulations, manage compliance processes, audits, testing, and remediation.</t>
  </si>
  <si>
    <t>Security Risk</t>
  </si>
  <si>
    <t>Organizations are in a constant battle with bad actors that are looking to penetrate their network by exploiting vulnerabilities. Templar Shield is an experienced GRC firm that can help any organization protect their business by leveraging leading GRC technology to transform an immature risk management process into a mature and Integrated Risk Management program.</t>
  </si>
  <si>
    <t>Templar Shield’s Operations Services helps organizations remain competitively agile in a world dominated by change. The C-suite must keep the core running while simultaneously identifying and investing in the new resources in deep industry expertise and analytics, delivering with the accretive value of human insights.</t>
  </si>
  <si>
    <t>Risk Transformation Services</t>
  </si>
  <si>
    <t>Templar Shield’s Risk Transformation Consulting Services helps organizations navigate the continuous evolution of the organization’s risk function, building greater risk aware cultures to make more informed risk based decisions to achieve corporate objectives. We help you define your functions and processes that embed risk in the every day actions of your organization.</t>
  </si>
  <si>
    <t>Adjusting from BC/DR to Pandemic Management:</t>
  </si>
  <si>
    <t>Pandemic plans need to reflect the institution’s size, complexity, and business activities. During a Pandemic the Business Impact Analysis and Risk Assessment should drive the impact and prioritization of critical services as well as the BCP.</t>
  </si>
  <si>
    <t>We transform governance, risk and compliance processes to leverage the latest technologies and service offerings. Navigate the challenges of complex application landscapes without the continuous growth of IT support teams to service these needs.</t>
  </si>
  <si>
    <t>Application Strategy</t>
  </si>
  <si>
    <t>Integrated Risk and Compliance Management technologies continue to evolve and remaining efficient and cost effective requires a continuous journey of change. Understanding the changes required to take advantage of today’s emerging technologies is essential. Executives need an application strategy that embraces emerging capabilities and is flexible to continuously adapt to changes in business strategy.</t>
  </si>
  <si>
    <t>Business Resiliency</t>
  </si>
  <si>
    <t>Automate your approach to business continuity and disaster recovery planning and execution, enabling swift response in crisis situations to protect your ongoing operations. Automate business impact analysis (BIA), business continuity plan management, disaster recovery, and incident response processes. Extend capabilities with world-class critical event communication, management and collaboration.</t>
  </si>
  <si>
    <t>Cloud Transformation Strategy</t>
  </si>
  <si>
    <t>Templar Shield’s Cloud Transformation Strategy (CTS) offers complete migration planning services and solutions based on customers’ need, the workload targeted, and level of maturity. Templar Shield’s deep expertise in cloud infrastructure and cloud technology solutions provides efficient infrastructure set up and seamless migration.
 Our CTS offering consists of numerous activities, resources, and tools designed to enhance the experience of our customers’ internal and external shareholders.</t>
  </si>
  <si>
    <t>Transform risk and compliance processes across the organization through industry expertise and insights</t>
  </si>
  <si>
    <t>Content Optimization</t>
  </si>
  <si>
    <t>Organizations have to keep up with changes to and introduction of new regulations, codes and reporting requirements coming from various authoritative sources. Often times, this leads to duplicated, uncoordinated regulatory and corporate compliance efforts. Templar Shield works with businesses to realign and develop a more efficient system to manage compliance activities.</t>
  </si>
  <si>
    <t>In today’s digital world, cyber-attacks can happen anywhere hence organizations leaders are making cyber security a critical priority. With the increase in data breaches, protecting employee, customer, third-party, and information on organizational assets, and IP have become important to leadership and to maintain continuity of business.</t>
  </si>
  <si>
    <t>Optimize how you manage Enterprise and Operational Risk, meet regulatory and audit needs, protect privacy and secure data. Templar Shield helps companies build, mature, and embed risk programs throughout the organization. Automate risk assessment processes, develop risk and control frameworks, manage KRIs, facilitate remediation, and integrate technology into your processes to develop systematic reporting and automation.</t>
  </si>
  <si>
    <t>Transform your internal audit function through improved collaboration among audit, risk and compliance teams, automated real time reporting, and integration with audited functional groups for streamlined remediation. Templar Shield helps organizations define audit processes and controls and select and implement leading technical solutions to facilitate the complete audit lifecycle including audit planning, audit engagements and workpapers and findings remediation.</t>
  </si>
  <si>
    <t>Integrated Risk Management as a Service</t>
  </si>
  <si>
    <t>Organizations consistently evolve their risk and compliance programs. People and processes change, and the technical capabilities must also. Templar Shield provides organizations with continuous evolution and maturity of content, processes and technologies with Integrated Risk Management DevOps, delivering features, fixes, and updates frequently to align with business objectives.</t>
  </si>
  <si>
    <t>Third Party Risk Management (TPRM)</t>
  </si>
  <si>
    <t>Organizations are challenged in managing their third parties due to continuing globalization of markets with increasing compliance requirements, expanding outsourcing of business processes and use of hyper-connected cloud environments that possess great risk to the enterprise. Third parties are used for a wide range of products and services which are subject to unforeseen disruptive events that can cause significant damage including compliance violations, security breaches, financial losses from errors and fraud, and jeopardized reputation.</t>
  </si>
  <si>
    <t>Vendor Management as a Service</t>
  </si>
  <si>
    <t>Organizations are challenged in managing their third parties due to continuing globalization of markets with increasing compliance requirements, expanding outsourcing of business processes and use of hyper-connected cloud environments that possess great risk to the enterprise. Templar Shield helps vendors work for you rather than expose you with our integrated third party risk management solution or solutions custom fit for your environment.</t>
  </si>
  <si>
    <t>Security Self Assessment</t>
  </si>
  <si>
    <t>Templarbit provides you with blazing fast security monitoring that delivers insights into the availability, performance, and security configuration of websites, APIs, and Web Applications. It's a beautiful and fast way to establish continuous security monitoring on your apps, enabling you to measure everything out of the box without having to install any packages, agents, or libraries.</t>
  </si>
  <si>
    <t>Templarbit Vendor Risk Assessments</t>
  </si>
  <si>
    <t>Whether you want to monitor five or five thousand vendors, Templarbit Vendor Risk Assessments will accelerate this process. We are already scanning millions of companies and their assets multiple times a day for security vulnerabilities and misconfigurations.
 Rely on the deepest and broadest set of risk data to keep your entire software supply chain secure.</t>
  </si>
  <si>
    <t>tenable.ad</t>
  </si>
  <si>
    <t>Take advantage of web application security built by the largest vulnerability research team in the industry.
 From OWASP Top 10 risks to vulnerable web app components, Tenable.io Web App Scanning provides comprehensive and accurate vulnerability scanning. Gain full visibility of IT, cloud and web application vulnerabilities in a single platform.</t>
  </si>
  <si>
    <t>PCI ASV</t>
  </si>
  <si>
    <t>Tenable’s PCI ASV solution, a Tenable.io workbench, leverages Tenable.io Vulnerability Management scanning to streamline the ASV process, including running scans, resolving disputes and preparing compliant scan reports as required by PCI 11.2.2.</t>
  </si>
  <si>
    <t>TENABLE.OT</t>
  </si>
  <si>
    <t>IT and OT infrastructures are rapidly converging. The days of air-gapped systems are gone. Industrial and critical infrastructure organizations are adopting IoT devices at an unprecedented rate.
 As these environments converge and expand, your attack surface and attack vectors do, too. That means you likely have blind spots across your converged IT/OT infrastructure that can lead to unacceptable risk.</t>
  </si>
  <si>
    <t>TENABLE.IO</t>
  </si>
  <si>
    <t>Get a risk-based view of your entire attack surface—from IT to cloud to containers—so you can quickly identify, investigate and prioritize vulnerabilities.
 Managed in the cloud and powered by Nessus technology, Tenable.io provides the industry's most comprehensive vulnerability coverage with the ability to predict which security issues to remediate first. It’s your complete end-to-end vulnerability management solution.</t>
  </si>
  <si>
    <t>TENABLE.SC</t>
  </si>
  <si>
    <t>Get a risk-based view of your IT, security and compliance posture so you can quickly identify, investigate and prioritize vulnerabilities.
 Managed on-premises and powered by Nessus technology, Tenable.sc provides the industry's most comprehensive vulnerability coverage with real-time continuous assessment of your network. It’s your complete end-to-end vulnerability management solution.</t>
  </si>
  <si>
    <t>LUMIN</t>
  </si>
  <si>
    <t>Calculate, communicate and compare your cyber exposure while managing risk with Tenable Lumin. For the first time ever, you can visualize and explore your Cyber Exposure, track risk reduction over time, and benchmark against your peers. Use Tenable Lumin, an advanced visualization, analytics and measurement solution, to understand and reduce your Cyber Exposure.</t>
  </si>
  <si>
    <t>NESSUS</t>
  </si>
  <si>
    <t>Vulnerability Scanner</t>
  </si>
  <si>
    <t>Nessus is trusted by more than 30,000 organizations worldwide as one of the most widely deployed security technologies on the planet - and the gold standard for vulnerability assessment.</t>
  </si>
  <si>
    <t>Tenable.io® Container Security seamlessly and securely enables DevOps processes by providing visibility into the security of container images – including vulnerabilities, malware and policy violations – through integration with the build process.</t>
  </si>
  <si>
    <t>TeraDactor</t>
  </si>
  <si>
    <t>TeraDact allows for the intelligent sharing of different versions of the same document. Operating in a collaborative environment, TeraDact can share a single document with multiple users at different access levels allowing users to only see and manipulate the information they are authorized to see. As users save their work, TeraDact saves and stores only one complete version of the document simplifying version control and reducing the risk of data loss.</t>
  </si>
  <si>
    <t>Teramind DLP</t>
  </si>
  <si>
    <t>Data Loss Prevention (DLP) is a strategy for ensuring your employees and vendors do not accidentally or intentionally share sensitive and company confidential data outside your organization.</t>
  </si>
  <si>
    <t>Teramind Starter</t>
  </si>
  <si>
    <t>Organizations looking to protect their intellectual property and sensitive data from falling into the wrong hands, and looking to optimize processes and maximize employee productivity, are looking to implement employee monitoring (aka user activity monitoring) software that allows for user session recording and analysis.</t>
  </si>
  <si>
    <t>Teramind UAM</t>
  </si>
  <si>
    <t>Activity Monitoring, User Behavior Analytics, Productivity Optimization &amp; Insider Threat Detection in a Single Platform</t>
  </si>
  <si>
    <t>Matchlight</t>
  </si>
  <si>
    <t>The Matchlight all-in-one platform places prioritized alerts at your fingertips, with the ability to drill down into the actionable, analytics-driven insights you need to assign resources and take action quickly and efficiently.</t>
  </si>
  <si>
    <t>Managed security services provide a holistic approach to security awareness program, generating better results than many organizations are able to achieve in-house. This option offers ongoing project management, seamless campaign launches and continuous optimization. It also ensure your program is aligned to your security objectives by defining and tracking KPIs, and reporting on results and progress.</t>
  </si>
  <si>
    <t>Reduce risks associated with cyber threats by implementing powerful phishing simulations as part of your security awareness training solution.</t>
  </si>
  <si>
    <t>DATA PRIVACY AWARENESS TRAINING</t>
  </si>
  <si>
    <t>Ensure that personal information remains secure</t>
  </si>
  <si>
    <t>Empower users to become cyber heroes and protect your organization’s data
 Learn how our security awareness training programs can reduce the risk of data exposure to phishing and other cyber attacks by more than 14%.</t>
  </si>
  <si>
    <t>CISO Coaching &amp; Consulting</t>
  </si>
  <si>
    <t>One of our in-house CISOs will be happy to support and coach you and your team as you develop or enhance your security awareness plan.</t>
  </si>
  <si>
    <t>SECURITY AWARENESS PLATFORM</t>
  </si>
  <si>
    <t>A cyber security awareness platform that enables you to easily manage and distribute training content, evaluate knowledge retention, while tracking and reporting participation and progress on learning outcomes.</t>
  </si>
  <si>
    <t>GDPR TRAINING</t>
  </si>
  <si>
    <t>Help employees understand the scope of the General Data Protection Regulation (GDPR) training requirements as well as the associated rights and responsibilities.</t>
  </si>
  <si>
    <t>GOVERNANCE AND COMPLIANCE TRAINING ONLINE</t>
  </si>
  <si>
    <t>Manage risks and meet compliance regulations</t>
  </si>
  <si>
    <t>Our highly-qualified and experienced technical experts can assist in all areas of your organisations cloud strategy. We will sit down with you to execute a detailed workload analysis, interviewing key stakeholders, reviewing existing documentation and systems before providing an all-inclusive report on your current environment. Our team will then provide your organisation with key recommendations and roadmaps for your cloud migration to ensure that nothing is missed, and you can move forward quickly with little delay.</t>
  </si>
  <si>
    <t>Incident Response &amp; Digital Forensics</t>
  </si>
  <si>
    <t>At some point, despite all your investments in improving your cybersecurity, it is likely that you will suffer a cyber-related incident. It is the preparation that you have done prior that will dictate the impact. Good incident response starts with preparation!</t>
  </si>
  <si>
    <t>Managed Security Services (MSSP) 24x7</t>
  </si>
  <si>
    <t>Our Security Operations Centre (SOC) is a world-class, Melbourne based, ISO 27001 certified facility, where our team of dedicated cybersecurity specialists and networking engineers monitor and manage client environments 24x7.</t>
  </si>
  <si>
    <t>Keeping security top-of-mind across an entire organisation is a perennial challenge, but it’s one we’re able to address with face-to-face (or remote) high-impact awareness sessions.</t>
  </si>
  <si>
    <t>Cybersecurity is no longer an IT issue but a wider business concern that affects everyone from the basement to the boardroom. Engage with us to help translate technical impacts into business risks and guide your organisations to becoming more resilient and ensure effective returns on your security investment.</t>
  </si>
  <si>
    <t>Consulting - Strategy and Implementation</t>
  </si>
  <si>
    <t>Our cybersecurity experts will help you assess, protect and respond to cyber threats—giving you the confidence in your cybersecurity landscape. Our consulting services enables your security environment to operate more securely and efficiently.</t>
  </si>
  <si>
    <t>Security Testing and Technical Assurance</t>
  </si>
  <si>
    <t>Our team of offensive cybersecurity experts will assess your organisation’s network, systems, applications and people for security vulnerabilities.</t>
  </si>
  <si>
    <t>With users connected to mobile networks, and with applications hosted in the cloud, traditional enterprise perimeter models are ineffective.
 A new approach to the perimeter is required, one where the user themselves is the new perimeter and security can be built around the user, no matter what device they use or application they access.</t>
  </si>
  <si>
    <t>Tessian Enforcer</t>
  </si>
  <si>
    <t>Level-up Your Data Loss Prevention Strategy.</t>
  </si>
  <si>
    <t>Tessian Guardian</t>
  </si>
  <si>
    <t>Data Loss Stops Here.
 Prevent accidental data loss caused by human error on email with Tessian Guardian.</t>
  </si>
  <si>
    <t>Tessian Defender</t>
  </si>
  <si>
    <t>Prevent email threats that legacy email controls can't detect.</t>
  </si>
  <si>
    <t>Tessian HLS Intelligence</t>
  </si>
  <si>
    <t>Strengthen your defense against human error with Human Layer Intelligence.</t>
  </si>
  <si>
    <t>Tevora’s team of first responders, threat hunters and incident containment specialists work with leading tools and techniques, and are ready to serve when your business needs it most.</t>
  </si>
  <si>
    <t>Cloud &amp; Security Solutions</t>
  </si>
  <si>
    <t>Our Cloud and Security solutions deliver the innovation and convenience your users demand while securing your environment from the data center to the cloud.</t>
  </si>
  <si>
    <t>Tevora is unmatched in our ability to help you achieve and demonstrate compliance with the industry’s latest standards.</t>
  </si>
  <si>
    <t>From assessments to program development, Tevora’s ERM services help you identify, prioritize and treat risks that pose a threat to your business strategy and objectives.</t>
  </si>
  <si>
    <t>We help you design effective security strategies and implement plans that meet the growing demands of domestic and international privacy regulations.</t>
  </si>
  <si>
    <t>Surfwatch Analytics API</t>
  </si>
  <si>
    <t>The SurfWatch Analytics API provides strategic and operational cyber threat intelligence that feeds directly into your existing environment. SurfWatch continuously collects, standardizes and analyzes cyber-related information from social media, news and blogs, threat, phishing and vulnerability feeds, Dark Web markets and forums, paste sites, security vendors, and end users, to deliver highly relevant, timely and evaluated threat intelligence that seamlessly integrates with your environment.</t>
  </si>
  <si>
    <t>Network Encryptors</t>
  </si>
  <si>
    <t>Thales High Speed Encryptors provide network independent data-in-motion encryption (Layers 2, 3 and 4) ensuring data is secure as it moves from site-to-site, or from on-premises to the cloud and back. Thales High Speed Encryptors are available as both physical and virtual appliances, supporting a wide spectrum of network speeds from 10 Mbps to 100 Gbps, with platforms ranging from single to multi-port appliances.</t>
  </si>
  <si>
    <t>Multi-factor authentication serves a vital function within any organization -securing access to corporate networks, protecting the identities of users, and ensuring that a user is who he claims to be.
 Evolving business needs around cloud applications and mobile devices, combined with rising threats, and the need to reduce costs, require entirely new considerations for access control.</t>
  </si>
  <si>
    <t>SureDrop is an enterprise-class, cloud-based or on-premises solution for secure file sharing and collaboration with end-to-end encryption. SureDrop was developed for organizations with strong security policies around file storage, synchronization, and sharing, but also meets the productivity benefits of a fully-featured file collaboration solution.</t>
  </si>
  <si>
    <t>Data at Rest Encryption</t>
  </si>
  <si>
    <t>The CipherTrust Data Security Platform unifies data discovery, classification and data protection, as well as unprecedented granular access controls with centralized key management – all on a single platform. This results in less resources dedicated to data security operations, ubiquitous compliance controls, and significantly less risk across your business.</t>
  </si>
  <si>
    <t>Data Discovery and Classification</t>
  </si>
  <si>
    <t>Thales CipherTrust Data Discovery and Classification helps your organization get complete visibility into your sensitive data with efficient data discovery, classification, and risk analysis across heterogeneous data stores - the cloud, big data, and traditional environments - in your enterprise.</t>
  </si>
  <si>
    <t>Data Protection on Demand</t>
  </si>
  <si>
    <t>Data Protection on Demand (DPoD) is a cloud-based platform that provides a wide range of Cloud HSM and key management services through a simple on-line marketplace. With DPoD, security is made simpler, more cost effective and easier to manage because there is no hardware to buy, deploy and maintain. Just click and deploy the protection you need, provision services, add security policies and get usage reporting in minutes.</t>
  </si>
  <si>
    <t>Thales key management streamlines and strengthens key management in cloud and enterprise environments over a diverse set of applications. The FIPS 140-2-compliant CipherTrust Manager manages and protects keys on behalf of a variety of applications including database TDE, KMIP clients as well as all Thales CipherTrust Data Security Platform.</t>
  </si>
  <si>
    <t>General Purpose Hardware Security Modules</t>
  </si>
  <si>
    <t>Protect your critical data and digital identities in high assurance FIPS 140-2-verified, tamper-resistant Thales Luna hardware security modules (HSMs). As the foundation of digital security, Luna HSMs secure your entire crypto infrastructure by generating, managing and storing encryption keys in a hardware root of trust. Quickly and easily secure a wide-range of standard applications through our broad partner ecosystem – documented, out-of-the box integrations. Centrally manage your Luna Network HSM crypto resources, have visibility into their status, and be proactive in dealing with challenges before they affect service level agreements with Thales Crypto Command Center.</t>
  </si>
  <si>
    <t>Payment Hardware Security Modules</t>
  </si>
  <si>
    <t>The payShield 10K from Thales delivers a suite of payment security functionality including transaction processing, sensitive data protection, payment credential issuing, mobile card acceptance and payment tokenization. It is used throughout the global payment ecosystem by issuers, service providers, acquirers, processors and payment networks. The payShield 10K has PCI HSM v3 and FIPS 140-2 Level 3 certifications.</t>
  </si>
  <si>
    <t>Ensure the right user has access to the right resource at the right level of trust.</t>
  </si>
  <si>
    <t>Cloud Single Sign On (Cloud SSO)</t>
  </si>
  <si>
    <t>Securing and managing cloud identities is central to an enterprise’s IAM strategy. Without a centralized, iterative process for cloud identity management, organizations cannot build a sound cloud adoption strategy. Identity lifecycle management becomes inefficient, password resets lead to high help desk costs, and IT require multiple consoles to troubleshoot users. Plus, compliance risk increases as IT lack visibility into who is accessing what and when.
 Cloud single sign on (SSO) offers easy access to cloud applications by letting users log in to all their cloud apps with a single identity—a single username and password set. By maintaining just one identity for all cloud apps, Cloud SSO solutions eliminate password fatigue and lower IT management overheads.</t>
  </si>
  <si>
    <t>Automate Software Updates - Sentinel Up</t>
  </si>
  <si>
    <t>Automate the distribution of software updates, and enable vendors to gain valuable insights about their install base - while improving their customer experience. Support your entire licensing and entitlement life cycle as you integrate with other Sentinel products.</t>
  </si>
  <si>
    <t>Code Signing Certificates are used by software developers to digitally sign apps, drivers, and software programs as a way for end-users to verify that the code they receive has not been altered or compromised by a third party. They include your signature, your company’s name, and if desired, a timestamp.</t>
  </si>
  <si>
    <t>SSL Web Server Certificates</t>
  </si>
  <si>
    <t>Thawte powered by DigiCert SSL Web Server Certificates secure confidential information exchanged online and confirm your site’s identity to employees, business partners, and other users.
 Thawte customers now have an upgraded purchase and validation experience in DigiCert CertCentral. Set up your CertCentral account in minutes to buy, manage, renew and automate your certificates.</t>
  </si>
  <si>
    <t>SSL Web Server Wildcard Certificates</t>
  </si>
  <si>
    <t>Reduce management time and cost while securing multiple domains under a single TSL/SSL certificate with Thawte powered by DigiCert.
 Wildcard notation allows you to extend security to different subdomains under your top-level domain.
 Wildcard certificates also allow you to expand functionality when combined with SANs.
 Thawte customers now have an upgraded purchase and validation experience in DigiCert CertCentral. Set up your CertCentral account in minutes to buy, manage, renew and automate your certificates.</t>
  </si>
  <si>
    <t>SSL123 Certificates</t>
  </si>
  <si>
    <t>Thawte powered by DigiCert SSL123 Certificates have the fastest issuance time to quickly enable encrypted connections to your web server. This domain-only validation SSL Certificate provides up to 256-bit encryption for web-based applications that are not at risk for phishing or fraud.
 Thawte customers now have an upgraded purchase and validation experience in DigiCert CertCentral. Set up your CertCentral account in minutes to buy, manage, renew and automate your certificates.</t>
  </si>
  <si>
    <t>SSL123 Wildcard Certificates</t>
  </si>
  <si>
    <t>Thawte powered by DigiCert SSL123 Wildcard Certificates allow you to quickly secure all your subdomains with only one certificate. Extend flexible and efficient security to multiple subdomains and servers while simplifying management.
 Thawte customers now have an upgraded purchase and validation experience in DigiCert CertCentral. Set up your CertCentral account in minutes to buy, manage, renew and automate your certificates.</t>
  </si>
  <si>
    <t>Subject Alternative Names (SAN)</t>
  </si>
  <si>
    <t>Efficiently secure multiple domains with Subject Alternative Names certificates. Ideal for shared hosting or QA test environments, SAN certificates from Thawte powered by DigiCert make it easy to secure multiple business applications on a single server.
 Thawte customers now have an upgraded purchase and validation experience in DigiCert CertCentral. Set up your CertCentral account in minutes to buy, manage, renew and automate your certificates.</t>
  </si>
  <si>
    <t>TLS/SSL at Enterprise Scale</t>
  </si>
  <si>
    <t>DigiCert CertCentral allows you to deploy, manage, revoke, and renew any number of certificates in one easy to use platform. With CertCentral, you can also manage who has deployment and revocation abilities inside your organization. You’ll never have to track your certificate security with a spreadsheet again.</t>
  </si>
  <si>
    <t>TLS/SSL Certificates with EV</t>
  </si>
  <si>
    <t>Thawte powered by DigiCert SSL Web Server Certificates with EV enable the most security, assuring users that your site is protected and your identity has been authenticated to the industry’s highest standard.
 Thawte customers now have an upgraded purchase and validation experience in DigiCert CertCentral. Set up your CertCentral account in minutes to buy, manage, renew and automate your certificates.</t>
  </si>
  <si>
    <t>Trusted Seal Site</t>
  </si>
  <si>
    <t>Customers need to know they can trust your site before they create an account or enter a credit card number. The Thawte powered by DigiCert Trusted Site Seal assures visitors of the security and authenticity of your site.</t>
  </si>
  <si>
    <t>AOP Cookie Consortium</t>
  </si>
  <si>
    <t>Today’s dynamic digital environment involves dozens—sometimes hundreds--of ever-changing vendors and tracking technologies, making it hard to comply with data protection regulations. The Association for Online Publishing solved this challenge for their UK publisher members with the Cookie Consortium program, a unified vendor cookie pool to support member data protection compliance efforts.</t>
  </si>
  <si>
    <t>With increasing public awareness and a rapidly changing regulatory environment, unauthorized online data tracking can do more than annoy your mobile app and website visitors. Mismanaged digital data can also weaken monetization efforts and induce regulatory fines and penalties</t>
  </si>
  <si>
    <t>Maintaining HTTPS encryption when third-parties contribute most of your website and mobile app code is a tall order, even for the most sophisticated IT and security teams. How can you ensure encryption for your digital assets on a 24/7 basis? The Media Trust Encryption Compliance promotes a safer user experience by reining in encryption breaks on your digital properties.</t>
  </si>
  <si>
    <t>The Media Trust’s General Data Protection Regulation (GDPR) solution provides a broad and in-depth view into data tracking and collection activity in your complex, ever-changing digital environment.</t>
  </si>
  <si>
    <t>Malware Attack Data</t>
  </si>
  <si>
    <t>The consumer internet is the most exploited threat vector for malware delivery and your employees access it daily. Traditional security practices like using AVs, web filters, and allow/whitelists and block/blacklists are clearly falling short. The Media Trust’s Malware Attack Data provides the vital information required to shield your organization from threats hiding in malicious content rendering on mobile apps and websites regularly visited by your employees.</t>
  </si>
  <si>
    <t>Malware Prevention</t>
  </si>
  <si>
    <t>Unmonitored, unchecked, and unmanaged online technology providers act as a conduit for highly targeted attacks. So how do you ensure that your mobile apps and websites don’t infect users? The Media Trust provides 24/7 detection and notification of threats by monitoring the real-user experience of your digital properties.</t>
  </si>
  <si>
    <t>Digital Vendor Risk Management</t>
  </si>
  <si>
    <t>You can’t control what you don’t know. Think about it. Your business likely knows more about the cleaning crew or office technology suppliers than you know about the technology providers executing in your digital environment. Digital Vendor Risk Management (DVRM) is a centralized platform to identify, remediate, and govern risks across your mobile apps and websites. This is the only vendor risk management technology for the digital-first economy.</t>
  </si>
  <si>
    <t>VIRTUAL CIO/CISO</t>
  </si>
  <si>
    <t>Virtual CIO/CISO</t>
  </si>
  <si>
    <t>As I.T. consultants with 20+ years of experience, we know the industry inside and out. We’re well-versed in the right products, tools and security solutions to keep your business running efficiently. Think of us as your virtual CIO/CISO!</t>
  </si>
  <si>
    <t>IT SUPPORT</t>
  </si>
  <si>
    <t>There’s nothing worse than your computer crashing or requiring an update at an inopportune time. With our monthly managed I.T. services, we take care of everything to keep you ahead of the curve. If a problem does pop up, our IT support team is there to help you through it.</t>
  </si>
  <si>
    <t>SECURITY SERVICES</t>
  </si>
  <si>
    <t>If you’re required to maintain compliance, you’ve been hacked or breached, or you simply want to prevent the worst case scenario, our security services can help.</t>
  </si>
  <si>
    <t>Cybersecurity threats are today’s top business risk. Hackers are now exploiting your third parties to get to your data. Lack of policies, technologies and best practices preparedness can cause setbacks, lead to breaches of critical data and intellectual property, negatively affect customers, ruin reputations, and impact profits.
 Criminals are well-organized and sophisticated. New standards and best practices assist organizations in maintaining a healthy risk control environment with the goal of proactively managing cyber vulnerabilities. However, sifting through all of the regulations and developing your own policies can sometimes be a daunting task.</t>
  </si>
  <si>
    <t>Emerging Technologies</t>
  </si>
  <si>
    <t>It is vital to understand how to remain secure and protect our global environment in this ever-evolving modern world. There is no doubt that significant technological advances are making their way into the marketplace. And while the thought of exponential growth may be exciting, it is becoming increasingly difficult to stay on top of the latest innovation and the processes necessary to implement and properly manage new technologies.</t>
  </si>
  <si>
    <t>For most top-tier organizations, outsourcing key functions has become a necessary component to creating efficiencies in today’s complex economy. Organizations must develop comprehensive programs to include oversight for security, cybersecurity, technology, privacy, and business resiliency risk. Additionally, with all of the recent breaches occurring across a multitude of verticals, organizations must be dedicated to building a robust third party risk management program in order to protect themselves from financial and reputational risk.</t>
  </si>
  <si>
    <t>MESSAGING TOOLS</t>
  </si>
  <si>
    <t>You’ll hear us say it again and again: A successful awareness program is run like a marketing campaign. These materials will help you do that.</t>
  </si>
  <si>
    <t>REINFORCEMENTS</t>
  </si>
  <si>
    <t>Keep your awareness messages in the forefront of users’ minds with content that reinforces the lessons most important to your organization.</t>
  </si>
  <si>
    <t>TRAINING MATERIALS</t>
  </si>
  <si>
    <t>Every successful security awareness program’s foundation includes formal elearning which is scorable, measurable, and trackable.</t>
  </si>
  <si>
    <t>Industrial IoT</t>
  </si>
  <si>
    <t>Unleash the power of Deep Machine Learning: Protect your assets, maximize up-time, drive more efficient outcomes.</t>
  </si>
  <si>
    <t>Financial Crime</t>
  </si>
  <si>
    <t>Illuminate your blindspots - uncover tomorrow's money laundering, fraud &amp; ATM breaches, today.</t>
  </si>
  <si>
    <t>Canary</t>
  </si>
  <si>
    <t>Internet &amp; WAN</t>
  </si>
  <si>
    <t>WAN Monitoring</t>
  </si>
  <si>
    <t>Whether delivering a digital service to customers or connecting your employees to SaaS applications, more of the networks you rely on for effective service delivery are now outside your four walls. Visibility into the Internet and cloud service networks is now critical to ensuring the continuity of your business.
 ThousandEyes offers the most correlated visibility across network, application, routing and device layers, giving you unprecedented insight into how the performance of Internet and WAN connectivity impacts user experience.</t>
  </si>
  <si>
    <t>Browser Synthetics</t>
  </si>
  <si>
    <t>Applications today are built on and delivered by an increasing number of external dependencies, from ISP networks to API services. In order to understand how employees or customers experience an application, and the impact of every network and service on performance, you need modern synthetics paired with deep network path and routing visibility.</t>
  </si>
  <si>
    <t>End User Monitoring</t>
  </si>
  <si>
    <t>The modern enterprise is changing. What used to be entirely within your control is now outside your corporate perimeter. On-premises applications are now SaaS-based or in the cloud and your workers are more distributed than ever before, making it difficult to ensure digital experience using legacy application performance management (APM) solutions. Ensuring employee productivity across this vast ecosystem requires a totally new application monitoring paradigm—end-to-end visibility from user endpoints to any web application.</t>
  </si>
  <si>
    <t>Internet Insights™</t>
  </si>
  <si>
    <t>Your customer and employee digital experiences rely on a vast number of ISPs, cloud services, SaaS and other external providers. But determining the ideal providers for your use case—and managing them successfully over time—can be extremely challenging in the absence of a large, authoritative data.
 ThousandEyes Internet Insights™ leverages collective insight gleaned from billions of daily measurements to lift the lid off of service provider performance, so you can make informed vendor decisions and assertively collaborate with service providers. This global service provider view complements our multi-layer visibility to provide you with a 360° view of digital experience.</t>
  </si>
  <si>
    <t>Surfwatch Cyber Advisor</t>
  </si>
  <si>
    <t>With SurfWatch Cyber Advisor, you have visibility of your growing digital risk footprint and know how to address relevant threats before it’s too late.</t>
  </si>
  <si>
    <t>We have reinvented penetration testing as the world knows it. Combining our world-class security specialists with cutting-edge security automation means our penetration tests uncover more risks to your business, identify vulnerable employees, and verify exploitable attack vectors that can lead to your organisation becoming breached. With an intelligence-based risk management approach, we accurately classify risk and provide priority recommendations to keep your business safe.</t>
  </si>
  <si>
    <t>SECURE CODE REVIEWS</t>
  </si>
  <si>
    <t>Utilising our customised and globally recognised Application Security Verification Standard (ASVS), our application security specialists dive deep into your application source code to identify security flaws that can leave your business exposed. With access to hundreds of categories of security controls, we offer multiple levels of secure code reviews. Just choose the level based on technical and business risks, application size, and security budget to suit your business.</t>
  </si>
  <si>
    <t>STRATEGIC SECURITY SERVICES</t>
  </si>
  <si>
    <t>Our Strategic Security Services work alongside your team to deliver a strategic and prioritised security roadmap – customised for your business. These strategic services review your key threats and risks, as well as your existing security architecture, to enable you to plan your security activities and budgets over the coming years to maximise risk reduction and avoid any security breaches.</t>
  </si>
  <si>
    <t>Continued advances in attack sophistication and increased funding for cyber-criminals has seen annual malware revenues breach$1B. Impacts to organisations now exceed $5M. It is critical your business responds quickly and effectively to a security breach. Our experienced security team apply mature incident response procedures and deep technical skills to help manage any security breaches to get your business back on track. The faster a security breach is contained, the lesser the impact to your business.</t>
  </si>
  <si>
    <t>Security training educates your employees on the real threats and attacks that can occur, and the ways they can proactively protect your organisation from being compromised. Or Security Awareness Training is designed to showcase how employees can execute insecure actions that lead to a security breach. Secure Developer Training ensures attendees understand how application source code will proactively prevent vulnerabilities. Our Black Hat USA “The Shellcode Lab” and “The Security Automation Lab” training is world-renowned. Whichever specialist training module you choose we can ensure your organisation understands how to be at the forefront of security.</t>
  </si>
  <si>
    <t>Threat Stack Insight</t>
  </si>
  <si>
    <t>Network Security Monitoring</t>
  </si>
  <si>
    <t>Improve your cloud security posture with deep security analytics and a dedicated team of Threat Stack experts who will help you set and achieve your security goals.</t>
  </si>
  <si>
    <t>Threat Stack Oversight (SOC)</t>
  </si>
  <si>
    <t>Reduce mean-time-to-respond with 24/7/365 monitoring and alert escalation from the Threat Stack Security Operations Center.</t>
  </si>
  <si>
    <t>The support from senior security experts enables timely discovery, alert, response and remediation of internal and external threats, as well as hackers’ profile analysis and traceability analysis. In-depth analysis is performed on events such as mainstream threats, major security incidents, and high-risk APTs. Recommendations are provided on early warning, prevention, response and remediation.</t>
  </si>
  <si>
    <t>OneDNS Cloud</t>
  </si>
  <si>
    <t>A safer and more stable online experience
 Configure the DNS service address to point to OneDNS, you can automatically block malicious address access</t>
  </si>
  <si>
    <t>Surfwatch Threat Analyst</t>
  </si>
  <si>
    <t>SurfWatch Threat Analyst is an easy-to-use SaaS product that delivers strategic and operational threat intelligence to help organizations identify adversarial opportunities for attack and proactively mitigate cyber risks.</t>
  </si>
  <si>
    <t xml:space="preserve">Domain Threat Intelligence </t>
  </si>
  <si>
    <t>has the purpose and objective of identifying any public information available at OSINT and CLOSINT level relating to a given target. The activity of Threat Intelligence gathering is carried out through a process of research, identification and selection of publicly available information relating to the domain of interest.</t>
  </si>
  <si>
    <t>In today’s fast changing environment, thorough testing and in-depth training are critical to maintaining a secure organization.</t>
  </si>
  <si>
    <t>SOAR Platform</t>
  </si>
  <si>
    <t>Risk Quantifier (RQ)</t>
  </si>
  <si>
    <t>Identify the risks that matter most to your organization by quantifying cyber risk in financial terms</t>
  </si>
  <si>
    <t>With our Threat Intelligence Platform (TIP), centralize the aggregation and management of threat data no matter the source. Whether it’s Open Source data from OSINT Feeds, Blogs, or RSS Feeds; or indicators being sent from a threat intel feed provided by an ISAC or Premium Provider, we take that data and add additional context.</t>
  </si>
  <si>
    <t>ThreatLocker® Application Control</t>
  </si>
  <si>
    <t>Application Whitelisting has long been considered the gold standard in protecting businesses from viruses, ransomware, and other malicious software. Unlike antivirus, Application Whitelisting puts you in control over what software, scripts, executables, and libraries can run on your endpoints and servers. This "default deny" approach not only stops malicious software, but it also stops any other unpermitted applications from running.
 Controlling what software can run should be the first line of defense in protecting yourself from malicious software. Ringfencing then adds the second line of defense for applications that are permitted. First, by defining how applications can interact with each other, and then controlling what resources applications can access, such as network, files, and registry. Ringfencing is an invaluable tool in the fight against fileless malware and software exploits.</t>
  </si>
  <si>
    <t>ThreatLocker® Storage Control</t>
  </si>
  <si>
    <t>File Control</t>
  </si>
  <si>
    <t>Most data protection programs on the market are butcher knife solutions to a problem that requires a scalpel. Blocking USB drives and encrypting data-storage servers can help secure your organization’s private data, but these tools don’t take into account that this data still needs to be utilized and quickly. Waiting for approval or trying to find a device that’s allowed to access needed files can drain hours of productivity.
 ThreatLocker® Storage Control is an advanced storage control solution that protects information. We give you the tools to control the flow and access of data. You can choose what data can be accessed, or copied, and the applications, users, and computers that can access said data. By using ThreatLocker®, you are in control of your file servers, USB drives, and your data.</t>
  </si>
  <si>
    <t>ThreatLocker® Elevation Control</t>
  </si>
  <si>
    <t>Anti Fraud Suite – AFS</t>
  </si>
  <si>
    <t>Our fraud detection solution for digital banking and payments is innovative, feature-rich, and modular. It provides behavioral profiling including behavioral biometrics, transaction risk analysis, and threat detection in one machine learning-based analytics engine.</t>
  </si>
  <si>
    <t>Cyber Threat Protection</t>
  </si>
  <si>
    <t>Our unique solution for online lending, gaming and other web-based businesses was developed to minimize fraud and credit risk. Clair uses behavioral profiling and biometrics to determine who your customers really are, to predict future business outcomes and fraud, and much more.</t>
  </si>
  <si>
    <t>Threat Detection Platform - TDP</t>
  </si>
  <si>
    <t>Intelligence-driven threat awareness platform which can focus on real threat, pinpoint compromised hosts and empower security manager with closed loop security.</t>
  </si>
  <si>
    <t>ThreatModeler AppSec</t>
  </si>
  <si>
    <t>Ideal for companies migrating from tactical threat modeling tools to a strategic, fully integrated threat modeling solution.</t>
  </si>
  <si>
    <t>ThreatModeler Cloud</t>
  </si>
  <si>
    <t>ThreatModeler supports the creation of threat models for all cloud environments. Automatically create threat models from the beginning of the Cloud Development Life Cycle (CDLC) to ensure security is built in. Out-of-the-box, ThreatModeler supports AWS, Azure and Google Cloud Provider (GCP).</t>
  </si>
  <si>
    <t>ThreatModeler Community Edition</t>
  </si>
  <si>
    <t>For the first time ever, developers can harness the power of ThreatModeler’s industry leading automated platform via the free Community Edition. Known for our innovative diagramming functionality, DevSecOps can now choose to use a questionnaire for threat modeling, enabling them to choose the approach that best-suits their security needs. 
 Leverage our innovative Threat Intelligence Framework to uncover all threats to your IT applications and underlying infrastructure in a simple, easy-to-use checklist. We provide the unparalleled ability for developers to confidently produce secure code.</t>
  </si>
  <si>
    <t>InfoSec Insider Community</t>
  </si>
  <si>
    <t>Podcast</t>
  </si>
  <si>
    <t>Vulnerabilities</t>
  </si>
  <si>
    <t>ThreatQ Investigations</t>
  </si>
  <si>
    <t>The industry’s first cybersecurity situation room designed for collaborative threat analysis, shared understanding and coordinated response. ThreatQ Investigations embeds visualization and documentation in a shared environment for a greater understanding and focus throughout the analysis process.</t>
  </si>
  <si>
    <t>The ThreatQuotient™ Professional Services team delivers end-to-end services to transform the capabilities of enterprise security operations. These services empower enterprises to seamlessly deploy ThreatQ into their ecosystem, bolster their teams’ effectiveness through hands-on training, and continuously strengthen the use of threat intelligence in their security operations.</t>
  </si>
  <si>
    <t>ThreatQ TDR Orchestrator</t>
  </si>
  <si>
    <t>Threat Intelligence Platform - TIP</t>
  </si>
  <si>
    <t>Threat Intelligence Management Platform
 On-premise Deployed Threat Intelligence Management, Production and Distribution Center</t>
  </si>
  <si>
    <t>Premium Managed Services</t>
  </si>
  <si>
    <t>Let’s face it – employee related security risks are not going away and therefore you know you need a security awareness and training program that works. You also acknowledge online learning is not your specialty and you don’t have the time to dedicate to becoming an expect in this area. ThreatReady’s Premium Managed Service will give you piece of mind that everything is taken care of as strategically and effectively as possible.
 We deliver for you a steady campaign of short yet engaging activities, including Phishing simulations, that are effective at educating your employees on key cyber security risks and continually nudging their behavior in a safe direction. Your entire campaign will be managed and monitored for you by our professional Client Services team, that interact with you as frequently as required to customize, review and revise the ongoing campaign.</t>
  </si>
  <si>
    <t>Client Success Manager</t>
  </si>
  <si>
    <t>With the understanding that developing an effective security awareness and training strategy from scratch is incredibly time consuming, we partner you with a Client Success Manager who will lead you through the setup process.
 Starting with an implementation strategy that is designed for success we will work with you to define your program goals and share with you online learning best practices. We help you leverage our proven Persuasion Techniques and the Science of Learning methodology to change end user behavior.</t>
  </si>
  <si>
    <t>DNS Defense</t>
  </si>
  <si>
    <t>Every connection with the Internet starts with a DNS query. Your users rely on DNS to make connections to mission critical applications, websites and resources on your network. Malware must use DNS to communicate back to their command and control servers to deliver ransomware, steal your data, or turn your network into a botnet for criminal use. This is why a DNS Firewall is absolutely essential to your network security.
 ThreatSTOP DNS Defense delivers a DNS Firewall with continuous updates containing IP addresses and domains used by threat actors to intercept dangerous and unwanted traffic heading out of your network. With this, traffic can be blocked, monitored, or redirected to safe locations, such as a walled-garden.</t>
  </si>
  <si>
    <t>Roaming Defense</t>
  </si>
  <si>
    <t>ThreatSTOP Roaming Defense takes the network DNS Defense Service and delivers it to individual endpoints, providing the same security even when these endpoints are outside the corporate network. 
 Roaming Endpoint Defense is a great companion for your on-network DNS Firewall Service and designed for your team members that regularly travel off-site.</t>
  </si>
  <si>
    <t>The ThreatSTOP Platform</t>
  </si>
  <si>
    <t>Even with all your existing security layers, threats are still getting into your network. While attackers are motivated and more sophisticated, your security products don't always integrate, resources are scarce and manual processes take too long. Our platform transforms 200+ threat feeds into actionable security policies to block real-time threats for your whole network. We built ThreatSTOP to make this possible for every organization.</t>
  </si>
  <si>
    <t>ThreatBook SaaS API</t>
  </si>
  <si>
    <t>ThreatBook SaaS API relies on the powerful raw data collection system in the cloud, combined with a variety of independently developed core intelligence extraction systems with dozens of extraction methods, to quickly and automatically produce high-coverage, high-accuracy, context-rich intelligence data, providing unique value for a variety of business.</t>
  </si>
  <si>
    <t>BOT MANAGEMENT</t>
  </si>
  <si>
    <t>To block or not to block. That is the question and the answer. Know when to let the good Bots in and keep the bad Bots out.</t>
  </si>
  <si>
    <t>NATIVE API PROTECTION</t>
  </si>
  <si>
    <t>API-native and has robust features to address API-centric attacks such as support for WebSockets, detection of host enumeration and customer rules to identify expensive application calls.</t>
  </si>
  <si>
    <t>WEB APP PROTECTION</t>
  </si>
  <si>
    <t>IP fingerprinting, and application and attack profiling continually combine and correlate to identify, track and assess threat actors.</t>
  </si>
  <si>
    <t>DDOS MITIGATION</t>
  </si>
  <si>
    <t>Based on attacker profiling, detect and neutralize layer 7 attacks, OWASP Top 10, bots, DDoS, and zero-day threats with high precision</t>
  </si>
  <si>
    <t>THYCOTIC PASSWORD RESET SERVER</t>
  </si>
  <si>
    <t>Automate Microsoft Active Directory and Office 365 password resets with a self-service tool to free up IT help desk staff from time-consuming, inefficient processes</t>
  </si>
  <si>
    <t>THYCOTIC CLOUD ACCESS CONTROLLER</t>
  </si>
  <si>
    <t>Gain granular control over web applications and web-based cloud management platforms.</t>
  </si>
  <si>
    <t>THYCOTIC DEVOPS SECRETS VAULT</t>
  </si>
  <si>
    <t>Centrally manage passwords used to access applications, databases, and services without causing friction in the development process</t>
  </si>
  <si>
    <t>THYCOTIC PRIVILEGE MANAGER</t>
  </si>
  <si>
    <t>Mitigate malware and modern security threats from exploiting applications by removing local administrative rights from endpoints.</t>
  </si>
  <si>
    <t>THYCOTIC IDENTITY BRIDGE</t>
  </si>
  <si>
    <t>Utilize your existing directory service to manage identities across the enterprise regardless of platform and operating system.</t>
  </si>
  <si>
    <t>THYCOTIC SECRET SERVER</t>
  </si>
  <si>
    <t>Protect your privileged accounts with our enterprise-grade Privileged Access Management (PAM) solution available both on premise or in the cloud</t>
  </si>
  <si>
    <t>THYCOTIC ACCOUNT LIFECYCLE MANAGER</t>
  </si>
  <si>
    <t>Control service accounts with end-to-end governance, from discovery and provisioning through decommissioning.</t>
  </si>
  <si>
    <t>THYCOTIC DATABASE ACCESS CONTROLLER</t>
  </si>
  <si>
    <t>Protect your organization’s most sensitive
 information by controlling web access to databases.</t>
  </si>
  <si>
    <t>PRIVILEGED BEHAVIOR ANALYTICS</t>
  </si>
  <si>
    <t>Detect anomalies in privileged account behavior so you can take action before a cyber threat becomes a cyber catastrophe.</t>
  </si>
  <si>
    <t>THYCOTIC REMOTE ACCESS CONTROLLER</t>
  </si>
  <si>
    <t>Enforcing Zero Trust for Remote Worker and Third-Party/Vendor Access.</t>
  </si>
  <si>
    <t>Calico Enterprise</t>
  </si>
  <si>
    <t>Enterprise Network Security and Compliance Reporting</t>
  </si>
  <si>
    <t>Calico Essentials</t>
  </si>
  <si>
    <t>Calico Opensource Training and workshops to accelerate your journey to production</t>
  </si>
  <si>
    <t>Opensource Project Calico</t>
  </si>
  <si>
    <t>Industry-standard for Kubernetes networking and network security</t>
  </si>
  <si>
    <t>API Scanner</t>
  </si>
  <si>
    <t>The Tinfoil Security API Scanner is able to detect vulnerabilities in any API, including web-connected devices such as mobile backend servers, IoT devices, as well as any RESTful APIs. The few tools that are currently available lack coverage depth in API security, or are focused on acting as a firewall or unintelligent fuzzer.</t>
  </si>
  <si>
    <t>Web Scanner</t>
  </si>
  <si>
    <t>We know most CISOs at enterprise companies deplore their current security solutions, or are just too jaded to even deal with third party integrators, especially for scanning web applications. We are here to restore your confidence! We check for the OWASP Top 10 Web Application Security Risks, as well as other known and zeroday vulnerabilities. We’ll scan each time a new version of your site is deployed, and can also log into any website. We constantly update in real time, so you can be confident that your site is being protected against the latest threats. We regularly incorporate new tests, and consistently score higher than any other scanner on open-source benchmarks.</t>
  </si>
  <si>
    <t>Sales Prospecting Made Easy</t>
  </si>
  <si>
    <t>Gain access to the best database of targeted leads from Business Services companies. Search for contacts or accounts by industry, job title, company size, and so much more.</t>
  </si>
  <si>
    <t>Search Human Resources &amp; Staffing Companies</t>
  </si>
  <si>
    <t>Email Anti Spam Solution</t>
  </si>
  <si>
    <t>Email Archiving in the Cloud. Secure. Encrypted. Audited. International Legal and Industry Standards Compliant. Compatible. Easy
 ArcTitan Cloud-Based Email Archiving, E-discovery and Compliance makes it easy for your customers to archive in the cloud.</t>
  </si>
  <si>
    <t>Advanced Web Content Filtering. Malware, Phishing and Virus Protection. Standards Compliant. Quick to Implement, Simple to Manage. Easy.</t>
  </si>
  <si>
    <t>Web Filtering and Malware Blocking</t>
  </si>
  <si>
    <t>TitanHQ makes your network safer. They believe that you should have easy to use, but robust and effective security tools - that hide complexity without compromising functionality. They help protect people like you, in 129 countries, in organizations like yours: SMBs, schools, universities, colleges, ISPs, banks and governmen</t>
  </si>
  <si>
    <t>Accurate vulnerability audits to manage risk better</t>
  </si>
  <si>
    <t>Our accuracy lets you reduce false positives and negatives whilst providing detailed configuration audits of firewalls, switches and routers. You can strengthen and secure your vital network devices.</t>
  </si>
  <si>
    <t>Intelligently validate your security and compliance</t>
  </si>
  <si>
    <t>Paws accurate analyses the build configurations of your workstations, laptops and servers against your industry standards to help you evidence compliance, prioritize fixes and secure your devices.</t>
  </si>
  <si>
    <t>Regional and Channel partners</t>
  </si>
  <si>
    <t>Our regional and channel partners are resellers who distribute Titania software, often providing implementation, custom integrations and in-country support.</t>
  </si>
  <si>
    <t>Technology partners</t>
  </si>
  <si>
    <t>We work closely with device manufacturers and technology partners to develop solutions that are easily deployed to accurately audit a wide range of devices, and can be scaled to automate automation across the network.</t>
  </si>
  <si>
    <t>Titus Classification Suite</t>
  </si>
  <si>
    <t>Data classification is the foundation of data security. Add rich context to on-prem and cloud data with the leading data classification solution.</t>
  </si>
  <si>
    <t>Titus Encryption Powered by Virtru</t>
  </si>
  <si>
    <t>Combine data classification and encryption into a single, flexible, easy-to-use data protection solution that works across platforms.</t>
  </si>
  <si>
    <t>Titus Illuminate</t>
  </si>
  <si>
    <t>Scan and analyze unstructured data at rest and apply appropriate identification attributes to help you understand what sensitive data is stored in your systems.</t>
  </si>
  <si>
    <t>Titus Accelerator
 for Privacy</t>
  </si>
  <si>
    <t>Detect personally identifiable information (PII) at creation in email and files and prevent inadvertent disclosures. Powered by machine learning.</t>
  </si>
  <si>
    <t>To understand and stop threats more effectively and efficiently your existing security infrastructure and people need to work smarter, not harder. ThreatQ can serve as an open and extensible threat intelligence platform that accelerates security operations through streamlined threat operations and management. The integrated, self-tuning threat library, adaptive workbench and open exchange allow you to quickly understand threats, make better decisions and accelerate detection and response.</t>
  </si>
  <si>
    <t>Check IOC Subscription</t>
  </si>
  <si>
    <t>We've always provided security research tools as part of our services, and we're excited to announce that Check IOC is now available as a standalone subscription. We've made it easy to get your hands on tools that give you invaluable data, backed by one of the largest databases that we've been building for over a decade.</t>
  </si>
  <si>
    <t>A penetration test, colloquially known as a pen test, pentest or ethical hacking, is an authorized simulated cyberattack on a computer system, performed to evaluate the security of the system. Not to be confused with a vulnerability assessment. The test is performed to identify both weaknesses including the potential for unauthorized parties to gain access to the system’s features and data, as well as strengths, enabling a full risk assessment to be completed.</t>
  </si>
  <si>
    <t>As part of the Penetration Testing Process, Topgallant Partners uses social engineering techniques based on specific attributes of human decision-making known as cognitive biases. These biases, sometimes called “bugs in the human hardware”, are exploited in various combinations to create attack techniques, some of which are listed below. The attacks we use in social engineering can be used to steal employees’ confidential information.</t>
  </si>
  <si>
    <t>The enterprise is facing a dangerous combination of mounting cybersecurity threats of increasing subtlety—and a widening gap in the skills required to identify and combat them. Having someone who knows how to lead the charge in identifying and analyzing threats, creating strategic security plans and ensuring compliance requires the right level of expertise. Topgallant Provides skilled Consultants and Contract CISO but on a more cost-effective basis on need rather than just filling another slot and increasing overhead.</t>
  </si>
  <si>
    <t>VULNERABILITY ANALYSIS AND ASSESSMENT</t>
  </si>
  <si>
    <t>A vulnerability assessment is the process of identifying, quantifying, and prioritizing (or ranking) the vulnerabilities in a system. Examples of systems for which vulnerability assessments are performed include, but are not limited to, information technology systems, energy supply systems, water supply systems, transportation systems, and communication systems. Such assessments may be conducted on behalf of a range of different organizations, from small businesses up to large regional infrastructures.</t>
  </si>
  <si>
    <t>SECURITY RISK ASSESSMENT</t>
  </si>
  <si>
    <t>Security Risk Assessment is a point-in-time review of your organizations’ technology, people and processes to identify problems. Risk Management is an ongoing process where you round up all the identified risks in your company and work towards eliminating them. Click to here to contact us.</t>
  </si>
  <si>
    <t>WEB APPLICATION SECURITY TESTING</t>
  </si>
  <si>
    <t>Web application security testing is the process of testing, analyzing and reporting on the security level and/or posture of a Web application. The key objective behind Web application security testing is to identify any vulnerabilities or threats that can jeopardize the security or integrity of the Web application.</t>
  </si>
  <si>
    <t>WI-FI SECURITY TESTING</t>
  </si>
  <si>
    <t>A wireless penetration test will examine your network using a methodology similar to the standard wired penetration test. However, they will focus on the wireless as the gateway to exploit your vulnerabilities. Thus, selecting the right partner to conduct the wireless penetration testing is an important decision.</t>
  </si>
  <si>
    <t>Viruses constantly evolve, our Anti-Virus security ensures you’re totally covered with smart and powerful protection for your Windows desktops and laptops.</t>
  </si>
  <si>
    <t>Anti-Virus for Mac</t>
  </si>
  <si>
    <t>Viruses constantly evolve, our Anti-Virus for Mac security ensures you’re totally covered with smart, and powerful protection. Give your Mac maximum protection without compromising speed and performance.</t>
  </si>
  <si>
    <t>Premium Internet Security</t>
  </si>
  <si>
    <t>Our Bestseller! We've got you covered – total protection for the devices in your home – PCs, Macs, Smartphones &amp; Tablets.</t>
  </si>
  <si>
    <t>Ultimate Internet Security</t>
  </si>
  <si>
    <t>High performance virus detection without slowing you down – on all your devices – while you bank, shop, and connect on social networks with total peace of mind.</t>
  </si>
  <si>
    <t>Business Internet Security</t>
  </si>
  <si>
    <t>Comprehensive mobile protection for Android devices. Fend off malware, block intruders, lock or erase your data if you lose your phone.</t>
  </si>
  <si>
    <t>PC Tune-Up</t>
  </si>
  <si>
    <t>Consumer</t>
  </si>
  <si>
    <t>Automatically scan, fix, and update your PC – improving your Windows desktop or laptop’s speed – so you can enjoy faster startups, smoother browsing, and like-new performance.</t>
  </si>
  <si>
    <t>Risk Assessments &amp; Security Reviews</t>
  </si>
  <si>
    <t>Towerwall offers best-in-class cannabis compliance, data privacy and information security services for cannabis businesses striving to succeed in one of the most highly regulated industries in the country.</t>
  </si>
  <si>
    <t>Program &amp; Policy Development</t>
  </si>
  <si>
    <t>Governance, Risk and Compliance (GRC) are the three most important components in managing your security program. Often confused as a being a security tool, is the practice of defining the security governance within your organization (policies, standards and procedures), identifying and determining the risks that may be found within the environment and ensuring that the organization is compliance with its own governance as well as any laws and regulations that the business may be required to comply with. Without an even balance of these three pieces, security programs simply turn cycles putting out fires. With a strong GRC in place, the security program is running more efficiently and effectively. .</t>
  </si>
  <si>
    <t>Incident Response &amp; Remediation</t>
  </si>
  <si>
    <t>Towerwall offers a wide range of penetration testing services that assist our customers in building out a comprehensive Vulnerability Management Program. During a penetration test, Towerwall has two primary objectives: the obtainment of unauthorized access and/or the retrieval of sensitive information.</t>
  </si>
  <si>
    <t>Vulnerability Protection</t>
  </si>
  <si>
    <t>vCISO Program</t>
  </si>
  <si>
    <t>Comprehensive Security Training</t>
  </si>
  <si>
    <t>Independent assessments and tests of an organization’s security and data privacy controls
 is a requirement shared by cybersecurity frameworks, globally.</t>
  </si>
  <si>
    <t>APT Assessment</t>
  </si>
  <si>
    <t>IT Security Audit</t>
  </si>
  <si>
    <t>Purple Team Penetration Testing</t>
  </si>
  <si>
    <t>Small Institution Services</t>
  </si>
  <si>
    <t>Wireless Assessment &amp; Pen Test</t>
  </si>
  <si>
    <t>TraceCSO</t>
  </si>
  <si>
    <t>In social engineering attacks, the attacker uses human social interaction to
 obtain compromising information about an organization or it’s digital network.</t>
  </si>
  <si>
    <t>Crytic</t>
  </si>
  <si>
    <t>Crytic is a SaaS-based GitHub application that continuously assures your Ethereum smart contracts are safe and functional. It reports build status on every commit and runs a suite of security analyses so you get immediate security feedback.</t>
  </si>
  <si>
    <t>Research &amp; Development</t>
  </si>
  <si>
    <t>Our applied research focuses on developing open-source tools that make it easier to understand and identify low-level software vulnerabilities. This has motivated our work in binary translation, fuzzing, symbolic execution, fault injection, compilers, and several other areas in program analysis and testing.</t>
  </si>
  <si>
    <t>Security Assurance</t>
  </si>
  <si>
    <t>To truly understand the risk to your software and systems, you need to approach security assessments from an attacker’s point of view—before a real attacker does. Trail of Bits’ Assurance experts provide more than basic penetration testing and vulnerability discovery; we’re engineers who have designed software and systems, and our goal is to help you harden your environment, without disrupting existing development and testing workflows.</t>
  </si>
  <si>
    <t>Due to our extensive customer work and research into low levels of security, we regularly encounter foundational gaps: missing capabilities, opportunities for improvement, and potential vulnerabilities. Our engineering team’s aim is to write code that is secure and build tools that our customers can trust to protect their organizations and data.</t>
  </si>
  <si>
    <t>iVerify</t>
  </si>
  <si>
    <t>iVerify monitors your device security, notifies you when an issue is detected, and provides actionable steps to take to mitigate any risks.</t>
  </si>
  <si>
    <t>CYBER ESSENTIALS</t>
  </si>
  <si>
    <t>Tranchulas is an IASME approved Certification Body for Cyber Essentials and Cyber Essentials Plus. Developed by the UK Government, the Cyber Essentials scheme has been designed to help protect UK businesses by preventing the most prevalent forms of cyber-attacks to make the UK a safer place to do business online.</t>
  </si>
  <si>
    <t>COMPLIANCE SERVICES</t>
  </si>
  <si>
    <t>Tranchulas employs a proven engagement methodology to meet your business and risk management goals. Tranchulas comprehensive methodology identifies where your organization is vulnerable, not just where your network is weak.</t>
  </si>
  <si>
    <t>Penetration testing is a managed and controlled simulation of an actual invasion of the systems. It gives a clear idea and provides a realistic experience of the type of intrusions which can be done on your information systems.</t>
  </si>
  <si>
    <t>APPLICATION SECURITY</t>
  </si>
  <si>
    <t>A web application’s security assessment will allow us to analyze the critical components of a Web-based portal, e-commerce application, or Web platform. Using manual techniques and hundreds of appropriate tools the assessment pinpoints specific vulnerabilities and identifies underlying problems.</t>
  </si>
  <si>
    <t>OFFENSIVE CYBER INITIATIVE</t>
  </si>
  <si>
    <t>Tranchulas has a history of providing reliable information security services to clients in both the public and private sector. We are a trusted advisor to government agencies, enterprise businesses, military commands, law-enforcement and academic institutions on cyber security issues.</t>
  </si>
  <si>
    <t>SECURITY OPERATIONS CENTER – SOC AS A SERVICE</t>
  </si>
  <si>
    <t>Tranchulas Security Operation Center and its team of security analysts monitor your environment 24×7 and provide managed security that helps you harden and defend your IT infrastructure. Let us be your blue team.</t>
  </si>
  <si>
    <t>BindID</t>
  </si>
  <si>
    <t>Customer Authentication</t>
  </si>
  <si>
    <t>Carefully orchestrate the full account opening process to achieve the delicate balance required between customer experience, compliance, and security.</t>
  </si>
  <si>
    <t>WorkID</t>
  </si>
  <si>
    <t>Use any combination of third-party or built-in authenticators including OTP, soft-tokens, and biometrics to create secure passwordless authentication methods. Use existing tools you already have or replace them with the latest in FIDO-certified authentication technologies available in the Transmit Platform.</t>
  </si>
  <si>
    <t>FlexID</t>
  </si>
  <si>
    <t>The Transmit Platform can accelerate and simplify virtually any customer identity use case. Transmit uniquely combines Authentication, Trust and Identity Management for creating, managing and orchestrating user journeys in a centralized platform.</t>
  </si>
  <si>
    <t>TrapX Flex™</t>
  </si>
  <si>
    <t>Visibility &amp; Protection from Remote Employee Risk.Reduce remote worker risk with end-to-end visibility and control for Security Operations – from endpoints, to the Cloud, to critical corporate assets. Deliver fast time-to-value including a hosted, turnkey solution with 24x7 monitoring, analysis &amp; response services, configured for remote worker environments.</t>
  </si>
  <si>
    <t>DeceptionGrid™</t>
  </si>
  <si>
    <t>Advanced Cloud or on-premise Deception for any environment. Detect and divert attacks with immediate visibility.The only Deception platform that delivers both comprehensive protection and full visibility at-scale. Our lightweight, touch-less technology offers non-disruptive support for a broad array of systems and devices, including IT, OT, IoT, SCADA, ICS, and SWIFT, and delivers immediate time-to-value.</t>
  </si>
  <si>
    <t>Cyber Liability Insurance provides a combination of coverage options to help protect your business. It's not a question of if your organization will suffer a breach, but when. And Travelers Cyber Insurance policyholders can access tools and resources to manage and mitigate cyber risk - pre-breach and post-breach.</t>
  </si>
  <si>
    <t>Apex One</t>
  </si>
  <si>
    <t>Anti Malware</t>
  </si>
  <si>
    <t>Premium Security Suite</t>
  </si>
  <si>
    <t>Maximum Security</t>
  </si>
  <si>
    <t>Portable Security 3</t>
  </si>
  <si>
    <t>Cloud One - Conformity</t>
  </si>
  <si>
    <t>Cloud One - Workload Security</t>
  </si>
  <si>
    <t>ID Security</t>
  </si>
  <si>
    <t>Managed XDR</t>
  </si>
  <si>
    <t>Cloud One - Application Security</t>
  </si>
  <si>
    <t>Wi-Fi Protection</t>
  </si>
  <si>
    <t>Deep Security</t>
  </si>
  <si>
    <t>Web Security Standard</t>
  </si>
  <si>
    <t>WSG</t>
  </si>
  <si>
    <t>Web Security Advanced</t>
  </si>
  <si>
    <t>PortalProtect for Microsoft SharePoint</t>
  </si>
  <si>
    <t>Cloud One - Container Security</t>
  </si>
  <si>
    <t>ServerProtect for Storage</t>
  </si>
  <si>
    <t>IM Security for Microsoft Skype for Business</t>
  </si>
  <si>
    <t>Deep Discovery Email Inspector</t>
  </si>
  <si>
    <t>InterScan Messaging Security</t>
  </si>
  <si>
    <t>ScanMail Suite for Microsoft Exchange</t>
  </si>
  <si>
    <t>ScanMail Suite for IBM Domino</t>
  </si>
  <si>
    <t>TippingPoint Threat Protection System (TPS) Appliances</t>
  </si>
  <si>
    <t>TippingPoint Cloud IPS</t>
  </si>
  <si>
    <t>TippingPoint vTPS</t>
  </si>
  <si>
    <t>IoT Security for Automotive</t>
  </si>
  <si>
    <t>Mobile Network Security</t>
  </si>
  <si>
    <t>Phish Insight</t>
  </si>
  <si>
    <t>Vision One XDR</t>
  </si>
  <si>
    <t>Tresorit Basic</t>
  </si>
  <si>
    <t>Secure Collaboration Software</t>
  </si>
  <si>
    <t>Protect your sensitive files with end-to-end encryption. Experience Tresorit’s essential features at no cost.</t>
  </si>
  <si>
    <t>Tresorit Business</t>
  </si>
  <si>
    <t>Simple, Secure File Sync &amp; Sharing for your Business
 Tresorit helps you store and share files and documents securely in the cloud. End-to-end encrypted, easy access anytime, anywhere.</t>
  </si>
  <si>
    <t>Tresorit Enterprise</t>
  </si>
  <si>
    <t>With Tresorit‘s ultra-secure cloud-based enterprise file storage and sync solution, you can reassure your customers that their data is safe with you.</t>
  </si>
  <si>
    <t>Tresorit Personal</t>
  </si>
  <si>
    <t>Keep your files safe in the cloud
 Tresorit Solo is designed for individual users.
 Protect your personal and work files with end-to-end encryption &amp; Swiss privacy.</t>
  </si>
  <si>
    <t>TXSANDBOX</t>
  </si>
  <si>
    <t>TXSHIELD</t>
  </si>
  <si>
    <t>TXHUNTER</t>
  </si>
  <si>
    <t>SKYE</t>
  </si>
  <si>
    <t>Web site does not work</t>
  </si>
  <si>
    <t>Provides an end-to-end and full lifecycle trusted mobility services solution which supports Amazon Web Services and Microsoft Azure Connected Vehicle Platform.</t>
  </si>
  <si>
    <t>vSEC</t>
  </si>
  <si>
    <t>vSEC (in-vehicle network (IVN) intrusion detection and prevention system (IDPS) and vehicle to everything (V2X) protection)</t>
  </si>
  <si>
    <t>Trinity Cyber Managed Threat Prevention Solution</t>
  </si>
  <si>
    <t>Trinity Cyber is the only provider who delivers a Threat Prevention Solution as a Service utilizing our proprietary, patented technology.</t>
  </si>
  <si>
    <t>Tripwire Industrial Visibility</t>
  </si>
  <si>
    <t>Need to know exactly what’s on your network in real time? Experience total ICS intelligence at your fingertips.</t>
  </si>
  <si>
    <t>Tripwire Enterprise</t>
  </si>
  <si>
    <t>Thousands of organizations trust Tripwire Enterprise to serve as the core of their cybersecurity programs. Join them and regain complete control over your IT environment with sophisticated FIM and SCM.</t>
  </si>
  <si>
    <t>Tripwire File Integrity Manager</t>
  </si>
  <si>
    <t>Change detection systems can generate massive amounts of data. What sets Tripwire apart is its ability to add business context to the change data to make it intelligible and actionable.</t>
  </si>
  <si>
    <t>Tripwire Configuration Manager</t>
  </si>
  <si>
    <t>Monitor and enforce secure configuration policies across your multi-cloud environment.</t>
  </si>
  <si>
    <t>Tripwire for DevOps</t>
  </si>
  <si>
    <t>It’s time to take a smarter approach to DevOps security. Tripwire for DevOps makes it easy to reduce cycle time from coding to deployment while conducting dynamic, comprehensive scans to catch and fix vulnerabilities before they make it into production.</t>
  </si>
  <si>
    <t>Tripwire for ExpertOps</t>
  </si>
  <si>
    <t>Welcome to Tripwire's Security-as-a-Service solution. Tripwire® ExpertOpsSM extends your staff with experienced security professionals who leverage your in-house team. You’ll see rapid time to value with your choice of multiple services that can reduce your security risks and simplify your policy compliance—all hosted on a cloud infrastructure.</t>
  </si>
  <si>
    <t>Tripwire Log Center</t>
  </si>
  <si>
    <t>Complete, secure, reliable log collection that highlights events of interest from a sea of data.</t>
  </si>
  <si>
    <t>Tripwire IP360</t>
  </si>
  <si>
    <t>You don’t need more unnecessary alerts. Ready for prioritized risk scoring that focuses on what really matters? Welcome to Tripwire® IP360™. Unmatched vulnerability management is just a few clicks away.</t>
  </si>
  <si>
    <t>Securing the confidentiality, integrity and availability of your data is no longer just a security best practice; it is now a requirement for doing business. Whatever your size and industry, Trojan Horse Security IT Specialists, can help you meet your regulatory and reporting requirements.</t>
  </si>
  <si>
    <t>Penetration Testing assists organizations to assess the security posture of their networks, buildings and staff by safely identifying technical, physical and administrative vulnerabilities before they are attacked. Our highly skilled security consultants use real-world scenarios to demonstrate how attackers can gain access to sensitive data, buildings or systems and lead to significant loss to your business</t>
  </si>
  <si>
    <t>Vulnerabilities are continuing to evolve in complexity. Maintaining a secure environment in these conditions can be extremely difficult. These risks give security leadership serious concern as they question whether each and every vulnerability has been discovered and remediated.</t>
  </si>
  <si>
    <t>An application security assessment looks for vulnerabilities in web applications and internet security that can lead to a compromise of corporate secrets, PII and sensitive data. The web application security assessment can help clients balance business needs with security best practices.</t>
  </si>
  <si>
    <t>Corporate Security Assessment</t>
  </si>
  <si>
    <t>The threats that confront your business are constantly evolving and increasing in their complexity. Our consultants are skilled at analyzing corporate security programs to discover gaps, exploitable vulnerabilities and areas for improvement. Our consultants are able to offer concrete recommendations for accepting, reducing or transferring risk.</t>
  </si>
  <si>
    <t>Real-time Application</t>
  </si>
  <si>
    <t>Truepic Vision</t>
  </si>
  <si>
    <t>Truepic Vision redefines virtual inspections as a secure, seamless platform you can trust. Receive verified, authentic images in a fraction of the time and for a fraction of the cost as traditional alternatives.</t>
  </si>
  <si>
    <t>TrueStack Direct Connect</t>
  </si>
  <si>
    <t>TrueStack Direct Connect is a VPN server made to easily and securely connect local Windows, Mac and Linux computers to AWS Windows Active Directory or Linux servers. No more site to site VPNs. Connect and manage computers wherever they’re located.</t>
  </si>
  <si>
    <t>TruGrid Basic</t>
  </si>
  <si>
    <t>TruScan is the only real-time Dark Web monitor for RDP logins. It includes domain-wide Discovery Scans
 Hackers no longer need to guess passwords or brute-force their way into corporate systems thought to be secured with logins and passwords. According to a 2018 FBI security bulletin*, hackers now buy stolen credentials from the Dark Web in order to effortlessly login to company systems.</t>
  </si>
  <si>
    <t>TruGrid Business</t>
  </si>
  <si>
    <t>TruGrid BitLocker Disk Encryption is the most effective way to secure data on stolen or lost computer.
 As important as Disk Encryption is for securing data on lost or stolen computer, and despite Windows BitLocker being part of Pro and higher versions of Windows, many organizations do not leverage Windows BitLocker encryption.</t>
  </si>
  <si>
    <t>TruGrid MSP</t>
  </si>
  <si>
    <t>TruGrid SecureRDP is the simplest way to secure access to RDP and VDI computers.
 The freedom to work from anywhere often requires connecting to remote desktops, VDIs and servers. Since it is built into Windows, Microsoft RDP is one of the most widely-used methods for remote work. As a result, open RDP ports are a rich target for hackers.</t>
  </si>
  <si>
    <t>TPVisor</t>
  </si>
  <si>
    <t>Protect your product and guard your software assets from tampering and hacking, deploy your software with confidence that your software remains your software. With code protection you can fully monitize your software fully preventing piracy or guard sensitive algorithms.</t>
  </si>
  <si>
    <t>Forensics And
 Incident Response</t>
  </si>
  <si>
    <t>The prudent management of information risk is best executed from an executive voice. Information-centric organizations require effective and experienced leadership to align the information security program to strategy. Working in conjunction with an existing CISO, or taking on the role entirely, TruSec provides solutions and services that ensure your security strategy is comprehensive and robust.</t>
  </si>
  <si>
    <t>Information Risk Assessment
 And IT Audit Services</t>
  </si>
  <si>
    <t>All organizations handle data that is critical or sensitive, ranging from personal, financial, and product data to customer, brand, and intellectual property information. Any lapses or gaps in the information security program could be detrimental to the protection of these information assets. If your organization is required to comply with legal or regulatory requirements, an information security assessment will help you to identify any gaps, in preparation for the audit.</t>
  </si>
  <si>
    <t>Information Security
 Educational Seminars</t>
  </si>
  <si>
    <t>As IT operational security defenses become more sophisticated, hackers are turning to direct attacks on people within the organization: phishing, malware, phone scams, and even onsite breaches. Almost every data breach in the news today seems to start with a user clicking a link they shouldn’t have. Help your people defend confidential data by giving them the awareness they need to protect the organization when it matters most.</t>
  </si>
  <si>
    <t>Operational Security Testing</t>
  </si>
  <si>
    <t>As corporate systems increase in size, complexity, and age, so does the potential for a security issue that creates unwanted exposure. TruSec offers a suite of operational security tests to assist your organization in finding these vulnerabilities so you can mitigate the risk before it becomes an incident.</t>
  </si>
  <si>
    <t>Privacy Consulting</t>
  </si>
  <si>
    <t>TruSec focuses its privacy/ security service delivery in these key operational areas:
 • Security/Privacy Compliance and Risk Frameworks
 • Risk/Impact Assessments and Benchmarking of Key Controls
 • Budget Management
 • Build Security/Privac y program business plans, budgets and roadmaps
 • Incident/Breach Plan Development and Management
 • Disaster Recovery and Business Continuit y Planning
 • Security/Privac y focused Network and System Architecture Design
 • Information Management/Privacy Awareness Training Program
 • Virtual Security and Privacy Officer Services</t>
  </si>
  <si>
    <t>Multi-Factor Authentication Product</t>
  </si>
  <si>
    <t>Identity and Access Management Product</t>
  </si>
  <si>
    <t>Identity and Access Management manages the complex account and authority system of a company, provides unified account directory service and authorization service, and makes management more scientific and efficient. Trusfort pioneered the transfer of identity authentication to mobile device, supports (QR code, APP push authentication, dynamic password, temporary authorization code, SMS authentication, call authentication, face recognition, voice recognition, password, WeChat authentication, and other authentication methods.It effectively solves a series of business security issues such as bot-based credentials stuffing, weak password, identity fraud, and privileged account sharing in the identity authentication process.Centralized authorization and transparent auditing of accounts to avoid business risks and information leaks.Single sign-on allows employees to avoid much password memory and verification work, and improve employee productivity.Achieve the balance of security, convenience and management.</t>
  </si>
  <si>
    <t>Intelligent Portrait Authentication</t>
  </si>
  <si>
    <t>Zero Trust Security</t>
  </si>
  <si>
    <t>In various Internet marketing campaigns, fraudsters use a variety of automated/semi-automated tools to obtain marketing funds in large quantities. The Trusfort uses original device fingerprint, device threat perception, fraud correlation graph and other core technologies, combined with a completed risk control model to achieve real-time screening, early warning and disposal of fraudulent operations in the marketing activities.At the same time, the solution automatically records the equipment, account, IP, etc. of the fraud studio in the blacklist, preventing the fraudster from attacking the platform again, effectively reducing the loss of customer marketing funds.</t>
  </si>
  <si>
    <t>Desktop MFA plus your SSO</t>
  </si>
  <si>
    <t>With a single passwordless desktop MFA sign-in, employees are automatically authenticated into your existing SSO for simple, secure access to all corporate applications, including Office 365.</t>
  </si>
  <si>
    <t>MFA for Desktop</t>
  </si>
  <si>
    <t>Add MFA security and increase usability while removing passwords from your desktop sign-ins.</t>
  </si>
  <si>
    <t>No more usernames and passwords means no credentials to steal and less risk for users. Leave outdated technology where it belongs — in the past.</t>
  </si>
  <si>
    <t>Passwordless Integrations</t>
  </si>
  <si>
    <t>Trusona passwordless MFA solutions integrate with a wide range of systems and use cases. Learn how your organization can deploy passwordless authentication enterprise wide.</t>
  </si>
  <si>
    <t>Consumer solutions</t>
  </si>
  <si>
    <t>Consumer-ready experiences from the likes of Lyft, Instagram and Apple have set the bar for every digital interaction. When your customers use your login, the experience better be as smooth as what they just came from, otherwise they won’t trust you. Or worse, they’ll bounce.</t>
  </si>
  <si>
    <t>Employee solutions</t>
  </si>
  <si>
    <t>Only Trusona offers a consolidated authentication solution for use across your entire organization. Trusona is technology and vendor agnostic, allowing you to consolidate and simplify your logins across use-cases and levels of risk.</t>
  </si>
  <si>
    <t>Identity Proofing With AAMVA Verification Services</t>
  </si>
  <si>
    <t>Quickly, accurately and securely verify identities with a U.S. driver’s license, on mobile web or native apps for (1) account opening, (2) unemployment insurance fraud (3) age verification, (4) account lockout reset, (5) high-value transaction step-up.</t>
  </si>
  <si>
    <t>PSD2 SCA</t>
  </si>
  <si>
    <t>Eliminate legacy authenticators across all channels and journeys with PSD2 compliant SCA from Trusona. Deliver a frictionless SCA experience that increases mobile app engagement, improves security and delights your customers.</t>
  </si>
  <si>
    <t>XFA (ID as an auth factor)</t>
  </si>
  <si>
    <t>You can have your employees or consumers scan their ID when on-boarded. It’s a snap; literally a few seconds. The ID is now an added factor of something they have. When your adaptive authentication needs arise, ask to scan it again.</t>
  </si>
  <si>
    <t>TruSTAR Enterprise Platform</t>
  </si>
  <si>
    <t>Optimize detection workflows for better accuracy. Automate the matching of highly-scored indicators into your SIEM to create efficiencies across your team. Customize data ingest preferences to reduce false positive rate</t>
  </si>
  <si>
    <t>Data Inventory &amp; Mapping</t>
  </si>
  <si>
    <t>Data Inventory Hub is a privacy data inventory and mapping system which supports building and managing a data inventory, business processes, data flow maps, and compliance reporting.</t>
  </si>
  <si>
    <t>Research on Demand</t>
  </si>
  <si>
    <t>Privacy compliance hinges on the ability to understand what’s new, what’s changed and what a regulatory development means for your business. TrustArc’s research on-demand provides engaging regulatory analysis and legal comparisons on the latest privacy developments from around the world.</t>
  </si>
  <si>
    <t>Consumer Trust</t>
  </si>
  <si>
    <t>TrustArc Consumer Trust offering enables organizations to build, grow, and sustain a trustworthy brand by delivering transparency and a robust privacy user experience to their end-users. Our solution evolves with the latest global regulatory landscape and provides the highest level of configurability, all tailored to your brand.</t>
  </si>
  <si>
    <t>Privacy Assessment</t>
  </si>
  <si>
    <t>Streamline the end to end assessment process. Identify gaps, record risks, manage tasks, maintain comprehensive audit trails, and produce compliance reports to meet regulatory requirements</t>
  </si>
  <si>
    <t>Privacy Operations</t>
  </si>
  <si>
    <t>Automate and simplify your privacy management process, with actionable insights that empower privacy leaders to implement the most comprehensive and automated privacy program</t>
  </si>
  <si>
    <t>TrustArc continuously monitors and aggregates risk, while delivering mitigation recommendations for both inherent and residual risks of business processes, systems, data transfers, third parties, and company entities.
 TrustArc’s risk algorithms cover 130+ countries, laws and regulations to continuously identify high-risk business activities, conduct the appropriate risk evaluation, calculate risk, and deliver aggregate company-wide risk reports and insights.</t>
  </si>
  <si>
    <t>TrustArc Privacy Platform</t>
  </si>
  <si>
    <t>TrustArc Privacy Management Platform provides a single platform experience that delivers a depth of continuous privacy intelligence coupled with full automation for end-to-end privacy management. The Platform integrates decades of deep expertise and global industry leadership to help organizations continually build and mature comprehensive privacy programs while adapting alongside the changing privacy landscape.</t>
  </si>
  <si>
    <t>PROTECTOR WEB</t>
  </si>
  <si>
    <t>Protector Web is an advanced alternative to a conventional web application firewall (WAF), which addresses the critical WAF deficiencies by using active learning, active content serving and cloud replication. As a result, it dramatically reduces false positives and false negatives, shortens deployment time to hours and eliminates operational complexity</t>
  </si>
  <si>
    <t>PROTECTOR ENDPOINT</t>
  </si>
  <si>
    <t>Protector Endpoint was designed to provide a solution focused on defeating crimeware attacks. Crimeware has become so sophisticated that traditional detect-and-remove strategies of anti-virus are no longer a viable approach and conventional endpoint protection products are often clunky and hard to manage.</t>
  </si>
  <si>
    <t>PROTECTOR HOME</t>
  </si>
  <si>
    <t>The easiest and most effective way to protect your identity, your family’s online presence, and all of your sensitive information.</t>
  </si>
  <si>
    <t>PROTECTOR AIR</t>
  </si>
  <si>
    <t>Injected seamlessly into each web page request, Protector Air disables malware, encrypts data prior to extraction and prevents content manipulation; all with no impact on customer experience.</t>
  </si>
  <si>
    <t>SECURE ELEMENT FIRMWARE</t>
  </si>
  <si>
    <t>The Secure Element embedding TOSF is a tamper-resistant companion chip in an IoT device platform that handles the security functions and security protocols, including:
 Authentication,
 Data transfer integrity and data transfer confidentiality,
 Secure boot and secure firmware update,
 Secure storage,
 Intellectual Property protection,
 Secure LoRaWAN, TLS/DTLS implementation.</t>
  </si>
  <si>
    <t>SECURE SOFTWARE LIBRARIES</t>
  </si>
  <si>
    <t>Trusted Objects TO-Protect are lightweight secure software libraries targeted for IoT devices, running on generic MCU (ARM Cortex, RISC V…) and enabling security functions, secure storage and secure connectivity.</t>
  </si>
  <si>
    <t>CYBERSECURITY INCIDENT RESPONSE &amp; FORENSICS</t>
  </si>
  <si>
    <t>With perpetrators ranging from malicious insiders to international hackers, security breaches come in many forms. TrustedSec’s Incident Response team assists clients in determining the WHAT, HOW, and WHEN of a breach, while developing a plan and process to contain and remediate the damage.</t>
  </si>
  <si>
    <t>CYBERSECURITY TESTING &amp; ANALYSIS</t>
  </si>
  <si>
    <t>Completing a proper security assessment is typically the first step in identifying areas of exposure in clients’ security postures. By regularly conducting security testing and analysis on the overall environment, or more thoroughly on a specific area of focus, our team can give yours a clear picture of how well your security controls and integrated defenses are performing.</t>
  </si>
  <si>
    <t>PROGRAM ASSESSMENT &amp; COMPLIANCE</t>
  </si>
  <si>
    <t>TrustedSec helps organizations drive business performance and transform how they perceive and manage risk with our program assessment and compliance services. Because businesses are relying more and more on automation and IT, protecting data and system availability is a must. Having trust and confidence in your Information Security program can directly transfer into improved productivity, availability, and assurance.</t>
  </si>
  <si>
    <t>SECURITY PROGRAM MANAGEMENT</t>
  </si>
  <si>
    <t>Cybersecurity risk affects organizations and corporations of all sizes and industry verticals. Developing and maintaining an effective Information Security strategy can be difficult without dedicated security talent, including leadership. TrustedSec offers security program management services that are a blend of program management and technical assessments to allow organizations to make better decisions that executives can understand and support.</t>
  </si>
  <si>
    <t>REMEDIATION, OPTIMIZATION &amp; TRAINING</t>
  </si>
  <si>
    <t>TrustedSec’s Remediation Services are both the mechanic and copilot of an organization’s security vehicle—first helping the organization resolve issues and then staying on track going forward. As issues are uncovered, they are quickly (and efficiently) remediated by skilled consultants who have a thorough understanding of where the organization started, where it is going, and how it plans to get there.</t>
  </si>
  <si>
    <t>Enterprise Email Encryption</t>
  </si>
  <si>
    <t>Are you looking for enterprise email encryption for your business? You can’t protect what you don’t secure. Corporate email security should be among your top concerns as a large business. Trustifi is the best email security solution in the market.</t>
  </si>
  <si>
    <t>Small Business Email Encryption Software</t>
  </si>
  <si>
    <t>Are you looking for small business email encryption? Small businesses tend to be the target for a majority of cyber threats because hackers know they tend not to have the robust in-house IT departments of larger companies. Small businesses are very vulnerable to these threats, which can be severe enough to destroy them. Having email encryption for your business is of the utmost importance.</t>
  </si>
  <si>
    <t>App Insight</t>
  </si>
  <si>
    <t>Android App Security</t>
  </si>
  <si>
    <t>Upload an Android APK file and receive a detailed breakdown within minutes. App Insight uses Trustlook's real device sandbox system to uncover hidden malicious behaviours. Observe detailed execution traces, data flow, and app behaviors in an isolated and controlled environment.</t>
  </si>
  <si>
    <t>Smart Contract Guardian</t>
  </si>
  <si>
    <t>Ethereum Smart Contract Security</t>
  </si>
  <si>
    <t>Smart Contract Guardian is an online tool to decompile EVM bytecode into more human readable format, and it also inspects the bytecode for common vulnerabilities of smart contracts.
 You can specify your EVM bytecode by 2 ways: Address or Copy&amp;Paste. If you have any concern about the inspection result of the smart contract, please feel free to contact us for a manual audit.</t>
  </si>
  <si>
    <t>URL Filtering</t>
  </si>
  <si>
    <t>Up to date information on billions of sites.
 Trustlook URL AI Engine scans the web for malicious sites in order to continuously improve our comprehensive database.
 Enhance web security the easy way
 Flexible integration options for building URL Filtering Service into applications, servers, IoT devices, routers and firewalls etc.</t>
  </si>
  <si>
    <t>Provide mobile and Windows portable executable (PE) malwares, ransomware online scanning service by Trustlook detection engine with AI technologies. At the same time lightweight SDKs are offered to developers and services can be integrated into mobile devices, Windows / Linux server and IoT embedded devices etc.</t>
  </si>
  <si>
    <t>Wifi Security Detection</t>
  </si>
  <si>
    <t>Wifi Security provides advanced detections of wireless network attacks by arp spoofing, DNS spoofing and SSL stripping &amp; splitting. No need to understand the complicated algorithm and rules in the background, just simply call the APIs and it will tell the security details of current Wifi connection.</t>
  </si>
  <si>
    <t>TrustMAPP grew out of our experience delivering security performance assessments to our clients at Secure Digital Solutions, a professional services firm. We realized that what clients wanted was a continuous view of their cybersecurity maturity, not periodic, one-off engagements.</t>
  </si>
  <si>
    <t>Trustonic is uniquely positioned to help customers design, develop, and deploy solutions for smartphones, vehicles and mobile applications. We have proven, world class security software and services used in over 2 billion devices worldwide. Our team can lend its expertise, skills and global perspective to help you adopt security technologies across your products, services and applications Whether an established cybersecurity strategy exists and requires additional resources, or it needs defining, Trustonics professional services can help.</t>
  </si>
  <si>
    <t>For apps running on a device with a Trustonic TEE, or a TEE from one of our partners, our solution offers unparalleled application security, with critical code running directly in a secure OS and entirely isolated from Android malware. For other devices, we leverage world class software security, including WhiteBox cryptography, to provide a software TEE running exactly the same application code. Our solution is ideal for high value applications which handle either financial or personally sensitive data. We work closely with evaluation labs to enable our customers to deliver EMVCo and PCI compliance and to ensure their solutions remain GDPR compliant.</t>
  </si>
  <si>
    <t>Secure Platform</t>
  </si>
  <si>
    <t>Trustonic’s Secure Platform combines a Trusted Execution Environment (TEE) with a Trusted Identity to provide hardware protection to device manufacturers. The TEE is an environment for secure code execution, secure data storage and isolation of peripheral hardware. When combined with a Trusted Identity, our Secure Platform enables authentication and verification as well as a secure channel for data and applications.</t>
  </si>
  <si>
    <t>Telecoms Platform</t>
  </si>
  <si>
    <t>We empower mobile operators to manage the smartphone lifecycle. Our cloud platform provides remote management of an operator’s Android portfolio, allowing the operator to manage and control devices to reduce their risk. Mobile operators can use the Trustonic platform to attract new customers while balancing the associated commercial risks, reduce bad debt, minimise device theft and improve efficiency in customer care by creating automated communications.</t>
  </si>
  <si>
    <t>Antivirus for Servers Sphere</t>
  </si>
  <si>
    <t>File server protection against malicious software of all types.</t>
  </si>
  <si>
    <t>Antivirus Sphere</t>
  </si>
  <si>
    <t>Compact personal computer protection against viruses, spyware and other malware.</t>
  </si>
  <si>
    <t>Internet Security Sphere</t>
  </si>
  <si>
    <t>Effective computer protection at all entry points against malicious software and online threats.</t>
  </si>
  <si>
    <t>USB Antivirus Sphere</t>
  </si>
  <si>
    <t>Protection of portable memory medias from viruses, spyware and other malware.</t>
  </si>
  <si>
    <t>Mobile Security Sphere</t>
  </si>
  <si>
    <t>Superior protection against mobile threats based on trustport scanning engine</t>
  </si>
  <si>
    <t>Total Protection Sphere</t>
  </si>
  <si>
    <t>Comprehensive computer security against malware, online threats and theft of private data.</t>
  </si>
  <si>
    <t>Net Gateway Sphere</t>
  </si>
  <si>
    <t>Entry point network protection against malware and spam.</t>
  </si>
  <si>
    <t>Security and Compliance Bundles</t>
  </si>
  <si>
    <t>Trustwave Holdings is the parent company of Application Security Inc. The link provided led directly to Trustwave, so the company name and email address were changed.</t>
  </si>
  <si>
    <t>Cybersecurity &amp; Risk</t>
  </si>
  <si>
    <t>Telco Security</t>
  </si>
  <si>
    <t>Security Colony</t>
  </si>
  <si>
    <t>Document Library</t>
  </si>
  <si>
    <t>IDP</t>
  </si>
  <si>
    <t>Harden the network perimeter, protect sensitive data and identify and monitor threats with comprehensive, integrated security and multiple deployment options.</t>
  </si>
  <si>
    <t>Managed Application Control</t>
  </si>
  <si>
    <t>Intrusion/Prevention System</t>
  </si>
  <si>
    <t>IDPS</t>
  </si>
  <si>
    <t>Digital Forensics &amp; IR</t>
  </si>
  <si>
    <t>Security Technology Management</t>
  </si>
  <si>
    <t>Trustwave SpiderLabs</t>
  </si>
  <si>
    <t>Managed Threat Detection &amp; Response</t>
  </si>
  <si>
    <t>Proactive Threat Hunting</t>
  </si>
  <si>
    <t>Executive Training Programs</t>
  </si>
  <si>
    <t>Tactical Training Programs</t>
  </si>
  <si>
    <t>AppDetectivePRO</t>
  </si>
  <si>
    <t>Technology &amp; Implementation Services</t>
  </si>
  <si>
    <t>Get paired with our highly specialized security experts to help transform your security capabilities.</t>
  </si>
  <si>
    <t>Detect, assess and classify vulnerabilities in applications, networks and databases. Access a broad array of penetration testing services to safely exploit vulnerabilities in IT systems and understand how hackers might exploit vulnerabilities.</t>
  </si>
  <si>
    <t>DbProtect</t>
  </si>
  <si>
    <t>Trustwave MailMarshal</t>
  </si>
  <si>
    <t>Whether you're challenged with overcoming skills shortages, fighting new threat adversaries or looking for more efficiency around your IT initiatives, we understand that all businesses are different, and that's why our Managed Security Services are designed for flexibility.</t>
  </si>
  <si>
    <t>Ensure all aspects of your business, from end-users and developers to IT and security pros to senior management and the C-suite, are equipped to do their part to move security forward.</t>
  </si>
  <si>
    <t>TS-Services</t>
  </si>
  <si>
    <t>Professional services tailored to identify vulnerabilities, detect persistent infections, respond promptly in the event of an attack.</t>
  </si>
  <si>
    <t>TS-GDPR care</t>
  </si>
  <si>
    <t>Preventive security to adapt your organization to the most critical aspects of the General Data Protection Regulation (GDPR).</t>
  </si>
  <si>
    <t>TS-Threat detector</t>
  </si>
  <si>
    <t>Deep and multilevel detection of APT infections where normal anti-viruses do not reach.</t>
  </si>
  <si>
    <t>IP Defense</t>
  </si>
  <si>
    <t>Updating network devices with the latest threat data is tedious, time-consuming, and ultimately not effective. So most “Threat Intelligence” is used for forensics to detect breaches that have already happened.
 ThreatSTOP is cloud-based automated threat intelligence platform that converts the latest threat data into enforcement policies, and automatically updates your firewalls, routers, DNS servers and endpoints to stop attacks before they become breaches.</t>
  </si>
  <si>
    <t>SecureChange</t>
  </si>
  <si>
    <t>Orchestration</t>
  </si>
  <si>
    <t>Tufin SecureChange provides policy-based automation and orchestration, enabling enterprises to implement accurate network changes in minutes instead of days.</t>
  </si>
  <si>
    <t>Tufin SecureCloud revolutionizes cloud security. Companies no longer need to compromise agility for security. Leverage SecureCloud’s policy-centric automation-based approach to secure your journey to the cloud. Gain confidence knowing your cloud-native, hybrid cloud, and Kubernetes applications are properly configured and secure.</t>
  </si>
  <si>
    <t>SecureApp</t>
  </si>
  <si>
    <t>Application-driven automation for managing network security policies</t>
  </si>
  <si>
    <t>SecureTrack</t>
  </si>
  <si>
    <t>Gain the vendor-agnostic visibility and control you need to secure your hybrid network across firewalls and NGFWs, routers and switches, SDN and hybrid cloud.</t>
  </si>
  <si>
    <t>TunnelBear VPN</t>
  </si>
  <si>
    <t>A freeware TunnelBear client is available on Android, Windows, macOS and iOS. It also has browser extensions for Google Chrome and Opera. Alternatively, Linux distros can be configured to use TunnelBear 
 Like other public VPN services, TunnelBear has the ability to bypass content blocking in most countries.</t>
  </si>
  <si>
    <t>TwelveDot’s incident response provides both remote and on-site assessment and investigation to identify and reduce the impact of an incident on your organization. Once engaged, our team of system and network security analysts will provide you with the impact analysis and mitigation plan necessary to get your business operational. You can add this feature to our Virtual CSO.</t>
  </si>
  <si>
    <t>IOT AUDIT and ASSESSMENT</t>
  </si>
  <si>
    <t>Back in 2015 we started a defense research project on how best to assess IoT products and solutions. Over a two year period, we assessed and pen tested about 90 products in multiple sectors. We then developed the GCAM methodology in order to assess products..</t>
  </si>
  <si>
    <t>MOBILE AUDIT AND ASSESSMENT</t>
  </si>
  <si>
    <t>While mobile has surpassed web for development projects, many programs lack even a basic System Development Lifecycle (SDLC) discipline. As a result, apps are created that lack security threat modelling and security gates that evaluate any new programming risk that might of been introduced to the source code.</t>
  </si>
  <si>
    <t>PRODUCT AND PLATFORM PENETRATION TESTING</t>
  </si>
  <si>
    <t>TwelveDot’s proprietary penetration testing methodology is based on industry-recognized security testing standards developed by organizations such as ISO, NIST/USDoD, OWASP, and SANS Institute. Coupled with our comprehensive knowledge of technology and proprietary techniques, our methodology guarantees the discovery of never-before-seen (zero-day) vulnerabilities in your infrastructure. We can evaluate your application regardless of wither it is web, mobile, cloud, and IoT.</t>
  </si>
  <si>
    <t>VIRTUAL CSO</t>
  </si>
  <si>
    <t>Are you considering new IT projects but don’t have a security sounding board? Have to meet new security requirements but don’t know where to start? Are you planning for growth and want to make sure that security and privacy are factored into your corporate plan? No problem, we can provide the necessary guidance on all of these and more.</t>
  </si>
  <si>
    <t>BREACH MITIGATION</t>
  </si>
  <si>
    <t>Businesses have long struggled with how to handle the unfortunate moment when a network intrusion becomes a data breach. The security team at TwelveDot has developed a pre- and post- breach methodology to help organizations prepare for the day when a compromise to privileged data occurs.</t>
  </si>
  <si>
    <t>CLOUD AUDIT AND ASSESSMENT</t>
  </si>
  <si>
    <t>Preparing for a cloud deployment is tough enough – let us take on the security and privacy aspects. We can work with both administrative and technical teams to conduct a Technical Risk Assessment (TRA) and outline the risks that need to be addressed. This includes creating an Action Plan with your project team to implement these new system and process controls.</t>
  </si>
  <si>
    <t>ISO 27000 AUDIT AND IMPLEMENTATIONS</t>
  </si>
  <si>
    <t>Building and maintaining an ISMS (Information Security Management System) is not always easy – especially for larger organizations who have already developed processes and procedures for managing risk. However, more governments, financial institutions and even software vendors now require partners to be compliant with ISO/ IEC 27001.</t>
  </si>
  <si>
    <t>Twinwave Platform</t>
  </si>
  <si>
    <t>An effective cybersecurity program includes myriad policies and procedures, and it can be difficult to keep up with evolving regulations and best practices that may apply to your organization. Tyler’s expert cybersecurity advisors can help planning, policies, risk assessments, compliance assessments and more, to help you improve the security posture throughout your organization.</t>
  </si>
  <si>
    <t>Managed Threat Detection</t>
  </si>
  <si>
    <t>With our managed threat detection service, Tyler Detect, your network, including end points, is under surveillance 24/7, and a dedicated cybersecurity analyst is hunting for cyber threats every day. Incidents are found and confirmed for you – and you receive remediation recommendations within minutes of an attack. We can help you stop an incident before it becomes a breach!</t>
  </si>
  <si>
    <t>Assurance Services</t>
  </si>
  <si>
    <t>Regularly auditing security measures and conducting tests helps you uncover risks. Our assurance services include vulnerability assessments and penetration testing, along with social engineering engagements. With over a decade of experience, our experts deliver concise, actionable findings and effective remediation recommendations.</t>
  </si>
  <si>
    <t>Cybersecurity Maturity Program</t>
  </si>
  <si>
    <t>Taking a holistic approach to your cybersecurity program and maturing it over time can help you achieve resilience and minimize the likelihood your organization will suffer from disruption. Tyler’s program can provide you with a sensible path forward using an approach that supports your strategic business objectives and is consistent with your unique risk profile.</t>
  </si>
  <si>
    <t>Multi-factor authentication (MFA)</t>
  </si>
  <si>
    <t>Tailor-made for your authentication needs
 Our solution is highly customizable allowing you to choose the most suitable authentication factors for your company.
 Define the authentication flow and opt for typing biometrics, SMS OTP or email OTP.
 Ease of integration
 • Self-set-up and tailored made solution to your needs.
 • Choose the sensitivity of the biometrics algorithms.</t>
  </si>
  <si>
    <t>Authentication API</t>
  </si>
  <si>
    <t>Prevent fraudulent users from gaining access as they attempt it. Our API returns an actionable result from the matching engine when you submit typing patterns for verification.
 Your end-users don’t have to suffer for added protection. Typing biometrics enables frictionless keystroke authentication in background of any typed text. No need for additional browser permissions and no impact on the UX.</t>
  </si>
  <si>
    <t>TypingDNA Authenticator</t>
  </si>
  <si>
    <t>Typing biometrics as a security layer
 TypingDNA uses proprietary artificial intelligence to analyze a user’s unique typing pattern. Your verification codes are protected by the way you type.
 Verification OTP codes in your browser
 No need to use your smartphone to authenticate. Get 2-step verification codes directly in your browser.</t>
  </si>
  <si>
    <t>CloudRecon</t>
  </si>
  <si>
    <t>CloudOrigin</t>
  </si>
  <si>
    <t>Cloud Managed Services</t>
  </si>
  <si>
    <t>Multi-Factor Authentication Solutions</t>
  </si>
  <si>
    <t xml:space="preserve">Behavioral biometrics and environmental factors create a unique digital fingerprint
Passive authentication means no user disruption, and more real-time protection from phishing and other common attacks
Our approach avoids the use of passwords and PII - commonly leaked in data breaches - reducing the risk of account takeovers
</t>
  </si>
  <si>
    <t>REL-ID Security Platform</t>
  </si>
  <si>
    <t>The REL-ID platform is a safe, simple, and scalable security platform that, for the first-time, tightly integrates your identity, authentication, and channel security. By combining strong "relationship" identities with our patented protocol, processes, and flows--- secure, continuously authenticated application channels can be established with blazing speed and at IoT scale.</t>
  </si>
  <si>
    <t>REL-ID WFA</t>
  </si>
  <si>
    <t xml:space="preserve">REL-ID Work from Anywhere (WFA), you can empower your employees, partners, and contractors to securely work from anywhere quickly and easily.
Uniken offers a quick and simple deployment model to enable rapid adoption with minimal disruption. Employees, partners, and contractors can now securely access corporate resources from their homes with REL-ID WFA without the hassle and expense of complex VPNs.
</t>
  </si>
  <si>
    <t>REL-IDverify App</t>
  </si>
  <si>
    <t>The REL-IDverify App is a white labeled mobile app (available for the Android and iOS platforms) that incorporates all our capabilities in a ready-to-deploy app for organizations that do not have their own mobile app but want to add the security of fully authenticated transaction verification to their digital business.</t>
  </si>
  <si>
    <t>Managed Backup</t>
  </si>
  <si>
    <t xml:space="preserve">With a managed backup solution, backups are architected not only for the central storage/server, but also for the individuals in the company. It is always better to automate than rely on employees needing to remember to back up their files. Almost as important as backing up files, is the ability to have those files recovered. </t>
  </si>
  <si>
    <t>Managed Network</t>
  </si>
  <si>
    <t xml:space="preserve">With a fully managed and monitored network, it helps to alleviate the worry of a catastrophic network breakdown with long downtimes. Because the network is monitored, the problem is often apparent as to where the break happened and can be fixed quickly. </t>
  </si>
  <si>
    <t>With Uniserve’s enterprise security solution, updates are pushed out as quickly as they are available. Real-time scanning, from the cloud, allows for individual machines to benefit from to-the-second updates to ensure that any attack is noticed and stopped as soon as it has begun.</t>
  </si>
  <si>
    <t>Office in a Box</t>
  </si>
  <si>
    <t>Similar to Hardware-as-a-Service, Uniserve has built a product that allows businesses to completely take the worry away from their IT and focus solely on their business. The Office-in-a-Box solution provides hardware for computers and laptops, phones, all networking equipment, and productivity software – the hardware and software you need for any successful office environment.</t>
  </si>
  <si>
    <t>Incident Response Ecosystem</t>
  </si>
  <si>
    <t>Stealth(services)</t>
  </si>
  <si>
    <t>TrustCheck Cyber Risk Management</t>
  </si>
  <si>
    <t>Stealth(core)</t>
  </si>
  <si>
    <t>Stealth(identity)</t>
  </si>
  <si>
    <t>As a Managed Security Service Provider we are supporting and relieving your resources by managing your security and networking. You are free to concentrate on your digitization projects, but you always retain control over your infrastructure, whether on-premise or in the cloud. This leaves time to focus on the essentials: Your core business.</t>
  </si>
  <si>
    <t>Web Access Management</t>
  </si>
  <si>
    <t xml:space="preserve">Extremely secure: With the USP Secure Entry Server® you decide who gets close to you. And this protects your data, applications and processes.
A strong protector of your web applications, portals and web services, the USP SES offers the highest standard of security.
The only multi-cloud Web Access Management solution enables the enforcement of uniform security standards beyond company boundaries.
</t>
  </si>
  <si>
    <t>United Security Providers advises and assists companies in the implementation of information security projects. In numerous areas of IT security we offer tailor-made advice, support in individual project phases e.g. strategy, concept or implementation or we take over the project management.</t>
  </si>
  <si>
    <t xml:space="preserve">Whether a member of staff or as a guest, from within the office or on the road, wired or wireless:
Everyone is give the appropriate secure access to your network. And you keep an eye on things at all times.
</t>
  </si>
  <si>
    <t>Raytheon DevSecOps Optimization</t>
  </si>
  <si>
    <t>Raytheon Data Orchestration &amp; Resiliency</t>
  </si>
  <si>
    <t>Raytheon Physical Systems Security</t>
  </si>
  <si>
    <t>Raytheon Cyber Analytics &amp; Intelligence Services</t>
  </si>
  <si>
    <t>Raytheon Intelligence &amp; Space delivers the disruptive technologies our customers need to succeed in any domain, against any challenge. A developer of advanced sensors, training, and cyber and software solutions, Raytheon Intelligence &amp; Space provides a decisive advantage to civil, military and commercial customers in more than 40 countries around the world.</t>
  </si>
  <si>
    <t>Raytheon Mission Services</t>
  </si>
  <si>
    <t>Raytheon Cyber Operations &amp; Research</t>
  </si>
  <si>
    <t>Raytheon Cyber Warfare</t>
  </si>
  <si>
    <t>Raytheon Cyber as a Service</t>
  </si>
  <si>
    <t>SD-WAN Router</t>
  </si>
  <si>
    <t>Built-in Firewall</t>
  </si>
  <si>
    <t>As your business evolves, so does the complexity of your network infrastructure. Advanced business applications such as video conferencing, VoIP, cloud-based services, and storage increase bandwidth demands on Internet infrastructure. These Internet demands and the connectivity needs of new branch offices means your network and your network security must adapt to bandwidth usage, the cloud, and new devices.</t>
  </si>
  <si>
    <t>Command Center</t>
  </si>
  <si>
    <t>Managing the security of distributed networks and connected devices can be a daunting task for IT administrators and MSPs. Untangle’s Command Center gives admins the ability to manage network traffic across locations simply and easily from a cloud-based console, accessible from any browser.</t>
  </si>
  <si>
    <t>NG Firewall</t>
  </si>
  <si>
    <t xml:space="preserve">Managing your network and ensuring every device is adequately protected can be a complex and costly task. Untangle NG Firewall simplifies network security with a single, modular, software platform designed to fit the evolving needs of your organization.
Designed specifically for organizations with limited IT resources and budgets, NG Firewall provides a browser-based.
</t>
  </si>
  <si>
    <t xml:space="preserve">UpGuard BreachSight
</t>
  </si>
  <si>
    <t xml:space="preserve">Whether you’re looking to prevent data breaches, discover leaked credentials, or simply protect customer data, do it all with a fully integrated platform that is up-to-date and constantly improved.
Instantly assess your organization’s security posture with easy-to-understand, always up-to-date security ratings.
</t>
  </si>
  <si>
    <t>UpGuard CyberResearch</t>
  </si>
  <si>
    <t xml:space="preserve">Whether you’re looking to get visibility across your IT infrastructure, or automate systems compliance, do it all with a fully integrated platform that is up-to-date and constantly improved.
Automatically find and scan thousands of assets. From desktops to servers, databases to network appliances. Stop spending time manually maintaining asset registers, and hoping that IT teams will maintain theirs.
</t>
  </si>
  <si>
    <t>UpGuard Vendor Risk</t>
  </si>
  <si>
    <t xml:space="preserve">Whether you’re looking to prevent third-party data breaches, discover potential vendor risks, or simply comply with regulations, do it all with UpGuard Vendor Risk, a fully integrated platform that is always up-to-date and constantly improved.
Find, monitor, and assess your vendor’s security posture. Track their performance over time, and compare them against industry benchmarks.
</t>
  </si>
  <si>
    <t>Computer Software Industry
 Insights From D&amp;B Hoovers</t>
  </si>
  <si>
    <t>Companies in this industry design and publish computer software. Major companies include US-based Activision Blizzard, Adobe Systems, IBM, Microsoft, Oracle, Salesforce.com, and Symantec, as well as Dassault Systemes (France), The Sage Group (UK), and SAP (Germany).</t>
  </si>
  <si>
    <t>C4 Cybersecurity</t>
  </si>
  <si>
    <t>Automotive Cybersecurity Platform</t>
  </si>
  <si>
    <t>Upstream’s C4 Platform is the first cloud-based cybersecurity solution designed specifically for protecting connected vehicles and smart mobility services from cyber-attacks or misuse at rest and in motion. Driven by a patent-pending multilayered security architecture, deep protocol, big-data, and behavioral analysis expertise, C4 delivers the most comprehensive automotive cybersecurity detection, automotive data aggregation and normalization, and easy-to-use tools for unprecedented protection and control.</t>
  </si>
  <si>
    <t>Uptycs Security Analytics Platform</t>
  </si>
  <si>
    <t xml:space="preserve">The Uptycs Security Analytics Platform makes it easy for organizations to get visibility into their productivity endpoints (macOS, Windows) and their production endpoints (Linux, Containers) running on-premises and in the cloud. Security teams use the single unified platform to aggregate and analyze endpoint, cloud provider, and container orchestration telemetry for the fastest time to insight across intrusion detection, audit &amp; compliance, and incident investigation use cases. Deployment is straightforward and fast, and Uptycs begins streaming system state data over secure TLS protocol within minutes. </t>
  </si>
  <si>
    <t>BUSINESS RISK AND COMPLIANCE</t>
  </si>
  <si>
    <t>In-Depth Technical Assessments on Risk and Compliance
Many consulting firms take a “checkbox” approach to risk assessment, which limits an organization’s ability to allocate appropriate levels of security on the other side of the assessment. Urbane Security’s specialized experience allows the firm to conduct data mapping, risk assessments, security program development, education and awareness programs, to regulatory and standards compliance assessments, and then partner with their clients through their entire security lifecycle.</t>
  </si>
  <si>
    <t>Offensive Solutions</t>
  </si>
  <si>
    <t xml:space="preserve">Network Penetration Testing 
Focusing on the exposed services, networks, and configurations, network penetration testing (also known as Ethical Hacking) simulates an attacker attempting to gain access to a network and its services. 
Application Penetration Testing 
The goal of application penetration tests are to analyze the logic and operation of exposed applications, as an attacker would, in attempt to access sensitive data, compromise a system, or bypass logic controls. 
Social and Physical Testing 
The first line of defense in any organization’s security is its end users and, as such, regular awareness campaigns and testing keep users apprised of numerous threats. 
Insider Threat Assessments 
Deeply integrating into an organization’s development and project management teams, Urbane's SDLC security program adds security expertise into the various steps of the process to reduce cost and security risks throughout the entire lifecycle. 
IOT Device and Platform Testing 
Testing the “what if” when a device falls into the wrong hands, Urbane's Internet of Things testing analyzes the security controls of a device, connected applications, and data being gathered. 
 </t>
  </si>
  <si>
    <t>Defensive Solutions</t>
  </si>
  <si>
    <t xml:space="preserve">Vulnerability Remediation 
Prioritizing, remediating, and validating discovered findings, Urbane's vulnerability remediation service provides in-depth project management in conjunction with technical expertise to provide efficient resolution to outstanding security risks discovered. 
Application Code Review 
Static analysis and review of source code detects risks and vulnerabilities not easily detected with penetration testing alone.  
Infrastructure and Cloud Review 
With in depth analysis of existing network and server architecture, Urbane provides proven security strategies for decreasing the various risks affecting the unique business needs of the organization with the least amount of impact or resource use. 
Design and Implementation 
From the ground up or integrating into existing infrastructures, Urbane's design and implementation services provide vendor agnostic solutions focusing on greatest security impact within limited resource requirements. 
SDLC Security Integration 
Deeply integrating into an organization’s development and project management teams, Urbane's SDLC security program adds security expertise into the various steps of the process to reduce cost and security risks throughout the entire lifecycle. </t>
  </si>
  <si>
    <t>At USDF, our examiners will assist you through legal disputes that require access to electronically stored information. They will help you preserve your information and prevent tampering, while providing reportable data in a format that you can understand.</t>
  </si>
  <si>
    <t>U.S. Data Forensics leads the way in our specialty field of fraud detection and expert witness testimony. Our highly skilled examiners conducted investigations from the criminal, civil, and administrative fields from local, national, and international levels.</t>
  </si>
  <si>
    <t>USDF has the tools and expertise to retrieve what you need. Whether you are an client who needs to retrieve old memories from your phone, a business whose trying to retrieve corrupted data, or a law firm that needs their clients data retrieved, we can help you!</t>
  </si>
  <si>
    <t>Cyber Security &amp; Encryption Solutions</t>
  </si>
  <si>
    <t>Utimaco Cyber Security Solutions &amp; Hardware Security Modules (HSM) are certified according to the highest security standards, enabling them to optimally protect your data and business processes.</t>
  </si>
  <si>
    <t>Troubles with product names</t>
  </si>
  <si>
    <t>Lawful Interception &amp; Data Retention Solutions</t>
  </si>
  <si>
    <t>Utimaco Lawful Interception and Data Retention Systems ensure that you, as a telecommunications provider, are in compliance with the numerous national laws and regulations—worldwide.</t>
  </si>
  <si>
    <t>V-OS APP PROTECTION</t>
  </si>
  <si>
    <t>App Protection</t>
  </si>
  <si>
    <t>V-OS’s inherent capabilities make it a sure foundation for securing any mobile app with minimal integration costs. At the same time, this turns your entire mobile user base into a powerful threat intelligence engine.
Probabilistic threat detection and mitigation
Threat intelligence reporting
Threat analysis
Rooted &amp; jailbreak detection</t>
  </si>
  <si>
    <t>V-OS FACE BIOMETRICS EKYC</t>
  </si>
  <si>
    <t>V-OS Face Biometrics eKYC
Turn each one of your users into a focal point for their own personal ecosystem, connecting banking, government, payments, lifestyle, health, and all kinds of data.
Dramatically reduce onboarding costs with eKYC
Turn your mobile app into a gateway for services
Faster go-to-market and scalability</t>
  </si>
  <si>
    <t>V-OS SMART TOKEN</t>
  </si>
  <si>
    <t>Built on V-OS Virtual Secure Element, V-OS Smart Token provides a suite of multi-factor authentication solutions for iOS and Android.
Replace inconvenient and costly hardware tokens
Replace insecure SMS OTPs
Unparalleled user experience to grow your digital ecosystem</t>
  </si>
  <si>
    <t>V-OS MESSAGING</t>
  </si>
  <si>
    <t>Secure Messaging App</t>
  </si>
  <si>
    <t>Built on V-OS Virtual Secure Element, V-OS Messaging makes mobile authorization seamless, simple, and secure.
Authorization solutions for payments, transfers, and transactions
Digital document signing</t>
  </si>
  <si>
    <t>V-OS CLOUD SOLUTIONS</t>
  </si>
  <si>
    <t>V-OS Cloud Solutions
V-OS Cloud Authentication
Secures remote access to corporate services or Microsoft Office 365
Simple and quick to integrate</t>
  </si>
  <si>
    <t>V-OS VIRTUAL SECURE ELEMENT</t>
  </si>
  <si>
    <t>Virtual TPM</t>
  </si>
  <si>
    <t>The world’s first virtual secure element is an unprecedented approach to mobile cybersecurity. The V-OS Mobile Trust Platform enables digital leaders to create category- leading experiences combining high security and delightful convenience.
A secure mobile platform for digitization of products and services
Validated and tested government and banking-grade cybersecurity
Mobile Prevention, Detection, and Response</t>
  </si>
  <si>
    <t>IsItPhishing Threat Detection for SOC</t>
  </si>
  <si>
    <t xml:space="preserve">Phishing has surpassed ransomware as the main attack vector,
with cybercriminals moving from exploiting software vulnerabilities
to exploiting humans themselves.
Every day, your SOC has to process a growing number of alerts, analyze them,
and launch corrective actions. Containing and stopping compromise attempts
that threaten your business is an ongoing challenge.
IsItPhishing Threat Detection detects phishing pages
in real time to protect your employees and your IT system.
</t>
  </si>
  <si>
    <t>Products for ISP, telecom operators &amp; SOC</t>
  </si>
  <si>
    <t>Vade Secure’s email security products and solutions protect more than 1 billion mailboxes across the globe, including the world’s largest ISPs. This critical data generated from 5 billion emails per day feeds our artificial intelligence engine, providing the core filter with a constant stream of threat intelligence to adapt to the latest threats. Discover Vade Secure’s patented email security filter for ISPs and telcos.</t>
  </si>
  <si>
    <t>Vade Secure Cloud</t>
  </si>
  <si>
    <t>The Vade Secure Cloud product protects your email system against all types of cyberattacks. It is easy to implement, requiring very little setup to achieve maximum protection. Thanks to artificial intelligence and the heuristic filter, Vade Secure Cloud provides efficient protection, updated in real-time.
Protect your email system against phishing, malware, ransomware and targeted attacks</t>
  </si>
  <si>
    <t>Vade Secure for Microsoft 365</t>
  </si>
  <si>
    <t xml:space="preserve">Vade Secure for Microsoft 365 offers a native user experience and best-in-class protection powered by artificial intelligence. Vade Secure integrates seamlessly with Microsoft 365 via an API-based architecture, with no disruption to your customers’ email flow. As a result, MSPs are able to augment Microsoft 365 security with a complementary layer of AI-based threat detection.
</t>
  </si>
  <si>
    <t>DMARC as a Service</t>
  </si>
  <si>
    <t>Discover all services sending from your domain
DMARC is a widely supported standard that stops email spoofing and email fraud by locking down your organization’s domains, so only authorized senders can send email from them.</t>
  </si>
  <si>
    <t>Every organization has weaknesses which may get exploited, if left unattended. Cyber risk management is the process of identfying the potential risks that may impact your organizaiton adversely. Irrespective of the organization size, it is important for an organization to develop a comprehensive cyber risk management plan. Organizations has the opportunity to reduce the impact of the risk if the risk can not be eliminated completely.
ValueMentor’s Cyber Risk Management programme helps you identify the suitable risk management framework, implement required controls and most importantly, help you develop a culture of information security in your organization.</t>
  </si>
  <si>
    <t>Managed security services helps you in getting superior cyber security services and
access to highly skilled team of security analysts at fraction of the cost.</t>
  </si>
  <si>
    <t>Payment Security</t>
  </si>
  <si>
    <t>ValueMentor is a leading Payment Security company helping customers securing the Payment Security Infrastructure such as Cardholder Data Environments, SWIFT Payment infrastructure and other Banking and NBFC core systems</t>
  </si>
  <si>
    <t>Cyber Security Testing</t>
  </si>
  <si>
    <t>ValueMentor is a leading penetration testing company delivering services to customers in all the regions we operate. Our Security Analysts have helped companies like Microsoft, Oracle, AlienVault, AT&amp;T finding “zero” day vulnerabilities in their products and applications.  Highly trained and certified penetration testing team: CISSP, OSCP, CREST Certified, ECSA, LPT(Master), CEH, CISA, CISM &amp; more.</t>
  </si>
  <si>
    <t>Remediation Services</t>
  </si>
  <si>
    <t>Vanguard has the largest and most experienced group of security specialists in the world and proven expertise remediating enterprise systems.</t>
  </si>
  <si>
    <t>Multifactor Authentication</t>
  </si>
  <si>
    <t xml:space="preserve">VANGUARD Multifactor Authentication
Vanguard Authentication is an end-to-end, centralized, scalable, modular, integrated multifactor authentication solution enabling z/OS based enterprises to control and secure access to the entire IT infrastructure including non–z/OS endpoints. 
Vanguard Multifactor Authentication supplies the most complete range of multifactor Token, Tokenless and PIV or CAC Card Authentication capabilities available in the industry today.
</t>
  </si>
  <si>
    <t>Leverages Vanguard mainframe managed services talent where “integrity means everything” to customize your solution to meet the skills requirement that maximizes results for your specific environment.</t>
  </si>
  <si>
    <t>Vanguard Penetration Testing services discover high-risk vulnerabilities, determines if sufficient defenses are in place, offers remediation guidance, and recommends a plan and methodology for ongoing testing.</t>
  </si>
  <si>
    <t>Role-Based Access Control</t>
  </si>
  <si>
    <t>RBAC</t>
  </si>
  <si>
    <t xml:space="preserve">Role-Based Access Control software, developed by Vanguard is used to help organizations reduce provisioning time, eliminate errors and adhere to role structure over time.
</t>
  </si>
  <si>
    <t>Organizations are turning to the Vanguard Professional Services team to assist them with DB2-to-RACF security migrations.</t>
  </si>
  <si>
    <t>Security Assessments quickly identify and prioritize penetration risks, determine whether the implementation reflects best practices for security and integrity and evaluate the potential impact and exposure of any findings.</t>
  </si>
  <si>
    <t>Vanguard Cleanup</t>
  </si>
  <si>
    <t>z/OS Security Software</t>
  </si>
  <si>
    <t>Vanguard Compliance Manager</t>
  </si>
  <si>
    <t>Vanguard Policy Manager</t>
  </si>
  <si>
    <t>System integrity monitoring and enforcement</t>
  </si>
  <si>
    <t>Vanguard SecurityCenter</t>
  </si>
  <si>
    <t>Security Administration</t>
  </si>
  <si>
    <t>Implementation services include increasing the efficiency of existing security and compliance capabilities, deploying new security proficiencies, supporting industry and regulatory requirements, and training.</t>
  </si>
  <si>
    <t>Vanguard ez/Integrator</t>
  </si>
  <si>
    <t>Vanguard Authenticator</t>
  </si>
  <si>
    <t>Vanguard ez/PIV Card</t>
  </si>
  <si>
    <t>Vanguard ez/SignOn</t>
  </si>
  <si>
    <t>Vanguard ez/Token</t>
  </si>
  <si>
    <t>Vanguard Tokenless Authentication</t>
  </si>
  <si>
    <t>Vanguard Enforcer</t>
  </si>
  <si>
    <t>Vanguard Advisor</t>
  </si>
  <si>
    <t>Log management</t>
  </si>
  <si>
    <t>Vanguard Security Manager</t>
  </si>
  <si>
    <t>Admin activity reporting</t>
  </si>
  <si>
    <t>Vanguard Active Alerts with SIEM</t>
  </si>
  <si>
    <t xml:space="preserve">Vanguard Active Alerts sends user-specified event driven data to SIEMs, SNMP or SYSLOGD in industry standard formats as requested by the user. 
VAC sends event driven data to identified target devices, which receives the “real time” information in a timely manner for Compliance, Security and Audit requirements. </t>
  </si>
  <si>
    <t>Vanguard Analyzer</t>
  </si>
  <si>
    <t xml:space="preserve">Respond Immediately and Securely When a Crisis Hits
When an out-of-course event like a cyberattack, a natural disaster or manmade emergency hits, businesses have to respond immediately, communicating with different groups and making high-pressure decisions without violating any kind of regulations. Traditional communication tools such as phones, scanners, faxes, and pagers are antiquated, inefficient and error prone – making it difficult for incident response teams to meet compliance requirements and focus on the event at hand. </t>
  </si>
  <si>
    <t>COVID-19 Screening</t>
  </si>
  <si>
    <t>COVID-19 screening is becoming a daily reality. In some states and workplaces – including healthcare facilities and workplaces that provide childcare services – screening is even a mandated requirement. These screenings must remain confidential in order to protect your business and make sure employees feel comfortable sharing sensitive information, but calling individual employees each morning is time consuming and even impractical.</t>
  </si>
  <si>
    <t>Patient Engagement</t>
  </si>
  <si>
    <t xml:space="preserve">Patient engagement is key to a successful healthcare practice: it improves health outcomes, increases patient satisfaction, cultivates reputation and generates revenue. Communicating medication and appointment reminders, follow-up instructions and wellness programs are all key to successful patient engagement, but how do you do so without sacrificing care providers and administrators’ valuable time? Vaporstream automates patient communications so that you can keep your patients engaged and increase your focus on revenue-generating tasks and see more patients. 
 </t>
  </si>
  <si>
    <t>Executive Communications</t>
  </si>
  <si>
    <t xml:space="preserve">Protect and Control Private Information 
Sharing sensitive business information from smartphones, tablets and laptops is undoubtedly convenient, but it’s also risky. Hackers frequently impersonate executives in phishing emails, texts are often shared without permission, and information on mobile and desktop clients are vulnerable to malware.  </t>
  </si>
  <si>
    <t>Private Collaboration</t>
  </si>
  <si>
    <t xml:space="preserve">Collaborate Privately and Securely Anytime, Anywhere 
 Vaporstream puts privacy in the hands of the enterprise, with complete control over how confidential business information is stored, shared, deleted and retained. That way, you can drive productivity and efficiency using mobile devices knowing you have the privacy your business demands. </t>
  </si>
  <si>
    <t xml:space="preserve">Keep Core Operations Running Smoothly During an Incident 
When a breach or other out-of-course event compromises your business’ critical systems, you need a way to communicate securely while keeping core operations and business functions running. Downtime can be costly and cause reputation damage, but using a compromised corporate network to resume operations can put sensitive business information at risk. 
</t>
  </si>
  <si>
    <t>Clinical Collaboration</t>
  </si>
  <si>
    <t>With Vaporstream, care teams can communicate sensitive patient information – from vitals to wound images to insurance details – in a private, rapid and HIPAA-compliant manner to keep everyone in the circle of care informed for better outcomes.</t>
  </si>
  <si>
    <t>In an age where operational agility and fiscal efficiency are at the forefront, Cloud is not just a buzzword—it is a critical aspect of IT strategies across the globe. VariQ provides full life-cycle cloud solutions, in partnership with Amazon Web Services, Microsoft Azure, and other providers to move workloads successfully to the cloud quickly and efficiently.</t>
  </si>
  <si>
    <t>VariQ provides strategic business support services that enable transformation across the business enterprise, supporting the missions and evolving needs of our clients. We tailor our solutions in response to clients’ complex organizational challenges. Drawing from its extensive experience in business process analysis, program management, and solutions engineering, VariQ solves critical management, financial, technological, and operational challenges of our clients.</t>
  </si>
  <si>
    <t>Cyber Operations</t>
  </si>
  <si>
    <t xml:space="preserve">The protection of cyber systems and the information they host is of critical importance to every organization’s mission success. At VariQ, our commitment is to maximize your IT security with consistent threat monitoring programs and integrated cyber defense solutions that ensure the highest confidence that your network is defended, compliant, and monitored. </t>
  </si>
  <si>
    <t>vArmour Application Controller</t>
  </si>
  <si>
    <t>vArmour Application Controller reduces risk through the visibility and control of relationships—the interconnections between applications and users—across heterogeneous environments by leveraging the infrastructure you already own.</t>
  </si>
  <si>
    <t>Data Security Platform</t>
  </si>
  <si>
    <t>Our Data Security Platform is built by world-class cybersecurity experts with deep expertise in machine learning and advanced analytics.</t>
  </si>
  <si>
    <t>DATADVANTAGE</t>
  </si>
  <si>
    <t>DatAdvantage maps who can access data and who does access data – across file and email systems, shows where users have too much access, and then safely automates changes to access control lists and security groups.</t>
  </si>
  <si>
    <t>DATALERT</t>
  </si>
  <si>
    <t>Catch threats other security solutions miss
If you're watching what's happening with your data, attackers can't hide. Varonis combines a unique set of ingredients to uncover threats across the kill chain, like suspicious data access, abnormal logon attempts, and DNS exfiltration.</t>
  </si>
  <si>
    <t>DATA CLASSIFICATION ENGINE</t>
  </si>
  <si>
    <t>Data Classification Engine gives context around sensitive data, so that you can easily identify and lock down overexposed data, stale data, and remediate security vulnerabilities. Create rules that combine content sensitivity with risk exposure, usage and file system metadata, so that nothing falls through the cracks.</t>
  </si>
  <si>
    <t xml:space="preserve">Secure software applications are the biggest need in today’s world. Web applications have become a must to
have component in organizations with the uptime of 24/7 offering secure data and access to customers,
employees, partners, and suppliers. With numerous products offering security solutions to the application
layer for protecting enterprise data often they fail to do so. </t>
  </si>
  <si>
    <t>Cloud Computing resources such as computing power, storage, network, and
software are abstracted and provided as services on the Internet in a remotely
accessible fashion. Categories of Cloud computing are Software as a Service
(SaaS), Platform as a Service (PaaS) and Infrastructure as a Service (IaaS). Cloud
can be deployed as Public, Private, Hybrid or Community cloud.</t>
  </si>
  <si>
    <t>Our Audit and Compliance services deliver a pool of expert consultants to help enterprises adhere
to the regulatory mandates, to focus on business growth and increase their business value by
meeting compliance requirements.</t>
  </si>
  <si>
    <t>Our technical know-how drives beyond traditional vulnerability scanning to reveal the real actionable threats
in the network infrastructure via rigorous assessments to uncover external, and internal threats.
Network security evolves as quickly as the technology it’s built on which is why our penetration testing services
go beyond traditional vulnerability scanning methodology with our expert certified consultants.</t>
  </si>
  <si>
    <t>Special Security Services</t>
  </si>
  <si>
    <t>Managed Security Service</t>
  </si>
  <si>
    <t>We are the Defenders of real world Cyber Threats which are constantly evolving.
Our real time and proactive security monitoring services ensure that sophisticated attacks
are anticipated well in advance to protect organizations from compromise and data breaches</t>
  </si>
  <si>
    <t xml:space="preserve">Varutra utilizes its extensive knowledge, experience with technical and operational
skills to examine the issues and challenges unique to the security and
management of mobile technologies and the information the mobile devices store
and processes by the applications.
</t>
  </si>
  <si>
    <t>Easy collaboration with no data loss</t>
  </si>
  <si>
    <t>Vault KNOX Data Security</t>
  </si>
  <si>
    <t>Patented client-side encryption &amp; deduplication</t>
  </si>
  <si>
    <t>Continuous Data Protection</t>
  </si>
  <si>
    <t>Policy-based protection, versioning &amp; data retention</t>
  </si>
  <si>
    <t>Security, tracking and control of files</t>
  </si>
  <si>
    <t>Secure Mobile Collaboration</t>
  </si>
  <si>
    <t>Mobile content management &amp; BYOD security</t>
  </si>
  <si>
    <t>The Vdoo Platform</t>
  </si>
  <si>
    <t xml:space="preserve">This is where Vdoo comes in with the only automated device security platform that covers the entire device lifecycle – from design, development and testing to deployment and maintenance. Our Integrated Device Security Platform provides everything companies need to secure their connected products including interconnected capabilities such as security analysis, gap resolution, compliance validation, embedded protection, operations monitoring and actionable insights. </t>
  </si>
  <si>
    <t>Visibility and response for public, private, and hybrid cloud environments</t>
  </si>
  <si>
    <t>Cognito Recall</t>
  </si>
  <si>
    <t>Proactively search for threats and investigate incidents across your entire environment including data center, cloud, and IoT devices.</t>
  </si>
  <si>
    <t>Replace Aging IDPS</t>
  </si>
  <si>
    <t>Time to stop the noise, blindspots and endless updates and tuning.
Detect and respond to real attacks with the Vectra NDR platform.</t>
  </si>
  <si>
    <t>Risk and Compliance</t>
  </si>
  <si>
    <t>Services</t>
  </si>
  <si>
    <t>Unlock the potential of your security operations. Empower your security operations using knowledge gained from hundreds of Cognito deployments that are securing the world’s most critical business assets.</t>
  </si>
  <si>
    <t>Vectra Cognito vs. ExtraHop Reveal(x)</t>
  </si>
  <si>
    <t>Vectra clearly outperformed ExtraHop. Vectra detected red team activity during the proof-of-concept. That was the first time we ever detected a threat.</t>
  </si>
  <si>
    <t>Secure Your Remote Workforce</t>
  </si>
  <si>
    <t>Let us make security the least of your concerns</t>
  </si>
  <si>
    <t>Vectra API Integrations</t>
  </si>
  <si>
    <t xml:space="preserve">Vectra offers comprehensive API and API tools for developers and security practitioners who wish to integrate the Vectra Cognito platform into their existing workflows.  </t>
  </si>
  <si>
    <t>Cognito Stream</t>
  </si>
  <si>
    <t>Deliver security-enriched metadata to SIEMs for custom detections</t>
  </si>
  <si>
    <t>Elevate Your SOC Visibility
with Vectra</t>
  </si>
  <si>
    <t>How Vectra Aligns with the MITRE ATT&amp;CK Model</t>
  </si>
  <si>
    <t>Cognito Detect</t>
  </si>
  <si>
    <t>Cognito Detect provides threat detection coverage from the cloud to user and IoT devices</t>
  </si>
  <si>
    <t>Cognito Detect for Office 365</t>
  </si>
  <si>
    <t>Account takeover in Office 365 has become the largest security threat vector in the cloud</t>
  </si>
  <si>
    <t>Cognito Platform</t>
  </si>
  <si>
    <t>The Cognito platform for NDR is in 100% service of detecting and responding to attacks inside cloud, data center, IoT, and enterprise networks. Our job is to find and stop those attacks early and with certainty.</t>
  </si>
  <si>
    <t>Threat Hunting and Investigations</t>
  </si>
  <si>
    <t>Get proactive and on the front foot against potential adversaries by threat hunting. Research, hypothesize then get hunting. Threat hunting generates the best return on effort when you have an effaced detection and response capability already in place.</t>
  </si>
  <si>
    <t>Acquired by Rapid 7</t>
  </si>
  <si>
    <t>Venafi CodeSign Protect</t>
  </si>
  <si>
    <t xml:space="preserve">Software runs your business and represents your brand.  Protect your company’s software with a secure code signing process that is fast and easy for your developers to use. Venafi CodeSign Protect secures your code signing private keys, automates approval workflows, and maintains an irrefutable record of all code signing activities. </t>
  </si>
  <si>
    <t>Venafi Cloud</t>
  </si>
  <si>
    <t>Learn how to get started with our free solution, OutagePREDICT. We'll find your certificates and alert application owners before an expired certificate causes an outage.</t>
  </si>
  <si>
    <t>Venafi Cloud DevOpsACCELERATE</t>
  </si>
  <si>
    <t>Deliver Faster and Reduce Complexity in the DevOps Toolchain</t>
  </si>
  <si>
    <t>Venafi Cloud OutagePREDICT</t>
  </si>
  <si>
    <t xml:space="preserve">SSL/TLS certificates are ubiquitous, critical and invisible security controls. When one expires it creates a ripple effect that causes service and application outages and interrupts teams and customers. </t>
  </si>
  <si>
    <t>Venafi TLS Protect</t>
  </si>
  <si>
    <t>Discover all your TLS certificates and corresponding private keys so you can protect these machine identities across your infrastructure. By automating the replacement of expiring certificates, you can eliminate outages and quickly respond to vulnerabilities, CA compromise, or other errors.</t>
  </si>
  <si>
    <t>Venafi Zero Touch PKI</t>
  </si>
  <si>
    <t>Digital transformation is dependent on mastering both public and private TLS certificates for authentication and encryption of your applications and services.</t>
  </si>
  <si>
    <t>Venafi Enterprise Mobility Protect</t>
  </si>
  <si>
    <t xml:space="preserve">Confidently issue, distribute and secure endpoint and user certificates along with all the machine identities across your organization. You’ll have the visibility, policy enforcement and control you need to protect active endpoint and user machine identities—and terminate access when necessary.
</t>
  </si>
  <si>
    <t>SSH Protect</t>
  </si>
  <si>
    <t>It’s critical that you protect and secure the privileged access for the thousands of SSH connections that enable your enterprise. SSH Protect discovers where SSH keys are in your environments, as well as the strengths or weaknesses of their configurations.</t>
  </si>
  <si>
    <t>Venafi Trust Protection Platform</t>
  </si>
  <si>
    <t>The Trust Protection Platform powers enterprise solutions that give you the visibility, intelligence and automation to protect machine identities throughout your organization.</t>
  </si>
  <si>
    <t>VERA Platform</t>
  </si>
  <si>
    <t xml:space="preserve">The VERA Platform gives developers the power to build advanced data security and control into any business application, extending protections beyond the borders of an organization. </t>
  </si>
  <si>
    <t>VERA for Dropbox</t>
  </si>
  <si>
    <t>While Dropbox protects content stored on their servers, their protections end the moment files are shared, removed, and downloaded. VERA extends Dropbox security “through the last mile,” even when content moves offline.</t>
  </si>
  <si>
    <t>VERA for Box</t>
  </si>
  <si>
    <t xml:space="preserve">With strong encryption and access controls, VERA for Box automatically secures files stored in Box and beyond, even if content is taken offline. </t>
  </si>
  <si>
    <t>VERA for files</t>
  </si>
  <si>
    <t xml:space="preserve">When business requires you to collaborate beyond your organization, it’s critical to manage who can access your sensitive files, control what they can do with that data, and track your intellectual property, wherever it travels. </t>
  </si>
  <si>
    <t>VERA for Microsoft</t>
  </si>
  <si>
    <t>VERA automatically secures any content stored and shared through the Microsoft cloud ecosystem with zero friction to end users. With VERA’s smart policy engine, you can automatically enforce permissions that always remain with your data, regardless of where or how it’s shared, without painful software installs.</t>
  </si>
  <si>
    <t>Veracode Dynamic Analysis (DAST)</t>
  </si>
  <si>
    <t>Veracode Dynamic Analysis scans web applications in staging or production, combining depth of coverage with unmatched scalability, scanning speed, and accuracy.</t>
  </si>
  <si>
    <t>Veracode Interactive Analysis (IAST)</t>
  </si>
  <si>
    <t>Veracode Interactive Analysis uses the QA testing activities that development teams have already created to provide actionable results that have zero false positives, ensuring that development teams are releasing high-quality, secure applications.</t>
  </si>
  <si>
    <t>Penetration testing uses ethical hackers to manually test web, mobile, desktop, back-end, and IoT applications to identify vulnerabilities automated testing can’t find.</t>
  </si>
  <si>
    <t>Veracode Static Analysis (SAST)</t>
  </si>
  <si>
    <t>The Veracode Static Analysis family enables teams to quickly identify and remediate application security flaws. From scans in the IDE and in the pipeline right into deployment, Veracode Static Analysis helps ensure that no security defects escape to the master branch and production.</t>
  </si>
  <si>
    <t>Veracode Software Composition Analysis (SCA)</t>
  </si>
  <si>
    <t>With the largest vulnerability database available, including undisclosed vulnerabilities sourced from data mining and machine learning technology, Veracode Software Composition Analysis ensures teams stay ahead of vulnerabilities in open source code.</t>
  </si>
  <si>
    <t>Veracode Discovery</t>
  </si>
  <si>
    <t>Veracode Discovery identifies all public-facing web applications related to your organization to help you stay up to date on what you need to protect.</t>
  </si>
  <si>
    <t>Veracode Security Program Management</t>
  </si>
  <si>
    <t>Veracode Security Program Management supports you so your security program stays on track to meet strategic goals and reach its fullest potential. We will support you from planning to assessing effectiveness, ensuring your program scales.</t>
  </si>
  <si>
    <t>With Veracode’s all-encompassing learning experience for developers, organizations identify and fix flaws earlier, bring security closer to the development process, and lower expensive security flaw remediation.</t>
  </si>
  <si>
    <t>Security Labs</t>
  </si>
  <si>
    <t>Veracode integrates with the tools organizations are already using so that they can get automated security feedback right in the pipeline. Get the full list of Veracode integrations here.</t>
  </si>
  <si>
    <t>Security Labs Community Edition</t>
  </si>
  <si>
    <t>Veracode Services</t>
  </si>
  <si>
    <t>eracode helps you start and scale your security program, integrate with your
SDLC and coach your developers on fixing security vulnerabilities.</t>
  </si>
  <si>
    <t xml:space="preserve">Cerebral Insider Threat Detection
</t>
  </si>
  <si>
    <t>Cerebral is an AI-powered security platform that integrates User &amp; Entity Behavior Analytics (UEBA) with User Activity Monitoring (UAM), allowing rapid Data Breach Response (DBR). The ability to hunt threats by proactively recognizing signs of risk, like changes in an employee’s attitude and behavioral patterns, allows you to move your security posture from reactive to proactive.</t>
  </si>
  <si>
    <t>Investigator Small Office Solution</t>
  </si>
  <si>
    <t>Veriato Investigator installs quickly, records detailed information on employee activity, and enables fast, accurate, and efficient exploration and playback of the recorded data during employee investigations. Veriato employee investigation software provides the answers you need so informed decisions get made.</t>
  </si>
  <si>
    <t>Vision Employee Monitoring</t>
  </si>
  <si>
    <t>Veriato Vision employee monitoring software lets you record and track all of your employees' activity... so you’ll know if they are working hard or hardly working.</t>
  </si>
  <si>
    <t>RansomSafe Ransomware Protection</t>
  </si>
  <si>
    <t xml:space="preserve">Veriato RansomSafe™ acts as a vital layer in your ransomware defense, combining just-in-time data protection with multiple mechanisms to detect, and shut down attacks before they hold your business hostage.
</t>
  </si>
  <si>
    <t>DOME Platform
Management and EnrollmentTM</t>
  </si>
  <si>
    <t xml:space="preserve">With the DOMETM platform, every processor and device has its own embedded blockchain pedigree which allows owners to establish proof of ownership without the need for a pervasive network or cloud connection.  DOME is a zero-touch solution that enables device-level security management, firmware updates and ownership transfer that is simple, cost-effective and fast.
</t>
  </si>
  <si>
    <t>Security Toolkits</t>
  </si>
  <si>
    <t>Quickly and easily embed our fast, small-footprint, ultra-low-power cryptographic solutions in your IoT devices. Our hardware and software development tools are easily integrated into new or existing platforms. Our SDKs and hardware kits are ideal for FPGAs, ASICs, microcontrollers, and other low-resource platforms deployed in the IoT.</t>
  </si>
  <si>
    <t>Biometric Employee
Authentication</t>
  </si>
  <si>
    <t>So like many organizations, you probably find yourself performing a constant balancing act. As a result, you need your employees to create complex, unique, and uncrackable passwords, and you need them updating regular. In addition, they need something they can actually remember!</t>
  </si>
  <si>
    <t>Authenticate
your customers</t>
  </si>
  <si>
    <t>We’ve all been there. You want to move some money around, but can’t remember your banking app’s password. Or you’re trying to buy something online, and have to toggle between apps to enter a one-time SMS code.</t>
  </si>
  <si>
    <t>Forget Passwords.
Forever.</t>
  </si>
  <si>
    <t xml:space="preserve">Customers and users hate having to remember them. IT help desks and departments hate managing them. Even finance departments get caught up as annual password-resetting costs spiral out of control. </t>
  </si>
  <si>
    <t>Code Protection</t>
  </si>
  <si>
    <t>In today’s connected world, apps are the main point of contact between businesses and consumers. It is critical to maintain customer trust and build secure apps that won’t become an entry point for hackers.</t>
  </si>
  <si>
    <t>VCAS</t>
  </si>
  <si>
    <t xml:space="preserve">Vermatrix VCAS solutions are pre-integrated with a vast global ecosystem and have proven interoperability with subsystem providers (including billing, encoding, middleware and application vendors). </t>
  </si>
  <si>
    <t>Verimatrix App Shield</t>
  </si>
  <si>
    <t>Consumers’ primary interactions with businesses are now via mobile apps. To maintain customer trust and safeguard revenue, applications must be secure and reliable. With Verimatrix App Shield (formerly ProtectMyApp), developers can quickly safeguard their intellectual property and customer data with proven solutions. Get peace of mind before you send your app into the wild.</t>
  </si>
  <si>
    <t>Verimatrix Whitebox</t>
  </si>
  <si>
    <t>Exposed cryptographic keys are a known vulnerability in app code. Verimatrix’s Whitebox effectively dissolves keys into the code itself and obscures algorithms to keep critical applications and data safe – even if a hacker has complete access to the device on which the algorithms are executing. This is why CTOs and chief compliance officers at many of the world’s leading banks use Verimatrix Whitebox to shield their consumer-facing apps from attack.</t>
  </si>
  <si>
    <t>Watermarking</t>
  </si>
  <si>
    <t>Leverage both client and server-side watermarking solutions that protect the entire path of content consumption. Imperceptible and robust, Verimatrix Watermarking protects your video content during post-production and distribution. The solution’s pre-integrated Reveal Service tracks the source of piracy within minutes to protect your revenue.</t>
  </si>
  <si>
    <t>Verimatrix Embedded DRM</t>
  </si>
  <si>
    <t>Verimatrix Embedded DRM addresses the security gaps that occur outside of traditional use cases. This unique software solution is easy to integrate and maintain and is more cost-effective than traditional hardware solutions. Keep content secure in consumer electronics, smart &amp; mobile devices, auto, aviation, event and conferencing scenarios, surveillance applications and IoT deployments.</t>
  </si>
  <si>
    <t>Multi-DRM</t>
  </si>
  <si>
    <t>Verimatrix TV Everywhere Authentication</t>
  </si>
  <si>
    <t xml:space="preserve">The complex web of secure connections between video service operators and content owners/providers means that subscribers must repeatedly seek password access to rights. This creates a disjointed and frustrating user experience, ultimately leading to costly churn. </t>
  </si>
  <si>
    <t>Identity and Access Management Services</t>
  </si>
  <si>
    <t>Cybersecurity Incident Response Services</t>
  </si>
  <si>
    <t>Rapid Response Retainer</t>
  </si>
  <si>
    <t>Cyber Risk Monitoring</t>
  </si>
  <si>
    <t>Managed Security Incident Event Management</t>
  </si>
  <si>
    <t>DDoS Shield</t>
  </si>
  <si>
    <t>Security Validation Technology</t>
  </si>
  <si>
    <t xml:space="preserve">Mandiant Security Validation instruments IT environments at scale to test the effectiveness of network, endpoint, email and cloud controls. Continuously execute tests and analyze results to proactively alert on drift from a known-good baseline and validate control configuration. </t>
  </si>
  <si>
    <t>Why Security Validation?</t>
  </si>
  <si>
    <t>With continuous security validation you'll know how your cybersecurity is performing on a daily basis.</t>
  </si>
  <si>
    <t>Versa Secure Access</t>
  </si>
  <si>
    <t xml:space="preserve">Versa Secure Access (VSA) is the industry’s first solution to deliver the leading Secure SD-WAN services and private connectivity for employees who are working from home or are remote. </t>
  </si>
  <si>
    <t>Product Components</t>
  </si>
  <si>
    <t>Versa is fundamentally different than proprietary and expensive network software and hardware equipment. Versa’s software architecture combines security, full-featured SD-WAN, routing, analytics, and automation in a single stack that can be deployed anywhere: whether on-premises, hosted, or in the cloud.</t>
  </si>
  <si>
    <t xml:space="preserve">Security </t>
  </si>
  <si>
    <t>Due to the rise of cloud-based applications, remote work, and mobile devices, the Enterprise and all its branch sites are becoming more of a point of concern where the growing attack surface can lend itself to a host of vulnerabilities from the outside.</t>
  </si>
  <si>
    <t>Versa Secure SD-WAN</t>
  </si>
  <si>
    <t>Versa is the Secure SD-WAN leader built on the foundation of a complete WAN Edge and our mission to enable the end-to-end Software-Defined Enterprise.</t>
  </si>
  <si>
    <t>Versa Titan</t>
  </si>
  <si>
    <t xml:space="preserve">Versa Titan is hassle-free Secure SD-WAN solution with advanced application intelligence managed from the cloud, making it easier for IT to manage and secure their branch services. </t>
  </si>
  <si>
    <t>Simplify and Control
SOC 2 Compliance</t>
  </si>
  <si>
    <t>SOC 2 Compliance is a crucial part of any service organization’s roadmap. It helps you create a Culture of Security and win trust with your partners, but can be an expensive distraction.</t>
  </si>
  <si>
    <t>The VGS Platform</t>
  </si>
  <si>
    <t>Very Good Security is on a mission to protect the world’s sensitive data, enabling innovation while ensuring security and privacy.</t>
  </si>
  <si>
    <t>Our consulting service is rare within the recruitment market - even more so within our niche industry sector. Our understanding of this sector, built over many years of specialisation, means that we can utilise market leading contract resource to create specific delivery teams to meet and, often exceed, your requirements.</t>
  </si>
  <si>
    <t>CONTRACT</t>
  </si>
  <si>
    <t>Since its formation, Via Resource has developed an established network of experienced information security specialists, actively seeking contract and interim assignments. This ‘on-demand’ workforce is ideal when you are working to tight timescales, be that on business as usual, or to deliver projects, but need to guarantee the competency and calibre of the individuals engaged.</t>
  </si>
  <si>
    <t>DATA PROTECTION &amp; GDPR CONSULTANCY</t>
  </si>
  <si>
    <t>Via Resource is the leading provider of consultancy services in cyber security. An increasing area of demand for our customers is data protection and GDPR compliance, so through our deep industry expertise we have become a trusted partner for many large organisations seeking to address these urgent and growing requirements.</t>
  </si>
  <si>
    <t>EXECUTIVE SEARCH</t>
  </si>
  <si>
    <t xml:space="preserve">Via Resource understands the critical importance of executive search (or headhunting); hiring the right individual for your organisation at this level, can transform it. </t>
  </si>
  <si>
    <t>FUTURE TALENT</t>
  </si>
  <si>
    <t>The demand for IT skills continues to outstrip almost every other discipline across the UK, with new role creation three times that of the rest of the economy. Roles requiring SQL, Javascript, C#, Java and PHP remain unfilled for months but, increasingly, it is the IS shortfall that attracts the greatest attention and concern, as governments, companies and individuals face increasing volumes of daily attacks from cyber criminals.</t>
  </si>
  <si>
    <t>PERMANENT</t>
  </si>
  <si>
    <t>The phrase ‘War for Talent’ is used all too frequently in resourcing; the Information Security and Technology Sectors, however, certainly warrant its use.</t>
  </si>
  <si>
    <t>IPScan NAC
Network Access Contol</t>
  </si>
  <si>
    <t>IPScan NAC provides all the major features that network managers expect, such as Network Access Control(NAC), IP Address Management(IPAM), Desktop Configuration Management, and complete security controls over Wi-Fi access, automated IT security operations, IT asset management, and much more.</t>
  </si>
  <si>
    <t>IPScan XE</t>
  </si>
  <si>
    <t>IPScan is an IP/MAC resource management and network security solution that enables IT managers to automate the IP/MAC resource management process.
IPScan controls network access of any device that uses IP addresses.</t>
  </si>
  <si>
    <t>SmartIP</t>
  </si>
  <si>
    <t>An all-in-one hardware integrated solution will reduce your initial investment by offering a multi-functional solution at low cost, as well as streamlined installations, minimizing a manager's workload.</t>
  </si>
  <si>
    <t>Avionics Test</t>
  </si>
  <si>
    <t>Providing you with reliable R&amp;D, flight line, factory and return-to-service test solutions, for over 40 years!</t>
  </si>
  <si>
    <t>Instrument Services</t>
  </si>
  <si>
    <t>VIAVI provides standard services that ensure the effective installation and commissioning, availability, functionality, and understanding of our instrument portfolio.</t>
  </si>
  <si>
    <t>Network Test &amp; Certification</t>
  </si>
  <si>
    <t>Comprehensive offering of end-to-end test and measurement instruments and solutions for physical, virtual, and hybrid network visibility and intelligence.</t>
  </si>
  <si>
    <t>Radio Test</t>
  </si>
  <si>
    <t>Our wide selection of Communications Test Equipment supports critical communications worldwide for Public Safety, Public Transportation, Hospitals, Utilities, Railroads, Private Security, Homeland Security, Government, and Military</t>
  </si>
  <si>
    <t>Service Assurance &amp; Analytics</t>
  </si>
  <si>
    <t>Service Assurance is a software solution focusing on proactive trending and issue resolution to assure high subscriber QoE for Cable, IPTV or Content Provider networks.</t>
  </si>
  <si>
    <t>Emergency Alert Systems (EAS)</t>
  </si>
  <si>
    <t>The EASyCAP I6033 IPTV encoder/decoder is the industry's only NEBS 3 certified device.</t>
  </si>
  <si>
    <t>Wireless Test</t>
  </si>
  <si>
    <t>5G solutions from VIAVI to validate, verify and gain visibility into mobile networks of today and tomorrow.</t>
  </si>
  <si>
    <t>Lab &amp; Manufacturing Test</t>
  </si>
  <si>
    <t>High-speed lab and production testing for high-performance optical networks</t>
  </si>
  <si>
    <t>SCA Services &amp; Training</t>
  </si>
  <si>
    <t xml:space="preserve">The VIAVI Engineering SCA Service Team is dedicated to provide you the support needed for the design and implementation of your SCA-based projects. 
</t>
  </si>
  <si>
    <t xml:space="preserve">VIAVI offers technical education solutions, product training, and blended learning for technicians who are using new products or working to affect process change with existing tools.
</t>
  </si>
  <si>
    <t xml:space="preserve">TOPIA protects your installed operating systems and third-party software from vulnerabilities.
</t>
  </si>
  <si>
    <t xml:space="preserve">Consolidate your software vulnerability assessment with one single TOPIA agent. Let TOPIA do the work so you can focus and remediate on the threats that matter most.
</t>
  </si>
  <si>
    <t xml:space="preserve">With the industry leaning heavily towards digitization, small and medium businesses face new challenges in today’s IT world. Having an online presence is essential to keep your business growing. </t>
  </si>
  <si>
    <t>Modernizing Legacy Application - Unlock the full potential of your core applications
Enterprise organizations are transforming legacy processes to flexible, modular application development management portfolios by implementing next-generation processes defined by speed, efficiency and resilience.</t>
  </si>
  <si>
    <t>Accelerate Your Cloud Journey</t>
  </si>
  <si>
    <t xml:space="preserve">Whatever your business case may be, for modern businesses utilizing the cloud is no longer an if, but a when. From a simple lift-and-shift to setting up complex hybrid or multi-cloud environments, our team has migrated hundreds of workloads to, from and within the cloud. </t>
  </si>
  <si>
    <t xml:space="preserve">Oracle Cloud Applications
</t>
  </si>
  <si>
    <t xml:space="preserve">Moving from on premise applications to the cloud can be complicated. So can moving from one cloud app to another, or integrating on-prem and cloud apps. Vigilant makes the transition easy. Today, we’re one of the largest Oracle cloud SaaS practices in North America. </t>
  </si>
  <si>
    <t>Business Process Optimization
RPA | AI</t>
  </si>
  <si>
    <t>Processes have become more complex than ever; and market dynamics is constantly changing. So businesses across industries are turning towards RPA (Robotics Process Automation to simplify business processes, streamline enterprise operations, eliminate tedious tasks, enhance quality, reduce costs thereby transforming customer experience.</t>
  </si>
  <si>
    <t>Security &amp; Networking
Hybrid | Cloud</t>
  </si>
  <si>
    <t>According to Gartner, Digital business transformation inverts network and security service design patterns, shifting the focal point to the identity of the user and/or device — not the data center. Security and risk management leaders need a converged cloud-delivered secure access service edge to address this shift.</t>
  </si>
  <si>
    <t>HIPAA Advisory</t>
  </si>
  <si>
    <t>Acquired by Sysnet</t>
  </si>
  <si>
    <t>Asgard Platform</t>
  </si>
  <si>
    <t>Website Penetration Testing</t>
  </si>
  <si>
    <t>Database Security Penetration Testing</t>
  </si>
  <si>
    <t>Product Penetration Testing</t>
  </si>
  <si>
    <t>Remediation Consulting</t>
  </si>
  <si>
    <t xml:space="preserve">Risk Assessment </t>
  </si>
  <si>
    <t>Cyber Architecture Assesments</t>
  </si>
  <si>
    <t>Business Impact Assessments</t>
  </si>
  <si>
    <t>Managed Security+</t>
  </si>
  <si>
    <t>Dark Web Scanning</t>
  </si>
  <si>
    <t>Segmentation Testing</t>
  </si>
  <si>
    <t>Digital Discovery</t>
  </si>
  <si>
    <t>Static Code Analysis Testing</t>
  </si>
  <si>
    <t>Thick Client Appliaction Testing</t>
  </si>
  <si>
    <t>With modusCloud Email Archiving, you have an email archive solution that meets your business needs for protection and compliance with ease.</t>
  </si>
  <si>
    <t xml:space="preserve">Email Continuity
</t>
  </si>
  <si>
    <t>Having business email go down is just not an option. As nearly every organization relies on email as their core means of communication, an email outage can be costly and disruptive. With modusCloud’s Email Continuity solution, even if your email server or hosted email service, such as Office 365, goes down, your email will remain accessible.</t>
  </si>
  <si>
    <t>The need to secure communications that contain sensitive data has never been greater. Fines for noncompliance with industry regulation, such as HIPAA, negative publicity, and loss of customer trust await any company that loses confidential customer information. modusCloud Email Encryption is purpose-built to help SMBs prevent data loss by domain-level email encryption.</t>
  </si>
  <si>
    <t xml:space="preserve">Email Security for Microsoft Exchange
</t>
  </si>
  <si>
    <t>Microsoft Exchange is an accessible, durable and configurable way to manage email for your users, but Exchange Online Protection has always been a few steps behind the cutting edge in spam filtering and email security. With Vircom’s cloud solutions, you can offer Microsoft Exchange email security along with the Continuity, Encryption and Archiving that provide a full suite of convenience and protection at great value.</t>
  </si>
  <si>
    <t xml:space="preserve">Email Security for Office 365
</t>
  </si>
  <si>
    <t>Moving to the cloud with O365 can help improve your productivity and the ability of your employees to connect. Though, for many, it can also make your organization more vulnerable to malicious emails and threats across devices and networks. Improved productivity, convenience and collaboration is not worthwhile if it means leaving your network vulnerable to email security threats.</t>
  </si>
  <si>
    <t xml:space="preserve">modusCloud Email Security
</t>
  </si>
  <si>
    <t>Vircom’s modusCloud is a cloud email security product providing real-time threat protection spam and phishing detection, advanced multi-layer anti-virus and email archiving. Users receive comprehensive protection against unwanted and malicious email. while administrators can easily tailor service to users’ needs and policies.</t>
  </si>
  <si>
    <t xml:space="preserve">modusGate Email Security
</t>
  </si>
  <si>
    <t>modusGate is a leading on-premise email security gateway with a sophisticated multi-layered anti-spam solution. It incorporates state of the art real-time machine learning to effectively identify threats by reputation and advanced statistical models, harnessing 2 decades of experience. Further buffeted by an integrated layer of leading Anti-Virus scanning, modusGate also provides leading protection against advanced forms of malware.</t>
  </si>
  <si>
    <t>Norman Email Protection</t>
  </si>
  <si>
    <t>Norman Email Protection was a powerful solution that kept spam and other threats from reaching millions of inboxes around the world. Since Norman was acquired and its email protection was a white-labelled version of Vircom’s modusGate, Norman customers are now able to take advantage of Vircom’s solutions and receive direct support from Vircom’s expert customer support team.</t>
  </si>
  <si>
    <t>PureKit: Data at Rest Security</t>
  </si>
  <si>
    <t>Security framework for user passwords and data protection in a database
with functionality against online and offline attacks</t>
  </si>
  <si>
    <t>Secure Communications Platform</t>
  </si>
  <si>
    <t>Protect your company communications, intellectual property and privacy</t>
  </si>
  <si>
    <t>E3Kit: End-to-end encryption framework
for protecting any communication</t>
  </si>
  <si>
    <t>Secure any data in transit</t>
  </si>
  <si>
    <t>Virgil IoTKit</t>
  </si>
  <si>
    <t>Virgil IoTKit is a C library for connecting IoT devices to the Virgil IoT Security Platform. IoTKit helps you easily add security to your IoT devices at any lifecycle stage for securely provisioning and authenticating devices, updating firmware and TrustLists, and exchanging messages using any transport protocols.</t>
  </si>
  <si>
    <t>Automate protection with
unprecedented accuracy and coverage</t>
  </si>
  <si>
    <t>Host Protection</t>
  </si>
  <si>
    <t>Integrated application control and
system integrity assurance</t>
  </si>
  <si>
    <t>Memory Protection</t>
  </si>
  <si>
    <t>Runtime protection stops fileless
malware in its tracks</t>
  </si>
  <si>
    <t>Google Drive Encryption</t>
  </si>
  <si>
    <t>Easily protect files uploaded to Google Drive—and maintain control wherever they’re shared—to adapt to new digital workflows, support your distributed workforce, and unlock the power of data.</t>
  </si>
  <si>
    <t>Gmail Encryption</t>
  </si>
  <si>
    <t>Easily protect Gmail messages and attachments—and maintain control wherever they’re shared—to adapt to new digital workflows, support your distributed workforce, and unlock the power of data.</t>
  </si>
  <si>
    <t>Outlook Encryption</t>
  </si>
  <si>
    <t>Easily protect Microsoft Outlook messages and attachments—and maintain control wherever they’re shared—to adapt to new digital workflows, support your distributed workforce, and unlock the power of data.</t>
  </si>
  <si>
    <t>MANAGED IT &amp; CYBERSECURITY SERVICES</t>
  </si>
  <si>
    <t xml:space="preserve">We help enterprises, businesses, and institutions take control of their network, keep their data secure, and empower their teams with cutting-edge technology. </t>
  </si>
  <si>
    <t>Our Professional Services team is here to help on all matters relating to planning, implementing, and integrating Vitrium Security for our Enterprise customers. Whether leading implementation projects, assisting systems integrator projects, or supporting your in-house IT team, our senior developers have a track record of delivering all types of projects on time and on budget.</t>
  </si>
  <si>
    <t>Our in-house team of developers, support staff, and solutions consultants can help you plan and evaluate your processes of secure content publishing and distribution. With years of experience and hundreds of unique projects executed, we offer flexible consulting packages to assist organizations, software project managers and system integrators, or providers of complementary software solutions looking to deploy encryption and DRM technology.</t>
  </si>
  <si>
    <t>For over ten years we have been successfully implementing content security technology for organizations in all industries. Whether your security requirements make you opt for an installed on-premise deployment of Vitrium Security or you choose to hosted your application on Vitrium servers, we work together with you to ensure that Vitrium Security Enterprise’s file encryption and DRM controls technology is implemented successfully and your content security objectives are achieved.</t>
  </si>
  <si>
    <t>Vitrium Security Enterprise integrates seamlessly with your systems. We have vast experience integrating Vitrium with Document Management Systems, Content Management or ECM systems, File sharing systems (FSS), eCommerce or other shopping cart systems, Learning Management Systems (LMS), Customer Relationship Management (CRM) systems, Websites, Intranets or other web portals.</t>
  </si>
  <si>
    <t>Support</t>
  </si>
  <si>
    <t>Our support team works with a goal of 100% customer satisfaction and problems resolved. With our developers and support staff in-house, we can address the most pressing of issues to ensure your document security objectives are achieved.</t>
  </si>
  <si>
    <t xml:space="preserve">VivoSecurity helps you budget and manage Infosec compliance activities in keeping with overall business priorities.
Align Infosec program with overall enterprise risks, opportunities, and priorities
Assess resources and investments according to projected ROI in terms of business risk reduction
Allocate resources where business risks are highest
Discover unexpected avenues for improved cybersecurity, based on risk profile data
</t>
  </si>
  <si>
    <t>VMRay Email Threat Defender</t>
  </si>
  <si>
    <t xml:space="preserve">VMRay Email Threat Defender (ETD) is a powerful tool for detecting their attempts at the earliest possible moment.
VMRay ETD fully automates the scanning of inbound emails by analyzing suspicious attachments and embedded links. By sharing rapid detection results with other tools, VMRay helps thwart or interrupt lateral movement, credentials theft and other downstream activities that lead to the compromise of high-value assets.
</t>
  </si>
  <si>
    <t>VMRay Analyzer</t>
  </si>
  <si>
    <t>VMRay Analyzer empowers DFIR teams to deepen their insight into malware behavior, streamline investigations, and enhance incident response across the enterprise.</t>
  </si>
  <si>
    <t>VMRay Detector</t>
  </si>
  <si>
    <t>VMRay Detector is the nexus for integrating the VMRay Platform with other security systems to provide rapid, fully automated threat detection at scale. Precise, reliable detection results can be shared across the ecosystem to trigger block/allow decisions and other security measures.</t>
  </si>
  <si>
    <t>Workspace ONE</t>
  </si>
  <si>
    <t>FKA Airwatch</t>
  </si>
  <si>
    <t>Desktop &amp; App Virtualization</t>
  </si>
  <si>
    <t>Streamline your approach to delivering, protecting, and managing desktops and applications.</t>
  </si>
  <si>
    <t xml:space="preserve">Intrinsic Security
</t>
  </si>
  <si>
    <t>Simplify security by leveraging your infrastructure to protect apps and data from endpoint to cloud.</t>
  </si>
  <si>
    <t xml:space="preserve">Manage hybrid environments running anything from traditional to container workloads with a unified platform.
</t>
  </si>
  <si>
    <t>Hybrid Cloud Solutions</t>
  </si>
  <si>
    <t>VMware has the hybrid cloud solutions that enable you to build and operate your hybrid environment with the same foundation you use today in your data center.</t>
  </si>
  <si>
    <t xml:space="preserve">Telco Cloud
</t>
  </si>
  <si>
    <t>Create and scale virtual network functions based on real-time demand with a software-defined network infrastructure.</t>
  </si>
  <si>
    <t>Virtual Cloud Networking</t>
  </si>
  <si>
    <t>Connect and secure apps and data with a Modern Network, regardless of where they run, from data center to cloud to edge infrastructure.</t>
  </si>
  <si>
    <t>Hyperconverged Infrastructure</t>
  </si>
  <si>
    <t xml:space="preserve">Hyperconverged infrastructure (HCI) is a software-defined, unified system that combines all the elements of a traditional data center: storage, compute, networking and management. This integrated solution uses software and x86 servers to replace expensive, purpose-built hardware. With hyperconverged infrastructure, you’ll decrease data center complexity and increase scalability. </t>
  </si>
  <si>
    <t>Volterra Global Network</t>
  </si>
  <si>
    <t>Industry’s first app-to-app network that’s purpose built to connect and secure workloads across multi-cloud or edge with the flexibility to even host workloads for extreme performance</t>
  </si>
  <si>
    <t>VoltStack™</t>
  </si>
  <si>
    <t>SaaS-based offering that automates deployment, security and operations of distributed apps and infrastructure across the edge, public/private clouds and our global application delivery network</t>
  </si>
  <si>
    <t>VoltShare™</t>
  </si>
  <si>
    <t>Securely share your critical data while ensuring compliance. Simplify end-to-end encryption. Make your existing collaboration tools more secure.</t>
  </si>
  <si>
    <t>VoltConsole™</t>
  </si>
  <si>
    <t>A SaaS-based operations and observability portal to manage infrastructure and apps across multi-cloud and edge, provide early warnings and generate actionable business insights</t>
  </si>
  <si>
    <t>VoltMesh™</t>
  </si>
  <si>
    <t>A SaaS-based offering that delivers high-performance networking and
zero-trust security across clouds and edge sites along with the ability
to offload apps on our global network</t>
  </si>
  <si>
    <t>Voodoo Security offers a number of consulting services related to cloud architecture design and security review. With cloud security experts on staff, and a wealth of experience in designing, securing, and assessing cloud environments ranging from SaaS deployments like Microsoft Office 365 to infrastructure services like AWS, Azure, and GCP, Voodoo can help you both design and secure the most secure, resilient cloud environment possible.</t>
  </si>
  <si>
    <t>Voodoo offers a range of security services that can help clients understand their risk posture more clearly and take definitive steps to improving it.</t>
  </si>
  <si>
    <t>Security Vendor Services</t>
  </si>
  <si>
    <t>Voodoo Security has done a significant amount of work with security vendors, and offers deep experience in security product management, evangelism, and marketing.</t>
  </si>
  <si>
    <t>Virtualization Security Services</t>
  </si>
  <si>
    <t>Voodoo Security offers a number of consulting services related to virtualization architecture design and security review. With VMware vExperts on staff, and a wealth of experience in designing, securing, and assessing virtualization infrastructure including platforms and software from VMware, Citrix, and Microsoft, Voodoo can help you both design and secure the most secure, resilient virtualization environment possible.</t>
  </si>
  <si>
    <t>Secure File Gateway For Web Applications</t>
  </si>
  <si>
    <t>Receive incoming files via company web applications completely risk-free</t>
  </si>
  <si>
    <t>Instantly secure every email that enters your organization</t>
  </si>
  <si>
    <t>Secure File Gateway For Web Downloads</t>
  </si>
  <si>
    <t>Secure everything employees download, no matter what it is or where it came from.</t>
  </si>
  <si>
    <t xml:space="preserve">Remote procedures from anywhere in the world.
</t>
  </si>
  <si>
    <t>Guarantees the success of cybersecurity solutions with monitoring and preventive actions.</t>
  </si>
  <si>
    <t>Solutions that protect personal information</t>
  </si>
  <si>
    <t>Fraud Prevention</t>
  </si>
  <si>
    <t>intelligent solutions to detect and analyze operations</t>
  </si>
  <si>
    <t>CLIP2VU</t>
  </si>
  <si>
    <t>CLIP2VU is VUALTO’s Live and VOD video clipping and syndication solution, powered by the VUALTO CONTROL HUB (VCH) . CLIP2VU enables content owners to quickly and frame accurately clip highlights in real-time, from their live streams or VOD assets. These clips are speedily made available  for distribution across social media channels or ingest into asset management systems.</t>
  </si>
  <si>
    <t>VUDRM</t>
  </si>
  <si>
    <t>VUDRM enables you to stay in control of who watches your content and when. Using our flexible token generation, you can dynamically issue individual user permissions for one piece of content, with no need for re-encryption. Device agnostic and with support for Microsoft PlayReady, Google Widevine, FairPlay Streaming &amp; Adobe Primetime, our solutions are trusted by broadcasters globally.</t>
  </si>
  <si>
    <t>VUOD</t>
  </si>
  <si>
    <t>With VUOD from VUALTO, you can deliver your VOD content library securely and across all devices. Using the latest streaming servers, we can provide an automated workflow with full integration into your existing systems. Hosted in your Cloud or fully managed by VUALTO, we ensure consistent and scalable delivery to your global audiences.</t>
  </si>
  <si>
    <t>Vulcan Platform</t>
  </si>
  <si>
    <t>Wallarm FAST (Automated Security Testing in CI/CD)</t>
  </si>
  <si>
    <t>CI/CD Security Testing</t>
  </si>
  <si>
    <t xml:space="preserve">Identify vulnerabilities in apps and APIs with dynamic security testing as fast as your DevOps runs
</t>
  </si>
  <si>
    <t>Wallarm DAST (Dynamic application security testing)</t>
  </si>
  <si>
    <t xml:space="preserve">Wallarm vulnerability and incident detection module discovers application-specific issues and actively verifies threats to find high-risk incidents among a large number of irrelevant attacks.
</t>
  </si>
  <si>
    <t>Cloud-Native WAF (Web Application Firewall)</t>
  </si>
  <si>
    <t xml:space="preserve">Wallarm Advanced WAF protects websites, APIs and microservices from OWASP Top 10, bots and application abuse with no manual rule configuration and ultra-low false positives.
</t>
  </si>
  <si>
    <t>MFA: Authenticator</t>
  </si>
  <si>
    <t>WALLIX Authenticator offers strong, multi-factor authentication to protect access to IT, applications, and data, with a high-security connection wherever you are.</t>
  </si>
  <si>
    <t xml:space="preserve">Endpoint Privilege Management: BestSafe
</t>
  </si>
  <si>
    <t>Eliminate the need for user accounts with elevated permissions thanks to innovative endpoint privilege management. Achieve unparalleled security across all endpoints with permissions controlled at the application and process level – without impacting user productivity.</t>
  </si>
  <si>
    <t xml:space="preserve">Identity as a Service: Trustelem
</t>
  </si>
  <si>
    <t>Simplify and secure access to key business applications from a centralized platform. Protect strategic assets, increase efficiency and productivity, and improve user experience for both application users and administrators.</t>
  </si>
  <si>
    <t xml:space="preserve">Privileged Access Management: Bastion
</t>
  </si>
  <si>
    <t>Easy to use and easy to deploy, the WALLIX Bastion PAM solution delivers robust security and oversight over privileged access to critical IT infrastructure. Reduce the attack surface and meet regulatory compliance requirements with simplified Privileged Access Management.</t>
  </si>
  <si>
    <t xml:space="preserve">Data Policy
</t>
  </si>
  <si>
    <t>Enforce acceptable use, eliminate shadow IT and prevent excessive data usage through intelligent content filtering, roaming and data capping policies.</t>
  </si>
  <si>
    <t xml:space="preserve">Threat Defense
</t>
  </si>
  <si>
    <t>Comprehensive security against device, app, network and content risks with our leading endpoint and in-network protection.</t>
  </si>
  <si>
    <t xml:space="preserve">Private Access
</t>
  </si>
  <si>
    <t>Enable simple, secure and fast Zero Trust Network Access to any type of corporate application. No hardware. No certificates to manage. No complex sizing requirements.</t>
  </si>
  <si>
    <t xml:space="preserve">Wandera Security Suite
</t>
  </si>
  <si>
    <t>A single cloud solution to protect against the broadest range of cyber threats and access-based risks.</t>
  </si>
  <si>
    <t>Threat Recon</t>
  </si>
  <si>
    <t>Did you know that over the past 7 days, Wapack Labs identified 1.6 million NEW sinkhole &amp; botnet connections.
Threat Recon is a free search service provided by Wapack Labs. The information on this site is FREE and derived from proprietary botnet tracking and sinkhole operations. API available.</t>
  </si>
  <si>
    <t>Content &amp; Document Management Software Industry</t>
  </si>
  <si>
    <t>Companies in this industry develop content and document management software. Major companies include IBM and Microsoft (based in the US), along with Fabasoft (Austria), M-Files (Finland), Newgen Software (India), Objective (Australia), and Open Text (Canada).</t>
  </si>
  <si>
    <t>TS-Intelligence</t>
  </si>
  <si>
    <t>Cyber ​​threat intelligence to anticipate emerging threats and protect your organization from cyber attacks and exfiltration of sensitive data.</t>
  </si>
  <si>
    <t>Compose</t>
  </si>
  <si>
    <t>Not just a search, but a publishing solution that compiles all available materials per your requirements. Using our unique algorithms compose searches and compiles the most relevant material per your requirements. Need research fast, Watch the 3 minute video and see how easy it is.</t>
  </si>
  <si>
    <t>CTAC</t>
  </si>
  <si>
    <t xml:space="preserve">Cyber Threat Analysis Center (CTAC) a webtop dashboard containing multiple cyber tools -- Elastic Stack, CyberChef, more, all aimed at helping both the beginner and the advanced cyber threat analyst find their way quickly through data sources. 
</t>
  </si>
  <si>
    <t xml:space="preserve">RedXray &amp; RedXray Plus
</t>
  </si>
  <si>
    <t xml:space="preserve">RedXray® identifies  threats against your networks, supply chain or target companies/agencies on a daily basis and provides you with an emailed report covering the following threat types:   Botnet Tracker, Breach Data, Keylogger Records, Malicious Emails Context, Malicious Email Detections, OSINT Records, Sinkhole Traffic, and ThreatRecon Records. 
</t>
  </si>
  <si>
    <t>RedXray Automotive</t>
  </si>
  <si>
    <t>RedXray services offered to auto dealers and auto dealer service(s) providers such as agent groups, DMS companies.  RedXray can be offered as is or bundled with other cyber threat services.  Additional services such as Cyber threat education, Phishing and planning services are available from another partner and resold by WL.  Cyber Insurance coverage is available from a couple of nationwide carriers.</t>
  </si>
  <si>
    <t xml:space="preserve">Waratek Next-Gen Web Application Firewall
</t>
  </si>
  <si>
    <t xml:space="preserve">Our platform agnostic web application firewall offers instant protection for any application on-prem or in the cloud. Using a centralized management console, easily deploy rules from our ARMR mods library or create your own with our easy to use builder.
</t>
  </si>
  <si>
    <t xml:space="preserve">Waratek ARMR
</t>
  </si>
  <si>
    <t>The Waratek ARMR Application Security Platform provides unique protection in the runtime. Our products seamlessly and safely integrate into the application’s compilation pipeline, providing protection that becomes part of your application – but never requires changes to source code.</t>
  </si>
  <si>
    <t xml:space="preserve">Waratek Secure
</t>
  </si>
  <si>
    <t>Traditional approaches to application security rely on heuristics to make educated guesses about known attacks. Instrumentation or web filters coupled with pattern matching and whitelists/blacklists are at the core these tools – along with high performance overhead and false positives.</t>
  </si>
  <si>
    <t xml:space="preserve">Waratek Upgrade
</t>
  </si>
  <si>
    <t>Waratek Upgrade provides a better way to modernize your applications and maximize the value of your existing investments. Using our patented virtual container technology, applications are no longer stranded on old platform versions. With Waratek Upgrade, you can apply the same zero-day defenses and vulnerability remediation across your entire app portfolio – without the need to modify a single line of code.</t>
  </si>
  <si>
    <t xml:space="preserve">Waratek Patch
</t>
  </si>
  <si>
    <t>Fix your code flaws in the compilation pipeline with a real-time patch that is the equivalent of a binary code change</t>
  </si>
  <si>
    <t>WatchKEY</t>
  </si>
  <si>
    <t>Gateway AntiVirus</t>
  </si>
  <si>
    <t>Leverage our continuously updated signatures to identify and block known spyware, viruses, trojans, worms, rogueware and blended threats – including new variants of known viruses. At the same time, heuristic analysis tracks down suspicious data constructions and actions to make sure unknown viruses don’t slip by.</t>
  </si>
  <si>
    <t>Allow, block, or restrict access to applications based on a user’s department, job function, and time of day. It’s never been easier to decide who, what, when, where, why and how applications are used on your network.</t>
  </si>
  <si>
    <t>APT Blocker</t>
  </si>
  <si>
    <t>Cloud Sandbox</t>
  </si>
  <si>
    <t>Organizations of all sizes have been plagued by sophisticated attacks that evade traditional signature-based defenses, resulting in the loss of personal information, millions of dollars, and permanent reputation damage. WatchGuard APT Blocker puts a stop to these fast moving and persistent threats by using a next-generation cloud sandbox that simulates physical hardware, exposing malware designed to evade traditional network security defenses.</t>
  </si>
  <si>
    <t>Panda Data Control</t>
  </si>
  <si>
    <t>Data Control discovers and protects personal and sensitive data. It is designed to help organizations comply with data protection regulations including GDPR, PCI DSS, HIPAA, and more.
It discovers, classifies, audits and monitors unstructured personal data (e.g. IDs, email, bank account numbers, social security numbers) on endpoints, from data at rest, to data in use and data in motion. Its powerful custom search engine allows it to find any file in the organization with data susceptible to control, such as copyrighted materials and confidential materials.</t>
  </si>
  <si>
    <t>WatchGuard DNSWatchGO</t>
  </si>
  <si>
    <t>Whether working from a home office, coffee shop, or conference hotel room, the modern employee relishes the opportunity to be productive where they feel most comfortable. Today, three-quarters of global employees work remotely at least one day a week. As a result, more and more of your business is being conducted off-network, and outside of your traditional security tools. WatchGuard DNSWatchGO provides DNS-level protection and content filtering that keeps your business safe from phishing, ransomware, and other attacks even when your user is outside of the network, without requiring a VPN.</t>
  </si>
  <si>
    <t>DNSWatch</t>
  </si>
  <si>
    <t>WatchGuard DNSWatch is a Cloud-based service adding DNS-level filtering to detect and block potentially dangerous connections and protect networks and employees from damaging attacks. WatchGuard analysts triage any critical alerts, following up with an easy-to-understand accounting that includes detailed insights about the potential infection. When the attack uses phishing, and an employee clicks the link, DNSWatch automatically redirects them away from the malicious site and offers resources that reinforce phishing education.</t>
  </si>
  <si>
    <t>Panda Adaptive Defense</t>
  </si>
  <si>
    <t>Intelligent EDR that automates the detection, classification and response to all the endpoint activity. Automatically detects suspicious behaviors to block and respond to breaches, malware and advanced threats.
Its technology is based on the Zero-Trust Application Service, which provides full and accurate visibility on endpoints, applications and users and denies any suspicious execution.</t>
  </si>
  <si>
    <t>Panda Adaptive Defense 360</t>
  </si>
  <si>
    <t>Unified Endpoint Protection (EPP) and Endpoint Detection and Response (EDR) capabilities, with our unique Zero-Trust Application Service and Threat Hunting Service in one single solution, to effectively detect and classify 100% of processes running on all the endpoints within your organization.
Cloud-delivered endpoint prevention, detection, containment and response technologies against advanced threat, zero-day malware, ransomware, phishing, in-memory exploits and malware-less attacks. It also provides IDS, firewall, device control, email protection, URL &amp; content filtering capabilities</t>
  </si>
  <si>
    <t>Panda Endpoint Protection</t>
  </si>
  <si>
    <t xml:space="preserve">This effective, Cloud-native security solution for desktops, laptops and servers centrally manages the security of endpoints, both inside and outside the corporate network. Our Endpoint Protection (EPP) technologies prevent infections by utilizing our Collective Intelligence, the consolidated and incremental knowledge repository of all applications, binaries and other files, both trusted and malicious. </t>
  </si>
  <si>
    <t>Panda Endpoint Protection Plus</t>
  </si>
  <si>
    <t>Endpoint Protection Plus is a complete security solution for endpoints against malware, ransomware and the latest threats, and anti-spam protection for Exchange servers. It covers all vectors: network (firewall), email, and external devices, and surpasses our Endpoint Protection product with added web and content filtering capabilities. It also scans Exchange servers for viruses, hacking tools, and potentially unwanted programs to block spam, malicious emails and scams, and increase user productivity and security</t>
  </si>
  <si>
    <t>Panda Fusion</t>
  </si>
  <si>
    <t>Fusion combines our Systems Management and Endpoint Protection Plus solutions to protect, manage and support all of your corporate devices. Our Cloud-delivered solution allows a rapid deployment without needing maintenance or costly investments in server infrastructure.</t>
  </si>
  <si>
    <t>WatchGuard System Manager (WSM)</t>
  </si>
  <si>
    <t>WatchGuard System Manager (WSM) is an out-of-the-box platform that enables you to centrally manage all the Firebox appliances in your network using one easy-to-use console. Whether you are managing security as an IT professional or a managed security service provider, leverage WSM monitoring and management tools to quickly apply configuration changes to your Firebox appliances in real time or as a scheduled task.</t>
  </si>
  <si>
    <t>Intrusion Prevention Service uses continually updated signatures to scan traffic on all major protocols, providing real-time protection against network threats, including spyware, SQL injections, cross-site scripting, and buffer overflows.</t>
  </si>
  <si>
    <t>Wireless Intrusion Prevention (WIPS)</t>
  </si>
  <si>
    <t>WIPS is a term from the Wi-Fi industry that refers to the prevention of Wi-Fi threats, and at WatchGuard we have taken it to the next level. Our WIPS is unlike any other competing Wi-Fi security solution on the market. WatchGuard's patented technology ensures you have the real, accurate, and automated Wi-Fi protection that your business needs.</t>
  </si>
  <si>
    <t xml:space="preserve">Our unique multi-factor authentication (MFA) solution not only helps to reduce the likelihood of network disruptions and data breaches arising from lost or stolen credentials, but we deliver this important capability entirely from the Cloud for easy set-up and management. AuthPoint goes beyond traditional 2-factor authentication (2FA) by considering innovative ways to positively identify users, and our large ecosystem of 3rd party integrations means that you can use MFA to protect access to the network, VPNs, and Cloud applications. Even non-technical users find the AuthPoint mobile app easy and convenient to use!
</t>
  </si>
  <si>
    <t>AuthPoint</t>
  </si>
  <si>
    <t>AuthPoint multi-factor authentication (MFA) provides the security you need to protect your assets, accounts, and information. Let your company work confidently and worry-free with the powerful protection of AuthPoint.</t>
  </si>
  <si>
    <t>AuthPoint Hardware Token</t>
  </si>
  <si>
    <t>AuthPoint time-based hardware tokens are sealed electronic devices that generate secure one-time passwords (OTPs) every 30 seconds. Businesses can use this method as an alternative to the mobile token to authenticate into protected resources.</t>
  </si>
  <si>
    <t>AuthPoint Mobile App</t>
  </si>
  <si>
    <t>AuthPoint implements multi-factor authentication (MFA) using the AuthPoint app. Any external login attempt creates a secure push notification to the user’s smartphone – showing who and from where someone is trying to authenticate. When this message is part of his/her own login process, they simply accept and quickly gain access to the authorized network resources and Cloud apps. When not, then the authorization attempt is rejected, causing criminals to be blocked from gaining access – even when they are using the correct credentials.</t>
  </si>
  <si>
    <t>WatchGuard Cloud</t>
  </si>
  <si>
    <t xml:space="preserve">WatchGuard Cloud allows you to manage and report on your security from just one powerful platform. Whether you want to reduce or eliminate infrastructure costs, accelerate your set-up, deploy remote sites at any scale, simplify your security management tools, or gain greater visibility into your network, WatchGuard Cloud can help.
</t>
  </si>
  <si>
    <t>WatchGuard Passport</t>
  </si>
  <si>
    <t>atchGuard Passport gives your employees the Cloud-delivered security they need to work freely from the office, at home or on the go. Each of the services in the Passport bundle provides persistent, always-on protection that travels with your user.</t>
  </si>
  <si>
    <t>Panda Systems Management</t>
  </si>
  <si>
    <t>Systems Management is the easy and affordable way to manage, monitor, maintain and support all your organization’s devices and IT systems, whether they are in the office or remote. Thanks to the pre-configured settings, the learning curve is practically non-existent, and it ensures that the organization’s IT infrastructure operates exactly according to plan.</t>
  </si>
  <si>
    <t>Panda Full Encryption</t>
  </si>
  <si>
    <t>Panda Full Encryption is the first line of defense to protect your data in a simple and effective way. It is a full-volume encryption solution that strengthens security against unauthorized access using established authentication mechanisms. Data encryption minimizes data exposure and provides an additional layer of security and control to your organization.</t>
  </si>
  <si>
    <t>Firebox Cloud</t>
  </si>
  <si>
    <t>It’s a fact – businesses are migrating services from on-premises servers into the cloud. Email servers, web servers, customer relationship management systems (CRM), and file storage are migrating to public cloud services. With so much sensitive data moving to the cloud, security is essential. WatchGuard’s Firebox Cloud allows network administrators to extend their security perimeter to the cloud and protect servers running within a public cloud environment.</t>
  </si>
  <si>
    <t>Firebox M Series</t>
  </si>
  <si>
    <t>Top of the line, with modular port options that allow businesses to create their ideal M4800 or M5800 deployment, and dual-redundant power supplies for highest performance and uptime. These appliances are ideal for the central headquarters location of a large distributed enterprise organization, offering optimal flexibility to evolve the appliance over time.</t>
  </si>
  <si>
    <t>Firebox T Series</t>
  </si>
  <si>
    <t>FireboxV</t>
  </si>
  <si>
    <t>Organizations of all sizes are turning to virtualization to reduce costs and increase the efficiency, availability, and flexibility of their IT resources. But virtualization comes at a cost. Virtual environments are complex to manage and vulnerable to security threats. IT must be prepared. Now applications can be secured, resources can be maximized and your IT department can reap the rewards of having a single, unified management system – without a security risk in sight. WatchGuard FireboxV brings best-in-class network security to the world of virtualization. With real-time monitoring, multi-WAN support and scalable solutions to fit any-sized business, your virtual environments can be just as secure as your physical one.</t>
  </si>
  <si>
    <t>Panda Patch Management</t>
  </si>
  <si>
    <t>Patch Management is an easy-to-use solution for managing vulnerabilities in operating systems and third-party applications on Windows workstations and servers. It covers all the patch management processes including discovering, identifying, assessing, reporting, managing, deploying installations and remediating security risks.</t>
  </si>
  <si>
    <t>Panda Advanced Reporting Tool</t>
  </si>
  <si>
    <t>Advanced Reporting Tool stores and correlates information from endpoints on processes executed and other contextual information. It is then presented in a way to draw informed conclusions about corporate IT and security intelligence.</t>
  </si>
  <si>
    <t>Panda SIEM Feeder</t>
  </si>
  <si>
    <t>SIEM Feeder provides a new source of critical and valuable information into your current SIEM tool. It collects and correlates all the processes run on endpoints, allowing organizations to turn massive volumes of data into useful information for decision making, and thus enriching the organization with the knowledge provided by Adaptive Defense.</t>
  </si>
  <si>
    <t>WatchGuard Cloud Visibility</t>
  </si>
  <si>
    <t>From the board room to the branch office, critical responses to network security scenarios need to be made quickly to avoid additional data loss and network outages – yet there’s no time to make sense of days or weeks of raw data. This is when you most need your data visualized and presented from the Cloud so that you can get the information you need and take action immediately. This kind of visibility dashboard is now an essential tool for today’s network security solutions.</t>
  </si>
  <si>
    <t>WatchGuard Dimension On-Premises</t>
  </si>
  <si>
    <t>An on-premises visibility solution is available for those who do not want to move to the Cloud: WatchGuard Dimension. Dimension provides the big data visibility and reporting tools that uniquely identify and distill key network security threats, issues and trends, accelerating the ability to set meaningful security policies across the network.</t>
  </si>
  <si>
    <t>Panda Fusion 360</t>
  </si>
  <si>
    <t>Fusion 360 combines our Systems Management and Adaptive Defense 360 solutions to unify RMM with EPP and EDR capabilities. This holistic solution combines the best of two worlds to provide advanced endpoint security, centralized IT management, monitoring and remote support capabilities. Fusion 360 ensures the classification of 100% of the running processes on all your endpoints with our Zero-Trust and Threat Hunting services.</t>
  </si>
  <si>
    <t>ThreatSync</t>
  </si>
  <si>
    <t>From distributed enterprises with 10 branch offices to small and midsize businesses (SMBs) with employees working outside of the network, it can be a struggle to manage security consistently and cohesively across your organization. It is critical for SMBs and distributed enterprise organizations to not only have visibility into both their network and endpoint event data, but to be able to quickly and efficiently leverage actionable insight to remove threats. ThreatSync, a critical component of TDR, collects event data from the WatchGuard Firebox, Host Sensor and enterprise-grade threat intelligence feeds, analyzes this data using a proprietary algorithm, and assigns a comprehensive threat score and rank.</t>
  </si>
  <si>
    <t>WatchGuard Access Points</t>
  </si>
  <si>
    <t>WatchGuard Wi-Fi Cloud</t>
  </si>
  <si>
    <t>WatchGuard Wi-Fi Cloud is where you take your access points to unlock their full potential. With a Secure Wi-Fi license, you get unprecedented WIPS security, compliance reporting including PCI, Wi-Fi vulnerability assessment reporting, and every enterprise-grade WLAN feature you’ll need to take your APs into the toughest environments – with features like live floorplan views, hotspot 2.0, application firewall, and role-based access with 802.1x. Unlock the rest of the power of the Wi-Fi Cloud with a Total Wi-Fi license and gain easy-to-customize, engaging captive portals with authentication options including Facebook, Twitter, SMS, email, and a powerful location-based analytics engine equipped with customizable reports for automated delivery to your inbox.</t>
  </si>
  <si>
    <t>FLIP</t>
  </si>
  <si>
    <t xml:space="preserve">Many industrial control systems require regular updates of anti-virus signatures, batch production orders and other items. Every path for such updates through a firewall though, introduces attack opportunities, since all firewalls are software and all software can be hacked or misconfigured. The Waterfall FLIP is a type of Unidirectional Gateway whose orientation can be reversed, enabling disciplined scheduled updates without the vulnerabilities firewalls always introduce.
</t>
  </si>
  <si>
    <t>REMOTE ACCESS</t>
  </si>
  <si>
    <t>Waterfall’s unidirectional technology is not limited to a single direction. Our array of plug-n-play solutions enforce disciplined remote control and remote access for industrial sites working with remote vendors and service providers, 3rd party personnel and unstaffed sites.</t>
  </si>
  <si>
    <t>UNIDIRECTIONAL CLOUDCONNECT</t>
  </si>
  <si>
    <t>The Industrial Internet of Things (IIoT) promises revolutionary improvements in the efficiencies of industrial operations, manufacturing platforms, transportation systems, and utilities. However, these benefits require the massive deployment of connected devices that gather and communicate data, thereby increasing cyber-security attack surfaces dramatically, and opening paths for attackers to enter industrial networks.</t>
  </si>
  <si>
    <t>UNIDIRECTIONAL SECURITY GATEWAYS</t>
  </si>
  <si>
    <t>Waterfall Unidirectional Security Gateways enable safe IT/OT integration, disciplined control, and real-time industrial network monitoring. The gateways replace firewalls in industrial network environments, providing absolute protection to control systems and OT networks from attacks originating on external networks. Unidirectional Security Gateways enable vendor monitoring, industrial cloud services, and visibility into operations for modern enterprises and customers by replicating servers, emulating industrial devices and translating industrial data to cloud formats.</t>
  </si>
  <si>
    <t>WATERFALL BLACKBOX</t>
  </si>
  <si>
    <t xml:space="preserve">Waterfall Security’s patented BlackBox leverages Waterfall’s-market-leading, hardware-enforced unidirectional technology to securely gather, store, and transmit transaction, logs and other data into a storage repository located securely “behind” a Unidirectional Gateway. All data sent to the storage repository is stored physically outside the monitored network, inaccessible and untouchable.  </t>
  </si>
  <si>
    <t>WATERFALL FOR IDS</t>
  </si>
  <si>
    <t xml:space="preserve">Waterfall for Intrusion Detection Systems (IDS) enables safe monitoring of OT networks. Waterfall for IDS unidirectional hardware emulates OT mirror &amp; SPAN ports to network intrusion sensors on IT networks. With Waterfall for IDS in place, industrial enterprises can confidently host OT sensors on IT networks where the sensors are easily managed and updated by central SOC analysts, without risk to physical operations. </t>
  </si>
  <si>
    <t>WATERFALL SOFTWARE CONNECTORS</t>
  </si>
  <si>
    <t>Waterfall Unidirectional Security Gateways enable safe visibility into OT networks. Unidirectional Gateway hardware is physically able to transmit information in only one direction. Software connectors unidirectionally replicate servers and emulate devices. Users and applications on the destination network interact normally and bi-directionally with Waterfall’s faithful replica systems, keeping industrial networks safe from cyber attacks. Waterfall’s connectors can run on Waterfall-supplied Host Modules, customer-supplied equipment and even virtual machines. Waterfall’s commercial-off-the-shelf (COTS) connectors are supported on a wide variety of Windows and Linux platforms, and select connectors are supported on AIX, Solaris and VxWorks.</t>
  </si>
  <si>
    <t>WAVE SELF-ENCRYPTING DRIVE MANAGEMENT</t>
  </si>
  <si>
    <t>SEDs are the most secure, best-performing and most transparent encryption option for protecting data on laptops. These drives automatically encrypt all data written to the drive, so you don’t have to decide what’s important enough to encrypt. They also perform this encryption in the hardware of the drive, so you don’t end up with the performance issues software full-disk encryption is infamous for. SEDs are available as HDD or SSD, and are sold by most major drive manufacturers.</t>
  </si>
  <si>
    <t>WAVE VIRTUAL SMART CARD</t>
  </si>
  <si>
    <t>Wave Virtual Smart Card does anything your physical smart cards and tokens do, but it starts with hardware you already have: the Trusted Platform Module (TPM), a hardware security chip built into the motherboard of most business-class PCs. You may not even know you have it, but once you do, the TPM can be used in a myriad of ways. Wave turns it into a smart card, embedded directly into your laptop.</t>
  </si>
  <si>
    <t>AntiVirus</t>
  </si>
  <si>
    <t>AntiVirus for Gamers</t>
  </si>
  <si>
    <t xml:space="preserve">Gamers are likely to be more susceptible to online threats than your average user. There's the fact that they conduct more online activity than the average user, sure. But the proliferation of online gaming retailers and in-game microtransactions opens up gamers to even more cyber threats. </t>
  </si>
  <si>
    <t>Internet Security Complete</t>
  </si>
  <si>
    <t>Internet Security Plus</t>
  </si>
  <si>
    <t>BrightCloud Cloud Service Intelligence</t>
  </si>
  <si>
    <t>WiFi Security</t>
  </si>
  <si>
    <t xml:space="preserve">Webroot WiFi Security is our brand new virtual private network (VPN) app for home users. It maintains the online safety of your whole family at home and on public internet connections without slowing you or your devices down.
</t>
  </si>
  <si>
    <t>Threats from mobile malware on Android™ devices continue to grow exponentially. Each year, Webroot categorizes millions of new apps as suspicious or malicious. And iOS attacks are on the rise, too. With more and more shopping, banking, and browsing happening on mobile devices, hackers are devoting greater effort to compromising these devices. Protecting them is more important than ever.</t>
  </si>
  <si>
    <t>BrightCloud Mobile Security SDK</t>
  </si>
  <si>
    <t>BrightCloud Real-Time Anti-Phishing Service</t>
  </si>
  <si>
    <t>RedXray-Full Spectrum</t>
  </si>
  <si>
    <t xml:space="preserve">RedXray notifications are completely automated and report possible threats every 24 hours. RedXray - Full Spectrum augments this automation with a daily analysis from a dedicated fusion analyst, who can perform triage on the results from RedXray reporting. The analyst will search for any threats not listed in RedXRay and will provide a custom weekly report
</t>
  </si>
  <si>
    <t>WebSecurify</t>
  </si>
  <si>
    <t>Suite</t>
  </si>
  <si>
    <t>Browser security testing toolkit</t>
  </si>
  <si>
    <t>Similar to BurpSuite (hence the name)</t>
  </si>
  <si>
    <t>BountyPage</t>
  </si>
  <si>
    <t>Bug Bounty Management Tool</t>
  </si>
  <si>
    <t>Like BugZilla (DIY bug collection/management), not like HackerOne or Bugcrowd</t>
  </si>
  <si>
    <t>Devcore</t>
  </si>
  <si>
    <t>External Asset Discovery</t>
  </si>
  <si>
    <t>Recon</t>
  </si>
  <si>
    <t>Reconnaisance gathering tool</t>
  </si>
  <si>
    <t>Similar to Maltego</t>
  </si>
  <si>
    <t>Web application security scanning</t>
  </si>
  <si>
    <t xml:space="preserve">Virtual training
</t>
  </si>
  <si>
    <t>Get the same high-quality training and in-person classroom experience from the comfort of your home. Our remote learning and virtual classrooms provide remote workers with a convenient and effective way to learn and train.</t>
  </si>
  <si>
    <t>Appropriate design, resource and planning underpin successful IT projects.
Our professional services team offer flexible engineering and consultancy resource for multi-vendor and multi-technology deployments across the entire project lifecycle.</t>
  </si>
  <si>
    <t>Gargoyle Investigator MP</t>
  </si>
  <si>
    <t>Westone Datasets</t>
  </si>
  <si>
    <t>C-Tak</t>
  </si>
  <si>
    <t>Stegohunt MP</t>
  </si>
  <si>
    <t>Steganography Detection</t>
  </si>
  <si>
    <t>StegoCommand</t>
  </si>
  <si>
    <t>Discover The Hidden</t>
  </si>
  <si>
    <t xml:space="preserve">Whistic platform </t>
  </si>
  <si>
    <t>The Whistic platform helps both buyers who need to assess vendors and sellers who need to establish trust.</t>
  </si>
  <si>
    <t xml:space="preserve">Whistic profiles </t>
  </si>
  <si>
    <t>Sharing your pre-defined Whistic Security Profile lets salespeople move quickly through what is historically a slow part of any sales process. And the information in your profile is living, so you know what they share is always up-to-date.</t>
  </si>
  <si>
    <t>Whistic Vendor Security</t>
  </si>
  <si>
    <t>Whistic is built to streamline and solidify the intersection of business units and security reviews. Tackle the challenges that cause business leaders to sidestep security by adopting a fully customizable vendor intake form powered by Whistic.</t>
  </si>
  <si>
    <t>Enterprise Cloud Service</t>
  </si>
  <si>
    <t>Our Enterprise Cloud Service provides a fully scaleable solution for any size organization connected to the Internet, like any other cloud based service. Users can deploy and monitor all their endpoints from a single dashboard. Personalize your Trust List for all your endpoints at one time, and have unique Trust Lists for special groups. Add additional people to maintain your service, each with their own login.</t>
  </si>
  <si>
    <t>Private Enterprise Cloud Service</t>
  </si>
  <si>
    <t>Enterprise Virtual Appliance</t>
  </si>
  <si>
    <t>Trust Lockdown™</t>
  </si>
  <si>
    <t>Trust Lockdown is a malware PREVENTION product at the endpoint layer of your Defense In-Depth Security Strategy. We allow only your Trusted Apps to run.  Untrusted apps and scripts are ALWAYS blocked. It doesn’t matter if it has a new or unknown signature, what behavior it has, what the user privileges are, or if the item tries to download from a webpage or local drive. Unknown items are blocked, and your trusted items are able to run.</t>
  </si>
  <si>
    <t>NEST-X86™</t>
  </si>
  <si>
    <t>NEST-X86 tamper-proofs Win32 object files. We analyze and modify the object file for the protection. Some competitors use the source code; others use executables; many tools are applied to byte codes. Protecting real object files is a major advantage</t>
  </si>
  <si>
    <t>Sentinel Auto API</t>
  </si>
  <si>
    <t>Sentinel Auto API Software-as-a-Service (SaaS) platform provides highly scalable, accurate and fully automated vulnerability scanning for web service APIs, public, private and internal facing APIs.</t>
  </si>
  <si>
    <t>Sentinel Dynamic (DAST)</t>
  </si>
  <si>
    <t>WhiteHat Sentinel Dynamic platform rapidly and accurately finds vulnerabilities in your websites and web applications. This best-in-class SaaS platform is ready to scale to meet any demand.</t>
  </si>
  <si>
    <t>Sentinel Mobile (MAST)</t>
  </si>
  <si>
    <t>MAST</t>
  </si>
  <si>
    <t>WhiteHat Sentinel cutting-edge mobile application security testing combines dynamic and static automated scanning as well as manual mobile application-layer penetration testing to provide complete Mobile App coverage across the entire DevOps lifecycle.</t>
  </si>
  <si>
    <t>Sentinel Source (SAST)</t>
  </si>
  <si>
    <t>Sentinel Source Static Application Security Testing (SAST) helps you verify and fix costly vulnerabilities early, without the overhead of managing false positive results.</t>
  </si>
  <si>
    <t>WhiteHat SCA</t>
  </si>
  <si>
    <t>Software Composition Analysis analyzes applications for third parties and open source software to detect illegal, dangerous, or outdated code. Accelerate the time-to-market for your applications by safely and confidently utilizing open source code.</t>
  </si>
  <si>
    <t>WhiteHat eLearning</t>
  </si>
  <si>
    <t>Learn the latest risk mitigation and remediation techniques at your own pace with unlimited access for each participant. Expand your knowledge in application security, compliance, OWASP Top Ten, defensive remediation, and more.</t>
  </si>
  <si>
    <t>WhiteSource</t>
  </si>
  <si>
    <t>WhiteSource for Developers</t>
  </si>
  <si>
    <t>Keep your open source components secure and compliant throughout the development lifecycle from inside your environments.</t>
  </si>
  <si>
    <t>WhiteSource Essentials</t>
  </si>
  <si>
    <t>WhiteSource Teams</t>
  </si>
  <si>
    <t>WhiteSource Enterprise</t>
  </si>
  <si>
    <t>WhiteSource Bolt</t>
  </si>
  <si>
    <t>WhiteSource Renovate</t>
  </si>
  <si>
    <t>Wickr Enterprise</t>
  </si>
  <si>
    <t>Our Wickr enterprise solution delivers compliance controls right out of the box and seamlessly integrates into your organizations IT workflows – Single Sign On (SSO), Mobile Device Management (MDM), integrations with our WickrAPI and WickrBOT – and for Compliance, into your organization’s secure logging systems for analysts.</t>
  </si>
  <si>
    <t>Wickr Me</t>
  </si>
  <si>
    <t>Sign-up, download the app, and invite your contacts in minutes. It’s that easy. Take control of your critical communications and personal data. Always anonymous, fully-encrypted and ephemeral. Join millions of users worldwide.</t>
  </si>
  <si>
    <t>Wickr Pro</t>
  </si>
  <si>
    <t>Sign-up, invite your team with the convenient Network Dashboard, and download the app to get your own secure and private Wickr network in minutes. Take control of your most critical communications and data exchanges. On multiple networks? No problem, Wickr has cross-network communications with other Wickr Pro and Wickr Me users. It’s that easy.</t>
  </si>
  <si>
    <t>Wickr RAM</t>
  </si>
  <si>
    <t>Self-hosted end-to-end encrypted collaboration platform built by Wickr and deployed by USAF &amp; GDIT/ARMA to address the requirements to serve Recall, Alert &amp; Messaging needs.</t>
  </si>
  <si>
    <t>WidePoint ORC Engineering Services</t>
  </si>
  <si>
    <t>Managed Mobility Solutions</t>
  </si>
  <si>
    <t>Managing the Mobile Needs of a Global Workforce
Trusted Environment, Secure Authentication Access
WidePoint Enterprise Mobility Management Solutions address all aspects of mobility deployment and management</t>
  </si>
  <si>
    <t>Digital Certificate Credential Services</t>
  </si>
  <si>
    <t>Federated eAuthentication Gateway (EAG)</t>
  </si>
  <si>
    <t>Smart Cards</t>
  </si>
  <si>
    <t>Cybersecurity Risk</t>
  </si>
  <si>
    <t>https://www.TainoCG.com</t>
  </si>
  <si>
    <t>SecureDoc Endpoint Encryption</t>
  </si>
  <si>
    <t>SecureDoc Enterprise Server</t>
  </si>
  <si>
    <t>SecureDoc Passwordless Authentication</t>
  </si>
  <si>
    <t xml:space="preserve">Audit Services
</t>
  </si>
  <si>
    <t>We have developed a broad range of GRC services in order to serve our clients, regardless of where they are in the solution life-cycle.
Our services are organized around the different phases of the solution life-cycle:
Planning and Preparation
Implementations
Enhancements and Optimization
Upgrades
Post Implementation Managed Services
Independent Verification and Validation (IVV)</t>
  </si>
  <si>
    <t xml:space="preserve">Identity Management
</t>
  </si>
  <si>
    <t>An effective Identity Management Solution (IDM) requires the right combination of technologies, management policies and business processes to ensure IDM is integrated into day-to-day operations. According to a Computer Crime and Security Survey, Businesses that have meaningful IDM policies in place may receive discounts on Cyber insurance premiums.</t>
  </si>
  <si>
    <t>Security and Role Design Service</t>
  </si>
  <si>
    <t>The regulatory and compliance landscape of today requires companies to ensure critical business applications such as SAP are properly secured and adhere to stringent guidelines related to privacy, proper segregation of duties, and limiting access to sensitive business and system transactions in order to prevent financial misstatements or business interruptions.</t>
  </si>
  <si>
    <t xml:space="preserve">Wipro’s Application Services works at the intersection of cloud, mobility and analytics to create simple, effective and future ready digital solutions. Our 80+ industry solutions and IPs, strategic relationships with technology vendors and indisputable global experience lets us do what is best for you:  firmly plant your business into the future. </t>
  </si>
  <si>
    <t>Data Privacy &amp; Compliance Services</t>
  </si>
  <si>
    <t>Data Governance Services</t>
  </si>
  <si>
    <t>Physical Security Services</t>
  </si>
  <si>
    <t>Security Intelligence as a Service</t>
  </si>
  <si>
    <t>Third-Party Risk Management Services</t>
  </si>
  <si>
    <t xml:space="preserve">Data Discovery and Classification
</t>
  </si>
  <si>
    <t xml:space="preserve">Automatically and continuously scan data repositories to identify and classify personal, protected data.
</t>
  </si>
  <si>
    <t xml:space="preserve">Data Inventory for Privacy Management
</t>
  </si>
  <si>
    <t xml:space="preserve">Identify where personal data is stored, processed and transferred throughout your data supply chain.
</t>
  </si>
  <si>
    <t xml:space="preserve">Privacy Assessment Automation
</t>
  </si>
  <si>
    <t xml:space="preserve">Fully automate Privacy Impact Assessments, High-Risk Assessments, Data Protection Impact Assessments, Records of Processing, Privacy-By-Design, Article 30 Inventories, and more.
</t>
  </si>
  <si>
    <t xml:space="preserve">Privacy Assessment Management
</t>
  </si>
  <si>
    <t xml:space="preserve">Identify privacy risks, prioritize actions, and create required documentation for every system and process that impacts personal data.
</t>
  </si>
  <si>
    <t xml:space="preserve">Privacy Operations Manager
</t>
  </si>
  <si>
    <t xml:space="preserve">Stop managing your privacy program with spreadsheets and emails and get ready to comply with CPRA, GDPR and other regulations.
</t>
  </si>
  <si>
    <t xml:space="preserve">Privacy Vendor Management
</t>
  </si>
  <si>
    <t xml:space="preserve">Ensure your partners handle personal data as responsibly as you do
</t>
  </si>
  <si>
    <t>Trust Access and Consent Center</t>
  </si>
  <si>
    <t xml:space="preserve">Offer your customers the most trusted and complete DSAR and Consent Management Platform solution so they can control the use of their private information.
</t>
  </si>
  <si>
    <t>NDR Platform</t>
  </si>
  <si>
    <t>WireX Systems Incident Response Platform automates analysis efforts so that security professionals at all skill levels; security managers, SOC operators, analysts and incident responders…</t>
  </si>
  <si>
    <t>Contextual Capture™</t>
  </si>
  <si>
    <t xml:space="preserve">With today’s growing infrastructures, relying on full packet capture slows you down and limits investigations context to few days of recorded data. Rather than simply capturing raw packets, WireX’s Contextual Capture™ continuously translates these packets into comprehensive, human-readable intelligence that can be immediately understood. Security teams can easily focus on clear and relevant data during day-to-day investigations without wasting precious time on tedious, manual examination of network sessions. </t>
  </si>
  <si>
    <t xml:space="preserve">Trust Services
</t>
  </si>
  <si>
    <t>A full range of managed cloud services to enable digital identities for persons, applications and objects</t>
  </si>
  <si>
    <t xml:space="preserve">WISeID Mobile App Ecosystem
</t>
  </si>
  <si>
    <t>The App “My WISeID” is the perfect complement to your WISeID Account, and enables you easy access to it from anywhere.</t>
  </si>
  <si>
    <t xml:space="preserve">PKI Solutions
</t>
  </si>
  <si>
    <t xml:space="preserve">A full portfolio of standards-based and bullet-proof technology to manage efficiently digital identities for persons, applications and objects
</t>
  </si>
  <si>
    <t xml:space="preserve">Secure Elements
</t>
  </si>
  <si>
    <t>A rich offering of certified turnkey secure elements
built for the highest security standards.</t>
  </si>
  <si>
    <t xml:space="preserve">Secure Microcontrollers
</t>
  </si>
  <si>
    <t>Proven building blocks for custom security developments</t>
  </si>
  <si>
    <t xml:space="preserve">Secure NFC
</t>
  </si>
  <si>
    <t>Advancements in Near Field Communication (NFC) technologies continue to push this multi-tasking protocol to the forefront of the mobile connectivity landscape.
WISeKey has everything you need to complete your next secure NFC project.</t>
  </si>
  <si>
    <t xml:space="preserve">Smart Card Readers
</t>
  </si>
  <si>
    <t>WISeKey’s comprehensive portfolio of Smart Card Reader chips (smartread offer) enables customers to obtain secure, high-performance chips for virtually any market segment from a single vendor.
Only WISeKey offers hardware platforms alone and with integrated third-party applications, allowing customers to quickly build smart card readers without requiring custom development.</t>
  </si>
  <si>
    <t xml:space="preserve">WISeID Identity Platform
</t>
  </si>
  <si>
    <t>The Digital Identity for people, powerful and easy to use</t>
  </si>
  <si>
    <t xml:space="preserve">Advisory Services
</t>
  </si>
  <si>
    <t>In today’s world of progressive technologies and competitive business environments, maximizing operational efficiency, technology, data and business processes matter more than ever. Managing your growth requires sharp focus on all aspects of your business and operations.</t>
  </si>
  <si>
    <t>Forensics and Electronic Discovery</t>
  </si>
  <si>
    <t>Wiz</t>
  </si>
  <si>
    <t>Investigation and support by our Cyber SWAT team, from the containment to the eradication and recovery after a cyber attack.</t>
  </si>
  <si>
    <t>Cyber Defense Consulting</t>
  </si>
  <si>
    <t>Design and integration of security products spanning all layers (i.e. network, host, system, and application), which ensures full protection.</t>
  </si>
  <si>
    <t>Cyber Security Incident Detection</t>
  </si>
  <si>
    <t>Suite of cyber security services, which provides our client with expert support in the detection, investigation and response to cyber-attacks.</t>
  </si>
  <si>
    <t xml:space="preserve">Security Assessments
</t>
  </si>
  <si>
    <t>Discover vulnerabilities as well as evaluate the risks and effectiveness of controls. Leave no stone unturned with wizlynx's Ethical Hacking &amp; Penetration Testing services.</t>
  </si>
  <si>
    <t>Cyber Defense Operation</t>
  </si>
  <si>
    <t>Full management and 24x7 monitoring of your security infrastructure and devices such as Firewalls, WAFs, Web Proxies, IDS/IPS, and more.</t>
  </si>
  <si>
    <t>RedXray®-Plus</t>
  </si>
  <si>
    <t>RedXray-Plus is an enhanced version of Red Sky Alliances’ RedXray daily cyber alert service. RedXray-Plus has an on-line dashboard that will show the intelligence behind the listed cyber threats.  RedXray services allow you to be notified of any cyber threats without requiring a network connection to the subject organization.</t>
  </si>
  <si>
    <t>curl / tiny-curl</t>
  </si>
  <si>
    <t>curl is a computer software project providing a library for transferring data using various protocols. These protocols include (but are not limited to) FTP, FTPS, HTTP, HTTPS, and more. This version of the cURL library is nearly identical to the original library, except for a major difference: it is available for dual-licensing like many of the other wolfSSL products.</t>
  </si>
  <si>
    <t xml:space="preserve">wolfBoot Secure Bootloader
</t>
  </si>
  <si>
    <t>Secure your device with wolfBoot! wolfBoot will secure the boot process of your device against malicious attacks that seek to replace your firmware and take control of your device, and/or steal its data.
wolfBoot is a portable, OS-agnostic, secure bootloader solution, relying on wolfCrypt for firmware authentication, providing firmware update mechanisms.</t>
  </si>
  <si>
    <t xml:space="preserve">wolfCrypt Embedded Crypto Engine
</t>
  </si>
  <si>
    <t xml:space="preserve">The wolfCrypt cryptography engine is a lightweight crypto library written in ANSI C and targeted for embedded, RTOS, and resource-constrained environments - primarily because of its small size, speed, and feature set.  It is commonly used in standard operating environments as well because of its royalty-free pricing and excellent cross platform support.
</t>
  </si>
  <si>
    <t xml:space="preserve">WOLFCRYPT FIPS 140-2 and FIPS 140-3
</t>
  </si>
  <si>
    <t xml:space="preserve">Federal Information Processing Standards (FIPS) 140-2 is a mandatory standard for the protection of sensitive or valuable data within Federal systems.
FIPS 140-3 is an incremental advancement of FIPS 140-2, which now standardizes on the ISO 19790:2012 and ISO 24759:2017 specifications. Historically, ISO 19790 was based on FIPS 140-2, but has continued to advance since that time.
</t>
  </si>
  <si>
    <t xml:space="preserve">wolfCrypt JNI and JCE Provider
</t>
  </si>
  <si>
    <t>For Java developers that want to leverage the industry-leading wolfCrypt cryptography library implementation, wolfCrypt JNI provides a Java interface to the native C library.
wolfCrypt JNI includes both a thin JNI wrapper around the wolfCrypt C library, as well as a higher-level wolfCrypt JCE provider.</t>
  </si>
  <si>
    <t xml:space="preserve">wolfMQTT Client Library
</t>
  </si>
  <si>
    <t xml:space="preserve">MQTT (Message Queuing Telemetry Transport) is a lightweight open messaging protocol that was developed for constrained environments such as M2M (Machine to Machine) and IoT (Internet of Things), where a small code footprint is required. MQTT is based on the Pub/Sub messaging principle of publishing messages and subscribing to topics. The protocol efficiently packs messages to minimize overhead. 
</t>
  </si>
  <si>
    <t xml:space="preserve">wolfSSH Lightweight SSH Library
</t>
  </si>
  <si>
    <t>The wolfSSH library is a lightweight SSHv2 client and server library written in ANSI C and targeted for embedded, RTOS, and resource-constrained environments - primarily because of its small size, speed, and feature set. It is commonly used in standard operating environments as well because of its royalty-free pricing and excellent cross platform support.</t>
  </si>
  <si>
    <t xml:space="preserve">wolfSSL Embedded SSL/TLS Library
</t>
  </si>
  <si>
    <t xml:space="preserve">The wolfSSL embedded SSL library is a lightweight SSL/TLS library written in ANSI C and targeted for embedded, RTOS, and resource-constrained environments - primarily because of its small size, speed, and feature set.  It is commonly used in standard operating environments as well because of its royalty-free pricing and excellent cross platform support. </t>
  </si>
  <si>
    <t xml:space="preserve">wolfSSL JSSE Provider (and JNI wrapper)
</t>
  </si>
  <si>
    <t>This package allows Java developers to leverage the industry-leading wolfSSL SSL/TLS implementation for secure communication, providing both a Java JSSE Provider and JNI wrapper around the native wolfSSL library.  This interface gives Java applications access to all the benefits of using wolfSSL, including current SSL/TLS standards up to TLS 1.3 and DTLS 1.2, FIPS 140-2 support, performance optimizations, hardware cryptography support, and more!</t>
  </si>
  <si>
    <t>wolfTPM Portable TPM 2.0 Library</t>
  </si>
  <si>
    <t>Trusted Platform Module (TPM, also known as ISO/IEC 11889) is an international standard for a secure cryptoprocessor, a dedicated microcontroller designed to secure hardware through integrated cryptographic keys. Computer programs can use a TPM to authenticate hardware devices, since each TPM chip has a unique and secret RSA key burned in as it is produced.</t>
  </si>
  <si>
    <t>Wontok One</t>
  </si>
  <si>
    <t xml:space="preserve">Our device protection solutions fully combine prevention, detection and response into a single autonomous agent. Requiring zero training, our solution is built for speed, and stops threats at the earliest stages of attack. Integrating the best endpoint security product available our solution provides a whole new comprehensive security operations solution designed to support multiple users and use cases. </t>
  </si>
  <si>
    <t>Parental Control</t>
  </si>
  <si>
    <t xml:space="preserve">Communication sits at the heart of society, and digital communications technology has rapid uptake. Our children are connected and can communicate at an unprecedent scale. Smart devices are ubiquitous, an increasing number of schools have BYOD policies, and technology enables and empowers learning in many positive ways. </t>
  </si>
  <si>
    <t>Web Protection</t>
  </si>
  <si>
    <t>Every time a user visits a website, clicks a link in an email, or opens an attachment, they are testing your business’s web protection. For telcos, the risk exists that the actions of the employee could start a process that results in a serious financial or data loss. Our growing reliance on the web and digital devices to live, learn and work has made the need for premium Web Threat Protection more critical than ever before. Wontok’s suite of Web Threat Protection solutions allows telcos and their customers to safely and securely access the web.</t>
  </si>
  <si>
    <t>EDGE Smart Devices Protection</t>
  </si>
  <si>
    <t>Smart Devices such as cameras, TVs, tablets, security systems and shipping trackers are becoming a central part of day-to-day life and reshaping the way we live, learn and work. By 2021, there are expected be more than 25 billion connected devices globally, many of them IoT enabled smart devices across homes, schools and businesses. Service Providers must demonstrate to their customers that they’re conscious of the risks unsecure IoT devices can bring to their users and their own network.</t>
  </si>
  <si>
    <t>Wontok’s support services provide best in-class help and advice to users.</t>
  </si>
  <si>
    <t>WootCloud Enterprise</t>
  </si>
  <si>
    <t>WootCloud Enterprise is the only agentless device security platform that delivers detection, device profiling, micro segmentation and advanced threat protection across all spectrums in any business environment at machine speed and IoT scale using advanced Artificial Intelligence (AI) and Machine Learning (ML).</t>
  </si>
  <si>
    <t>WootCloud Express</t>
  </si>
  <si>
    <t>WootCloud Express is a quick way for businesses of any size to gain access to the WootCloud agentless device security platform and enjoy the benefits of device detection, profiling, and policy setting at machine speed and IoT scale.</t>
  </si>
  <si>
    <t>Workshare Secure</t>
  </si>
  <si>
    <t>WWPass Multi-factor authentication</t>
  </si>
  <si>
    <t>Enable next-generation multifactor authentication without usernames and passwords
WWPass has created an authentication technology, where an authenticator is separated from identificator. The end-user gets a unique key, which help to log in to an unlimited number of accounts and services without usernames and passwords.</t>
  </si>
  <si>
    <t>WWPass Hub</t>
  </si>
  <si>
    <t>WWPass empowers companies to drive business transformation by simplifying and hardening security — from the way that customers log into applications to how IT departments secure access to sensitive business systems and user identities.</t>
  </si>
  <si>
    <t>WWPass Single Sign-On</t>
  </si>
  <si>
    <t>Universal Login without Usernames and Passwords
Combine the convenience of SSO with the best protection of user identity and enterprise applications</t>
  </si>
  <si>
    <t>WWPass Key</t>
  </si>
  <si>
    <t>An individual must have the freedom to choose one or more digital personas on the Internet, each tailored to the specific aspect of that individual’s life and each carrying varying degrees of legal enforceability as relevant to the usage context of that persona.</t>
  </si>
  <si>
    <t>WinHex</t>
  </si>
  <si>
    <t>WinHex is in its core a universal hexadecimal editor, particularly helpful in the realm of computer forensics, data recovery, low-level data processing, and IT security. An advanced tool for everyday and emergency use: inspect and edit all kinds of files, recover deleted files or lost data from hard drives with corrupt file systems or from digital camera cards.</t>
  </si>
  <si>
    <t>X-Ways Forensics</t>
  </si>
  <si>
    <t>X-Ways Forensics is an advanced work environment for computer forensic examiners and our flagship product. Runs under Windows XP/2003/Vista/2008/7/8/8.1/2012/10/2016*, 32 Bit/64 Bit, standard/PE/FE. (Windows FE is described here, here and here.) Compared to its competitors, X-Ways Forensics is more efficient to use after a while, by far not as resource-hungry, often runs much faster, finds deleted files and search hits that the competitors will miss, offers many features that the others lack, as a German product is potentially more trustworthy, comes at a fraction of the cost, does not have any ridiculous hardware requirements, does not depend on setting up a complex database, etc.</t>
  </si>
  <si>
    <t>X-Ways Imager</t>
  </si>
  <si>
    <t>X-Ways Imager can be run directly for example from a USB device if desired, without installation, i.e. fully portable, just like WinHex and X-Ways Forensics. Totally different from a competing product that claims that it is suitable for live acquisition but in reality installs itself into the temp folder of the live system, thereby overwriting ~45 MB of drive space, and clandestinely removes itself from there after execution. Please don't get fooled by 3rd party disk imaging software.</t>
  </si>
  <si>
    <t>X-Ways Investigator</t>
  </si>
  <si>
    <t>X-Ways Investigator is a powerful investigation/document analysis/report generation application for law enforcement, intelligence agencies, and the private sector. It runs under Windows. It was designed for investigators who are specialized in areas such as accounting, building laws, money laundering, corruption, homicide, child pornography, etc., also for investigative analysts, agents, attorneys, paralegals, prosecutors, internal and external auditors, for the analysis part of computer forensics and electronic discovery.</t>
  </si>
  <si>
    <t xml:space="preserve">Xage Node
</t>
  </si>
  <si>
    <t>Xage Nodes form a blockchain-protected Fabric for tamperproof on-site storage of security data, app data and identity data (with MFA as needed) plus edge-cloud dynamic data security.</t>
  </si>
  <si>
    <t>On-premise or Cloud Based</t>
  </si>
  <si>
    <t>Xage’s product can be installed entirely at the customer premises, or alternatively the Xage Fabric and management components can be delivered instantly via the Microsoft Azure cloud.</t>
  </si>
  <si>
    <t xml:space="preserve">Traversal Tunnel and Proxy
</t>
  </si>
  <si>
    <t>The Xage Traversal Tunnel and Proxy enables easy-to-use zero-trust remote access, proxying and data transfer across the Purdue-model layers – e.g. from OT to DMZ to IT to cloud.</t>
  </si>
  <si>
    <t xml:space="preserve">Secure industrial operations
</t>
  </si>
  <si>
    <t>The Xage Security Suite delivers comprehensive security for industrial operations. It protects every element, new or legacy, secures every interaction, and enables dynamic data security edge-to-edge and edge-to-cloud.</t>
  </si>
  <si>
    <t xml:space="preserve">Xage Enforcement Point
</t>
  </si>
  <si>
    <t>Xage Enforcement Point (XEP) provides protocol-agnostic access filtering plus dynamic data security with authenticity, integrity and encryption. It protects vulnerable systems and their data.</t>
  </si>
  <si>
    <t xml:space="preserve">Xage Policy Manager
</t>
  </si>
  <si>
    <t>The Xage Policy Manager enables security policies to be defined centrally and then replicated and enforced system-wide, automating the protection of critical infrastructure.</t>
  </si>
  <si>
    <t xml:space="preserve">Xage Management Tools
</t>
  </si>
  <si>
    <t>The Xage Management Tools provide monitoring, alerting and single-pane-of-glass management of the Xage Suite.</t>
  </si>
  <si>
    <t xml:space="preserve">Xage Broker
</t>
  </si>
  <si>
    <t>Deployed centrally, the Broker connects central services such as Active Directory with the edge Fabric. It synchronizes credentials, certificates, policies and shared data between edge and center.</t>
  </si>
  <si>
    <t>XAPO App</t>
  </si>
  <si>
    <t>With advanced cryptographic security, multiple access levels and instant notifications, we give you the tools you need to effectively manage your assets while safeguarding your funds.</t>
  </si>
  <si>
    <t>PROCESSING</t>
  </si>
  <si>
    <t>Let’s face it – processing data can be a grind. And, the more data you have, the more people, time and technology it takes to produce the discovery intelligence you and your clients need. Our proprietary processing engine, XEDD, was built by former Microsoft engineers to help clients process multiple terabytes of raw data, while providing unparalleled capacities, speed, scalability and customization.</t>
  </si>
  <si>
    <t>MANAGED REVIEW</t>
  </si>
  <si>
    <t>Whether conducted on site in one of our (7) locations nationwide, or remotely via a highly-secured VM (virtual machine) network connected directly to our XDD data center in Dallas, TX, XDD Managed Document Review Services are provided by highly-skilled teams who apply the latest technologies, optimized workflow processes and collaborative communication protocols to ensure your projects are delivered accurately, on time and within budget.</t>
  </si>
  <si>
    <t>LITIGATION MANAGEMENT</t>
  </si>
  <si>
    <t>Beyond core eDiscovery services, XDD’s deep bench of experienced practitioners – including lawyers, paralegals, analytics experts, and more – can provide a wide range of additional litigation management and case preparation services to augment the capabilities of your case team.  From administering legal holds, to deposition prep, to trial exhibits, XDD is there with as much support as you need, right when you need it.</t>
  </si>
  <si>
    <t>DATA HOSTING</t>
  </si>
  <si>
    <t>Well, actually several rooms, with several reviewers in multiple locations. In order to review data, it first needs a place to live. XDD Data Hosting and Review services enable clients to access, discover, analyze, review and share information via a highly secure environment.</t>
  </si>
  <si>
    <t>Xiid.DATA</t>
  </si>
  <si>
    <t>Xiid.Data is our secure database access solution. It uses both passive and encrypted JSON data formats along with the OpenData paradigm, which allows querying databases safely within Xiid’s SealedChannel. This provides secure access to data stored safely behind your firewall with no inbound open ports.</t>
  </si>
  <si>
    <t>Xiid.MICRO</t>
  </si>
  <si>
    <t>Xiid.Micro provides ultra-secure communication between microservices. To do this, we allow the enterprise to launch microservices behind a firewall with no open inbound ports. Microservices allow for various granular, service-oriented architectures (SOA) used in flexible and freely deployable systems.</t>
  </si>
  <si>
    <t>Xiid.IO</t>
  </si>
  <si>
    <t>Xiid.IO provides hyper-secure access to unstructured data. All of your files, folders, and objects stay protected within the firewall border. At the same time, they remain accessible through the SealedChannel and stay passive through a dedicated Smart Hybrid Protocol (SHyP) that encodes and decrypts them in a JSON container.</t>
  </si>
  <si>
    <t>Xiid.IM</t>
  </si>
  <si>
    <t>Xiid.IM provides ultra-secure Identity Management for hybrid cloud networks. It uses One-time Code (OTC) authentication for identity verification behind your perimeter firewall and without using inbound ports. This means that you can use all sorts of non-reusable, credential-less access points without ever worrying about security threats.</t>
  </si>
  <si>
    <t>XM Cyber Platform</t>
  </si>
  <si>
    <t>Vulnerability prioritization</t>
  </si>
  <si>
    <t>Breaches continue to happen regardless of the security controls deployed by enterprises.  XM Cyber’s Breach and Attack Simulation (BAS) connects the dots from breach point to critical asset if there exists any potential attack path.  Next, it creates a prioritized remediation plan to help you quickly eliminate steps hackers would take inside your environment.</t>
  </si>
  <si>
    <t>Data Protection Consultancy</t>
  </si>
  <si>
    <t>XpertDPO can quickly and accurately assess your organisation's state of data protection awareness and maturity and plan a route to where you believe your organisation needs to be to demonstrate compliance.</t>
  </si>
  <si>
    <t>Nominated European Representative</t>
  </si>
  <si>
    <t>The GDPR applies to controllers and processors that process personal data of individuals in the EU (NOT JUST EU CITIZENS!!!), regardless of where the organisation is established in the world.</t>
  </si>
  <si>
    <t>Service Packages</t>
  </si>
  <si>
    <t>Cost effective packs that get you started on your compliance journey. Our Service Packages provide on-site consultancy plus tailored documentation tht is core to you demonstrating compliance.</t>
  </si>
  <si>
    <t>Data Protection Impact Assessments</t>
  </si>
  <si>
    <t>Data Protection Impact Assessments (DPIA's) can be used to identify and mitigate against any data protection related risks arising from a new project which may affect your organisation.</t>
  </si>
  <si>
    <t>Outsourced Data Protection Officer</t>
  </si>
  <si>
    <t>Many organisations that will require a Data Protection Officer will not be able to attract or justify paying for an individual that meets the capability and seniority requirements. XpertDPO can help.</t>
  </si>
  <si>
    <t>Cyber Essentials Certification</t>
  </si>
  <si>
    <t>Cyber Essentials (CE) is a cyber security certification scheme that offers a sound foundation of basic IT security controls that all types of organisation's can implement and potentially build upon.</t>
  </si>
  <si>
    <t>ACCOUNT TAKEOVER DETECTION AND PROTECTION</t>
  </si>
  <si>
    <t>With advanced cryptographic security, multiple access levels and instant notifications, we give you the tools you need to effectively manage your assets while safeguarding your funds.Transfer money unbound by geography or currency.
Xapo wallet makes it simple, fast and convenient.</t>
  </si>
  <si>
    <t>APPLICATION FRAUD DETECTION AND PROTECTION</t>
  </si>
  <si>
    <t>Application Fraud is a form of identity fraud that involves a fraudster applying for a new account in an online service using stolen or synthetic identities to commit fraudulent activities.</t>
  </si>
  <si>
    <t>The new Payment Services Directive 2 (PSD2) has introduced security requirements for digital payments and the protection of consumers’ financial data to guarantee a more reliable level of security.</t>
  </si>
  <si>
    <t>BANKING FRAUD</t>
  </si>
  <si>
    <t>Financial services are high-value targets for cyber-criminals. End-user credentials, personal and business account data are the information needed to carry out fraud successfully.</t>
  </si>
  <si>
    <t xml:space="preserve">BEHAVIORAL BIOMETRICS AUTHENTICATION </t>
  </si>
  <si>
    <t>When it comes to Authentication, Behavioral Biometrics allows us to associate a unique profile to a user to recognize it while accessing the service. The goal is to prevent Account Takeovers.</t>
  </si>
  <si>
    <t>MONEY MULE</t>
  </si>
  <si>
    <t>Money Mules are people who, often without knowing it, have been recruited as money laundering intermediaries for criminal organizations. Mule Accounts are a severe risk to Payment Service Providers.</t>
  </si>
  <si>
    <t>E-COMMERCE FRAUD</t>
  </si>
  <si>
    <t>E-Commerce Fraud is an illegal or false transaction made in a webshop. The latest period surge in online purchases has naturally resulted in a greater need for e-commerce Fraud Protection.</t>
  </si>
  <si>
    <t>INTERNET OF PAYMENTS</t>
  </si>
  <si>
    <t>The IoP is the phenomenon that enables payment processing over IoT devices such as automobiles, appliances, and wearables. That progress creates more excellent opportunities for fraud and loss.</t>
  </si>
  <si>
    <t>MOBILE/WEB MALWARE PROTECTION</t>
  </si>
  <si>
    <t>Mobile Malware is real and spreading. Following the trend of several services to go mobile, fraudsters are moving very fast from developing PC’s malware to smartphone ones.</t>
  </si>
  <si>
    <t>mitisure</t>
  </si>
  <si>
    <t>Cyber Liability Insurance. Mitisure will enable you to evidence your company’s reduced risk, which will allow you to benefit from a 25% reduction in your cyber insurance premium for a year.</t>
  </si>
  <si>
    <t>mitihack</t>
  </si>
  <si>
    <t>Penetration testing or simulated hacking of your website, network infrastructures, mobile apps, IoT devices and even physical security.</t>
  </si>
  <si>
    <t>miticomply</t>
  </si>
  <si>
    <t>Cyber Security Compliance &amp; Consultancy. Policy management suite for managing all your policies not just cyber security. 12 NCSC certified Policy templates to get you going.</t>
  </si>
  <si>
    <t>miticert</t>
  </si>
  <si>
    <t>Cyber Essentials Certification. Certification body for cyber essentials and cyber essentials plus. Ability to manage all your organisation certificates in one place.</t>
  </si>
  <si>
    <t>mitiintel</t>
  </si>
  <si>
    <t>Managed Threat Detection &amp; Response. World-leading threat intelligence and analytical technology, empowering your IT team with the knowledge to prevent future attacks. 24/7 managed security for your organisation.</t>
  </si>
  <si>
    <t>mitilearn</t>
  </si>
  <si>
    <t>Scenario based interactive awareness training for all your staff covering 4 key areas of concern. Helping your organisation reduce cyber risk.</t>
  </si>
  <si>
    <t>BrightCloud Threat Investigator</t>
  </si>
  <si>
    <t>Discover next-gen protection for endpoints, networks, and end users powered by predictive threat intelligence—designed with small businesses and MSPs in mind. Start with our award-winning endpoint security solution.</t>
  </si>
  <si>
    <t>NeuString Wholesale Roaming</t>
  </si>
  <si>
    <t>Configuration Management</t>
  </si>
  <si>
    <t>Our NeuString Wholesale Roaming solution helps identify problem areas and potential improvements and allows users to test the impact of such activities. Our solution offers a superior turnaround time for greater predictive customer insights into margins, usage, and returns.</t>
  </si>
  <si>
    <t>Internet Records Intelligence Solution</t>
  </si>
  <si>
    <t>Data mining</t>
  </si>
  <si>
    <t>Internet Records Intelligence Solution for IP Address Resolution encompasses off-switch data acquisition, IP ingestion, and retention, along with query and disclosure management. Each component can be used separately or together to provide a perfect fit Internet Records Intelligence Solution for each CSP’s needs.</t>
  </si>
  <si>
    <t>Lawful Interception System</t>
  </si>
  <si>
    <t>interception tool</t>
  </si>
  <si>
    <t>The 2G/3G/4G/LTE/Broadband Lawful Interception System utilizes a unique approach for intercepting 2G/3G/4G/LTE/Broadband data while minimizing the burden on the network. Yaana’s system eliminates the need for expensive probes on data links within a provider’s network.</t>
  </si>
  <si>
    <t>DataHub</t>
  </si>
  <si>
    <t>IAM (Identity and access management)</t>
  </si>
  <si>
    <t xml:space="preserve">Yaana DataHub Platform is an API aggregation layer, which acts as a central location for all relevant APIs. DataHub abstracts different platform/protocols being used in individual backend systems i.e. SAP, Amdocs, TIBCO, CDR Store, etc. and provides a single unified component (served via secured RESTful APIs) </t>
  </si>
  <si>
    <t>NeuString Retail Roaming</t>
  </si>
  <si>
    <t>Roaming tool</t>
  </si>
  <si>
    <t>Our NeuString Retail Roaming solution enables Mobile Operators to better understand every action of each outbound roaming subscriber and to tailor roaming subscriptions and price plans according to individual preferences.</t>
  </si>
  <si>
    <t>Network Orchestration System</t>
  </si>
  <si>
    <t>Interception tool</t>
  </si>
  <si>
    <t xml:space="preserve">Yaana’s Network Orchestration System (NOS) is a virtualization framework for lawful intercept and network mass metadata collection for analytics, compliance, and security applications. NOS provides stateful awareness of users, targets and network configuration enabling the timely deployment of software agents to the relevant network element. </t>
  </si>
  <si>
    <t>Request Management System</t>
  </si>
  <si>
    <t>ICS Security (Industrial Control Systems)</t>
  </si>
  <si>
    <t>Request Management System provides a secure privacy protective mechanism for achieving legal compliance without building costly in-house solutions that deplete internal resources and operating expenses.</t>
  </si>
  <si>
    <t>Helix 360</t>
  </si>
  <si>
    <t>Helix 360 delivers actionable insights from multiple disparate data sources onto a single, unified analytics interface making it easy for National Security and Public Safety intelligence analysts to identity threats.</t>
  </si>
  <si>
    <t>DeepProbe® Smart Network Appliance</t>
  </si>
  <si>
    <t>DeepProbe is a multi-use smart network product. DeepProbe incorporates intelligent deep packet inspection and application decoding scalable from rough-to-fine traffic visibility with configurable alerting on user-defined network events in real-time.</t>
  </si>
  <si>
    <t>YC SOC</t>
  </si>
  <si>
    <t>Get real time visibility into threat actors targeting your organisation to prepare for upcoming attacks and limit damages of successful hacks!</t>
  </si>
  <si>
    <t>Yaxa Analysis Engine</t>
  </si>
  <si>
    <t>Behavioral anomaly detection</t>
  </si>
  <si>
    <t>Yaxa constantly incorporates user feedback into behavioral models in order to adapt to changing user behavior and risk patterns. With such unsupervised and adaptive learning, Yaxa is able to reduce future alerts while responding to ever changing threat landscape.</t>
  </si>
  <si>
    <t>YubiHSM</t>
  </si>
  <si>
    <t>Game changing cryptographic protection for servers, applications and computing devices.</t>
  </si>
  <si>
    <t>Yubico Authenticator</t>
  </si>
  <si>
    <t>Enterprises can easily procure and distribute YubiKey authentication solutions for employees at scale.</t>
  </si>
  <si>
    <t>YubiKeys</t>
  </si>
  <si>
    <t>The industry's #1 security key, enabling strong two-factor, multi-factor and passwordless authentication.</t>
  </si>
  <si>
    <t>Crash Analysis For Applications</t>
  </si>
  <si>
    <t>Discover and remediate weaknesses, vulnerabilities, attacks and bugs for your applications</t>
  </si>
  <si>
    <t xml:space="preserve">Mobile Devices DFIR
</t>
  </si>
  <si>
    <t>Perform investigations in minutes and uncover cyber-espionage on smartphones and tablets.</t>
  </si>
  <si>
    <t>Crash Analysis For
Endpoints &amp; Servers</t>
  </si>
  <si>
    <t>Discover persistent, disruptive, and destructive attacks before the damage is done.</t>
  </si>
  <si>
    <t>ZECURION PRIVILEGED ACCESS MANAGEMENT</t>
  </si>
  <si>
    <t>Visual control of роwеr users and prevention of their abuse of privileges</t>
  </si>
  <si>
    <t>ZECURION SECURE WEB GATEWAY</t>
  </si>
  <si>
    <t>Web sites access control and traffic analysis from а single point</t>
  </si>
  <si>
    <t>ZECURION STORAGE SECURITY</t>
  </si>
  <si>
    <t>Transparent encryption of critical data on Windows servers and storage (SAN, NAS, etc.)</t>
  </si>
  <si>
    <t>ZECURION DATA LOSS PREVENTION</t>
  </si>
  <si>
    <t>Protects sensitive and private data from leaks in enterprise networks (up to 200K+ computers)</t>
  </si>
  <si>
    <t>CoIP® Access Platform</t>
  </si>
  <si>
    <t>CoIP Access Platform authenticates distributed applications, workloads, users, and services across network silos, and securely connects them using overlay SSL tunnels. With cloaking, micro-segmentation, and powerful application identity-based access controls, enterprises can lock down cloud and on-premises servers with consistent policy controls everywhere.</t>
  </si>
  <si>
    <t>CoIP Access Platform Architecture</t>
  </si>
  <si>
    <t>Powerful Micro-Segmentation and Zero Trust Network Access that Overlays Your Existing Infrastructure</t>
  </si>
  <si>
    <t>Zentera Air™
Secure Access as a Service</t>
  </si>
  <si>
    <t xml:space="preserve">Let's face it, setting up a hybrid environment is a chore. Set up a cross-functional team, architect changes to your network and firewall infrastructure, wait for reviews and approvals, and then file tickets... and tickets... and more tickets.
</t>
  </si>
  <si>
    <t>Zentera Cloud Access</t>
  </si>
  <si>
    <t>There is a growing need to migrate applications to different environments and connect them securely. However, the VPN, which has been the traditional workhorse for connecting IP networks, dates back to 1995!  It was designed for a different time with different needs - a time when enterprise networks were reasonably static.</t>
  </si>
  <si>
    <t xml:space="preserve">Zentera Secure Access
</t>
  </si>
  <si>
    <t xml:space="preserve">Built on the principles of Zero Trust, Zentera Secure Access provides minimal access to distributed hybrid corporate resources with granular and centralized policies that are easy to manage and audit, and without touching existing infrastructure. Zentera Secure Access authenticates the user, the device, and the application to direct privileged access only to the assets they are granted access to. </t>
  </si>
  <si>
    <t>ZeroFOX Takedown-as-a-Service™</t>
  </si>
  <si>
    <t>Account Takedown</t>
  </si>
  <si>
    <t xml:space="preserve">Whether the culprit is a malicious profile or a dangerous post, ZeroFOX saves you from the manual, costly and arduous process of finding and taking down unwanted content, working on your behalf to automate the process of packaging and directly reporting it to the source provider for removal. ZeroFOX maintains the most effective and broadest takedown capabilities of any security vendor across the entire public attack surface including social media, web, deep, domains and more, saving you time and resources.
</t>
  </si>
  <si>
    <t xml:space="preserve">OnWatch™ Managed Services
</t>
  </si>
  <si>
    <t>The global cybersecurity skills shortage has left security teams ill-equipped to tackle the scale and sophistication of external threats. ZeroFOX’s OnWatch™ Managed Services save security teams time and resources investigating, prioritizing and actioning critical alerts on your behalf. Benefit from enhanced, hands-on protection from our threat analysts.</t>
  </si>
  <si>
    <t xml:space="preserve">ZeroFOX University
</t>
  </si>
  <si>
    <t>ZeroFOX University offers online and in-person trainings to ensure you get the most out of your ZeroFOX Platform investment and maximize your digital risk protection. Designed for technical and non-technical users alike, these trainings will advance your use of the ZeroFOX Platform and help develop unique security skills to address threats in today’s digital world.</t>
  </si>
  <si>
    <t>ZeroNorth Platform</t>
  </si>
  <si>
    <t xml:space="preserve">Make vulnerability data usable and operational for security and development teams by orchestrating and centrally managing application security scanning tools.
</t>
  </si>
  <si>
    <t>Modernize IT with Cloud</t>
  </si>
  <si>
    <t>Manage the protection &amp; mobility of applications across public, private, and hybrid clouds.</t>
  </si>
  <si>
    <t>Protect Your Business from Disruptions</t>
  </si>
  <si>
    <t xml:space="preserve">Disruptions happen, but with Zerto you can rewind, recover and resume operations.
</t>
  </si>
  <si>
    <t>Simplify Workload Mobility and Migration</t>
  </si>
  <si>
    <t>Move applications or entire datacenters in a matter of minutes - with minimal downtime.</t>
  </si>
  <si>
    <t>ENCRYPTION KEY MANAGEMENT</t>
  </si>
  <si>
    <t>Enterprises that are serious about protecting the integrity of their data, their customers’ data, and complying with regulations know the value of encryption. The challenge for many is how to control costs and easily manage this critical security control in today’s big data environments.</t>
  </si>
  <si>
    <t>XCRYPT ARCHIVE</t>
  </si>
  <si>
    <t>XCRYPT DATA SERVICE ENCRYPTION FOR PIVOTAL PLATFORM</t>
  </si>
  <si>
    <t>XCrypt Data Service Encryption for Pivotal Platform is a high-performance, software-only encryption solution for cloud native environments. It’s integrated with BOSH Director and BOSH agent to encrypt data service instances automatically as they are deployed, so your data is always protected.</t>
  </si>
  <si>
    <t>XCRYPT CONTAINER ENCRYPTION</t>
  </si>
  <si>
    <t>Zettaset XCrypt Container Encryption provides a first-of-its-kind, software-only encryption solution that protects containers from data theft in any physical or virtual environment. It’s transparent, easy-to-deploy, and has a negligible effect on performance as it’s software-defined. Plus, XCrypt Container Encryption works seamlessly with Docker, Red Hat Open Shift and Kubernetes and scales across on-prem, cloud, or edge deployments.</t>
  </si>
  <si>
    <t>XCRYPT FULL DISK</t>
  </si>
  <si>
    <t>With XCrypt Full Disk™, organizations can take advantage of a high-performance, scale-out full-disk encryption solution that combines sizzling performance with proven protection for sensitive information. XCrypt Full Disk is delivered as an all-software encryption package that requires no proprietary appliances, delivering the benefits of lower cost, simplified deployment and ease-of-use.</t>
  </si>
  <si>
    <t>XCRYPT OBJECT</t>
  </si>
  <si>
    <t>Designed to meet the unique data protection requirements of high-volume, cloud-based, unstructured object stores.
All-software solution simplifies deployment, easily scales, and delivers exceptional price/performance.
Highly-granular, user-defined policy management, with support for unique keys per bucket, object, or group of objects.
Provides ultra-secure authenticated encryption using associated data (AEAD) to protect Object ciphertext from unauthorized modification.
Protects against stealthy and highly-damaging chosen-ciphertext attacks (CCAs).</t>
  </si>
  <si>
    <t>XCRYPT KUBERNETES ENCRYPTION</t>
  </si>
  <si>
    <t>Zettaset delivers software-defined encryption for today’s software-defined world. Organizations across all industries choose XCrypt™ encryption solutions because they’re designed to function with near-zero latency to support the most demanding deployment requirements across physical, virtual, and cloud infrastructures.</t>
  </si>
  <si>
    <t>XCRYPT KUBERNETES ENCRYPTION ON VSPHERE</t>
  </si>
  <si>
    <t>XCrypt Kubernetes Encryption is a first-of-its-kind, software-only encryption solution that protects data-at-rest across Kubernetes environments on vSphere. It provides a transparent, high performance layer of security that will protect your data no matter where it resides, as well as help your organization efficiently transition from DevOps to DevSecOps.</t>
  </si>
  <si>
    <t>XCRYPT OPENSHIFT ENCRYPTION</t>
  </si>
  <si>
    <t>XCrypt OpenShift Encryption is a software-only solution that enables the encryption of data stored in Red Hat OpenShift container environments without slowing down the DevOps process.</t>
  </si>
  <si>
    <t>MAPS - Mobile Application Protection Suite</t>
  </si>
  <si>
    <t>zSecure</t>
  </si>
  <si>
    <t>Hard to tell what this does and how it's different from zIPS</t>
  </si>
  <si>
    <t>zDefend</t>
  </si>
  <si>
    <t>zShield</t>
  </si>
  <si>
    <t>z3A - Advanced App Analysis</t>
  </si>
  <si>
    <t>Mobile App Risk and Privacy Analysis</t>
  </si>
  <si>
    <t>zIPS</t>
  </si>
  <si>
    <t>Mobile HIPS</t>
  </si>
  <si>
    <t>zScan</t>
  </si>
  <si>
    <t>ZingBox IT Security</t>
  </si>
  <si>
    <t>The amount of information being transmitted from things continues to rise. Much of this data originates outside of the enterprise. The scale of security risks in the Internet of Things (IoT) era is therefore much greater than in the pre-IoT environment, and the "attack surface" is much larger. Most sensor-based things have minimal computing resources, and the opportunities for antivirus, encryption and other forms of protection within things are more restricted. Therefore, IoT security products with a variety of capabilities emerged to help dispel some of these challenges</t>
  </si>
  <si>
    <t>Information Archiving</t>
  </si>
  <si>
    <t>Provides secure message retention, making compliance and eDiscovery easier for you and your team.</t>
  </si>
  <si>
    <t>Secure File Share</t>
  </si>
  <si>
    <t xml:space="preserve">Securely share files of any size and type, with full tracking features and e-signature capability, all designed to keep your business moving forward. </t>
  </si>
  <si>
    <t>Email Threat Protection</t>
  </si>
  <si>
    <t>Prevent malware, ransomware and other advanced threats from compromising your email and your business.</t>
  </si>
  <si>
    <t>Email Message Privacy</t>
  </si>
  <si>
    <t>Transform your existing email environment into a secure communications workplace, with point-to-point message encryption and tracking, large file sharing, and e-signature capability – and the compatibility to work seamlessly with other compliance and security services.</t>
  </si>
  <si>
    <t>Microsoft 365</t>
  </si>
  <si>
    <t>Meet, work, communicate anywhere with the peace of mind that your workspace is managed by a trusted Microsoft Partner.</t>
  </si>
  <si>
    <t>Zscaler Platform</t>
  </si>
  <si>
    <t>Moving security off the network and into the cloud</t>
  </si>
  <si>
    <t>Zscaler Internet Access</t>
  </si>
  <si>
    <t>MSSP (managed security service provider)</t>
  </si>
  <si>
    <t>Zscaler Internet Access is a secure internet and web gateway delivered from the cloud. Offered as a
service from the world’s largest security cloud, Zscaler Internet Access provides a full security stack
with all the in-depth protection you’ll ever need.</t>
  </si>
  <si>
    <t>Zscaler Private Access</t>
  </si>
  <si>
    <t xml:space="preserve">Zscaler Private Access (ZPA) is a cloud service from Zscaler that provides seamless, zero trust access to private applications running on public cloud or within the data center. With ZPA, applications are never exposed to the internet, making them completely invisible to unauthorized users. The service enables the applications to connect to users via inside-out connectivity versus extending the network to them. Users are never placed on the network. This zero trust network access (ZTNA) approach supports both managed and unmanaged devices and any private application (not just web apps).
</t>
  </si>
  <si>
    <t>Zscaler Workload Segmentation</t>
  </si>
  <si>
    <t>Zscaler Workload Segmentation (ZWS) is a new way to segment application workloads. With one click, you can enhance security by allowing ZWS to reveal risk and apply identity-based protection to your workloads—without any changes to the network. ZWS’s software identity-based technology provides gap-free protection with policies that automatically adapt to environmental changes. Eliminating your network attack surface has never been simpler.</t>
  </si>
  <si>
    <t>Zscaler Digital Experience</t>
  </si>
  <si>
    <t>With Zscaler Digital Experience (ZDX), you can now easily monitor your users’ digital experiences. ZDX provides visibility across the complete user-to-cloud app experience and quickly isolates issues. By combining the Zscaler Client Connector endpoint agent with Zscaler’s global cloud footprint, ZDX provides you with innovative and unprecedented end-to-end visibility, regardless of network or location.</t>
  </si>
  <si>
    <t>Zymkey 4i</t>
  </si>
  <si>
    <t>HSM4</t>
  </si>
  <si>
    <t>HSM6</t>
  </si>
  <si>
    <t>Manufactoring Appliance</t>
  </si>
  <si>
    <t>ZyWALL ATP100</t>
  </si>
  <si>
    <t>Malware Sandbox</t>
  </si>
  <si>
    <t>ZyWALL ATP100W</t>
  </si>
  <si>
    <t>ZyWALL ATP200</t>
  </si>
  <si>
    <t>ZyWALL ATP500</t>
  </si>
  <si>
    <t>ZyWALL ATP700</t>
  </si>
  <si>
    <t>ZyWALL ATP800</t>
  </si>
  <si>
    <t>NSG50</t>
  </si>
  <si>
    <t>Security Gateway</t>
  </si>
  <si>
    <t>NSG100</t>
  </si>
  <si>
    <t>NSG200</t>
  </si>
  <si>
    <t>NSG300</t>
  </si>
  <si>
    <t>USG FLEX 100</t>
  </si>
  <si>
    <t>USG FLEX 100W</t>
  </si>
  <si>
    <t>USG FLEX 200</t>
  </si>
  <si>
    <t>USG FLEX 500</t>
  </si>
  <si>
    <t>USG FLEX 700</t>
  </si>
  <si>
    <t>USG 40/40W/60/60W</t>
  </si>
  <si>
    <t>USG 110/210/310</t>
  </si>
  <si>
    <t>USG 1100/1900/2200</t>
  </si>
  <si>
    <t>ZyWALL VPN50</t>
  </si>
  <si>
    <t>VPN Firewall</t>
  </si>
  <si>
    <t>ZyWALL VPN100</t>
  </si>
  <si>
    <t>ZyWALL VPN300</t>
  </si>
  <si>
    <t>USG20-VPN/USG20W-VPN</t>
  </si>
  <si>
    <t>USG2200-VPN</t>
  </si>
  <si>
    <t>ZyWALL 110/310/1100</t>
  </si>
  <si>
    <t>Relyance.ai</t>
  </si>
  <si>
    <t>Polar Security</t>
  </si>
  <si>
    <t>Dasera Security</t>
  </si>
  <si>
    <t>NeuraLegion</t>
  </si>
  <si>
    <t>ProjectDiscovery</t>
  </si>
  <si>
    <t>noname</t>
  </si>
  <si>
    <t>BluBracket</t>
  </si>
  <si>
    <t>Argon</t>
  </si>
  <si>
    <t>Apiiro</t>
  </si>
  <si>
    <t>Cycode</t>
  </si>
  <si>
    <t>Spectral</t>
  </si>
  <si>
    <t>YesWeHack</t>
  </si>
  <si>
    <t>BugBounty</t>
  </si>
  <si>
    <t>Intigriti</t>
  </si>
  <si>
    <t>Zerocopter</t>
  </si>
  <si>
    <t>Safehats</t>
  </si>
  <si>
    <t>HackEDU</t>
  </si>
  <si>
    <t>enso.security</t>
  </si>
  <si>
    <t>Cymptom</t>
  </si>
  <si>
    <t>Arcusteam</t>
  </si>
  <si>
    <t>SpiderOak</t>
  </si>
  <si>
    <t>Sevco Security</t>
  </si>
  <si>
    <t>CloudSmith</t>
  </si>
  <si>
    <t>Defect Dojo</t>
  </si>
  <si>
    <t>Vuln Mgmt</t>
  </si>
  <si>
    <t>Open Source</t>
  </si>
  <si>
    <t>MISP Project</t>
  </si>
  <si>
    <t>SpiderFoot</t>
  </si>
  <si>
    <t>Securends</t>
  </si>
  <si>
    <t>Sycorr</t>
  </si>
  <si>
    <t>CloudDefense</t>
  </si>
  <si>
    <t>full stack cloud security</t>
  </si>
  <si>
    <t>RISK ANALYSIS AND CYBERSECURITY DIRECTOR PLAN</t>
  </si>
  <si>
    <t>CYBERSECURITY IN CLOUD AND TRANSFORMATION PROGRAMS</t>
  </si>
  <si>
    <t>Exploit prevention</t>
  </si>
  <si>
    <t>TECHNOLOGY AND ARCHITECTURE DESIGN AND DEPLOYMENT</t>
  </si>
  <si>
    <t>PEOPLE TRAINING AND AWARENESS SERVICES</t>
  </si>
  <si>
    <t>SECURITY DEVICE MANAGEMENT</t>
  </si>
  <si>
    <t>MANAGED INTELLIGENT SOC AND SOC-AS-A-SERVICE</t>
  </si>
  <si>
    <t>CYBER THREAT INTELLIGENCE UNIT</t>
  </si>
  <si>
    <t>ENDPOINT DETECTION AND RESPONSE AS A SERVICE (EDRAAS)</t>
  </si>
  <si>
    <t>CSIRT – CYBERSECURITY INCIDENT MANAGEMENT 24×7</t>
  </si>
  <si>
    <t>DFIR – DIGITAL FORENSICS AND INCIDENT RESPONSE</t>
  </si>
  <si>
    <t>INCIDENT RESPONSE PLATFORM</t>
  </si>
  <si>
    <t>SOAR – CYBERSECURITY ORCHESTRATION, AUTOMATION AND REMEDIATION</t>
  </si>
  <si>
    <t>ADVANCED THREAT – ASSESSMENT AND PROFILING</t>
  </si>
  <si>
    <t>APT</t>
  </si>
  <si>
    <t>BUSINESS CONTINUITY AND CYBER DISASTER RESPONSE PLANS</t>
  </si>
  <si>
    <t>THREAT INTELLIGENCE</t>
  </si>
  <si>
    <t>SECURITY ARCHITECTURE</t>
  </si>
  <si>
    <t>CYBER INSURANCE</t>
  </si>
  <si>
    <t>FORENSICS/EDISCOVERY</t>
  </si>
  <si>
    <t>GRC AND PRIVACY</t>
  </si>
  <si>
    <t>BLOCKCHAIN SECURITY</t>
  </si>
  <si>
    <t>Secure File Access</t>
  </si>
  <si>
    <t>With Safe-T’s Secure File Access (SFA), you can prevent data leakage and block threats like ransomware by transforming your standard network drive to a Zero Trust, access-controlled drive. SFA enables organizations to expose sensitive information on a “need-to-know basis” only, while eliminating the need to rely on insecure file permissions and vulnerable SMB protocols.</t>
  </si>
  <si>
    <t>Secure Data Access</t>
  </si>
  <si>
    <t>Designed for the highest-level of security for every type of organization, Safe-T’s SDA supports on-prem deployment, making it possible for regulated organizations with highly sensitive data to secure their data without the inherent risks of the cloud.</t>
  </si>
  <si>
    <t>ZoneZero Perimeter Access Orchestration for True Zero Trust Network Access (ZTNA) Implementation</t>
  </si>
  <si>
    <t>One of the biggest and most over looked security issues in the cryptographic estate is Key Management. A comprehensive audit of encryption keys including their locations, owners, key size, expiry date and other pertinent information is often missing in many organizations.
 Contact us for a comprehensive key management review. Let us help you to bring your cryptographic keys under central key management control.
 We can bring your organisation into compliance with the National Institute of Standards and Technology (NIST) best practices for key management.</t>
  </si>
  <si>
    <t>SafeCipher has had a continued rapport with all the leading crypto hardware vendors, especially Thales and SafeNet. We have significant experience with these leading vendors and their cryptographic products.
 We have the experience required to upgrade existing appliances to more current models. Most of all, we can do this in a vendor neutral capacity and work with you to ensure you achieve a satisfactory upgrade and licenses that fit your requirements.</t>
  </si>
  <si>
    <t>PKI (Public Key Infrastructure) and cryptography is the cornerstone of our business and it is what we have been doing for over twenty years.
 When advising businesses on PKI (Public Key Infrastructure), we find the biggest challenge is learning how the business works and getting a solution to fit the business that the users understand. We understand your business first. We don’t blind you with technology.
 We can advise you which is the correct path for your business: Public Cloud, On-Premises or Hybrid. When it comes to PKI we are vendor neutral. A selection of our vendors range from Active Directory Certificate Services (ADCS), RSA KEON, Unicert, Entrust, Open Source and much more.</t>
  </si>
  <si>
    <t>VENAFI TPP</t>
  </si>
  <si>
    <t>We have many years experience deploying Venafi Trust Protection Platform.The Enterprise-class solution to automate the provisioning, discovery, monitoring, validation and management of digital certificates. We can offer you deployment and consultancy expertise with this remarkable tool
 Contact us for all your requirements, including Aperture customization, Venafi Management tree configuration, Policy Tree creation and alignment with your company’s business hierarchy.</t>
  </si>
  <si>
    <t>AI-powered Filtering Technology</t>
  </si>
  <si>
    <t>SafeDNS Categorization Database leverages AI, machine learning to analyze and process data, accumulated via the company’s cloud filtering service, army of web crawlers and other sources. This provides the most accurate and comprehensive web categorization. It also means you save time not having to recategorize, and you can count on your network users staying safe without overblocking.</t>
  </si>
  <si>
    <t>Parental Control &amp; Online Safety Features</t>
  </si>
  <si>
    <t>Ever younger kids use internet-connected devices and stay glued to the screens forever. For responsible parents and educators it is unthinkable to leave the children one on one with an unfiltered internet.No sane adult wants the kids to see any of the explicit, gross, inappropriate content the internet is full of.</t>
  </si>
  <si>
    <t>SafeDNS Agent</t>
  </si>
  <si>
    <t>The agent software is designed to automatically launch and manage the SafeDNS web filtering service on Windows-based computers. The Agent should be installed on the PC when you have a private (local) or a dynamic public IPv4 address or you want to have a separate web filtering policy for each Windows-based computer within your network.</t>
  </si>
  <si>
    <t>Protect your enterprise and employee accounts from inbound threats and establish control over your digital assets. SafeGuard protects your accounts across all your collaboration, chat, and social channels.</t>
  </si>
  <si>
    <t>Protect your brand, stop infringement &amp; inbound threats, and establish control over your digital assets. SafeGuard protects your brand across all your communication channels with one simple platform.</t>
  </si>
  <si>
    <t>Any form of digital communication between employees, customers, and partners could be at risk for violation of regulations, such as FINRA, FCA, or FDA. Ensure compliance across all your collaboration, chat, and social channels with our advanced AI/ML platform.</t>
  </si>
  <si>
    <t>Executive Protection</t>
  </si>
  <si>
    <t>Shield high-profile or targeted individuals from attacks on their reputation, business, and families with personalized account protection and supervision. SafeGuard protects executives from account takeovers, spear-phishing, malicious content, threats of violence, misinformation, and bad actor connections.</t>
  </si>
  <si>
    <t>Gain visibility across your social media, mobile, and digital channels. SafeGuard protects your digital assets from malicious and inadvertent insider threats with one simple solution.</t>
  </si>
  <si>
    <t>Today's innovative companies are adopting messaging platforms to seize new business and deliver best-in-class customer experiences. Unfortunately, bad actors and hackers are targeting those channels with malicious activity that can result in data loss, reputation damage, and compliance violations. SafeGuard protects mobile chat, like WhatsApp and WeChat, from those threats while ensuring compliance.</t>
  </si>
  <si>
    <t>ChaosControl</t>
  </si>
  <si>
    <t>is a family of standards-based “Drop-in Compliance” cryptographic engines designed for use in servers, workstations, Cloud, appliances, and mobile devices. SafeLogic’s modules deliver core cryptographic functions to these platforms and feature robust algorithm support, including Suite B algorithms. CryptoComply modules offload secure key management, data integrity, data at rest encryption, and secure communications to a trusted implementation.</t>
  </si>
  <si>
    <t>is part of SafeLogic’s family of standards-based “Drop-in Compliance” cryptographic engines designed for use in servers, workstations, Cloud, appliances, and mobile devices. SafeLogic’s modules deliver core cryptographic functions to these platforms and feature robust algorithm support, including Suite B algorithms.</t>
  </si>
  <si>
    <t>CryptoComply for Libgcrypt</t>
  </si>
  <si>
    <t>Password</t>
  </si>
  <si>
    <t>Use SaferVPN to secure your digital data on any Wi-Fi network.</t>
  </si>
  <si>
    <t>SAFERZONE Anti-Ransomware</t>
  </si>
  <si>
    <t>SAFERZONE Anti-Ransomware is a real-time Ransomware Protection Software that can detect and prevent most families of Ransomware before it starts encrypting files. It regularly makes real-time backups of your important working data in PC-SAFERZONE backup space.</t>
  </si>
  <si>
    <t>SAFERZONE Automatic Software Deployment System</t>
  </si>
  <si>
    <t>SAFERZONE ASD system is network packet-mirroring based Automatic Software Deployment system when PC user access the WEB. It distributes and installs software applications automatically for Multi-Operating System and Multi-Web Browser.</t>
  </si>
  <si>
    <t>SAFERZONE Cloud Secure System</t>
  </si>
  <si>
    <t>Protects essential or personal information safely using security USB key on cloud environment. Even if cloud service or account is hacked, nobody can see the data which is encrypted using two-factor authentication.</t>
  </si>
  <si>
    <t>SAFERZONE Mobile Security</t>
  </si>
  <si>
    <t>Supports consolidated EMM(Enterprise Mobility Management) such as MDM(Mobile Device Management),</t>
  </si>
  <si>
    <t>SAFERZONE Multi-OS DLP System</t>
  </si>
  <si>
    <t>SAFERZONE Multi-OS DLP systems is integrated endpoint security solution which prevents confidential data leakage actions such as storing, duplicating and sharing via portable/removable storage device, internet and printout.</t>
  </si>
  <si>
    <t>SAFERZONE Patch Management System</t>
  </si>
  <si>
    <t>SAFERZONE(+BigFix) Patch Management System is a comprehensive solution for delivering Microsoft, Mac, Linux(UNIX) patches, as well as third-party application patches, through a single console.</t>
  </si>
  <si>
    <t>SAFERZONE PC Security Accessment</t>
  </si>
  <si>
    <t>SAFERZONE PC Security Assessment system allows organizations to automatically and centrally manage the Individual/Department/Company’s pc security risk assessment and level.</t>
  </si>
  <si>
    <t>SAFERZONE Secure SSD</t>
  </si>
  <si>
    <t>Supports Password and Password-Free (NFC) type authentication mechanism. NFC Device Authenticaion : NFC-based SAFERZONE SmartCard. Smart Phone, Credit Card, ID Card, Wearable device and etc.</t>
  </si>
  <si>
    <t>SAFERZONE Secure USB System (Agent Type)</t>
  </si>
  <si>
    <t>SAFERZONE Secure USB System enables administrators to centrally control and audit the usage of various USB devices. With Secure USB, you can now effectively protect or delete your important stored data when Secure USB is lost or stolen.</t>
  </si>
  <si>
    <t>SAFERZONE Secure USB System (Agent-less Type)</t>
  </si>
  <si>
    <t>Agent-less type Secure USB System uses encrypted communication(SSL) to link central security management server without the installation of software</t>
  </si>
  <si>
    <t>SAFERZONE Software Usage Analysis(SUA)</t>
  </si>
  <si>
    <t>Collects configuration of software assets and usage information of software by software usage analysis engine. Manages usage data, software information,software license and contract information.</t>
  </si>
  <si>
    <t>Assurance Training</t>
  </si>
  <si>
    <t>As a leading provider of training, SAI Global offers a wide range of training courses delivered to more than 100,000 customers across the globe annually.</t>
  </si>
  <si>
    <t>Trust SAI Global Assurance to audit and/or certify against management systems standards or schemes.</t>
  </si>
  <si>
    <t>Gain third party assurance that your product meets customer expectations and specific standard requirements.</t>
  </si>
  <si>
    <t>RISK MANAGEMENT SOFTWARE THAT MEETS YOU WHERE YOU ARE</t>
  </si>
  <si>
    <t>Standards</t>
  </si>
  <si>
    <t>SAI Global provides over 1.5 million standards from more than 350 publishers. Discover the widest selection of International Standards - All in one place.</t>
  </si>
  <si>
    <t>Our services accelerate cloud adoption, both targeted and enterprise in scale, to turn legacy infrastructure into a nimble, powerful resource.</t>
  </si>
  <si>
    <t>DNS</t>
  </si>
  <si>
    <t>IT We run and manage all types of information technology infrastructures and service delivery frameworks among our public-sector clients.</t>
  </si>
  <si>
    <t>From application modernization to DevSecOps, we move customers to continuous, agile delivery of high-performing, mission-centric apps.</t>
  </si>
  <si>
    <t>Software Defined Perimeter solution cuts financial exposure</t>
  </si>
  <si>
    <t>Saison</t>
  </si>
  <si>
    <t>Salesforce Identity</t>
  </si>
  <si>
    <t>Multi-Factor Authentication (MFA) &amp; Single Sign-On (SSO) - Salesforce.com</t>
  </si>
  <si>
    <t>3RD PARTY</t>
  </si>
  <si>
    <t>Best-in-breed third party hardware and software products to complement the Safetronic platform and Salt mobile security tokens.</t>
  </si>
  <si>
    <t>Payment Systems</t>
  </si>
  <si>
    <t>ASG is experienced in the integration of HSMs to support payment solutions and mobile payments such as Apple Pay and Android Pay.</t>
  </si>
  <si>
    <t>Salt Security API Protection Platform</t>
  </si>
  <si>
    <t>Communication Security</t>
  </si>
  <si>
    <t>Acquired by VMWare in October 2020</t>
  </si>
  <si>
    <t>Powerful automation and orchestration for the entire IT team.</t>
  </si>
  <si>
    <t>SaltStack SecOps harnesses event-driven automation technology to deliver full-service, closed-loop automation for IT system compliance and vulnerability remediation.</t>
  </si>
  <si>
    <t>Samsung</t>
  </si>
  <si>
    <t>https://www.samsung.com/</t>
  </si>
  <si>
    <t>News</t>
  </si>
  <si>
    <t>Partnerships</t>
  </si>
  <si>
    <t>With a long history of technology transfer success, Sandia offers partners access to the Labs’ world-class science, advanced technologies, and unique research facilities. Collaborations with industry, small businesses, universities, government agencies, and other labs bring new technologies to the marketplace and contribute to the economic well-being of the nation.
 As a Department of Energy/National Nuclear Security Administration (DOE/NNSA) Federally Funded Research and Development Center, Sandia can collaborate with industry, academia, government agencies, and other national labs.</t>
  </si>
  <si>
    <t>Sandia National Laboratories is a world-class research &amp; development community that delivers on national security missions while advancing the frontiers of science and engineering. A key component of Sandia's success is our foundational scientific research, which provides us with knowledge and capabilities that are essential for solving the most pressing and difficult issues facing the world today.</t>
  </si>
  <si>
    <t>aBOS</t>
  </si>
  <si>
    <t>Sangfor aBOS (Mini HCI) Network Gateway Appliance is specifically designed to cater to the unique demands and requirements of branch offices in even the most remote locations. With virtualization technology, it takes only one server to provide Network Function Virtualization (NFV), virtual switch, virtual router and other virtual services through a unified management platform for resource allocation. Sangfor's lends its powerful security and optimization capabilities to NFV, allowing users to deploy vIAM, vAF, vWANO and vSSL as needed.</t>
  </si>
  <si>
    <t>Hyper-Converged Infrastructure</t>
  </si>
  <si>
    <t>Sangfor HCI boasts incredibly simplified operation with high-quality infrastructure designed to support your business. This system can be deployed within just minutes, whereby minimal manual operation is required.
 Through one single server, you can achieve a high-performance 10Gbps virtual network throughput and steadfast stability with outstanding NFV functions. Also revel in reduced TCO and pay as you grow, as our solution supplies the very support your enterprise needs to attain a business focus.</t>
  </si>
  <si>
    <t>As a leading vendor of Network Management solutions, Sangfor’s IAM Secure Web Gateway has been listed in the SWG Gartner Magic Quadrant for 7 consecutive years. Sangfor IAM is a superior Internet behaviour management solution consisting of professional internet bandwidth management, application control, URL filters, traffic control, information control, illegal hotspot/proxy control, behaviour analysis, wireless network management and many more features. This solution can truly help you achieve effective Web Filtering and unified internet behaviour management of all clients in the entire network.</t>
  </si>
  <si>
    <t>MIG</t>
  </si>
  <si>
    <t>Economic globalization often necessitates modern enterprises to construct their factories in close proximity to raw materials, warehouses in low tax logistics centers and sales offices or stores in large-market cities. Distributed organization certainly reduces cost and increases sales opportunities, but presents major challenges in the realm of IT construction. Many more remote branches have a smaller staff with no dedicated IT engineer, making device deployment and management a significant issue. Limited budgets also make it difficult for branch-based customers who require multi-functional integration and low-cost devices.</t>
  </si>
  <si>
    <t>As enterprises expand, intranet traffic is experiencing explosive growth! With the rise of cloud and SaaS apps, the traditional branch access network is finding it difficult to adapt to the newest business development requirements. SD-WAN is the newest technology rising to popularity to fill this gap, with an incredible growth rate of 59% CAGR.
 SD-WAN is an acronym for software-defined (SD) networking in a wide area network (WAN). SD-WAN simplifies the management and operation of a WAN by decoupling the networking hardware from its control mechanism, an invaluable tool for branch network access of multi-branch enterprises and multi-level organizations.</t>
  </si>
  <si>
    <t>After risk evaluation and identification is complete, the major risk components will have been identified. Based on the description, quantification and presentation of information security risks, relevant managers of the organizational information system have been educated to enhance awareness of information security, improve the level of information security protection, develop a risk control program and eliminate potential security hazards, from the organization strategy and services perspective.</t>
  </si>
  <si>
    <t>Security Butler</t>
  </si>
  <si>
    <t>Global cybercrime is predicted to reach more than $2.1 trillion in 2019 and cyber-threats don’t take days off. Sangfor Technologies, a leading vendor of IT infrastructure solutions specializing in Network Security &amp; Cloud Computing, proudly announces the release of Sangfor Security Butler, the newest Cloud-based Security Operation Center, making end to end, expert-level security operation a luxury that everyone can afford. Security Butler performs complex firewall log reviews and correlation, alert and highlight relevant and critical security incidents for administrators and enables quick emergency response, all from the convenience of a cloud-based portal 24 hours a day, 7 days a week.</t>
  </si>
  <si>
    <t>Virtual Desktop (VDI)</t>
  </si>
  <si>
    <t>Sangfor aDesk VDI – A Virtual Desktop Infrastructure Solution Sangfor aDesk VDI (Virtual Desktop Infrastructure) Solution is the latest virtual desktop cloud solution based on hyper-converged infrastructure. Through deeply integrated server virtualization, desktop virtualization and storage virtualization, it only takes an aDesk thin client appliance and a cloud terminal to deliver rapid deployment of cloud platform.
 This desktop virtualization solution assures an outstanding user experience, and software/hardware/peripheral comparable to PC.</t>
  </si>
  <si>
    <t>Sangfor WANO (WAN Optimization), deployed in the WAN gateway of data centres and branch offices, enables Application Acceleration, reduces traffic, compresses stream, streams cache and accelerates protocol among other leading technologies. Sangfor WANO cuts up to 70% of redundant traffic, reduces packet loss rate to below 1%, saves 50% of link costs and improves application speed by 3-10 times, achieving WAN Optimization, significant Application Acceleration &amp; WAN speed.</t>
  </si>
  <si>
    <t>Cyber Security Awareness</t>
  </si>
  <si>
    <t>CRM and Customer Experience</t>
  </si>
  <si>
    <t>Understand your customers and engage them with hyper-personalized experiences. Give them the freedom to explore and interact – and choose you.</t>
  </si>
  <si>
    <t>ERP and Financial Management</t>
  </si>
  <si>
    <t>Connect all departments and functions with an ERP system that supports resilience and operational excellence – in the cloud or on premise.​</t>
  </si>
  <si>
    <t>HR and People Engagement</t>
  </si>
  <si>
    <t>Learn how SAP SuccessFactors HXM Suite can enable the shift from transactional human capital management (HCM) to end-to-end experiences — creating a more flexible, engaged workforce and a more resilient business.</t>
  </si>
  <si>
    <t>Network and Spend Management</t>
  </si>
  <si>
    <t>Manage all categories of spend with the market's leading cloud solutions and world's largest business network.</t>
  </si>
  <si>
    <t>SAP Business Technology Platform</t>
  </si>
  <si>
    <t>Turn data into insights, and insights into action.</t>
  </si>
  <si>
    <t>Get customer-centric products to market faster and at less cost with global supply chain management (SCM) software from SAP.</t>
  </si>
  <si>
    <t>SAS Viya</t>
  </si>
  <si>
    <t>Quickly transform raw data into operational insights that support every kind of decision your organization makes. SAS Viya is an AI, analytic and data management platform that runs on a modern, scalable architecture.</t>
  </si>
  <si>
    <t>SAS® CUSTOMER INTELLIGENCE 360</t>
  </si>
  <si>
    <t>A 360-degree customer view from customer-level digital data combined with traditional data sources. A deeper customer understanding from imbedded predictive marketing analytics. Contextual customer engagement across inbound and outbound channels. And compelling customer experiences tailored to each unique customer's journey.</t>
  </si>
  <si>
    <t>SAS® Detection and Investigation</t>
  </si>
  <si>
    <t>Take a unique, hybrid approach to fraud detection and prevention. A powerful fraud analytics engine uses multiple techniques, including advanced analytics with embedded artificial intelligence (AI) and machine learning, to uncover more suspicious activity than ever before. Alerts are scored and prioritized based on severity, then routed to investigators or analysts for a more in-depth review.</t>
  </si>
  <si>
    <t>SAS® MODEL MANAGER</t>
  </si>
  <si>
    <t>Register SAS and open source models within projects or as standalone models. Develop and validate candidate models. Assess and compare candidate models for champion model selection. Then publish and monitor champion and challenger models to ensure optimal model performance.</t>
  </si>
  <si>
    <t>SAS® VISUAL ANALYTICS</t>
  </si>
  <si>
    <t>Interactive reporting. Visual discovery. Self-service analytics. Scalability and governance. All from a single, powerful in-memory environment.</t>
  </si>
  <si>
    <t>SAS® VISUAL DATA MINING AND MACHINE LEARNING</t>
  </si>
  <si>
    <t>Supports the end-to-end data mining and machine learning process with a comprehensive visual – and programming – interface. Empowers analytics team members of all skill levels with a simple, powerful and automated way to handle all tasks in the analytics life cycle.</t>
  </si>
  <si>
    <t>SAS® VISUAL FORECASTING</t>
  </si>
  <si>
    <t>An open forecasting ecosystem for quickly and automatically producing a large number of reliable forecasts.</t>
  </si>
  <si>
    <t>GateScanner® Application Server is a server-based application that provides secure file transfer between applications.
 A typical implementation involves securing the transfer of files between two networks (such as internal/Web) or between two network zones with varying degrees of security.</t>
  </si>
  <si>
    <t>Medical</t>
  </si>
  <si>
    <t>GateScanner® Injector complements the GateScanner suite of network security tools with a unidirectional diode-based gateway. Unidirectional gateways, also known as data diodes, are physical devices that allow data to travel between networks in one direction only, preventing data from being extracted from the destination network.</t>
  </si>
  <si>
    <t>A GateScanner® Kiosk is a freestanding physical appliance featuring portable media ports and a touch-screen, that provides managed and secure file import from portable devices to the network environment, via ‘safe ports’. Users can freely transfer files from any removable media device to internal network destinations (or to other devices), without jeopardizing network security or NERC CIP/ NIST compliance.</t>
  </si>
  <si>
    <t>GATESCANNER SECURITY DOME</t>
  </si>
  <si>
    <t>Data and Usage Analytics</t>
  </si>
  <si>
    <t>Streamlined Security and Compliance</t>
  </si>
  <si>
    <t>No more ad-hoc security and privacy projects</t>
  </si>
  <si>
    <t>Universal Data Access Control</t>
  </si>
  <si>
    <t>Automated and dynamic access control for all your data, in one place.</t>
  </si>
  <si>
    <t>Saviynt's Data Access Governance solutions allow organizations to discover, analyze, protect, and manage sensitive and mission-critical data throughout the organizational ecosystem whether on-premises, in the cloud, or hybrid. We aggregate accounts and access information to help you discover ‘where your critical data is’ and identify ‘who has access to it’ across cloud providers, enterprise data sources and applications/platforms.</t>
  </si>
  <si>
    <t>The SCADAfence Governance Portal provides a governance solution portal that enables IT and OT departments to centrally define and monitor their organization’s adherence to OT-related regulations and security policies. The SCADAfence Governance Portal offers users the ability to define compliance enforcement policies and continuously monitor compliance enforcement status for various ICS standards, frameworks and regulations.</t>
  </si>
  <si>
    <t>OT network connectivity has become a mandatory business requirement.
 It requires a shift in the security mindset from “How can I air gap or isolate?”
 to “How can I stay secure while connected?”
 SCADAfence Platform is a non-intrusive continuous network monitoring solution that was purposely built to provide the required visibility and security for organizations adopting advanced Industrial IoT technologies.</t>
  </si>
  <si>
    <t>Industrial Control System (DCS/SCADA)
 Cyber Security Training Curriculum</t>
  </si>
  <si>
    <t>Understanding, Assessing and Securing Industrial Control Systems
 (ONLINE - 40-120 hours estimated to complete course)</t>
  </si>
  <si>
    <t>Schneider Electric</t>
  </si>
  <si>
    <t>https://www.se.com/</t>
  </si>
  <si>
    <t>EcoStruxure™ Control Expert</t>
  </si>
  <si>
    <t>Programming software for Modicon PACs (formerly Unity Pro)</t>
  </si>
  <si>
    <t>EcoStruxure™ Machine Expert</t>
  </si>
  <si>
    <t>A single software environment for setting up your entire machine (formerly SoMachine)</t>
  </si>
  <si>
    <t>Vijeo Designer</t>
  </si>
  <si>
    <t>Classic configuration software compatible with Harmony and Magelis HMI</t>
  </si>
  <si>
    <t>Zelio Soft</t>
  </si>
  <si>
    <t>Configuration software for Zelio Logic smart relays (SR2/ SR3)</t>
  </si>
  <si>
    <t>Industrial Cybersecurity</t>
  </si>
  <si>
    <t>Grid Cybersecurity</t>
  </si>
  <si>
    <t>Building Cybersecurity</t>
  </si>
  <si>
    <t>ScienceSoft</t>
  </si>
  <si>
    <t>https://www.sciencesoft.com/</t>
  </si>
  <si>
    <t>Chembuild</t>
  </si>
  <si>
    <t>is a state-of-the-art tool for loading, processing and fitting data from chemical EOR lab experiments to create MetEOR/UTCHEM simulation input-parameters.</t>
  </si>
  <si>
    <t>MetEOR</t>
  </si>
  <si>
    <t>is a powerful chemical enhanced oil recovery (CEOR) simulator which supports a range of important CEOR processes.</t>
  </si>
  <si>
    <t>Quickbuild</t>
  </si>
  <si>
    <t>is a fast, intuitive tool for quickly creating chemical EOR simulation models for MetEOR/UTCHEM, and black-oil models for ECLIPSE</t>
  </si>
  <si>
    <t>S3connect</t>
  </si>
  <si>
    <t>is a powerful software tool which enables reservoir simulators to be connected to GAP.</t>
  </si>
  <si>
    <t>S3control</t>
  </si>
  <si>
    <t>is a powerful pre-processing package for reservoir simulators.</t>
  </si>
  <si>
    <t>S3GRAF</t>
  </si>
  <si>
    <t>will save you time and simplify the way you work. S3GRAF will help you automate your workflows and display your data the way you want, in ways that your existing post-processor cannot.</t>
  </si>
  <si>
    <t>S3GRAF-3D</t>
  </si>
  <si>
    <t>is the add-on module for S3GRAF which is powered by the latest DirectX graphics engine from Microsoft and provides engineers with world leading 3D graphic performance on their PCs.</t>
  </si>
  <si>
    <t>S3GRAF-HPG</t>
  </si>
  <si>
    <t>(High Performance Grids) is an add-on module for S3GRAF, is a powerful data loading utility allowing engineers to load an simulation model, up to 10 million cells in size, and its associated restart and init data, in a matter of seconds.</t>
  </si>
  <si>
    <t>S3optima</t>
  </si>
  <si>
    <t>is a history matching module which is designed as an add-on for S3control. It also generates multiple solutions with similar objective function values to be used in prediction runs.</t>
  </si>
  <si>
    <t>S3schedule</t>
  </si>
  <si>
    <t>allows for quick and intuitive schedule creation using visualisation tools. Easily handles any well type with associated production history to intelligently produce schedules fit for any purpose.</t>
  </si>
  <si>
    <t>S3sector</t>
  </si>
  <si>
    <t>represents a revolutionary solution to extracting information from a full field model. This powerful software tool builds sector models from an existing full field model in minutes rather than weeks.</t>
  </si>
  <si>
    <t>Chief Information Security Officer (CISO) On-Demand</t>
  </si>
  <si>
    <t>Cyber Hygiene Assessment</t>
  </si>
  <si>
    <t>Cybersecurity Maturity Model Certification, or CMMC</t>
  </si>
  <si>
    <t>will soon be the standard for all DoD contractors and subcontractors.</t>
  </si>
  <si>
    <t>Disaster Response Planning</t>
  </si>
  <si>
    <t>Federal NIST Information Security Governance Guidance and Frameworks</t>
  </si>
  <si>
    <t>International Cyber and Security Incident Response</t>
  </si>
  <si>
    <t>International Cyber Compliance and Data Breach Reporting</t>
  </si>
  <si>
    <t>Partners with Attorneys</t>
  </si>
  <si>
    <t>Third Party Risk Management</t>
  </si>
  <si>
    <t>Scytale Inc.</t>
  </si>
  <si>
    <t>www.scytale.com</t>
  </si>
  <si>
    <t>Acquired by HPE in 2020</t>
  </si>
  <si>
    <t>Bespoke Integration</t>
  </si>
  <si>
    <t>Forensic Tools</t>
  </si>
  <si>
    <t>Our development experts will work with you to deliver a custom and powerful solution to fit your requirements.</t>
  </si>
  <si>
    <t>Tactical Operational Support</t>
  </si>
  <si>
    <t>Our team of darknet experts are available to support your law enforcement operations and investigations.</t>
  </si>
  <si>
    <t>Darknet Research</t>
  </si>
  <si>
    <t>Enterprises</t>
  </si>
  <si>
    <t>SecBI detects full scope incident narratives through unsupervised and supervised machine learning, accelerating security investigations and time to mitigation.</t>
  </si>
  <si>
    <t>MSSPs (Managed Security Services Providers)</t>
  </si>
  <si>
    <t>Analysts agree that the MSSP market will grow by double digits given the complexity and frequency of cyber threats. But which MSSPs are adequately prepared to earn substantial profits, given the heavy load of resources needed to offer attractive and sufficient cyber services? Given the current productivity level of analysts in an MSSP, the key to success lies in offloading security tasks with automation and faster triage prioritization.</t>
  </si>
  <si>
    <t>https://www.sec.do/</t>
  </si>
  <si>
    <t>Acquired by Palo Alto Networks in 2018</t>
  </si>
  <si>
    <t>AI Engine with Actionable Intelligence</t>
  </si>
  <si>
    <t>AI helps to bolster cybersecurity against sophisticated hackers. It helps by automating complex processes for detecting attacks and reacting to breaches. Seceon OTM Platform uses AI techniques to generate alerts from the sea of threat indicators that otherwise will be analyzed by Security Operations Experts taking a very long time.</t>
  </si>
  <si>
    <t>Big/Fast Data Streaming Engine</t>
  </si>
  <si>
    <t>Big/Fast Data Engine usually refers to set of architectural patterns, technologies and frameworks used to handle high-volume, high-velocity data feed and derive actionable analytics real-time. Technologies used in Big/Fast Data architecture include NoSQL databases like Cassandra, MongoDB vs. relational databases, high-performance distributed ingestion bus like Kafka, and lightning fast in-memory computing platforms like Spark etc.</t>
  </si>
  <si>
    <t>Collection and Control Engine (CCE)</t>
  </si>
  <si>
    <t>The Collection and Control Engine (CCE) collects input from a variety of sources. It extracts features, enriches the collected logs and flows at runtime, normalizes, classifies, compresses and then forwards the results to the Analytics and Policy Engine (APE). It also contains and eliminates threats in real time, using Auto Remediation as directed by the APE.</t>
  </si>
  <si>
    <t>Correlation Engine</t>
  </si>
  <si>
    <t>Writing cryptic security scripts need special skills, and comes with high ramp up time and cost. Seceon Our approach provides a closed-to-natural-language DSL (Domain Specific Language) to define correlation definitions in a user friendly way. DSL is interpreted and dynamically loaded into the system.</t>
  </si>
  <si>
    <t>Dynamic Threat Model Engine</t>
  </si>
  <si>
    <t>Threat models offer a systematic approach to analyze security of applications, users and data. It enables to identify, quantify, and address the security risks. Most of the time, the Security Information and Event Management, SIEM, platforms require the security analysts to write rules in order to detect the real threat issues from plethora of threat indictors that the SIEM platform reports.</t>
  </si>
  <si>
    <t>Machine Learning Engine</t>
  </si>
  <si>
    <t>Machine learning handles large data volumes in conjunction with contemporary big data frameworks efficiently and helps to secure your assets through deep data analysis. It is the secret sauce powering Seceon’s OTM platform.</t>
  </si>
  <si>
    <t>Seceon Open Threat Management Platform</t>
  </si>
  <si>
    <t>Advanced SIEM</t>
  </si>
  <si>
    <t>Extended Detection and Response</t>
  </si>
  <si>
    <t>Cybersecurity Solutions for the Healthcare Industry</t>
  </si>
  <si>
    <t>One of the challenges that healthcare employers need to focus on is creating a safe environment. And, this goes beyond ensuring the physical well-being of patients and employees.</t>
  </si>
  <si>
    <t>Security Policies for Financial Services</t>
  </si>
  <si>
    <t>Financial Services is, without a doubt, an industry that has been most affected by cyber attacks, phishing scams and all types of online frauds. This is why the financial sector grew to become one of the best-protected industry on the market.</t>
  </si>
  <si>
    <t>User Access Security Broker</t>
  </si>
  <si>
    <t>Classification-Driven Data Protection</t>
  </si>
  <si>
    <t>Seclore’s classification-driven protection integrates seamlessly with best-of-breed Data Classification tools. Seclore automatically applies the appropriate usage controls to documents, emails, and email attachments based on the classification label selected by the end-user.</t>
  </si>
  <si>
    <t>Collaboration and Storage Systems Data Protection</t>
  </si>
  <si>
    <t>File Servers and Enterprise Content Management systems ensure security and access control when documents are within the platform. However, as soon documents are downloaded, exported, or moved, from the system, the security is lost.</t>
  </si>
  <si>
    <t>Data-Centric Audits &amp; Analytics</t>
  </si>
  <si>
    <t>Files protected with Seclore Rights Management transmit all usage back to the Seclore Policy Server. Sit back and relax while your file’s usage is comprehensively controlled &amp; tracked – in real time.</t>
  </si>
  <si>
    <t>Data-Centric Security</t>
  </si>
  <si>
    <t>Email encryption plus</t>
  </si>
  <si>
    <t>Email Systems</t>
  </si>
  <si>
    <t>Seclore helps organizations to secure their existing email systems by automatically attaching persistent, granular usage controls to emails and documents sent to other domains such as partners, contractors, or vendors. The recipient’s access to emails and attachments can be tracked, expired, modified, or revoked if an email is forwarded to the wrong recipient by mistake or malice.</t>
  </si>
  <si>
    <t>Identity Federation and Single Sign-On for Simplified User Authentication</t>
  </si>
  <si>
    <t>Seclore Rights Management integrates seamlessly with your existing Identity Management &amp; Single Sign On (SSO) infrastructure to streamline user authentication and achieve single-click access. Identities can be sourced from any Identity and Access Management (IAM) system, or a combination of different IAM systems and SSO servers. Separate authentication mechanisms for internal and external users are also supported.</t>
  </si>
  <si>
    <t>Inbound Data Protection</t>
  </si>
  <si>
    <t>The Seclore Data Protection Portal automatically protects sensitive data shared through the portal with persistent, granular usage controls (view, edit, print, share). The predefined enforcement policies in the portal, configured by an administrator, are automatically attached to sensitive documents before the documents reach employees.</t>
  </si>
  <si>
    <t>Rights ManagementEmail encryption</t>
  </si>
  <si>
    <t>Seclore for M365</t>
  </si>
  <si>
    <t>SECAGENT</t>
  </si>
  <si>
    <t>SECALERT</t>
  </si>
  <si>
    <t>SECCOLLECT</t>
  </si>
  <si>
    <t>SECJOB</t>
  </si>
  <si>
    <t>SECMANAGE</t>
  </si>
  <si>
    <t>SECMONITOR</t>
  </si>
  <si>
    <t>SECREPORT</t>
  </si>
  <si>
    <t>SECVIEW</t>
  </si>
  <si>
    <t>SECWEB</t>
  </si>
  <si>
    <t>Need a detailed report of malicious behavior in order to diagnose and/or remediate attacks. Need a better verdict with more confidence in order to resolve an “unknown”/”suspicious” verdict from static analyzers. Need a more comprehensive coverage of malware behavior in order to observe evasive code portions missed by other dynamic analyzers</t>
  </si>
  <si>
    <t>Get access to World’s largest repository of SCAP Content. Enterprises and Vendors can benefit from the same research that SecPod uses in-house for its products.</t>
  </si>
  <si>
    <t>The SecPoint Cloud Penetrator allows you to scan your website
 or any website that has a public IP address for vulnerabilities.</t>
  </si>
  <si>
    <t>The powerful SecPoint® Penetrator™ is a vulnerability scanning
 virtual or hardware appliance that simulates how a hacker could penetrate a given system and reveal vulnerabilities.</t>
  </si>
  <si>
    <t>Pentesting</t>
  </si>
  <si>
    <t>SecPoint Portable Penetrator is the ultimate WiFi Pen Testing Tool.
 It is capable of improving the security of business wireless networks and devices, specifically for WiFi protection.</t>
  </si>
  <si>
    <t>The SecPoint Protector is a UTM (Unified Threat Management)
 appliance designed to protect your whole network in every way possible.</t>
  </si>
  <si>
    <t>FIDO2 Compatibility</t>
  </si>
  <si>
    <t>Providing Passwordless Authentication Across the Enterprise
 with FIDO2</t>
  </si>
  <si>
    <t>Passwordless Authentication
 For Active Directory</t>
  </si>
  <si>
    <t>PKI Management Solutions</t>
  </si>
  <si>
    <t>Web Security Solutions</t>
  </si>
  <si>
    <t>Secudit</t>
  </si>
  <si>
    <t>https://secudit.com/</t>
  </si>
  <si>
    <t>SECUDIT Continuous IT Assessment</t>
  </si>
  <si>
    <t>SECUDIT Continuous IT Assessment is a tool that allows us to continuously monitor the status of our devices, including their components, settings, vulnerabilities on the device, compliance with various standards and expectations, versions of installed software, security settings, etc.</t>
  </si>
  <si>
    <t>SECUDIT Dynamic Inventory System</t>
  </si>
  <si>
    <t>You can view and download all of your company's hardware and software at any time. The list of IT tools can not only serve as a basis for records based on eg. the BSA recommendations, but also offer a complete hardware-software inventory management information solution to achieve effective corporate governance.</t>
  </si>
  <si>
    <t>SECUDIT Threat Intelligence Service</t>
  </si>
  <si>
    <t>SECUDIT Threat Intelligence service is able to provide up-to-date information on current threats, thus helping to control them. The Threat Intelligence service provides usable information in small, medium, and large enterprise environments and can provide effective assistance for the operation of SOCs (Security Operation Centers).</t>
  </si>
  <si>
    <t>SECUDIT User Behavior Monitor</t>
  </si>
  <si>
    <t>The SECUDIT User Behavior Monitor provides detailed information about the computer usage behavior of computer users. The system continuously collects information that can be tracked per user on the system dashboard.</t>
  </si>
  <si>
    <t>The SECUDIT Protection Testing MODQ</t>
  </si>
  <si>
    <t>The Malware Obfuscation Detection Quality Indicator (MODQI) covers a testing procedure for protection systems that is suitable for evaluating protection systems for threat families.</t>
  </si>
  <si>
    <t>Hamster IV</t>
  </si>
  <si>
    <t>The Hamster IV is SecuGen’s popular and versatile fingerprint reader that is FBI Certified. Featuring a comfortable, ergonomic design, the Hamster IV is built with the industry’s most rugged and advanced optical sensor using patented SEIR fingerprint biometric technology.</t>
  </si>
  <si>
    <t>Hamster Plus</t>
  </si>
  <si>
    <t>The Hamster Plus is SecuGen’s popular and versatile fingerprint reader, with Auto-On™ and Smart Capture™. Featuring a comfortable, ergonomic design, The Hamster Plus is built with the industry’s most rugged and advanced optical sensor using patented SEIR fingerprint biometric technology.</t>
  </si>
  <si>
    <t>Hamster Pro</t>
  </si>
  <si>
    <t>The Hamster Pro is SecuGen’s ultra-compact, high image quality USB fingerprint reader that is very low priced and suitable for large deployments. Featuring a low-profile and water-resistant design, the Hamster Pro is built with the industry’s most rugged and advanced optical sensor using patented fingerprint technology.</t>
  </si>
  <si>
    <t>Hamster Pro 10</t>
  </si>
  <si>
    <t>The Hamster Pro 10 is SecuGen’s new ultra-slim, high image quality USB fingerprint reader that is FBI Certified as meeting FIPS 201 (PIV) and Mobile ID FAP 10 requirements. Featuring a low-profile and water-resistant design, the Hamster Pro 10 is built with the industry’s most rugged and advanced optical sensor using patented fingerprint technology.</t>
  </si>
  <si>
    <t>Hamster Pro 20</t>
  </si>
  <si>
    <t>The Hamster Pro 20 is SecuGen’s ultra-compact, high image quality USB fingerprint reader that is FBI Certified as meeting FIPS 201 (PIV) and Mobile ID FAP 20 requirements. Featuring a low-profile and water-resistant design, the Hamster Pro 20 is built with the industry’s most rugged and advanced optical sensor using patented fingerprint technology.</t>
  </si>
  <si>
    <t>ID-SERIAL</t>
  </si>
  <si>
    <t>The ID-SERIAL is a fingerprint authentication system designed for integration into applications such as point-of-sale (POS), time and attendance tracking or any other application where a serial interface is preferred. The ID-SERIAL incorporates SecuGen’s stand-alone SDA04P™ module, featuring a ruggedized, high image quality fingerprint optic module, an on-board processor, serial cable and external power supply.</t>
  </si>
  <si>
    <t>ID-USB SC</t>
  </si>
  <si>
    <t>The ID-USB SC is a combination fingerprint reader and smart card reader housed in a ready-to-use USB device suitable for dual-factor authentication applications. The ID-USB SC incorporates SecuGen’s ruggedized, high image quality SDU03P™ fingerprint optic module together with a PC/SC smart card reader.</t>
  </si>
  <si>
    <t>ID-USB SC/PIV</t>
  </si>
  <si>
    <t>The ID-USB SC/PIV is a combination fingerprint reader and smart card reader housed in a ready-to-use USB device suitable for FIPS 201-compliant / PIV / dual-factor authentication applications. The ID-USB SC/PIV incorporates SecuGen’s ruggedized, high image quality SDU04P™ fingerprint optic module together with a PC/SC smart card reader.</t>
  </si>
  <si>
    <t>OptiMouse Plus</t>
  </si>
  <si>
    <t>The OptiMouse Plus is the improved version of SecuGen’s award-winning fingerprint mouse featuring optical tracking and Smart Capture™. The built-in fingerprint sensor is ergonomically positioned on the side where the thumb rests for natural and consistent fingerprint scanning.</t>
  </si>
  <si>
    <t>SDA04P-V3</t>
  </si>
  <si>
    <t>The SDA04P-V3 is a complete, stand-alone fingerprint recognition system that captures and stores fingerprint data and identifies or verifies registered users. Designed to function entirely without an external PC, the SDA04P-V3 can be integrated into access control units, door locks and other products.</t>
  </si>
  <si>
    <t>SDU03P and SDU04P Sensors</t>
  </si>
  <si>
    <t>SecuGen’s classic SDU03P and SDU04P fingerprint sensors capture and transmit fingerprint data via USB. At the core of each SDU is SecuGen’s rugged fingerprint optic module that was built on time-tested, patented fingerprint technology that ensures high quality imaging and accuracy.</t>
  </si>
  <si>
    <t>SecuGen Hamster Pro Duo CL</t>
  </si>
  <si>
    <t>The Hamster Pro Duo CL combines SecuGen’s U20 fingerprint sensor with an NFC / contactless smart card reader. Featuring a sleek, ergonomic design, the Hamster Pro Duo CL is built with the industry’s most rugged and advanced optical sensor using patented and patent-pending fingerprint technology that captures high quality fingerprint images.</t>
  </si>
  <si>
    <t>SecuGen Hamster Pro Duo SC/PIV</t>
  </si>
  <si>
    <t>The Hamster Pro Duo SC/PIV combines SecuGen’s U20 fingerprint sensor with a PIV compliant contact smart card reader. Featuring a compact, ergonomic design, the Hamster Pro Duo SC/PIV is built with the industry’s most rugged and advanced optical sensor using patented and patent-pending fingerprint technology. The high image quality fingerprint reader is FBI Certified as meeting FIPS 201 (PIV) and Mobile ID FAP 20 requirements.</t>
  </si>
  <si>
    <t>SecuGen® SDK Plugin for Citrix</t>
  </si>
  <si>
    <t>SecuSearch Pro 3 is a one-to-many (1:N) matching engine for the rapid identification of fingerprint templates from among a large database of templates. SecuSearch Pro 3 can handle rapid searches of up to 2 million templates.
 The SecuSearch Pro 3 SDK is a software developer’s kit that enables programmers to develop extremely fast, highly accurate fingerprint searching programs for use in large-scale fingerprint databases using the SecuSearch Pro 3 matching engine.</t>
  </si>
  <si>
    <t>U10-SF</t>
  </si>
  <si>
    <t>The U10-SF is an advanced, stand-alone fingerprint recognition system that captures and stores fingerprint data and identifies or verifies registered users. It is the newest member of SecuGen’s Unity OEM Modules: all-in-one, stand-alone fingerprint systems designed to function entirely without an external PC.</t>
  </si>
  <si>
    <t>U20-ASF / U20-ASFX</t>
  </si>
  <si>
    <t>The U20-ASF / U20-ASFX is an advanced, stand-alone fingerprint recognition system that captures, processes, stores, and matches fingerprint data for identifying or verifying users. These are the flagship models of SecuGen’s Unity OEM Modules, which are a family of all-in-one, stand-alone fingerprint modules with complete biometric functionality built-in, designed to operate entirely without external host systems.</t>
  </si>
  <si>
    <t>U20-ASF-BT</t>
  </si>
  <si>
    <t>The U20-ASF-BT is an advanced, stand-alone fingerprint recognition system that captures and stores fingerprint data and identifies or verifies registered users. It is the wireless member of SecuGen’s Unity OEM Modules: all-in-one, stand-alone fingerprint systems designed to function entirely without an external PC.</t>
  </si>
  <si>
    <t>Unity 20 Bluetooth</t>
  </si>
  <si>
    <t>Unity 20 Bluetooth is the world’s first elegantly designed, low cost, fully programmable Bluetooth fingerprint reader. Featuring a sleek wireless design with a premium FBI certified fingerprint sensor, the Unity 20 Bluetooth can securely transfer fingerprint data wirelessly to mobile devices for convenient biometric authentication, identification and enrollment.</t>
  </si>
  <si>
    <t>USB Fingerprint Sensors</t>
  </si>
  <si>
    <t>WebAPI</t>
  </si>
  <si>
    <t>SecuGen WebAPI is an application programming interface that enables web applications to access SecuGen fingerprint readers from most modern web browsers. With support for JavaScript access to the readers, SecuGen WebAPI can be used across different browsers for extremely fast capturing and matching of fingerprint data for use in a web application.</t>
  </si>
  <si>
    <t>Fingerprint Scanners</t>
  </si>
  <si>
    <t>Biometric Data</t>
  </si>
  <si>
    <t>edge</t>
  </si>
  <si>
    <t>A secure edge platform for Industry 4.0 and the Industrial Internet of Things (IIoT)
 Digitized and networked systems, machines, actuators and sensors create great potential for more added value, profitability and new business models. At the same time, however, attack surfaces for malware and errors also arise. The new digital functionality and connectivity must therefore be comprehensively protected. secunet edge addresses these and other challenges of edge computing as a total solution for a wide variety of applications.</t>
  </si>
  <si>
    <t>Secure key management
 With the eID PKI for Automotive , secunet Automotive Security offers a very flexible product that has proven itself in productive use as a foundation for cryptographic central systems. Product based solutions secunet includes customer requirements as feature requests in the product planning process and implements them in an agile product development process.</t>
  </si>
  <si>
    <t>Multi-factor authentication
 for web services with high demands on security and data protection
 Enables a particularly secure login as well as the revision-proof authorization of transactions and the electronic submission of digitally signed data or documents.</t>
  </si>
  <si>
    <t>secunet easygate</t>
  </si>
  <si>
    <t>The Automated Border Control System, abbreviated to ABC or eGate, secunet easygate ensures happy faces for everyone involved in border control:
 Border police are relieved of their security function by ABC Gates - secunet easygate comprehensively checks the identity document both optically and electronically, reads out the electronic facial image of the traveler and compares the biometric data with his live image.</t>
  </si>
  <si>
    <t>SINA: A secure environment, diverse hardware
 The SINA solution portfolio is multi-layered and always offers the right product for different requirements. At its core, SINA uses highly developed encryption technology to create a secure environment that is used to transmit sensitive information and classified information (VS) over potentially unsafe networks such as the Internet. IPsec-secured Virtual Private Networks (VPN) are used here.</t>
  </si>
  <si>
    <t>Secur1ty</t>
  </si>
  <si>
    <t>https://secur1ty.com/</t>
  </si>
  <si>
    <t>If you know you are ready to own your own future, not rely on an organization to ensure your financial security, or you just want to take the lid off your earning potential, NOW IS THE TIME TO ACT!
 As a vCISO you are able to take on multiple clients, create your own schedule, and choose who you work for. The position can be your main income source or it could simply be a way to make money on top of your current position.</t>
  </si>
  <si>
    <t>EXPERT WITNESS</t>
  </si>
  <si>
    <t>Critical information that provides a competitive advantage to a company is protected in intellectual property. As cybersecurity becomes big business, protecting this IP through patents and other methods is key to the success of a business. In addition, cybercrime is on the rise, and the cost and number of successful breaches continue to increase. In many cybercrime cases, the ruling comes down to how technical evidence is explained to attorneys, judges and juries. Dr. Cole is a professional, experienced and knowledgeable cybersecurity expert witness who can effectively explain complex terms in a way that people can understand and relate to.</t>
  </si>
  <si>
    <t>Keynote</t>
  </si>
  <si>
    <t>STRONGEST &amp; FASTEST ENCRYPTION &amp; COMPRESSION UTILITY
 COMPRESS AND ENCRYPT FILES ON YOUR DESKTOP</t>
  </si>
  <si>
    <t>Clone your coding gurus and release quality code faster with intelligent coaching</t>
  </si>
  <si>
    <t>Application Security Orchestration and Correlation (ASOC)</t>
  </si>
  <si>
    <t>Flying Squirrel Suite</t>
  </si>
  <si>
    <t>Data breaches of unprecedented size and number threaten businesses worldwide. In this environment, regulations are sprouting up to mandate stronger security practices. Companies are asked to demonstrate security controls and compliance more frequently and to a growing number of interested parties (including prospective clients and customers).
 Prepare for and pass audits efficiently.
 Prepare for and pass audits efficiently.
 These assessment requests come in many forms, including questionnaires, requests for proposal (RFPs) and on-site audits. Responding is often a disruptive drain on productivity if not managed effectively.</t>
  </si>
  <si>
    <t>Once a potential data breach is identified, a timetable is set in motion. The right plan can mean the difference between stopping an attempted theft in its tracks, or letting it compromise information.
 SDS takes a hands-on approach to breach preparedness. Using our Data Breach Playbook, we bring you a simulation of the breach experience in real-time. You’ll learn to solve unforeseen problems while better defining key functions and measures.</t>
  </si>
  <si>
    <t>Large enterprises couldn’t do business without a host of partner companies: Facilities contractors, transportation providers, product suppliers—the list can number in the hundreds. Since one of the most prominent retail breaches began as a simple phishing email in an HVAC vendor, corporations are right to be nervous of vendor relationships.
 Secure Digital Solutions (SDS) offers a streamlined third-party risk management program. We build our services around proper vendor classification, risk assessments geared to each category, and efficient workflow to manage vendor risk assurance.</t>
  </si>
  <si>
    <t>Testing Credits</t>
  </si>
  <si>
    <t>Are you looking to embed security assessments into your SDLC? Working to Shift Left? Our team provides a collaborative approach to security assessments that will fit within your Agile Sprint. Secure Ideas offers testing credits, that are then used to schedule on-demand testing by our security consultants.</t>
  </si>
  <si>
    <t>CISO Support</t>
  </si>
  <si>
    <t>Modern businesses can no longer ignore the need for information security. Some organizations do not require a full time CISO or security manager but need an on-demand resource for security guidance and support. Secure Ninja Security has helped small to medium business tackle security challenges from the data center to the boardroom.</t>
  </si>
  <si>
    <t>When a security incident occurs, an efficient and organized response is key to minimizing negative impacts and preserving key evidence. Secure Ninja Security works with the customers to formulate a tactical and strategic response plan. First, Secure Ninja assesses the situation to understand the scope of the incident. Secure Ninja then formulates a containment strategy to prevent further loss.</t>
  </si>
  <si>
    <t>Has your organization's investment in security had an impact? Are currently deployed security controls effective? If an attacker compromised your network what is the impact? Penetration testing simulates an attack by real-world threat agents. Secure Ninja will employ the same tools, techniques, and methods used by determined attacks to probe, test and penetrate your defenses.</t>
  </si>
  <si>
    <t>Policy &amp; Procedure Review</t>
  </si>
  <si>
    <t>The Secure Ninja Security Policy &amp; Procedure Review examines the policies and procedures that are the management and operational framework of the enterprise. Secure Ninja Security will examine current policies for gaps and, if required, assist the client in the creation of a new policy.</t>
  </si>
  <si>
    <t>Software Security</t>
  </si>
  <si>
    <t>Software has become the lifeblood of the modern enterprise. Both brick-and-mortar and technology focused business rely on applications to power everything from online banking, social networks to factory assembly floors. Trusting your applications requires an objective, critical, and in-depth security review.</t>
  </si>
  <si>
    <t>A security source code review assesses the security of an application by examining source code. SecureNinja’s code review methodology assesses the people, the processes, and the technologies in each application.</t>
  </si>
  <si>
    <t>Vendor Security Compliance</t>
  </si>
  <si>
    <t>Organizations are increasingly dependent on third party relationships to fulfill critical business roles while allowing the business to focus on their core competency. These relationships have introduced the requirement for the service providers to demonstrate that they maintain a strong security posture and protect sensitive data.</t>
  </si>
  <si>
    <t>Regulatory pressures, as well as the risk of data loss, have caused organizations to take a closer look at the security of their infrastructure. Secure Ninja's Vulnerability Assessment allows the customer to better understand their security posture both from the Internet and the internal network.</t>
  </si>
  <si>
    <t>Wardialing</t>
  </si>
  <si>
    <t>In many organizations, modems remain an unchecked vulnerability. All of the VPNs, firewalls and other network security controls won't stop someone from accessing the network via an insecure modem. Secure Ninja Security's Wardialing service scans all of the organization's telephone dial-in numbers looking for modems, fax machines, PBX's, etc.</t>
  </si>
  <si>
    <t>The demands of the marketplace are pushing business-critical applications and processes to the edge of the network perimeter where they are exposed to the Internet, business partners, and customers via web-based applications. The organization demands assurance that the applications provide a secure and continuous service.</t>
  </si>
  <si>
    <t>Assesses the security posture of an organization’s wireless network. A Wireless Vulnerability Assessment provides an organization validation of current security controls protecting the wireless network, and provides a point in time assessment of the risks posed by the wireless network.</t>
  </si>
  <si>
    <t>Secure Recruiting International</t>
  </si>
  <si>
    <t>https://securerecruiting.com/</t>
  </si>
  <si>
    <t>Recruiting</t>
  </si>
  <si>
    <t>We help you build, run and monitor a Cybersecurity Management Program based on your business risks. Services include identification of critical assets, risk management and implementation of best-practice frameworks such as ISO 27000-series, NIST or CSE 13 Baseline controls. 
 If you use cloud-based services or outsourcing, we can help you implement a program for security monitoring of third-party providers.</t>
  </si>
  <si>
    <t>We provide Data Privacy Officer as a service and act as GDPR EU Representative for your organization. 
 Our legal specialists also provide professional services in data privacy and GDPR, including privacy audits and data privacy impact assessments.</t>
  </si>
  <si>
    <t>We provide independent technical reviews of your cybersecurity posture. 
 Through penetration testing, vulnerability scanning and threat-risk assessments (TRA) our technical specialists will give you a clear picture of your current situation, including suggestions to mitigate findings and what measures to prioritize.</t>
  </si>
  <si>
    <t>Employee awareness level is crucial to cybersecurity. Our cyber awareness and e-learning programs build your team’s ability to detect and respond to cyber incidents. Our e-learning programs are tailored for cybersecurity in different sectors such as healthcare, critical infrastructure, shipping, etc.</t>
  </si>
  <si>
    <t>Evaluate</t>
  </si>
  <si>
    <t>If you need certification labs capabilities, Laboryzr introduces you a ready-to-use complete embedded systems security Laboratory and engineer training. Laboryzr integrates pre &amp; post-silicon analysis tools and platforms, office furnitures and computing architecture. In-depth training courses lead engineers to be operational evaluators.</t>
  </si>
  <si>
    <t>Protect</t>
  </si>
  <si>
    <t>The ultimate combination of Secure-IC core technologies and expertise results in the Securyzr. Securyzr provides a complete range of security features while addressing all the state-of-the-art threats against embedded systems. Securyzr is customized according to each market's and client's specific requirements.</t>
  </si>
  <si>
    <t>Service &amp; Certify</t>
  </si>
  <si>
    <t>Compliance to any standard certification level, Pre silicon Post silicon Software evaluation by LABORYZR, Software code or real device evaluated (White Box or Black Box against Reverse Engineering) and Pre Quotation &amp; tailored Design for Security Recommendations. SoC Evaluation To avoid extra costs and delayed time to market.</t>
  </si>
  <si>
    <t>SecureAPlus is the unique amalgamation of essential security features that protect enterprise endpoints against multiple attack vectors - known or unknown, file or file-less, internal or external.
 With multiple layers of defense through its powerful yet simple Application Whitelisting, more than 10 anti-virus engines in the cloud with Universal AV.</t>
  </si>
  <si>
    <t>Most data breaches are either due to insider actions, both intentional and accidental, or are intercepted while in transit. Both of these cases involve the proper operation of data storage devices.
 SecureAge SecureData provides transparent and automatic file and folder data encryption of individual files at their inception and without user deliberation, action, or even awareness.</t>
  </si>
  <si>
    <t>SecureDisk creates and manages virtual disks with volume encryption on any Windows computer. All files stored in the secure disk volume are encrypted and fully protected and entirely hidden from view.
 All of the benefits of Full Disk Encryption (FDE) are yours, but with the flexibility of multiple volumes at sizes of your own choosing.</t>
  </si>
  <si>
    <t>An indispensable communication tool for organizations, Email generates the largest volume of new data and is most susceptible to digital threats.
 It needs to be secure in transit and in storage and protected against eavesdropping, modifications to the network line, and unauthorized access to the mail servers and backup drives. SecureEmail covers that.
 But wait, there’s more.</t>
  </si>
  <si>
    <t>SecureFile is a comprehensive PKI-based document security solution that secures mission-critical files with 256-bit AES (Advanced Encryption Standard) file encryption and digital signing.
 Selected files are protected from unwanted tampering and interception to ensure privacy, integrity, and authenticity.
 SecureFile is packed with features to safely secure your files from any unauthorized access without compromising usability.</t>
  </si>
  <si>
    <t>SecureNetguard</t>
  </si>
  <si>
    <t>SecureNetguard secures and protects all incoming and outgoing network and communications with 256-bit SSL (Secure Sockets Layer) and TLS (Transport Layer Security).
 By incorporating two-way authentication, SecureNetguard ensures that integrity and authenticity of both communicating machines – this eliminates the threat of potential hackers, network sniffers or man-in-middle attacks from stealing critical information within the enterprise network.</t>
  </si>
  <si>
    <t>Adaptive Authentication</t>
  </si>
  <si>
    <t>Customer Identities</t>
  </si>
  <si>
    <t>Deliver a frictionless customer experience safeguarding user data and privacy</t>
  </si>
  <si>
    <t>Intelligent Risk Engine</t>
  </si>
  <si>
    <t>Multi-Factor Authentication</t>
  </si>
  <si>
    <t>User Lifecycle Management</t>
  </si>
  <si>
    <t>Workforce Identities</t>
  </si>
  <si>
    <t>Govern and control access rights for employees, partners, and contractors</t>
  </si>
  <si>
    <t>Secured Touch</t>
  </si>
  <si>
    <t>https://www.securedtouch.com/</t>
  </si>
  <si>
    <t>BEHAVIORAL BIOMETRICS</t>
  </si>
  <si>
    <t>SecuredTouch uses behavioral biometrics and machine learning, to analyze human and device attributes, to automatically identify trusted users and flag suspicious activities, before transactions take place.</t>
  </si>
  <si>
    <t>Government Sign-In</t>
  </si>
  <si>
    <t>Secure Mentem analyzes an existing Security Awareness program to determine the goals and completeness of the program. We examine the organization’s current state of Security Awareness, the program in place, conduct extensive interviews and observations, and determine the true requirements for the program. We also examine, the level of resources and support available to the program. As required, we examine compliance and regulatory standards and compare the current program to our proprietary database of industry and sector Security Awareness programs to ensure that the program meets due diligence and any other requirements for the organization. Based on our findings, we make recommendations to enhance the program to achieve the true goal of enhancing the organization’s security culture.</t>
  </si>
  <si>
    <t>Baselining</t>
  </si>
  <si>
    <t>Organizations have few resources to guide them as to how their Security Awareness program should be designed. The resulting program may or may not be acceptable within industry and sector norms. With that in mind Secure Mentem embarked on a groundbreaking research endeavor to isolate and benchmark security awareness efforts throughout industry and by sector for the Fortune 500. We further validated our research by surveying hundreds of security professionals around the world. The result is an extensive, proprietary Security Awareness reservoir of research that allows Secure Mentem to compare an organization to like organizations and industry as a whole. This provides Security Awareness managers and stakeholders the data that they need to request additional resources or to provide auditors and customers with documented proof of the efficacy of their efforts. This service is usually completed as part of a general program assessment, but is also available for organizations that just want to understand how they specifically rate, or to validate their current program.</t>
  </si>
  <si>
    <t>Espionage Simulations</t>
  </si>
  <si>
    <t>Using former Intelligence and Special Forces operatives, Secure Mentem performs Espionage Simulations, where we simulate an attack by a extremely skilled adversary. Using a holistic approach, we exploit an organization in a highly systematic approach. This allows for the collection of metrics, and more importantly, we target information that has clear and distinct value to the organization. This allows us to put a value to poor security awareness behaviors. The outcome is an empirical result that allows organizations to make a valid business decision.</t>
  </si>
  <si>
    <t>Event Support</t>
  </si>
  <si>
    <t>Secure Mentem has extensive experience conceiving and executing a wide variety of Security Awareness related events. We provide instructions and support on how to create and hold a wide variety of events, displays, games, exercises, etc. We provide world class speakers for in-house events, details on creating Computer Security Awareness Month displays and campaigns, among many other outreach efforts. We provide any level of support required to enhance Security Awareness.</t>
  </si>
  <si>
    <t>For organizations that experience a breach or other security incident resulting from a user action, such as Social Engineering or Phishing attacks, we offer our Human Incident Rapid Response service. Unfortunately, while the public and stakeholders readily accept the inevitability of technical attacks, they are less accepting of incidents that result from apparent poor judgment. It is therefore critical to demonstrate that your organization is taking immediate and definitive actions to both mitigate the damage and prevent future incidents.
 While there are many services that assist organizations with the technical aspects of security incidents, there are few, if any, services that specifically address human incidents. Some of the most noted attacks in recent history were only enabled after exploiting human vulnerabilities through phishing or social engineering attacks. Additionally, there are regular incidents where human failings have inadvertently leaked massive amounts of sensitive information. All incidents create embarrassment and a loss of trust in the compromised organization.</t>
  </si>
  <si>
    <t>Internationalization</t>
  </si>
  <si>
    <t>Perhaps the most difficult part of any multinational Security Awareness program is creating the program to impact the entire targeted audience. For a large enterprise, this involves addressing many diverse demographics, cultures, languages, etc. Our Security Awareness Program Internationalization service provides for our experts to examine your organization, and determine the appropriate concerns for creating the same level of success for the Security Awareness Program throughout all geographic regions. We work to determine the appropriate languages, regionally based awareness programs, involvement from local resources and executives, and metrics to ensure a successful international roll-out of a Security Awareness Program.</t>
  </si>
  <si>
    <t>Metrics</t>
  </si>
  <si>
    <t>Secure Mentem embeds metrics into every Security Awareness program and service that we develop and implement. We also offer metrics as a stand-alone service for organizations to examine and measure efficacy of their current security awareness efforts. Our experts have studied common security awareness topics in-depth and determined ways to measure the root behaviors that demonstrate the effectiveness of security awareness efforts. Additionally, we identified methods to measure the efficacy of the individual awareness components commonly utilized. Our metrics service analyzes the Security Awareness topics addressed and the components implemented by an organization. We then determine the technical resources available to collect metrics. Our report then recommends the metrics to collect, how to collect them, required resources to collect the metrics to ensure that behavioral changes are being accomplished and that Security Awareness components are properly received.</t>
  </si>
  <si>
    <t>Phishing Support</t>
  </si>
  <si>
    <t>Phishing is possibly the most widely used Security Awareness tools. Many organizations require support on how to implement Phishing exercises properly, and require support from Secure Mentem. We provide a variety of Phishing support services that ranges from managing the entire Phishing program to assessing the resulting metrics. The most commonly requested services include designing Phishing pretexts, creating Phishing message landing pages, creating videos, and assessing Phishing services to best match the business needs of the organization.</t>
  </si>
  <si>
    <t>For organizations that do not want our full Security Awareness as a Service solution, Secure Mentem provides a Security Awareness Program Design Service. This service provides a custom designed Security Awareness program that is tailored to the needs of the organization and their culture. The program includes the identification of the unique cultures that require individualized Awareness programs, integration of metrics, recommendations of topics to be addressed by the program, components that will best suit the different cultures, and a delivery schedule. Secure Mentem also provides guidance on the ongoing evaluation of the Security Awareness program.</t>
  </si>
  <si>
    <t>Secure Mentem’s staff includes experts trained in human intelligence and collection. While many vendors claim to perform Social Engineering few have people who had formal training in human elicitation as a science, as do our staff. We approach Human Elicitation, aka Social Engineering, in such a way as to create metrics in the process. We do not randomly attempt to compromise an organization, but do it in a way that samples the organization as desired to determine the full scope of the problem. This allows us to repeat our tests in the future to determine the effectiveness of the awareness program in place, and be able to recommend specific improvements in the tactics employed in awareness efforts.
 When required, we also create Teachable Moments that combine a Social Engineering simulation with Security Awareness materials. In this way, your employees see the immediate effects of poor security behaviors and receive education at the time they are most likely to be receptive to the training. At Secure Mentem, we consider ourselves security professionals. Our goal is to improve security, not just break security, so even when we perform Social Engineering, it is not to just prove that there are Security Awareness flaws, but to determine how to improve the organization’s security culture.</t>
  </si>
  <si>
    <t>Benefits</t>
  </si>
  <si>
    <t>Social media</t>
  </si>
  <si>
    <t>SecureMySocial system runs in the cloud, requires no app installations, and works regardless of what platform a person uses to access social media. The system is so simple to use that most users will never have any questions, and will never even notice it is running until a problem arises about which they want to know – at which time they will be extremely thankful that they have this tool</t>
  </si>
  <si>
    <t>Easy to Use</t>
  </si>
  <si>
    <t>A business activates a set of social media security rules (which can be customized). For example: Scan for various internal keywords, product line names, employee names, competitor names, project names, ticker symbols, or intellectual property terms. It can also turn on general rules such as scan for vulgarities, racist language, credit card numbers, or links to fake news.
 The company sends a link to the employee with instructions to opt-in and activate.
 Activation takes less than 10 seconds.
 SecureMySocial then informs employees using social media in real time if they (or others tagging them) are violating such rules.
 Employees can optionally activate other rules to keep themselves even safer.</t>
  </si>
  <si>
    <t>For Businesses</t>
  </si>
  <si>
    <t>SecureMySocial protects businesses from the potentially catastrophic consequences of problematic material posted to social media. SecureMySocial provides real-time warnings to employees if they or their contacts post such items on social media sites such as Facebook and Twitter. SecureMySocial's facilitation of quick removal both contains damage and helps shield a firm in case of lawsuits or regulatory investigations.</t>
  </si>
  <si>
    <t>SecureMySocial system runs in the cloud, requires no app installations, and works regardless of what platform a person uses to access social media.
 The system is so simple to use that most employees of businesses running it will never have any questions, and never notice it is running until a problem arises about which they want to know – at which time they will be extremely thankful that their employer has provided them with this tool.
 Employees can also activate personal, professional, and physical protection rules to protect themselves and the members of their families.</t>
  </si>
  <si>
    <t>Your company requires the best security architecture and implementation practices before, during, and after an attack. SecureNation prides ourselves in the practices, methodologies, and approaches that we take to ensuring that threats don’t occur, are minimized and have no chance at occurring again. In addition, we build security architecture to fit the exact needs of your company.</t>
  </si>
  <si>
    <t>Having a team that is experienced in internet security allows for a stronger team. While your team is constantly adding more documents, files, and information to your database, be positive that your files are safe and secure. How? By allowing SecureNation to provide your team with the best possible training.</t>
  </si>
  <si>
    <t>Security strategy</t>
  </si>
  <si>
    <t>SecureNation was built on long term relationships to help our clients stay out of the news for the wrong reason and to have the security measures they need while making their budget dollars stretch further. Cybersecurity strategy is an evolving conversation that has changed more in the last few years than in the last twenty.</t>
  </si>
  <si>
    <t>SecureIdentity IAM provides enforcement of access decisions around applications and data repositories. By reading information from the Universal Directory it can make dynamic choices as to what programs a user is allowed to run and what file servers or cloud storage areas they are allowed to access.</t>
  </si>
  <si>
    <t>IoTen/Auto</t>
  </si>
  <si>
    <t>Meeting the challenges of the nascent sharing economy business models, IoTen/Auto provides remote management of mobile assets, enabling secure access to automobiles and precise tracking of users and asset location.
 At the heart of our solution is the IoTen WiFi module, providing biometrically secured access to each car.</t>
  </si>
  <si>
    <t>IoTen/Coffee</t>
  </si>
  <si>
    <t>IoTen/Coffee enables companywide benchmarking so you can make good on your brand promise every time, in every cup, at every location, so customers keep coming back for more.
 IoTen algorithms predict the need for service before humanly detected. Service can be prioritized for those machines that actually need it most and planned in advance, avoiding costly downtime.</t>
  </si>
  <si>
    <t>IoTen/Keyless is the perfect solution for lock manufacturers seeking to add smart lock products to their offering. Our proven technology is the most cost effective way to short cut your competition to a smart lock offering.
 Secure biometric access is achieved through your cellular phone. No need for access cards, keys, or even memorized passcodes.</t>
  </si>
  <si>
    <t>SecureRF</t>
  </si>
  <si>
    <t>DOMETM: Device Ownership
 Management and EnrollmentTM</t>
  </si>
  <si>
    <t>Currently Veridify Security</t>
  </si>
  <si>
    <t>With the DOMETM platform, every processor and device has its own embedded blockchain pedigree which allows owners to establish proof of ownership without the need for a pervasive network or cloud connection. DOME is a zero-touch solution that enables device-level security management, firmware updates and ownership transfer that is simple, cost-effective and fast.</t>
  </si>
  <si>
    <t>Toolkits</t>
  </si>
  <si>
    <t>securesky.com/</t>
  </si>
  <si>
    <t>Cloud Risk and Threat Protection</t>
  </si>
  <si>
    <t>SecureSky delivers cloud protection services for the entire cloud stack across multiple cloud service providers. Clients have full visibility into vulnerabilities in their cloud architecture with security and compliance assessment, strengthening, validation, enforcement and threat response in cloud Software as a Service (SaaS), Platform as a Service (PaaS), and Infrastructure as a Service (IaaS). SecureSky Cloud Risk and Threat Protection has flexible delivery options to implement risk and threat programs to provide a holistic view of security and compliance in cloud environments.</t>
  </si>
  <si>
    <t>Infrastructure as a Service (IaaS) Risk Protection</t>
  </si>
  <si>
    <t>Visibility into cloud workloads is critical to ensuring cloud security. Using a customized risk management plan we automatically assess system configuration against CIS benchmark standards via API and SecureSky’s SecureSensor agent. Clients can review audit reports in the SecureSky Active Protection Platform and gain visibility into cloud workload security trends.</t>
  </si>
  <si>
    <t>Platform as a Service (PaaS) Risk Protection</t>
  </si>
  <si>
    <t>SecureSky integrates with Amazon Web Services and Microsoft Azure to monitor and detect risk and threats against application framework. Using a customized risk management plan we automatically assess those assets and provide reports, or notifications and coordinate assessment activities according to a client’s unique needs. SecureSky provides container risk discovery services to measure a container’s security against custom or Center for Internet Security (CIS) policy definitions.</t>
  </si>
  <si>
    <t>Software as a Service (SaaS) Risk Protection</t>
  </si>
  <si>
    <t>SecureSky performs comprehensive assessments of client SaaS environments, as well as real-time configuration management. Using the SecureSky Active Protection Platform, clients can track security posture in real time, and ensure the appropriate configuration of your cloud applications such as Office 365.</t>
  </si>
  <si>
    <t>Blueprints</t>
  </si>
  <si>
    <t>Our Blueprints technology lets you create portable customizations for your environments. Use Blueprints to deploy your application and all its dependencies automatically. Anything that your users need to make their environments work can be defined in a Blueprint.</t>
  </si>
  <si>
    <t>DevSecOps Collaboration</t>
  </si>
  <si>
    <t>Security Teams can finally enforce security policy, operations teams can expose just the portions of the cloud they need, and the developers get portable, consistent and secure environments that let them get on with their jobs.</t>
  </si>
  <si>
    <t>Enable Secure Workloads</t>
  </si>
  <si>
    <t>Plug SecureCloud directly into your CI/CD build pipelines to add security and reporting automatically. Any compute or containerized workloads can benefit significantly from our security orchestration.</t>
  </si>
  <si>
    <t>Portable &amp; Secure Environments</t>
  </si>
  <si>
    <t>Once your teams have created their individual parts our collaboration engine combines those parts together automatically to create all inclusive and portable environments that you can deploy to the multi-cloud</t>
  </si>
  <si>
    <t>CloudBuilder automates security services, sovereignity, compliance frameworks and more across your cloud environments using policies you create. Cloud native controls like security groups, IAM and VPCs can be bundled with host based controls like intrusion detection, MFA, ssh keys, firewalls and more.</t>
  </si>
  <si>
    <t>Security data and insights delivered effortlessly</t>
  </si>
  <si>
    <t>Everything that you build with CloudBuilder will automatically send its security alerts and events to your SIEM. Your teams won't have to waste time hunting down misconfigured servers, or rogue servers via shadow IT. Your build specifications and tooling will be automatically handled by SecureStack.
 So, not only do we make you more secure, but we save you money too.</t>
  </si>
  <si>
    <t>Service Catalog for Security</t>
  </si>
  <si>
    <t>Create "Products" in SecureCloud and share them with the users or teams in your organization that need access to those applications and environments. Does your marketing team require a CMS? You can easily create a secure version of Wordpress or Drupal and then share it to that team. Developers have container applications that they need to deploy to the cloud? Define the application requirements in a Blueprint and add that to the Product, then assign access to those developers. Done!</t>
  </si>
  <si>
    <t>Cloudbuilder</t>
  </si>
  <si>
    <t>DataStrux</t>
  </si>
  <si>
    <t>DataStrux
 FREE INSIDER THREAT TOOL
 Active Threat &amp; Data Monitoring Tool
 Identify insider threats and safeguard sensitive information with DataStrux, a free insider threat security auditing solution that actively logs all data transferred to removable media.
 DataStrux (formerly known as DT Auditor) was built for the DoD community and designed to help organizations attain and maintain compliance by reducing organizational risk from insider threats. With DataStrux, you can eliminate the strain of manual tracking and receive alerts about user data quotas.</t>
  </si>
  <si>
    <t>PowerStrux</t>
  </si>
  <si>
    <t>PowerStrux
 CONTINUOUS MONITORING MADE EASY
 Automatically assess vulnerabilities and quickly identify suspicious activity with PowerStrux, a data collection tool that leverages Microsoft’s built-in programming language to access, parse, and report on events of interest.
 PowerStrux automates the manual and tedious collection of system logs, simplifying your continuous monitoring requirements for standalone systems. In addition, PowerStrux generates archivable reports for reference during incident investigations and system assessments.</t>
  </si>
  <si>
    <t>CertLock™
 Device certificates actually attached to devices.
 Certificates, like usernames and passwords, are a type of authentication mechanism for networks. Unlike passwords, certificates typically cannot be compromised. They’re tied to an identity and cannot be stolen. Certlock adds a second layer of protection by ensuring certificates cannot be exported from devices.</t>
  </si>
  <si>
    <t>Enterprise Client for Windows
 2-Factor and LDAP authentication support via the world renowned 802.1X client
 SecureW2 Enterprise Client offers a comprehensive set of features for customers looking for IEEE 802.1X solution to address their authentication needs. SecureW2 Enterprise client has support for a full range of Extensible Authentication protocols (EAP) and all the UI and deployment features to ensure a quick and successful deployment.Your search for a 802.1X supplicant is now over, these industry leading features can meet all your needs.</t>
  </si>
  <si>
    <t>JoinNow Connector
 Certificates have been historically misconceived as difficult to deploy and manage, but with SecureW2’s world-class PKI services, certificate-driven network security is simpler than ever. Combined with best-in-class network configuration clients and managed device enrollment gateways, certificates are now easily attainable with JoinNow Connector.</t>
  </si>
  <si>
    <t>A suite of network security software that helps organizations deploy WPA2-Enterprise Wi-Fi security and utilize X.509 certificates beyond Wi-Fi for VPN, Web/Browser authentication and SSL (DPI) Inspection. 
 Starting with great end user experience first, the JoinNow Suite provides customizable and adaptable onboarding clients that set up devices for Wi-Fi, VPN, Web and SSL Inspection security. JoinNow takes the frustration out delivering secure networks by delivering all turnkey backend services for device enrollment, authentication and management.</t>
  </si>
  <si>
    <t>JoinNow NetAuth
 The industry’s simplest and most flexible guest access solution
 In today’s mobile era, wireless access is no longer a service, it’s an expectation. But the challenge of offering convenience without sacrificing security has long vexed IT staff. After years of working closely with our clients, we listened to their needs and developed a robust and fully featured guest access. Whether via self-registration or sponsored access, JoinNow NetAuth streamlines the process for delivering scalable guest wireless, enabling institutions of all sizes to deliver the most flexible, robust turn-key solution for both encrypted and unencrypted guest networks.</t>
  </si>
  <si>
    <t>Identify and remediate gaps as highly certified security consultants help test your security defenses and response capabilitiesBe Confident About Your Security
 Gain the knowledge, expertise and efficiency to conduct thorough adversarial security tests with actionable results. Discover and remediate security vulnerabilities and risks to your organization.</t>
  </si>
  <si>
    <t>Protection for all stages of your cloud deployment from an assessment of your current strategy to building effective security operations
 The cloud guardians at Secureworks™ help build your strategy, advise on your program and compliance picture, and detect and respond to threats for multiple cloud environments.</t>
  </si>
  <si>
    <t>The Secureworks™ Incident Response team provides a wide range of expertise, cyber threat intelligence and purpose-built technologies to prepare for and respond to cyber incidents
 Reduce Response Time &amp; Incident Impact
 Seasoned incident responders using purpose-built response technologies enriched with years of cyber-attack and threat group data help you respond to and mitigate cyber incidents efficiently and effectively.</t>
  </si>
  <si>
    <t>Providing superior monitored and managed security services to your expanding network perimeter 24x7
 Advanced Technology &amp; Threat Intelligence Network Protection
 Information security services span your network, endpoints, vulnerability management, monitoring and analysis. We extend your security operations to bridge people, processes and technology for 24x7 support.</t>
  </si>
  <si>
    <t>Our consultants and cybersecurity experts help your organization adapt, mitigate risk and thrive in the evolving threat and regulatory compliance landscape
 Our experts provide security expertise and extend your existing capabilities to fill crucial gaps and provide real-world, threat-driven insight to security operations.</t>
  </si>
  <si>
    <t>Readily take action by enhancing your security defenses and visibility into the threat landscape
 Threat intelligence helps enhance your threat landscape visibility, providing context for trends to monitor, how threat actors behave, and where you may be most vulnerable for an attack.</t>
  </si>
  <si>
    <t>The Managed Security Advantage
 More organisations are turning to managed security services to fill their gaps in in-house security expertise.
 They need expert help to keep up with constantly evolving cyber threats and lessen the burden on their internal security employees. They need to operate around the clock but 24×7 management requires a significant investment in staff and technology.</t>
  </si>
  <si>
    <t>In the SecureWorx Classified Cloud, we store, process and manage all data, applications and hardware from within Australian borders. Our strong security ensures data is protected at all times, while advanced attack detection, proactive remediation and incident response guards against cyber threats. In the SecureWorx Fortified Cloud (for AWS and Azure) we add the management and security layers to ensure that customers get all the benefits of the public cloud whilst relying on proven people and processes to keep their environments safe and optimised.
 The SecureWorx Cloud infrastructure was built from scratch around the NIST Cybersecurity Framework, ensuring ongoing compliance validation.</t>
  </si>
  <si>
    <t>Securi</t>
  </si>
  <si>
    <t>AcuSec® is a critical infrastructure risk assessment service and a DoE-approved cyber security program. Securicon has used AcuSec® to assess 40+ critical infrastructure systems and our engineers have worked with industry leaders to refine the process to become simple and repeatable.</t>
  </si>
  <si>
    <t>Government Security Services</t>
  </si>
  <si>
    <t>The Federal Risk Management Framework (RMF) process is integral to Federal Information Security Management Act (FISMA) compliance. Although it outlines minimum requirements to address daily threats, agency-specific initiatives are often needed to handle risks and vulnerabilities.
 At Securicon, we believe that you shouldn’t play catch-up with your security processes. We provide a wide range of services that enable Federal information security managers to implement comprehensive, proactive security programs.</t>
  </si>
  <si>
    <t>Automated Operations</t>
  </si>
  <si>
    <t>Enabling organizations to automate the operational management of their IoT devices, from a single pane of glass. Automated operations such as device password rotation and firmware upgrades can be defined ad-hoc or periodically, based on the organizational policy.
 Integrations with 3rd party systems (SIEMs, management platforms, etc.) is made available for further analysis.</t>
  </si>
  <si>
    <t>Predictive Maintenance</t>
  </si>
  <si>
    <t>Real-time device data (CPU, RAM, temperature, storage, etc.) is utilized to evaluate the health status of each device, while machine learning is used to identify deviations over time.
 Alerts are ordered by severity to assist operational teams prioritize maintenance activities. Automated actions can be defined to perform preventive maintenance tasks.</t>
  </si>
  <si>
    <t>Risk Detection</t>
  </si>
  <si>
    <t>Endpoint protection for IoT devices, powered by machine learning, to detect &amp; mitigate threats across devices.
 3rd party data enrichment and custom reports are provided for compliance needs and organizational policies. Advanced investigation and analysis is provided as a service by a professional Security Operations Center (SOC) team.</t>
  </si>
  <si>
    <t>SecuriThings Horizon</t>
  </si>
  <si>
    <t>SecuriThings Horizon is the first software-only solution to automate the operational management of large-scale IoT deployments.
 The solution provides both edge protection and predictive maintenance capabilities for IoT devices.</t>
  </si>
  <si>
    <t>Security Art's competitive intelligence, market analysis, penetration testing and threat modeling services, in conjunction with their unparalleled experience covering a wide range of security product sectors, can help organizations build strategic product roadmaps.</t>
  </si>
  <si>
    <t>DDoS-Handling</t>
  </si>
  <si>
    <t>Existing preparation and defense mechanisms for DDoS attack scenarios are open based, in the best case scenario, on intelligent guessing and, in the worst case scenario, on industry best practices that do not take into account specific business needs and actual deployment configurations.</t>
  </si>
  <si>
    <t>Incident Handling &amp; Forensics</t>
  </si>
  <si>
    <t>Security Art's expert teams specialize in helping organizations quickly and accurately quantify information risk to monetary value in a repetitive and defensible manner. Security Art's risk assessment and management projects provide your organization with complete, clear and unbiased information about the threats you are facing, their implications and the controls available to thwart them. The process identifies gaps in business operations and quantifies their liability costs, while also taking into account the business itself, by inspecting all information assets - from physical access, through virtual access to storage of files and servers, and all to the way to electronic data flows.</t>
  </si>
  <si>
    <t>Mobile platforms are becoming a strong focal point for corporations, as more employees use them for productivity reasons, yet both the platform and its applications are not being subjected to the same scrutiny that standard PC and Web applications undergo.</t>
  </si>
  <si>
    <t>Security Art's Red Team Exercise case study 
 Red Team exercises involve a compound approach to information security - an "any means necessary" scenario that imitates your potential attackers' real life attitude. Red team testing has been defined by the SANS institute as one of the top 20 critical security controls for an organization. Red Team Exercises and Security Art</t>
  </si>
  <si>
    <t>Our Penetration Testing Service simulates techniques used by hackers to help you understand potential threats while providing you with detailed recommendations.
 Mapping of Complex Network Relationships
 Detailed Fix Information with Configuration Examples
 E.D.I.T.E Intelligently Selects the Ideal Tools
 Better defend your network
 Integrated Proprietary, Open-Source and Commercial Tools
 Expert Led Test-Case Driven Approach</t>
  </si>
  <si>
    <t>Our Source Code Security Review Service maps your application source code and identifies technical and business logic vulnerabilities.
 Mapping of Code, Business Logic &amp; Application Workflow
 Detailed Fix Information with Source Code Examples
 E.D.I.T.E Intelligently Selects the Ideal Tools
 Integrated Proprietary, Open-Source and Commercial Tools
 Expert Led Test-Case Driven Approach
 Identify Design &amp; Logic Vulnerabilities</t>
  </si>
  <si>
    <t>Our Vulnerability Assessment Service rapidly tests the security of your IT infrastructure from common threats and attack vectors.
 Rapid Review of Network Security
 Detailed Fix Information with Configuration Examples
 E.D.I.T.E Intelligently Selects the Ideal Tools
 Integrated Proprietary, Open-Source and Commercial Tools
 Expert Led Test-Case Driven Approach
 Cost-Effectively Monitor Your Network for Security Issues</t>
  </si>
  <si>
    <t>Organizations are under intense pressure to release software quickly while ensuring security and compliance requirements are met. Doing both isn’t easy — so it comes down to choosing between speed and safety.
 A new approach, called Balanced Development Automation (BDA), enables organizations to build secure digital products without compromising time to market.</t>
  </si>
  <si>
    <t>Whether you’re considering a move to the cloud or already have robust cloud operations, it helps to have a partner who understands the complexities of both the cloud and your business.
 Our industry-leading team of AWS and Azure-certified architects, paired with our experienced practitioners and respected cloud-security thinkers, have collaborated with Fortune 500 companies in financial services, transportation, tech, media, insurance, and telecom to drive cloud security programs across a full range of industries.</t>
  </si>
  <si>
    <t>As your business grows and implements cutting-edge technologies, choosing a partner with experience integrating penetration testing services helps you minimize your exposure.
 You need a partner with industry-leading security expertise that can present their findings in a clear, actionable, and thorough way.</t>
  </si>
  <si>
    <t>In the real world, you don’t know when your business will be attacked, what will be attacked, or how.
 The long-term value of a red teaming engagement comes from choosing an attack simulation partner who understands your business, your security, and your regulatory concerns while executing the engagement in a context that drives strategic business decisions.
 The Security Compass team helps you improve your ability to defend against, and respond to, attacks that put your operations, data, and reputation at risk.</t>
  </si>
  <si>
    <t>We have a solution for the Developer’s Dilemma
 Digital transformations make it absolutely necessary for organizations to release software faster while regulatory requirements mandate it to be secure and protect privacy. Doing both isn’t easy, and most organizations compromise between speed and safety.
 Our flagship solution, SD Elements, enables you to go fast while ensuring application security.
 SD Elements is the world’s first Balanced Development Automation (BDA) platform that enables organizations to innovate fast, stay ahead of the competition, and deliver secure products.</t>
  </si>
  <si>
    <t>Security First Corp</t>
  </si>
  <si>
    <t>https://securityfirstcorp.com/</t>
  </si>
  <si>
    <t>Breach
 Prevention</t>
  </si>
  <si>
    <t>How DataKeep™ from SecurityFirst helps supports breach notification laws
 White Checkmark
 Encrypts personal data-at-rest and manage encryption keys
 White Checkmark
 Manages access to personal data by role or process
 White Checkmark
 Audits data access requests / denials for encrypted personal data
 White Checkmark
 Provides data erasure through cryptographic shredding</t>
  </si>
  <si>
    <t>Cloud
 Security</t>
  </si>
  <si>
    <t>How DataKeep™ from SecurityFirst helps with Cloud Security
 White Checkmark
 Manage data access by role or group, including privileged access with zero trust
 White Checkmark
 Manage data access by specific, approved applications including data backup apps
 White Checkmark
 Encrypt data-at-rest and manage encryption keys separately from the data
 White Checkmark
 Enforce access policies and encrypt data before migrating it to object storage
 White Checkmark
 Audit data access requests / denials for encrypted personal data</t>
  </si>
  <si>
    <t>Data
 Protection</t>
  </si>
  <si>
    <t>DataKeep addresses the most stringent compliance requirements related to the security of processing with cryptographic access policy enforcement, auditing and integrated key management. DataKeep can help organizations avoid hefty fines and detrimental impacts on their brand and reputation.
 DataKeep automatically encrypts all data in the location you define. Customer-defined policies manage the who, what, when, where and how users can access that data in a decrypted state.</t>
  </si>
  <si>
    <t>Data Privacy &amp;
 Data Security</t>
  </si>
  <si>
    <t>DataKeep provides a broad range of features that include access management, integrated key management, sophisticated encryption and event logging to support data security requirements in leading privacy regulations.</t>
  </si>
  <si>
    <t>DataKeep™</t>
  </si>
  <si>
    <t>DataKeep is an integrated and cost-effective approach to data protection with access, encryption, key management and monitoring -- all designed from the ground up using APIs and open standards for ease of orchestration across the enterprise. DataKeep manages data protection from a central console for private, public, and hybrid-cloud environments. Its easy-to-use, agent-based deployment model helps protect data-at-rest on servers running Linux, Windows, Linux Network File Systems and S3 object storage.</t>
  </si>
  <si>
    <t>Ransomware either locks your computer or locks your data before demanding a ransom in exchange for regaining control over your critical assets. Unfortunately, the impact from ransomware extends far beyond paying or not paying a ransom. The disruption of critical services can have an even greater impact on revenue, safety, reputation and brand.</t>
  </si>
  <si>
    <t>SPxCORE™</t>
  </si>
  <si>
    <t>Unbeatable security for your brand and your customers.
 Using its highly patented Federal Information Processing Standard (FIPS) 140-2 certified technology, SPxCore, SecurityFirst™ delivers solutions to enterprises and governments for unsurpassable data protection. The ground breaking combination of AES-256 encryption and cryptographic splitting delivers incremental protection over competitive offerings.</t>
  </si>
  <si>
    <t>Anti-Virus software is commonly used to detect, prevent and remove malware; it is also used to protect against, viruses, worms, Trojans, spyware and adware.
 Anti-virus vendors use a number of strategies to secure devices. All use the method of signature-based detection, which is a technique of utilising known patterns of executable code. Heuristics is another method of prevention and more commonly associated with securing devices against Zero-day threats. Another method is utilising a sandbox, this allows for analyse of the executable code and any potential outcomes.</t>
  </si>
  <si>
    <t>Our security specialist will closely work with you to identify the correct solution, so as to ensure a “duty of care” not only for your own well being but that of your customers. In the business world it takes years to build a strong brand, but only seconds to lose it. Protect your brand by implementing resilient security measures with Security in Motion at your side.</t>
  </si>
  <si>
    <t>Device control allows an IT department to restrict all removable devices or just those they permit, the ability to enforce encryption and restrict by file type. It also allows for a range of policies, such as read/write, scheduled/temporary access and port accessibility. The reporting functionality can identify who transferred what, where and when. These reports can be vital for management and HR when an employee attempts to remove sensitive data from a network.</t>
  </si>
  <si>
    <t>The need to comply with the assortment of government and industry regulations is a major concern for IT managers. Few areas of the IT industry get swamped with rules and regulations compared to that of security.
 ​Security in Motion provides the experience and expertise to assist organisations when looking to achieve IT Compliance. For more information regarding our consultancy in relation to IT compliancy please contact us or request a call-back.</t>
  </si>
  <si>
    <t>The importance of remote access has become increasing essential, especially with dynamic and ever changing market conditions. The ability to stay one step ahead of the competition is critical.
 ​Remote access provides your employees with the ability to work from any location globally. There is no need to wait until you’re in the office to send that proposal or complete that presentation. With a SSL VPN (Secure Sockets Layer virtual private network) you can increase productivity and empower your employees.</t>
  </si>
  <si>
    <t>Security audits are principally undertaken for greater visibility of one’s network security posture, regulatory compliance and risk management.
  If executed correctly, a security audit can expose weaknesses in technologies, practices, employees and other key areas.</t>
  </si>
  <si>
    <t>In search of where the security gaps lie in your company? Looking for strategic methods to slash risk? Security Innovation offers consulting services that cover everything from secure software development lifecycle (SSDLC) gap analyses to design and code reviews to third-party process certification assessments.</t>
  </si>
  <si>
    <t>Whether responding to an information security incident, developing compliant policies or assisting in the development of a security strategy, SMP offers a variety of security experience in preventive, detective, and corrective services.
 CUSTOM SECURITY CONSULTING 
 Based on client needs and goals, SMP works to determine the best course of action including business owners, stakeholders and vendors. After assessing the current situation versus business requirements, SMP will customize our offerings and pricing to document and make suggestions that minimize risk and liability and meet with industry standards.</t>
  </si>
  <si>
    <t>Detect unknown threats and anomalies with Advanced Threat and Log Analysis service (ATLAS). We’ve spent the last 20 years developing our Advanced Analytics platform that uses 6 Artificial Intelligence models and machine learning to find dynamic threats.
 Our Advanced Threat and Log Analysis service also includes our 24×7 threat monitoring, Advanced Log Analysis, and access to the ThreatWatch platform.</t>
  </si>
  <si>
    <t>IDPS On-Demand
 CISCO POWERED SECURITY
 NOTHING KILLS ATTACKS EARLIER THAN DNS-LAYER SECURITY
 Security On-Demand’s IDPS On-Demand helps organizations protect against threats before they happen. Attackers are more frequently using the internet’s Domain Name Service (DNS) to hide and perpetuate attacks.</t>
  </si>
  <si>
    <t>Firewall management requires lots of expertise, can be time consuming and resource intensive. Our certified engineers can take over the day to day management tasks so your team can focus on more strategic and important IT projects.
 Security On-Demand provides a broad range of vendor support capabilities with responsive support, log monitoring, analytics, and 24×7 technical support.</t>
  </si>
  <si>
    <t>MANAGED INTRUSION PREVENTION, DETECTION &amp; RESPONSE SERVICE
 Security On-Demand’s Policy and Compliance Analysis (PCA) Service provides firewall, router, and switch security policy configuration and risk analysis “as-a-Service”.
 Our PCA Service is a comprehensive, non-intrusive, solution for gaining instant visibility to policy changes that may decrease your risk posture, without your knowledge or consent.</t>
  </si>
  <si>
    <t>Security On-Demand’s Managed Web Application Firewall Service provides essential defense against exploitation from application based attacks.
 MANAGED WEB APPLICATION FIREWALL
 Managed Web Application Firewall Service helps relieve the burden of managing and maintaining business applications, e-commerce sites, intranets and other applications that utilize web-based architectures.</t>
  </si>
  <si>
    <t>Security On-Demand’s Policy and Compliance Analysis (PCA) Service provides firewall, router, and switch security policy configuration and risk analysis “as-a-Service”.
 Our PCA Service is a comprehensive, non-intrusive, solution for gaining instant visibility to policy changes that may decrease your risk posture, without your knowledge or consent.</t>
  </si>
  <si>
    <t>Threat hunting can reduce malware dwell time, the time between its discovery and a data breach.
 Shortening that cycle can make all the difference. Potentially spending just a few hours of remediation compared to going out of business due to a full-on compromise.</t>
  </si>
  <si>
    <t>Continuous vulnerability scanning services provide an added level of security protection that all organizations should be leveraging to uncover those situations and significantly reduce the time to detect in your environment.
 Our Scans On-Demand Service provides an added layer of security for your organization without the added expense of additional team members or training.</t>
  </si>
  <si>
    <t>Security Onion Solutions is the only official training provider of the Security Onion software.
 Choose from On-Demand (Free and Premium) or Instructor Led training.
 Free On-Demand
 Get started by taking the free Security Onion 2 Essentials training.
 This course is a prerequisite to the premium on-demand courses.
 Premium On-Demand
 We offer online training via on-demand training modules. They are a cost-effective alternative to instructor led training, but do not include the in-depth, hands-on labs that our instructor led classes offer.
 We currently provide training for both the new Security Onion 2, and existing Security Onion 16.04.</t>
  </si>
  <si>
    <t>Security Onion is a free and open source Linux distribution for threat hunting, enterprise security monitoring, and log management. The easy-to-use Setup wizard allows you to build an army of distributed sensors for your enterprise in minutes!
 Security Onion includes Elasticsearch, Logstash, Kibana, Suricata, Zeek (formerly known as Bro), Wazuh, Stenographer, TheHive, Cortex, CyberChef, NetworkMiner, and many other security tools.</t>
  </si>
  <si>
    <t>Official Hardware Appliances for Security Onion
 We know Security Onion's hardware needs, and our appliances are the perfect match for the platform. Leave the hardware research, testing, and support to us, so you can focus on what's important for your organization.
 Support Security Onion
 Not only will you have confidence that your Security Onion deployment is running on the best-suited hardware, you will also be supporting future development and maintenance of the Security Onion project!</t>
  </si>
  <si>
    <t>In the contingency planning process, the purpose of the BIA is to correlate 
 specific system components with the critical services that they provide, and 
 based on that information, to characterize the consequences of a disruption 
 to the system components. Key steps are listing critical IT resources, 
 identifying disruption impacts and allowable outage times, and developing 
 recovery priorities.</t>
  </si>
  <si>
    <t>Information Assurance (IA) and Risk Management remains an important and complex challenge...
 ... both large and small. Faced with an evolving threat environment, business process owners, security professionals, and user stakeholders such as healthcare practitioners must collectively manage risk to ensure essential functions, data, and personnel are protected.</t>
  </si>
  <si>
    <t>Uncertainty is present in any program or project.
 Managing potential adverse events through a quality risk management program can yield huge savings in cost, better quality, and on-time delivery.
 Security Risk Solutions can help you pro-actively address risks before they become issues. We can help your organization understand how to forecast and identify risks, evaluate them, and prevent them from becoming a costly reality.</t>
  </si>
  <si>
    <t>Our strategic risk assessment services are organizationally focused and are usually tailored towards specific compliance requirements such as the HIPAA Security Rule.
 Our consultants have conducted numerous on-site organizational risk assessments, for private, public, and government organizations of different scale. We know how to tailor the process to suit your needs and maximize the efficiency of the on-site portion of the engagement.</t>
  </si>
  <si>
    <t>Whether you are sending cybersecurity assessments or responding to lengthy questionnaires, Atlas makes the process two times faster, more accurate, and secure. Atlas is the industry’s only completely integrated security ratings and vendor assessment solution. Atlas’ centralized platform leverages machine learning to align questionnaire responses with SecurityScorecard Ratings, providing an instant 360° view of cyber security risk and automatic validation of responses, enabling companies to objectively pinpoint risk.
 Securityscorecard atlas platform</t>
  </si>
  <si>
    <t>Holistic Identity and Access Management Solution</t>
  </si>
  <si>
    <t>Real-time insights and Analytics</t>
  </si>
  <si>
    <t>How are risk-relevant user behaviors identified in your organization?
 How are patterns in risk-relevant data recognized and communicated to those executives who need to authorize action and then repackaged for those who need to take the action?
 At Security Weaver, these and other challenges associated with robust risk-relevant data collection, correlation, analysis, and communication have been elegantly addressed for both large and small enterprises.</t>
  </si>
  <si>
    <t>Process Auditor</t>
  </si>
  <si>
    <t>Controls Monitoring</t>
  </si>
  <si>
    <t>Self-service Automation</t>
  </si>
  <si>
    <t>SECURITY DASHBOARD</t>
  </si>
  <si>
    <t>VDNA MONITORING FEATURES</t>
  </si>
  <si>
    <t>VDNA MONITORING PRICES</t>
  </si>
  <si>
    <t>CyberDAM DDoS Protection</t>
  </si>
  <si>
    <t>Platform - SecurityGate.io</t>
  </si>
  <si>
    <t>SecurityHeadhunter</t>
  </si>
  <si>
    <t>https://www.securityheadhunter.com/</t>
  </si>
  <si>
    <t>IT Security Consulting</t>
  </si>
  <si>
    <t>PCI, HIPAA</t>
  </si>
  <si>
    <t>Data Security Vulnerability Assessment</t>
  </si>
  <si>
    <t>Data Security Academy</t>
  </si>
  <si>
    <t>Computer Hacking Forensic Investigators</t>
  </si>
  <si>
    <t>GSA Schedule Highly Adaptive Cybersecurity Services (HACS)</t>
  </si>
  <si>
    <t>Card Data Discovery Tool-PANscan</t>
  </si>
  <si>
    <t>Penetration Testing | Ethical Hacking</t>
  </si>
  <si>
    <t>Whether it's a new POS system, firewall configuration, or compliance with a security mandate, your customers expect you to be ready with a solution. The SecurityMetrics reseller program not only allows you access to award-winning data security and compliance tools, but also provides the education, support, and reliable partnership needed to drive sales and grow revenue.</t>
  </si>
  <si>
    <t>Information Security Training | Cyber Security Training</t>
  </si>
  <si>
    <t>Mobile | Cell Phone Security | Mobile Device Protection | Mobile Security</t>
  </si>
  <si>
    <t>Internal Scanner | Network Security Tools | SecurityMetrics Vision</t>
  </si>
  <si>
    <t>Skimming Protection</t>
  </si>
  <si>
    <t>External Vulnerability Scanner</t>
  </si>
  <si>
    <t>Webpage Integrity Monitoring</t>
  </si>
  <si>
    <t>The Internet can be a magnificent resource for kids to conduct research for school, communicate with friends and family as well as play games. But the resource can also pose many hazards if not used properly. That’s why it’s important to be aware of what your kids see, hear and do on the Internet, who they meet, and what they share about themselves while online.</t>
  </si>
  <si>
    <t>STEM</t>
  </si>
  <si>
    <t>STEM (Science, Technology, Engineering and Math) is a curriculum based on the idea of educating students in four specific disciplines — science, technology, engineering and mathematics in an interdisciplinary and applied approach. Rather than teach the four disciplines as separate and discrete subjects, STEM integrates them into a cohesive learning paradigm based on real-world applications.</t>
  </si>
  <si>
    <t>ENGAGING SECURITYRECRUITER.COM'S DIRECT RECRUITING SERVICES</t>
  </si>
  <si>
    <t>We’re in the people business. We just happen to have been working with people who possess Security, Risk, Compliance, Threat and Privacy talent for a long time. Our understanding of how these talented and frequently super high IQ gifted people think, behave, and operate runs deep.</t>
  </si>
  <si>
    <t>SECURITY CAREER COACHING</t>
  </si>
  <si>
    <t>SECURITY RECRUITING EXPERTISE</t>
  </si>
  <si>
    <t>SecurityRecruiter.com’s first Information Security recruiting assignment was performed in the 1996 / 1997 time frame when the requirement was to find someone who could harden UNIX and Windows NT. One candidate was delivered to what is now a Big 4 firm and the search was completed.</t>
  </si>
  <si>
    <t>Security ratings enable companies to instantly rate, understand, and continuously monitor the security risk of any company worldwide, non-intrusively and from an outside-in perspective.
 SecurityScorecard uses an A-F rating scale so that companies can easily understand, communicate, and improve their cybersecurity posture.</t>
  </si>
  <si>
    <t>Security Orchestration Automation &amp; Response (SOAR)</t>
  </si>
  <si>
    <t>Network Detection and Response (NDR)</t>
  </si>
  <si>
    <t>Identify advanced threats that standalone network traffic analysis (NTA) or security information and event management (SIEM) solutions are not able to detect.
 Reduce false positives by over 90% by prioritizing threats using Securonix threat chains that span across network and security events.</t>
  </si>
  <si>
    <t>User and Entity Behavior Analytics</t>
  </si>
  <si>
    <t>Securonix UEBA leverages advanced, patented behavior analytics algorithms to analyze and correlate interactions between users, systems, applications, IP addresses, and data.
 Securonix UEBA is the heart of the Securonix Next-Gen SIEM, delivering strong threat detection and response capabilities.</t>
  </si>
  <si>
    <t>One Time Password</t>
  </si>
  <si>
    <t>With Identity Proofing SecZetta has made it possible to easily invoke large scale or individual identity verification during the onboarding process or at any time throughout the identity lifecycle. Identity proofing is available on demand or can be triggered by a lifecycle workflow event in SecZetta’s Third Party Identity Risk solution.</t>
  </si>
  <si>
    <t>Our APIs make it easy to leverage SendSafely's core features from within your own code. Let us do the heavy lifting when it comes to secure file exchange.</t>
  </si>
  <si>
    <t>Help Desk Integrations</t>
  </si>
  <si>
    <t>Our support platform integrations lets agents securely send and receive files of any size and type. Individual files up to 10GB can be added to each ticket, secured with true end-to-end encryption for maximum security. Send any file from any device, integrated directly with your Help Desk.</t>
  </si>
  <si>
    <t>SendSafely provides out of the box compliance for HIPAA, GDPR, CCPA and more.
 By installing our native integrations for popular email platforms you can be up and running in minutes.</t>
  </si>
  <si>
    <t>End-to-End Encrypted File Transfer</t>
  </si>
  <si>
    <t>Items you send via email or share through online services like Dropbox can fall into the wrong hands. With SendSafely, nobody can access your information other than you and the people you share with.</t>
  </si>
  <si>
    <t>Dropzone</t>
  </si>
  <si>
    <t>The Dropzone is a cost-effective way to protect reputation, safeguard data, and meet regulatory and compliance requirements without costly upgrade or replacement of current systems or disruption to your current workflow.</t>
  </si>
  <si>
    <t>Our Enterprise file transfer is all about options. Add embedded file sending to your website and create a seamless file transfer experience for customers and employees. With deep customization options you can configure the layout, access, and security. Multiple unique custom integration pages are also possible for different departments, customers and campaigns - all in the same account. These things are all part of our Enterprise file transfer experience.</t>
  </si>
  <si>
    <t>Increase productivity with our Professional plan that lets you send and receive files securely. (Your file recipients and those sending you files won't even need an account.) Keep your browser closed and use our Outlook Plugin to start new file transfers while others continue in the background. Encourage customers to send files to you securely by sharing a Filebox link with them.</t>
  </si>
  <si>
    <t>Sending large files shouldn't be difficult! With our Starter plan, it's not. This easy file transfer is fast and powerful. Starter gives you access to reliable and secure sending that complies with multiple state and federal privacy regulations including HIPAA, PCI-DSS and EU-US Privacy Shield.</t>
  </si>
  <si>
    <t>Senetas CM7 Network Encryption Manager (CypherManager™) is Senetas’ innovative encryption management platform.
 Designed as an element manager, it enables the intuitive management of the full range of Senetas CN network encryptors, across all Layer 2 Ethernet and Fibre Channel network protocols and topologies.</t>
  </si>
  <si>
    <t>CN4000 Series</t>
  </si>
  <si>
    <t>The CN4000 series is the ideal low-cost, high-performance encryptor range for Small to Medium Enterprises (SME). They also provide a cost-effective “encrypt everywhere” solution for Large Enterprises.
 Setting a new price/performance benchmark, the CN4000 Series is designed to meet more modest network requirements, but still delivers the same high-assurance encryption security that make Senetas encryptors stand out.</t>
  </si>
  <si>
    <t>CN6000 Series</t>
  </si>
  <si>
    <t>Senetas CN6000 Series encryptors provide highly secure, full line-rate transparent encryption for data moving across metro / wide area Ethernet networks; in point-to-point, hub &amp; spoke or meshed environments.
 The CN6000 Series are rack-mounted, high-speed encryptors for business-critical applications, offering 1Gbps to 10Gbps bandwidth speeds.</t>
  </si>
  <si>
    <t>CN9000 Series</t>
  </si>
  <si>
    <t>CV Series</t>
  </si>
  <si>
    <t>The CV1000 is the first crypto-agile Virtualised Network Function (VNF) designed for large-scale, virtualised WAN/MAN encryption.
 Today’s multi-Layer network environments are supported through network independent encryption, delivering concurrent, multi-Layer encryption security (Layers 2, 3 and 4).</t>
  </si>
  <si>
    <t>The file-sharing and collaboration marketplace is crowded with applications promising to deliver on the potential of a work anywhere, with anyone, culture.
 Solutions like DropBox, Box and OneDrive all offer a degree of security but, for many organisations, they don’t meet their standards for maximum data protection. Increasingly, data sovereignty, which is to say 100% data location control, is also being considered as a serious security issue.</t>
  </si>
  <si>
    <t>Votiro Disarmer</t>
  </si>
  <si>
    <t>Votiro Disarmer leverages patented Content Disarm &amp; Reconstruction technology to proactively protect your files from the most advanced, persistent cyber-attacks.
 It sanitises incoming, shared and stored files, enterprise-wide; eliminating the risks associated with both known and zero-day, or undisclosed, attacks. At the same time, it preserves 100% of original file content and functionality, without disrupting user workflows.</t>
  </si>
  <si>
    <t>Sengex’s THREAT</t>
  </si>
  <si>
    <t>Sengex’s THREAT (Threat Reduction Engineering and Assessment Team) is a results-oriented team of professionals that uses processes specifically designed to delivery the best solution to achieve early-warning threat detection and protection:</t>
  </si>
  <si>
    <t>Access Management (PAM)</t>
  </si>
  <si>
    <t>Centralized access management, with the purpose of protecting and controlling the use of generic and high privilege credentials, providing secure storage, access segregation and full traceability of use.</t>
  </si>
  <si>
    <t>Application Identity (AAPM)</t>
  </si>
  <si>
    <t>It’s possible to delete credentials embedded in source codes, scripts and configuration files, making passwords managed by the solution and invisible to developers and IT support staff.</t>
  </si>
  <si>
    <t>Behavior Analysis</t>
  </si>
  <si>
    <t>Even when privileged access is inherent to the user’s role, some critical stages in access management include detection, alert and response to activities performed by this kind of credential.</t>
  </si>
  <si>
    <t>Centralized management of digital certificates lifecycle within the organization, from discovery through automatic scanning on websites, directories and web servers, to automated renewal of the certificate through external or internal Certification Authorities.</t>
  </si>
  <si>
    <t>Cloud Identity and Access Management</t>
  </si>
  <si>
    <t>These cloud providers can ensure compliance for your infrastructure and environment, but compliance with security and risk mitigation requirements is still the client’s responsibility. The lack of assurance and due diligence may not be malicious, but when something happens to stored data, the business is in jeopardy.</t>
  </si>
  <si>
    <t>DevOps and Secret Management</t>
  </si>
  <si>
    <t>Currently, the software delivery pipeline is focused on delivering high quality products and services to the market in an increasingly fast and efficient way. One way to do this is through the use of DevOps (Development and Operations) methodologies.
 DevOps promote a set of processes and methods for thinking about communication and collaboration between departments, focusing on rapid and continuous deployment, integration, delivery, and development.</t>
  </si>
  <si>
    <t>Endpoint PAM Linux</t>
  </si>
  <si>
    <t>Endpoint PAM Windows</t>
  </si>
  <si>
    <t>High Availability and Contingency</t>
  </si>
  <si>
    <t>Eliminate failures that impact your IT environment and cause losses.</t>
  </si>
  <si>
    <t>senhasegura is designed to be fully integrated with the infrastructure.</t>
  </si>
  <si>
    <t>ITSM Integration</t>
  </si>
  <si>
    <t>The senhasegura platform integrates the main IT Service Management (ITSM) solutions to ensure that only changes that have been authorized within the change window can be performed, thus avoiding those not associated with the governance process.</t>
  </si>
  <si>
    <t>Local User Provisioning</t>
  </si>
  <si>
    <t>Provisioning and revocation of privileged local user access on Windows, Linux and Unix platforms, enabling centralized and automated management of devices that aren’t integrated with directory services.</t>
  </si>
  <si>
    <t>Monitoring of senhasegura operation aspects and its components.</t>
  </si>
  <si>
    <t>PAM Crypto Appliance</t>
  </si>
  <si>
    <t>For companies that want a higher level of security, guaranteed performance, and a centralized software and hardware support service, senhasegura offers a set of appliances sized for each need, depending on the number of concurrent users and the desired recording time.</t>
  </si>
  <si>
    <t>PAM Crypto Virtual Appliance</t>
  </si>
  <si>
    <t>PAM Load Balance</t>
  </si>
  <si>
    <t>Integrated load balancing solution, which monitors various aspects of senhasegura Cluster and performs the balancing of incoming connections in the application instances.</t>
  </si>
  <si>
    <t>Privileged Change Audit</t>
  </si>
  <si>
    <t>The Privileged Change Audit feature is dedicated to protecting groups of devices and instantly auditing changes made by users and/or machines, in order to ensure that the performance of planned actions was and will be done correctly.</t>
  </si>
  <si>
    <t>Privileged Information Protection</t>
  </si>
  <si>
    <t>Storage of personal information, such as personal passwords and digital certificates.</t>
  </si>
  <si>
    <t>Product Architecture</t>
  </si>
  <si>
    <t>senhasegura product architecture consists of a set of integrated component layers that support senhasegura functioning, from physical layer to application layer. Each component performs different tasks in the solution.</t>
  </si>
  <si>
    <t>SaaS Access Management (PAM)</t>
  </si>
  <si>
    <t>The compliance with current standards and regulations (LGPD; DGPR; PCI DSS; ISA 62443; among others) is a challenge for companies of all sizes, especially when time is against us.
 senhsegura SaaS is the first Brazilian PAM solution to offer a cloud-native password vault, protecting privileged credentials in managing, rotating password, auditing, and monitoring privileged accounts.</t>
  </si>
  <si>
    <t>Scan Discovery</t>
  </si>
  <si>
    <t>The Scan Discovery feature surveys the environment and enables automated registration of devices and their respective credentials in the solution. In this way, senhasegura ensures that all credentials and devices are available for use, and that none of are unknown or outside the privileged access management process.</t>
  </si>
  <si>
    <t>Full protection assured for all types of threats.</t>
  </si>
  <si>
    <t>Session Management (PSM)</t>
  </si>
  <si>
    <t>Recording and storage of all remote sessions performed through the solution for later viewing. The recording can be used to prove the change to a database, identify an improper action in a critical system, find the root cause of a problem, or meet audit, inspection or legal demands.</t>
  </si>
  <si>
    <t>SSH Key Management</t>
  </si>
  <si>
    <t>Secure storage, rotation and access control for SSH key protection.</t>
  </si>
  <si>
    <t>Task Management</t>
  </si>
  <si>
    <t>User action management on devices, allowing a user to execute a specific task without the need of password granting or privileged session authorization.</t>
  </si>
  <si>
    <t>A solution dedicated to environment monitoring in order to detect and send real-time alerts of any suspicious action performed with privileged credentials, allowing the security team to prevent an ongoing attack.</t>
  </si>
  <si>
    <t>Need an inventory of assets?
 Discover what is really on your network using raw network metadata!
 Convert raw network captures into asset inventories, all from an app on your Desktop.
 No Sensors. No appliances. Just an app for OSX, Windows, and Linux that leverages Senrio's Device Identification Engine.
 Your privacy is protected. Senrio uses only metadata for identification and profiling so the "contents" of your traffic stay on site.</t>
  </si>
  <si>
    <t>Need continuous asset inventory, awareness, and behavior?
 Senrio Insight continuously analyzes your network in real-time.
 Discover what is really on your network using raw network metadata!
 Install as many "sensors" as you need. Monitor multiple sites without paying more.
 Your privacy is protected. Senrio uses only metadata for identification and profiling so the contents of your traffic stay on site (ideal for environments where privacy is paramount)</t>
  </si>
  <si>
    <t>Senrio Insight for larger deployments that require more sensors
 Want to add automatic asset identification and profiling to your product?
 Join our other OEMs and Partners that embed the full Senrio stack into their products: from home routers to networking vendors, and endpoint protection.</t>
  </si>
  <si>
    <t>Governance, Risk and Compliance</t>
  </si>
  <si>
    <t>Governance, Risk and Compliance (GRC) is a critical investment for your organisation’s long-term growth, value and sustainability. Proper governance and compliance will enhance your control, increase your profitability and ensure you meet your legal obligations. GRC is a key function of Sense of Security’s Cyber Security Advisory.</t>
  </si>
  <si>
    <t>Security Testing &amp; Assurance</t>
  </si>
  <si>
    <t>Vulnerability assessment</t>
  </si>
  <si>
    <t>Our sector-leading cyber security services help you meet and respond to the daily cyber security challenges. You can rely on our deep, practical cyber security knowledge and the expert services we provide.</t>
  </si>
  <si>
    <t>For Sense of Security, cyber security is our core business. It is our job to stay abreast of the latest risks and security solutions.
 We offer a complete suite of Managed Security Services (MSS) to provide your business with expert, cost-effective protection. We can complement your in-house abilities or develop them from scratch.</t>
  </si>
  <si>
    <t>Cyber Security Integration and Engineering</t>
  </si>
  <si>
    <t>Identity and Access Management Consulting (IDAM)</t>
  </si>
  <si>
    <t>Digital Forensics, Incident Response and Data Recovery</t>
  </si>
  <si>
    <t>Cyber Security Training Program with Certified Trainers</t>
  </si>
  <si>
    <t>Ranger® IoT: Network Visibility &amp; Control. A cloud
 delivered, software-defined network discovery
 solution designed to add global network visibility
 and control with minimal friction.</t>
  </si>
  <si>
    <t>Singularity Cloud Workload Security. Simplifying
 security of cloud VMs and containers, no matter
 their location, for maximum agility, security,
 and compliance.</t>
  </si>
  <si>
    <t>Singularity Complete: Consolidating Vital Security
 Functions. Designed for organizations seeking
 single-agent enterprise-grade prevention, detection,
 response and hunting across endpoint, cloud,
 and IoT coupled with critical automations.</t>
  </si>
  <si>
    <t>Singularity Control: The Suite Features You Need.
 Made for organizations seeking the best-of-breed
 cybersecurity with additional suite features.</t>
  </si>
  <si>
    <t>Singularity Core: Cloud-Native NGAV.
 Endpoint security bedrock for organizations that
 want to replace legacy AV or NGAV with an effective
 EPP that is easy to deploy and manage.</t>
  </si>
  <si>
    <t>Sentor - Remote Wireless Monitoring &amp; Control</t>
  </si>
  <si>
    <t>Security - Sentor</t>
  </si>
  <si>
    <t>Why Sepio</t>
  </si>
  <si>
    <t>Existing Cyber Security products do not provide the required visibility level, nor the capability to enforce granular policies. Furthermore, Cyber crime organizations and state sponsored activities exploit those “blind spots” to gain access to your organization’s most valuable assets – by injecting malware , ransomware and leaking data through the use of Rogue devices, which are detected only by Sepio Systems physical layer fingerprinting algorithm.</t>
  </si>
  <si>
    <t>SEPPmail provides an easy-to-use solution for this day-to-day problem.
 • If the size of a message exceeds a configurable limit this message is hold back on the SEPPmail gateway and is encrypted.
 • The receipient gets a GINA message where he can securely download the oversized attachment(s).
 • The storage time of the messages is limited and configurable
 • In the first contact the receipient gets an initial password delivered by SMS</t>
  </si>
  <si>
    <t>“SEPPmail iApp” enables the decryption of secure messages which have been encrypted with the “SEPPmail Gina” procedure and received on an iPhone or iPad. When the encrypted attachment is opened, it is transmitted back to the “SEPPmail” appliance via a secure SSL connection and, after the correct password is entered, it is shown in decrypted format. Two-Factor Authentication guarantees message confidentiality and protects e-mails against phishing attacks.</t>
  </si>
  <si>
    <t>Sequretek EDPR</t>
  </si>
  <si>
    <t>Provide right access for the right resources at the right time to the right people with Sequretek’s IGA.
 IGA: Comprehensive Access &amp; Identity Management Through the Lifecycle of Employees
 Sequretek’s IGA (Identity Governance and Administration) product is the industry’s leading offering for
 comprehensive access and identity management of employees through their lifecycle with the organisation.</t>
  </si>
  <si>
    <t>Threatsweep</t>
  </si>
  <si>
    <t>We recommend four phases to understand data privacy and comply with GDPR: Scoping, it assess your compliance readiness, understand gaps, and develop a plan to not only comply with GDPR, but to measurably improve security overall. Privacy Programming, implement a program to manage data, develop policies, develop training, and adjust business processes. Third phase is Incident Response and Breach Notification, and the fourth phase is Detect and Defend.</t>
  </si>
  <si>
    <t>You need an accountant to perform the SOC 2 audit, but you want technical expertise to prepare. Sera-Brynn’s team will help with:
 Advice on the scope of the audit
 In-depth technical readiness, including network boundary and vulnerability scans
 Documenting risk decisions
 Reducing risk with security improvements
 Preparing technical remediation reports
 Compliant best practices, and
 Documentation, including the SOC 2 Management Assertion.</t>
  </si>
  <si>
    <t>Our threat hunters are effectively detectives. They combine the skills required for penetration testing, forensics, auditing, programming, and big data analysis and focus on finding ongoing attacks that have gotten past the boxes and software.</t>
  </si>
  <si>
    <t>Expand DevOps success across the enterprise. Take the risk out of going fast and minimise friction between IT operations and development.</t>
  </si>
  <si>
    <t>SEVN-X has the expertise to help reduce response time, minimize the impact of a breach, and help you recover faster. SEVN-X also offers Incident Response Assurance plans to ensure we're here to help 24x7x365. We've got you covered.</t>
  </si>
  <si>
    <t>Securing Office365</t>
  </si>
  <si>
    <t>SEVN-X has the requisite strategic and tactical experience needed to help you securely configure and manage Office 365 and Azure Active Directory.</t>
  </si>
  <si>
    <t>API Defense</t>
  </si>
  <si>
    <t>Featuring a simple-to-deploy implementation, API Defense from Shape inspects network-layer telemetry signals to classify protected HTTP API calls to detect attacks and unwanted automation, and either throttle or fully mitigate API calls from different sources. 
 By eliminating malicious and unwanted automation traffic against HTTP APIs, API Defense slashes risks, improves user experiences, reduces operating costs, and is very developer-friendly.</t>
  </si>
  <si>
    <t>BLACKFISH</t>
  </si>
  <si>
    <t>The average person uses the same password across four different accounts. So even if your organization hasn’t been breached, chances are many of your users’ credentials have been spilled elsewhere.
 Blackfish alerts your company in real-time if and when criminals actively use your customers’ or employees’ credentials elsewhere on the web.</t>
  </si>
  <si>
    <t>SHAPE AI FRAUD ENGINE™</t>
  </si>
  <si>
    <t>Reducing online fraud against web and mobile applications is difficult. Despite having numerous fraud tools, fraud losses for most enterprises continue to increase each year. Worse, fear of fraud also causes enterprises to impose friction on legitimate users. Shape AI Fraud Engine (SAFE) gives fraud teams a new and powerful solution to detect and eliminate online fraud.</t>
  </si>
  <si>
    <t>SHAPE DEFENSE</t>
  </si>
  <si>
    <t>Shape Defense provides all-in-one security to protect your site from bots, fake users, and unauthorized transactions, preventing large scale fraud and eroded user experiences. Companies get the visibility, detection and mitigation outcomes they need to slash fraud, reduce cloud hosting, bandwidth and compute costs, improve user experiences, and optimize their business based on real human traffic.</t>
  </si>
  <si>
    <t>SHAPE ENTERPRISE DEFENSE</t>
  </si>
  <si>
    <t>Shape invisibly protects every application from attack, fraud, and abuse. Shape has developed expertise in not just knowing whether a request is coming from a bot or human, but whether the request was made with malicious or benign intent. This ability allows Shape to prevent fraud in real-time; manage aggregator and partner access to your applications; and provide new data for customer and business insights</t>
  </si>
  <si>
    <t>AUGMENT OR REPLACE ENCRYPTION</t>
  </si>
  <si>
    <t>Augment security for encrypted data to protect against lost or stolen keys, misconfiguration, and more. ShardSecure works transparently with data encrypted before (app-based) Microsharding or after (storage-based) Microsharding.
 Replace encryption with ShardSecure to simplify your data security solution and avoid the overhead of key management solutions. Sensitive data that has not been encrypted at rest can be secured quickly and easily with Microsharding.</t>
  </si>
  <si>
    <t>ELIMINATE DATA SENSITIVITY</t>
  </si>
  <si>
    <t>Automatically eliminate the value of your data on back-end cloud infrastructure. Our unique Microshard™ technology shreds, mixes and distributes data so it is it incomplete and unreadable, while ensuring high availability, disaster recovery and security. Data is protected in the event of a breach, separated from those with privileged access, and the sensitivity class is reduced for regulatory compliance</t>
  </si>
  <si>
    <t>MICROSHARDING FOR DEVOPS SECURITY</t>
  </si>
  <si>
    <t>Accidental exposure of proprietary code on public repositories (like GitHub or Bitbucket) or theft of newly developed code can derail or delay development efforts. It can also reveal trade secrets and be used to create exploits or extract credentials by hackers. Microshard technology ensures code is not readable or exploitable at rest and has zero value in transit, enabling secure sharing between intended parties on a global scale.</t>
  </si>
  <si>
    <t>MULTI-CLOUD SUPPORT</t>
  </si>
  <si>
    <t>The ShardSecure™ Engine is currently integrated with the top five cloud service providers including AWS, Azure, Google, IBM and Oracle Cloud Infrastructure, in addition to Box and Dropbox.
 Our flexible core engine can be rapidly integrated with other cloud service providers upon customer request.</t>
  </si>
  <si>
    <t>SECURE CLOUD ENABLEMENT</t>
  </si>
  <si>
    <t>Achieve true data agility, moving data to or from on-premises solutions or multiple cloud providers without changing front end code or configuration. Microsharding eliminates the sensitivity of data in the cloud to protect customers from the risk of security vulnerability caused by improperly configured data.
 Migrate data with one click, while ensuring data is protected prior to, in transit to, and at rest on your systems.</t>
  </si>
  <si>
    <t>Remote Network
 DDoS Protection</t>
  </si>
  <si>
    <t>Cyber Security &amp; Monitoring</t>
  </si>
  <si>
    <t>Identity &amp; Access Security</t>
  </si>
  <si>
    <t>IT Solutions</t>
  </si>
  <si>
    <t>Risk Assurance &amp; Advisory</t>
  </si>
  <si>
    <t>SOCaaS</t>
  </si>
  <si>
    <t>Sherpa Intelligence</t>
  </si>
  <si>
    <t>https://www.sherpaintel.com/</t>
  </si>
  <si>
    <t>Proven Privacy and Compliance Tools</t>
  </si>
  <si>
    <t>Offering unparalled service, over 3,500 successful customer journeys later.</t>
  </si>
  <si>
    <t>Dagah: Mobile Penetration Testing Software</t>
  </si>
  <si>
    <t>Mobile Penetration Test Training</t>
  </si>
  <si>
    <t>Security Awareness/Remediation Training</t>
  </si>
  <si>
    <t>Executive Headhunting services</t>
  </si>
  <si>
    <t>Careers</t>
  </si>
  <si>
    <t>Executive hiring will create a lasting and significant financial impact on your firm for years to come. We understand that the top leadership for your organization is a special kind of hire requiring a significantly different kind of approach. We locate the ideal, experienced leaders you need to take your company to the next level.</t>
  </si>
  <si>
    <t>Recruiting services</t>
  </si>
  <si>
    <t>It’s tough to find good salespeople. And it’s even tougher to find good salespeople who really know IT Security. These people are in demand so time is of the essence. When you find the right person, we know you have to move and move fast to hire. We don’t just identify candidates based on a set of criteria.</t>
  </si>
  <si>
    <t>Sourcing services – Contract recruiting</t>
  </si>
  <si>
    <t>Sometimes you need to locate a source of staffing to meet some specific needs. Maybe it’s to fill certain hours or days – or both. Maybe it’s locating the right people with critical language skills. Regardless, we locate sources of top talent so that you can manage an efficient and successful workforce.</t>
  </si>
  <si>
    <t>Anti-Bot</t>
  </si>
  <si>
    <t>Identifying bot threats in real-time gives organizations the best chance to proactively block security holes and take actions against emerging threat vectors.
  Radware Bot Manager's Bot Intelligence Feed arms partners and service providers with the latest information related to potential attack.</t>
  </si>
  <si>
    <t>Agent-based approaches add complexity, costing time and money. Worse still, micro-segmentation that uses agents merely manages an IP table’s firewall rules on workloads and doesn’t provide true security.
 The agentless ShieldX approach provides a frictionless means to discover, automate, and micro-segment all the way to layer 7.</t>
  </si>
  <si>
    <t>Shift Technology</t>
  </si>
  <si>
    <t>www.shift-technology.com/</t>
  </si>
  <si>
    <t>Force Fraud Detection</t>
  </si>
  <si>
    <t>Force is a powerful, AI-powered fraud detection solution. This automated, SaaS-based solution flags potentially fraudulent insurance claims across all lines of business with a 75% hit rate.
 Analyzing claims in real time or in batches, Force makes reviewing flagged claims and taking informed, data-driven actions easier for claims handlers.</t>
  </si>
  <si>
    <t>Luke AI-native Claims Automation</t>
  </si>
  <si>
    <t>Fast, efficient claims processing and settlement is the greatest driver of customer satisfaction across all insurance categories.
 Today’s policyholders expect easy, intuitive claims submission using their phone or computer. They also want transparent claim status throughout the process and fast settlement and payment of claims.</t>
  </si>
  <si>
    <t>Static Analysis Security Testing (SAST)</t>
  </si>
  <si>
    <t>NextGen Static Analysis (NG SAST) is a modern code analysis solution, purpose-built to support developer workflows. NG SAST has the speed, accuracy, and comprehensiveness to confidently shift code analysis left by eliminating manual bottlenecks and embracing automation.
 Developers are software companies’ most valuable resources. Yet, 96% of developers report their productivity is inhibited by disconnected security and development workflows.</t>
  </si>
  <si>
    <t>Building technology</t>
  </si>
  <si>
    <t>As a trusted advisor and reliable partner, as a system integrator, service provider and a product vendor, Siemens offers energy-efficient, safe and secure buildings and infrastructure. With our people, our global footprint, our decades of experience and our technical expertise, it's our passion helping you to create the perfect place – your perfect place.</t>
  </si>
  <si>
    <t>Consumer Products</t>
  </si>
  <si>
    <t>Siemens and affiliated companies offer private customers a diverse product portfolio, from electrical installation systems and home automation to security systems and hearing instruments as well as investment funds.</t>
  </si>
  <si>
    <t>Drive Technology</t>
  </si>
  <si>
    <t>A comprehensive portfolio of reliable frequency converters, motors, couplings and gearboxes for almost every industry and field of application satisfies the highest performance standards and quality requirements. New interfaces and modules ensure drive components are ready for digitalization. The components are perfectly coordinated and can be used both as a standard system and as a customized solution to meet your individual needs.</t>
  </si>
  <si>
    <t>The Siemens portfolio covers the whole spectrum of applications to design, finance, build, operate and maintain a modern smart grid and power distribution systems.</t>
  </si>
  <si>
    <t>Financing</t>
  </si>
  <si>
    <t>At Siemens Financial Services, we are experts in helping companies transform the way they work. Adaptability is part of our operational mindset. It’s this spirit, coupled with our extensive technical know-how, that grounds our financing solutions in a real understanding of your sector challenges. In these dynamic times, our commitment to our customers remains just as before: strong and steady. We will continue to do our utmost to provide the same high level of service you’ve come to expect from Siemens Financial Services.</t>
  </si>
  <si>
    <t>At Siemens Healthineers, our mission is to enable healthcare providers to increase value by empowering them on their journey towards expanding precision medicine, transforming care delivery, and improving patient experience, all enabled by digitalizing healthcare.</t>
  </si>
  <si>
    <t>Industrial Automation</t>
  </si>
  <si>
    <t>The industry is right on the threshold of the fourth industrial revolution. Automation is being followed by the digitalization of production. The goal: an increase of productivity, efficiency, speed, and quality, resulting in higher competitiveness for companies on their way to the future of industry. Here you will find Siemens’ comprehensive offering for automation technology and the digitalization of production.</t>
  </si>
  <si>
    <t>The mobility environment is being shaped by three megatrends: climate change, population growth and digitalization. These trends demand for seamless, sustainable, reliable, and secure mobility solutions to ensure a high quality of life for 9.6 billion people worldwide by 2050. And those people will aspire for seamless transportation from the first to the last mile.</t>
  </si>
  <si>
    <t>CERT</t>
  </si>
  <si>
    <t>Your long-term success is the foundation of everything we do. Our passionate service people around the globe deliver the right services for your individual challenges today and in the future. This commitment is built upon existing and coming trustworthy partnerships. Your confidence is our promise. We are there – Siemens Services.</t>
  </si>
  <si>
    <t>Software</t>
  </si>
  <si>
    <t>Software is an essential driver for the digitalization of societies and industries. It brings the physical and virtual worlds together. Building technology, energy infrastructures or products are planned, developed and thoroughly tested in the virtual sphere before a single screw is turned in the real world. That is possible thanks to simulation with a digital twin, a virtual image of the real installation or product. With such methods e.g. products can reach the market up to 50 percent sooner – a major competitive advantage for companies.</t>
  </si>
  <si>
    <t>Sift Science</t>
  </si>
  <si>
    <t>https://sift.com/</t>
  </si>
  <si>
    <t>Console and Workflows</t>
  </si>
  <si>
    <t>Our user-friendly Console enables deep-dive investigation and easily automates dynamic user experiences based on risk.</t>
  </si>
  <si>
    <t>Expert consultation</t>
  </si>
  <si>
    <t>Receive a tailored Digital Trust &amp; Safety assessment and access a dedicated solutions team to enhance your in-house initiatives.</t>
  </si>
  <si>
    <t>Holistic protection</t>
  </si>
  <si>
    <t>Our unified Suite provides the capabilities you need to safeguard all user interactions and optimize for growth.</t>
  </si>
  <si>
    <t>Sift Engine</t>
  </si>
  <si>
    <t>An unrivaled global network of data, real-time machine learning, and 16,000+ signals results in the most accurate solution available.</t>
  </si>
  <si>
    <t>Fraud Detection Software for Secure Growth</t>
  </si>
  <si>
    <t>Ecommerce &amp; Payment Fraud Protection</t>
  </si>
  <si>
    <t>Content Integrity</t>
  </si>
  <si>
    <t>Fraud prevention for account takeover (ATO) attacks</t>
  </si>
  <si>
    <t>SignaCert® Integrity™</t>
  </si>
  <si>
    <t>SignaCert specializes in revolutionizing IT compliance and change detection.</t>
  </si>
  <si>
    <t>GTR™ (Global Trust Repository)</t>
  </si>
  <si>
    <t>privacy technology</t>
  </si>
  <si>
    <t>protects free expression and enables secure global communication.</t>
  </si>
  <si>
    <t>Signifyd</t>
  </si>
  <si>
    <t>https://www.signifyd.com/</t>
  </si>
  <si>
    <t>Commerce Protection Platform</t>
  </si>
  <si>
    <t>It simplifies fraud detection through a financial guarantee, allowing businesses to increase sales while reducing fraud losses. It was founded based on the belief that e-commerce businesses should be able to grow without fear of fraud.</t>
  </si>
  <si>
    <t>lets you create and manage users and groups, delegate administration, implement and enforce policies, assign licenses, remotely wipe data, and handle other administrative tasks for your organization.</t>
  </si>
  <si>
    <t>End-to-end encrypted voice, video, messaging, file transfer, and more
 Your team's discussions are your business only. Silent Phone lets your team communicate remotely with complete security while being easy to deploy and use.</t>
  </si>
  <si>
    <t>Review of open sources and public records for verification of registration details, beneficial ownership and stakeholders, as well as a reputational assessment of the counterparty in question and its stakeholders.</t>
  </si>
  <si>
    <t>Digests &amp; Alerts</t>
  </si>
  <si>
    <t>Monitoring and summarising news and developments for any topic, threat, security issue, political issue, company or industry.</t>
  </si>
  <si>
    <t>Screening of local, regional, global and social media outlets for adverse or derogatory reporting.</t>
  </si>
  <si>
    <t>Analyst-on-demand service by experts on the use of Silobreaker for prompt support in relation to an event or incident.</t>
  </si>
  <si>
    <t>Detection and review of open source information about a company executive or other individual and assess the risk for being targeted in the physical and/or digital domain.</t>
  </si>
  <si>
    <t>Advanced or tailored training in the use Silobreaker, or specialised training in OSINT</t>
  </si>
  <si>
    <t>Access Management &amp; Federation</t>
  </si>
  <si>
    <t>At the office or across the globe, wherever your employees are located they need access to multiple applications through multiple devices. It’s that simple.</t>
  </si>
  <si>
    <t>When it comes to what your business can do in the cloud, the sky’s the limit. It can include employee access to applications, interoffice communication, purchase transactions and data transfers. It’s also a breeding ground for security breaches with employee accounts and other essential business information. Simeio protects your critical cloud infrastructure with solutions to detect IT.</t>
  </si>
  <si>
    <t>Maybe your company has millions of customer identities or handles thousands of business transactions every day. If big data is a big part of your business, you want to protect it. At Simeio, we deliver Data Security &amp; Loss Prevention solutions for big data and all types of databases as a hosted managed service. We set up policies to discover and prevent unwarranted actions on your sensitive content and data in the Cloud.</t>
  </si>
  <si>
    <t>From billions of data points to millions of users, rich information is the operational core of every company, including yours. That’s why a directory service is essential to store information robustly, scale globally and share appropriately.</t>
  </si>
  <si>
    <t>Identity Administration</t>
  </si>
  <si>
    <t>It’s the natural lifecycle of an employee: they are hired, they get promoted, they change departments and some even leave. But when a worker’s role evolves, is their access to your company’s information evolving with them?</t>
  </si>
  <si>
    <t>Technology is a good thing. It has led to smart phones, the cloud and social media – all channels where your employees can access valuable data to do their job.</t>
  </si>
  <si>
    <t>The Simeio Identity Orchestrator is an identity-as-a-service platform that delivers unparalleled flexibility, portability, reliability, and security.</t>
  </si>
  <si>
    <t>In an age of Digital Transformation, where user expectations are higher than ever and “know me” is the new mantra of everyone (customers, employees, and partners), giving access to verify the identity of a user with less friction is a tall order.
 LET'S TALK</t>
  </si>
  <si>
    <t>Plan – IAM Advisory &amp; Consulting Services</t>
  </si>
  <si>
    <t>We believe that any Identity and Access Management (IAM) solution is only as effective as the planning that supports it. The plan needs to focus on your immediate needs, but it should also take you to where your company is heading. Simeio knows where you’re heading because we ask those kinds of questions. Our approach is “service first” and highly flexible, so that we quickly get to the solution that makes the most sense to your company and your customers.</t>
  </si>
  <si>
    <t>Privileged Access Management</t>
  </si>
  <si>
    <t>Not everyone in your company knows everything, but those who do need a higher level of monitoring and protection. Privileged Identity Management (PIM) is the monitoring and protection of privileged (super user) accounts in an organization's IT environment, which are the most common targets of attack.</t>
  </si>
  <si>
    <t>Refresh – IAM Optimization Services</t>
  </si>
  <si>
    <t>Technology is not static. There are constant updates, upgrades and fixes that require your IAM solution to integrate and refresh. From upgrading software applications within legacy environments to migrating from internal to cloud-based business tools, Simeio keeps everything working so your company can, too. Our expertise to seamlessly manage updates and maintenance means there are no surprises for your employees or customers.</t>
  </si>
  <si>
    <t>Run – IDaaS &amp; IAM Managed Services</t>
  </si>
  <si>
    <t>Employees, partners and customers require secure, role-appropriate access. And they need it now, not tomorrow. That’s why Simeio is here for you today. Our team of identity professionals, powered by our Identity Orchestrator platform and our Identity Intelligence Center, have the required expertise to provide a comprehensive IAM solution, which can even integrate with and manage your existing IAM system(s). Our customers also gain maturity by leveraging our certified (e.g. SOC2, ISO27001, ISO27018, CSA Star) service operation.</t>
  </si>
  <si>
    <t>Security &amp; Risk Intelligence</t>
  </si>
  <si>
    <t>If your company works all over the world, so do our security and risk intelligence solutions. Simeio successfully deploys and maintains security and behavioral analytics for a wide variety of global companies requiring continuous risk monitoring.</t>
  </si>
  <si>
    <t>Services Overview</t>
  </si>
  <si>
    <t>Probably the biggest difference you’re going to notice with Simeio is that our technically knowledgeable team works with you in a consultative approach. We listen, we ask questions, we advise, we solve. Then we roll up our sleeves and get to work. As the world’s largest provider of identity and access management solutions, and with our “service first” philosophy, we can best deliver what your company requires.</t>
  </si>
  <si>
    <t>Simeio Identity Intelligence Center (IIC)</t>
  </si>
  <si>
    <t>All our IAM services are supported by Simeio Identity Intelligence Center™ (IIC) – our global, multi-site operation centers of excellence for security and identity management.</t>
  </si>
  <si>
    <t>800-171 Compliance Readiness</t>
  </si>
  <si>
    <t>Singular Security Inc. provides comprehensive overall posture and readiness to your NIST SP 800-171 compliance requirements.</t>
  </si>
  <si>
    <t>IT security professionals often describe ISCM (information security continuous monitoring) as “maintaining ongoing awareness of information security, vulnerabilities, and threats to support an organization’s risk tolerance and risk management decisions.” Singular Security’s Continuous Monitoring service helps you achieve all that… and more.</t>
  </si>
  <si>
    <t>Cybersecurity Rule</t>
  </si>
  <si>
    <t>The New York State Department of Financial Services (NYDFS) has released guidance for covered financial institutions regarding its cybersecurity rule (the “Cybersecurity Rule” or “Rule”) that took into effect on March 1, 2017.</t>
  </si>
  <si>
    <t>Who is Subject to GDPR?
 All organizations that collect and process personal data of EU data subjects – regardless of size
 No longer applies only to organizations with an office in the EU - this is borderless
 Applies to data processors - not just data controllers</t>
  </si>
  <si>
    <t>HIPAA Compliance Readiness</t>
  </si>
  <si>
    <t>Singular Security can help you assess, identify, and address areas needed to meet your HIPAA security and privacy compliance. Healthcare organizations are required to conduct an accurate and thorough assessment of potential risks and vulnerabilities to the confidentiality, integrity and availability of electronic protected health information (e-PHI).</t>
  </si>
  <si>
    <t>Identity Authentication</t>
  </si>
  <si>
    <t>Verizon’s Data Breach Investigation Report and research from the Cloud Security Alliance suggest that enterprises that don’t start authenticating user identities with two factor authentication (2FA), multifactor authentication (MFA), or other identity-management technologies will put their companies, customers and reputation in serious jeopardy.</t>
  </si>
  <si>
    <t>INTELLIGENCE ACCESS PLATFORM</t>
  </si>
  <si>
    <t>Our Intelligence Access Platform allows organizations to search and monitor the world largest commercially available database of darknet and deep web content. By adding darknet threat intelligence to their security plan, companies are able to see real-time theft, breach or otherwise compromised proprietary data on the darknet, allowing them to both mitigate damage prior to the information being misused and to highlight gaps in their cybersecurity perimeter.</t>
  </si>
  <si>
    <t>Logs are files that continuously record different types of activities occurring across your enterprise or company network. Log management is the strategic, systematic monitoring and analyzing of the data that’s collected. Most security professionals today, including Singular Security, consider log management an industry best practice that both enterprises and business should be employing daily.</t>
  </si>
  <si>
    <t>There is an epidemic of risk sweeping the nation, quietly threatening the security and compliance of organizations of every size and type: the abuse and unauthorized access of high-privilege network accounts and credentials. We say ‘quietly’ because the problem, though pervasive, is largely going unnoticed.</t>
  </si>
  <si>
    <t>We help public and private organizations minimize
 cybersecurity risk and pass their IT compliance audit.</t>
  </si>
  <si>
    <t>Security Information Event Management</t>
  </si>
  <si>
    <t>SECURITY INFORMATION AND EVENT MANAGEMENT (SIEM)
 SIEM is an emerging blend of two vital security disciplines: security information management (SIM) and security event management (SEM). SIEM requires special software to collect log files and other monitored activity data into a central repository for trend assessment and analysis, usually from a graphical security dashboard.</t>
  </si>
  <si>
    <t>SOC 2 Ready</t>
  </si>
  <si>
    <t>Singular Security has the expertise to help your organization be prepared to meet the challenges of a formal SOC 2 Audit.</t>
  </si>
  <si>
    <t>Singular Security provides Vendor Risk Assessment Platform Services that allows organizations to have a comprehensive 3rd party or vendor management internal process. The platform solution as a service enables efficient vendor due diligence, vendor risk assessments, vendor planning, vendor contract status, ongoing monitoring, and oversight.</t>
  </si>
  <si>
    <t>It is getting harder for organisations to protect themselves against cyber threats. As enterprises struggle with sheer volume of threats and vulnerabilities, security teams can easily become overwhelmed. It is increasingly important to adopt a strategic, risk-based approach to threat response and vulnerability mitigation. SIRP enables organisations to analyse their security landscape and make timely risk-based decisions.</t>
  </si>
  <si>
    <t>INCIDENT MANAGEMENT</t>
  </si>
  <si>
    <t>SIRP helps analyse, respond, collaborate and remediate time-sensitive incidents from inception till resolution to mitigate risks effectively and reduce response time. By automating investigation and responses of an alert, it’s possible to reduce critical delays that could turn a risk into a cybersecurity attack. SIRP provides complete incident timeline, description, and evidence for an effective response.</t>
  </si>
  <si>
    <t>MANAGED SECURITY SERVICES PROVIDER (MSSP)</t>
  </si>
  <si>
    <t>Shortage of skilled cybersecurity professionals is a nightmare for Managed Security Service Providers (MSSPs). In such a competitive market, MSSPs constantly have to improvise their services, gain customer confidence and grow the business. It is necessary to dedicate their resources on prioritised and qualified cybersecurity incidents to meet customer commitments. SIRP helps MSSPs manage cybersecurity operations for their customers, reducing response time, enhancing resources performance and improving service delivery by meeting SLA commitments.</t>
  </si>
  <si>
    <t>Take control of risk management program with SIRP from initiating risk assessments to managing risk treatment plans. Identify and treat risks to the confidentiality, integrity, and availability of an organisation’s assets. Risk management in today’s cybersecurity environment has become increasingly complex. With SIRP, assess and treat risks quicker to protect intellectual property, sensitive customer information, and other business-critical assets.</t>
  </si>
  <si>
    <t>SECURITY ORCHESTRATION, AUTOMATION &amp; RESPONSE</t>
  </si>
  <si>
    <t>SIRP is a Risk-based Security Orchestration, Automation and Response (SOAR) platform that fuses essential cybersecurity information to enable a unified cyber response. Through a single integrated platform, it drives security visibility, so decisions can be better prioritised and response time is dramatically reduced. With SIRP, the entire cybersecurity function works as a single, cohesive unit.</t>
  </si>
  <si>
    <t>SECURITY SCORE &amp; PRIORITISATION</t>
  </si>
  <si>
    <t>SOAR platforms aim to solve the problems faced by modern security teams. But while integration, process design, and automation are powerful tools for security teams, SIRP addresses a further crucial element: risk. All security functions should be informed by real-world cyber risk. When a risk-based approach is at the core of the security function, it evolves into something truly useful.</t>
  </si>
  <si>
    <t>In today’s highly dynamic and ever-changing threat landscape, organisations cannot just rely on the traditional cybersecurity controls to protect information. Modern attackers are sophisticated, well-funded, well-organised and use highly targeted techniques that leave technology-only security strategies exposed. Therefore, instead of a conventional approach of waiting until the organisation has been breached, security leadership now need to take a more proactive approach to their cybersecurity.</t>
  </si>
  <si>
    <t>Many organisations deploy a vulnerability management platform to identify known vulnerabilities in their infrastructure, but it gets challenging to remediate thousands of reported vulnerabilities as it requires significant time and resources. Scanning the environment is a necessary first step, but it’s only effective when paired with risk-based remediation and decision making.</t>
  </si>
  <si>
    <t>Application &amp; cloud security</t>
  </si>
  <si>
    <t>Mobile security device R&amp;S® Trusted Mobile</t>
  </si>
  <si>
    <t>Network encryption devices &amp; software</t>
  </si>
  <si>
    <t>Darkfeed</t>
  </si>
  <si>
    <t>Darkfeed is a feed of malicious indicators of compromise, including domains, URLs, hashes, and IP addresses.
 It relies on Sixgill’s vast collection of deep and dark web sources and provides unique and advanced warnings about new cyberthreats.</t>
  </si>
  <si>
    <t>DevOps-first AppSec</t>
  </si>
  <si>
    <t>One tool to do all scans, without requiring any AppSec expertise
 Sken packages and manages open source scanners across all scan types (SAST, SCA, DAST, and more), adds a SaaS orchestration layer and automates them in CI/CD.</t>
  </si>
  <si>
    <t>The entire organization is responsible for an entity’s security. No role is more important in this chain than the Senior Managers and Executives who set the tone.</t>
  </si>
  <si>
    <t>The next generation of computing is here. 
 Small, inexpensive, networked sensors, microcontrollers and processors, controlling all kinds of electro-mechanical devices and hardware already exist.</t>
  </si>
  <si>
    <t>Change Manager</t>
  </si>
  <si>
    <t>Firewall Assurance</t>
  </si>
  <si>
    <t>Skybox® Firewall Assurance ensures the state of your network is always in line with security policy design and helps reduce risks on firewalls themselves.</t>
  </si>
  <si>
    <t>Network Assurance</t>
  </si>
  <si>
    <t>OT Security Management</t>
  </si>
  <si>
    <t>The Skybox Platform</t>
  </si>
  <si>
    <t>Vulnerability Control</t>
  </si>
  <si>
    <t>Abuse Inbox Management</t>
  </si>
  <si>
    <t>Effectively managing a growing abuse inbox with limited resources has become an increasing problem for SOC and IR teams. Automating URL analysis with SOAR playbooks has helped save time and resources but the efficacy of the automation is only as good as the threat intelligence and URL Analysis.</t>
  </si>
  <si>
    <t>Boost Network Controls</t>
  </si>
  <si>
    <t>Today’s phishing and social engineering attacks are more lethal, short-lived, and employ more evasion tactics than ever. Most phishing URLs are active for just minutes to hours, and more advanced threats use multiple evasion TTPs. These include multi-stage attacks, advanced URL obfuscation, dynamic redirects, compromised websites, and attack vectors in addition to email.</t>
  </si>
  <si>
    <t>Browser Phishing Protection</t>
  </si>
  <si>
    <t>Protecting users from the broadest range of malicious phishing sites both inside and outside of the network.</t>
  </si>
  <si>
    <t>Mobile Phishing Protection</t>
  </si>
  <si>
    <t>Anywhere zero-hour protection against the broadest range of phishing threats with lightweight, cloud-powered apps for iOS and Android devices that detects, blocks and alerts users of phishing threats across email, web, SMS, social, messaging, and collaboration platforms.</t>
  </si>
  <si>
    <t>Network Phishing Intelligence</t>
  </si>
  <si>
    <t>Use live threat intelligence to turn existing network security controls into a real-time, multi-vector phishing defense.</t>
  </si>
  <si>
    <t>Phishing Incident Response</t>
  </si>
  <si>
    <t>Automate abuse mailbox management with accurate, run-time analysis of suspicious URLs on-demand.</t>
  </si>
  <si>
    <t>Remote User Phishing Protection</t>
  </si>
  <si>
    <t>Mobile and remote workers are at greater risk from phishing threats. Without full-time VPN tunneling, they’re outside of perimeter protections, and on mobile, the risks are even higher. Small screens hide important clues about senders and web page URLs, making it harder to spot phishing threats. Mobile users are also exposed to additional unprotected attack vectors beyond email such as SMS (SMiShing), social media, ads, rogue apps, and more.</t>
  </si>
  <si>
    <t>SEER Technology</t>
  </si>
  <si>
    <t>SlashNext’s patented SEER™ technology brings cloud-scale resources to real-time, multi-vector, multi-payload phishing threat detection. The SEER approach sees through more evasion tactics and detects previously unknown, zero-hour threats missed by URL inspection and domain reputation analysis methods.</t>
  </si>
  <si>
    <t>On-demand, real-time phishing threat intelligence available as a cloud-powered, API-based service for dynamic analysis of a suspicious IOC, domains, hosts and IPs.</t>
  </si>
  <si>
    <t>Automated Document Workflow</t>
  </si>
  <si>
    <t>Save time and money by automating the way you collect, manage, and share documents</t>
  </si>
  <si>
    <t>Branded Client Portal</t>
  </si>
  <si>
    <t>Delight and impress your clients with a secure client portal to request &amp; share files that is custom branded to match your website</t>
  </si>
  <si>
    <t>Document Management and Client Portal Software for Professional Services</t>
  </si>
  <si>
    <t>SmartVault is the easiest and most secure way for businesses to store, organize, and share documents online.</t>
  </si>
  <si>
    <t>Online Document Storage</t>
  </si>
  <si>
    <t>Digitize your documents and transition to a paperless workflow</t>
  </si>
  <si>
    <t>Lateral Movement</t>
  </si>
  <si>
    <t>As lateral movement is such a crucial phase of the kill-chain, IllusionBLACK has multiple deception techniques to lead attackers astray and engage them when they seek out targets.</t>
  </si>
  <si>
    <t>Malware-less Attacks</t>
  </si>
  <si>
    <t>IllusionBLACK detects the intent of the adversary rather than their tools. Instead of looking for malicious software, deception is injected to control the attacker’s view of the network.</t>
  </si>
  <si>
    <t>Ransomware Attacks</t>
  </si>
  <si>
    <t>IllusionBLACK uses deception technology to detect both commodity and targeted ransomware threats early on. Here are some ways it does that.</t>
  </si>
  <si>
    <t>IllusionBLACK’s deception technology creates fictitious personas — seemingly real people that match the target profile that an attacker is looking for.</t>
  </si>
  <si>
    <t>Targeted Threats</t>
  </si>
  <si>
    <t>IllusionBLACK’s deception technology works by injecting unpredictability into the attacker’s process.</t>
  </si>
  <si>
    <t>Web Application Attacks</t>
  </si>
  <si>
    <t>IllusionBLACK detects manual and automated web-application attacks using deception technology</t>
  </si>
  <si>
    <t>Content Filtering</t>
  </si>
  <si>
    <t>Smoothwall Monitor</t>
  </si>
  <si>
    <t>Flags incidents or concerns as they happen. Alerts you when users manifest at-risk behaviours.</t>
  </si>
  <si>
    <t>SNOWFLAKE FOR SECURITY DATA LAKE</t>
  </si>
  <si>
    <t>Snyk Infrastructure as Code</t>
  </si>
  <si>
    <t>Find and fix insecure configurations in Terraform and Kubernetes code</t>
  </si>
  <si>
    <t>Snyk Open Source</t>
  </si>
  <si>
    <t>Socure</t>
  </si>
  <si>
    <t>https://www.socure.com/</t>
  </si>
  <si>
    <t>Fraud management</t>
  </si>
  <si>
    <t>Move beyond check-box compliance with Socure's data-driven approach to KYC and AML.</t>
  </si>
  <si>
    <t>DOCV</t>
  </si>
  <si>
    <t>ID+ Document Verification provides additional authentication by correlating customer input data to the government-issued documents and verifies the ID photo to a selfie photo using facial recognition technology.</t>
  </si>
  <si>
    <t>SIGMA IDENTITY FRAUD</t>
  </si>
  <si>
    <t>Deliver better customer experience by leveraging Sigma Identity Fraud, a powerful machine learning platform, to accept more customers while reducing false positives.</t>
  </si>
  <si>
    <t>SIGMA SYNTHETIC FRAUD</t>
  </si>
  <si>
    <t>Eliminate synthetic ID fraud with Socure’s industry-leading and powerful unsupervised machine learning and multi-class classification model.</t>
  </si>
  <si>
    <t>SOCURE ID+</t>
  </si>
  <si>
    <t>Socure ID+ is a real-time, predictive analytics platform that provides identity verification and fraud prediction through a single, modular API.</t>
  </si>
  <si>
    <t>Audit and Compliance</t>
  </si>
  <si>
    <t>Some special accounts, credentials, and secrets allow anyone who gains possession of them to control organization resources, disable security systems, and access vast amounts of sensitive data. Their power can provide unlimited access, so it’s no surprise that internal auditors and compliance regulations set specific controls and reporting requirements for the usage of these credentials.</t>
  </si>
  <si>
    <t>Privileged Account Management (PAM)</t>
  </si>
  <si>
    <t>The need for privileged accounts is common to most information systems.
 These accounts are necessary to perform scheduled configuration and maintenance tasks, as well as supervening tasks such as the recovery of a hardware or software failure or the restoration of a backup.</t>
  </si>
  <si>
    <t>It’s so important to quickly enable your workforce with the tools and applications they need, wherever they may be, that with Soffid, provisioning user access is easy and secure. It helps you avoid excess permissions by automatically adjusting and removing user access as change happens, helping reduce risk while improving your compliance and productivity. User provisioning is made through connectors or agents. These agents act as a bridge between Soffid and all the repositories.</t>
  </si>
  <si>
    <t>Single Sign On (SSO)</t>
  </si>
  <si>
    <t>CAFC™</t>
  </si>
  <si>
    <t>CICS Application File Control system software</t>
  </si>
  <si>
    <t>ConicIT®</t>
  </si>
  <si>
    <t>Expert system for performance monitoring</t>
  </si>
  <si>
    <t>DynaPrint™ for z/OS &amp; z/VSE</t>
  </si>
  <si>
    <t>CICS screen print facility for z/OS &amp; z/VSE</t>
  </si>
  <si>
    <t>IP Problem Finder™</t>
  </si>
  <si>
    <t>Fast, intelligent analysis of network packet traces</t>
  </si>
  <si>
    <t>IPCP™ Plus for z/OS &amp; z/VSE</t>
  </si>
  <si>
    <t>Premier file control utility for z/OS &amp; z/VSE</t>
  </si>
  <si>
    <t>Maxback™ for z/VM &amp; z/VSE</t>
  </si>
  <si>
    <t>Fast, flexible backup and restore for CMS files and disks</t>
  </si>
  <si>
    <t>MultiPrint™ for z/VM</t>
  </si>
  <si>
    <t>Print router for z/VM</t>
  </si>
  <si>
    <t>Multiterm™ for z/OS, z/VM, &amp; z/VSE</t>
  </si>
  <si>
    <t>Premier session manager for z Series mainframes</t>
  </si>
  <si>
    <t>Net’Q Net-Examine™</t>
  </si>
  <si>
    <t>SNA and Enterprise Extender security for z/OS networks</t>
  </si>
  <si>
    <t>OHF™ for z/OS &amp; z/VSE</t>
  </si>
  <si>
    <t>Online Help Facility for z/OS &amp; z/VSE</t>
  </si>
  <si>
    <t>PC Workmate™</t>
  </si>
  <si>
    <t>Report data distributor</t>
  </si>
  <si>
    <t>Powertools Plus™ for z/VSE</t>
  </si>
  <si>
    <t>Precise control over your VSE/POWER queue data</t>
  </si>
  <si>
    <t>SMART TS XL™</t>
  </si>
  <si>
    <t>Search engine and analysis tool</t>
  </si>
  <si>
    <t>SmartMail™ for z/OS &amp; z/VSE</t>
  </si>
  <si>
    <t>CICS electronic mail system for z/OS &amp; z/VSE</t>
  </si>
  <si>
    <t>Stash™ for z/OS, z/VM, &amp; z/VSE</t>
  </si>
  <si>
    <t>Mainframe data compression program for z/OS, z/VM, &amp; z/VSE</t>
  </si>
  <si>
    <t>SuperDirectory™ for z/VSE</t>
  </si>
  <si>
    <t>z/VSE library organizer and optimizer</t>
  </si>
  <si>
    <t>SuperSender™ for z/OS &amp; z/VSE</t>
  </si>
  <si>
    <t>CICS message sending system for z/OS &amp; z/VSE</t>
  </si>
  <si>
    <t>Virtel® Web Access</t>
  </si>
  <si>
    <t>Upgrade from 3270 terminal emulation to thin-client web</t>
  </si>
  <si>
    <t>Virtel® Web Integration</t>
  </si>
  <si>
    <t>Create interactive bidirectional connections; integrate host &amp; web</t>
  </si>
  <si>
    <t>Virtel® Web Modernization</t>
  </si>
  <si>
    <t>Serve host transactions as user-friendly web pages (GUIs)</t>
  </si>
  <si>
    <t>VitalSigns Detective™</t>
  </si>
  <si>
    <t>Monitor internal and external threats</t>
  </si>
  <si>
    <t>VitalSigns for FTP™</t>
  </si>
  <si>
    <t>Snap-in security for file transfers to &amp; from z/OS</t>
  </si>
  <si>
    <t>VitalSigns for GCS™</t>
  </si>
  <si>
    <t>SNA monitoring for z/VM</t>
  </si>
  <si>
    <t>VitalSigns for IP™</t>
  </si>
  <si>
    <t>Complete IP monitoring on z/OS</t>
  </si>
  <si>
    <t>VitalSigns for NAC™</t>
  </si>
  <si>
    <t>Replace legacy mainframe network monitoring</t>
  </si>
  <si>
    <t>VitalSigns for VM™</t>
  </si>
  <si>
    <t>z/VM operating system monitoring</t>
  </si>
  <si>
    <t>VitalSigns for VSE™</t>
  </si>
  <si>
    <t>SNA monitoring for z/VSE</t>
  </si>
  <si>
    <t>VitalSigns for VTAM™</t>
  </si>
  <si>
    <t>SNA &amp; IP monitoring on z/OS</t>
  </si>
  <si>
    <t>VitalSigns for z Tuning™</t>
  </si>
  <si>
    <t>System analysis for money-saving performance</t>
  </si>
  <si>
    <t>API Integration</t>
  </si>
  <si>
    <t>Traditionally, organizations have leveraged consultants, vendor supplied connectors, internal teams, and API gateways to manage integrations. We offer a fully managed Integration Platform as a Service, or IPaaS, that reduces the need for dedicated resources and expensive tools, allowing you to build your ideal cybersecurity environment. Teams no longer have to compromise based on resource availability or tool compatibility.</t>
  </si>
  <si>
    <t>Biometric Multi-Factor Authentication</t>
  </si>
  <si>
    <t>Employees from all areas of your business need to access data remotely and securely. Unfortunately, security is rarely the primary concern for most end users even though it is top of mind for your security team.</t>
  </si>
  <si>
    <t>KillerAppz®</t>
  </si>
  <si>
    <t>KillerAppz® is a purpose-built integration platform as a service (IPaaS) that secures, manages, and monitors mission critical integrations. By establishing a standardized integration methodology, KillerAppz® improves operational outcomes, limits attack surfaces, and reduces costs associated with API maintenance, security, and compatibility.</t>
  </si>
  <si>
    <t>Orchestration &amp; Automation</t>
  </si>
  <si>
    <t>Orchestration and automation has become increasingly important for cybersecurity teams as a force multiplier of people, process and technology. In order to drive the value that orchestration and automation promises, seamless integration is key.</t>
  </si>
  <si>
    <t>SOFTwarfare® enables a Zero Trust architecture by integrating all of the necessary controls and data sources in order to “Never Trust, Always Verify” all users, devices, applications, data and networks. Implementing the KillerAppz® platform ensures that all critical integrations are functional and secure.</t>
  </si>
  <si>
    <t>Acquired by Xilinx</t>
  </si>
  <si>
    <t>Access Rights Manager (ARM)</t>
  </si>
  <si>
    <t>Application Performance Monitoring - APM</t>
  </si>
  <si>
    <t>Today’s hybrid and cloud-native environments require complete application performance monitoring (APM) and visibility into the health of key applications, their supporting infrastructure, and knowledge of issues that can impact the availability of key systems before they impact your users.</t>
  </si>
  <si>
    <t>Application Performance Optimization</t>
  </si>
  <si>
    <t>Full-stack application, database, virtualization, and server performance optimization</t>
  </si>
  <si>
    <t>AppOptics – APM and Infrastructure Tool</t>
  </si>
  <si>
    <t>SaaS-based APM and infrastructure tool for hybrid and cloud-native IT environments</t>
  </si>
  <si>
    <t>Azure SQL Server Performance Monitoring, Analyzing and Optimizing</t>
  </si>
  <si>
    <t>Database management software built for SQL query performance monitoring, analysis, and tuning</t>
  </si>
  <si>
    <t>Data and Server Backup | N-able</t>
  </si>
  <si>
    <t>Remote Control Software - Remote Desktop Tool</t>
  </si>
  <si>
    <t>Remote Support Software</t>
  </si>
  <si>
    <t>Database Management Software</t>
  </si>
  <si>
    <t>Database Performance Monitor</t>
  </si>
  <si>
    <t>SolarWinds® Database Performance Monitor (DPM) can collect, analyze, and visualize the performance data you need to pinpoint PostgreSQL performance issues. DPM measures latency, throughput, errors, warnings, index usage, execution plans, and more for queries executed and provides PostgreSQL lock monitoring. Designed by IT professionals for IT professionals, DPM is built to be intuitive and easy to use, allowing you to drill down from a global view to examine specific problem queries on individual servers with a few clicks.</t>
  </si>
  <si>
    <t>Desktop Management Software | N-able</t>
  </si>
  <si>
    <t>Network Engineer Software Tools for Remote Management</t>
  </si>
  <si>
    <t>Help Desk Ticketing, Asset Management, and Remote Support Software</t>
  </si>
  <si>
    <t>Identity Monitor - Account Takeover Prevention</t>
  </si>
  <si>
    <t>IP Address Management Software - IPAM Solution</t>
  </si>
  <si>
    <t>Utilize IPAM’s capacity reporting to track subnet utilization and assist with capacity planning. Take advantage of the customizable subnet capacity template for fast, flexible, and centralized reporting.</t>
  </si>
  <si>
    <t>IP Control - Fix IP Conflicts</t>
  </si>
  <si>
    <t>Say goodbye to spreadsheets and hello to improved network reliability and control</t>
  </si>
  <si>
    <t>IT Monitoring Tool - Network, Servers, Applications Monitor</t>
  </si>
  <si>
    <t>IT Operations Manager</t>
  </si>
  <si>
    <t>Maximize your IT infrastructure</t>
  </si>
  <si>
    <t>Log Management and Analysis Software</t>
  </si>
  <si>
    <t>Log and System Performance Pack</t>
  </si>
  <si>
    <t>Loggly - Log Management Tools</t>
  </si>
  <si>
    <t>Email Security Tools - Mail Assure | N-able</t>
  </si>
  <si>
    <t>SolarWinds MSP offers cloud-based email security tools and products designed to help your customers stay in control while providing secure email protection for their inbound and outbound email. SolarWinds Mail Assure uses collective threat intelligence, 24/7 email continuity solutions, and long-term email archiving—all at an affordable price.</t>
  </si>
  <si>
    <t>MongoDB Monitoring Tool</t>
  </si>
  <si>
    <t>Using automated profiling analysis, intuitive dashboards, and visualizations, cross-function teams spanning development, DevOps, and DBAs can track latency, throughput, errors, and more, across their entire MongoDB ecosystem with SolarWinds® Database Performance Monitor (DPM). Performance issues can be resolved in minutes instead of spending hours analyzing query logs or manually executing and testing queries.</t>
  </si>
  <si>
    <t>MySQL Monitor</t>
  </si>
  <si>
    <t>MySQL performance tuning leverages analytics to boost efficiency</t>
  </si>
  <si>
    <t>Remote Monitoring Software - N-central | N-able</t>
  </si>
  <si>
    <t>NetFlow Analyzer - Analyze Remote Network Bandwidth Traffic</t>
  </si>
  <si>
    <t>Network Automation Tools</t>
  </si>
  <si>
    <t>Network Bandwidth Analyzer - Bandwidth Monitor</t>
  </si>
  <si>
    <t>Network Configuration Management Tool</t>
  </si>
  <si>
    <t>Monitoring for Oracle – Database Performance Monitoring Tool</t>
  </si>
  <si>
    <t>Stop guessing. Drill down with database monitoring for Oracle and get help pinpointing the root cause of poor performance.</t>
  </si>
  <si>
    <t>Papertrail - Cloud Logging Service &amp; Management</t>
  </si>
  <si>
    <t>Password and Documentation Management - Passportal | N-able</t>
  </si>
  <si>
    <t>Cloud-based, Integrated, Automated Password Protection with Documentation Management
 An Encrypted and Efficient Password and Documentation Management Solution</t>
  </si>
  <si>
    <t>Patch Manager: Remote Desktop Patch Software</t>
  </si>
  <si>
    <t>Pingdom - Uptime, Website, &amp; Performance Monitoring</t>
  </si>
  <si>
    <t>PostgreSQL Monitoring Tool - Postgres Performance Monitoring</t>
  </si>
  <si>
    <t>Measure Postgres query, process, and metrics in your DB</t>
  </si>
  <si>
    <t>MSP Business Software - MSP Manager</t>
  </si>
  <si>
    <t>SolarWinds® MSP Manager breaks this pattern by giving you the ability to capture the critical elements you need without bogging you down in minutia. MSP Manager integrates with RMM to help provide everything small- and mid-sized MSPs need. It enables you to deliver prompt and proactive service, allocate resources effectively, and efficiently bill customers—with reliable, defensible invoices for faster approval, all from a unified solution.</t>
  </si>
  <si>
    <t>Redis Monitoring Tool for Queue and Server Performance Monitoring</t>
  </si>
  <si>
    <t>Visualize the data you need to pinpoint Redis performance issues with SolarWinds® Database Performance Monitor (DPM). DPM is built to measure throughput for every single query executing in microsecond resolution.</t>
  </si>
  <si>
    <t>Remote Monitoring and Management - RMM | N-able</t>
  </si>
  <si>
    <t>No one loves juggling multiple pieces of software. SolarWinds RMM gives you a comprehensive set of RMM tools to efficiently secure, maintain, and improve your clients’ IT systems, all from a dashboard that highlights issues, so your techs know where to focus their time.</t>
  </si>
  <si>
    <t>Remote Control and Support Software - Take Control | N-able</t>
  </si>
  <si>
    <t>Gateway (for Serv-U FTP and MFT Server)</t>
  </si>
  <si>
    <t>Serv-U Managed File Transfer (MFT) - Remote File Sharing</t>
  </si>
  <si>
    <t>Serv-U FTP Server</t>
  </si>
  <si>
    <t>Server &amp; Application Monitor</t>
  </si>
  <si>
    <t>Comprehensive server and application monitoring made simple</t>
  </si>
  <si>
    <t>Server Configuration Change Monitoring Tool</t>
  </si>
  <si>
    <t>Detect and compare configuration changes to your servers, databases, and applications</t>
  </si>
  <si>
    <t>Server Performance &amp; Configuration Bundle</t>
  </si>
  <si>
    <t>IT performance monitoring and change detection in a unified solution</t>
  </si>
  <si>
    <t>IT Service Desk Software</t>
  </si>
  <si>
    <t>SQL Performance Analyzer</t>
  </si>
  <si>
    <t>Stop guessing. Drill down with the SQL performance analyzer tool so you can pinpoint the root cause of poor Microsoft SQL performance</t>
  </si>
  <si>
    <t>Storage Resource Monitor</t>
  </si>
  <si>
    <t>SolarWinds® Storage Resource Monitor (SRM) is designed with an easy-to-navigate user interface and customizable web console, allowing allow you to see your entire storage infrastructure. Features like hotspot detection and storage performance monitoring allow you to stay aware of potential issues as they arise, so you can quickly identify which devices or resources are the root cause.</t>
  </si>
  <si>
    <t>Systems Management Bundle</t>
  </si>
  <si>
    <t>Complete systems monitoring built on the Orion Platform</t>
  </si>
  <si>
    <t>Network User Device Tracking Software</t>
  </si>
  <si>
    <t>Virtualization Manager</t>
  </si>
  <si>
    <t>SolarWinds® Virtualization Manager (VMAN) is a powerful virtual machine (VM) monitoring tool built to consolidate a variety of useful observations in one interface. VMAN can provide you with comprehensive visibility into the health and performance of VMware vSphere, Nutanix AHV, and Microsoft Hyper-V hypervisors, whether they’re on-premises, hyperconverged, hybrid, or in the cloud. Easily manage the health of your entire environment—whether it’s server, virtual, or storage infrastructure—and troubleshoot specific, interrelated problems from a single-pane-of-glass view.</t>
  </si>
  <si>
    <t>VoIP Monitor - VoIP Quality Management Tool and Software</t>
  </si>
  <si>
    <t>Web Help Desk - IT Ticketing Software</t>
  </si>
  <si>
    <t>Web Help Desk® centralizes and automates ticketing management tasks so you can better support your customers. Keep track of tasks, including ticket assignment, routing, and escalation. Link incident tickets to a single problem for better organization, associate problem tickets with IT assets, and track the history of asset service requests. You can also integrate our Dameware® Remote Support software to easily support end users and troubleshoot with just one click to streamline ticket from service request to resolution.</t>
  </si>
  <si>
    <t>Website Monitoring Software</t>
  </si>
  <si>
    <t>Solera Holdings</t>
  </si>
  <si>
    <t>https://www.solera.com/</t>
  </si>
  <si>
    <t>FileZen</t>
  </si>
  <si>
    <t>In one integrated solution, G/On provides a safe environment for remote workers and features two-factor authentication, authorization, data encryption, network protection and secure application access. Compared to an alternative "best of breed" approach where multiple, different products are pieced together, G/On makes it much simpler to implement, manage and control access to company data and applications.</t>
  </si>
  <si>
    <t>MailZen</t>
  </si>
  <si>
    <t>MailZen offers apps like e-mail, calendar, contact and task management. Also, secure downloading and local processing of company documents is allowed. Furthermore, MailZen stacks a secure web browser, so users can browse internal web servers. And with the camera your employees can securely scan and upload documents. MailZen bridges the gap between productivity and security!</t>
  </si>
  <si>
    <t>NetAttest LAP Series</t>
  </si>
  <si>
    <t>The NetAttest LAP network access control solutions, LAP One and LAP, act as a detector and blocker preventing unauthorized devices from using network resources. The NetAttest LAP series continuously scans all devices in the network by monitoring their ARP- and DHCP-requests and immediately notifies the IT administrator of an unknown device trying to connect to the network.</t>
  </si>
  <si>
    <t>Preventing data leakage is challenging for many companies. The fast growth of cloud services and BYOD has increased this risk even further. With SecureBrowser and SecureGateway, corporate web-based applications can be accessed securely without running the risk of data theft.</t>
  </si>
  <si>
    <t>SecureContainer – DME</t>
  </si>
  <si>
    <t>Soliton stops the support for SecureContainer – DME</t>
  </si>
  <si>
    <t>WrappingBox</t>
  </si>
  <si>
    <t>WrappingBox enables secure remote working on Microsoft® Windows® platforms. It does not require Server Based Computing or Virtual Desktop Infrastructures. WrappingBox presents a protected company desktop that is running on the local computer. It launches locally installed applications in a ‘wrapped mode’; applications run protected and separated from the resources of the local computer. Data stored on the local computer is automatically encrypted. When closing WrappingBox, it requests to delete, upload the file to the company server or store the file inside the WrappingBox.</t>
  </si>
  <si>
    <t>Privacy-i Cloud</t>
  </si>
  <si>
    <t>SomerData</t>
  </si>
  <si>
    <t>https://somerdata.com/</t>
  </si>
  <si>
    <t>Sonavation</t>
  </si>
  <si>
    <t>https://www.sonavation.com/</t>
  </si>
  <si>
    <t>Fingerprint Sensors</t>
  </si>
  <si>
    <t>On-Premise ATP | SonicWall Capture Security appliance</t>
  </si>
  <si>
    <t>SonicWall Next-Gen Cloud App Security for Office 365, G Suite and other SaaS apps.</t>
  </si>
  <si>
    <t>SonicWall Cloud App Security offers next-gen security for your users and data within cloud applications, including email, messaging, file sharing and file storage. For organizations adopting SaaS applications, SonicWall Cloud App Security delivers best-in-class security and a seamless user experience.</t>
  </si>
  <si>
    <t>SonicWall Cloud Edge Secure Access</t>
  </si>
  <si>
    <t>Get the scalability and agility of the cloud with all the security advantages of a physical firewall. The NSv Series is custom built to secure the cloud and shield your enterprise from resource misuse attacks, cross-virtual-machine attacks, side-channel attacks and common network-based exploits and threats.</t>
  </si>
  <si>
    <t>SonicWall Secure Mobile Access (SMA)</t>
  </si>
  <si>
    <t>SonicWall Capture Client</t>
  </si>
  <si>
    <t>SonicWall Content Filtering Client (CFC)</t>
  </si>
  <si>
    <t>Network Security Manager | SonicWall Firewall Management</t>
  </si>
  <si>
    <t>SonicWall Secure Wireless Access Points</t>
  </si>
  <si>
    <t>www.sophos.com</t>
  </si>
  <si>
    <t>Sophos Endpoint Protection: Intercept X with EDR</t>
  </si>
  <si>
    <t>Server Security: Sophos Intercept X for Server with EDR</t>
  </si>
  <si>
    <t>EDR/XDR</t>
  </si>
  <si>
    <t>Managed Threat Detection and Response | Sophos MTR</t>
  </si>
  <si>
    <t>XGS Next-Gen Firewall Appliances</t>
  </si>
  <si>
    <t>Get the ultimate in web security, control, and insights. It’s web protection that’s effective,
 affordable, and easy with lightning performance that won’t slow users down.</t>
  </si>
  <si>
    <t>Sophos Firewall or Sophos UTM</t>
  </si>
  <si>
    <t>Synchronized Network Security Platform | Sophos Central</t>
  </si>
  <si>
    <t>The unified console for managing
 your Sophos products</t>
  </si>
  <si>
    <t>Sophos Central Device Encryption | Full Disk Encryption</t>
  </si>
  <si>
    <t>Sophos Cloud Optix: Cloud Security Posture Management</t>
  </si>
  <si>
    <t>SOPHOS CLOUD SECURITY POSTURE MANAGEMENT
 Optimize cloud costs and improve security.
 Asset and network traffic visibility for AWS, Azure, and Google Cloud
 Risk-based prioritization of security issues with guided remediation
 Optimize spend for multiple cloud services on a single screen</t>
  </si>
  <si>
    <t>Sophos Email: Advanced Phishing &amp; Cloud Email Security</t>
  </si>
  <si>
    <t>Unified Endpoint Management | Sophos Mobile Security</t>
  </si>
  <si>
    <t>Phishing Attack Employee Training | Sophos Phish Threat</t>
  </si>
  <si>
    <t>Synchronized Wireless Network Security | Sophos Wireless</t>
  </si>
  <si>
    <t>Sophos Firewall: Synchronized Next-Gen Firewall</t>
  </si>
  <si>
    <t>The world's best
 visibility, protection, and response.</t>
  </si>
  <si>
    <t>SOTI Assist</t>
  </si>
  <si>
    <t>SOTI Assist is the industry’s first diagnostic help desk solution that is purpose-built for the mobile-first era. With award-winning remote control technology, technicians can quickly analyze, troubleshoot and resolve mobile device and app issues from anywhere at any time.</t>
  </si>
  <si>
    <t>SOTI Central</t>
  </si>
  <si>
    <t>SOTI Central is an online community for SOTI partners and customers,and makes it easy for customers to connect, communicate and collaborate with product experts and other solutions providers, to get the most out of their mobility and IoT deployments.</t>
  </si>
  <si>
    <t>SOTI Connect</t>
  </si>
  <si>
    <t>SOTI Connect is an IoT solution that provides complete lifecycle management of IoT-enabled devices within an organization. Its highly flexible, data-driven architecture means that devices can be quickly supported and managed, reducing deployment time for IoT initiatives.</t>
  </si>
  <si>
    <t>SOTI Insight</t>
  </si>
  <si>
    <t>SOTI Insight is a business intelligence solution that delivers out-of-the-box analytics on app, data, network and location usage. SOTI Insight makes it easy for organizations to gather actionable insights on the factors affecting their mobile device performance.</t>
  </si>
  <si>
    <t>SOTI MobiControl makes Enterprise Mobility Management (EMM) easier than ever before. It empowers companies to securely manage any device or endpoint with any form factor and any operating system throughout their entire lifecycle; from deployment to retirement.</t>
  </si>
  <si>
    <t>SOTI ONE Platform</t>
  </si>
  <si>
    <t>The SOTI ONE Platform makes mobile and IoT business operations simpler, smarter and more reliable.</t>
  </si>
  <si>
    <t>SOTI one Product Services</t>
  </si>
  <si>
    <t>When it comes to your mobile strategy, there’s no time for downtime. SOTI ONE Product Services provides a comprehensive portfolio of included services SOTI has designed to specifically fast-track and optimize the deployment of your SOTI ONE Platform strategy.</t>
  </si>
  <si>
    <t>SOTI Pocket</t>
  </si>
  <si>
    <t>SOTI Pocket Controller is Entering Retirement, But Don’t Worry!
 The features and capabilities of SOTI Pocket Controller have been extended and improved and are now available in SOTI Assist.</t>
  </si>
  <si>
    <t>SOTI Professional Services</t>
  </si>
  <si>
    <t>Your Partner for Business Mobility Success</t>
  </si>
  <si>
    <t>SOTI Snap</t>
  </si>
  <si>
    <t>SOTI Snap is a cross-platform mobile app development solution built for businesses. It empowers organizations to build the mobile apps they need quickly and cost-efficiently, without the need for specialized resources.</t>
  </si>
  <si>
    <t>sourcedefense.com/</t>
  </si>
  <si>
    <t>This Source Defense report provides insight into the security and risk impacts introduced by the JavaScript integrations and third-party tools that power your website. These integrations introduce a universal vulnerability that attackers have used to compromise thousands of websites globally.</t>
  </si>
  <si>
    <t>ADMIN</t>
  </si>
  <si>
    <t>Source Defense’s ADMIN Management Console encompasses security management in an all-in-one, scalable system for full threat visibility and control across all your websites.</t>
  </si>
  <si>
    <t>VICE</t>
  </si>
  <si>
    <t>WiPP</t>
  </si>
  <si>
    <t>ADVISORY</t>
  </si>
  <si>
    <t>At Sovereign, we aim to ensure that our customers appropriately understand the intelligence cycle, in particular the process of gathering open-source information to help shape objective and sophisticated intelligence analysis in support of high-level priorities.</t>
  </si>
  <si>
    <t>AURORA</t>
  </si>
  <si>
    <t>AURORA solves the problem of weak decision-making, whether instigated by siloed data, inadequate intelligence collection, biased AI assumptions, or stymied sensemaking capacity.</t>
  </si>
  <si>
    <t>RECONNAISSANCE</t>
  </si>
  <si>
    <t>Sovereign Reconnaissance is a 24/7/365 proactive OSINT monitoring service that integrates AI and human analytic capabilities to help manage Cyber, Brand, Enterprise and Financial Risks.</t>
  </si>
  <si>
    <t>Border Gateway Protocol (BGP)</t>
  </si>
  <si>
    <t>Botnet</t>
  </si>
  <si>
    <t>DNS Firewalls - Phishing Protection</t>
  </si>
  <si>
    <t>DNS Research</t>
  </si>
  <si>
    <t>Automated Machine Learning Platform - Darwin™</t>
  </si>
  <si>
    <t>Darwin™ is a machine learning product that accelerates data science at scale by automating the building and deployment of models. Darwin provides a productive environment that empowers data scientists with a broad spectrum of experience to quickly prototype use cases and develop, tune, and implement machine learning applications faster than traditional data science methods.</t>
  </si>
  <si>
    <t>DeepArmor</t>
  </si>
  <si>
    <t>NLP Applications | Unstructured Data Analysis | DeepNLP</t>
  </si>
  <si>
    <t>DeepNLPTM is a scalable solution that uses deep learning to deliver human intelligence at machine scale to your documents. DeepNLP intelligently retrieves information with minimal user training, adds structure to documents by extracting key entities, and automates business processes by classifying documents in a cutting-edge and configurable way.</t>
  </si>
  <si>
    <t>Total Asset Protection &amp; Optimization | SparkPredict</t>
  </si>
  <si>
    <t>SparkPredict was able to discover a never-before-seen manufacturing defect on a combustion turbine for a major utility. This defect would have caused catastrophic failure on the turbine if it had not been caught.</t>
  </si>
  <si>
    <t>Provide a systematic consulting services ranging
 from application security diagnosis, penetration testing,
 infrastructure vulnerability analysis, etc.</t>
  </si>
  <si>
    <t>Customized management service to enhance
 the security and quality of applications.</t>
  </si>
  <si>
    <t>Provide solutions to prevent security incidents and hacking
 threats that may caused by vulnerabilities.</t>
  </si>
  <si>
    <t>Diagnostic experts inspect and classify the source code with
 Sparrow tools(SAST/SAQT) and provide fix guides.</t>
  </si>
  <si>
    <t>Dynamic application security testing solution
 that provides powerful analytics and high usability</t>
  </si>
  <si>
    <t>Integrate and manage security vulnerabilities
 throughout the SDLC.</t>
  </si>
  <si>
    <t>Protect web applications against application layer
 attacks in real time.</t>
  </si>
  <si>
    <t>Diagnostic experts perform and review web application’s security
 using Sparrow DAST and provide fix guides.</t>
  </si>
  <si>
    <t>www.specterops.io/</t>
  </si>
  <si>
    <t>SPHERE</t>
  </si>
  <si>
    <t>www.sphere.ms</t>
  </si>
  <si>
    <t>spin.ai</t>
  </si>
  <si>
    <t>Domain Migration</t>
  </si>
  <si>
    <t>Move all Google Workspace cloud data from one domain to another</t>
  </si>
  <si>
    <t>All-In-One, fully automated, AI powered Google Workspace ransomware protection, backup and compliance</t>
  </si>
  <si>
    <t>Ransomware Protection for Google Workspace</t>
  </si>
  <si>
    <t>Your data is your responsibility. SpinSecurity is ransomware protection built from the ground up to protect your data.</t>
  </si>
  <si>
    <t>Data privacy professionals need to proactively detect, monitor, and stop potential privacy violations and loss of data privacy.</t>
  </si>
  <si>
    <t>Complying with privacy laws like GDPR and CCPA requires the ability to find all personal data across a rapidly expanding ecosystem and build comprehensive reports in rapid time frames.</t>
  </si>
  <si>
    <t>Customer Success</t>
  </si>
  <si>
    <t>Regardless of the industry or customer size, Spirion delivers personalized ongoing relationship support by assigning every customer to a Customer Success Management team-member.</t>
  </si>
  <si>
    <t>Data Privacy Manager</t>
  </si>
  <si>
    <t>Comply with ever-changing regulations, avoid costly fees, protect against data breaches, and defend your organization’s reputation with Data Privacy Manager.</t>
  </si>
  <si>
    <t>Integrated Solutions</t>
  </si>
  <si>
    <t>Technical Support</t>
  </si>
  <si>
    <t>Technical support for Spirion users is another extension of our Customer Success philosophy, and we are available to help, and address needs related to product functionality.</t>
  </si>
  <si>
    <t>www.splunk.com</t>
  </si>
  <si>
    <t>The only real-time, analytics-driven multicloud monitoring solution for all environments</t>
  </si>
  <si>
    <t>Empower teams by routing alerts to the right people for fast collaboration and issue resolution.</t>
  </si>
  <si>
    <t>Telecom Solutions</t>
  </si>
  <si>
    <t>DRP/BCP</t>
  </si>
  <si>
    <t>VPN Client</t>
  </si>
  <si>
    <t>When a third-party data breach exposes your Active Directory users’ credentials, criminals have an open door to your enterprise.
 With SpyCloud Active Directory Guardian, you can detect and reset compromised AD passwords automatically using the largest database of stolen credentials in the world.</t>
  </si>
  <si>
    <t>Just like the rest of us, criminals rely on online accounts that are subject to data breaches. SpyCloud accelerates online fraud investigations by making data recovered from those breaches actionable for investigators.
 Drawing on billions of records recovered from third-party breaches, SpyCloud enables investigators to piece together decades-worth of criminals’ digital breadcrumbs to unmask the identities of specific adversaries engaging in fraud.</t>
  </si>
  <si>
    <t>Automate account takeover prevention within your existing workflows.​
 Our API allows you to integrate SpyCloud’s breach data into your current workflows with fast, high-volume access. Fortune 1000 security teams, security vendors, and any organization that has online accounts can leverage .</t>
  </si>
  <si>
    <t>If a third party with privileged access to your network has their login credentials stolen in a breach, criminals have an easy path to your data and IP. SpyCloud Third Party Insight draws on the largest repository of breach records in the world to give you visibility of your third-party exposures and take action to remediate.</t>
  </si>
  <si>
    <t>SpyCloud VIP Guardian helps you extend your employee account takeover prevention strategy to key executives’ personal accounts for an added layer of protection, without invading their privacy. With SpyCloud, you can give executives access to their own breach data and empower them to protect their vulnerable accounts.</t>
  </si>
  <si>
    <t>Capability Development</t>
  </si>
  <si>
    <t>We will help you build the defensive capabilities you need to prevent, detect, and respond to threats. We are product-agnostic and focus heavily on automation.</t>
  </si>
  <si>
    <t>Squadcast</t>
  </si>
  <si>
    <t>https://www.squadcast.com/</t>
  </si>
  <si>
    <t>Incident Management Tools</t>
  </si>
  <si>
    <t>Complement and boost your incident response efforts using Squadcast. Get a modern platform with SRE-focused incident management tools for IT and Ops.</t>
  </si>
  <si>
    <t>IT Alerting Solutions</t>
  </si>
  <si>
    <t>Squadcast enables tech teams to analyze only relevant alerts, thus eliminating alert fatigue and provides tools to respond faster. See how Squadcast can help your team increase their performance with our IT alerting platform.</t>
  </si>
  <si>
    <t>SRE Tools</t>
  </si>
  <si>
    <t>Upgrade your incident management process using tools designed for SRE best practices. See how our SRE tools can help your team deliver flawless user experiences.</t>
  </si>
  <si>
    <t>Advanced imaging systems</t>
  </si>
  <si>
    <t>SRI’s advanced imaging solutions stand up to the most demanding conditions on earth and beyond. From design to fabrication, we develop and deploy complex imagers for space, scientific imaging, commercial applications, spectroscopy and more.</t>
  </si>
  <si>
    <t>Artificial intelligence</t>
  </si>
  <si>
    <t>SRI’s Artificial Intelligence Center advances the most critical areas of AI and machine learning. We develop methods for building intelligent systems that learn, perceive and interact with the world, both autonomously and in collaboration with humans.</t>
  </si>
  <si>
    <t>Biomedical R&amp;D services</t>
  </si>
  <si>
    <t>SRI Biosciences provides research and services that span all stages of drug and diagnostics discovery and nonclinical development leading to human clinical trials and, ultimately, to the market.</t>
  </si>
  <si>
    <t>Biomedical sciences</t>
  </si>
  <si>
    <t>SRI Biosciences delivers next-generation drugs, diagnostics and devices to solve unmet medical needs. We work with partners to develop transformative approaches and platforms for the toughest therapeutic problems.</t>
  </si>
  <si>
    <t>Computer vision</t>
  </si>
  <si>
    <t>SRI pushes the frontiers of computer vision to enable machines to see, understand and remember. Our end-to-end video and processing technologies make computer vision work in the real world in applications including robotics, vehicles and people-worn systems.</t>
  </si>
  <si>
    <t>Education &amp; learning</t>
  </si>
  <si>
    <t>SRI Education reduces barriers and optimizes outcomes for students of all ages and backgrounds. We work with partners to improve teaching, education policies and student learning.</t>
  </si>
  <si>
    <t>Innovation strategy &amp; design</t>
  </si>
  <si>
    <t>At SRI, innovation is more than just big ideas—it means applying cutting-edge concepts to address real needs. We help develop the systems that support innovation and technology, and we apply the methodologies that generate more creative solutions for challenging problems.</t>
  </si>
  <si>
    <t>National security</t>
  </si>
  <si>
    <t>SRI hardens next-generation technologies to bolster defense and help safeguard national security. We deliver systems, hardware and software that people must rely on under the toughest conditions.</t>
  </si>
  <si>
    <t>Ocean &amp; space</t>
  </si>
  <si>
    <t>SRI helps scientists explore our oceans, upper atmosphere and outer space. From mission-ready imagers for space to advanced sensors for marine environments, we create tools and systems to shed light on these final frontiers.</t>
  </si>
  <si>
    <t>Robotics, sensors &amp; devices</t>
  </si>
  <si>
    <t>From robotic surgery to robots in space, SRI drives state-of-the-art robotics to create smart systems that can sense, think and act. Our R&amp;D teams accelerate the time to creating new autonomous capabilities, innovative components and first-of-their-kind prototypes.</t>
  </si>
  <si>
    <t>Speech &amp; natural language</t>
  </si>
  <si>
    <t>The human voice is a powerful tool. SRI’s speech and language technologies not only allow us to interact more naturally with computing applications—they also provide a wealth of actionable information about our intentions, health and emotional state.</t>
  </si>
  <si>
    <t>Video test &amp; measurement</t>
  </si>
  <si>
    <t>SRI Sarnoff’s comprehensive testing tools catch and identify errors throughout the digital signal chain. Built on five decades of video and broadcast experience, our suite of patterns and bitstreams ensures interoperability and digital video quality at every stage from pre-production through consumption.</t>
  </si>
  <si>
    <t>5G Regulatory Compliance</t>
  </si>
  <si>
    <t>SS8 is leading the charge in 5G mediation, working with our customers who are among the largest and most innovative telecommunications companies around the world, as they trial and launch 5G services.</t>
  </si>
  <si>
    <t>COMPLIANT MEDIATION AND INTERCEPTION</t>
  </si>
  <si>
    <t>Easily and cost-effectively comply with regulatory requirements with active, passive and hybrid lawful intercept options and data handover for any type of network.</t>
  </si>
  <si>
    <t>End to End Solution</t>
  </si>
  <si>
    <t>INTERNET COMMUNICATION DISCOVERY</t>
  </si>
  <si>
    <t>SS8’s Network Intelligence platform allows for the collection, storage and analysis of Internet Communication Records (ICRs).</t>
  </si>
  <si>
    <t>LAW ENFORCEMENT MONITORING CENTER</t>
  </si>
  <si>
    <t>NQX QuantumReady Encryption</t>
  </si>
  <si>
    <t>Unmanaged SSH keys are an audit failure point. UKM software helps large companies in banking, insurance, energy, construction, manufacturing, rail, healthcare, retail and more, to take control of the keys in their critical access environment and pass IT audits.
 With UKM you can centrally manage large SSH key inventories - in the thousands or millions - and automate policy enforcement, consolidate visibility and simplify compliance.</t>
  </si>
  <si>
    <t>Scan your app</t>
  </si>
  <si>
    <t>Triage and fix security bugs</t>
  </si>
  <si>
    <t>Fix key bugs, add to a backlog, or mark do-not-fix</t>
  </si>
  <si>
    <t>Containers</t>
  </si>
  <si>
    <t>Deploy your own image at the Internet's edge.</t>
  </si>
  <si>
    <t>Content Delivery Network</t>
  </si>
  <si>
    <t>Accelerate your website, applications, video streams, file downloads, and more with StackPath CDN or StackPath Edge Delivery. High performance delivery from a secure, global edge platform.</t>
  </si>
  <si>
    <t>Make sure your online properties are always available, to all your worldwide users, with our global, Anycast-based Managed DNS featuring blazing fast resolutions, near real-time update propagation, and the security-first posture of our entire edge platform.</t>
  </si>
  <si>
    <t>Fully integrated S3-compatible Object Storage. Higher performance, lower cost, no tricks.</t>
  </si>
  <si>
    <t>Proactive Website Monitoring</t>
  </si>
  <si>
    <t>Track the performance and availability of endpoints, APIs, websites, and applications from the local perspective of your users.</t>
  </si>
  <si>
    <t>Serverless Scripting</t>
  </si>
  <si>
    <t>You write it. We run it. Right where users first reach the Internet.</t>
  </si>
  <si>
    <t>Virtual Machines</t>
  </si>
  <si>
    <t>Build your own solution at the Internet’s front door.</t>
  </si>
  <si>
    <t>Stanley Reid &amp; Co.</t>
  </si>
  <si>
    <t>https://www.stanleyreid.com/</t>
  </si>
  <si>
    <t>Big Data, Analytics, &amp; Data Science</t>
  </si>
  <si>
    <t>Cyber Security &amp; CNO</t>
  </si>
  <si>
    <t>DevOps &amp; Cloud Infrastructure</t>
  </si>
  <si>
    <t>TITANIUM LINUX</t>
  </si>
  <si>
    <t>Linux Hardening</t>
  </si>
  <si>
    <t>TITANIUM SECURE HYPERVISOR</t>
  </si>
  <si>
    <t>Virtualization</t>
  </si>
  <si>
    <t>Starlink</t>
  </si>
  <si>
    <t>STASH</t>
  </si>
  <si>
    <t>https://www.stash.com/</t>
  </si>
  <si>
    <t>Secure Analytics</t>
  </si>
  <si>
    <t>Automated Threat-Hunting (ATH)</t>
  </si>
  <si>
    <t>Stellar Cyber's cohesive intelligent security operations platform supercharges SOC analyst productivity over 20x</t>
  </si>
  <si>
    <t>Collection Engines</t>
  </si>
  <si>
    <t>Stellar Cyber's family of sensors, collectors and forwarders provides 360 degree visibility through data collection in any environment</t>
  </si>
  <si>
    <t>Data Processing Engine</t>
  </si>
  <si>
    <t>Data analytics</t>
  </si>
  <si>
    <t>Our Data Processing Engine helps you make sense of all your raw data empowering you to see better, know more , detect earlier and act faster to attacks across your entire IT infrastructure.</t>
  </si>
  <si>
    <t>Data Streaming</t>
  </si>
  <si>
    <t>Stream high-fidelity data into your SIEM tool, reduce storage costs and enhance analyst productivity over 20x</t>
  </si>
  <si>
    <t>Deployment Models</t>
  </si>
  <si>
    <t>Stellar Cyber's intelligents next generation security operations platform runs wherever applications and data reside, delivering on the promise of open eXtended Detection and Response (Open XDR)</t>
  </si>
  <si>
    <t>Firewall Traffic Analysis (FTA)</t>
  </si>
  <si>
    <t>As one of the native capabilities of Stellar Cyber's intelligent security operations platform, supercharge Firewall security analysis with machine learning driven detections and quick response through built-in playbooks</t>
  </si>
  <si>
    <t>How Stellar Cyber's AI Works</t>
  </si>
  <si>
    <t>Detect What Others Miss – in Real Time Our advanced AI Engine leverages the industry-leading machine learning algorithms for different scenarios and builds with strong security knowledge to detect sophisticated threats. It is your team of virtual security analysts working around the clock to detect and triage the unpredictable threats accurately in real time.</t>
  </si>
  <si>
    <t>Stellar Cyber open eXtended Detection and Response (Open XDR) is an open Intelligent SOC that acts as a hub for both your existing and new security solutions, aggregating their data and producing a clear, highly accurate, and effective threat landscape under a single pane of glass.</t>
  </si>
  <si>
    <t>Intelligent Next Gen Security Operations Platform--Powered by Open XDR</t>
  </si>
  <si>
    <t>Stellar Cyber developed the first open extended detection and response (Open XDR) platform--with fundamentally redefines how threat detection and response are done. It automatically collects, normalizes and correlates all security data from multiple security products into a single platform.</t>
  </si>
  <si>
    <t>Network Traffic Analysis (NTA) / Network Detection Response (NDR)</t>
  </si>
  <si>
    <t>As one of the native capabilities of Stellar Cyber's intelligent security operations platform, NDR detects suspicious events that other network security tools are missing, improving MTTI over 8x</t>
  </si>
  <si>
    <t>Next Gen SIEM</t>
  </si>
  <si>
    <t>Product Tour</t>
  </si>
  <si>
    <t>Stellar Cyber’s security analysis dashboard provides an overview of the entire cyber-security kill chain and is based on a defense-in depth security design.</t>
  </si>
  <si>
    <t>SaaS-based Apps, Cloud Infrastructure Detection &amp; Response</t>
  </si>
  <si>
    <t>Stellar Cyber takes cybersecurity to a new level of visibility including Cloud IaaS and SaaS applications like O365 &amp; G-Suite</t>
  </si>
  <si>
    <t>Stellar Cyber's Multi-tiered Multi-tenant Security Architecture</t>
  </si>
  <si>
    <t>Central Visibility with Departmental Control In a Single Platform. Stellar Cyber is the only open extended detection and response (Open XDR) platform that comes with built-in multi-tier multi-tenancy with granular Role-Based Access and Control (RBAC). Security services for hundreds or thousands of end users, business units or companies can be managed with ease.</t>
  </si>
  <si>
    <t>Unified Data Lake</t>
  </si>
  <si>
    <t>Single Unified Data Lake Powering Effective and Scalable Security Operations</t>
  </si>
  <si>
    <t>User Entity Behavior Analytics (UEBA)</t>
  </si>
  <si>
    <t>Get a single unified view in your SOC with Stellar Cyber's security operations platform, automatically and constantly discovering new assets, profiling users, and identifying their behavior and risk</t>
  </si>
  <si>
    <t>Advanced Detection System. The Advanced Detection System by Sternum is the first solution to provide actionable visibility into the security of IoT devices.</t>
  </si>
  <si>
    <t>HUMAN CAPITAL SOLUTIONS</t>
  </si>
  <si>
    <t>STIGroup’ Human Capital Solutions provides comprehensive talent acquisition, assessment and development services to a wide range of clients. Our team of human resources experts can execute on part or all of the essential components of building, developing and sustaining your team, or simply filling a critical open position.</t>
  </si>
  <si>
    <t>CyberSecurity is a process. In order for security technologies to be effective, they need to be managed and monitored by skilled personnel around the clock. Security event information needs to be analyzed and correlated to gauge the threat and determine the proper course of action, then the response needs to be coordinated and executed.</t>
  </si>
  <si>
    <t>PROJECT MANAGEMENT</t>
  </si>
  <si>
    <t>STIGroup’s Project Management Office (PMO) partners with organizations to deliver project work on time, as ordered and in budget. Our value proposition begins by partnering with you to bring project management best practices to your Cybersecurity and Information Technology projects. We get projects under control and keep them there so that you can focus on your business.</t>
  </si>
  <si>
    <t>STIGroup</t>
  </si>
  <si>
    <t>https://setxind.com/</t>
  </si>
  <si>
    <t>Full Service</t>
  </si>
  <si>
    <t>STI Group provides full, comprehensive services for all of your maintenance needs. This integrated approach ensures that nothing is left out, missed, or neglected. It also allows us to develop a better understanding and familiarity with your facility that can be crucial for preventing accidents, fixing problems, and maximizing efficiency.</t>
  </si>
  <si>
    <t>Highly Trained Staff</t>
  </si>
  <si>
    <t>STI Group utilizes a highly trained staff of employees for all our maintenance jobs. This ensures that they understand the potential risks and conditions at your operating facility and helps reduce the chance of accidents or injuries. It also means that you can rest easy knowing that your maintenance needs are being met by a competent, professional team of workers who care about doing the best job possible.</t>
  </si>
  <si>
    <t>Long-Term Relationships</t>
  </si>
  <si>
    <t>STI Group knows that the best results are the ones that continue to endure and improve year after year. We partner with our customers to help them achieve the long-range goals that are key to their long-term success. We do this by emphasizing excellence in customer service and quality results. STI Group focuses on the day-to-day aspects of maintenance, so that our customers are freed up to handle the production of their facility. Contact us to inquire about a maintenance relationship with the confidence that productivity, reliability, and safety are our hallmarks.</t>
  </si>
  <si>
    <t>Maintenance</t>
  </si>
  <si>
    <t>Maintenance is one of the most fundamental aspects of any industrial plant or facility. It is what keeps the plant running smoothly and efficiently as well as what prevents dangerous or costly accidents from occurring. However, industrial and refinery maintenance can be a very challenging, expensive, and time-consuming undertaking for many companies. We provide efficient, thorough contract maintenance and repairs. We want to help facilitate with all maintenance needs as your service provider of choice.</t>
  </si>
  <si>
    <t>Outstanding Maintenance</t>
  </si>
  <si>
    <t>At STI Group, we understand our customers’ goal to develop effective maintenance operations. We are committed to managing the contracting effort in a way that will increase owner profitability and improve safety and working conditions. We are satisfied with providing nothing less than outstanding maintenance services.</t>
  </si>
  <si>
    <t>Single Point Of Contact</t>
  </si>
  <si>
    <t>Clear communication is a crucial component to any successful project. Our ability to manage each phase of work providing benchmarks and a clear understanding of timeline makes operations run smoothly. This improves the workflow making the process more efficient and creates a better working relationship.</t>
  </si>
  <si>
    <t>Stormshield offers a comprehensive response to the numerous factors that can make data linked to your activity vulnerable: from negligence to industrial espionage and from new mobile uses to collaborative tools.
 Stormshield Data Security is based on end-to-end data encryption, from user to recipient, so as to provide transparent protection against man-in-the-middle attacks, malicious administration, and data leaks.</t>
  </si>
  <si>
    <t>Modern threats that easily outmaneuver traditional security systems demand a new approach to security.
 Stormshield Network Security solutions are built on the concept of Multi-Layer Collaborative Security. This holistic approach, based on active collaboration between the security engines of our products and solutions, represents the future of in-depth IT systems protection.</t>
  </si>
  <si>
    <t>https://www.S-Cyber.com</t>
  </si>
  <si>
    <t>Cloud technology and data-analytics</t>
  </si>
  <si>
    <t>AWS design, R, Data Science, Puppet, Hadoop, Hbase, Accumulo and Zookeeper clusters.</t>
  </si>
  <si>
    <t>We provide cyber security training that supports defense, vulnerability assessments, forensics, and career planning to ensure both government and commercial cyber practitioners meet their future cyber career goals</t>
  </si>
  <si>
    <t>Acquired by Arctic Wolf</t>
  </si>
  <si>
    <t>Anti keylogging</t>
  </si>
  <si>
    <t>GuardedID® eliminates your vulnerability to data theft due to keylogging attacks, a leading cause of cyber crime. Unlike anti-virus and anti-malware software, GuardedID® protects your data from both known and unknown keylogger threats.
 StrikeForce’s patented anti-keylogging technology secures your sensitive personal and financial information by proactively encrypting every keystroke as you type. GuardedID® also provides advanced anti-clickjacking and anti-screen capture technology, for multiple layers of protection from cyber attacks.</t>
  </si>
  <si>
    <t>An estimated 16 million mobile devices are infected with mobile malware, with threats constantly on the rise.1 MobileTrust® is the world’s most advanced security suite for mobile devices, with the power to protect your confidential information, online transactions, and login access against keylogging spyware. MobileTrust® even helps you create and store hard-to-crack passwords.
 Our military-grade anti-keylogging technology encrypts every keystroke you type into your smartphone or tablet while browsing, texting, emailing, and logging in to any website or VPN. With MobileTrust®, keylogging cyber thieves have nothing to see — and nothing to steal.</t>
  </si>
  <si>
    <t>ProtectID®</t>
  </si>
  <si>
    <t>SafeVchat</t>
  </si>
  <si>
    <t>Secure video conferencing</t>
  </si>
  <si>
    <t>Ensure all of your communications with colleagues and consumers are protected from the privacy compromising vulnerabilities of other platforms. StrikeForce's new SafeVchat is the leading secure video conferencing platform. With technologies such as our patented out-of-band authentication and keystroke encryption. No other competitor in the industry can match SafeVchat's signature 5-Level security control approach.</t>
  </si>
  <si>
    <t>HOSTED SOLUTIONS</t>
  </si>
  <si>
    <t>TELLARO E-SERIES</t>
  </si>
  <si>
    <t>TELLARO T-SERIES</t>
  </si>
  <si>
    <t>Review Dashboard</t>
  </si>
  <si>
    <t>Speed up your order review process and capture more sales with our centralized case management system. Each order’s individual detailed page gives you color warnings, and a wide selection of tools to perform further verification. You don’t need to copy and paste order information or toggle between different systems.</t>
  </si>
  <si>
    <t>Risk Scoring</t>
  </si>
  <si>
    <t>Flag fraudulent orders automatically with risk scoring that analyzes over 100 risk factors, giving you upfront answers that you can rely on. Whether you are a veteran or a newbie, the fraud scores will save you time and money, weeding out the bad orders from the good ones.</t>
  </si>
  <si>
    <t>Rules Engine</t>
  </si>
  <si>
    <t>Turning your business rules into automated processes saves time and speeds up your fulfillment process. Manage fraud prevention checks and edit allow/block lists on the fly without having to bother your developers. View, create, and update rules in seconds.</t>
  </si>
  <si>
    <t>Agency Solutions</t>
  </si>
  <si>
    <t>Our Agency solution offers tiered discounts for web professionals who manage multiple-client websites and don’t want to deal with security issues. This flexible plan is for web professionals with 10 to 1000+ client sites</t>
  </si>
  <si>
    <t>Custom Enterprise Solutions</t>
  </si>
  <si>
    <t>We offer custom services for large organizations. With dedicated 24/7/365 support to meet all of your demands, we become an extension of your security team and safeguard your critical web properties.</t>
  </si>
  <si>
    <t>www.sumologic.com</t>
  </si>
  <si>
    <t>Academic and Non-Profit Licensing Information</t>
  </si>
  <si>
    <t>Corporate Licensing</t>
  </si>
  <si>
    <t>SUPERAntiSpyware can protect your small business or large enterprise organization from the latest malware, spyware, ransomware, and more. Get all the benefits of the Professional X Edition with the ease of deployment and management through a single Site License or a Central Management Solution (CMS).</t>
  </si>
  <si>
    <t>Proactive identity theft protection and assistance when you need it.</t>
  </si>
  <si>
    <t>Compliance Management Solutions</t>
  </si>
  <si>
    <t>Data Privacy Management Software</t>
  </si>
  <si>
    <t>Integration Hub</t>
  </si>
  <si>
    <t>SureCloud flexes to your way of working and our Integration Hub is here to help. Discover the full list of business applications SureCloud integrates with including BitSight and SCF.</t>
  </si>
  <si>
    <t>IT Risk Management and Cybersecurity</t>
  </si>
  <si>
    <t>Effectively protect your organisation’s IT systems and data with the help of our cloud-based suite of solutions. Information Asset Management, Policy Management Software,Risk Management Software, Risk Management for IRAM2, Incident Management, Third Party Risk Management, ISMS Programme Tracker, ISMS Management</t>
  </si>
  <si>
    <t>The SureCloud® Platform</t>
  </si>
  <si>
    <t>Android</t>
  </si>
  <si>
    <t>Android operating systems are a threat vector. Secure them with MFA.
 When it comes to threat vectors, Android operating systems are often overlooked. But organizations that rely on Android devices can lock down system login with SurePassID Universal MFA, thus enabling Zero Trust and regulatory compliance.</t>
  </si>
  <si>
    <t>SurePassID Universal MFA offers unparalleled security and extensibility for cloud deployments.</t>
  </si>
  <si>
    <t>SurePassID Universal MFA enables containerization with strong authentication.</t>
  </si>
  <si>
    <t>Deployment Architectures</t>
  </si>
  <si>
    <t>On-Premise
 Secure Areas or other on-prem hosting requirements? SurePassID Universal MFA is the solution you need.</t>
  </si>
  <si>
    <t>Embedded</t>
  </si>
  <si>
    <t>Lock down access to your embedded systems with SurePassID Universal MFA.</t>
  </si>
  <si>
    <t>Hybrid</t>
  </si>
  <si>
    <t>Secure your hybrid on-premise/cloud/on-demand deployments, no matter how complex their architecture, with SurePassID Universal MFA.</t>
  </si>
  <si>
    <t>SurePassID Universal MFA secures your IoT architecture from chip to cloud.</t>
  </si>
  <si>
    <t>Linux</t>
  </si>
  <si>
    <t>At SurePassID, we’re accustomed to working with enterprise customers that are using Linux systems within their IT infrastructures. Whether it’s Red Hat Enterprise Linux or specialized telecom distros, we enable customers to secure system login with MFA. SurePassID Universal MFA has been deployed on Linux servers and workstations spanning x86-64, Power ISA, ARM64, and IBM Z architectures.</t>
  </si>
  <si>
    <t>MacOS</t>
  </si>
  <si>
    <t>Lock down your MacOS operating systems with SurePass Universal MFA. With the new Apple® macOS® 10.15, Catalina™ OS, IT admins have an excellent opportunity to add MFA to their Mac® systems.</t>
  </si>
  <si>
    <t>Operating Systems:
 Windows</t>
  </si>
  <si>
    <t>Secure your Windows operating systems with SurePassID Universal MFA.</t>
  </si>
  <si>
    <t>Care</t>
  </si>
  <si>
    <t>Deep Support
 Secure collaboration technology deep support gives you unique access to the core platform developers.</t>
  </si>
  <si>
    <t>Engage</t>
  </si>
  <si>
    <t>Software Engineering &amp; Integration
 Development and integration of secure collaboration software to solve information sharing problems, especially where that information is sensitive.</t>
  </si>
  <si>
    <t>Foster</t>
  </si>
  <si>
    <t>Thought leadership, industry expertise and consultancy around collaboration and secure information sharing.</t>
  </si>
  <si>
    <t>Secure collaboration solutions</t>
  </si>
  <si>
    <t>Document Management</t>
  </si>
  <si>
    <t>Developed especially for the most security conscious organisations; joining people up and enabling collaboration on their most sensitive information.</t>
  </si>
  <si>
    <t>SHINE A LIGHT ON YOUR SENSITIVE DATA
 Specula™ leverages Suridata.ai's proprietary technology to autonomously discover sensitive and private information across an organization's data infrastructure.
 This breakthrough AI-driven engine helps CISOs and CIOs gain full visibility and control over valuable data in any unstructured repository (e.g., network server, cloud drive, workstation, laptop).</t>
  </si>
  <si>
    <t>• NIST Risk Framework
 • Information Assurance
 • Network Security / Mobile Security
 • Protecting Your Business from Cyber Threats (Video)</t>
  </si>
  <si>
    <t>Data Analysis / Analytics</t>
  </si>
  <si>
    <t>• Intelligent Automation
 • Human-Centric Artificial Intelligence
 • Business Intelligence / Analytics
 • Data Mining/Statistical Analysis</t>
  </si>
  <si>
    <t>Healthcare Integration Services</t>
  </si>
  <si>
    <t>• IT Governance
 • Performance management and monitoring
 • Maintain privacy, integrity and standardization of health
 • Reducing fraud, waste and abuse</t>
  </si>
  <si>
    <t>Logistics and Management Services</t>
  </si>
  <si>
    <t>• Program / Project Management Support
 • Acquisition Lifecycle Support
 • Logistics Analytics &amp; Information Systems
 • Supply Chain Management</t>
  </si>
  <si>
    <t>Managed IT Support</t>
  </si>
  <si>
    <t>• Enterprise IT
 • Network Administration
 • Service Desk</t>
  </si>
  <si>
    <t>System Solutions</t>
  </si>
  <si>
    <t>• Micro Services
 • Distributed Ledger Technology (Blockchain)
 • Automation
 • IV&amp;V
 • Modeling &amp; Simulation</t>
  </si>
  <si>
    <t>Domain Threat Intelligence</t>
  </si>
  <si>
    <t>is the Online Tool that allows companies to verify and measure their GDPR (General Data Protection Regulation – EU 2016/679) Compliance level. Swascan’s GDPR assessment tool provides guidelines and suggest corrective actions to implement in terms of Organization, Policy, Staff, Technology and Control Systems.</t>
  </si>
  <si>
    <t>allows companies to verify and measure their cyber risk level and to evaluate the effectiveness of security measures adopted by identifying two macro indicators at Functional and Operational level. The service provides indications and corrective actions to be taken at the Organization, Policy, Personnel, Technology and Control Systems level.</t>
  </si>
  <si>
    <t>is the automated Network Vulnerability Scan service. This tool scans the infrastructure and the devices on it to identify security vulnerabilities and criticalities. The Vulnerability analysis is necessary to quantify risk levels and to provide the corrective actions needed for the remediation activity.</t>
  </si>
  <si>
    <t>Phisihing attack simulation</t>
  </si>
  <si>
    <t>service that identifies the Human Factor risk and raises employee awareness consequently. The service allows you to identify your exposure to corporate phishing attacks and to educate your employees to recognize and identify malicious emails.</t>
  </si>
  <si>
    <t>Smishing Attack Simulation</t>
  </si>
  <si>
    <t>Smishing</t>
  </si>
  <si>
    <t>is the CyberSecurity Testing Platform which allows to identify, analyze and solve all the vulnerabilities related to Corporate IT Assets in terms of websites, web applications, network and source code. It is an All-in-One platform that includes Web Application Vulnerability Assessment, Network Vulnerability Scan and Source Code Analysis services.</t>
  </si>
  <si>
    <t>Centralised Authentication capabilities for Large Enterprise Organisations.
 AuthControl® Enterprise is a unique platform used to control the deployment,
 monitoring, access, management, licensing and logs for multiple Swivel Secure appliances. Providing the ability to deploy multiple AuthControl Sentry® instances to departments, regions, countries, suppliers, partners and even customers.</t>
  </si>
  <si>
    <t>Specialised Authentication capabilities for Managed Service Providers (MSPs).
 AuthControl® MSP is a unique platform used to control the deployment,
 monitoring, access, management, licensing and logs for multiple Swivel Secure appliances.</t>
  </si>
  <si>
    <t>PINsafe® patented technology</t>
  </si>
  <si>
    <t>PINsafe® is the patented technology behind the image authentication factors PINpad®, PICpad, and TURing.
 PINpad®, PICpad, and TURing are part of a range of authentication factors
 available with AuthControl Sentry®, the multi-factor authentication solution designed to protect
 organisations from unauthorised access to their applications, networks and data.</t>
  </si>
  <si>
    <t>Active Risk Manager (ARM) is the world’s leading Enterprise Risk Management (ERM) software package. Unlike traditional, compliance-focused ‘GRC’ solutions, ARM delivers far more value and capability to its users. With its robust and unique integrated approach, ARM is the only ERM solution that addresses the risk management needs of the entire organisation.</t>
  </si>
  <si>
    <t>from Sword GRC, helps you achieve a clear view of compliance and produce the reports that your organisation needs easily by helping you to collect, organise and manage compliance mandates in one place.</t>
  </si>
  <si>
    <t>Syferlock</t>
  </si>
  <si>
    <t>https://www.syferlock.com/</t>
  </si>
  <si>
    <t>SyferLock Cloud Authentication Service™</t>
  </si>
  <si>
    <t>is a secure, cost-effective, cloud-based authentication service for enterprises and organizations that eliminates the complexity and burden of an in-house solution.
 Strong authentication has become a challenge for many enterprises and organizations, with employees, contractors, partners and customers requiring access to an organization’s systems, applications and data.</t>
  </si>
  <si>
    <t>Sylabs, Inc.</t>
  </si>
  <si>
    <t>https://sylabs.io/</t>
  </si>
  <si>
    <t>Singularity Desktop for macOS (Beta Release)</t>
  </si>
  <si>
    <t>Singularity Desktop for macOS (Beta Release) allows Linux-based Singularity containers to be designed, built, tested, and signed/verified on macOS.</t>
  </si>
  <si>
    <t>SINGULARITY ENTERPRISE</t>
  </si>
  <si>
    <t>Fully integrated with the Singularity command line, available via the Internet or customer hosted, these container services are seeing rapid uptake from savvy organizations seeking to rapidly accelerate adoption and use of containerization in their data centers, clouds, and even at the edge.</t>
  </si>
  <si>
    <t>SingularityCE</t>
  </si>
  <si>
    <t>Singularity Community Edition is 100% open source, BSD licensed software available for free!</t>
  </si>
  <si>
    <t>SingularityPro</t>
  </si>
  <si>
    <t>SingularityPRO includes enterprise-grade features to deliver a strong, highly secure container platform</t>
  </si>
  <si>
    <t>Symantec Security Solutions</t>
  </si>
  <si>
    <t>Extended Detection and Response (XDR)</t>
  </si>
  <si>
    <t>As more enterprises embrace software-as-a-service (SaaS), a nagging question has begun to surface: Who’s on the hook for assessing and validating cloud security? The sometimes-complicated world of cloud computing makes that questions tricky to answer. A SaaS deployment involves the customer, the software provider and, possibly, another party that hosts the cloud software.</t>
  </si>
  <si>
    <t>Malware &amp; Incident Response</t>
  </si>
  <si>
    <t>Mobile Apps (IOS / Android) Security</t>
  </si>
  <si>
    <t>The rapid introduction of mobile devices in business and personal use continues to challenge companies to ensure applications are safe and secure. Increasingly sophisticated attacks and threats puts your corporate data and customers at very high risk. Applications succeeding in this area for a business must accomplish the two fold goal of delight without fright.</t>
  </si>
  <si>
    <t>Network Infrastructure</t>
  </si>
  <si>
    <t>Symosis Security will begin by performing an external vulnerability assessment on the Public Infrastructure. This assessment will use automated tools and is done to ensure any exposed services, or server configurations are not introducing undo risk to the environment.</t>
  </si>
  <si>
    <t>Network Vulnerability Assessment</t>
  </si>
  <si>
    <t>Information security policies form the cornerstone of an organization’s information security program. Without formal information security policies and standards, an organization cannot effectively secure its critical information assets.</t>
  </si>
  <si>
    <t>Sensitive Data Discovery</t>
  </si>
  <si>
    <t>This Sensitive Data Discovery assessment identifies potentially sensitive information that may be out of regulatory compliance or may violate industry security best practices at a particular point in time.</t>
  </si>
  <si>
    <t>Software Products &amp; API Security</t>
  </si>
  <si>
    <t>Symosis application security assessments address today’s complex web applications, web services, and desktop products to identify exploitable, inherent, and potential security threats that place your business at risk. Web enabled services are a serious challenge to security and are the largest external attack surface of critical assets.</t>
  </si>
  <si>
    <t>Web Application &amp; Services Security</t>
  </si>
  <si>
    <t>Enrich</t>
  </si>
  <si>
    <t>Integrate</t>
  </si>
  <si>
    <t>Connect today’s infrastructure with tomorrow’s technology to unlock the potential of all your enterprise data</t>
  </si>
  <si>
    <t>Locate</t>
  </si>
  <si>
    <t>Analyze location data for enhanced and actionable business insights that drive superior outcomes</t>
  </si>
  <si>
    <t>Verify</t>
  </si>
  <si>
    <t>Understand your data and ensure it is accurate, consistent and complete for confident business decisions</t>
  </si>
  <si>
    <t>ACCOUNTABILITY</t>
  </si>
  <si>
    <t>Acquired by Swimlane</t>
  </si>
  <si>
    <t>Syncurity is the industry’s only security operations platform built to serve as an auditable system of record with reporting and compliance capabilities.</t>
  </si>
  <si>
    <t>ALERT OVERLOAD</t>
  </si>
  <si>
    <t>Syncurity’s IR Flow was purpose built by security analysts for security analysts to address the challenges of alert overload.</t>
  </si>
  <si>
    <t>BYO ENTERPRISE</t>
  </si>
  <si>
    <t>Syncurity’s IR Flow easily adapts to the unique enterprise security systems, needs and requirements of any size organization.</t>
  </si>
  <si>
    <t>HUMAN INSIGHT</t>
  </si>
  <si>
    <t>Syncurity’s IR Flow prioritizes critical alerts for security analysts to investigate, while automating repetitive, low-level tasks.</t>
  </si>
  <si>
    <t>LIMITED STAFF</t>
  </si>
  <si>
    <t>Syncurity force multiplies your security team, allowing analysts to put their skills to their highest and best use, instead of focusing on repetitive, manual, low-level tasks.</t>
  </si>
  <si>
    <t>POINT SOLUTIONS</t>
  </si>
  <si>
    <t>Syncurity integrates individual point solutions to allow analysts to manage the entire incident response lifecycle from a single, unified, web-based interface.</t>
  </si>
  <si>
    <t>SEPARATE QUEUES</t>
  </si>
  <si>
    <t>Syncurity’s IR Flow provides separate queues for alerts and incidents, each with their own specific workflows.</t>
  </si>
  <si>
    <t>SYSTEM OF RECORD</t>
  </si>
  <si>
    <t>Syncurity is the industry’s only security operations platform built to serve as an auditable system of record.</t>
  </si>
  <si>
    <t>Continuous Penetration Testing</t>
  </si>
  <si>
    <t>Continuous Attack Surface Management</t>
  </si>
  <si>
    <t>Secure Software Development</t>
  </si>
  <si>
    <t>Financial Institutions</t>
  </si>
  <si>
    <t>Regulatory compliance touches every area of the financial industry. IT systems, data protection, and client portal security are an essential part of every financial institution’s work and reputation.</t>
  </si>
  <si>
    <t>Healthcare IT Security</t>
  </si>
  <si>
    <t>From patient privacy to complex device management, the healthcare industry faces unique challenges with regards to accessibility, compliance, and patient safety.</t>
  </si>
  <si>
    <t>Insurance Industry</t>
  </si>
  <si>
    <t>Protection of consumer and business data is a critical component to IT security in the insurance industry. This is paired with a broad and scattered agent workforce, making management of systems even more complex.</t>
  </si>
  <si>
    <t>Payment Card Industry</t>
  </si>
  <si>
    <t>An all too common target, PCI. Businesses must be diligent about the protection of its data. This high-risk business operation must be tested, functional, and secure.</t>
  </si>
  <si>
    <t>Application security comes in all shapes and sizes…it’s industry specific. Ensure your SaaS product complies with the unique regulatory and development standards of the industries you serve with help from SynerComm.</t>
  </si>
  <si>
    <t>Virtual Cyber Security Teams</t>
  </si>
  <si>
    <t>Audit and Assessment Services</t>
  </si>
  <si>
    <t>Cyber Risk Lifecycle</t>
  </si>
  <si>
    <t>Merchant Contact Services</t>
  </si>
  <si>
    <t>Total Complete</t>
  </si>
  <si>
    <t>% complete</t>
  </si>
  <si>
    <t>Reviewed</t>
  </si>
  <si>
    <t>Used for Products?</t>
  </si>
  <si>
    <t>Description</t>
  </si>
  <si>
    <t>Database and set of services that connect users with the network resources they need to get their work done.</t>
  </si>
  <si>
    <t>human-like intelligence, judgement, learning and awareness exhibited by machines, along with the branches of computer science and engineering that seek to create intelligent machines</t>
  </si>
  <si>
    <t>A collection of applications or physical devices which are separate, stand alone devices and operate independently of other individual devices. Both physical and virtual</t>
  </si>
  <si>
    <t>Practice of adding features or functionality to software to prevent a range of different threats.</t>
  </si>
  <si>
    <t>APT (advanced persistent threat)</t>
  </si>
  <si>
    <t>A prolonged and targeted cyber attack in which an intruder gains access to a network and remains undetected for an extended period of time.</t>
  </si>
  <si>
    <t>Inventory and control of hardware and software assets</t>
  </si>
  <si>
    <t>Technology that can automatically spot vulnerabilities in an organization's cyber defenses, also known as continuous, automated penetration testing.</t>
  </si>
  <si>
    <t>continuous identification, inventory, classification, monitoring and prioritization of digital assets that contain or transmit sensitive data</t>
  </si>
  <si>
    <t>The process of backing up data in case of a loss and setting up systems that allow that data recovery due to data loss.</t>
  </si>
  <si>
    <t>A group of individuals who perform an analysis of information systems to ensure security, identify security flaws, verify the effectiveness of each security measure, and to make certain all security measures will continue to be effective after implementation</t>
  </si>
  <si>
    <t>Networks of hijacked computer devices used to carry out various scams and cyber attacks</t>
  </si>
  <si>
    <t>An occurrence that actually or potentially jeopardizes the confidentiality, integrity, or availability of an information system or that constitutes a violation or imminent threat of violating security policies, security procedures, or acceptable use policies.</t>
  </si>
  <si>
    <t>Bug Bounties</t>
  </si>
  <si>
    <t>A reward or bounty program given for finding and reporting a bug in a particular software product</t>
  </si>
  <si>
    <t>Not used</t>
  </si>
  <si>
    <t>Refers to the field of computer science where specialists handle the data on the cloud. Also known as cloud computing.</t>
  </si>
  <si>
    <t>following rules and meeting requirements by creating a program that establishes risk-based controls to protect the integrity, confidentiality, and accessibility of informations stored, processed, or transferred.</t>
  </si>
  <si>
    <t>Engineering process for establishing and maintaining consistency of a product's performance, functional, and physical attributes with its requirements, design, and operational information throughout its life.</t>
  </si>
  <si>
    <t>A firm that provides a range of information security consulting services such as: VCISO, CISO, IR, AM</t>
  </si>
  <si>
    <t>The use of security tools and policies to protect the container, its application and performance including infrastructure, software supply chain, system tools, system libraries, and runtime against cyber security threats.</t>
  </si>
  <si>
    <t>Corporate News</t>
  </si>
  <si>
    <t>Leveraging the power of the internet in order to defraud, spy on, or otherwise violate the private systems of other individuals.</t>
  </si>
  <si>
    <t>The protection of systems, networks, and assets whose continuous operation is deemed necessary to ensure the security of a given nation, its economy, and the public's health and/or safety</t>
  </si>
  <si>
    <t>digital assets or tokenized assets that are represented in digital form.</t>
  </si>
  <si>
    <t>Cyber Crime</t>
  </si>
  <si>
    <t>criminal activities carried out by means of computers or the Internet</t>
  </si>
  <si>
    <t>Cyber Espionage</t>
  </si>
  <si>
    <t>The use of computer networks to gain illicit access to confidential information, typically that held by a government or other organization.</t>
  </si>
  <si>
    <t>The process of safeguarding important information from corruption, compromise or loss.</t>
  </si>
  <si>
    <t>DDos (Distributed denial of service)</t>
  </si>
  <si>
    <t>Cyberattack on a server, service, website, pr network floods it with Internet traffic that render it inoperable.</t>
  </si>
  <si>
    <t>Interaction between a deceiver and a target, in which the deceiver successfully causes the target to accept as true or incorrect version of reality</t>
  </si>
  <si>
    <t>Embedding governance and cybersecurity functions such as identity and access management, privilege management, firewalling/unified threat management, code review, configuration management, and vulnerability management throughout the workflow</t>
  </si>
  <si>
    <t>Election Security</t>
  </si>
  <si>
    <t>The protection of elections and voting infrastructure from cyberattack or cyber threat - including the tampering with infiltration of voting machines and equipment, election office networks and practices, and voter registration databases.</t>
  </si>
  <si>
    <t>Using different procedures and techniques for protecting email accounts, content and communication against unauthorized access, loss or compromise.</t>
  </si>
  <si>
    <t>Attempts to make information unreadable by anyone who is not explicitly authorized to view that data</t>
  </si>
  <si>
    <t>Security services for network endpoints such as antivirus, email filtering, web filtering, and firewall services.</t>
  </si>
  <si>
    <t>A planned event during which an organization simulates a cyber disruption to develop or test capabilities such as preventing and detecting.</t>
  </si>
  <si>
    <t>Creation and testing of firewalls that control incoming and outgoing network traffic</t>
  </si>
  <si>
    <t>Electronic discovery technique used to determine and reveal technical criminal evidence. Often involves electronic data storage extraction for legal purposes.</t>
  </si>
  <si>
    <t>Vulnerability protection that comes in the form of a physical device rather than software that is installed on the hardware of a computer system.</t>
  </si>
  <si>
    <t>Defines and manages roles and access privileges of individual network users and the circumstances in which users are granted or denied those privileges.</t>
  </si>
  <si>
    <t>Security for the monitoring of complex industrial processes and critical infrastructures that deliver power, water, transport, manufacturing and other essential services.</t>
  </si>
  <si>
    <t>Organized approach to addressing and managing the aftermath of a security breach or cyberattack.</t>
  </si>
  <si>
    <t>Threats made by untrustworthy individuals inside an organization.</t>
  </si>
  <si>
    <t>Any efforts devoted to identifying a hack, malware, or security breach</t>
  </si>
  <si>
    <t>IOT (Internet of Things)</t>
  </si>
  <si>
    <t>System of interrelated computing devices, mechanical and digital machines, objects, animals or people that are provided with unique identifiers and the ability to transfer data over a network without requiring human-to-human or human-to-computer interaction</t>
  </si>
  <si>
    <t>Legal Action</t>
  </si>
  <si>
    <t>Legislation</t>
  </si>
  <si>
    <t>Code developed by cyber attackers designed to cause extensive damage to data and systems or to gain unauthorized access to a network</t>
  </si>
  <si>
    <t>IT service provider that provides an organization with some amount of cybersecurity monitoring and management, which may include virus and spam blocking, intrusion detection, firewalls and virtual private network (VPN) management.</t>
  </si>
  <si>
    <t>Protection of smartphones, tablets, laptops and other portable computing devices, and the networks they connect to, from threats and vulnerabilities associated with wireless computing. Also knows as wireless security.</t>
  </si>
  <si>
    <t>An approach to computer security that attempts to unify endpoint security technology (antivirus, host intrusion prevention, and vulnerability assessment) user or system authentication and network security enforcement.</t>
  </si>
  <si>
    <t>The act of protecting files and directories in a network of computers against misuse, hacking, and unauthorized access to the system.</t>
  </si>
  <si>
    <t>Method of monitoring network availability and activity to identify anomalies, including security and operational issues. Common use cases: collecting a real-time and historical record of what's happening on your network detecting malware such as ransomware activity.</t>
  </si>
  <si>
    <t>Any and all information that can be found publically - mostly via the internet - without breaching any copyright or privacy laws.</t>
  </si>
  <si>
    <t>The systematic notification, identification, deployment, installation, and verification of operating system and application software code revisions. Can also be referred to as patches, hot fixes, or service packs.</t>
  </si>
  <si>
    <t>A method of testing where testers target individual binary components or the application as a whole to determine whether intra or inter component vulnerabilities can be exploited to compromise the application, its data, or its environment resources.</t>
  </si>
  <si>
    <t>A technique for attempting to acquire sensitive data, such as bank account numbers, through a fraudulent solicitation in email or on a web site, in which the perpetrator masquerades as a legitimate business or reputable person.</t>
  </si>
  <si>
    <t>Physical security is the protection of personnel, hardware, software, networks and data from physical actions and events that could cause serious loss or damage to an enterprise, agency or institution.</t>
  </si>
  <si>
    <t>Services used by individuals or agreements individuals agree to when they sign up for a service usually signs away their right to privacy.</t>
  </si>
  <si>
    <t>A form of malware that encrypts a victim's files. The victim is directed to pay a ransom to restore access to the data upon payment.</t>
  </si>
  <si>
    <t>Regulation</t>
  </si>
  <si>
    <t>Cybersecurity work where a person installs, configures, test, operates, maintains, and manages networks and their firewalls</t>
  </si>
  <si>
    <t>The ability for an authorized person to access a computer or a network from a geographical distance through a network connection. Remote access enables users to connect to the systems they need when they are physically far away</t>
  </si>
  <si>
    <t>the deliberate approach to developing these concepts, definitions, and propositions for cyber security.</t>
  </si>
  <si>
    <t>process of sharing one or more files securely or privately. It enables sharing files between different users/organizations confidentially and/or within a protected mode, secure from intruders or unauthorized users.</t>
  </si>
  <si>
    <t>knowledge combined with attitudes and behaviors that serve to protect our information assets. Being cyber security aware means you understand what the threats are and you take the right steps to prevent them.</t>
  </si>
  <si>
    <t>A Security Strategy is a document prepared periodically which outlines the major security concerns of a country or organisation and outlines plans to deal with them.</t>
  </si>
  <si>
    <t>Security Information and Event Management (SIEM) is a software solution that aggregates and analyzes activity from many different resources across your entire IT infrastructure. SIEM collects security data from network devices, servers, domain controllers, and more.</t>
  </si>
  <si>
    <t>The function of the security operations center (SOC) is to monitor, prevent, detect, investigate, and respond to cyber threats around the clock. SOC teams are charged with monitoring and protecting the organization's assets including intellectual property, personnel data, business systems, and brand integrity.</t>
  </si>
  <si>
    <t>Social engineering is the term used for a broad range of malicious activities accomplished through human interactions. It uses psychological manipulation to trick users into making security mistakes or giving away sensitive information. Social engineering attacks happen in one or more steps.</t>
  </si>
  <si>
    <t>Social media is a computer-based technology that facilitates the sharing of ideas, thoughts, and information through the building of virtual networks and communities. ... Users engage with social media via a computer, tablet, or smartphone via web-based software or applications.</t>
  </si>
  <si>
    <t>Software and Solutions</t>
  </si>
  <si>
    <t>An information technology (IT) solution is a set of related software programs and/or services that are sold as a single package. ... In a stricter sense, however, an IT solution is an aggregation of products and services, as opposed to a single, discrete product.</t>
  </si>
  <si>
    <t>Definition of Threat Detection and Response (TDR)</t>
  </si>
  <si>
    <t>Tools used for threat detection and response are designed to collect and analyze forensic data while being configured to monitor for, identify, and manage security threats</t>
  </si>
  <si>
    <t>Cyber threat hunting is an active cyber defence activity. It is "the process of proactively and iteratively searching through networks to detect and isolate advanced threats that evade existing security solutions.</t>
  </si>
  <si>
    <t>Cyber threat intelligence is information about threats and threat actors that helps mitigate harmful events in cyberspace. Cyber threat intelligence sources include open source intelligence, social media intelligence, human Intelligence, technical intelligence or intelligence from the deep and dark web.</t>
  </si>
  <si>
    <t>Threat modeling is a structured process through which IT pros can identify potential security threats and vulnerabilities, quantify the seriousness of each, and prioritize techniques to mitigate attack and protect IT resources</t>
  </si>
  <si>
    <t>A Formal process for educating employees</t>
  </si>
  <si>
    <t>Vulnerability management is the process of identifying, evaluating, treating, and reporting on security vulnerabilities in systems and the software that runs on them. This, implemented alongside with other security tactics, is vital for organizations to prioritize possible threats and minimizing their "attack surface."</t>
  </si>
  <si>
    <t>Wireless security is the prevention of unauthorized access or damage to computers or data using wireless networks, which include Wi-Fi networks. The most common type is Wi-Fi security, which includes Wired Equivalent Privacy (WEP) and Wi-Fi Protected Access (WPA).</t>
  </si>
  <si>
    <t>Zero Trust is a strategic initiative that helps prevent successful data breaches by eliminating the concept of trust from an organization's network architecture.</t>
  </si>
  <si>
    <t>Should be added?</t>
  </si>
  <si>
    <t>The practice of defending computers, servers, mobile devices, electronic systems, networks, and data from malicious attacks. It's also known as information technology security or electronic information security.</t>
  </si>
  <si>
    <t>Static Application Security Testing</t>
  </si>
  <si>
    <t>Dynamic Application Security Testing</t>
  </si>
  <si>
    <t>Interactive Application Security Testing</t>
  </si>
  <si>
    <t>Software as a Service</t>
  </si>
  <si>
    <t>Software Composition Analysis</t>
  </si>
  <si>
    <t>Continuous Integration/Continuous Delivery (code pipeline)</t>
  </si>
  <si>
    <t>Application Security Orchestration and Correlation</t>
  </si>
</sst>
</file>

<file path=xl/styles.xml><?xml version="1.0" encoding="utf-8"?>
<styleSheet xmlns="http://schemas.openxmlformats.org/spreadsheetml/2006/main" xmlns:x14ac="http://schemas.microsoft.com/office/spreadsheetml/2009/9/ac" xmlns:mc="http://schemas.openxmlformats.org/markup-compatibility/2006">
  <numFmts count="21">
    <numFmt numFmtId="164" formatCode="mmm d, yyyy"/>
    <numFmt numFmtId="165" formatCode="&quot;£&quot;#,##0"/>
    <numFmt numFmtId="166" formatCode="mmmm d, yyyy"/>
    <numFmt numFmtId="167" formatCode="mmm\ d\,\ yyyy"/>
    <numFmt numFmtId="168" formatCode="mmm yyyy"/>
    <numFmt numFmtId="169" formatCode="d\-m"/>
    <numFmt numFmtId="170" formatCode="d\ mmm\ yyyy"/>
    <numFmt numFmtId="171" formatCode="mmm\ yyyy"/>
    <numFmt numFmtId="172" formatCode="mmmm yyyy"/>
    <numFmt numFmtId="173" formatCode="&quot;€&quot;#,##0"/>
    <numFmt numFmtId="174" formatCode="mmmm\ d\,\ yyyy"/>
    <numFmt numFmtId="175" formatCode="m-d"/>
    <numFmt numFmtId="176" formatCode="&quot;€&quot;#,##0.00"/>
    <numFmt numFmtId="177" formatCode="&quot;$&quot;#,##0"/>
    <numFmt numFmtId="178" formatCode="mmm, d yyyy"/>
    <numFmt numFmtId="179" formatCode="mmmm\ dd\,\ yyyy"/>
    <numFmt numFmtId="180" formatCode="d mmmm yyyy"/>
    <numFmt numFmtId="181" formatCode="mmmm\ yyyy"/>
    <numFmt numFmtId="182" formatCode="mmmm, d yyyy"/>
    <numFmt numFmtId="183" formatCode="_(&quot;$&quot;* #,##0.00_);_(&quot;$&quot;* \(#,##0.00\);_(&quot;$&quot;* &quot;-&quot;??_);_(@_)"/>
    <numFmt numFmtId="184" formatCode="_(&quot;$&quot;* #,##0_);_(&quot;$&quot;* \(#,##0\);_(&quot;$&quot;* &quot;-&quot;??_);_(@_)"/>
  </numFmts>
  <fonts count="80">
    <font>
      <sz val="12.0"/>
      <color theme="1"/>
      <name val="Arial"/>
    </font>
    <font>
      <b/>
      <sz val="12.0"/>
      <color theme="1"/>
      <name val="Calibri"/>
    </font>
    <font>
      <sz val="11.0"/>
      <color rgb="FF000000"/>
      <name val="Inconsolata"/>
    </font>
    <font>
      <sz val="12.0"/>
      <color rgb="FF000000"/>
      <name val="Calibri"/>
    </font>
    <font>
      <color theme="1"/>
      <name val="Calibri"/>
    </font>
    <font>
      <sz val="12.0"/>
      <color theme="1"/>
      <name val="Calibri"/>
    </font>
    <font>
      <u/>
      <sz val="12.0"/>
      <color rgb="FF0000FF"/>
      <name val="Calibri"/>
    </font>
    <font>
      <u/>
      <sz val="12.0"/>
      <color rgb="FF0000FF"/>
      <name val="Calibri"/>
    </font>
    <font>
      <u/>
      <sz val="12.0"/>
      <color theme="1"/>
      <name val="Calibri"/>
    </font>
    <font>
      <u/>
      <sz val="12.0"/>
      <color rgb="FF0000FF"/>
      <name val="Calibri"/>
    </font>
    <font>
      <u/>
      <sz val="12.0"/>
      <color rgb="FF0000FF"/>
      <name val="Calibri"/>
    </font>
    <font>
      <u/>
      <sz val="12.0"/>
      <color rgb="FF0000FF"/>
      <name val="Calibri"/>
    </font>
    <font>
      <u/>
      <sz val="12.0"/>
      <color rgb="FF1155CC"/>
      <name val="Calibri"/>
    </font>
    <font>
      <u/>
      <sz val="12.0"/>
      <color theme="1"/>
      <name val="Arial"/>
    </font>
    <font>
      <u/>
      <sz val="12.0"/>
      <color rgb="FF000000"/>
      <name val="Calibri"/>
    </font>
    <font>
      <u/>
      <sz val="12.0"/>
      <color rgb="FF0000FF"/>
      <name val="Calibri"/>
    </font>
    <font>
      <u/>
      <sz val="12.0"/>
      <color rgb="FF0000FF"/>
      <name val="Calibri"/>
    </font>
    <font>
      <u/>
      <sz val="12.0"/>
      <color theme="1"/>
      <name val="Calibri"/>
    </font>
    <font>
      <u/>
      <sz val="12.0"/>
      <color rgb="FF0000FF"/>
      <name val="Calibri"/>
    </font>
    <font>
      <u/>
      <sz val="12.0"/>
      <color rgb="FF0563C1"/>
      <name val="Calibri"/>
    </font>
    <font>
      <u/>
      <color rgb="FF1155CC"/>
    </font>
    <font>
      <u/>
      <sz val="12.0"/>
      <color rgb="FF0000FF"/>
      <name val="Calibri"/>
    </font>
    <font>
      <u/>
      <sz val="12.0"/>
      <color theme="1"/>
      <name val="Calibri"/>
    </font>
    <font>
      <sz val="12.0"/>
      <color rgb="FF000000"/>
      <name val="Docs-Calibri"/>
    </font>
    <font>
      <u/>
      <color rgb="FF0000FF"/>
    </font>
    <font>
      <u/>
      <sz val="12.0"/>
      <color rgb="FF0000FF"/>
      <name val="Calibri"/>
    </font>
    <font>
      <u/>
      <sz val="11.0"/>
      <color rgb="FF1A73E8"/>
      <name val="Roboto"/>
    </font>
    <font>
      <u/>
      <sz val="12.0"/>
      <color rgb="FF1155CC"/>
    </font>
    <font>
      <b/>
      <sz val="11.0"/>
      <color rgb="FF000000"/>
      <name val="Calibri"/>
    </font>
    <font>
      <sz val="11.0"/>
      <color rgb="FF000000"/>
      <name val="Calibri"/>
    </font>
    <font>
      <sz val="11.0"/>
      <color theme="1"/>
      <name val="Calibri"/>
    </font>
    <font>
      <sz val="11.0"/>
      <color rgb="FFA5A5A5"/>
      <name val="Calibri"/>
    </font>
    <font>
      <u/>
      <sz val="11.0"/>
      <color rgb="FF0563C1"/>
      <name val="Calibri"/>
    </font>
    <font>
      <sz val="11.0"/>
      <color rgb="FF9C0006"/>
      <name val="Calibri"/>
    </font>
    <font>
      <u/>
      <sz val="11.0"/>
      <color rgb="FF0563C1"/>
      <name val="Calibri"/>
    </font>
    <font>
      <u/>
      <sz val="11.0"/>
      <color rgb="FF0563C1"/>
      <name val="Calibri"/>
    </font>
    <font>
      <u/>
      <sz val="12.0"/>
      <color rgb="FF0000FF"/>
      <name val="Calibri"/>
    </font>
    <font>
      <u/>
      <sz val="12.0"/>
      <color rgb="FF0000FF"/>
      <name val="Calibri"/>
    </font>
    <font>
      <u/>
      <sz val="12.0"/>
      <color rgb="FF0000FF"/>
      <name val="Calibri"/>
    </font>
    <font>
      <u/>
      <sz val="12.0"/>
      <color rgb="FF0000FF"/>
      <name val="Calibri"/>
    </font>
    <font>
      <u/>
      <sz val="12.0"/>
      <color rgb="FF0000FF"/>
      <name val="Calibri"/>
    </font>
    <font>
      <u/>
      <sz val="12.0"/>
      <color rgb="FF1155CC"/>
      <name val="Calibri"/>
    </font>
    <font>
      <u/>
      <sz val="12.0"/>
      <color rgb="FF0563C1"/>
      <name val="Calibri"/>
    </font>
    <font>
      <sz val="11.0"/>
      <color rgb="FF333333"/>
      <name val="Arial"/>
    </font>
    <font>
      <u/>
      <sz val="12.0"/>
      <color rgb="FF0000FF"/>
      <name val="Calibri"/>
    </font>
    <font>
      <u/>
      <sz val="12.0"/>
      <color rgb="FF0000FF"/>
      <name val="Calibri"/>
    </font>
    <font>
      <u/>
      <color rgb="FF1155CC"/>
    </font>
    <font>
      <u/>
      <sz val="12.0"/>
      <color rgb="FF1155CC"/>
      <name val="Calibri"/>
    </font>
    <font>
      <u/>
      <sz val="12.0"/>
      <color rgb="FF0000FF"/>
      <name val="Calibri"/>
    </font>
    <font>
      <u/>
      <sz val="12.0"/>
      <color rgb="FF0000FF"/>
      <name val="Calibri"/>
    </font>
    <font>
      <color rgb="FF000000"/>
      <name val="Roboto"/>
    </font>
    <font>
      <sz val="15.0"/>
      <color rgb="FF4F5772"/>
      <name val="&quot;IBM Plex Sans&quot;"/>
    </font>
    <font>
      <u/>
      <sz val="12.0"/>
      <color rgb="FF000000"/>
      <name val="Calibri"/>
    </font>
    <font>
      <u/>
      <sz val="12.0"/>
      <color rgb="FF1155CC"/>
      <name val="Calibri"/>
    </font>
    <font>
      <strike/>
      <sz val="12.0"/>
      <color theme="1"/>
      <name val="Calibri"/>
    </font>
    <font>
      <u/>
      <sz val="12.0"/>
      <color rgb="FF0000FF"/>
      <name val="Calibri"/>
    </font>
    <font>
      <u/>
      <sz val="12.0"/>
      <color rgb="FF0000FF"/>
      <name val="Calibri"/>
    </font>
    <font>
      <u/>
      <sz val="12.0"/>
      <color rgb="FF0000FF"/>
      <name val="Calibri"/>
    </font>
    <font>
      <u/>
      <sz val="12.0"/>
      <color rgb="FF0000FF"/>
      <name val="Calibri"/>
    </font>
    <font>
      <u/>
      <sz val="12.0"/>
      <color rgb="FF0000FF"/>
      <name val="Calibri"/>
    </font>
    <font>
      <u/>
      <sz val="12.0"/>
      <color rgb="FF0000FF"/>
      <name val="Calibri"/>
    </font>
    <font>
      <u/>
      <sz val="12.0"/>
      <color rgb="FF000000"/>
      <name val="Calibri"/>
    </font>
    <font>
      <u/>
      <sz val="12.0"/>
      <color rgb="FF0000FF"/>
      <name val="Calibri"/>
    </font>
    <font>
      <u/>
      <sz val="12.0"/>
      <color rgb="FF0000FF"/>
      <name val="Calibri"/>
    </font>
    <font>
      <u/>
      <sz val="12.0"/>
      <color rgb="FF0563C1"/>
      <name val="Calibri"/>
    </font>
    <font>
      <u/>
      <sz val="12.0"/>
      <color rgb="FF0000FF"/>
      <name val="Calibri"/>
    </font>
    <font>
      <u/>
      <sz val="12.0"/>
      <color rgb="FF0000FF"/>
      <name val="Calibri"/>
    </font>
    <font>
      <u/>
      <sz val="12.0"/>
      <color rgb="FF0000FF"/>
      <name val="Calibri"/>
    </font>
    <font>
      <u/>
      <sz val="12.0"/>
      <color rgb="FF0000FF"/>
      <name val="Calibri"/>
    </font>
    <font>
      <u/>
      <sz val="12.0"/>
      <color rgb="FF0563C1"/>
      <name val="Calibri"/>
    </font>
    <font>
      <u/>
      <sz val="12.0"/>
      <color rgb="FF0563C1"/>
      <name val="Calibri"/>
    </font>
    <font>
      <u/>
      <sz val="12.0"/>
      <color rgb="FF0563C1"/>
      <name val="Arial"/>
    </font>
    <font>
      <u/>
      <sz val="12.0"/>
      <color rgb="FF0563C1"/>
      <name val="Arial"/>
    </font>
    <font>
      <u/>
      <sz val="12.0"/>
      <color rgb="FF0563C1"/>
      <name val="Arial"/>
    </font>
    <font>
      <sz val="12.0"/>
      <color rgb="FF000000"/>
      <name val="Arial"/>
    </font>
    <font>
      <u/>
      <sz val="12.0"/>
      <color rgb="FF0000FF"/>
      <name val="Calibri"/>
    </font>
    <font>
      <u/>
      <sz val="12.0"/>
      <color rgb="FF000000"/>
      <name val="Calibri"/>
    </font>
    <font>
      <u/>
      <sz val="12.0"/>
      <color rgb="FF000000"/>
      <name val="Calibri"/>
    </font>
    <font>
      <u/>
      <sz val="12.0"/>
      <color rgb="FF0000FF"/>
      <name val="Calibri"/>
    </font>
    <font>
      <b/>
      <color theme="1"/>
      <name val="Calibri"/>
    </font>
  </fonts>
  <fills count="14">
    <fill>
      <patternFill patternType="none"/>
    </fill>
    <fill>
      <patternFill patternType="lightGray"/>
    </fill>
    <fill>
      <patternFill patternType="solid">
        <fgColor rgb="FFFFFFFF"/>
        <bgColor rgb="FFFFFFFF"/>
      </patternFill>
    </fill>
    <fill>
      <patternFill patternType="solid">
        <fgColor rgb="FFFFFF00"/>
        <bgColor rgb="FFFFFF00"/>
      </patternFill>
    </fill>
    <fill>
      <patternFill patternType="solid">
        <fgColor theme="5"/>
        <bgColor theme="5"/>
      </patternFill>
    </fill>
    <fill>
      <patternFill patternType="solid">
        <fgColor rgb="FFF3F3F3"/>
        <bgColor rgb="FFF3F3F3"/>
      </patternFill>
    </fill>
    <fill>
      <patternFill patternType="solid">
        <fgColor rgb="FFFFC7CE"/>
        <bgColor rgb="FFFFC7CE"/>
      </patternFill>
    </fill>
    <fill>
      <patternFill patternType="solid">
        <fgColor rgb="FF00B050"/>
        <bgColor rgb="FF00B050"/>
      </patternFill>
    </fill>
    <fill>
      <patternFill patternType="solid">
        <fgColor rgb="FFCCCCCC"/>
        <bgColor rgb="FFCCCCCC"/>
      </patternFill>
    </fill>
    <fill>
      <patternFill patternType="solid">
        <fgColor rgb="FFD5A6BD"/>
        <bgColor rgb="FFD5A6BD"/>
      </patternFill>
    </fill>
    <fill>
      <patternFill patternType="solid">
        <fgColor rgb="FFEAD1DC"/>
        <bgColor rgb="FFEAD1DC"/>
      </patternFill>
    </fill>
    <fill>
      <patternFill patternType="solid">
        <fgColor rgb="FFFF0000"/>
        <bgColor rgb="FFFF0000"/>
      </patternFill>
    </fill>
    <fill>
      <patternFill patternType="solid">
        <fgColor rgb="FF70AD47"/>
        <bgColor rgb="FF70AD47"/>
      </patternFill>
    </fill>
    <fill>
      <patternFill patternType="solid">
        <fgColor rgb="FF92D050"/>
        <bgColor rgb="FF92D050"/>
      </patternFill>
    </fill>
  </fills>
  <borders count="11">
    <border/>
    <border>
      <left style="thin">
        <color rgb="FF000000"/>
      </left>
      <top style="thin">
        <color rgb="FF000000"/>
      </top>
    </border>
    <border>
      <left style="thin">
        <color rgb="FF000000"/>
      </left>
      <right style="thin">
        <color rgb="FF000000"/>
      </right>
      <top style="thin">
        <color rgb="FF000000"/>
      </top>
    </border>
    <border>
      <left style="thin">
        <color rgb="FF000000"/>
      </left>
      <right style="thin">
        <color rgb="FF000000"/>
      </right>
      <top style="thin">
        <color rgb="FF000000"/>
      </top>
      <bottom style="thin">
        <color rgb="FF000000"/>
      </bottom>
    </border>
    <border>
      <right/>
      <top/>
      <bottom/>
    </border>
    <border>
      <left/>
      <right/>
      <top/>
      <bottom/>
    </border>
    <border>
      <right/>
      <top style="thin">
        <color rgb="FF000000"/>
      </top>
      <bottom/>
    </border>
    <border>
      <left/>
      <right style="thin">
        <color rgb="FF000000"/>
      </right>
      <top style="thin">
        <color rgb="FF000000"/>
      </top>
      <bottom/>
    </border>
    <border>
      <left/>
      <right style="thin">
        <color rgb="FF000000"/>
      </right>
      <top/>
      <bottom/>
    </border>
    <border>
      <right/>
      <top/>
      <bottom style="thin">
        <color rgb="FF000000"/>
      </bottom>
    </border>
    <border>
      <left/>
      <right style="thin">
        <color rgb="FF000000"/>
      </right>
      <top/>
      <bottom style="thin">
        <color rgb="FF000000"/>
      </bottom>
    </border>
  </borders>
  <cellStyleXfs count="1">
    <xf borderId="0" fillId="0" fontId="0" numFmtId="0" applyAlignment="1" applyFont="1"/>
  </cellStyleXfs>
  <cellXfs count="312">
    <xf borderId="0" fillId="0" fontId="0" numFmtId="0" xfId="0" applyAlignment="1" applyFont="1">
      <alignment readingOrder="0" shrinkToFit="0" vertical="bottom" wrapText="0"/>
    </xf>
    <xf borderId="0" fillId="0" fontId="1" numFmtId="0" xfId="0" applyFont="1"/>
    <xf borderId="0" fillId="0" fontId="1" numFmtId="0" xfId="0" applyAlignment="1" applyFont="1">
      <alignment readingOrder="0"/>
    </xf>
    <xf borderId="0" fillId="2" fontId="2" numFmtId="0" xfId="0" applyFill="1" applyFont="1"/>
    <xf borderId="0" fillId="0" fontId="0" numFmtId="0" xfId="0" applyFont="1"/>
    <xf borderId="0" fillId="2" fontId="3" numFmtId="0" xfId="0" applyFont="1"/>
    <xf borderId="0" fillId="0" fontId="4" numFmtId="0" xfId="0" applyFont="1"/>
    <xf borderId="0" fillId="0" fontId="4" numFmtId="10" xfId="0" applyFont="1" applyNumberFormat="1"/>
    <xf borderId="0" fillId="2" fontId="5" numFmtId="0" xfId="0" applyFont="1"/>
    <xf borderId="0" fillId="0" fontId="3" numFmtId="0" xfId="0" applyAlignment="1" applyFont="1">
      <alignment shrinkToFit="0" wrapText="1"/>
    </xf>
    <xf borderId="0" fillId="0" fontId="3" numFmtId="0" xfId="0" applyFont="1"/>
    <xf borderId="0" fillId="3" fontId="3" numFmtId="0" xfId="0" applyFill="1" applyFont="1"/>
    <xf borderId="0" fillId="3" fontId="5" numFmtId="0" xfId="0" applyFont="1"/>
    <xf borderId="0" fillId="0" fontId="5" numFmtId="0" xfId="0" applyFont="1"/>
    <xf borderId="1" fillId="4" fontId="1" numFmtId="0" xfId="0" applyAlignment="1" applyBorder="1" applyFill="1" applyFont="1">
      <alignment shrinkToFit="0" wrapText="1"/>
    </xf>
    <xf borderId="2" fillId="0" fontId="1" numFmtId="0" xfId="0" applyAlignment="1" applyBorder="1" applyFont="1">
      <alignment shrinkToFit="0" wrapText="1"/>
    </xf>
    <xf borderId="2" fillId="4" fontId="1" numFmtId="0" xfId="0" applyAlignment="1" applyBorder="1" applyFont="1">
      <alignment readingOrder="0" shrinkToFit="0" wrapText="1"/>
    </xf>
    <xf borderId="2" fillId="0" fontId="1" numFmtId="0" xfId="0" applyAlignment="1" applyBorder="1" applyFont="1">
      <alignment readingOrder="0" shrinkToFit="0" wrapText="1"/>
    </xf>
    <xf borderId="2" fillId="4" fontId="1" numFmtId="0" xfId="0" applyAlignment="1" applyBorder="1" applyFont="1">
      <alignment shrinkToFit="0" wrapText="1"/>
    </xf>
    <xf borderId="3" fillId="0" fontId="5" numFmtId="0" xfId="0" applyBorder="1" applyFont="1"/>
    <xf borderId="3" fillId="0" fontId="5" numFmtId="0" xfId="0" applyBorder="1" applyFont="1"/>
    <xf borderId="3" fillId="0" fontId="5" numFmtId="0" xfId="0" applyAlignment="1" applyBorder="1" applyFont="1">
      <alignment readingOrder="0"/>
    </xf>
    <xf borderId="3" fillId="0" fontId="5" numFmtId="164" xfId="0" applyAlignment="1" applyBorder="1" applyFont="1" applyNumberFormat="1">
      <alignment readingOrder="0"/>
    </xf>
    <xf borderId="3" fillId="0" fontId="6" numFmtId="0" xfId="0" applyAlignment="1" applyBorder="1" applyFont="1">
      <alignment readingOrder="0"/>
    </xf>
    <xf borderId="3" fillId="0" fontId="7" numFmtId="0" xfId="0" applyBorder="1" applyFont="1"/>
    <xf borderId="3" fillId="0" fontId="5" numFmtId="0" xfId="0" applyAlignment="1" applyBorder="1" applyFont="1">
      <alignment horizontal="left"/>
    </xf>
    <xf borderId="3" fillId="0" fontId="4" numFmtId="0" xfId="0" applyBorder="1" applyFont="1"/>
    <xf borderId="3" fillId="0" fontId="5" numFmtId="165" xfId="0" applyAlignment="1" applyBorder="1" applyFont="1" applyNumberFormat="1">
      <alignment horizontal="left"/>
    </xf>
    <xf borderId="3" fillId="0" fontId="5" numFmtId="3" xfId="0" applyBorder="1" applyFont="1" applyNumberFormat="1"/>
    <xf borderId="3" fillId="0" fontId="5" numFmtId="3" xfId="0" applyAlignment="1" applyBorder="1" applyFont="1" applyNumberFormat="1">
      <alignment horizontal="left"/>
    </xf>
    <xf borderId="3" fillId="0" fontId="8" numFmtId="0" xfId="0" applyAlignment="1" applyBorder="1" applyFont="1">
      <alignment readingOrder="0"/>
    </xf>
    <xf borderId="3" fillId="0" fontId="5" numFmtId="0" xfId="0" applyAlignment="1" applyBorder="1" applyFont="1">
      <alignment horizontal="left" readingOrder="0"/>
    </xf>
    <xf borderId="3" fillId="0" fontId="5" numFmtId="0" xfId="0" applyAlignment="1" applyBorder="1" applyFont="1">
      <alignment horizontal="left"/>
    </xf>
    <xf borderId="3" fillId="0" fontId="9" numFmtId="0" xfId="0" applyAlignment="1" applyBorder="1" applyFont="1">
      <alignment horizontal="left"/>
    </xf>
    <xf borderId="3" fillId="0" fontId="5" numFmtId="166" xfId="0" applyAlignment="1" applyBorder="1" applyFont="1" applyNumberFormat="1">
      <alignment horizontal="left" readingOrder="0"/>
    </xf>
    <xf borderId="3" fillId="0" fontId="10" numFmtId="0" xfId="0" applyAlignment="1" applyBorder="1" applyFont="1">
      <alignment horizontal="left"/>
    </xf>
    <xf borderId="3" fillId="0" fontId="5" numFmtId="167" xfId="0" applyAlignment="1" applyBorder="1" applyFont="1" applyNumberFormat="1">
      <alignment horizontal="left"/>
    </xf>
    <xf borderId="3" fillId="0" fontId="5" numFmtId="168" xfId="0" applyAlignment="1" applyBorder="1" applyFont="1" applyNumberFormat="1">
      <alignment readingOrder="0"/>
    </xf>
    <xf borderId="3" fillId="0" fontId="5" numFmtId="164" xfId="0" applyAlignment="1" applyBorder="1" applyFont="1" applyNumberFormat="1">
      <alignment horizontal="left" readingOrder="0"/>
    </xf>
    <xf borderId="3" fillId="0" fontId="5" numFmtId="169" xfId="0" applyAlignment="1" applyBorder="1" applyFont="1" applyNumberFormat="1">
      <alignment horizontal="left"/>
    </xf>
    <xf borderId="3" fillId="0" fontId="5" numFmtId="166" xfId="0" applyAlignment="1" applyBorder="1" applyFont="1" applyNumberFormat="1">
      <alignment readingOrder="0"/>
    </xf>
    <xf borderId="3" fillId="0" fontId="11" numFmtId="0" xfId="0" applyBorder="1" applyFont="1"/>
    <xf borderId="4" fillId="2" fontId="5" numFmtId="0" xfId="0" applyBorder="1" applyFont="1"/>
    <xf borderId="5" fillId="2" fontId="5" numFmtId="0" xfId="0" applyBorder="1" applyFont="1"/>
    <xf borderId="3" fillId="0" fontId="5" numFmtId="0" xfId="0" applyAlignment="1" applyBorder="1" applyFont="1">
      <alignment shrinkToFit="0" wrapText="1"/>
    </xf>
    <xf borderId="3" fillId="0" fontId="5" numFmtId="0" xfId="0" applyAlignment="1" applyBorder="1" applyFont="1">
      <alignment horizontal="left" shrinkToFit="0" wrapText="1"/>
    </xf>
    <xf borderId="3" fillId="0" fontId="5" numFmtId="170" xfId="0" applyAlignment="1" applyBorder="1" applyFont="1" applyNumberFormat="1">
      <alignment horizontal="left"/>
    </xf>
    <xf borderId="3" fillId="0" fontId="5" numFmtId="171" xfId="0" applyAlignment="1" applyBorder="1" applyFont="1" applyNumberFormat="1">
      <alignment horizontal="left"/>
    </xf>
    <xf borderId="3" fillId="0" fontId="5" numFmtId="172" xfId="0" applyAlignment="1" applyBorder="1" applyFont="1" applyNumberFormat="1">
      <alignment readingOrder="0"/>
    </xf>
    <xf borderId="3" fillId="0" fontId="12" numFmtId="0" xfId="0" applyAlignment="1" applyBorder="1" applyFont="1">
      <alignment readingOrder="0"/>
    </xf>
    <xf borderId="3" fillId="0" fontId="3" numFmtId="0" xfId="0" applyAlignment="1" applyBorder="1" applyFont="1">
      <alignment readingOrder="0" vertical="bottom"/>
    </xf>
    <xf quotePrefix="1" borderId="3" fillId="0" fontId="5" numFmtId="0" xfId="0" applyAlignment="1" applyBorder="1" applyFont="1">
      <alignment horizontal="left"/>
    </xf>
    <xf borderId="3" fillId="0" fontId="5" numFmtId="173" xfId="0" applyBorder="1" applyFont="1" applyNumberFormat="1"/>
    <xf borderId="4" fillId="5" fontId="5" numFmtId="0" xfId="0" applyBorder="1" applyFill="1" applyFont="1"/>
    <xf borderId="5" fillId="5" fontId="5" numFmtId="0" xfId="0" applyBorder="1" applyFont="1"/>
    <xf borderId="3" fillId="0" fontId="0" numFmtId="0" xfId="0" applyAlignment="1" applyBorder="1" applyFont="1">
      <alignment readingOrder="0"/>
    </xf>
    <xf borderId="3" fillId="0" fontId="13" numFmtId="0" xfId="0" applyAlignment="1" applyBorder="1" applyFont="1">
      <alignment readingOrder="0"/>
    </xf>
    <xf borderId="3" fillId="0" fontId="0" numFmtId="0" xfId="0" applyBorder="1" applyFont="1"/>
    <xf borderId="3" fillId="0" fontId="0" numFmtId="0" xfId="0" applyAlignment="1" applyBorder="1" applyFont="1">
      <alignment horizontal="left"/>
    </xf>
    <xf borderId="3" fillId="0" fontId="5" numFmtId="174" xfId="0" applyAlignment="1" applyBorder="1" applyFont="1" applyNumberFormat="1">
      <alignment horizontal="left"/>
    </xf>
    <xf borderId="3" fillId="0" fontId="14" numFmtId="0" xfId="0" applyAlignment="1" applyBorder="1" applyFont="1">
      <alignment readingOrder="0"/>
    </xf>
    <xf borderId="6" fillId="2" fontId="5" numFmtId="0" xfId="0" applyBorder="1" applyFont="1"/>
    <xf borderId="7" fillId="2" fontId="5" numFmtId="0" xfId="0" applyBorder="1" applyFont="1"/>
    <xf borderId="8" fillId="2" fontId="5" numFmtId="0" xfId="0" applyBorder="1" applyFont="1"/>
    <xf borderId="9" fillId="2" fontId="5" numFmtId="0" xfId="0" applyBorder="1" applyFont="1"/>
    <xf borderId="10" fillId="2" fontId="5" numFmtId="0" xfId="0" applyBorder="1" applyFont="1"/>
    <xf borderId="3" fillId="0" fontId="4" numFmtId="0" xfId="0" applyAlignment="1" applyBorder="1" applyFont="1">
      <alignment readingOrder="0"/>
    </xf>
    <xf borderId="3" fillId="0" fontId="5" numFmtId="165" xfId="0" applyBorder="1" applyFont="1" applyNumberFormat="1"/>
    <xf quotePrefix="1" borderId="3" fillId="0" fontId="5" numFmtId="0" xfId="0" applyAlignment="1" applyBorder="1" applyFont="1">
      <alignment readingOrder="0"/>
    </xf>
    <xf borderId="3" fillId="0" fontId="5" numFmtId="175" xfId="0" applyAlignment="1" applyBorder="1" applyFont="1" applyNumberFormat="1">
      <alignment horizontal="left" readingOrder="0"/>
    </xf>
    <xf borderId="3" fillId="0" fontId="5" numFmtId="167" xfId="0" applyAlignment="1" applyBorder="1" applyFont="1" applyNumberFormat="1">
      <alignment horizontal="left" readingOrder="0"/>
    </xf>
    <xf borderId="3" fillId="0" fontId="5" numFmtId="176" xfId="0" applyBorder="1" applyFont="1" applyNumberFormat="1"/>
    <xf borderId="3" fillId="0" fontId="5" numFmtId="168" xfId="0" applyAlignment="1" applyBorder="1" applyFont="1" applyNumberFormat="1">
      <alignment horizontal="left" readingOrder="0"/>
    </xf>
    <xf borderId="3" fillId="0" fontId="5" numFmtId="176" xfId="0" applyAlignment="1" applyBorder="1" applyFont="1" applyNumberFormat="1">
      <alignment horizontal="left"/>
    </xf>
    <xf borderId="3" fillId="0" fontId="15" numFmtId="169" xfId="0" applyAlignment="1" applyBorder="1" applyFont="1" applyNumberFormat="1">
      <alignment horizontal="left"/>
    </xf>
    <xf borderId="3" fillId="0" fontId="5" numFmtId="0" xfId="0" applyAlignment="1" applyBorder="1" applyFont="1">
      <alignment horizontal="right" readingOrder="0" shrinkToFit="0" vertical="bottom" wrapText="0"/>
    </xf>
    <xf borderId="3" fillId="0" fontId="5" numFmtId="0" xfId="0" applyAlignment="1" applyBorder="1" applyFont="1">
      <alignment horizontal="left" readingOrder="0" shrinkToFit="0" vertical="bottom" wrapText="0"/>
    </xf>
    <xf borderId="3" fillId="0" fontId="16" numFmtId="0" xfId="0" applyAlignment="1" applyBorder="1" applyFont="1">
      <alignment horizontal="left" readingOrder="0" shrinkToFit="0" vertical="bottom" wrapText="0"/>
    </xf>
    <xf borderId="3" fillId="0" fontId="5" numFmtId="177" xfId="0" applyAlignment="1" applyBorder="1" applyFont="1" applyNumberFormat="1">
      <alignment horizontal="left" readingOrder="0"/>
    </xf>
    <xf borderId="3" fillId="0" fontId="5" numFmtId="172" xfId="0" applyAlignment="1" applyBorder="1" applyFont="1" applyNumberFormat="1">
      <alignment horizontal="left" readingOrder="0"/>
    </xf>
    <xf borderId="3" fillId="0" fontId="5" numFmtId="166" xfId="0" applyAlignment="1" applyBorder="1" applyFont="1" applyNumberFormat="1">
      <alignment horizontal="right" readingOrder="0" shrinkToFit="0" vertical="bottom" wrapText="0"/>
    </xf>
    <xf borderId="3" fillId="0" fontId="5" numFmtId="173" xfId="0" applyAlignment="1" applyBorder="1" applyFont="1" applyNumberFormat="1">
      <alignment horizontal="left"/>
    </xf>
    <xf borderId="3" fillId="0" fontId="17" numFmtId="0" xfId="0" applyBorder="1" applyFont="1"/>
    <xf borderId="3" fillId="0" fontId="18" numFmtId="0" xfId="0" applyAlignment="1" applyBorder="1" applyFont="1">
      <alignment horizontal="left" vertical="top"/>
    </xf>
    <xf borderId="3" fillId="0" fontId="5" numFmtId="3" xfId="0" applyAlignment="1" applyBorder="1" applyFont="1" applyNumberFormat="1">
      <alignment horizontal="left" vertical="top"/>
    </xf>
    <xf borderId="3" fillId="0" fontId="5" numFmtId="4" xfId="0" applyAlignment="1" applyBorder="1" applyFont="1" applyNumberFormat="1">
      <alignment horizontal="left"/>
    </xf>
    <xf borderId="3" fillId="0" fontId="5" numFmtId="0" xfId="0" applyAlignment="1" applyBorder="1" applyFont="1">
      <alignment horizontal="left" readingOrder="0" shrinkToFit="0" wrapText="1"/>
    </xf>
    <xf borderId="3" fillId="0" fontId="5" numFmtId="0" xfId="0" applyAlignment="1" applyBorder="1" applyFont="1">
      <alignment horizontal="center" shrinkToFit="0" wrapText="1"/>
    </xf>
    <xf borderId="3" fillId="0" fontId="5" numFmtId="164" xfId="0" applyAlignment="1" applyBorder="1" applyFont="1" applyNumberFormat="1">
      <alignment horizontal="center" readingOrder="0" shrinkToFit="0" wrapText="1"/>
    </xf>
    <xf borderId="3" fillId="0" fontId="5" numFmtId="0" xfId="0" applyAlignment="1" applyBorder="1" applyFont="1">
      <alignment horizontal="center" readingOrder="0" shrinkToFit="0" wrapText="1"/>
    </xf>
    <xf borderId="3" fillId="0" fontId="5" numFmtId="178" xfId="0" applyAlignment="1" applyBorder="1" applyFont="1" applyNumberFormat="1">
      <alignment readingOrder="0"/>
    </xf>
    <xf borderId="3" fillId="0" fontId="19" numFmtId="0" xfId="0" applyAlignment="1" applyBorder="1" applyFont="1">
      <alignment readingOrder="0"/>
    </xf>
    <xf borderId="3" fillId="0" fontId="5" numFmtId="0" xfId="0" applyAlignment="1" applyBorder="1" applyFont="1">
      <alignment horizontal="center"/>
    </xf>
    <xf borderId="3" fillId="0" fontId="20" numFmtId="0" xfId="0" applyAlignment="1" applyBorder="1" applyFont="1">
      <alignment readingOrder="0"/>
    </xf>
    <xf borderId="3" fillId="0" fontId="5" numFmtId="3" xfId="0" applyAlignment="1" applyBorder="1" applyFont="1" applyNumberFormat="1">
      <alignment horizontal="left" readingOrder="0"/>
    </xf>
    <xf borderId="3" fillId="0" fontId="5" numFmtId="179" xfId="0" applyAlignment="1" applyBorder="1" applyFont="1" applyNumberFormat="1">
      <alignment horizontal="left"/>
    </xf>
    <xf borderId="0" fillId="0" fontId="21" numFmtId="0" xfId="0" applyFont="1"/>
    <xf borderId="0" fillId="0" fontId="5" numFmtId="0" xfId="0" applyAlignment="1" applyFont="1">
      <alignment readingOrder="0"/>
    </xf>
    <xf borderId="0" fillId="0" fontId="22" numFmtId="0" xfId="0" applyAlignment="1" applyFont="1">
      <alignment readingOrder="0"/>
    </xf>
    <xf borderId="3" fillId="0" fontId="5" numFmtId="180" xfId="0" applyAlignment="1" applyBorder="1" applyFont="1" applyNumberFormat="1">
      <alignment readingOrder="0"/>
    </xf>
    <xf borderId="3" fillId="0" fontId="5" numFmtId="177" xfId="0" applyAlignment="1" applyBorder="1" applyFont="1" applyNumberFormat="1">
      <alignment readingOrder="0"/>
    </xf>
    <xf borderId="0" fillId="0" fontId="5" numFmtId="0" xfId="0" applyFont="1"/>
    <xf borderId="3" fillId="2" fontId="23" numFmtId="0" xfId="0" applyAlignment="1" applyBorder="1" applyFont="1">
      <alignment horizontal="left" readingOrder="0"/>
    </xf>
    <xf borderId="3" fillId="0" fontId="5" numFmtId="181" xfId="0" applyAlignment="1" applyBorder="1" applyFont="1" applyNumberFormat="1">
      <alignment horizontal="left"/>
    </xf>
    <xf borderId="3" fillId="0" fontId="24" numFmtId="0" xfId="0" applyAlignment="1" applyBorder="1" applyFont="1">
      <alignment readingOrder="0"/>
    </xf>
    <xf borderId="0" fillId="0" fontId="25" numFmtId="0" xfId="0" applyAlignment="1" applyFont="1">
      <alignment readingOrder="0"/>
    </xf>
    <xf borderId="3" fillId="0" fontId="5" numFmtId="174" xfId="0" applyAlignment="1" applyBorder="1" applyFont="1" applyNumberFormat="1">
      <alignment horizontal="left" readingOrder="0"/>
    </xf>
    <xf borderId="3" fillId="0" fontId="0" numFmtId="0" xfId="0" applyBorder="1" applyFont="1"/>
    <xf borderId="3" fillId="2" fontId="26" numFmtId="0" xfId="0" applyAlignment="1" applyBorder="1" applyFont="1">
      <alignment horizontal="left" readingOrder="0"/>
    </xf>
    <xf borderId="3" fillId="0" fontId="5" numFmtId="182" xfId="0" applyAlignment="1" applyBorder="1" applyFont="1" applyNumberFormat="1">
      <alignment horizontal="left" readingOrder="0"/>
    </xf>
    <xf borderId="3" fillId="0" fontId="5" numFmtId="0" xfId="0" applyAlignment="1" applyBorder="1" applyFont="1">
      <alignment horizontal="right"/>
    </xf>
    <xf borderId="3" fillId="0" fontId="5" numFmtId="0" xfId="0" applyAlignment="1" applyBorder="1" applyFont="1">
      <alignment horizontal="right"/>
    </xf>
    <xf borderId="3" fillId="0" fontId="5" numFmtId="0" xfId="0" applyAlignment="1" applyBorder="1" applyFont="1">
      <alignment horizontal="right" readingOrder="0"/>
    </xf>
    <xf borderId="3" fillId="0" fontId="5" numFmtId="0" xfId="0" applyBorder="1" applyFont="1"/>
    <xf borderId="3" fillId="0" fontId="27" numFmtId="0" xfId="0" applyAlignment="1" applyBorder="1" applyFont="1">
      <alignment readingOrder="0"/>
    </xf>
    <xf borderId="0" fillId="0" fontId="28" numFmtId="0" xfId="0" applyAlignment="1" applyFont="1">
      <alignment vertical="bottom"/>
    </xf>
    <xf borderId="0" fillId="0" fontId="28" numFmtId="14" xfId="0" applyAlignment="1" applyFont="1" applyNumberFormat="1">
      <alignment horizontal="center" vertical="bottom"/>
    </xf>
    <xf borderId="0" fillId="0" fontId="28" numFmtId="0" xfId="0" applyAlignment="1" applyFont="1">
      <alignment horizontal="center" vertical="bottom"/>
    </xf>
    <xf borderId="0" fillId="0" fontId="28" numFmtId="1" xfId="0" applyAlignment="1" applyFont="1" applyNumberFormat="1">
      <alignment horizontal="center" vertical="bottom"/>
    </xf>
    <xf borderId="0" fillId="0" fontId="28" numFmtId="183" xfId="0" applyAlignment="1" applyFont="1" applyNumberFormat="1">
      <alignment vertical="bottom"/>
    </xf>
    <xf borderId="0" fillId="0" fontId="28" numFmtId="1" xfId="0" applyAlignment="1" applyFont="1" applyNumberFormat="1">
      <alignment vertical="bottom"/>
    </xf>
    <xf borderId="0" fillId="0" fontId="28" numFmtId="177" xfId="0" applyAlignment="1" applyFont="1" applyNumberFormat="1">
      <alignment vertical="bottom"/>
    </xf>
    <xf borderId="0" fillId="0" fontId="28" numFmtId="184" xfId="0" applyAlignment="1" applyFont="1" applyNumberFormat="1">
      <alignment vertical="bottom"/>
    </xf>
    <xf borderId="0" fillId="0" fontId="29" numFmtId="0" xfId="0" applyAlignment="1" applyFont="1">
      <alignment vertical="bottom"/>
    </xf>
    <xf borderId="0" fillId="0" fontId="30" numFmtId="0" xfId="0" applyAlignment="1" applyFont="1">
      <alignment vertical="bottom"/>
    </xf>
    <xf borderId="0" fillId="0" fontId="29" numFmtId="14" xfId="0" applyAlignment="1" applyFont="1" applyNumberFormat="1">
      <alignment horizontal="center" vertical="bottom"/>
    </xf>
    <xf borderId="0" fillId="0" fontId="29" numFmtId="0" xfId="0" applyAlignment="1" applyFont="1">
      <alignment horizontal="center" vertical="bottom"/>
    </xf>
    <xf borderId="0" fillId="0" fontId="29" numFmtId="1" xfId="0" applyAlignment="1" applyFont="1" applyNumberFormat="1">
      <alignment horizontal="center" vertical="bottom"/>
    </xf>
    <xf borderId="0" fillId="0" fontId="31" numFmtId="1" xfId="0" applyAlignment="1" applyFont="1" applyNumberFormat="1">
      <alignment horizontal="center" vertical="bottom"/>
    </xf>
    <xf borderId="0" fillId="0" fontId="32" numFmtId="0" xfId="0" applyAlignment="1" applyFont="1">
      <alignment vertical="bottom"/>
    </xf>
    <xf borderId="0" fillId="0" fontId="29" numFmtId="183" xfId="0" applyAlignment="1" applyFont="1" applyNumberFormat="1">
      <alignment horizontal="right" vertical="bottom"/>
    </xf>
    <xf borderId="0" fillId="0" fontId="29" numFmtId="1" xfId="0" applyAlignment="1" applyFont="1" applyNumberFormat="1">
      <alignment horizontal="right" vertical="bottom"/>
    </xf>
    <xf borderId="0" fillId="0" fontId="29" numFmtId="177" xfId="0" applyAlignment="1" applyFont="1" applyNumberFormat="1">
      <alignment horizontal="right" vertical="bottom"/>
    </xf>
    <xf borderId="0" fillId="0" fontId="30" numFmtId="177" xfId="0" applyAlignment="1" applyFont="1" applyNumberFormat="1">
      <alignment vertical="bottom"/>
    </xf>
    <xf borderId="0" fillId="0" fontId="30" numFmtId="184" xfId="0" applyAlignment="1" applyFont="1" applyNumberFormat="1">
      <alignment vertical="bottom"/>
    </xf>
    <xf borderId="0" fillId="6" fontId="33" numFmtId="1" xfId="0" applyAlignment="1" applyFill="1" applyFont="1" applyNumberFormat="1">
      <alignment horizontal="center" vertical="bottom"/>
    </xf>
    <xf borderId="0" fillId="0" fontId="29" numFmtId="183" xfId="0" applyAlignment="1" applyFont="1" applyNumberFormat="1">
      <alignment vertical="bottom"/>
    </xf>
    <xf borderId="0" fillId="0" fontId="29" numFmtId="1" xfId="0" applyAlignment="1" applyFont="1" applyNumberFormat="1">
      <alignment vertical="bottom"/>
    </xf>
    <xf borderId="0" fillId="0" fontId="30" numFmtId="14" xfId="0" applyAlignment="1" applyFont="1" applyNumberFormat="1">
      <alignment vertical="bottom"/>
    </xf>
    <xf borderId="0" fillId="0" fontId="29" numFmtId="14" xfId="0" applyAlignment="1" applyFont="1" applyNumberFormat="1">
      <alignment horizontal="right" vertical="bottom"/>
    </xf>
    <xf borderId="3" fillId="0" fontId="30" numFmtId="0" xfId="0" applyAlignment="1" applyBorder="1" applyFont="1">
      <alignment shrinkToFit="0" vertical="bottom" wrapText="0"/>
    </xf>
    <xf borderId="0" fillId="0" fontId="29" numFmtId="0" xfId="0" applyAlignment="1" applyFont="1">
      <alignment readingOrder="0" vertical="bottom"/>
    </xf>
    <xf borderId="0" fillId="0" fontId="30" numFmtId="0" xfId="0" applyAlignment="1" applyFont="1">
      <alignment readingOrder="0" vertical="bottom"/>
    </xf>
    <xf borderId="0" fillId="0" fontId="34" numFmtId="14" xfId="0" applyAlignment="1" applyFont="1" applyNumberFormat="1">
      <alignment vertical="bottom"/>
    </xf>
    <xf borderId="0" fillId="0" fontId="29" numFmtId="14" xfId="0" applyAlignment="1" applyFont="1" applyNumberFormat="1">
      <alignment horizontal="center" readingOrder="0" vertical="bottom"/>
    </xf>
    <xf borderId="0" fillId="0" fontId="30" numFmtId="0" xfId="0" applyAlignment="1" applyFont="1">
      <alignment horizontal="right" vertical="bottom"/>
    </xf>
    <xf borderId="0" fillId="0" fontId="29" numFmtId="184" xfId="0" applyAlignment="1" applyFont="1" applyNumberFormat="1">
      <alignment horizontal="right" vertical="bottom"/>
    </xf>
    <xf borderId="0" fillId="0" fontId="30" numFmtId="0" xfId="0" applyAlignment="1" applyFont="1">
      <alignment shrinkToFit="0" vertical="bottom" wrapText="0"/>
    </xf>
    <xf borderId="3" fillId="0" fontId="35" numFmtId="0" xfId="0" applyAlignment="1" applyBorder="1" applyFont="1">
      <alignment shrinkToFit="0" vertical="bottom" wrapText="0"/>
    </xf>
    <xf borderId="0" fillId="0" fontId="31" numFmtId="49" xfId="0" applyAlignment="1" applyFont="1" applyNumberFormat="1">
      <alignment horizontal="center" vertical="bottom"/>
    </xf>
    <xf borderId="0" fillId="0" fontId="29" numFmtId="0" xfId="0" applyAlignment="1" applyFont="1">
      <alignment horizontal="right" vertical="bottom"/>
    </xf>
    <xf borderId="0" fillId="0" fontId="1" numFmtId="0" xfId="0" applyAlignment="1" applyFont="1">
      <alignment horizontal="left"/>
    </xf>
    <xf borderId="0" fillId="7" fontId="1" numFmtId="0" xfId="0" applyAlignment="1" applyFill="1" applyFont="1">
      <alignment horizontal="left"/>
    </xf>
    <xf borderId="0" fillId="7" fontId="1" numFmtId="0" xfId="0" applyAlignment="1" applyFont="1">
      <alignment horizontal="center"/>
    </xf>
    <xf borderId="0" fillId="8" fontId="1" numFmtId="0" xfId="0" applyAlignment="1" applyFill="1" applyFont="1">
      <alignment horizontal="center"/>
    </xf>
    <xf borderId="0" fillId="0" fontId="1" numFmtId="0" xfId="0" applyAlignment="1" applyFont="1">
      <alignment shrinkToFit="0" wrapText="1"/>
    </xf>
    <xf borderId="0" fillId="7" fontId="1" numFmtId="0" xfId="0" applyAlignment="1" applyFont="1">
      <alignment shrinkToFit="0" wrapText="1"/>
    </xf>
    <xf borderId="0" fillId="0" fontId="5" numFmtId="0" xfId="0" applyAlignment="1" applyFont="1">
      <alignment horizontal="left"/>
    </xf>
    <xf borderId="0" fillId="0" fontId="5" numFmtId="0" xfId="0" applyAlignment="1" applyFont="1">
      <alignment horizontal="left" readingOrder="0"/>
    </xf>
    <xf borderId="0" fillId="8" fontId="5" numFmtId="0" xfId="0" applyAlignment="1" applyFont="1">
      <alignment horizontal="center"/>
    </xf>
    <xf borderId="0" fillId="0" fontId="5" numFmtId="0" xfId="0" applyAlignment="1" applyFont="1">
      <alignment readingOrder="0" shrinkToFit="0" wrapText="1"/>
    </xf>
    <xf borderId="0" fillId="0" fontId="5" numFmtId="0" xfId="0" applyAlignment="1" applyFont="1">
      <alignment shrinkToFit="0" wrapText="1"/>
    </xf>
    <xf borderId="0" fillId="0" fontId="5" numFmtId="0" xfId="0" applyAlignment="1" applyFont="1">
      <alignment horizontal="left" shrinkToFit="0" wrapText="1"/>
    </xf>
    <xf borderId="0" fillId="0" fontId="4" numFmtId="0" xfId="0" applyAlignment="1" applyFont="1">
      <alignment horizontal="left" readingOrder="0"/>
    </xf>
    <xf borderId="0" fillId="8" fontId="5" numFmtId="0" xfId="0" applyAlignment="1" applyFont="1">
      <alignment horizontal="center" readingOrder="0"/>
    </xf>
    <xf borderId="0" fillId="0" fontId="5" numFmtId="0" xfId="0" applyAlignment="1" applyFont="1">
      <alignment horizontal="left" readingOrder="0" vertical="bottom"/>
    </xf>
    <xf borderId="0" fillId="0" fontId="36" numFmtId="0" xfId="0" applyAlignment="1" applyFont="1">
      <alignment horizontal="left" shrinkToFit="0" wrapText="1"/>
    </xf>
    <xf borderId="0" fillId="0" fontId="5" numFmtId="0" xfId="0" applyAlignment="1" applyFont="1">
      <alignment horizontal="left" readingOrder="0" shrinkToFit="0" wrapText="1"/>
    </xf>
    <xf borderId="0" fillId="0" fontId="5" numFmtId="0" xfId="0" applyAlignment="1" applyFont="1">
      <alignment shrinkToFit="0" vertical="center" wrapText="1"/>
    </xf>
    <xf borderId="0" fillId="0" fontId="37" numFmtId="0" xfId="0" applyAlignment="1" applyFont="1">
      <alignment horizontal="left"/>
    </xf>
    <xf borderId="0" fillId="0" fontId="5" numFmtId="0" xfId="0" applyAlignment="1" applyFont="1">
      <alignment horizontal="center"/>
    </xf>
    <xf borderId="0" fillId="0" fontId="5" numFmtId="0" xfId="0" applyAlignment="1" applyFont="1">
      <alignment horizontal="left" readingOrder="0" vertical="center"/>
    </xf>
    <xf borderId="0" fillId="0" fontId="5" numFmtId="0" xfId="0" applyAlignment="1" applyFont="1">
      <alignment horizontal="left" vertical="center"/>
    </xf>
    <xf borderId="0" fillId="9" fontId="5" numFmtId="0" xfId="0" applyAlignment="1" applyFill="1" applyFont="1">
      <alignment horizontal="left" readingOrder="0"/>
    </xf>
    <xf borderId="0" fillId="0" fontId="5" numFmtId="0" xfId="0" applyAlignment="1" applyFont="1">
      <alignment readingOrder="0" shrinkToFit="0" vertical="center" wrapText="1"/>
    </xf>
    <xf borderId="0" fillId="0" fontId="5" numFmtId="0" xfId="0" applyAlignment="1" applyFont="1">
      <alignment horizontal="center" readingOrder="0"/>
    </xf>
    <xf borderId="0" fillId="0" fontId="3" numFmtId="0" xfId="0" applyAlignment="1" applyFont="1">
      <alignment horizontal="left" readingOrder="0"/>
    </xf>
    <xf borderId="0" fillId="2" fontId="23" numFmtId="0" xfId="0" applyAlignment="1" applyFont="1">
      <alignment horizontal="left" readingOrder="0"/>
    </xf>
    <xf borderId="0" fillId="2" fontId="3" numFmtId="0" xfId="0" applyAlignment="1" applyFont="1">
      <alignment horizontal="left" readingOrder="0"/>
    </xf>
    <xf borderId="0" fillId="0" fontId="5" numFmtId="0" xfId="0" applyAlignment="1" applyFont="1">
      <alignment horizontal="left"/>
    </xf>
    <xf borderId="0" fillId="0" fontId="5" numFmtId="0" xfId="0" applyAlignment="1" applyFont="1">
      <alignment horizontal="left" readingOrder="0"/>
    </xf>
    <xf borderId="0" fillId="0" fontId="4" numFmtId="0" xfId="0" applyAlignment="1" applyFont="1">
      <alignment readingOrder="0"/>
    </xf>
    <xf borderId="0" fillId="0" fontId="5" numFmtId="0" xfId="0" applyAlignment="1" applyFont="1">
      <alignment horizontal="left" vertical="bottom"/>
    </xf>
    <xf borderId="0" fillId="2" fontId="23" numFmtId="0" xfId="0" applyAlignment="1" applyFont="1">
      <alignment readingOrder="0" vertical="bottom"/>
    </xf>
    <xf borderId="0" fillId="0" fontId="3" numFmtId="0" xfId="0" applyAlignment="1" applyFont="1">
      <alignment vertical="bottom"/>
    </xf>
    <xf borderId="0" fillId="10" fontId="5" numFmtId="0" xfId="0" applyFill="1" applyFont="1"/>
    <xf borderId="0" fillId="10" fontId="38" numFmtId="0" xfId="0" applyFont="1"/>
    <xf borderId="0" fillId="10" fontId="5" numFmtId="0" xfId="0" applyAlignment="1" applyFont="1">
      <alignment horizontal="left"/>
    </xf>
    <xf borderId="0" fillId="10" fontId="5" numFmtId="0" xfId="0" applyAlignment="1" applyFont="1">
      <alignment horizontal="left" readingOrder="0"/>
    </xf>
    <xf borderId="0" fillId="10" fontId="5" numFmtId="0" xfId="0" applyAlignment="1" applyFont="1">
      <alignment shrinkToFit="0" wrapText="1"/>
    </xf>
    <xf borderId="0" fillId="0" fontId="3" numFmtId="0" xfId="0" applyAlignment="1" applyFont="1">
      <alignment readingOrder="0" shrinkToFit="0" vertical="bottom" wrapText="0"/>
    </xf>
    <xf borderId="0" fillId="0" fontId="39" numFmtId="0" xfId="0" applyAlignment="1" applyFont="1">
      <alignment readingOrder="0" shrinkToFit="0" vertical="bottom" wrapText="0"/>
    </xf>
    <xf borderId="0" fillId="0" fontId="3" numFmtId="0" xfId="0" applyAlignment="1" applyFont="1">
      <alignment horizontal="left" readingOrder="0" shrinkToFit="0" vertical="bottom" wrapText="0"/>
    </xf>
    <xf borderId="0" fillId="0" fontId="3" numFmtId="0" xfId="0" applyAlignment="1" applyFont="1">
      <alignment shrinkToFit="0" vertical="bottom" wrapText="0"/>
    </xf>
    <xf borderId="0" fillId="8" fontId="3" numFmtId="0" xfId="0" applyAlignment="1" applyFont="1">
      <alignment horizontal="center" shrinkToFit="0" vertical="bottom" wrapText="0"/>
    </xf>
    <xf borderId="0" fillId="0" fontId="3" numFmtId="0" xfId="0" applyAlignment="1" applyFont="1">
      <alignment readingOrder="0" vertical="bottom"/>
    </xf>
    <xf borderId="0" fillId="0" fontId="3" numFmtId="0" xfId="0" applyAlignment="1" applyFont="1">
      <alignment vertical="bottom"/>
    </xf>
    <xf borderId="0" fillId="0" fontId="3" numFmtId="0" xfId="0" applyAlignment="1" applyFont="1">
      <alignment readingOrder="0" vertical="bottom"/>
    </xf>
    <xf borderId="0" fillId="0" fontId="3" numFmtId="0" xfId="0" applyAlignment="1" applyFont="1">
      <alignment readingOrder="0" shrinkToFit="0" vertical="bottom" wrapText="0"/>
    </xf>
    <xf borderId="0" fillId="0" fontId="40" numFmtId="0" xfId="0" applyAlignment="1" applyFont="1">
      <alignment readingOrder="0"/>
    </xf>
    <xf borderId="0" fillId="0" fontId="5" numFmtId="0" xfId="0" applyAlignment="1" applyFont="1">
      <alignment readingOrder="0"/>
    </xf>
    <xf borderId="0" fillId="0" fontId="5" numFmtId="0" xfId="0" applyAlignment="1" applyFont="1">
      <alignment horizontal="left"/>
    </xf>
    <xf borderId="0" fillId="0" fontId="5" numFmtId="0" xfId="0" applyAlignment="1" applyFont="1">
      <alignment horizontal="left"/>
    </xf>
    <xf borderId="0" fillId="0" fontId="5" numFmtId="0" xfId="0" applyAlignment="1" applyFont="1">
      <alignment horizontal="left"/>
    </xf>
    <xf borderId="0" fillId="0" fontId="41" numFmtId="0" xfId="0" applyAlignment="1" applyFont="1">
      <alignment horizontal="left" readingOrder="0"/>
    </xf>
    <xf borderId="0" fillId="0" fontId="42" numFmtId="0" xfId="0" applyAlignment="1" applyFont="1">
      <alignment horizontal="left" readingOrder="0"/>
    </xf>
    <xf borderId="0" fillId="0" fontId="3" numFmtId="0" xfId="0" applyAlignment="1" applyFont="1">
      <alignment readingOrder="0"/>
    </xf>
    <xf borderId="0" fillId="0" fontId="5" numFmtId="0" xfId="0" applyAlignment="1" applyFont="1">
      <alignment horizontal="center" shrinkToFit="0" wrapText="1"/>
    </xf>
    <xf borderId="0" fillId="2" fontId="43" numFmtId="0" xfId="0" applyAlignment="1" applyFont="1">
      <alignment horizontal="left" readingOrder="0"/>
    </xf>
    <xf borderId="0" fillId="0" fontId="5" numFmtId="0" xfId="0" applyAlignment="1" applyFont="1">
      <alignment horizontal="left" readingOrder="0"/>
    </xf>
    <xf borderId="0" fillId="0" fontId="5" numFmtId="0" xfId="0" applyAlignment="1" applyFont="1">
      <alignment vertical="center"/>
    </xf>
    <xf borderId="0" fillId="0" fontId="5" numFmtId="0" xfId="0" applyAlignment="1" applyFont="1">
      <alignment horizontal="center" readingOrder="0" shrinkToFit="0" wrapText="1"/>
    </xf>
    <xf borderId="0" fillId="9" fontId="5" numFmtId="0" xfId="0" applyFont="1"/>
    <xf borderId="0" fillId="9" fontId="44" numFmtId="0" xfId="0" applyFont="1"/>
    <xf borderId="0" fillId="9" fontId="5" numFmtId="0" xfId="0" applyAlignment="1" applyFont="1">
      <alignment horizontal="left"/>
    </xf>
    <xf borderId="0" fillId="9" fontId="5" numFmtId="0" xfId="0" applyAlignment="1" applyFont="1">
      <alignment horizontal="center"/>
    </xf>
    <xf borderId="0" fillId="9" fontId="5" numFmtId="0" xfId="0" applyAlignment="1" applyFont="1">
      <alignment shrinkToFit="0" wrapText="1"/>
    </xf>
    <xf borderId="0" fillId="0" fontId="45" numFmtId="0" xfId="0" applyAlignment="1" applyFont="1">
      <alignment readingOrder="0"/>
    </xf>
    <xf borderId="0" fillId="0" fontId="46" numFmtId="0" xfId="0" applyAlignment="1" applyFont="1">
      <alignment readingOrder="0"/>
    </xf>
    <xf borderId="0" fillId="0" fontId="5" numFmtId="0" xfId="0" applyAlignment="1" applyFont="1">
      <alignment horizontal="left" vertical="top"/>
    </xf>
    <xf borderId="0" fillId="0" fontId="5" numFmtId="0" xfId="0" applyAlignment="1" applyFont="1">
      <alignment horizontal="left" vertical="top"/>
    </xf>
    <xf borderId="0" fillId="0" fontId="5" numFmtId="0" xfId="0" applyAlignment="1" applyFont="1">
      <alignment horizontal="left" readingOrder="0" vertical="top"/>
    </xf>
    <xf borderId="0" fillId="0" fontId="5" numFmtId="0" xfId="0" applyAlignment="1" applyFont="1">
      <alignment horizontal="left" shrinkToFit="0" wrapText="1"/>
    </xf>
    <xf borderId="0" fillId="0" fontId="3" numFmtId="0" xfId="0" applyAlignment="1" applyFont="1">
      <alignment horizontal="left" readingOrder="0"/>
    </xf>
    <xf borderId="0" fillId="0" fontId="3" numFmtId="0" xfId="0" applyAlignment="1" applyFont="1">
      <alignment horizontal="left" readingOrder="0" shrinkToFit="0" wrapText="1"/>
    </xf>
    <xf borderId="0" fillId="0" fontId="5" numFmtId="176" xfId="0" applyFont="1" applyNumberFormat="1"/>
    <xf borderId="0" fillId="0" fontId="47" numFmtId="0" xfId="0" applyAlignment="1" applyFont="1">
      <alignment readingOrder="0"/>
    </xf>
    <xf borderId="0" fillId="9" fontId="5" numFmtId="0" xfId="0" applyAlignment="1" applyFont="1">
      <alignment readingOrder="0"/>
    </xf>
    <xf borderId="0" fillId="9" fontId="48" numFmtId="0" xfId="0" applyAlignment="1" applyFont="1">
      <alignment readingOrder="0"/>
    </xf>
    <xf borderId="0" fillId="0" fontId="5" numFmtId="0" xfId="0" applyAlignment="1" applyFont="1">
      <alignment vertical="bottom"/>
    </xf>
    <xf borderId="0" fillId="0" fontId="49" numFmtId="0" xfId="0" applyAlignment="1" applyFont="1">
      <alignment vertical="bottom"/>
    </xf>
    <xf borderId="0" fillId="2" fontId="50" numFmtId="0" xfId="0" applyAlignment="1" applyFont="1">
      <alignment readingOrder="0"/>
    </xf>
    <xf borderId="0" fillId="10" fontId="4" numFmtId="0" xfId="0" applyAlignment="1" applyFont="1">
      <alignment readingOrder="0"/>
    </xf>
    <xf borderId="0" fillId="10" fontId="5" numFmtId="0" xfId="0" applyAlignment="1" applyFont="1">
      <alignment readingOrder="0"/>
    </xf>
    <xf borderId="0" fillId="0" fontId="51" numFmtId="0" xfId="0" applyAlignment="1" applyFont="1">
      <alignment horizontal="left" readingOrder="0"/>
    </xf>
    <xf borderId="0" fillId="0" fontId="5" numFmtId="0" xfId="0" applyAlignment="1" applyFont="1">
      <alignment readingOrder="0" vertical="bottom"/>
    </xf>
    <xf borderId="0" fillId="0" fontId="4" numFmtId="0" xfId="0" applyFont="1"/>
    <xf borderId="0" fillId="0" fontId="3" numFmtId="0" xfId="0" applyAlignment="1" applyFont="1">
      <alignment readingOrder="0"/>
    </xf>
    <xf borderId="0" fillId="0" fontId="52" numFmtId="0" xfId="0" applyAlignment="1" applyFont="1">
      <alignment readingOrder="0" shrinkToFit="0" vertical="bottom" wrapText="0"/>
    </xf>
    <xf borderId="0" fillId="0" fontId="3" numFmtId="0" xfId="0" applyAlignment="1" applyFont="1">
      <alignment horizontal="left" shrinkToFit="0" vertical="bottom" wrapText="0"/>
    </xf>
    <xf borderId="0" fillId="3" fontId="3" numFmtId="0" xfId="0" applyAlignment="1" applyFont="1">
      <alignment horizontal="left" readingOrder="0" shrinkToFit="0" vertical="bottom" wrapText="0"/>
    </xf>
    <xf borderId="0" fillId="0" fontId="3" numFmtId="0" xfId="0" applyAlignment="1" applyFont="1">
      <alignment horizontal="left"/>
    </xf>
    <xf borderId="0" fillId="0" fontId="3" numFmtId="0" xfId="0" applyFont="1"/>
    <xf borderId="0" fillId="0" fontId="53" numFmtId="0" xfId="0" applyAlignment="1" applyFont="1">
      <alignment horizontal="left" readingOrder="0" shrinkToFit="0" vertical="bottom" wrapText="0"/>
    </xf>
    <xf borderId="0" fillId="8" fontId="3" numFmtId="0" xfId="0" applyAlignment="1" applyFont="1">
      <alignment horizontal="center" readingOrder="0" shrinkToFit="0" vertical="bottom" wrapText="0"/>
    </xf>
    <xf borderId="0" fillId="0" fontId="5" numFmtId="0" xfId="0" applyAlignment="1" applyFont="1">
      <alignment horizontal="left" readingOrder="0" shrinkToFit="0" vertical="bottom" wrapText="0"/>
    </xf>
    <xf borderId="0" fillId="11" fontId="3" numFmtId="0" xfId="0" applyAlignment="1" applyFill="1" applyFont="1">
      <alignment horizontal="left" readingOrder="0" shrinkToFit="0" vertical="bottom" wrapText="0"/>
    </xf>
    <xf borderId="0" fillId="2" fontId="5" numFmtId="0" xfId="0" applyAlignment="1" applyFont="1">
      <alignment vertical="bottom"/>
    </xf>
    <xf borderId="0" fillId="0" fontId="3" numFmtId="0" xfId="0" applyAlignment="1" applyFont="1">
      <alignment horizontal="left" shrinkToFit="0" vertical="bottom" wrapText="0"/>
    </xf>
    <xf borderId="0" fillId="0" fontId="3" numFmtId="0" xfId="0" applyAlignment="1" applyFont="1">
      <alignment shrinkToFit="0" vertical="bottom" wrapText="0"/>
    </xf>
    <xf borderId="0" fillId="2" fontId="3" numFmtId="0" xfId="0" applyAlignment="1" applyFont="1">
      <alignment readingOrder="0" vertical="bottom"/>
    </xf>
    <xf borderId="0" fillId="0" fontId="5" numFmtId="0" xfId="0" applyAlignment="1" applyFont="1">
      <alignment horizontal="left" shrinkToFit="0" vertical="center" wrapText="1"/>
    </xf>
    <xf borderId="0" fillId="0" fontId="54" numFmtId="0" xfId="0" applyAlignment="1" applyFont="1">
      <alignment readingOrder="0"/>
    </xf>
    <xf borderId="0" fillId="2" fontId="5" numFmtId="0" xfId="0" applyAlignment="1" applyFont="1">
      <alignment readingOrder="0" vertical="bottom"/>
    </xf>
    <xf borderId="0" fillId="2" fontId="5" numFmtId="0" xfId="0" applyAlignment="1" applyFont="1">
      <alignment readingOrder="0" shrinkToFit="0" vertical="bottom" wrapText="0"/>
    </xf>
    <xf borderId="0" fillId="2" fontId="5" numFmtId="0" xfId="0" applyAlignment="1" applyFont="1">
      <alignment vertical="bottom"/>
    </xf>
    <xf borderId="3" fillId="2" fontId="5" numFmtId="0" xfId="0" applyAlignment="1" applyBorder="1" applyFont="1">
      <alignment vertical="bottom"/>
    </xf>
    <xf borderId="0" fillId="3" fontId="3" numFmtId="0" xfId="0" applyAlignment="1" applyFont="1">
      <alignment readingOrder="0" shrinkToFit="0" vertical="bottom" wrapText="0"/>
    </xf>
    <xf borderId="3" fillId="0" fontId="3" numFmtId="0" xfId="0" applyAlignment="1" applyBorder="1" applyFont="1">
      <alignment vertical="bottom"/>
    </xf>
    <xf borderId="0" fillId="0" fontId="3" numFmtId="0" xfId="0" applyAlignment="1" applyFont="1">
      <alignment readingOrder="0" shrinkToFit="0" vertical="bottom" wrapText="1"/>
    </xf>
    <xf borderId="3" fillId="0" fontId="3" numFmtId="0" xfId="0" applyAlignment="1" applyBorder="1" applyFont="1">
      <alignment readingOrder="0" shrinkToFit="0" vertical="bottom" wrapText="0"/>
    </xf>
    <xf borderId="0" fillId="0" fontId="0" numFmtId="0" xfId="0" applyAlignment="1" applyFont="1">
      <alignment horizontal="left"/>
    </xf>
    <xf borderId="0" fillId="8" fontId="0" numFmtId="0" xfId="0" applyAlignment="1" applyFont="1">
      <alignment horizontal="center"/>
    </xf>
    <xf borderId="0" fillId="0" fontId="0" numFmtId="0" xfId="0" applyAlignment="1" applyFont="1">
      <alignment shrinkToFit="0" wrapText="1"/>
    </xf>
    <xf borderId="0" fillId="3" fontId="55" numFmtId="0" xfId="0" applyAlignment="1" applyFont="1">
      <alignment readingOrder="0" shrinkToFit="0" vertical="bottom" wrapText="0"/>
    </xf>
    <xf borderId="0" fillId="3" fontId="3" numFmtId="0" xfId="0" applyAlignment="1" applyFont="1">
      <alignment horizontal="left" shrinkToFit="0" vertical="bottom" wrapText="0"/>
    </xf>
    <xf borderId="0" fillId="0" fontId="3" numFmtId="0" xfId="0" applyAlignment="1" applyFont="1">
      <alignment shrinkToFit="0" vertical="bottom" wrapText="0"/>
    </xf>
    <xf borderId="0" fillId="8" fontId="3" numFmtId="0" xfId="0" applyAlignment="1" applyFont="1">
      <alignment horizontal="center" shrinkToFit="0" vertical="bottom" wrapText="0"/>
    </xf>
    <xf borderId="0" fillId="0" fontId="3" numFmtId="0" xfId="0" applyAlignment="1" applyFont="1">
      <alignment vertical="bottom"/>
    </xf>
    <xf borderId="0" fillId="3" fontId="56" numFmtId="0" xfId="0" applyAlignment="1" applyFont="1">
      <alignment shrinkToFit="0" vertical="bottom" wrapText="0"/>
    </xf>
    <xf borderId="0" fillId="0" fontId="57" numFmtId="0" xfId="0" applyAlignment="1" applyFont="1">
      <alignment shrinkToFit="0" vertical="bottom" wrapText="0"/>
    </xf>
    <xf borderId="0" fillId="0" fontId="3" numFmtId="0" xfId="0" applyAlignment="1" applyFont="1">
      <alignment horizontal="left" shrinkToFit="0" vertical="bottom" wrapText="0"/>
    </xf>
    <xf borderId="0" fillId="12" fontId="3" numFmtId="0" xfId="0" applyAlignment="1" applyFill="1" applyFont="1">
      <alignment horizontal="left" shrinkToFit="0" vertical="bottom" wrapText="0"/>
    </xf>
    <xf borderId="0" fillId="12" fontId="3" numFmtId="0" xfId="0" applyAlignment="1" applyFont="1">
      <alignment horizontal="left" readingOrder="0" shrinkToFit="0" vertical="bottom" wrapText="0"/>
    </xf>
    <xf borderId="0" fillId="0" fontId="58" numFmtId="0" xfId="0" applyAlignment="1" applyFont="1">
      <alignment horizontal="left" readingOrder="0" shrinkToFit="0" vertical="bottom" wrapText="0"/>
    </xf>
    <xf borderId="0" fillId="11" fontId="3" numFmtId="0" xfId="0" applyAlignment="1" applyFont="1">
      <alignment readingOrder="0" shrinkToFit="0" vertical="bottom" wrapText="0"/>
    </xf>
    <xf borderId="0" fillId="11" fontId="59" numFmtId="0" xfId="0" applyAlignment="1" applyFont="1">
      <alignment readingOrder="0" shrinkToFit="0" vertical="bottom" wrapText="0"/>
    </xf>
    <xf borderId="0" fillId="11" fontId="60" numFmtId="0" xfId="0" applyAlignment="1" applyFont="1">
      <alignment horizontal="center" readingOrder="0" shrinkToFit="0" vertical="bottom" wrapText="0"/>
    </xf>
    <xf borderId="0" fillId="11" fontId="3" numFmtId="0" xfId="0" applyAlignment="1" applyFont="1">
      <alignment horizontal="left" shrinkToFit="0" vertical="bottom" wrapText="0"/>
    </xf>
    <xf borderId="0" fillId="0" fontId="3" numFmtId="0" xfId="0" applyFont="1"/>
    <xf borderId="0" fillId="0" fontId="3" numFmtId="0" xfId="0" applyAlignment="1" applyFont="1">
      <alignment horizontal="center" shrinkToFit="0" vertical="bottom" wrapText="0"/>
    </xf>
    <xf borderId="0" fillId="0" fontId="61" numFmtId="0" xfId="0" applyAlignment="1" applyFont="1">
      <alignment horizontal="left" readingOrder="0" shrinkToFit="0" vertical="bottom" wrapText="0"/>
    </xf>
    <xf borderId="0" fillId="0" fontId="62" numFmtId="0" xfId="0" applyAlignment="1" applyFont="1">
      <alignment horizontal="right" readingOrder="0" shrinkToFit="0" vertical="bottom" wrapText="0"/>
    </xf>
    <xf borderId="0" fillId="3" fontId="63" numFmtId="0" xfId="0" applyAlignment="1" applyFont="1">
      <alignment horizontal="left" readingOrder="0" shrinkToFit="0" vertical="bottom" wrapText="0"/>
    </xf>
    <xf borderId="0" fillId="0" fontId="64" numFmtId="0" xfId="0" applyAlignment="1" applyFont="1">
      <alignment horizontal="left" readingOrder="0" shrinkToFit="0" vertical="bottom" wrapText="0"/>
    </xf>
    <xf borderId="0" fillId="0" fontId="65" numFmtId="0" xfId="0" applyAlignment="1" applyFont="1">
      <alignment horizontal="center" readingOrder="0" shrinkToFit="0" vertical="bottom" wrapText="0"/>
    </xf>
    <xf borderId="0" fillId="3" fontId="66" numFmtId="0" xfId="0" applyAlignment="1" applyFont="1">
      <alignment horizontal="right" readingOrder="0" shrinkToFit="0" vertical="bottom" wrapText="0"/>
    </xf>
    <xf borderId="0" fillId="0" fontId="3" numFmtId="0" xfId="0" applyAlignment="1" applyFont="1">
      <alignment horizontal="left" readingOrder="0" vertical="bottom"/>
    </xf>
    <xf borderId="0" fillId="0" fontId="3" numFmtId="0" xfId="0" applyAlignment="1" applyFont="1">
      <alignment horizontal="left" vertical="bottom"/>
    </xf>
    <xf borderId="0" fillId="0" fontId="67" numFmtId="0" xfId="0" applyAlignment="1" applyFont="1">
      <alignment horizontal="left" readingOrder="0" vertical="bottom"/>
    </xf>
    <xf borderId="0" fillId="3" fontId="68" numFmtId="0" xfId="0" applyAlignment="1" applyFont="1">
      <alignment horizontal="left" readingOrder="0" vertical="bottom"/>
    </xf>
    <xf borderId="0" fillId="3" fontId="3" numFmtId="0" xfId="0" applyAlignment="1" applyFont="1">
      <alignment horizontal="left" readingOrder="0" vertical="bottom"/>
    </xf>
    <xf borderId="0" fillId="0" fontId="69" numFmtId="0" xfId="0" applyAlignment="1" applyFont="1">
      <alignment readingOrder="0" shrinkToFit="0" vertical="bottom" wrapText="0"/>
    </xf>
    <xf borderId="0" fillId="3" fontId="70" numFmtId="0" xfId="0" applyAlignment="1" applyFont="1">
      <alignment readingOrder="0" shrinkToFit="0" vertical="bottom" wrapText="0"/>
    </xf>
    <xf borderId="0" fillId="0" fontId="71" numFmtId="0" xfId="0" applyAlignment="1" applyFont="1">
      <alignment readingOrder="0" shrinkToFit="0" vertical="bottom" wrapText="0"/>
    </xf>
    <xf borderId="0" fillId="11" fontId="72" numFmtId="0" xfId="0" applyAlignment="1" applyFont="1">
      <alignment readingOrder="0" shrinkToFit="0" vertical="bottom" wrapText="0"/>
    </xf>
    <xf borderId="0" fillId="3" fontId="73" numFmtId="0" xfId="0" applyAlignment="1" applyFont="1">
      <alignment readingOrder="0" shrinkToFit="0" vertical="bottom" wrapText="0"/>
    </xf>
    <xf borderId="0" fillId="3" fontId="74" numFmtId="0" xfId="0" applyAlignment="1" applyFont="1">
      <alignment shrinkToFit="0" vertical="bottom" wrapText="0"/>
    </xf>
    <xf borderId="0" fillId="13" fontId="3" numFmtId="0" xfId="0" applyAlignment="1" applyFill="1" applyFont="1">
      <alignment readingOrder="0" shrinkToFit="0" vertical="bottom" wrapText="0"/>
    </xf>
    <xf borderId="0" fillId="13" fontId="75" numFmtId="0" xfId="0" applyAlignment="1" applyFont="1">
      <alignment readingOrder="0" shrinkToFit="0" vertical="bottom" wrapText="0"/>
    </xf>
    <xf borderId="0" fillId="13" fontId="3" numFmtId="0" xfId="0" applyAlignment="1" applyFont="1">
      <alignment horizontal="left" readingOrder="0" shrinkToFit="0" vertical="bottom" wrapText="0"/>
    </xf>
    <xf borderId="0" fillId="13" fontId="3" numFmtId="0" xfId="0" applyAlignment="1" applyFont="1">
      <alignment horizontal="left" shrinkToFit="0" vertical="bottom" wrapText="0"/>
    </xf>
    <xf borderId="0" fillId="0" fontId="76" numFmtId="0" xfId="0" applyAlignment="1" applyFont="1">
      <alignment readingOrder="0" shrinkToFit="0" vertical="bottom" wrapText="0"/>
    </xf>
    <xf borderId="0" fillId="0" fontId="74" numFmtId="0" xfId="0" applyAlignment="1" applyFont="1">
      <alignment shrinkToFit="0" vertical="bottom" wrapText="0"/>
    </xf>
    <xf borderId="0" fillId="3" fontId="74" numFmtId="0" xfId="0" applyAlignment="1" applyFont="1">
      <alignment readingOrder="0" shrinkToFit="0" vertical="bottom" wrapText="0"/>
    </xf>
    <xf borderId="0" fillId="3" fontId="77" numFmtId="0" xfId="0" applyAlignment="1" applyFont="1">
      <alignment readingOrder="0" shrinkToFit="0" vertical="bottom" wrapText="0"/>
    </xf>
    <xf borderId="0" fillId="11" fontId="78" numFmtId="0" xfId="0" applyAlignment="1" applyFont="1">
      <alignment horizontal="right" readingOrder="0" shrinkToFit="0" vertical="bottom" wrapText="0"/>
    </xf>
    <xf borderId="0" fillId="0" fontId="79" numFmtId="0" xfId="0" applyFont="1"/>
    <xf borderId="0" fillId="0" fontId="79" numFmtId="0" xfId="0" applyAlignment="1" applyFont="1">
      <alignment readingOrder="0"/>
    </xf>
    <xf borderId="0" fillId="0" fontId="79" numFmtId="0" xfId="0" applyAlignment="1" applyFont="1">
      <alignment readingOrder="0" shrinkToFit="0" wrapText="1"/>
    </xf>
    <xf borderId="0" fillId="0" fontId="4" numFmtId="0" xfId="0" applyAlignment="1" applyFont="1">
      <alignment readingOrder="0" shrinkToFit="0" wrapText="1"/>
    </xf>
    <xf borderId="0" fillId="0" fontId="4" numFmtId="0" xfId="0" applyAlignment="1" applyFont="1">
      <alignment shrinkToFit="0" wrapText="1"/>
    </xf>
  </cellXfs>
  <cellStyles count="1">
    <cellStyle xfId="0" name="Normal" builtinId="0"/>
  </cellStyles>
  <dxfs count="0"/>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customschemas.google.com/relationships/workbookmetadata" Target="metadata"/><Relationship Id="rId14" Type="http://schemas.openxmlformats.org/officeDocument/2006/relationships/worksheet" Target="worksheets/sheet11.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92" Type="http://schemas.openxmlformats.org/officeDocument/2006/relationships/hyperlink" Target="https://www.linkedin.com/in/amelieoudeacastera/" TargetMode="External"/><Relationship Id="rId391" Type="http://schemas.openxmlformats.org/officeDocument/2006/relationships/hyperlink" Target="https://www.linkedin.com/in/thomas-buberl/" TargetMode="External"/><Relationship Id="rId390" Type="http://schemas.openxmlformats.org/officeDocument/2006/relationships/hyperlink" Target="https://www.axa.com/" TargetMode="External"/><Relationship Id="rId2180" Type="http://schemas.openxmlformats.org/officeDocument/2006/relationships/hyperlink" Target="https://www.linkedin.com/in/vikrant-batra/" TargetMode="External"/><Relationship Id="rId2181" Type="http://schemas.openxmlformats.org/officeDocument/2006/relationships/hyperlink" Target="https://www.huawei.com/" TargetMode="External"/><Relationship Id="rId2182" Type="http://schemas.openxmlformats.org/officeDocument/2006/relationships/hyperlink" Target="https://www.linkedin.com/in/yu-chengdong-a67a7646/" TargetMode="External"/><Relationship Id="rId2183" Type="http://schemas.openxmlformats.org/officeDocument/2006/relationships/hyperlink" Target="https://hubbardresearch.com/" TargetMode="External"/><Relationship Id="rId385" Type="http://schemas.openxmlformats.org/officeDocument/2006/relationships/hyperlink" Target="https://www.arxan.com/" TargetMode="External"/><Relationship Id="rId2184" Type="http://schemas.openxmlformats.org/officeDocument/2006/relationships/hyperlink" Target="https://www.linkedin.com/in/dwhubbard/" TargetMode="External"/><Relationship Id="rId384" Type="http://schemas.openxmlformats.org/officeDocument/2006/relationships/hyperlink" Target="https://www.linkedin.com/in/sharon-goldberg-002803143/" TargetMode="External"/><Relationship Id="rId2185" Type="http://schemas.openxmlformats.org/officeDocument/2006/relationships/hyperlink" Target="https://humansecurity.com/" TargetMode="External"/><Relationship Id="rId383" Type="http://schemas.openxmlformats.org/officeDocument/2006/relationships/hyperlink" Target="https://www.arwen.io/" TargetMode="External"/><Relationship Id="rId2186" Type="http://schemas.openxmlformats.org/officeDocument/2006/relationships/hyperlink" Target="https://www.linkedin.com/in/tfhassan" TargetMode="External"/><Relationship Id="rId382" Type="http://schemas.openxmlformats.org/officeDocument/2006/relationships/hyperlink" Target="https://www.linkedin.com/in/markspencer/" TargetMode="External"/><Relationship Id="rId2187" Type="http://schemas.openxmlformats.org/officeDocument/2006/relationships/hyperlink" Target="https://www.linkedin.com/in/danlowden" TargetMode="External"/><Relationship Id="rId389" Type="http://schemas.openxmlformats.org/officeDocument/2006/relationships/hyperlink" Target="https://www.linkedin.com/in/jtgerdes/" TargetMode="External"/><Relationship Id="rId2188" Type="http://schemas.openxmlformats.org/officeDocument/2006/relationships/hyperlink" Target="https://www.hummingheads.co.jp/english/index.html" TargetMode="External"/><Relationship Id="rId388" Type="http://schemas.openxmlformats.org/officeDocument/2006/relationships/hyperlink" Target="https://www.ascendtg.com/" TargetMode="External"/><Relationship Id="rId2189" Type="http://schemas.openxmlformats.org/officeDocument/2006/relationships/hyperlink" Target="https://hunters.ai/" TargetMode="External"/><Relationship Id="rId387" Type="http://schemas.openxmlformats.org/officeDocument/2006/relationships/hyperlink" Target="https://www.linkedin.com/in/rustycarter/?locale=de_DE" TargetMode="External"/><Relationship Id="rId386" Type="http://schemas.openxmlformats.org/officeDocument/2006/relationships/hyperlink" Target="https://www.linkedin.com/in/joesander/" TargetMode="External"/><Relationship Id="rId381" Type="http://schemas.openxmlformats.org/officeDocument/2006/relationships/hyperlink" Target="https://arsenalrecon.com/" TargetMode="External"/><Relationship Id="rId380" Type="http://schemas.openxmlformats.org/officeDocument/2006/relationships/hyperlink" Target="https://www.linkedin.com/in/raghavananand/" TargetMode="External"/><Relationship Id="rId379" Type="http://schemas.openxmlformats.org/officeDocument/2006/relationships/hyperlink" Target="https://www.linkedin.com/in/djsampath/" TargetMode="External"/><Relationship Id="rId2170" Type="http://schemas.openxmlformats.org/officeDocument/2006/relationships/hyperlink" Target="https://www.linkedin.com/in/aaholden/" TargetMode="External"/><Relationship Id="rId2171" Type="http://schemas.openxmlformats.org/officeDocument/2006/relationships/hyperlink" Target="https://www.holonetsecurity.com/" TargetMode="External"/><Relationship Id="rId2172" Type="http://schemas.openxmlformats.org/officeDocument/2006/relationships/hyperlink" Target="https://www.linkedin.com/in/frank-zou-31a7401/" TargetMode="External"/><Relationship Id="rId374" Type="http://schemas.openxmlformats.org/officeDocument/2006/relationships/hyperlink" Target="https://armjisoft.com/" TargetMode="External"/><Relationship Id="rId2173" Type="http://schemas.openxmlformats.org/officeDocument/2006/relationships/hyperlink" Target="https://www.hornetsecurity.com/us/" TargetMode="External"/><Relationship Id="rId373" Type="http://schemas.openxmlformats.org/officeDocument/2006/relationships/hyperlink" Target="https://www.linkedin.com/in/buzzfactory/" TargetMode="External"/><Relationship Id="rId2174" Type="http://schemas.openxmlformats.org/officeDocument/2006/relationships/hyperlink" Target="https://www.linkedin.com/in/daniel-hofmann-266609167/" TargetMode="External"/><Relationship Id="rId372" Type="http://schemas.openxmlformats.org/officeDocument/2006/relationships/hyperlink" Target="https://www.linkedin.com/in/yevgenydibrov/" TargetMode="External"/><Relationship Id="rId2175" Type="http://schemas.openxmlformats.org/officeDocument/2006/relationships/hyperlink" Target="https://www.linkedin.com/in/graham-o-reilly-170b573/" TargetMode="External"/><Relationship Id="rId371" Type="http://schemas.openxmlformats.org/officeDocument/2006/relationships/hyperlink" Target="https://www.armis.com/" TargetMode="External"/><Relationship Id="rId2176" Type="http://schemas.openxmlformats.org/officeDocument/2006/relationships/hyperlink" Target="https://www.hotspotshield.com/" TargetMode="External"/><Relationship Id="rId378" Type="http://schemas.openxmlformats.org/officeDocument/2006/relationships/hyperlink" Target="https://www.armorblox.com/" TargetMode="External"/><Relationship Id="rId2177" Type="http://schemas.openxmlformats.org/officeDocument/2006/relationships/hyperlink" Target="https://www.linkedin.com/in/davidgorodyansky/" TargetMode="External"/><Relationship Id="rId377" Type="http://schemas.openxmlformats.org/officeDocument/2006/relationships/hyperlink" Target="https://www.linkedin.com/in/diana-massaro-944201/" TargetMode="External"/><Relationship Id="rId2178" Type="http://schemas.openxmlformats.org/officeDocument/2006/relationships/hyperlink" Target="https://www8.hp.com/" TargetMode="External"/><Relationship Id="rId376" Type="http://schemas.openxmlformats.org/officeDocument/2006/relationships/hyperlink" Target="https://www.linkedin.com/in/mark-woodward-5403525/" TargetMode="External"/><Relationship Id="rId2179" Type="http://schemas.openxmlformats.org/officeDocument/2006/relationships/hyperlink" Target="https://www.linkedin.com/in/enriquelores/" TargetMode="External"/><Relationship Id="rId375" Type="http://schemas.openxmlformats.org/officeDocument/2006/relationships/hyperlink" Target="https://www.armor.com/" TargetMode="External"/><Relationship Id="rId2190" Type="http://schemas.openxmlformats.org/officeDocument/2006/relationships/hyperlink" Target="https://www.linkedin.com/in/uri-may/" TargetMode="External"/><Relationship Id="rId2191" Type="http://schemas.openxmlformats.org/officeDocument/2006/relationships/hyperlink" Target="https://www.linkedin.com/in/mikepersechini/" TargetMode="External"/><Relationship Id="rId2192" Type="http://schemas.openxmlformats.org/officeDocument/2006/relationships/hyperlink" Target="https://huntresslabs.com/" TargetMode="External"/><Relationship Id="rId2193" Type="http://schemas.openxmlformats.org/officeDocument/2006/relationships/hyperlink" Target="https://www.linkedin.com/in/kylehanslovan/" TargetMode="External"/><Relationship Id="rId2194" Type="http://schemas.openxmlformats.org/officeDocument/2006/relationships/hyperlink" Target="https://www.linkedin.com/in/ankaiser/" TargetMode="External"/><Relationship Id="rId396" Type="http://schemas.openxmlformats.org/officeDocument/2006/relationships/hyperlink" Target="https://www.linkedin.com/in/pmdonovan67/" TargetMode="External"/><Relationship Id="rId2195" Type="http://schemas.openxmlformats.org/officeDocument/2006/relationships/hyperlink" Target="https://www.huntsmansecurity.com/company/" TargetMode="External"/><Relationship Id="rId395" Type="http://schemas.openxmlformats.org/officeDocument/2006/relationships/hyperlink" Target="http://www.axway.com" TargetMode="External"/><Relationship Id="rId2196" Type="http://schemas.openxmlformats.org/officeDocument/2006/relationships/hyperlink" Target="https://www.linkedin.com/in/peter-woollacott-6b4831a9/" TargetMode="External"/><Relationship Id="rId394" Type="http://schemas.openxmlformats.org/officeDocument/2006/relationships/hyperlink" Target="https://www.linkedin.com/in/davejames1/" TargetMode="External"/><Relationship Id="rId2197" Type="http://schemas.openxmlformats.org/officeDocument/2006/relationships/hyperlink" Target="https://www.linkedin.com/in/pierswilson/" TargetMode="External"/><Relationship Id="rId393" Type="http://schemas.openxmlformats.org/officeDocument/2006/relationships/hyperlink" Target="https://www.ascentor.co.uk/" TargetMode="External"/><Relationship Id="rId2198" Type="http://schemas.openxmlformats.org/officeDocument/2006/relationships/hyperlink" Target="https://www.hutsix.io/" TargetMode="External"/><Relationship Id="rId2199" Type="http://schemas.openxmlformats.org/officeDocument/2006/relationships/hyperlink" Target="https://www.linkedin.com/in/simonpjfraser/" TargetMode="External"/><Relationship Id="rId399" Type="http://schemas.openxmlformats.org/officeDocument/2006/relationships/hyperlink" Target="https://www.linkedin.com/in/twmasg/" TargetMode="External"/><Relationship Id="rId398" Type="http://schemas.openxmlformats.org/officeDocument/2006/relationships/hyperlink" Target="https://ashtonsearchgroup.com/" TargetMode="External"/><Relationship Id="rId397" Type="http://schemas.openxmlformats.org/officeDocument/2006/relationships/hyperlink" Target="https://www.linkedin.com/in/rahim-bhatia/" TargetMode="External"/><Relationship Id="rId1730" Type="http://schemas.openxmlformats.org/officeDocument/2006/relationships/hyperlink" Target="https://www.linkedin.com/in/schalk-nolte-45b3b74/" TargetMode="External"/><Relationship Id="rId1731" Type="http://schemas.openxmlformats.org/officeDocument/2006/relationships/hyperlink" Target="https://www.fastly.com/" TargetMode="External"/><Relationship Id="rId1732" Type="http://schemas.openxmlformats.org/officeDocument/2006/relationships/hyperlink" Target="https://www.linkedin.com/in/joshbixby/?originalSubdomain=ca" TargetMode="External"/><Relationship Id="rId1733" Type="http://schemas.openxmlformats.org/officeDocument/2006/relationships/hyperlink" Target="https://www.linkedin.com/in/dana-wolf-0713/" TargetMode="External"/><Relationship Id="rId1734" Type="http://schemas.openxmlformats.org/officeDocument/2006/relationships/hyperlink" Target="https://www.crunchbase.com/search/funding_rounds/field/organizations/last_funding_type/fastly" TargetMode="External"/><Relationship Id="rId1735" Type="http://schemas.openxmlformats.org/officeDocument/2006/relationships/hyperlink" Target="https://www.ftsafe.com/" TargetMode="External"/><Relationship Id="rId1736" Type="http://schemas.openxmlformats.org/officeDocument/2006/relationships/hyperlink" Target="https://www.linkedin.com/in/yu-huang-1aab3161/?originalSubdomain=cn" TargetMode="External"/><Relationship Id="rId1737" Type="http://schemas.openxmlformats.org/officeDocument/2006/relationships/hyperlink" Target="https://www.entrust.com/" TargetMode="External"/><Relationship Id="rId1738" Type="http://schemas.openxmlformats.org/officeDocument/2006/relationships/hyperlink" Target="https://www.linkedin.com/in/todd-wilkinson-60a9b31/" TargetMode="External"/><Relationship Id="rId1739" Type="http://schemas.openxmlformats.org/officeDocument/2006/relationships/hyperlink" Target="https://www.linkedin.com/in/karenkaukol/" TargetMode="External"/><Relationship Id="rId1720" Type="http://schemas.openxmlformats.org/officeDocument/2006/relationships/hyperlink" Target="https://www.linkedin.com/in/john-herring-43ba94119/" TargetMode="External"/><Relationship Id="rId1721" Type="http://schemas.openxmlformats.org/officeDocument/2006/relationships/hyperlink" Target="https://www.linkedin.com/in/deborahkish/" TargetMode="External"/><Relationship Id="rId1722" Type="http://schemas.openxmlformats.org/officeDocument/2006/relationships/hyperlink" Target="https://enigmedia.es/" TargetMode="External"/><Relationship Id="rId1723" Type="http://schemas.openxmlformats.org/officeDocument/2006/relationships/hyperlink" Target="https://www.linkedin.com/in/linkedinofgerard/" TargetMode="External"/><Relationship Id="rId1724" Type="http://schemas.openxmlformats.org/officeDocument/2006/relationships/hyperlink" Target="https://www.ensighten.com/" TargetMode="External"/><Relationship Id="rId1725" Type="http://schemas.openxmlformats.org/officeDocument/2006/relationships/hyperlink" Target="https://www.linkedin.com/in/marty-greenlow-a18a6566/" TargetMode="External"/><Relationship Id="rId1726" Type="http://schemas.openxmlformats.org/officeDocument/2006/relationships/hyperlink" Target="https://www.linkedin.com/in/christiana-steward-10b4887a/" TargetMode="External"/><Relationship Id="rId1727" Type="http://schemas.openxmlformats.org/officeDocument/2006/relationships/hyperlink" Target="https://www.ensigninfosecurity.com/" TargetMode="External"/><Relationship Id="rId1728" Type="http://schemas.openxmlformats.org/officeDocument/2006/relationships/hyperlink" Target="https://www.linkedin.com/in/tammietham/" TargetMode="External"/><Relationship Id="rId1729" Type="http://schemas.openxmlformats.org/officeDocument/2006/relationships/hyperlink" Target="https://www.entersekt.com/" TargetMode="External"/><Relationship Id="rId1752" Type="http://schemas.openxmlformats.org/officeDocument/2006/relationships/hyperlink" Target="https://www.linkedin.com/in/ktbailey/" TargetMode="External"/><Relationship Id="rId1753" Type="http://schemas.openxmlformats.org/officeDocument/2006/relationships/hyperlink" Target="https://www.linkedin.com/in/angelaorizzo/" TargetMode="External"/><Relationship Id="rId1754" Type="http://schemas.openxmlformats.org/officeDocument/2006/relationships/hyperlink" Target="https://www.eset.com/" TargetMode="External"/><Relationship Id="rId1755" Type="http://schemas.openxmlformats.org/officeDocument/2006/relationships/hyperlink" Target="https://www.linkedin.com/in/richard-marko-55059b7/" TargetMode="External"/><Relationship Id="rId1756" Type="http://schemas.openxmlformats.org/officeDocument/2006/relationships/hyperlink" Target="https://www.linkedin.com/in/ignaciosbampato/" TargetMode="External"/><Relationship Id="rId1757" Type="http://schemas.openxmlformats.org/officeDocument/2006/relationships/hyperlink" Target="https://www.eventsentry.com/" TargetMode="External"/><Relationship Id="rId1758" Type="http://schemas.openxmlformats.org/officeDocument/2006/relationships/hyperlink" Target="https://www.everc.com/" TargetMode="External"/><Relationship Id="rId1759" Type="http://schemas.openxmlformats.org/officeDocument/2006/relationships/hyperlink" Target="https://www.linkedin.com/in/ron-teicher-b218821/" TargetMode="External"/><Relationship Id="rId1750" Type="http://schemas.openxmlformats.org/officeDocument/2006/relationships/hyperlink" Target="https://www.linkedin.com/in/tom-ruffolo-2495bb/" TargetMode="External"/><Relationship Id="rId1751" Type="http://schemas.openxmlformats.org/officeDocument/2006/relationships/hyperlink" Target="https://www.esentire.com/" TargetMode="External"/><Relationship Id="rId1741" Type="http://schemas.openxmlformats.org/officeDocument/2006/relationships/hyperlink" Target="https://www.linkedin.com/in/ellison-anne-williams-98102a127/" TargetMode="External"/><Relationship Id="rId1742" Type="http://schemas.openxmlformats.org/officeDocument/2006/relationships/hyperlink" Target="https://www.linkedin.com/in/scott-ostrowski/" TargetMode="External"/><Relationship Id="rId1743" Type="http://schemas.openxmlformats.org/officeDocument/2006/relationships/hyperlink" Target="http://envelop.us" TargetMode="External"/><Relationship Id="rId1744" Type="http://schemas.openxmlformats.org/officeDocument/2006/relationships/hyperlink" Target="https://envieta.com/" TargetMode="External"/><Relationship Id="rId1745" Type="http://schemas.openxmlformats.org/officeDocument/2006/relationships/hyperlink" Target="https://www.ericom.com/" TargetMode="External"/><Relationship Id="rId1746" Type="http://schemas.openxmlformats.org/officeDocument/2006/relationships/hyperlink" Target="https://www.linkedin.com/in/davidcanellos/" TargetMode="External"/><Relationship Id="rId1747" Type="http://schemas.openxmlformats.org/officeDocument/2006/relationships/hyperlink" Target="https://www.linkedin.com/in/gerrygrealish/" TargetMode="External"/><Relationship Id="rId1748" Type="http://schemas.openxmlformats.org/officeDocument/2006/relationships/hyperlink" Target="https://ermprotect.com/" TargetMode="External"/><Relationship Id="rId1749" Type="http://schemas.openxmlformats.org/officeDocument/2006/relationships/hyperlink" Target="https://www.linkedin.com/in/silkagonzalez/" TargetMode="External"/><Relationship Id="rId1740" Type="http://schemas.openxmlformats.org/officeDocument/2006/relationships/hyperlink" Target="https://www.enveil.com/" TargetMode="External"/><Relationship Id="rId1710" Type="http://schemas.openxmlformats.org/officeDocument/2006/relationships/hyperlink" Target="https://www.linkedin.com/in/jhoff68/" TargetMode="External"/><Relationship Id="rId1711" Type="http://schemas.openxmlformats.org/officeDocument/2006/relationships/hyperlink" Target="https://www.endian.com/" TargetMode="External"/><Relationship Id="rId1712" Type="http://schemas.openxmlformats.org/officeDocument/2006/relationships/hyperlink" Target="https://www.linkedin.com/in/raphaelvallazza/" TargetMode="External"/><Relationship Id="rId1713" Type="http://schemas.openxmlformats.org/officeDocument/2006/relationships/hyperlink" Target="https://www.linkedin.com/in/andreaalbertini/" TargetMode="External"/><Relationship Id="rId1714" Type="http://schemas.openxmlformats.org/officeDocument/2006/relationships/hyperlink" Target="https://falanx.com/" TargetMode="External"/><Relationship Id="rId1715" Type="http://schemas.openxmlformats.org/officeDocument/2006/relationships/hyperlink" Target="https://www.linkedin.com/in/mike-read-b432756/" TargetMode="External"/><Relationship Id="rId1716" Type="http://schemas.openxmlformats.org/officeDocument/2006/relationships/hyperlink" Target="https://www.linkedin.com/in/rick-flood-9037291/" TargetMode="External"/><Relationship Id="rId1717" Type="http://schemas.openxmlformats.org/officeDocument/2006/relationships/hyperlink" Target="https://www.enet1group.com/" TargetMode="External"/><Relationship Id="rId1718" Type="http://schemas.openxmlformats.org/officeDocument/2006/relationships/hyperlink" Target="https://www.linkedin.com/in/tim-w-smith-2493b41/" TargetMode="External"/><Relationship Id="rId1719" Type="http://schemas.openxmlformats.org/officeDocument/2006/relationships/hyperlink" Target="https://en.fasoo.com/" TargetMode="External"/><Relationship Id="rId1700" Type="http://schemas.openxmlformats.org/officeDocument/2006/relationships/hyperlink" Target="https://www.linkedin.com/in/elliotdlewis/" TargetMode="External"/><Relationship Id="rId1701" Type="http://schemas.openxmlformats.org/officeDocument/2006/relationships/hyperlink" Target="https://www.linkedin.com/in/kenny-c-673a7042/" TargetMode="External"/><Relationship Id="rId1702" Type="http://schemas.openxmlformats.org/officeDocument/2006/relationships/hyperlink" Target="https://www.f5.com/" TargetMode="External"/><Relationship Id="rId1703" Type="http://schemas.openxmlformats.org/officeDocument/2006/relationships/hyperlink" Target="https://www.linkedin.com/in/fldonou/" TargetMode="External"/><Relationship Id="rId1704" Type="http://schemas.openxmlformats.org/officeDocument/2006/relationships/hyperlink" Target="https://www.linkedin.com/in/mikayamamoto/" TargetMode="External"/><Relationship Id="rId1705" Type="http://schemas.openxmlformats.org/officeDocument/2006/relationships/hyperlink" Target="https://www.endace.com/" TargetMode="External"/><Relationship Id="rId1706" Type="http://schemas.openxmlformats.org/officeDocument/2006/relationships/hyperlink" Target="https://www.linkedin.com/in/stuart-wilson-endace/" TargetMode="External"/><Relationship Id="rId1707" Type="http://schemas.openxmlformats.org/officeDocument/2006/relationships/hyperlink" Target="https://www.linkedin.com/in/marke/?originalSubdomain=nz" TargetMode="External"/><Relationship Id="rId1708" Type="http://schemas.openxmlformats.org/officeDocument/2006/relationships/hyperlink" Target="https://www.endgame.com/" TargetMode="External"/><Relationship Id="rId1709" Type="http://schemas.openxmlformats.org/officeDocument/2006/relationships/hyperlink" Target="https://www.linkedin.com/in/natefick/" TargetMode="External"/><Relationship Id="rId40" Type="http://schemas.openxmlformats.org/officeDocument/2006/relationships/hyperlink" Target="https://www.linkedin.com/in/katie-gray-838322146/" TargetMode="External"/><Relationship Id="rId3513" Type="http://schemas.openxmlformats.org/officeDocument/2006/relationships/hyperlink" Target="https://www.rsa.com/" TargetMode="External"/><Relationship Id="rId3512" Type="http://schemas.openxmlformats.org/officeDocument/2006/relationships/hyperlink" Target="https://www.linkedin.com/in/lawsontim/" TargetMode="External"/><Relationship Id="rId42" Type="http://schemas.openxmlformats.org/officeDocument/2006/relationships/hyperlink" Target="https://6scan.com/" TargetMode="External"/><Relationship Id="rId3515" Type="http://schemas.openxmlformats.org/officeDocument/2006/relationships/hyperlink" Target="https://www.linkedin.com/in/kellyfiedler" TargetMode="External"/><Relationship Id="rId41" Type="http://schemas.openxmlformats.org/officeDocument/2006/relationships/hyperlink" Target="http://5nine.com" TargetMode="External"/><Relationship Id="rId3514" Type="http://schemas.openxmlformats.org/officeDocument/2006/relationships/hyperlink" Target="https://www.linkedin.com/in/rohitghai" TargetMode="External"/><Relationship Id="rId44" Type="http://schemas.openxmlformats.org/officeDocument/2006/relationships/hyperlink" Target="https://www.linkedin.com/in/garry-drummond-cissp-cwna-cwsp-7964b83/" TargetMode="External"/><Relationship Id="rId3517" Type="http://schemas.openxmlformats.org/officeDocument/2006/relationships/hyperlink" Target="https://www.linkedin.com/in/christian-klein/" TargetMode="External"/><Relationship Id="rId43" Type="http://schemas.openxmlformats.org/officeDocument/2006/relationships/hyperlink" Target="https://802secure.com/" TargetMode="External"/><Relationship Id="rId3516" Type="http://schemas.openxmlformats.org/officeDocument/2006/relationships/hyperlink" Target="https://www.sap.com" TargetMode="External"/><Relationship Id="rId46" Type="http://schemas.openxmlformats.org/officeDocument/2006/relationships/hyperlink" Target="https://9starinc.com/" TargetMode="External"/><Relationship Id="rId3519" Type="http://schemas.openxmlformats.org/officeDocument/2006/relationships/hyperlink" Target="https://www.crunchbase.com/search/organizations/field/organizations/location_identifiers/secaucus-new-jersey" TargetMode="External"/><Relationship Id="rId45" Type="http://schemas.openxmlformats.org/officeDocument/2006/relationships/hyperlink" Target="https://www.linkedin.com/in/jkushner/" TargetMode="External"/><Relationship Id="rId3518" Type="http://schemas.openxmlformats.org/officeDocument/2006/relationships/hyperlink" Target="https://www.linkedin.com/in/altillman/" TargetMode="External"/><Relationship Id="rId48" Type="http://schemas.openxmlformats.org/officeDocument/2006/relationships/hyperlink" Target="https://a3sec.com/" TargetMode="External"/><Relationship Id="rId47" Type="http://schemas.openxmlformats.org/officeDocument/2006/relationships/hyperlink" Target="https://www.linkedin.com/in/rachel-smith-5372ab9a/" TargetMode="External"/><Relationship Id="rId49" Type="http://schemas.openxmlformats.org/officeDocument/2006/relationships/hyperlink" Target="https://www.linkedin.com/in/a3sec/" TargetMode="External"/><Relationship Id="rId3511" Type="http://schemas.openxmlformats.org/officeDocument/2006/relationships/hyperlink" Target="https://www.linkedin.com/in/eric-hipkins-99576986" TargetMode="External"/><Relationship Id="rId3510" Type="http://schemas.openxmlformats.org/officeDocument/2006/relationships/hyperlink" Target="https://www.root9b.com/" TargetMode="External"/><Relationship Id="rId3502" Type="http://schemas.openxmlformats.org/officeDocument/2006/relationships/hyperlink" Target="https://rofori.com/" TargetMode="External"/><Relationship Id="rId3501" Type="http://schemas.openxmlformats.org/officeDocument/2006/relationships/hyperlink" Target="https://www.linkedin.com/in/richardmcbee/" TargetMode="External"/><Relationship Id="rId31" Type="http://schemas.openxmlformats.org/officeDocument/2006/relationships/hyperlink" Target="https://www.linkedin.com/in/kristinmdavis/" TargetMode="External"/><Relationship Id="rId3504" Type="http://schemas.openxmlformats.org/officeDocument/2006/relationships/hyperlink" Target="https://www.roguewave.com/" TargetMode="External"/><Relationship Id="rId30" Type="http://schemas.openxmlformats.org/officeDocument/2006/relationships/hyperlink" Target="https://www.linkedin.com/in/jdeclas/" TargetMode="External"/><Relationship Id="rId3503" Type="http://schemas.openxmlformats.org/officeDocument/2006/relationships/hyperlink" Target="https://www.linkedin.com/in/chuck-o-dell-93934991/" TargetMode="External"/><Relationship Id="rId33" Type="http://schemas.openxmlformats.org/officeDocument/2006/relationships/hyperlink" Target="https://www.linkedin.com/in/chadgough/" TargetMode="External"/><Relationship Id="rId3506" Type="http://schemas.openxmlformats.org/officeDocument/2006/relationships/hyperlink" Target="https://www.rohde-schwarz.com/" TargetMode="External"/><Relationship Id="rId32" Type="http://schemas.openxmlformats.org/officeDocument/2006/relationships/hyperlink" Target="https://4discovery.com/" TargetMode="External"/><Relationship Id="rId3505" Type="http://schemas.openxmlformats.org/officeDocument/2006/relationships/hyperlink" Target="https://www.linkedin.com/in/christinebottagaro/" TargetMode="External"/><Relationship Id="rId35" Type="http://schemas.openxmlformats.org/officeDocument/2006/relationships/hyperlink" Target="https://4iq.com" TargetMode="External"/><Relationship Id="rId3508" Type="http://schemas.openxmlformats.org/officeDocument/2006/relationships/hyperlink" Target="https://www.linkedin.com/in/yuanja/" TargetMode="External"/><Relationship Id="rId34" Type="http://schemas.openxmlformats.org/officeDocument/2006/relationships/hyperlink" Target="https://www.linkedin.com/in/willris/" TargetMode="External"/><Relationship Id="rId3507" Type="http://schemas.openxmlformats.org/officeDocument/2006/relationships/hyperlink" Target="https://www.sangfor.com/" TargetMode="External"/><Relationship Id="rId3509" Type="http://schemas.openxmlformats.org/officeDocument/2006/relationships/hyperlink" Target="http://www.rokasecurity.com" TargetMode="External"/><Relationship Id="rId37" Type="http://schemas.openxmlformats.org/officeDocument/2006/relationships/hyperlink" Target="https://www.linkedin.com/in/douglas-dangremond-a542202/" TargetMode="External"/><Relationship Id="rId36" Type="http://schemas.openxmlformats.org/officeDocument/2006/relationships/hyperlink" Target="https://www.linkedin.com/in/kambwani/" TargetMode="External"/><Relationship Id="rId39" Type="http://schemas.openxmlformats.org/officeDocument/2006/relationships/hyperlink" Target="https://www.linkedin.com/in/peter-hoinville-b07a8a2/?originalSubdomain=uk" TargetMode="External"/><Relationship Id="rId38" Type="http://schemas.openxmlformats.org/officeDocument/2006/relationships/hyperlink" Target="https://www.4-secure.com/" TargetMode="External"/><Relationship Id="rId3500" Type="http://schemas.openxmlformats.org/officeDocument/2006/relationships/hyperlink" Target="https://www.riverbed.com/" TargetMode="External"/><Relationship Id="rId2203" Type="http://schemas.openxmlformats.org/officeDocument/2006/relationships/hyperlink" Target="https://www.linkedin.com/in/toddthiemann/" TargetMode="External"/><Relationship Id="rId3535" Type="http://schemas.openxmlformats.org/officeDocument/2006/relationships/hyperlink" Target="https://es.linkedin.com/in/lucila-kominsky-5049384" TargetMode="External"/><Relationship Id="rId2204" Type="http://schemas.openxmlformats.org/officeDocument/2006/relationships/hyperlink" Target="https://www.hypersecu.com/" TargetMode="External"/><Relationship Id="rId3534" Type="http://schemas.openxmlformats.org/officeDocument/2006/relationships/hyperlink" Target="https://es.linkedin.com/in/agustin-mu%C3%B1oz-grandes-9444882" TargetMode="External"/><Relationship Id="rId20" Type="http://schemas.openxmlformats.org/officeDocument/2006/relationships/hyperlink" Target="https://www.linkedin.com/in/christywyatt/" TargetMode="External"/><Relationship Id="rId2205" Type="http://schemas.openxmlformats.org/officeDocument/2006/relationships/hyperlink" Target="https://www.linkedin.com/in/hypersecujamesli/" TargetMode="External"/><Relationship Id="rId3537" Type="http://schemas.openxmlformats.org/officeDocument/2006/relationships/hyperlink" Target="https://www.linkedin.com/in/lori-sabat-272a40" TargetMode="External"/><Relationship Id="rId2206" Type="http://schemas.openxmlformats.org/officeDocument/2006/relationships/hyperlink" Target="https://www.linkedin.com/in/grdunn/" TargetMode="External"/><Relationship Id="rId3536" Type="http://schemas.openxmlformats.org/officeDocument/2006/relationships/hyperlink" Target="https://sabatgroup.com/" TargetMode="External"/><Relationship Id="rId22" Type="http://schemas.openxmlformats.org/officeDocument/2006/relationships/hyperlink" Target="https://2keys.ca/" TargetMode="External"/><Relationship Id="rId2207" Type="http://schemas.openxmlformats.org/officeDocument/2006/relationships/hyperlink" Target="https://www.hypori.com/" TargetMode="External"/><Relationship Id="rId3539" Type="http://schemas.openxmlformats.org/officeDocument/2006/relationships/hyperlink" Target="https://www.safe.security/" TargetMode="External"/><Relationship Id="rId21" Type="http://schemas.openxmlformats.org/officeDocument/2006/relationships/hyperlink" Target="https://www.linkedin.com/in/sandra-toms-419277/" TargetMode="External"/><Relationship Id="rId2208" Type="http://schemas.openxmlformats.org/officeDocument/2006/relationships/hyperlink" Target="https://www.linkedin.com/pub/justin-marston/4/737/3b4" TargetMode="External"/><Relationship Id="rId3538" Type="http://schemas.openxmlformats.org/officeDocument/2006/relationships/hyperlink" Target="https://www.linkedin.com/in/michelle-drolet-a926b79" TargetMode="External"/><Relationship Id="rId24" Type="http://schemas.openxmlformats.org/officeDocument/2006/relationships/hyperlink" Target="https://www.360cybersecure.com/" TargetMode="External"/><Relationship Id="rId2209" Type="http://schemas.openxmlformats.org/officeDocument/2006/relationships/hyperlink" Target="https://www.linkedin.com/in/will-scott-5b6542" TargetMode="External"/><Relationship Id="rId23" Type="http://schemas.openxmlformats.org/officeDocument/2006/relationships/hyperlink" Target="https://www.linkedin.com/in/john-m-scott-a23ba4a/" TargetMode="External"/><Relationship Id="rId26" Type="http://schemas.openxmlformats.org/officeDocument/2006/relationships/hyperlink" Target="https://www.linkedin.com/in/llondono/" TargetMode="External"/><Relationship Id="rId25" Type="http://schemas.openxmlformats.org/officeDocument/2006/relationships/hyperlink" Target="https://www.360sec.com/" TargetMode="External"/><Relationship Id="rId28" Type="http://schemas.openxmlformats.org/officeDocument/2006/relationships/hyperlink" Target="https://www.linkedin.com/in/cathtanner/" TargetMode="External"/><Relationship Id="rId27" Type="http://schemas.openxmlformats.org/officeDocument/2006/relationships/hyperlink" Target="https://www.3pandt.com/" TargetMode="External"/><Relationship Id="rId3531" Type="http://schemas.openxmlformats.org/officeDocument/2006/relationships/hyperlink" Target="https://www.linkedin.com/in/clarkemurphy" TargetMode="External"/><Relationship Id="rId29" Type="http://schemas.openxmlformats.org/officeDocument/2006/relationships/hyperlink" Target="https://42crunch.com/" TargetMode="External"/><Relationship Id="rId2200" Type="http://schemas.openxmlformats.org/officeDocument/2006/relationships/hyperlink" Target="https://www.linkedin.com/in/pratteek-bathula-928b1193/" TargetMode="External"/><Relationship Id="rId3530" Type="http://schemas.openxmlformats.org/officeDocument/2006/relationships/hyperlink" Target="https://www.russellreynolds.com/" TargetMode="External"/><Relationship Id="rId2201" Type="http://schemas.openxmlformats.org/officeDocument/2006/relationships/hyperlink" Target="https://www.hyas.com/" TargetMode="External"/><Relationship Id="rId3533" Type="http://schemas.openxmlformats.org/officeDocument/2006/relationships/hyperlink" Target="https://www.s21sec.com/" TargetMode="External"/><Relationship Id="rId2202" Type="http://schemas.openxmlformats.org/officeDocument/2006/relationships/hyperlink" Target="https://www.linkedin.com/in/davidhratner/" TargetMode="External"/><Relationship Id="rId3532" Type="http://schemas.openxmlformats.org/officeDocument/2006/relationships/hyperlink" Target="https://www.linkedin.com/in/normyustin" TargetMode="External"/><Relationship Id="rId3524" Type="http://schemas.openxmlformats.org/officeDocument/2006/relationships/hyperlink" Target="https://www.rsm.global/" TargetMode="External"/><Relationship Id="rId3523" Type="http://schemas.openxmlformats.org/officeDocument/2006/relationships/hyperlink" Target="https://www.crunchbase.com/search/funding_rounds/field/organizations/last_funding_type/rsam" TargetMode="External"/><Relationship Id="rId3526" Type="http://schemas.openxmlformats.org/officeDocument/2006/relationships/hyperlink" Target="https://www.linkedin.com/in/andybosman" TargetMode="External"/><Relationship Id="rId3525" Type="http://schemas.openxmlformats.org/officeDocument/2006/relationships/hyperlink" Target="https://uk.linkedin.com/in/jeanstephens" TargetMode="External"/><Relationship Id="rId11" Type="http://schemas.openxmlformats.org/officeDocument/2006/relationships/hyperlink" Target="https://www.linkedin.com/in/jshiner/" TargetMode="External"/><Relationship Id="rId3528" Type="http://schemas.openxmlformats.org/officeDocument/2006/relationships/hyperlink" Target="https://ch.linkedin.com/in/urs-breitmeier" TargetMode="External"/><Relationship Id="rId10" Type="http://schemas.openxmlformats.org/officeDocument/2006/relationships/hyperlink" Target="https://1password.com/" TargetMode="External"/><Relationship Id="rId3527" Type="http://schemas.openxmlformats.org/officeDocument/2006/relationships/hyperlink" Target="https://www.ruag.com/en" TargetMode="External"/><Relationship Id="rId13" Type="http://schemas.openxmlformats.org/officeDocument/2006/relationships/hyperlink" Target="https://www.2-sec.com/" TargetMode="External"/><Relationship Id="rId12" Type="http://schemas.openxmlformats.org/officeDocument/2006/relationships/hyperlink" Target="https://www.linkedin.com/in/jackiedavis2/" TargetMode="External"/><Relationship Id="rId3529" Type="http://schemas.openxmlformats.org/officeDocument/2006/relationships/hyperlink" Target="https://ch.linkedin.com/in/angelo-quabba-370114a9" TargetMode="External"/><Relationship Id="rId15" Type="http://schemas.openxmlformats.org/officeDocument/2006/relationships/hyperlink" Target="https://www.linkedin.com/in/inga-nikolajeva-853311101/" TargetMode="External"/><Relationship Id="rId14" Type="http://schemas.openxmlformats.org/officeDocument/2006/relationships/hyperlink" Target="https://www.linkedin.com/in/timholman/" TargetMode="External"/><Relationship Id="rId17" Type="http://schemas.openxmlformats.org/officeDocument/2006/relationships/hyperlink" Target="https://www.linkedin.com/in/moti-chiko-340a7213/" TargetMode="External"/><Relationship Id="rId16" Type="http://schemas.openxmlformats.org/officeDocument/2006/relationships/hyperlink" Target="https://www.2bsecure.co.il/" TargetMode="External"/><Relationship Id="rId19" Type="http://schemas.openxmlformats.org/officeDocument/2006/relationships/hyperlink" Target="https://www.absolute.com/" TargetMode="External"/><Relationship Id="rId3520" Type="http://schemas.openxmlformats.org/officeDocument/2006/relationships/hyperlink" Target="https://www.crunchbase.com/organization/rsam" TargetMode="External"/><Relationship Id="rId18" Type="http://schemas.openxmlformats.org/officeDocument/2006/relationships/hyperlink" Target="https://www.linkedin.com/in/pablo-gutt-73940214/" TargetMode="External"/><Relationship Id="rId3522" Type="http://schemas.openxmlformats.org/officeDocument/2006/relationships/hyperlink" Target="https://www.linkedin.com/in/bradleypaster" TargetMode="External"/><Relationship Id="rId3521" Type="http://schemas.openxmlformats.org/officeDocument/2006/relationships/hyperlink" Target="https://www.linkedin.com/in/kcday" TargetMode="External"/><Relationship Id="rId84" Type="http://schemas.openxmlformats.org/officeDocument/2006/relationships/hyperlink" Target="https://www.linkedin.com/in/michael-barrack-a93467/" TargetMode="External"/><Relationship Id="rId1774" Type="http://schemas.openxmlformats.org/officeDocument/2006/relationships/hyperlink" Target="https://www.linkedin.com/in/ted-hansson-54177b53/" TargetMode="External"/><Relationship Id="rId83" Type="http://schemas.openxmlformats.org/officeDocument/2006/relationships/hyperlink" Target="https://www.accumepartners.com/" TargetMode="External"/><Relationship Id="rId1775" Type="http://schemas.openxmlformats.org/officeDocument/2006/relationships/hyperlink" Target="https://www.finjan.com/" TargetMode="External"/><Relationship Id="rId86" Type="http://schemas.openxmlformats.org/officeDocument/2006/relationships/hyperlink" Target="https://www.crunchbase.com/search/organizations/field/organizations/location_identifiers/los-angeles-california" TargetMode="External"/><Relationship Id="rId1776" Type="http://schemas.openxmlformats.org/officeDocument/2006/relationships/hyperlink" Target="https://www.linkedin.com/in/philhartstein/" TargetMode="External"/><Relationship Id="rId85" Type="http://schemas.openxmlformats.org/officeDocument/2006/relationships/hyperlink" Target="https://www.linkedin.com/in/cindyjablonskyurso/" TargetMode="External"/><Relationship Id="rId1777" Type="http://schemas.openxmlformats.org/officeDocument/2006/relationships/hyperlink" Target="https://www.evolvesecurity.com/" TargetMode="External"/><Relationship Id="rId88" Type="http://schemas.openxmlformats.org/officeDocument/2006/relationships/hyperlink" Target="https://www.linkedin.com/in/asher-dahan-9820905" TargetMode="External"/><Relationship Id="rId1778" Type="http://schemas.openxmlformats.org/officeDocument/2006/relationships/hyperlink" Target="https://www.linkedin.com/in/paulpetefish/" TargetMode="External"/><Relationship Id="rId87" Type="http://schemas.openxmlformats.org/officeDocument/2006/relationships/hyperlink" Target="https://www.accuratecomputers.com/" TargetMode="External"/><Relationship Id="rId1779" Type="http://schemas.openxmlformats.org/officeDocument/2006/relationships/hyperlink" Target="https://www.linkedin.com/in/michaelhardenbrook/" TargetMode="External"/><Relationship Id="rId89" Type="http://schemas.openxmlformats.org/officeDocument/2006/relationships/hyperlink" Target="https://www.crunchbase.com/search/organizations/field/organizations/location_identifiers/pleasanton-california" TargetMode="External"/><Relationship Id="rId80" Type="http://schemas.openxmlformats.org/officeDocument/2006/relationships/hyperlink" Target="https://www.linkedin.com/in/lorityler/" TargetMode="External"/><Relationship Id="rId82" Type="http://schemas.openxmlformats.org/officeDocument/2006/relationships/hyperlink" Target="https://www.linkedin.com/in/joe-luciano-1b24861/" TargetMode="External"/><Relationship Id="rId81" Type="http://schemas.openxmlformats.org/officeDocument/2006/relationships/hyperlink" Target="https://www.accessitgroup.com/" TargetMode="External"/><Relationship Id="rId1770" Type="http://schemas.openxmlformats.org/officeDocument/2006/relationships/hyperlink" Target="https://www.linkedin.com/in/%C3%A9lie-girard-96067b95/" TargetMode="External"/><Relationship Id="rId1771" Type="http://schemas.openxmlformats.org/officeDocument/2006/relationships/hyperlink" Target="https://www.linkedin.com/in/marc-meyer-9a26aa24/" TargetMode="External"/><Relationship Id="rId1772" Type="http://schemas.openxmlformats.org/officeDocument/2006/relationships/hyperlink" Target="https://www.fingerprints.com/" TargetMode="External"/><Relationship Id="rId1773" Type="http://schemas.openxmlformats.org/officeDocument/2006/relationships/hyperlink" Target="https://www.linkedin.com/in/christianfredrikson/" TargetMode="External"/><Relationship Id="rId73" Type="http://schemas.openxmlformats.org/officeDocument/2006/relationships/hyperlink" Target="https://www.linkedin.com/in/ramvaradarajan/" TargetMode="External"/><Relationship Id="rId1763" Type="http://schemas.openxmlformats.org/officeDocument/2006/relationships/hyperlink" Target="https://www.linkedin.com/in/david-thomas-7397381/" TargetMode="External"/><Relationship Id="rId72" Type="http://schemas.openxmlformats.org/officeDocument/2006/relationships/hyperlink" Target="https://www.acalvio.com/" TargetMode="External"/><Relationship Id="rId1764" Type="http://schemas.openxmlformats.org/officeDocument/2006/relationships/hyperlink" Target="https://www.linkedin.com/in/manthony/" TargetMode="External"/><Relationship Id="rId75" Type="http://schemas.openxmlformats.org/officeDocument/2006/relationships/hyperlink" Target="https://www.accellion.com/" TargetMode="External"/><Relationship Id="rId1765" Type="http://schemas.openxmlformats.org/officeDocument/2006/relationships/hyperlink" Target="https://www.crunchbase.com/search/funding_rounds/field/organizations/last_funding_type/evident-id" TargetMode="External"/><Relationship Id="rId74" Type="http://schemas.openxmlformats.org/officeDocument/2006/relationships/hyperlink" Target="https://www.linkedin.com/in/divya-valmiki-b740aa2b/" TargetMode="External"/><Relationship Id="rId1766" Type="http://schemas.openxmlformats.org/officeDocument/2006/relationships/hyperlink" Target="https://evident.io/" TargetMode="External"/><Relationship Id="rId77" Type="http://schemas.openxmlformats.org/officeDocument/2006/relationships/hyperlink" Target="https://www.linkedin.com/in/joelyork/" TargetMode="External"/><Relationship Id="rId1767" Type="http://schemas.openxmlformats.org/officeDocument/2006/relationships/hyperlink" Target="https://www.linkedin.com/in/tprendergast/" TargetMode="External"/><Relationship Id="rId76" Type="http://schemas.openxmlformats.org/officeDocument/2006/relationships/hyperlink" Target="https://www.linkedin.com/in/jonathan-yaron-81a12a3/" TargetMode="External"/><Relationship Id="rId1768" Type="http://schemas.openxmlformats.org/officeDocument/2006/relationships/hyperlink" Target="https://www.crunchbase.com/search/funding_rounds/field/organizations/last_funding_type/evident-io" TargetMode="External"/><Relationship Id="rId79" Type="http://schemas.openxmlformats.org/officeDocument/2006/relationships/hyperlink" Target="https://www.linkedin.com/in/naumannken/" TargetMode="External"/><Relationship Id="rId1769" Type="http://schemas.openxmlformats.org/officeDocument/2006/relationships/hyperlink" Target="https://www.evidian.com/" TargetMode="External"/><Relationship Id="rId78" Type="http://schemas.openxmlformats.org/officeDocument/2006/relationships/hyperlink" Target="https://accessdata.com/" TargetMode="External"/><Relationship Id="rId71" Type="http://schemas.openxmlformats.org/officeDocument/2006/relationships/hyperlink" Target="https://www.linkedin.com/in/pedro-miranda-44b561/" TargetMode="External"/><Relationship Id="rId70" Type="http://schemas.openxmlformats.org/officeDocument/2006/relationships/hyperlink" Target="https://www.linkedin.com/in/tobiasknecht/" TargetMode="External"/><Relationship Id="rId1760" Type="http://schemas.openxmlformats.org/officeDocument/2006/relationships/hyperlink" Target="https://www.linkedin.com/in/timorarbelsadras/" TargetMode="External"/><Relationship Id="rId1761" Type="http://schemas.openxmlformats.org/officeDocument/2006/relationships/hyperlink" Target="https://www.crunchbase.com/search/funding_rounds/field/organizations/last_funding_type/evercompliant" TargetMode="External"/><Relationship Id="rId1762" Type="http://schemas.openxmlformats.org/officeDocument/2006/relationships/hyperlink" Target="https://www.evidentid.com/" TargetMode="External"/><Relationship Id="rId62" Type="http://schemas.openxmlformats.org/officeDocument/2006/relationships/hyperlink" Target="https://www.crunchbase.com/organization/telus" TargetMode="External"/><Relationship Id="rId1796" Type="http://schemas.openxmlformats.org/officeDocument/2006/relationships/hyperlink" Target="https://www.linkedin.com/in/tim-junio-59b01367/" TargetMode="External"/><Relationship Id="rId61" Type="http://schemas.openxmlformats.org/officeDocument/2006/relationships/hyperlink" Target="https://www.google.com/finance?q=NYSE:ADT" TargetMode="External"/><Relationship Id="rId1797" Type="http://schemas.openxmlformats.org/officeDocument/2006/relationships/hyperlink" Target="https://www.linkedin.com/in/noah-rolff-795a6aa/" TargetMode="External"/><Relationship Id="rId64" Type="http://schemas.openxmlformats.org/officeDocument/2006/relationships/hyperlink" Target="https://www.linkedin.com/in/evanreiser/" TargetMode="External"/><Relationship Id="rId1798" Type="http://schemas.openxmlformats.org/officeDocument/2006/relationships/hyperlink" Target="https://www.linkedin.com/in/eddie-shartar-148a283/" TargetMode="External"/><Relationship Id="rId63" Type="http://schemas.openxmlformats.org/officeDocument/2006/relationships/hyperlink" Target="https://abnormalsecurity.com/" TargetMode="External"/><Relationship Id="rId1799" Type="http://schemas.openxmlformats.org/officeDocument/2006/relationships/hyperlink" Target="https://www.expressvpn.com/" TargetMode="External"/><Relationship Id="rId66" Type="http://schemas.openxmlformats.org/officeDocument/2006/relationships/hyperlink" Target="https://www.absio.com/" TargetMode="External"/><Relationship Id="rId65" Type="http://schemas.openxmlformats.org/officeDocument/2006/relationships/hyperlink" Target="https://www.linkedin.com/in/kenliao/" TargetMode="External"/><Relationship Id="rId68" Type="http://schemas.openxmlformats.org/officeDocument/2006/relationships/hyperlink" Target="https://www.linkedin.com/in/kmatteson/" TargetMode="External"/><Relationship Id="rId67" Type="http://schemas.openxmlformats.org/officeDocument/2006/relationships/hyperlink" Target="https://www.linkedin.com/in/davidakruger/" TargetMode="External"/><Relationship Id="rId60" Type="http://schemas.openxmlformats.org/officeDocument/2006/relationships/hyperlink" Target="https://www.linkedin.com/in/j0chen/" TargetMode="External"/><Relationship Id="rId69" Type="http://schemas.openxmlformats.org/officeDocument/2006/relationships/hyperlink" Target="https://www.abusix.com/" TargetMode="External"/><Relationship Id="rId1790" Type="http://schemas.openxmlformats.org/officeDocument/2006/relationships/hyperlink" Target="https://www.exostar.com/" TargetMode="External"/><Relationship Id="rId1791" Type="http://schemas.openxmlformats.org/officeDocument/2006/relationships/hyperlink" Target="https://www.linkedin.com/in/richard-addi-a946193/" TargetMode="External"/><Relationship Id="rId1792" Type="http://schemas.openxmlformats.org/officeDocument/2006/relationships/hyperlink" Target="https://www.linkedin.com/in/michaelcastle/" TargetMode="External"/><Relationship Id="rId1793" Type="http://schemas.openxmlformats.org/officeDocument/2006/relationships/hyperlink" Target="https://www.fireeye.com/" TargetMode="External"/><Relationship Id="rId1794" Type="http://schemas.openxmlformats.org/officeDocument/2006/relationships/hyperlink" Target="https://www.linkedin.com/in/kevin-mandia-0a07173/" TargetMode="External"/><Relationship Id="rId1795" Type="http://schemas.openxmlformats.org/officeDocument/2006/relationships/hyperlink" Target="https://expanse.co/" TargetMode="External"/><Relationship Id="rId51" Type="http://schemas.openxmlformats.org/officeDocument/2006/relationships/hyperlink" Target="https://www.accenture.com/ie-en" TargetMode="External"/><Relationship Id="rId1785" Type="http://schemas.openxmlformats.org/officeDocument/2006/relationships/hyperlink" Target="https://www.linkedin.com/in/larry-organ-869a62a/" TargetMode="External"/><Relationship Id="rId50" Type="http://schemas.openxmlformats.org/officeDocument/2006/relationships/hyperlink" Target="https://www.linkedin.com/in/pablomendozad/" TargetMode="External"/><Relationship Id="rId1786" Type="http://schemas.openxmlformats.org/officeDocument/2006/relationships/hyperlink" Target="https://www.exonar.com/" TargetMode="External"/><Relationship Id="rId53" Type="http://schemas.openxmlformats.org/officeDocument/2006/relationships/hyperlink" Target="http://www.linkedin.com/in/amyfuller22" TargetMode="External"/><Relationship Id="rId1787" Type="http://schemas.openxmlformats.org/officeDocument/2006/relationships/hyperlink" Target="https://www.linkedin.com/in/reevesdanny/" TargetMode="External"/><Relationship Id="rId52" Type="http://schemas.openxmlformats.org/officeDocument/2006/relationships/hyperlink" Target="http://www.linkedin.com/in/julie-sweet-165213b4/" TargetMode="External"/><Relationship Id="rId1788" Type="http://schemas.openxmlformats.org/officeDocument/2006/relationships/hyperlink" Target="https://www.linkedin.com/in/jmccarthy/?originalSubdomain=uk" TargetMode="External"/><Relationship Id="rId55" Type="http://schemas.openxmlformats.org/officeDocument/2006/relationships/hyperlink" Target="https://www.linkedin.com/in/michael-ferris-72280013/" TargetMode="External"/><Relationship Id="rId1789" Type="http://schemas.openxmlformats.org/officeDocument/2006/relationships/hyperlink" Target="https://www.getexosphere.com/" TargetMode="External"/><Relationship Id="rId54" Type="http://schemas.openxmlformats.org/officeDocument/2006/relationships/hyperlink" Target="https://abacode.com/" TargetMode="External"/><Relationship Id="rId57" Type="http://schemas.openxmlformats.org/officeDocument/2006/relationships/hyperlink" Target="https://www.crunchbase.com/search/organizations/field/organizations/location_identifiers/ronkonkoma-new-york" TargetMode="External"/><Relationship Id="rId56" Type="http://schemas.openxmlformats.org/officeDocument/2006/relationships/hyperlink" Target="https://www.linkedin.com/in/terrence-j-carter/" TargetMode="External"/><Relationship Id="rId59" Type="http://schemas.openxmlformats.org/officeDocument/2006/relationships/hyperlink" Target="https://www.linkedin.com/in/jim-devries-a6515522" TargetMode="External"/><Relationship Id="rId58" Type="http://schemas.openxmlformats.org/officeDocument/2006/relationships/hyperlink" Target="https://www.adt.com/" TargetMode="External"/><Relationship Id="rId1780" Type="http://schemas.openxmlformats.org/officeDocument/2006/relationships/hyperlink" Target="https://www.exabeam.com/" TargetMode="External"/><Relationship Id="rId1781" Type="http://schemas.openxmlformats.org/officeDocument/2006/relationships/hyperlink" Target="https://www.linkedin.com/in/nir-polak-1564934/" TargetMode="External"/><Relationship Id="rId1782" Type="http://schemas.openxmlformats.org/officeDocument/2006/relationships/hyperlink" Target="https://www.linkedin.com/in/sherrylowe/" TargetMode="External"/><Relationship Id="rId1783" Type="http://schemas.openxmlformats.org/officeDocument/2006/relationships/hyperlink" Target="https://www.crunchbase.com/search/funding_rounds/field/organizations/last_funding_type/exabeam" TargetMode="External"/><Relationship Id="rId1784" Type="http://schemas.openxmlformats.org/officeDocument/2006/relationships/hyperlink" Target="https://www.exactdata.com/" TargetMode="External"/><Relationship Id="rId2269" Type="http://schemas.openxmlformats.org/officeDocument/2006/relationships/hyperlink" Target="https://www.linkedin.com/in/rodrasmussen/" TargetMode="External"/><Relationship Id="rId349" Type="http://schemas.openxmlformats.org/officeDocument/2006/relationships/hyperlink" Target="https://www.area1security.com/" TargetMode="External"/><Relationship Id="rId348" Type="http://schemas.openxmlformats.org/officeDocument/2006/relationships/hyperlink" Target="https://www.linkedin.com/in/midickman/" TargetMode="External"/><Relationship Id="rId347" Type="http://schemas.openxmlformats.org/officeDocument/2006/relationships/hyperlink" Target="https://www.linkedin.com/in/keertimelkote/" TargetMode="External"/><Relationship Id="rId346" Type="http://schemas.openxmlformats.org/officeDocument/2006/relationships/hyperlink" Target="https://www.arubanetworks.com/" TargetMode="External"/><Relationship Id="rId3591" Type="http://schemas.openxmlformats.org/officeDocument/2006/relationships/hyperlink" Target="https://www.linkedin.com/in/eldadchai/" TargetMode="External"/><Relationship Id="rId2260" Type="http://schemas.openxmlformats.org/officeDocument/2006/relationships/hyperlink" Target="https://www.idvector.com/" TargetMode="External"/><Relationship Id="rId3590" Type="http://schemas.openxmlformats.org/officeDocument/2006/relationships/hyperlink" Target="https://satoricyber.com/" TargetMode="External"/><Relationship Id="rId341" Type="http://schemas.openxmlformats.org/officeDocument/2006/relationships/hyperlink" Target="https://ardentprivacy.ai/" TargetMode="External"/><Relationship Id="rId2261" Type="http://schemas.openxmlformats.org/officeDocument/2006/relationships/hyperlink" Target="https://www.crunchbase.com/search/organizations/field/organizations/location_identifiers/seoul-seoul-tukpyolsi" TargetMode="External"/><Relationship Id="rId3593" Type="http://schemas.openxmlformats.org/officeDocument/2006/relationships/hyperlink" Target="https://www.linkedin.com/in/mikecote/" TargetMode="External"/><Relationship Id="rId340" Type="http://schemas.openxmlformats.org/officeDocument/2006/relationships/hyperlink" Target="https://www.linkedin.com/in/larsondan/" TargetMode="External"/><Relationship Id="rId2262" Type="http://schemas.openxmlformats.org/officeDocument/2006/relationships/hyperlink" Target="https://www.igloosec.co.kr/en/" TargetMode="External"/><Relationship Id="rId3592" Type="http://schemas.openxmlformats.org/officeDocument/2006/relationships/hyperlink" Target="https://www.secureworks.com/" TargetMode="External"/><Relationship Id="rId2263" Type="http://schemas.openxmlformats.org/officeDocument/2006/relationships/hyperlink" Target="https://ignitecyber.co/" TargetMode="External"/><Relationship Id="rId3595" Type="http://schemas.openxmlformats.org/officeDocument/2006/relationships/hyperlink" Target="https://www.crunchbase.com/organization/dell" TargetMode="External"/><Relationship Id="rId2264" Type="http://schemas.openxmlformats.org/officeDocument/2006/relationships/hyperlink" Target="https://www.linkedin.com/in/chucksirois/" TargetMode="External"/><Relationship Id="rId3594" Type="http://schemas.openxmlformats.org/officeDocument/2006/relationships/hyperlink" Target="https://www.linkedin.com/in/steevh" TargetMode="External"/><Relationship Id="rId345" Type="http://schemas.openxmlformats.org/officeDocument/2006/relationships/hyperlink" Target="https://www.linkedin.com/in/mark-foss-1904aa9/" TargetMode="External"/><Relationship Id="rId2265" Type="http://schemas.openxmlformats.org/officeDocument/2006/relationships/hyperlink" Target="https://www.linkedin.com/in/renardbanks/" TargetMode="External"/><Relationship Id="rId3597" Type="http://schemas.openxmlformats.org/officeDocument/2006/relationships/hyperlink" Target="https://www.linkedin.com/in/amitsaha/" TargetMode="External"/><Relationship Id="rId344" Type="http://schemas.openxmlformats.org/officeDocument/2006/relationships/hyperlink" Target="https://www.linkedin.com/in/jayshree-ullal-b22342138/" TargetMode="External"/><Relationship Id="rId2266" Type="http://schemas.openxmlformats.org/officeDocument/2006/relationships/hyperlink" Target="https://www.crunchbase.com/search/organizations/field/organizations/location_identifiers/tacoma-washington" TargetMode="External"/><Relationship Id="rId3596" Type="http://schemas.openxmlformats.org/officeDocument/2006/relationships/hyperlink" Target="https://saviynt.com/" TargetMode="External"/><Relationship Id="rId343" Type="http://schemas.openxmlformats.org/officeDocument/2006/relationships/hyperlink" Target="https://www.arista.com/en/" TargetMode="External"/><Relationship Id="rId2267" Type="http://schemas.openxmlformats.org/officeDocument/2006/relationships/hyperlink" Target="https://www.internetidentity.com" TargetMode="External"/><Relationship Id="rId3599" Type="http://schemas.openxmlformats.org/officeDocument/2006/relationships/hyperlink" Target="https://www.scadafence.com/" TargetMode="External"/><Relationship Id="rId342" Type="http://schemas.openxmlformats.org/officeDocument/2006/relationships/hyperlink" Target="https://www.linkedin.com/in/sameerahi/" TargetMode="External"/><Relationship Id="rId2268" Type="http://schemas.openxmlformats.org/officeDocument/2006/relationships/hyperlink" Target="https://www.linkedin.com/in/lars-harvey-4a1605/" TargetMode="External"/><Relationship Id="rId3598" Type="http://schemas.openxmlformats.org/officeDocument/2006/relationships/hyperlink" Target="https://www.linkedin.com/in/tibke/" TargetMode="External"/><Relationship Id="rId2258" Type="http://schemas.openxmlformats.org/officeDocument/2006/relationships/hyperlink" Target="https://www.linkedin.com/in/accessidentity/" TargetMode="External"/><Relationship Id="rId2259" Type="http://schemas.openxmlformats.org/officeDocument/2006/relationships/hyperlink" Target="https://www.linkedin.com/in/damonebanks/" TargetMode="External"/><Relationship Id="rId3589" Type="http://schemas.openxmlformats.org/officeDocument/2006/relationships/hyperlink" Target="https://www.linkedin.com/in/ayalvogel/" TargetMode="External"/><Relationship Id="rId338" Type="http://schemas.openxmlformats.org/officeDocument/2006/relationships/hyperlink" Target="https://arcticwolf.com/" TargetMode="External"/><Relationship Id="rId337" Type="http://schemas.openxmlformats.org/officeDocument/2006/relationships/hyperlink" Target="https://www.linkedin.com/in/david-chartier-b3839/" TargetMode="External"/><Relationship Id="rId336" Type="http://schemas.openxmlformats.org/officeDocument/2006/relationships/hyperlink" Target="https://arcticsecurity.com/" TargetMode="External"/><Relationship Id="rId335" Type="http://schemas.openxmlformats.org/officeDocument/2006/relationships/hyperlink" Target="https://www.linkedin.com/in/christine-williams-8197b223/" TargetMode="External"/><Relationship Id="rId3580" Type="http://schemas.openxmlformats.org/officeDocument/2006/relationships/hyperlink" Target="https://www.sandia.gov/" TargetMode="External"/><Relationship Id="rId339" Type="http://schemas.openxmlformats.org/officeDocument/2006/relationships/hyperlink" Target="https://www.linkedin.com/in/briannesmitharcticwolfceo/" TargetMode="External"/><Relationship Id="rId330" Type="http://schemas.openxmlformats.org/officeDocument/2006/relationships/hyperlink" Target="https://www.linkedin.com/in/andy-jassy-8b1615/" TargetMode="External"/><Relationship Id="rId2250" Type="http://schemas.openxmlformats.org/officeDocument/2006/relationships/hyperlink" Target="https://www.idsalliance.org/" TargetMode="External"/><Relationship Id="rId3582" Type="http://schemas.openxmlformats.org/officeDocument/2006/relationships/hyperlink" Target="https://www.sans.org/" TargetMode="External"/><Relationship Id="rId2251" Type="http://schemas.openxmlformats.org/officeDocument/2006/relationships/hyperlink" Target="https://www.linkedin.com/in/juliaesmith/" TargetMode="External"/><Relationship Id="rId3581" Type="http://schemas.openxmlformats.org/officeDocument/2006/relationships/hyperlink" Target="https://www.linkedin.com/in/jamesspeery/" TargetMode="External"/><Relationship Id="rId2252" Type="http://schemas.openxmlformats.org/officeDocument/2006/relationships/hyperlink" Target="https://www.crunchbase.com/search/organizations/field/organizations/location_identifiers/washington-district-of-columbia" TargetMode="External"/><Relationship Id="rId3584" Type="http://schemas.openxmlformats.org/officeDocument/2006/relationships/hyperlink" Target="https://www.sas.com" TargetMode="External"/><Relationship Id="rId2253" Type="http://schemas.openxmlformats.org/officeDocument/2006/relationships/hyperlink" Target="https://idiscoverysolutions.com/" TargetMode="External"/><Relationship Id="rId3583" Type="http://schemas.openxmlformats.org/officeDocument/2006/relationships/hyperlink" Target="https://www.linkedin.com/in/alan-paller-ab8571169/" TargetMode="External"/><Relationship Id="rId334" Type="http://schemas.openxmlformats.org/officeDocument/2006/relationships/hyperlink" Target="https://www.aon.com" TargetMode="External"/><Relationship Id="rId2254" Type="http://schemas.openxmlformats.org/officeDocument/2006/relationships/hyperlink" Target="https://www.linkedin.com/in/danregard/" TargetMode="External"/><Relationship Id="rId3586" Type="http://schemas.openxmlformats.org/officeDocument/2006/relationships/hyperlink" Target="https://www.linkedin.com/in/oschabenberger/" TargetMode="External"/><Relationship Id="rId333" Type="http://schemas.openxmlformats.org/officeDocument/2006/relationships/hyperlink" Target="https://www.linkedin.com/in/zoher-mala-a88b5410/?originalSubdomain=ca" TargetMode="External"/><Relationship Id="rId2255" Type="http://schemas.openxmlformats.org/officeDocument/2006/relationships/hyperlink" Target="https://www.linkedin.com/in/chrisjconway/" TargetMode="External"/><Relationship Id="rId3585" Type="http://schemas.openxmlformats.org/officeDocument/2006/relationships/hyperlink" Target="https://www.linkedin.com/in/jim-goodnight/" TargetMode="External"/><Relationship Id="rId332" Type="http://schemas.openxmlformats.org/officeDocument/2006/relationships/hyperlink" Target="https://www.arconnet.com/" TargetMode="External"/><Relationship Id="rId2256" Type="http://schemas.openxmlformats.org/officeDocument/2006/relationships/hyperlink" Target="https://www.crunchbase.com/search/organizations/field/organizations/location_identifiers/coral-gables-florida" TargetMode="External"/><Relationship Id="rId3588" Type="http://schemas.openxmlformats.org/officeDocument/2006/relationships/hyperlink" Target="https://www.linkedin.com/in/yakov-yeroslav-bb7b1976/" TargetMode="External"/><Relationship Id="rId331" Type="http://schemas.openxmlformats.org/officeDocument/2006/relationships/hyperlink" Target="https://www.linkedin.com/in/mattgarman/" TargetMode="External"/><Relationship Id="rId2257" Type="http://schemas.openxmlformats.org/officeDocument/2006/relationships/hyperlink" Target="https://www.idmworks.com/" TargetMode="External"/><Relationship Id="rId3587" Type="http://schemas.openxmlformats.org/officeDocument/2006/relationships/hyperlink" Target="https://www.sasa-software.com/" TargetMode="External"/><Relationship Id="rId370" Type="http://schemas.openxmlformats.org/officeDocument/2006/relationships/hyperlink" Target="https://wearearmadillo.com/" TargetMode="External"/><Relationship Id="rId369" Type="http://schemas.openxmlformats.org/officeDocument/2006/relationships/hyperlink" Target="https://www.linkedin.com/in/vanita-pandey-274824/" TargetMode="External"/><Relationship Id="rId368" Type="http://schemas.openxmlformats.org/officeDocument/2006/relationships/hyperlink" Target="https://www.linkedin.com/in/kgosschalk/" TargetMode="External"/><Relationship Id="rId2280" Type="http://schemas.openxmlformats.org/officeDocument/2006/relationships/hyperlink" Target="https://www.illusivenetworks.com/" TargetMode="External"/><Relationship Id="rId2281" Type="http://schemas.openxmlformats.org/officeDocument/2006/relationships/hyperlink" Target="https://www.linkedin.com/in/ofer-israeli/" TargetMode="External"/><Relationship Id="rId2282" Type="http://schemas.openxmlformats.org/officeDocument/2006/relationships/hyperlink" Target="https://www.linkedin.com/in/claire-trimble-60a34955/" TargetMode="External"/><Relationship Id="rId363" Type="http://schemas.openxmlformats.org/officeDocument/2006/relationships/hyperlink" Target="https://www.linkedin.com/in/donald-hester-b5041359/" TargetMode="External"/><Relationship Id="rId2283" Type="http://schemas.openxmlformats.org/officeDocument/2006/relationships/hyperlink" Target="https://www.imageware.ch/" TargetMode="External"/><Relationship Id="rId362" Type="http://schemas.openxmlformats.org/officeDocument/2006/relationships/hyperlink" Target="https://www.linkedin.com/in/randall-l-stephenson-a23279199/" TargetMode="External"/><Relationship Id="rId2284" Type="http://schemas.openxmlformats.org/officeDocument/2006/relationships/hyperlink" Target="https://www.linkedin.com/in/hasan-irmak-706b095/" TargetMode="External"/><Relationship Id="rId361" Type="http://schemas.openxmlformats.org/officeDocument/2006/relationships/hyperlink" Target="https://cybersecurity.att.com/" TargetMode="External"/><Relationship Id="rId2285" Type="http://schemas.openxmlformats.org/officeDocument/2006/relationships/hyperlink" Target="https://www.linkedin.com/in/thomas-stringari-5503b6114/" TargetMode="External"/><Relationship Id="rId360" Type="http://schemas.openxmlformats.org/officeDocument/2006/relationships/hyperlink" Target="https://www.linkedin.com/in/brian-markus-mba-cissp-b201021/" TargetMode="External"/><Relationship Id="rId2286" Type="http://schemas.openxmlformats.org/officeDocument/2006/relationships/hyperlink" Target="https://www.immersivelabs.com/" TargetMode="External"/><Relationship Id="rId367" Type="http://schemas.openxmlformats.org/officeDocument/2006/relationships/hyperlink" Target="https://www.arkoselabs.com/" TargetMode="External"/><Relationship Id="rId2287" Type="http://schemas.openxmlformats.org/officeDocument/2006/relationships/hyperlink" Target="https://www.linkedin.com/in/james-hadley-8441397/" TargetMode="External"/><Relationship Id="rId366" Type="http://schemas.openxmlformats.org/officeDocument/2006/relationships/hyperlink" Target="https://www.linkedin.com/in/licarey/" TargetMode="External"/><Relationship Id="rId2288" Type="http://schemas.openxmlformats.org/officeDocument/2006/relationships/hyperlink" Target="https://www.linkedin.com/in/tarahmarie123/" TargetMode="External"/><Relationship Id="rId365" Type="http://schemas.openxmlformats.org/officeDocument/2006/relationships/hyperlink" Target="https://www.linkedin.com/in/ondrejvlcek/" TargetMode="External"/><Relationship Id="rId2289" Type="http://schemas.openxmlformats.org/officeDocument/2006/relationships/hyperlink" Target="https://www.immuniweb.com/" TargetMode="External"/><Relationship Id="rId364" Type="http://schemas.openxmlformats.org/officeDocument/2006/relationships/hyperlink" Target="https://www.avast.com/" TargetMode="External"/><Relationship Id="rId95" Type="http://schemas.openxmlformats.org/officeDocument/2006/relationships/hyperlink" Target="https://ca.linkedin.com/in/laurie-schultz-2675081" TargetMode="External"/><Relationship Id="rId94" Type="http://schemas.openxmlformats.org/officeDocument/2006/relationships/hyperlink" Target="https://www.acl.com/" TargetMode="External"/><Relationship Id="rId97" Type="http://schemas.openxmlformats.org/officeDocument/2006/relationships/hyperlink" Target="https://www.crunchbase.com/search/organizations/field/organizations/location_identifiers/gurgaon-haryana" TargetMode="External"/><Relationship Id="rId96" Type="http://schemas.openxmlformats.org/officeDocument/2006/relationships/hyperlink" Target="https://www.crunchbase.com/search/people/field/organizations/num_employees_enum/acl-services" TargetMode="External"/><Relationship Id="rId99" Type="http://schemas.openxmlformats.org/officeDocument/2006/relationships/hyperlink" Target="https://in.linkedin.com/in/vishalbindra" TargetMode="External"/><Relationship Id="rId98" Type="http://schemas.openxmlformats.org/officeDocument/2006/relationships/hyperlink" Target="https://www.acpl.com/" TargetMode="External"/><Relationship Id="rId91" Type="http://schemas.openxmlformats.org/officeDocument/2006/relationships/hyperlink" Target="https://www.linkedin.com/in/sachinyaggarwal" TargetMode="External"/><Relationship Id="rId90" Type="http://schemas.openxmlformats.org/officeDocument/2006/relationships/hyperlink" Target="https://www.accurics.com/" TargetMode="External"/><Relationship Id="rId93" Type="http://schemas.openxmlformats.org/officeDocument/2006/relationships/hyperlink" Target="https://www.crunchbase.com/search/organizations/field/organizations/location_identifiers/vancouver-british-columbia" TargetMode="External"/><Relationship Id="rId92" Type="http://schemas.openxmlformats.org/officeDocument/2006/relationships/hyperlink" Target="https://www.linkedin.com/in/ukhazarika" TargetMode="External"/><Relationship Id="rId359" Type="http://schemas.openxmlformats.org/officeDocument/2006/relationships/hyperlink" Target="https://www.ariessecurity.com/" TargetMode="External"/><Relationship Id="rId358" Type="http://schemas.openxmlformats.org/officeDocument/2006/relationships/hyperlink" Target="https://www.linkedin.com/in/miki-hakak-3aa6a7/?originalSubdomain=il" TargetMode="External"/><Relationship Id="rId357" Type="http://schemas.openxmlformats.org/officeDocument/2006/relationships/hyperlink" Target="https://www.linkedin.com/in/oferbennoon/?originalSubdomain=il" TargetMode="External"/><Relationship Id="rId2270" Type="http://schemas.openxmlformats.org/officeDocument/2006/relationships/hyperlink" Target="https://www.ikarussecurity.com/" TargetMode="External"/><Relationship Id="rId2271" Type="http://schemas.openxmlformats.org/officeDocument/2006/relationships/hyperlink" Target="https://www.linkedin.com/in/joepichlmayr/" TargetMode="External"/><Relationship Id="rId352" Type="http://schemas.openxmlformats.org/officeDocument/2006/relationships/hyperlink" Target="https://www.argo.ai/" TargetMode="External"/><Relationship Id="rId2272" Type="http://schemas.openxmlformats.org/officeDocument/2006/relationships/hyperlink" Target="https://www.ilantus.com" TargetMode="External"/><Relationship Id="rId351" Type="http://schemas.openxmlformats.org/officeDocument/2006/relationships/hyperlink" Target="https://www.linkedin.com/in/shalabhm/" TargetMode="External"/><Relationship Id="rId2273" Type="http://schemas.openxmlformats.org/officeDocument/2006/relationships/hyperlink" Target="https://www.linkedin.com/in/binodsingh1/" TargetMode="External"/><Relationship Id="rId350" Type="http://schemas.openxmlformats.org/officeDocument/2006/relationships/hyperlink" Target="https://www.linkedin.com/in/patrick-sweeney-0457a91/" TargetMode="External"/><Relationship Id="rId2274" Type="http://schemas.openxmlformats.org/officeDocument/2006/relationships/hyperlink" Target="https://www.linkedin.com/in/insunilgupta/" TargetMode="External"/><Relationship Id="rId2275" Type="http://schemas.openxmlformats.org/officeDocument/2006/relationships/hyperlink" Target="https://www.illumio.com/" TargetMode="External"/><Relationship Id="rId356" Type="http://schemas.openxmlformats.org/officeDocument/2006/relationships/hyperlink" Target="https://argus-sec.com/" TargetMode="External"/><Relationship Id="rId2276" Type="http://schemas.openxmlformats.org/officeDocument/2006/relationships/hyperlink" Target="https://www.linkedin.com/in/andrewsrubin/" TargetMode="External"/><Relationship Id="rId355" Type="http://schemas.openxmlformats.org/officeDocument/2006/relationships/hyperlink" Target="https://www.asgent.com/" TargetMode="External"/><Relationship Id="rId2277" Type="http://schemas.openxmlformats.org/officeDocument/2006/relationships/hyperlink" Target="https://www.linkedin.com/in/scott-downie-bbb69/" TargetMode="External"/><Relationship Id="rId354" Type="http://schemas.openxmlformats.org/officeDocument/2006/relationships/hyperlink" Target="https://www.linkedin.com/in/brett-browning-9908abb/" TargetMode="External"/><Relationship Id="rId2278" Type="http://schemas.openxmlformats.org/officeDocument/2006/relationships/hyperlink" Target="https://illuriasecurity.com/" TargetMode="External"/><Relationship Id="rId353" Type="http://schemas.openxmlformats.org/officeDocument/2006/relationships/hyperlink" Target="https://www.linkedin.com/in/bsalesky/" TargetMode="External"/><Relationship Id="rId2279" Type="http://schemas.openxmlformats.org/officeDocument/2006/relationships/hyperlink" Target="https://www.linkedin.com/in/antranigv/?originalSubdomain=am" TargetMode="External"/><Relationship Id="rId2225" Type="http://schemas.openxmlformats.org/officeDocument/2006/relationships/hyperlink" Target="https://www.icebergsolutions.com/" TargetMode="External"/><Relationship Id="rId3557" Type="http://schemas.openxmlformats.org/officeDocument/2006/relationships/hyperlink" Target="https://www.saiglobal.com/" TargetMode="External"/><Relationship Id="rId2226" Type="http://schemas.openxmlformats.org/officeDocument/2006/relationships/hyperlink" Target="https://www.linkedin.com/in/flperrone/" TargetMode="External"/><Relationship Id="rId3556" Type="http://schemas.openxmlformats.org/officeDocument/2006/relationships/hyperlink" Target="https://www.saferzone.com/" TargetMode="External"/><Relationship Id="rId2227" Type="http://schemas.openxmlformats.org/officeDocument/2006/relationships/hyperlink" Target="https://www.linkedin.com/in/flperrone/" TargetMode="External"/><Relationship Id="rId3559" Type="http://schemas.openxmlformats.org/officeDocument/2006/relationships/hyperlink" Target="https://www.linkedin.com/in/paulanthonyjohns/" TargetMode="External"/><Relationship Id="rId2228" Type="http://schemas.openxmlformats.org/officeDocument/2006/relationships/hyperlink" Target="https://www.iconlabs.com/" TargetMode="External"/><Relationship Id="rId3558" Type="http://schemas.openxmlformats.org/officeDocument/2006/relationships/hyperlink" Target="https://www.linkedin.com/in/petergranat/" TargetMode="External"/><Relationship Id="rId2229" Type="http://schemas.openxmlformats.org/officeDocument/2006/relationships/hyperlink" Target="https://idcontrol.com/" TargetMode="External"/><Relationship Id="rId305" Type="http://schemas.openxmlformats.org/officeDocument/2006/relationships/hyperlink" Target="https://www.linkedin.com/in/jalalbouhdada/" TargetMode="External"/><Relationship Id="rId304" Type="http://schemas.openxmlformats.org/officeDocument/2006/relationships/hyperlink" Target="https://applied-risk.com/" TargetMode="External"/><Relationship Id="rId303" Type="http://schemas.openxmlformats.org/officeDocument/2006/relationships/hyperlink" Target="https://www.appliedmagnetics.com/" TargetMode="External"/><Relationship Id="rId302" Type="http://schemas.openxmlformats.org/officeDocument/2006/relationships/hyperlink" Target="https://www.linkedin.com/in/yaacov-sherban-26b1701/" TargetMode="External"/><Relationship Id="rId309" Type="http://schemas.openxmlformats.org/officeDocument/2006/relationships/hyperlink" Target="https://www.linkedin.com/in/securitybrendan/" TargetMode="External"/><Relationship Id="rId308" Type="http://schemas.openxmlformats.org/officeDocument/2006/relationships/hyperlink" Target="https://appomni.com/" TargetMode="External"/><Relationship Id="rId307" Type="http://schemas.openxmlformats.org/officeDocument/2006/relationships/hyperlink" Target="https://www.linkedin.com/in/applylogic/" TargetMode="External"/><Relationship Id="rId306" Type="http://schemas.openxmlformats.org/officeDocument/2006/relationships/hyperlink" Target="https://www.applylogic.com/" TargetMode="External"/><Relationship Id="rId3551" Type="http://schemas.openxmlformats.org/officeDocument/2006/relationships/hyperlink" Target="https://www.linkedin.com/in/raypotter" TargetMode="External"/><Relationship Id="rId2220" Type="http://schemas.openxmlformats.org/officeDocument/2006/relationships/hyperlink" Target="https://www.linkedin.com/in/dutch-ng-81593730/" TargetMode="External"/><Relationship Id="rId3550" Type="http://schemas.openxmlformats.org/officeDocument/2006/relationships/hyperlink" Target="https://www.safelogic.com/" TargetMode="External"/><Relationship Id="rId301" Type="http://schemas.openxmlformats.org/officeDocument/2006/relationships/hyperlink" Target="http://www.applicure.com" TargetMode="External"/><Relationship Id="rId2221" Type="http://schemas.openxmlformats.org/officeDocument/2006/relationships/hyperlink" Target="https://www.linkedin.com/in/jackson-ngan-59841014/" TargetMode="External"/><Relationship Id="rId3553" Type="http://schemas.openxmlformats.org/officeDocument/2006/relationships/hyperlink" Target="https://safepass.me/" TargetMode="External"/><Relationship Id="rId300" Type="http://schemas.openxmlformats.org/officeDocument/2006/relationships/hyperlink" Target="https://www.linkedin.com/in/jhembrough/" TargetMode="External"/><Relationship Id="rId2222" Type="http://schemas.openxmlformats.org/officeDocument/2006/relationships/hyperlink" Target="https://www.iansresearch.com/" TargetMode="External"/><Relationship Id="rId3552" Type="http://schemas.openxmlformats.org/officeDocument/2006/relationships/hyperlink" Target="https://www.linkedin.com/in/walterpaley/" TargetMode="External"/><Relationship Id="rId2223" Type="http://schemas.openxmlformats.org/officeDocument/2006/relationships/hyperlink" Target="https://www.linkedin.com/in/philgardnerians/" TargetMode="External"/><Relationship Id="rId3555" Type="http://schemas.openxmlformats.org/officeDocument/2006/relationships/hyperlink" Target="https://www.safervpn.com/" TargetMode="External"/><Relationship Id="rId2224" Type="http://schemas.openxmlformats.org/officeDocument/2006/relationships/hyperlink" Target="https://www.linkedin.com/in/mconley31/" TargetMode="External"/><Relationship Id="rId3554" Type="http://schemas.openxmlformats.org/officeDocument/2006/relationships/hyperlink" Target="https://www.linkedin.com/in/james-tusini-7a4502114/" TargetMode="External"/><Relationship Id="rId2214" Type="http://schemas.openxmlformats.org/officeDocument/2006/relationships/hyperlink" Target="https://www.linkedin.com/in/marc-gaffan/?originalSubdomain=il" TargetMode="External"/><Relationship Id="rId3546" Type="http://schemas.openxmlformats.org/officeDocument/2006/relationships/hyperlink" Target="https://www.linkedin.com/in/anna-volkova-395315a6/" TargetMode="External"/><Relationship Id="rId2215" Type="http://schemas.openxmlformats.org/officeDocument/2006/relationships/hyperlink" Target="https://www.linkedin.com/in/karineregev/?originalSubdomain=il" TargetMode="External"/><Relationship Id="rId3545" Type="http://schemas.openxmlformats.org/officeDocument/2006/relationships/hyperlink" Target="https://www.linkedin.com/in/alexander-biushkin-0408926a/?locale=en_US" TargetMode="External"/><Relationship Id="rId2216" Type="http://schemas.openxmlformats.org/officeDocument/2006/relationships/hyperlink" Target="https://www.hytrust.com/" TargetMode="External"/><Relationship Id="rId3548" Type="http://schemas.openxmlformats.org/officeDocument/2006/relationships/hyperlink" Target="https://www.linkedin.com/pub/jim-zuffoletti/0/271/230" TargetMode="External"/><Relationship Id="rId2217" Type="http://schemas.openxmlformats.org/officeDocument/2006/relationships/hyperlink" Target="https://www.linkedin.com/in/johndesantis/" TargetMode="External"/><Relationship Id="rId3547" Type="http://schemas.openxmlformats.org/officeDocument/2006/relationships/hyperlink" Target="https://www.safeguardcyber.com/" TargetMode="External"/><Relationship Id="rId2218" Type="http://schemas.openxmlformats.org/officeDocument/2006/relationships/hyperlink" Target="https://www.linkedin.com/in/johnsrafter/" TargetMode="External"/><Relationship Id="rId2219" Type="http://schemas.openxmlformats.org/officeDocument/2006/relationships/hyperlink" Target="http://www.i-sprint.com/" TargetMode="External"/><Relationship Id="rId3549" Type="http://schemas.openxmlformats.org/officeDocument/2006/relationships/hyperlink" Target="https://www.linkedin.com/in/lhayashi/" TargetMode="External"/><Relationship Id="rId3540" Type="http://schemas.openxmlformats.org/officeDocument/2006/relationships/hyperlink" Target="https://safebreach.com/" TargetMode="External"/><Relationship Id="rId2210" Type="http://schemas.openxmlformats.org/officeDocument/2006/relationships/hyperlink" Target="https://www.hyprbrands.com/" TargetMode="External"/><Relationship Id="rId3542" Type="http://schemas.openxmlformats.org/officeDocument/2006/relationships/hyperlink" Target="https://www.linkedin.com/in/corinnakrueger/" TargetMode="External"/><Relationship Id="rId2211" Type="http://schemas.openxmlformats.org/officeDocument/2006/relationships/hyperlink" Target="http://www.linkedin.com/profile/view?id=4732386" TargetMode="External"/><Relationship Id="rId3541" Type="http://schemas.openxmlformats.org/officeDocument/2006/relationships/hyperlink" Target="https://www.linkedin.com/in/guy-bejerano-3a6524/" TargetMode="External"/><Relationship Id="rId2212" Type="http://schemas.openxmlformats.org/officeDocument/2006/relationships/hyperlink" Target="https://il.linkedin.com/in/guy-tamir-657a182a" TargetMode="External"/><Relationship Id="rId3544" Type="http://schemas.openxmlformats.org/officeDocument/2006/relationships/hyperlink" Target="https://www.safedns.com/en" TargetMode="External"/><Relationship Id="rId2213" Type="http://schemas.openxmlformats.org/officeDocument/2006/relationships/hyperlink" Target="http://www.hysolate.com" TargetMode="External"/><Relationship Id="rId3543" Type="http://schemas.openxmlformats.org/officeDocument/2006/relationships/hyperlink" Target="https://www.safecipher.com/" TargetMode="External"/><Relationship Id="rId2247" Type="http://schemas.openxmlformats.org/officeDocument/2006/relationships/hyperlink" Target="https://www.identityautomation.com/" TargetMode="External"/><Relationship Id="rId3579" Type="http://schemas.openxmlformats.org/officeDocument/2006/relationships/hyperlink" Target="https://www.linkedin.com/in/mike-samuelian-b62b81160/" TargetMode="External"/><Relationship Id="rId2248" Type="http://schemas.openxmlformats.org/officeDocument/2006/relationships/hyperlink" Target="https://www.linkedin.com/in/jimharold/" TargetMode="External"/><Relationship Id="rId3578" Type="http://schemas.openxmlformats.org/officeDocument/2006/relationships/hyperlink" Target="https://www.linkedin.com/in/marcchenn/" TargetMode="External"/><Relationship Id="rId2249" Type="http://schemas.openxmlformats.org/officeDocument/2006/relationships/hyperlink" Target="https://www.linkedin.com/in/gdmckelvey" TargetMode="External"/><Relationship Id="rId327" Type="http://schemas.openxmlformats.org/officeDocument/2006/relationships/hyperlink" Target="https://www.linkedin.com/in/drordavidoff/" TargetMode="External"/><Relationship Id="rId326" Type="http://schemas.openxmlformats.org/officeDocument/2006/relationships/hyperlink" Target="https://www.aquasec.com/" TargetMode="External"/><Relationship Id="rId325" Type="http://schemas.openxmlformats.org/officeDocument/2006/relationships/hyperlink" Target="https://www.linkedin.com/in/jefflesser/" TargetMode="External"/><Relationship Id="rId324" Type="http://schemas.openxmlformats.org/officeDocument/2006/relationships/hyperlink" Target="https://www.linkedin.com/in/chasballew/" TargetMode="External"/><Relationship Id="rId329" Type="http://schemas.openxmlformats.org/officeDocument/2006/relationships/hyperlink" Target="https://aws.amazon.com" TargetMode="External"/><Relationship Id="rId328" Type="http://schemas.openxmlformats.org/officeDocument/2006/relationships/hyperlink" Target="https://www.linkedin.com/in/andyfeit/" TargetMode="External"/><Relationship Id="rId3571" Type="http://schemas.openxmlformats.org/officeDocument/2006/relationships/hyperlink" Target="https://salt.security/" TargetMode="External"/><Relationship Id="rId2240" Type="http://schemas.openxmlformats.org/officeDocument/2006/relationships/hyperlink" Target="https://www.idemia.com/" TargetMode="External"/><Relationship Id="rId3570" Type="http://schemas.openxmlformats.org/officeDocument/2006/relationships/hyperlink" Target="https://www.linkedin.com/in/richardaparris/" TargetMode="External"/><Relationship Id="rId2241" Type="http://schemas.openxmlformats.org/officeDocument/2006/relationships/hyperlink" Target="https://www.linkedin.com/in/pierre-barrial/" TargetMode="External"/><Relationship Id="rId3573" Type="http://schemas.openxmlformats.org/officeDocument/2006/relationships/hyperlink" Target="https://www.linkedin.com/in/michellemclean/" TargetMode="External"/><Relationship Id="rId2242" Type="http://schemas.openxmlformats.org/officeDocument/2006/relationships/hyperlink" Target="https://www.linkedin.com/in/clement-lam-aa2543/" TargetMode="External"/><Relationship Id="rId3572" Type="http://schemas.openxmlformats.org/officeDocument/2006/relationships/hyperlink" Target="https://www.linkedin.com/in/roey-eliyahu-78391b85/" TargetMode="External"/><Relationship Id="rId323" Type="http://schemas.openxmlformats.org/officeDocument/2006/relationships/hyperlink" Target="https://www.aptible.com/" TargetMode="External"/><Relationship Id="rId2243" Type="http://schemas.openxmlformats.org/officeDocument/2006/relationships/hyperlink" Target="https://indeni.com/" TargetMode="External"/><Relationship Id="rId3575" Type="http://schemas.openxmlformats.org/officeDocument/2006/relationships/hyperlink" Target="https://www.linkedin.com/in/joe-boyle-3734844/" TargetMode="External"/><Relationship Id="rId322" Type="http://schemas.openxmlformats.org/officeDocument/2006/relationships/hyperlink" Target="https://www.linkedin.com/in/mike-mccandless-5646bb/" TargetMode="External"/><Relationship Id="rId2244" Type="http://schemas.openxmlformats.org/officeDocument/2006/relationships/hyperlink" Target="https://www.linkedin.com/in/yonadavleitersdorf/" TargetMode="External"/><Relationship Id="rId3574" Type="http://schemas.openxmlformats.org/officeDocument/2006/relationships/hyperlink" Target="https://saltdna.com/" TargetMode="External"/><Relationship Id="rId321" Type="http://schemas.openxmlformats.org/officeDocument/2006/relationships/hyperlink" Target="https://www.linkedin.com/in/paul-brown-138209b/" TargetMode="External"/><Relationship Id="rId2245" Type="http://schemas.openxmlformats.org/officeDocument/2006/relationships/hyperlink" Target="https://www.linkedin.com/in/ulrica-de-fort-menares/" TargetMode="External"/><Relationship Id="rId3577" Type="http://schemas.openxmlformats.org/officeDocument/2006/relationships/hyperlink" Target="https://www.saltstack.com/" TargetMode="External"/><Relationship Id="rId320" Type="http://schemas.openxmlformats.org/officeDocument/2006/relationships/hyperlink" Target="https://apricorn.com/" TargetMode="External"/><Relationship Id="rId2246" Type="http://schemas.openxmlformats.org/officeDocument/2006/relationships/hyperlink" Target="https://www.identiainc.com/" TargetMode="External"/><Relationship Id="rId3576" Type="http://schemas.openxmlformats.org/officeDocument/2006/relationships/hyperlink" Target="https://www.linkedin.com/in/john-bailie-b1101b64/?originalSubdomain=uk" TargetMode="External"/><Relationship Id="rId2236" Type="http://schemas.openxmlformats.org/officeDocument/2006/relationships/hyperlink" Target="https://www.linkedin.com/in/ray-bryant-a837a025/" TargetMode="External"/><Relationship Id="rId3568" Type="http://schemas.openxmlformats.org/officeDocument/2006/relationships/hyperlink" Target="https://www.linkedin.com/in/monica-rippe-97317920/" TargetMode="External"/><Relationship Id="rId2237" Type="http://schemas.openxmlformats.org/officeDocument/2006/relationships/hyperlink" Target="https://www.idaptive.com/" TargetMode="External"/><Relationship Id="rId3567" Type="http://schemas.openxmlformats.org/officeDocument/2006/relationships/hyperlink" Target="https://www.linkedin.com/in/tom-ferrando-33806411/" TargetMode="External"/><Relationship Id="rId2238" Type="http://schemas.openxmlformats.org/officeDocument/2006/relationships/hyperlink" Target="https://www.linkedin.com/in/kibel/" TargetMode="External"/><Relationship Id="rId2239" Type="http://schemas.openxmlformats.org/officeDocument/2006/relationships/hyperlink" Target="https://www.idaptive.com/corey-williams-vp-marketing-strategy/" TargetMode="External"/><Relationship Id="rId3569" Type="http://schemas.openxmlformats.org/officeDocument/2006/relationships/hyperlink" Target="https://www.saltgroup.com.au/" TargetMode="External"/><Relationship Id="rId316" Type="http://schemas.openxmlformats.org/officeDocument/2006/relationships/hyperlink" Target="https://www.linkedin.com/in/raghav-bhaskar/" TargetMode="External"/><Relationship Id="rId315" Type="http://schemas.openxmlformats.org/officeDocument/2006/relationships/hyperlink" Target="https://appspicket.com/" TargetMode="External"/><Relationship Id="rId314" Type="http://schemas.openxmlformats.org/officeDocument/2006/relationships/hyperlink" Target="https://www.linkedin.com/in/erezmetula/" TargetMode="External"/><Relationship Id="rId313" Type="http://schemas.openxmlformats.org/officeDocument/2006/relationships/hyperlink" Target="https://appsec-labs.com/" TargetMode="External"/><Relationship Id="rId319" Type="http://schemas.openxmlformats.org/officeDocument/2006/relationships/hyperlink" Target="https://www.linkedin.com/in/prabhakarmanickam/" TargetMode="External"/><Relationship Id="rId318" Type="http://schemas.openxmlformats.org/officeDocument/2006/relationships/hyperlink" Target="https://www.linkedin.com/in/gregory-webb-243ba81/" TargetMode="External"/><Relationship Id="rId317" Type="http://schemas.openxmlformats.org/officeDocument/2006/relationships/hyperlink" Target="https://www.appviewx.com/" TargetMode="External"/><Relationship Id="rId3560" Type="http://schemas.openxmlformats.org/officeDocument/2006/relationships/hyperlink" Target="https://www.secunet.com/" TargetMode="External"/><Relationship Id="rId2230" Type="http://schemas.openxmlformats.org/officeDocument/2006/relationships/hyperlink" Target="https://www.idx.us/" TargetMode="External"/><Relationship Id="rId3562" Type="http://schemas.openxmlformats.org/officeDocument/2006/relationships/hyperlink" Target="https://www.linkedin.com/in/michaelpetersprofil/" TargetMode="External"/><Relationship Id="rId2231" Type="http://schemas.openxmlformats.org/officeDocument/2006/relationships/hyperlink" Target="https://www.linkedin.com/in/tom-kelly-396363/" TargetMode="External"/><Relationship Id="rId3561" Type="http://schemas.openxmlformats.org/officeDocument/2006/relationships/hyperlink" Target="https://www.linkedin.com/in/axel-deininger-1344331/" TargetMode="External"/><Relationship Id="rId312" Type="http://schemas.openxmlformats.org/officeDocument/2006/relationships/hyperlink" Target="https://www.linkedin.com/in/jimcclellan/" TargetMode="External"/><Relationship Id="rId2232" Type="http://schemas.openxmlformats.org/officeDocument/2006/relationships/hyperlink" Target="https://www.linkedin.com/in/jonthanboston/" TargetMode="External"/><Relationship Id="rId3564" Type="http://schemas.openxmlformats.org/officeDocument/2006/relationships/hyperlink" Target="https://www.linkedin.com/in/drckf" TargetMode="External"/><Relationship Id="rId311" Type="http://schemas.openxmlformats.org/officeDocument/2006/relationships/hyperlink" Target="https://appriver.com/" TargetMode="External"/><Relationship Id="rId2233" Type="http://schemas.openxmlformats.org/officeDocument/2006/relationships/hyperlink" Target="https://www.linkedin.com/in/gr%C3%A9goire-ribordy/" TargetMode="External"/><Relationship Id="rId3563" Type="http://schemas.openxmlformats.org/officeDocument/2006/relationships/hyperlink" Target="https://www.saife.io/" TargetMode="External"/><Relationship Id="rId310" Type="http://schemas.openxmlformats.org/officeDocument/2006/relationships/hyperlink" Target="https://www.linkedin.com/in/johncyun/" TargetMode="External"/><Relationship Id="rId2234" Type="http://schemas.openxmlformats.org/officeDocument/2006/relationships/hyperlink" Target="https://www.linkedin.com/in/kelly-richdale-90397/" TargetMode="External"/><Relationship Id="rId3566" Type="http://schemas.openxmlformats.org/officeDocument/2006/relationships/hyperlink" Target="https://www.salientcrgt.com/" TargetMode="External"/><Relationship Id="rId2235" Type="http://schemas.openxmlformats.org/officeDocument/2006/relationships/hyperlink" Target="https://www.idappcom.com/" TargetMode="External"/><Relationship Id="rId3565" Type="http://schemas.openxmlformats.org/officeDocument/2006/relationships/hyperlink" Target="https://www.crunchbase.com/search/people/field/organizations/num_employees_enum/saife-inc" TargetMode="External"/><Relationship Id="rId4040" Type="http://schemas.openxmlformats.org/officeDocument/2006/relationships/hyperlink" Target="https://www.linkedin.com/in/jeff-losapio-8b54b93/" TargetMode="External"/><Relationship Id="rId4042" Type="http://schemas.openxmlformats.org/officeDocument/2006/relationships/hyperlink" Target="https://www.strongkey.com/" TargetMode="External"/><Relationship Id="rId4041" Type="http://schemas.openxmlformats.org/officeDocument/2006/relationships/hyperlink" Target="https://stridepoint.com/" TargetMode="External"/><Relationship Id="rId4044" Type="http://schemas.openxmlformats.org/officeDocument/2006/relationships/hyperlink" Target="https://www.linkedin.com/in/johnjwhittington/" TargetMode="External"/><Relationship Id="rId4043" Type="http://schemas.openxmlformats.org/officeDocument/2006/relationships/hyperlink" Target="https://www.linkedin.com/in/jakekiser/" TargetMode="External"/><Relationship Id="rId4046" Type="http://schemas.openxmlformats.org/officeDocument/2006/relationships/hyperlink" Target="http://www.styra.com/" TargetMode="External"/><Relationship Id="rId4045" Type="http://schemas.openxmlformats.org/officeDocument/2006/relationships/hyperlink" Target="https://www.strongpoint.io/" TargetMode="External"/><Relationship Id="rId4048" Type="http://schemas.openxmlformats.org/officeDocument/2006/relationships/hyperlink" Target="https://www.linkedin.com/in/sumanaannam/" TargetMode="External"/><Relationship Id="rId4047" Type="http://schemas.openxmlformats.org/officeDocument/2006/relationships/hyperlink" Target="https://www.linkedin.com/in/bilharmann/" TargetMode="External"/><Relationship Id="rId4049" Type="http://schemas.openxmlformats.org/officeDocument/2006/relationships/hyperlink" Target="https://www.subuno.com/" TargetMode="External"/><Relationship Id="rId4031" Type="http://schemas.openxmlformats.org/officeDocument/2006/relationships/hyperlink" Target="https://www.stig.net/" TargetMode="External"/><Relationship Id="rId4030" Type="http://schemas.openxmlformats.org/officeDocument/2006/relationships/hyperlink" Target="https://www.linkedin.com/in/natali-tshuva-68b9b578/?originalSubdomain=il" TargetMode="External"/><Relationship Id="rId297" Type="http://schemas.openxmlformats.org/officeDocument/2006/relationships/hyperlink" Target="https://www.linkedin.com/in/agarwalharshit/" TargetMode="External"/><Relationship Id="rId4033" Type="http://schemas.openxmlformats.org/officeDocument/2006/relationships/hyperlink" Target="https://www.stickman.com.au/" TargetMode="External"/><Relationship Id="rId296" Type="http://schemas.openxmlformats.org/officeDocument/2006/relationships/hyperlink" Target="https://www.appknox.com/" TargetMode="External"/><Relationship Id="rId4032" Type="http://schemas.openxmlformats.org/officeDocument/2006/relationships/hyperlink" Target="https://www.linkedin.com/in/dominic-genzano-b455341/" TargetMode="External"/><Relationship Id="rId295" Type="http://schemas.openxmlformats.org/officeDocument/2006/relationships/hyperlink" Target="https://www.linkedin.com/in/maitland-muse-7a0495a/" TargetMode="External"/><Relationship Id="rId4035" Type="http://schemas.openxmlformats.org/officeDocument/2006/relationships/hyperlink" Target="https://www.stormshield.com/?utm_source=linkedin&amp;utm_medium=social&amp;utm_campaign=profile" TargetMode="External"/><Relationship Id="rId294" Type="http://schemas.openxmlformats.org/officeDocument/2006/relationships/hyperlink" Target="https://www.linkedin.com/in/brody-ehrlich-64191635/" TargetMode="External"/><Relationship Id="rId4034" Type="http://schemas.openxmlformats.org/officeDocument/2006/relationships/hyperlink" Target="https://www.linkedin.com/in/ajayunni/" TargetMode="External"/><Relationship Id="rId4037" Type="http://schemas.openxmlformats.org/officeDocument/2006/relationships/hyperlink" Target="https://www.s-cyber.com/" TargetMode="External"/><Relationship Id="rId4036" Type="http://schemas.openxmlformats.org/officeDocument/2006/relationships/hyperlink" Target="https://www.linkedin.com/in/pierre-yves-hentzen-9980ab22/" TargetMode="External"/><Relationship Id="rId299" Type="http://schemas.openxmlformats.org/officeDocument/2006/relationships/hyperlink" Target="http://www.appsecinc.com" TargetMode="External"/><Relationship Id="rId4039" Type="http://schemas.openxmlformats.org/officeDocument/2006/relationships/hyperlink" Target="https://stratumsecurity.com/" TargetMode="External"/><Relationship Id="rId298" Type="http://schemas.openxmlformats.org/officeDocument/2006/relationships/hyperlink" Target="https://www.linkedin.com/in/prateekpanda/" TargetMode="External"/><Relationship Id="rId4038" Type="http://schemas.openxmlformats.org/officeDocument/2006/relationships/hyperlink" Target="https://www.linkedin.com/in/brian-christos-526b81/" TargetMode="External"/><Relationship Id="rId4060" Type="http://schemas.openxmlformats.org/officeDocument/2006/relationships/hyperlink" Target="https://www.linkedin.com/in/markpoidomani/" TargetMode="External"/><Relationship Id="rId4062" Type="http://schemas.openxmlformats.org/officeDocument/2006/relationships/hyperlink" Target="https://www.surevine.com/" TargetMode="External"/><Relationship Id="rId4061" Type="http://schemas.openxmlformats.org/officeDocument/2006/relationships/hyperlink" Target="https://www.linkedin.com/in/odinsoli/" TargetMode="External"/><Relationship Id="rId4064" Type="http://schemas.openxmlformats.org/officeDocument/2006/relationships/hyperlink" Target="https://www.linkedin.com/in/zoe-landau-58296ab3/" TargetMode="External"/><Relationship Id="rId4063" Type="http://schemas.openxmlformats.org/officeDocument/2006/relationships/hyperlink" Target="https://www.linkedin.com/in/stuartamurdoch/" TargetMode="External"/><Relationship Id="rId4066" Type="http://schemas.openxmlformats.org/officeDocument/2006/relationships/hyperlink" Target="https://www.suridata.ai/" TargetMode="External"/><Relationship Id="rId4065" Type="http://schemas.openxmlformats.org/officeDocument/2006/relationships/hyperlink" Target="https://www.surfwatchlabs.com/" TargetMode="External"/><Relationship Id="rId4068" Type="http://schemas.openxmlformats.org/officeDocument/2006/relationships/hyperlink" Target="https://swaintechs.com/" TargetMode="External"/><Relationship Id="rId4067" Type="http://schemas.openxmlformats.org/officeDocument/2006/relationships/hyperlink" Target="https://www.linkedin.com/in/lee-kappon-9a9a7676/" TargetMode="External"/><Relationship Id="rId4069" Type="http://schemas.openxmlformats.org/officeDocument/2006/relationships/hyperlink" Target="https://www.linkedin.com/in/richard-s-dinnis-56a820/" TargetMode="External"/><Relationship Id="rId4051" Type="http://schemas.openxmlformats.org/officeDocument/2006/relationships/hyperlink" Target="https://sucuri.net/" TargetMode="External"/><Relationship Id="rId4050" Type="http://schemas.openxmlformats.org/officeDocument/2006/relationships/hyperlink" Target="https://www.linkedin.com/in/edhlin/" TargetMode="External"/><Relationship Id="rId4053" Type="http://schemas.openxmlformats.org/officeDocument/2006/relationships/hyperlink" Target="https://sunblock-systems.com/" TargetMode="External"/><Relationship Id="rId4052" Type="http://schemas.openxmlformats.org/officeDocument/2006/relationships/hyperlink" Target="https://www.linkedin.com/in/danielcid/" TargetMode="External"/><Relationship Id="rId4055" Type="http://schemas.openxmlformats.org/officeDocument/2006/relationships/hyperlink" Target="https://www.surecloud.com/" TargetMode="External"/><Relationship Id="rId4054" Type="http://schemas.openxmlformats.org/officeDocument/2006/relationships/hyperlink" Target="https://www.superantispyware.com/" TargetMode="External"/><Relationship Id="rId4057" Type="http://schemas.openxmlformats.org/officeDocument/2006/relationships/hyperlink" Target="https://www.linkedin.com/in/matthew-davies-57b07955/" TargetMode="External"/><Relationship Id="rId4056" Type="http://schemas.openxmlformats.org/officeDocument/2006/relationships/hyperlink" Target="https://www.linkedin.com/in/richard-hibbert-62a5406/" TargetMode="External"/><Relationship Id="rId4059" Type="http://schemas.openxmlformats.org/officeDocument/2006/relationships/hyperlink" Target="https://www.surepassid.com/" TargetMode="External"/><Relationship Id="rId4058" Type="http://schemas.openxmlformats.org/officeDocument/2006/relationships/hyperlink" Target="https://www.telefonica.com/" TargetMode="External"/><Relationship Id="rId4008" Type="http://schemas.openxmlformats.org/officeDocument/2006/relationships/hyperlink" Target="https://www.linkedin.com/in/lancec1" TargetMode="External"/><Relationship Id="rId4007" Type="http://schemas.openxmlformats.org/officeDocument/2006/relationships/hyperlink" Target="https://www.stackpath.com/" TargetMode="External"/><Relationship Id="rId4009" Type="http://schemas.openxmlformats.org/officeDocument/2006/relationships/hyperlink" Target="https://www.linkedin.com/in/nathan-huey" TargetMode="External"/><Relationship Id="rId271" Type="http://schemas.openxmlformats.org/officeDocument/2006/relationships/hyperlink" Target="https://www.anomalix.com/" TargetMode="External"/><Relationship Id="rId270" Type="http://schemas.openxmlformats.org/officeDocument/2006/relationships/hyperlink" Target="https://www.linkedin.com/in/danmaier/" TargetMode="External"/><Relationship Id="rId269" Type="http://schemas.openxmlformats.org/officeDocument/2006/relationships/hyperlink" Target="https://www.linkedin.com/in/hugh-njemanze-6037211" TargetMode="External"/><Relationship Id="rId264" Type="http://schemas.openxmlformats.org/officeDocument/2006/relationships/hyperlink" Target="https://www.linkedin.com/in/ayalyogev/" TargetMode="External"/><Relationship Id="rId4000" Type="http://schemas.openxmlformats.org/officeDocument/2006/relationships/hyperlink" Target="https://www.linkedin.com/in/keith-bhatia-84a24b1/" TargetMode="External"/><Relationship Id="rId263" Type="http://schemas.openxmlformats.org/officeDocument/2006/relationships/hyperlink" Target="http://www.anjuna.io" TargetMode="External"/><Relationship Id="rId262" Type="http://schemas.openxmlformats.org/officeDocument/2006/relationships/hyperlink" Target="https://www.linkedin.com/in/johnvecchi/" TargetMode="External"/><Relationship Id="rId4002" Type="http://schemas.openxmlformats.org/officeDocument/2006/relationships/hyperlink" Target="https://www.ssh.com/" TargetMode="External"/><Relationship Id="rId261" Type="http://schemas.openxmlformats.org/officeDocument/2006/relationships/hyperlink" Target="https://www.linkedin.com/in/rakeshnarasimhan/" TargetMode="External"/><Relationship Id="rId4001" Type="http://schemas.openxmlformats.org/officeDocument/2006/relationships/hyperlink" Target="https://www.linkedin.com/in/deann-baker-a74a9831" TargetMode="External"/><Relationship Id="rId268" Type="http://schemas.openxmlformats.org/officeDocument/2006/relationships/hyperlink" Target="http://www.anomali.com" TargetMode="External"/><Relationship Id="rId4004" Type="http://schemas.openxmlformats.org/officeDocument/2006/relationships/hyperlink" Target="https://www.ssl.com/" TargetMode="External"/><Relationship Id="rId267" Type="http://schemas.openxmlformats.org/officeDocument/2006/relationships/hyperlink" Target="https://il.linkedin.com/in/amitlevi" TargetMode="External"/><Relationship Id="rId4003" Type="http://schemas.openxmlformats.org/officeDocument/2006/relationships/hyperlink" Target="https://ch.linkedin.com/in/teemu-tunkelo-a99162" TargetMode="External"/><Relationship Id="rId266" Type="http://schemas.openxmlformats.org/officeDocument/2006/relationships/hyperlink" Target="https://www.linkedin.com/in/daviddrai/" TargetMode="External"/><Relationship Id="rId4006" Type="http://schemas.openxmlformats.org/officeDocument/2006/relationships/hyperlink" Target="https://www.linkedin.com/in/joniklippert" TargetMode="External"/><Relationship Id="rId265" Type="http://schemas.openxmlformats.org/officeDocument/2006/relationships/hyperlink" Target="https://www.anodot.com/" TargetMode="External"/><Relationship Id="rId4005" Type="http://schemas.openxmlformats.org/officeDocument/2006/relationships/hyperlink" Target="https://www.stackhawk.com/" TargetMode="External"/><Relationship Id="rId260" Type="http://schemas.openxmlformats.org/officeDocument/2006/relationships/hyperlink" Target="https://www.anitian.com" TargetMode="External"/><Relationship Id="rId259" Type="http://schemas.openxmlformats.org/officeDocument/2006/relationships/hyperlink" Target="https://www.linkedin.com/in/davidgorodyansky/" TargetMode="External"/><Relationship Id="rId258" Type="http://schemas.openxmlformats.org/officeDocument/2006/relationships/hyperlink" Target="https://www.anchorfree.com" TargetMode="External"/><Relationship Id="rId2290" Type="http://schemas.openxmlformats.org/officeDocument/2006/relationships/hyperlink" Target="https://www.linkedin.com/in/kolochenko/" TargetMode="External"/><Relationship Id="rId2291" Type="http://schemas.openxmlformats.org/officeDocument/2006/relationships/hyperlink" Target="http://www.impermium.com" TargetMode="External"/><Relationship Id="rId2292" Type="http://schemas.openxmlformats.org/officeDocument/2006/relationships/hyperlink" Target="https://www.linkedin.com/in/mrisher/" TargetMode="External"/><Relationship Id="rId2293" Type="http://schemas.openxmlformats.org/officeDocument/2006/relationships/hyperlink" Target="https://www.imperva.com/" TargetMode="External"/><Relationship Id="rId253" Type="http://schemas.openxmlformats.org/officeDocument/2006/relationships/hyperlink" Target="https://www.linkedin.com/in/george-a-gulla-b670262/" TargetMode="External"/><Relationship Id="rId2294" Type="http://schemas.openxmlformats.org/officeDocument/2006/relationships/hyperlink" Target="https://www.linkedin.com/in/pam-murphy-a5297915/" TargetMode="External"/><Relationship Id="rId252" Type="http://schemas.openxmlformats.org/officeDocument/2006/relationships/hyperlink" Target="https://ansi.org/" TargetMode="External"/><Relationship Id="rId2295" Type="http://schemas.openxmlformats.org/officeDocument/2006/relationships/hyperlink" Target="https://www.linkedin.com/in/julien-bellanger-55734515/" TargetMode="External"/><Relationship Id="rId251" Type="http://schemas.openxmlformats.org/officeDocument/2006/relationships/hyperlink" Target="https://www.linkedin.com/in/michal-grotas-513a79102/" TargetMode="External"/><Relationship Id="rId2296" Type="http://schemas.openxmlformats.org/officeDocument/2006/relationships/hyperlink" Target="https://www.imprivata.com/" TargetMode="External"/><Relationship Id="rId250" Type="http://schemas.openxmlformats.org/officeDocument/2006/relationships/hyperlink" Target="https://www.linkedin.com/in/ben-pasternak-8701b6/" TargetMode="External"/><Relationship Id="rId2297" Type="http://schemas.openxmlformats.org/officeDocument/2006/relationships/hyperlink" Target="https://www.linkedin.com/in/gmalezis/" TargetMode="External"/><Relationship Id="rId257" Type="http://schemas.openxmlformats.org/officeDocument/2006/relationships/hyperlink" Target="https://www.linkedin.com/in/peterdietrich/" TargetMode="External"/><Relationship Id="rId2298" Type="http://schemas.openxmlformats.org/officeDocument/2006/relationships/hyperlink" Target="https://www.linkedin.com/in/tonylenox/" TargetMode="External"/><Relationship Id="rId256" Type="http://schemas.openxmlformats.org/officeDocument/2006/relationships/hyperlink" Target="https://www.anchortechnologies.com/" TargetMode="External"/><Relationship Id="rId2299" Type="http://schemas.openxmlformats.org/officeDocument/2006/relationships/hyperlink" Target="https://impulse.com/" TargetMode="External"/><Relationship Id="rId255" Type="http://schemas.openxmlformats.org/officeDocument/2006/relationships/hyperlink" Target="https://www.linkedin.com/in/drvictorfang/" TargetMode="External"/><Relationship Id="rId254" Type="http://schemas.openxmlformats.org/officeDocument/2006/relationships/hyperlink" Target="https://www.anchain.ai/" TargetMode="External"/><Relationship Id="rId4029" Type="http://schemas.openxmlformats.org/officeDocument/2006/relationships/hyperlink" Target="https://www.sternumiot.com/" TargetMode="External"/><Relationship Id="rId293" Type="http://schemas.openxmlformats.org/officeDocument/2006/relationships/hyperlink" Target="https://www.appguard.us/" TargetMode="External"/><Relationship Id="rId292" Type="http://schemas.openxmlformats.org/officeDocument/2006/relationships/hyperlink" Target="https://www.linkedin.com/in/juliepreiss/" TargetMode="External"/><Relationship Id="rId291" Type="http://schemas.openxmlformats.org/officeDocument/2006/relationships/hyperlink" Target="https://www.linkedin.com/in/barryfield/" TargetMode="External"/><Relationship Id="rId290" Type="http://schemas.openxmlformats.org/officeDocument/2006/relationships/hyperlink" Target="https://www.appgate.com/" TargetMode="External"/><Relationship Id="rId4020" Type="http://schemas.openxmlformats.org/officeDocument/2006/relationships/hyperlink" Target="https://www.linkedin.com/in/jimbarkdoll" TargetMode="External"/><Relationship Id="rId286" Type="http://schemas.openxmlformats.org/officeDocument/2006/relationships/hyperlink" Target="http://www.appcurity.com" TargetMode="External"/><Relationship Id="rId4022" Type="http://schemas.openxmlformats.org/officeDocument/2006/relationships/hyperlink" Target="https://www.stealthworker.com/" TargetMode="External"/><Relationship Id="rId285" Type="http://schemas.openxmlformats.org/officeDocument/2006/relationships/hyperlink" Target="https://www.linkedin.com/in/rickdeaconx/" TargetMode="External"/><Relationship Id="rId4021" Type="http://schemas.openxmlformats.org/officeDocument/2006/relationships/hyperlink" Target="https://www.linkedin.com/in/danblidner" TargetMode="External"/><Relationship Id="rId284" Type="http://schemas.openxmlformats.org/officeDocument/2006/relationships/hyperlink" Target="https://www.apozy.com/" TargetMode="External"/><Relationship Id="rId4024" Type="http://schemas.openxmlformats.org/officeDocument/2006/relationships/hyperlink" Target="https://www.linkedin.com/in/cpgurnani/" TargetMode="External"/><Relationship Id="rId283" Type="http://schemas.openxmlformats.org/officeDocument/2006/relationships/hyperlink" Target="https://www.linkedin.com/in/mjasonschmitt/" TargetMode="External"/><Relationship Id="rId4023" Type="http://schemas.openxmlformats.org/officeDocument/2006/relationships/hyperlink" Target="https://www.techmahindra.com/" TargetMode="External"/><Relationship Id="rId4026" Type="http://schemas.openxmlformats.org/officeDocument/2006/relationships/hyperlink" Target="https://stellarcyber.ai/" TargetMode="External"/><Relationship Id="rId289" Type="http://schemas.openxmlformats.org/officeDocument/2006/relationships/hyperlink" Target="https://www.linkedin.com/in/jsysmans" TargetMode="External"/><Relationship Id="rId4025" Type="http://schemas.openxmlformats.org/officeDocument/2006/relationships/hyperlink" Target="https://www.steelcloud.com/" TargetMode="External"/><Relationship Id="rId288" Type="http://schemas.openxmlformats.org/officeDocument/2006/relationships/hyperlink" Target="https://www.linkedin.com/in/tom-tovar-9b8552/" TargetMode="External"/><Relationship Id="rId4028" Type="http://schemas.openxmlformats.org/officeDocument/2006/relationships/hyperlink" Target="https://www.linkedin.com/in/stephen-garrison/" TargetMode="External"/><Relationship Id="rId287" Type="http://schemas.openxmlformats.org/officeDocument/2006/relationships/hyperlink" Target="http://www.appdome.com" TargetMode="External"/><Relationship Id="rId4027" Type="http://schemas.openxmlformats.org/officeDocument/2006/relationships/hyperlink" Target="https://www.linkedin.com/in/changmingliu/" TargetMode="External"/><Relationship Id="rId4019" Type="http://schemas.openxmlformats.org/officeDocument/2006/relationships/hyperlink" Target="https://www.linkedin.com/in/gerard-warrens-44140721/" TargetMode="External"/><Relationship Id="rId4018" Type="http://schemas.openxmlformats.org/officeDocument/2006/relationships/hyperlink" Target="https://stealth-soft.com/" TargetMode="External"/><Relationship Id="rId282" Type="http://schemas.openxmlformats.org/officeDocument/2006/relationships/hyperlink" Target="http://aporeto.com" TargetMode="External"/><Relationship Id="rId281" Type="http://schemas.openxmlformats.org/officeDocument/2006/relationships/hyperlink" Target="https://www.linkedin.com/in/bretcostelow/" TargetMode="External"/><Relationship Id="rId280" Type="http://schemas.openxmlformats.org/officeDocument/2006/relationships/hyperlink" Target="https://www.linkedin.com/in/richardbrauch/" TargetMode="External"/><Relationship Id="rId275" Type="http://schemas.openxmlformats.org/officeDocument/2006/relationships/hyperlink" Target="https://antiopea.com/en//" TargetMode="External"/><Relationship Id="rId4011" Type="http://schemas.openxmlformats.org/officeDocument/2006/relationships/hyperlink" Target="https://www.linkedin.com/in/kdshah" TargetMode="External"/><Relationship Id="rId274" Type="http://schemas.openxmlformats.org/officeDocument/2006/relationships/hyperlink" Target="https://www.linkedin.com/in/lancecottrell/" TargetMode="External"/><Relationship Id="rId4010" Type="http://schemas.openxmlformats.org/officeDocument/2006/relationships/hyperlink" Target="https://www.stackrox.com/" TargetMode="External"/><Relationship Id="rId273" Type="http://schemas.openxmlformats.org/officeDocument/2006/relationships/hyperlink" Target="http://www.anonymizer.com" TargetMode="External"/><Relationship Id="rId4013" Type="http://schemas.openxmlformats.org/officeDocument/2006/relationships/hyperlink" Target="https://www.starlab.io/" TargetMode="External"/><Relationship Id="rId272" Type="http://schemas.openxmlformats.org/officeDocument/2006/relationships/hyperlink" Target="https://www.linkedin.com/in/moelkhatib/" TargetMode="External"/><Relationship Id="rId4012" Type="http://schemas.openxmlformats.org/officeDocument/2006/relationships/hyperlink" Target="https://www.linkedin.com/in/davidvaneveren/" TargetMode="External"/><Relationship Id="rId279" Type="http://schemas.openxmlformats.org/officeDocument/2006/relationships/hyperlink" Target="https://www.apcon.com/" TargetMode="External"/><Relationship Id="rId4015" Type="http://schemas.openxmlformats.org/officeDocument/2006/relationships/hyperlink" Target="https://www.synopsys.com/" TargetMode="External"/><Relationship Id="rId278" Type="http://schemas.openxmlformats.org/officeDocument/2006/relationships/hyperlink" Target="https://www.anubex.com" TargetMode="External"/><Relationship Id="rId4014" Type="http://schemas.openxmlformats.org/officeDocument/2006/relationships/hyperlink" Target="https://www.linkedin.com/in/mmehlberg" TargetMode="External"/><Relationship Id="rId277" Type="http://schemas.openxmlformats.org/officeDocument/2006/relationships/hyperlink" Target="https://www.antiy.net/" TargetMode="External"/><Relationship Id="rId4017" Type="http://schemas.openxmlformats.org/officeDocument/2006/relationships/hyperlink" Target="https://www.linkedin.com/in/michaelsanie/" TargetMode="External"/><Relationship Id="rId276" Type="http://schemas.openxmlformats.org/officeDocument/2006/relationships/hyperlink" Target="https://www.linkedin.com/in/kevincohenma/" TargetMode="External"/><Relationship Id="rId4016" Type="http://schemas.openxmlformats.org/officeDocument/2006/relationships/hyperlink" Target="https://www.linkedin.com/in/aart-de-geus-2a624b23/" TargetMode="External"/><Relationship Id="rId1851" Type="http://schemas.openxmlformats.org/officeDocument/2006/relationships/hyperlink" Target="https://www.fischeridentity.com/" TargetMode="External"/><Relationship Id="rId1852" Type="http://schemas.openxmlformats.org/officeDocument/2006/relationships/hyperlink" Target="https://www.linkedin.com/in/andrew-sroka-3568407" TargetMode="External"/><Relationship Id="rId1853" Type="http://schemas.openxmlformats.org/officeDocument/2006/relationships/hyperlink" Target="https://www.linkedin.com/in/adriennwiebe/" TargetMode="External"/><Relationship Id="rId1854" Type="http://schemas.openxmlformats.org/officeDocument/2006/relationships/hyperlink" Target="https://www.flashpoint-intel.com/" TargetMode="External"/><Relationship Id="rId1855" Type="http://schemas.openxmlformats.org/officeDocument/2006/relationships/hyperlink" Target="https://www.linkedin.com/in/justinmrogers/" TargetMode="External"/><Relationship Id="rId1856" Type="http://schemas.openxmlformats.org/officeDocument/2006/relationships/hyperlink" Target="http://www.flexera.com/" TargetMode="External"/><Relationship Id="rId1857" Type="http://schemas.openxmlformats.org/officeDocument/2006/relationships/hyperlink" Target="https://www.linkedin.com/in/jimryan" TargetMode="External"/><Relationship Id="rId1858" Type="http://schemas.openxmlformats.org/officeDocument/2006/relationships/hyperlink" Target="https://www.linkedin.com/in/lauraluckmankelber" TargetMode="External"/><Relationship Id="rId1859" Type="http://schemas.openxmlformats.org/officeDocument/2006/relationships/hyperlink" Target="https://www.flowmon.com/en" TargetMode="External"/><Relationship Id="rId1850" Type="http://schemas.openxmlformats.org/officeDocument/2006/relationships/hyperlink" Target="https://il.linkedin.com/in/noa-ouziel" TargetMode="External"/><Relationship Id="rId1840" Type="http://schemas.openxmlformats.org/officeDocument/2006/relationships/hyperlink" Target="https://www.firebind.com/" TargetMode="External"/><Relationship Id="rId1841" Type="http://schemas.openxmlformats.org/officeDocument/2006/relationships/hyperlink" Target="https://www.firecompass.com/" TargetMode="External"/><Relationship Id="rId1842" Type="http://schemas.openxmlformats.org/officeDocument/2006/relationships/hyperlink" Target="https://www.linkedin.com/in/bikashbarai/" TargetMode="External"/><Relationship Id="rId1843" Type="http://schemas.openxmlformats.org/officeDocument/2006/relationships/hyperlink" Target="https://www.linkedin.com/in/priyanka-aash-522aa739/" TargetMode="External"/><Relationship Id="rId1844" Type="http://schemas.openxmlformats.org/officeDocument/2006/relationships/hyperlink" Target="https://www.firemon.com/" TargetMode="External"/><Relationship Id="rId1845" Type="http://schemas.openxmlformats.org/officeDocument/2006/relationships/hyperlink" Target="https://www.linkedin.com/in/satinmirchandani/" TargetMode="External"/><Relationship Id="rId1846" Type="http://schemas.openxmlformats.org/officeDocument/2006/relationships/hyperlink" Target="https://www.linkedin.com/in/charlesgold/" TargetMode="External"/><Relationship Id="rId1847" Type="http://schemas.openxmlformats.org/officeDocument/2006/relationships/hyperlink" Target="https://www.crunchbase.com/search/organizations/field/organizations/location_identifiers/netanya-hamerkaz" TargetMode="External"/><Relationship Id="rId1848" Type="http://schemas.openxmlformats.org/officeDocument/2006/relationships/hyperlink" Target="https://www.firstpoint-mg.com/" TargetMode="External"/><Relationship Id="rId1849" Type="http://schemas.openxmlformats.org/officeDocument/2006/relationships/hyperlink" Target="https://il.linkedin.com/in/dror-fixler-0555491" TargetMode="External"/><Relationship Id="rId1873" Type="http://schemas.openxmlformats.org/officeDocument/2006/relationships/hyperlink" Target="https://www.linkedin.com/in/nevilleletzerich/" TargetMode="External"/><Relationship Id="rId1874" Type="http://schemas.openxmlformats.org/officeDocument/2006/relationships/hyperlink" Target="https://www.forcepoint.com/" TargetMode="External"/><Relationship Id="rId1875" Type="http://schemas.openxmlformats.org/officeDocument/2006/relationships/hyperlink" Target="https://www.linkedin.com/in/matthew-moynahan-845a931/" TargetMode="External"/><Relationship Id="rId1876" Type="http://schemas.openxmlformats.org/officeDocument/2006/relationships/hyperlink" Target="https://www.linkedin.com/in/matt-preschern-a051801/" TargetMode="External"/><Relationship Id="rId1877" Type="http://schemas.openxmlformats.org/officeDocument/2006/relationships/hyperlink" Target="https://www.foregenix.com/" TargetMode="External"/><Relationship Id="rId1878" Type="http://schemas.openxmlformats.org/officeDocument/2006/relationships/hyperlink" Target="https://www.linkedin.com/in/hotta/" TargetMode="External"/><Relationship Id="rId1879" Type="http://schemas.openxmlformats.org/officeDocument/2006/relationships/hyperlink" Target="https://www.forensiccomputers.com/" TargetMode="External"/><Relationship Id="rId1870" Type="http://schemas.openxmlformats.org/officeDocument/2006/relationships/hyperlink" Target="https://www.linkedin.com/in/tamulyn-takakura-a85a7647/" TargetMode="External"/><Relationship Id="rId1871" Type="http://schemas.openxmlformats.org/officeDocument/2006/relationships/hyperlink" Target="https://www.forescout.com/" TargetMode="External"/><Relationship Id="rId1872" Type="http://schemas.openxmlformats.org/officeDocument/2006/relationships/hyperlink" Target="https://www.linkedin.com/in/greg-c-84921b186/" TargetMode="External"/><Relationship Id="rId1862" Type="http://schemas.openxmlformats.org/officeDocument/2006/relationships/hyperlink" Target="https://www.linkedin.com/in/mikelane/" TargetMode="External"/><Relationship Id="rId1863" Type="http://schemas.openxmlformats.org/officeDocument/2006/relationships/hyperlink" Target="https://www.fmglobal.com/" TargetMode="External"/><Relationship Id="rId1864" Type="http://schemas.openxmlformats.org/officeDocument/2006/relationships/hyperlink" Target="https://www.linkedin.com/in/thomasalawson/" TargetMode="External"/><Relationship Id="rId1865" Type="http://schemas.openxmlformats.org/officeDocument/2006/relationships/hyperlink" Target="https://focal-point.com/" TargetMode="External"/><Relationship Id="rId1866" Type="http://schemas.openxmlformats.org/officeDocument/2006/relationships/hyperlink" Target="https://www.linkedin.com/in/brian-marlier-0b357615/" TargetMode="External"/><Relationship Id="rId1867" Type="http://schemas.openxmlformats.org/officeDocument/2006/relationships/hyperlink" Target="https://www.linkedin.com/in/casey-kochey-1193014b/" TargetMode="External"/><Relationship Id="rId1868" Type="http://schemas.openxmlformats.org/officeDocument/2006/relationships/hyperlink" Target="https://forallsecure.com/" TargetMode="External"/><Relationship Id="rId1869" Type="http://schemas.openxmlformats.org/officeDocument/2006/relationships/hyperlink" Target="https://www.linkedin.com/in/david-brumley-5aa57298/" TargetMode="External"/><Relationship Id="rId1860" Type="http://schemas.openxmlformats.org/officeDocument/2006/relationships/hyperlink" Target="https://cz.linkedin.com/in/jiritobola" TargetMode="External"/><Relationship Id="rId1861" Type="http://schemas.openxmlformats.org/officeDocument/2006/relationships/hyperlink" Target="https://www.fluency.inc/" TargetMode="External"/><Relationship Id="rId1810" Type="http://schemas.openxmlformats.org/officeDocument/2006/relationships/hyperlink" Target="https://faraday.io/" TargetMode="External"/><Relationship Id="rId1811" Type="http://schemas.openxmlformats.org/officeDocument/2006/relationships/hyperlink" Target="https://www.linkedin.com/in/rossmeissl/" TargetMode="External"/><Relationship Id="rId1812" Type="http://schemas.openxmlformats.org/officeDocument/2006/relationships/hyperlink" Target="https://www.farallontech.com/" TargetMode="External"/><Relationship Id="rId1813" Type="http://schemas.openxmlformats.org/officeDocument/2006/relationships/hyperlink" Target="https://www.linkedin.com/in/kcaindec/" TargetMode="External"/><Relationship Id="rId1814" Type="http://schemas.openxmlformats.org/officeDocument/2006/relationships/hyperlink" Target="https://www.farsightsecurity.com/" TargetMode="External"/><Relationship Id="rId1815" Type="http://schemas.openxmlformats.org/officeDocument/2006/relationships/hyperlink" Target="https://www.linkedin.com/in/paulvixie/" TargetMode="External"/><Relationship Id="rId1816" Type="http://schemas.openxmlformats.org/officeDocument/2006/relationships/hyperlink" Target="https://www.linkedin.com/in/emanuely/" TargetMode="External"/><Relationship Id="rId1817" Type="http://schemas.openxmlformats.org/officeDocument/2006/relationships/hyperlink" Target="http://users.in/" TargetMode="External"/><Relationship Id="rId1818" Type="http://schemas.openxmlformats.org/officeDocument/2006/relationships/hyperlink" Target="https://www.gofastpath.com/" TargetMode="External"/><Relationship Id="rId1819" Type="http://schemas.openxmlformats.org/officeDocument/2006/relationships/hyperlink" Target="https://www.linkedin.com/in/snook/" TargetMode="External"/><Relationship Id="rId4080" Type="http://schemas.openxmlformats.org/officeDocument/2006/relationships/hyperlink" Target="https://www.linkedin.com/in/keithricketts/" TargetMode="External"/><Relationship Id="rId4082" Type="http://schemas.openxmlformats.org/officeDocument/2006/relationships/hyperlink" Target="https://www.linkedin.com/in/shachar-levy-97b333106/" TargetMode="External"/><Relationship Id="rId4081" Type="http://schemas.openxmlformats.org/officeDocument/2006/relationships/hyperlink" Target="https://sygnia.co/" TargetMode="External"/><Relationship Id="rId4084" Type="http://schemas.openxmlformats.org/officeDocument/2006/relationships/hyperlink" Target="https://www.sylint.com/" TargetMode="External"/><Relationship Id="rId4083" Type="http://schemas.openxmlformats.org/officeDocument/2006/relationships/hyperlink" Target="https://www.linkedin.com/in/ram-elboim-0474471/" TargetMode="External"/><Relationship Id="rId4086" Type="http://schemas.openxmlformats.org/officeDocument/2006/relationships/hyperlink" Target="https://symbolsecurity.com/" TargetMode="External"/><Relationship Id="rId4085" Type="http://schemas.openxmlformats.org/officeDocument/2006/relationships/hyperlink" Target="https://www.linkedin.com/in/john-jorgensen-82116b52/" TargetMode="External"/><Relationship Id="rId4088" Type="http://schemas.openxmlformats.org/officeDocument/2006/relationships/hyperlink" Target="https://team8.vc/" TargetMode="External"/><Relationship Id="rId4087" Type="http://schemas.openxmlformats.org/officeDocument/2006/relationships/hyperlink" Target="https://www.symmetry-systems.com/" TargetMode="External"/><Relationship Id="rId4089" Type="http://schemas.openxmlformats.org/officeDocument/2006/relationships/hyperlink" Target="https://www.linkedin.com/in/nadav-zafrir-12a99482/" TargetMode="External"/><Relationship Id="rId1800" Type="http://schemas.openxmlformats.org/officeDocument/2006/relationships/hyperlink" Target="https://www.extrahop.com/" TargetMode="External"/><Relationship Id="rId1801" Type="http://schemas.openxmlformats.org/officeDocument/2006/relationships/hyperlink" Target="https://www.linkedin.com/in/arif-kareem-84b80714" TargetMode="External"/><Relationship Id="rId1802" Type="http://schemas.openxmlformats.org/officeDocument/2006/relationships/hyperlink" Target="https://www.linkedin.com/in/brycehein" TargetMode="External"/><Relationship Id="rId1803" Type="http://schemas.openxmlformats.org/officeDocument/2006/relationships/hyperlink" Target="https://www.ey.com/en_gl" TargetMode="External"/><Relationship Id="rId1804" Type="http://schemas.openxmlformats.org/officeDocument/2006/relationships/hyperlink" Target="https://www.linkedin.com/in/carminedisibio/" TargetMode="External"/><Relationship Id="rId1805" Type="http://schemas.openxmlformats.org/officeDocument/2006/relationships/hyperlink" Target="https://www.linkedin.com/in/jaynibbe/" TargetMode="External"/><Relationship Id="rId1806" Type="http://schemas.openxmlformats.org/officeDocument/2006/relationships/hyperlink" Target="https://www.ezdrm.com/" TargetMode="External"/><Relationship Id="rId1807" Type="http://schemas.openxmlformats.org/officeDocument/2006/relationships/hyperlink" Target="https://www.factom.com/" TargetMode="External"/><Relationship Id="rId1808" Type="http://schemas.openxmlformats.org/officeDocument/2006/relationships/hyperlink" Target="https://www.linkedin.com/in/paulsn/" TargetMode="External"/><Relationship Id="rId1809" Type="http://schemas.openxmlformats.org/officeDocument/2006/relationships/hyperlink" Target="https://www.linkedin.com/in/carldiclementi/" TargetMode="External"/><Relationship Id="rId4071" Type="http://schemas.openxmlformats.org/officeDocument/2006/relationships/hyperlink" Target="https://www.linkedin.com/in/riccardo-paglia-363b635/" TargetMode="External"/><Relationship Id="rId4070" Type="http://schemas.openxmlformats.org/officeDocument/2006/relationships/hyperlink" Target="https://www.swascan.com/" TargetMode="External"/><Relationship Id="rId4073" Type="http://schemas.openxmlformats.org/officeDocument/2006/relationships/hyperlink" Target="https://www.linkedin.com/in/codycornell" TargetMode="External"/><Relationship Id="rId4072" Type="http://schemas.openxmlformats.org/officeDocument/2006/relationships/hyperlink" Target="https://www.swimlane.com/" TargetMode="External"/><Relationship Id="rId4075" Type="http://schemas.openxmlformats.org/officeDocument/2006/relationships/hyperlink" Target="https://swivelsecure.com/" TargetMode="External"/><Relationship Id="rId4074" Type="http://schemas.openxmlformats.org/officeDocument/2006/relationships/hyperlink" Target="https://www.linkedin.com/in/christopher-stimmel-1b88a7/" TargetMode="External"/><Relationship Id="rId4077" Type="http://schemas.openxmlformats.org/officeDocument/2006/relationships/hyperlink" Target="https://www.linkedin.com/in/yasmin-stone-81759448/" TargetMode="External"/><Relationship Id="rId4076" Type="http://schemas.openxmlformats.org/officeDocument/2006/relationships/hyperlink" Target="https://www.linkedin.com/in/silverlizard/" TargetMode="External"/><Relationship Id="rId4079" Type="http://schemas.openxmlformats.org/officeDocument/2006/relationships/hyperlink" Target="https://www.linkedin.com/in/nick-scully-05716741/" TargetMode="External"/><Relationship Id="rId4078" Type="http://schemas.openxmlformats.org/officeDocument/2006/relationships/hyperlink" Target="https://sword-grc.com/" TargetMode="External"/><Relationship Id="rId1830" Type="http://schemas.openxmlformats.org/officeDocument/2006/relationships/hyperlink" Target="https://www.linkedin.com/in/dianaholm/" TargetMode="External"/><Relationship Id="rId1831" Type="http://schemas.openxmlformats.org/officeDocument/2006/relationships/hyperlink" Target="https://www.filingbox.com/" TargetMode="External"/><Relationship Id="rId1832" Type="http://schemas.openxmlformats.org/officeDocument/2006/relationships/hyperlink" Target="https://filmtrack.com/" TargetMode="External"/><Relationship Id="rId1833" Type="http://schemas.openxmlformats.org/officeDocument/2006/relationships/hyperlink" Target="https://www.linkedin.com/in/jason-kassin-8956788/" TargetMode="External"/><Relationship Id="rId1834" Type="http://schemas.openxmlformats.org/officeDocument/2006/relationships/hyperlink" Target="https://www.crunchbase.com/search/funding_rounds/field/organizations/last_funding_type/filmtrack" TargetMode="External"/><Relationship Id="rId1835" Type="http://schemas.openxmlformats.org/officeDocument/2006/relationships/hyperlink" Target="https://www.finalcode.com/en/" TargetMode="External"/><Relationship Id="rId1836" Type="http://schemas.openxmlformats.org/officeDocument/2006/relationships/hyperlink" Target="https://www.linkedin.com/in/gord-boyce-770a223/" TargetMode="External"/><Relationship Id="rId1837" Type="http://schemas.openxmlformats.org/officeDocument/2006/relationships/hyperlink" Target="https://finitestate.io/" TargetMode="External"/><Relationship Id="rId1838" Type="http://schemas.openxmlformats.org/officeDocument/2006/relationships/hyperlink" Target="https://www.linkedin.com/in/mattwyckhouse/" TargetMode="External"/><Relationship Id="rId1839" Type="http://schemas.openxmlformats.org/officeDocument/2006/relationships/hyperlink" Target="https://www.linkedin.com/in/rickyarora/" TargetMode="External"/><Relationship Id="rId1820" Type="http://schemas.openxmlformats.org/officeDocument/2006/relationships/hyperlink" Target="https://www.linkedin.com/in/boccuti/" TargetMode="External"/><Relationship Id="rId1821" Type="http://schemas.openxmlformats.org/officeDocument/2006/relationships/hyperlink" Target="https://www.crunchbase.com/search/funding_rounds/field/organizations/last_funding_type/fastpath" TargetMode="External"/><Relationship Id="rId1822" Type="http://schemas.openxmlformats.org/officeDocument/2006/relationships/hyperlink" Target="https://www.fenror7.com/" TargetMode="External"/><Relationship Id="rId1823" Type="http://schemas.openxmlformats.org/officeDocument/2006/relationships/hyperlink" Target="https://www.linkedin.com/in/yanivmiron/" TargetMode="External"/><Relationship Id="rId1824" Type="http://schemas.openxmlformats.org/officeDocument/2006/relationships/hyperlink" Target="https://www.crunchbase.com/search/organizations/field/organizations/location_identifiers/bethesda-maryland" TargetMode="External"/><Relationship Id="rId1825" Type="http://schemas.openxmlformats.org/officeDocument/2006/relationships/hyperlink" Target="https://fidelissecurity.com/" TargetMode="External"/><Relationship Id="rId1826" Type="http://schemas.openxmlformats.org/officeDocument/2006/relationships/hyperlink" Target="https://www.linkedin.com/in/anupghosh/" TargetMode="External"/><Relationship Id="rId1827" Type="http://schemas.openxmlformats.org/officeDocument/2006/relationships/hyperlink" Target="https://www.linkedin.com/in/troddy/" TargetMode="External"/><Relationship Id="rId1828" Type="http://schemas.openxmlformats.org/officeDocument/2006/relationships/hyperlink" Target="https://www.fileopen.com/" TargetMode="External"/><Relationship Id="rId1829" Type="http://schemas.openxmlformats.org/officeDocument/2006/relationships/hyperlink" Target="https://www.linkedin.com/in/sanford-bingham-b8095/" TargetMode="External"/><Relationship Id="rId4091" Type="http://schemas.openxmlformats.org/officeDocument/2006/relationships/hyperlink" Target="https://www.telos.com/" TargetMode="External"/><Relationship Id="rId4090" Type="http://schemas.openxmlformats.org/officeDocument/2006/relationships/hyperlink" Target="https://www.linkedin.com/in/fleursohtz/" TargetMode="External"/><Relationship Id="rId4093" Type="http://schemas.openxmlformats.org/officeDocument/2006/relationships/hyperlink" Target="https://symosis.com/" TargetMode="External"/><Relationship Id="rId4092" Type="http://schemas.openxmlformats.org/officeDocument/2006/relationships/hyperlink" Target="https://www.linkedin.com/in/johnbwood/" TargetMode="External"/><Relationship Id="rId4095" Type="http://schemas.openxmlformats.org/officeDocument/2006/relationships/hyperlink" Target="https://www.linkedin.com/in/jaykap/" TargetMode="External"/><Relationship Id="rId4094" Type="http://schemas.openxmlformats.org/officeDocument/2006/relationships/hyperlink" Target="https://www.synack.com/" TargetMode="External"/><Relationship Id="rId4097" Type="http://schemas.openxmlformats.org/officeDocument/2006/relationships/hyperlink" Target="https://www.linkedin.com/in/gyllensvaan/" TargetMode="External"/><Relationship Id="rId4096" Type="http://schemas.openxmlformats.org/officeDocument/2006/relationships/hyperlink" Target="https://www.syncdog.com/" TargetMode="External"/><Relationship Id="rId4099" Type="http://schemas.openxmlformats.org/officeDocument/2006/relationships/hyperlink" Target="https://www.linkedin.com/in/joshrogers1/" TargetMode="External"/><Relationship Id="rId4098" Type="http://schemas.openxmlformats.org/officeDocument/2006/relationships/hyperlink" Target="https://www.precisely.com/" TargetMode="External"/><Relationship Id="rId2302" Type="http://schemas.openxmlformats.org/officeDocument/2006/relationships/hyperlink" Target="https://www.linkedin.com/in/jimjackson2/" TargetMode="External"/><Relationship Id="rId3634" Type="http://schemas.openxmlformats.org/officeDocument/2006/relationships/hyperlink" Target="https://www.secpod.com/" TargetMode="External"/><Relationship Id="rId2303" Type="http://schemas.openxmlformats.org/officeDocument/2006/relationships/hyperlink" Target="https://www.inca.co.kr/" TargetMode="External"/><Relationship Id="rId3633" Type="http://schemas.openxmlformats.org/officeDocument/2006/relationships/hyperlink" Target="https://www.linkedin.com/in/alpana-barua/" TargetMode="External"/><Relationship Id="rId2304" Type="http://schemas.openxmlformats.org/officeDocument/2006/relationships/hyperlink" Target="https://includesecurity.com/" TargetMode="External"/><Relationship Id="rId3636" Type="http://schemas.openxmlformats.org/officeDocument/2006/relationships/hyperlink" Target="https://www.secpoint.com/" TargetMode="External"/><Relationship Id="rId2305" Type="http://schemas.openxmlformats.org/officeDocument/2006/relationships/hyperlink" Target="https://incyber1.com/" TargetMode="External"/><Relationship Id="rId3635" Type="http://schemas.openxmlformats.org/officeDocument/2006/relationships/hyperlink" Target="https://www.linkedin.com/in/chandrashekharb/" TargetMode="External"/><Relationship Id="rId2306" Type="http://schemas.openxmlformats.org/officeDocument/2006/relationships/hyperlink" Target="https://www.linkedin.com/in/abegill/" TargetMode="External"/><Relationship Id="rId3638" Type="http://schemas.openxmlformats.org/officeDocument/2006/relationships/hyperlink" Target="https://www.linkedin.com/in/andrew-wilson-68631a7/" TargetMode="External"/><Relationship Id="rId2307" Type="http://schemas.openxmlformats.org/officeDocument/2006/relationships/hyperlink" Target="http://www.indegy.com/" TargetMode="External"/><Relationship Id="rId3637" Type="http://schemas.openxmlformats.org/officeDocument/2006/relationships/hyperlink" Target="https://www.senetas.com/" TargetMode="External"/><Relationship Id="rId2308" Type="http://schemas.openxmlformats.org/officeDocument/2006/relationships/hyperlink" Target="https://www.linkedin.com/in/joescotto/" TargetMode="External"/><Relationship Id="rId2309" Type="http://schemas.openxmlformats.org/officeDocument/2006/relationships/hyperlink" Target="https://www.indusface.com/" TargetMode="External"/><Relationship Id="rId3639" Type="http://schemas.openxmlformats.org/officeDocument/2006/relationships/hyperlink" Target="https://doubleoctopus.com/" TargetMode="External"/><Relationship Id="rId3630" Type="http://schemas.openxmlformats.org/officeDocument/2006/relationships/hyperlink" Target="https://www.secnology.com/" TargetMode="External"/><Relationship Id="rId2300" Type="http://schemas.openxmlformats.org/officeDocument/2006/relationships/hyperlink" Target="https://www.hpe.com/" TargetMode="External"/><Relationship Id="rId3632" Type="http://schemas.openxmlformats.org/officeDocument/2006/relationships/hyperlink" Target="https://www.linkedin.com/in/rajeev-barua/" TargetMode="External"/><Relationship Id="rId2301" Type="http://schemas.openxmlformats.org/officeDocument/2006/relationships/hyperlink" Target="https://www.linkedin.com/in/antonio-neri-hpe/" TargetMode="External"/><Relationship Id="rId3631" Type="http://schemas.openxmlformats.org/officeDocument/2006/relationships/hyperlink" Target="https://www.secondwrite.com/" TargetMode="External"/><Relationship Id="rId3623" Type="http://schemas.openxmlformats.org/officeDocument/2006/relationships/hyperlink" Target="https://www.linkedin.com/in/tom-ertel-46b3561/" TargetMode="External"/><Relationship Id="rId3622" Type="http://schemas.openxmlformats.org/officeDocument/2006/relationships/hyperlink" Target="https://www.linkedin.com/in/chandrashekharpandey/" TargetMode="External"/><Relationship Id="rId3625" Type="http://schemas.openxmlformats.org/officeDocument/2006/relationships/hyperlink" Target="https://www.linkedin.com/in/tomkow2/" TargetMode="External"/><Relationship Id="rId3624" Type="http://schemas.openxmlformats.org/officeDocument/2006/relationships/hyperlink" Target="https://secfense.com/" TargetMode="External"/><Relationship Id="rId3627" Type="http://schemas.openxmlformats.org/officeDocument/2006/relationships/hyperlink" Target="https://www.secforce.com/" TargetMode="External"/><Relationship Id="rId3626" Type="http://schemas.openxmlformats.org/officeDocument/2006/relationships/hyperlink" Target="https://www.linkedin.com/in/antonisikora/" TargetMode="External"/><Relationship Id="rId3629" Type="http://schemas.openxmlformats.org/officeDocument/2006/relationships/hyperlink" Target="https://www.linkedin.com/in/jiguptaji/" TargetMode="External"/><Relationship Id="rId3628" Type="http://schemas.openxmlformats.org/officeDocument/2006/relationships/hyperlink" Target="https://www.seclore.com/" TargetMode="External"/><Relationship Id="rId3621" Type="http://schemas.openxmlformats.org/officeDocument/2006/relationships/hyperlink" Target="https://www.seceon.com/" TargetMode="External"/><Relationship Id="rId3620" Type="http://schemas.openxmlformats.org/officeDocument/2006/relationships/hyperlink" Target="https://www.linkedin.com/in/moragshai/" TargetMode="External"/><Relationship Id="rId2324" Type="http://schemas.openxmlformats.org/officeDocument/2006/relationships/hyperlink" Target="https://www.infodefense.com/" TargetMode="External"/><Relationship Id="rId3656" Type="http://schemas.openxmlformats.org/officeDocument/2006/relationships/hyperlink" Target="https://www.linkedin.com/in/nickflude/" TargetMode="External"/><Relationship Id="rId2325" Type="http://schemas.openxmlformats.org/officeDocument/2006/relationships/hyperlink" Target="https://www.linkedin.com/in/kevinbwheeler/" TargetMode="External"/><Relationship Id="rId3655" Type="http://schemas.openxmlformats.org/officeDocument/2006/relationships/hyperlink" Target="https://www.linkedin.com/in/pieterdanhieux/" TargetMode="External"/><Relationship Id="rId2326" Type="http://schemas.openxmlformats.org/officeDocument/2006/relationships/hyperlink" Target="https://www.infoexpress.com/" TargetMode="External"/><Relationship Id="rId3658" Type="http://schemas.openxmlformats.org/officeDocument/2006/relationships/hyperlink" Target="https://www.linkedin.com/in/stefan-klein-2567481a/" TargetMode="External"/><Relationship Id="rId2327" Type="http://schemas.openxmlformats.org/officeDocument/2006/relationships/hyperlink" Target="https://www.linkedin.com/in/stacey-lum-8233251/" TargetMode="External"/><Relationship Id="rId3657" Type="http://schemas.openxmlformats.org/officeDocument/2006/relationships/hyperlink" Target="https://www.seppmail.com/" TargetMode="External"/><Relationship Id="rId2328" Type="http://schemas.openxmlformats.org/officeDocument/2006/relationships/hyperlink" Target="http://www.infogressive.com/" TargetMode="External"/><Relationship Id="rId2329" Type="http://schemas.openxmlformats.org/officeDocument/2006/relationships/hyperlink" Target="https://www.ibm.com/" TargetMode="External"/><Relationship Id="rId3659" Type="http://schemas.openxmlformats.org/officeDocument/2006/relationships/hyperlink" Target="https://securedecisions.com/" TargetMode="External"/><Relationship Id="rId3650" Type="http://schemas.openxmlformats.org/officeDocument/2006/relationships/hyperlink" Target="https://www.linkedin.com/in/jeff-brown-ab2242/" TargetMode="External"/><Relationship Id="rId2320" Type="http://schemas.openxmlformats.org/officeDocument/2006/relationships/hyperlink" Target="https://www.linkedin.com/in/famato/?originalSubdomain=ar" TargetMode="External"/><Relationship Id="rId3652" Type="http://schemas.openxmlformats.org/officeDocument/2006/relationships/hyperlink" Target="https://www.linkedin.com/in/richardjblech/" TargetMode="External"/><Relationship Id="rId2321" Type="http://schemas.openxmlformats.org/officeDocument/2006/relationships/hyperlink" Target="https://www.infocyte.com/" TargetMode="External"/><Relationship Id="rId3651" Type="http://schemas.openxmlformats.org/officeDocument/2006/relationships/hyperlink" Target="https://www.securechannels.com/" TargetMode="External"/><Relationship Id="rId2322" Type="http://schemas.openxmlformats.org/officeDocument/2006/relationships/hyperlink" Target="https://www.linkedin.com/in/curtishutcheson/" TargetMode="External"/><Relationship Id="rId3654" Type="http://schemas.openxmlformats.org/officeDocument/2006/relationships/hyperlink" Target="https://www.securecodewarrior.com/" TargetMode="External"/><Relationship Id="rId2323" Type="http://schemas.openxmlformats.org/officeDocument/2006/relationships/hyperlink" Target="https://www.linkedin.com/in/virginiasatrom/" TargetMode="External"/><Relationship Id="rId3653" Type="http://schemas.openxmlformats.org/officeDocument/2006/relationships/hyperlink" Target="https://www.linkedin.com/in/ian-searle-5913588/" TargetMode="External"/><Relationship Id="rId2313" Type="http://schemas.openxmlformats.org/officeDocument/2006/relationships/hyperlink" Target="https://www.linkedin.com/in/kschlichtherle/?originalSubdomain=ch" TargetMode="External"/><Relationship Id="rId3645" Type="http://schemas.openxmlformats.org/officeDocument/2006/relationships/hyperlink" Target="https://www.linkedin.com/in/bill-holtz-ab749121/" TargetMode="External"/><Relationship Id="rId2314" Type="http://schemas.openxmlformats.org/officeDocument/2006/relationships/hyperlink" Target="https://infoassure.net/" TargetMode="External"/><Relationship Id="rId3644" Type="http://schemas.openxmlformats.org/officeDocument/2006/relationships/hyperlink" Target="https://sectigo.com/" TargetMode="External"/><Relationship Id="rId2315" Type="http://schemas.openxmlformats.org/officeDocument/2006/relationships/hyperlink" Target="https://www.linkedin.com/in/jim-lightburn-4183a723/" TargetMode="External"/><Relationship Id="rId3647" Type="http://schemas.openxmlformats.org/officeDocument/2006/relationships/hyperlink" Target="https://www.secudrives.com/" TargetMode="External"/><Relationship Id="rId2316" Type="http://schemas.openxmlformats.org/officeDocument/2006/relationships/hyperlink" Target="https://www.infoblox.com/" TargetMode="External"/><Relationship Id="rId3646" Type="http://schemas.openxmlformats.org/officeDocument/2006/relationships/hyperlink" Target="https://www.linkedin.com/in/jonathanskinner/" TargetMode="External"/><Relationship Id="rId2317" Type="http://schemas.openxmlformats.org/officeDocument/2006/relationships/hyperlink" Target="https://www.linkedin.com/in/jesper-andersen-572649/" TargetMode="External"/><Relationship Id="rId3649" Type="http://schemas.openxmlformats.org/officeDocument/2006/relationships/hyperlink" Target="https://www.linkedin.com/in/won-lee-1061a61/" TargetMode="External"/><Relationship Id="rId2318" Type="http://schemas.openxmlformats.org/officeDocument/2006/relationships/hyperlink" Target="https://www.linkedin.com/in/sammiewalker/" TargetMode="External"/><Relationship Id="rId3648" Type="http://schemas.openxmlformats.org/officeDocument/2006/relationships/hyperlink" Target="https://www.secugen.com/" TargetMode="External"/><Relationship Id="rId2319" Type="http://schemas.openxmlformats.org/officeDocument/2006/relationships/hyperlink" Target="http://www.infobytesec.com" TargetMode="External"/><Relationship Id="rId3641" Type="http://schemas.openxmlformats.org/officeDocument/2006/relationships/hyperlink" Target="https://www.linkedin.com/in/inbalvoitiz/" TargetMode="External"/><Relationship Id="rId2310" Type="http://schemas.openxmlformats.org/officeDocument/2006/relationships/hyperlink" Target="https://www.linkedin.com/in/ashish-tandon-a991b7/" TargetMode="External"/><Relationship Id="rId3640" Type="http://schemas.openxmlformats.org/officeDocument/2006/relationships/hyperlink" Target="https://www.linkedin.com/in/raz-rafaeli-64a46/" TargetMode="External"/><Relationship Id="rId2311" Type="http://schemas.openxmlformats.org/officeDocument/2006/relationships/hyperlink" Target="https://www.linkedin.com/in/venkateshsundar/" TargetMode="External"/><Relationship Id="rId3643" Type="http://schemas.openxmlformats.org/officeDocument/2006/relationships/hyperlink" Target="https://www.linkedin.com/in/falkgoossens" TargetMode="External"/><Relationship Id="rId2312" Type="http://schemas.openxmlformats.org/officeDocument/2006/relationships/hyperlink" Target="https://www.infinigate.com/" TargetMode="External"/><Relationship Id="rId3642" Type="http://schemas.openxmlformats.org/officeDocument/2006/relationships/hyperlink" Target="https://www.secsign.com/" TargetMode="External"/><Relationship Id="rId1895" Type="http://schemas.openxmlformats.org/officeDocument/2006/relationships/hyperlink" Target="https://www.fornetix.com/" TargetMode="External"/><Relationship Id="rId1896" Type="http://schemas.openxmlformats.org/officeDocument/2006/relationships/hyperlink" Target="https://www.linkedin.com/in/mark-gilroy-b1094813/" TargetMode="External"/><Relationship Id="rId1897" Type="http://schemas.openxmlformats.org/officeDocument/2006/relationships/hyperlink" Target="https://www.linkedin.com/in/philippe-p-bb8899/" TargetMode="External"/><Relationship Id="rId1898" Type="http://schemas.openxmlformats.org/officeDocument/2006/relationships/hyperlink" Target="https://fortalicesolutions.com/" TargetMode="External"/><Relationship Id="rId1899" Type="http://schemas.openxmlformats.org/officeDocument/2006/relationships/hyperlink" Target="https://www.linkedin.com/in/theresapayton" TargetMode="External"/><Relationship Id="rId1890" Type="http://schemas.openxmlformats.org/officeDocument/2006/relationships/hyperlink" Target="https://www.linkedin.com/in/jomaddison/" TargetMode="External"/><Relationship Id="rId1891" Type="http://schemas.openxmlformats.org/officeDocument/2006/relationships/hyperlink" Target="https://www.crunchbase.com/search/organizations/field/organizations/location_identifiers/san-francisco-california" TargetMode="External"/><Relationship Id="rId1892" Type="http://schemas.openxmlformats.org/officeDocument/2006/relationships/hyperlink" Target="https://www.forgerock.com/" TargetMode="External"/><Relationship Id="rId1893" Type="http://schemas.openxmlformats.org/officeDocument/2006/relationships/hyperlink" Target="https://www.linkedin.com/in/franrosch/" TargetMode="External"/><Relationship Id="rId1894" Type="http://schemas.openxmlformats.org/officeDocument/2006/relationships/hyperlink" Target="https://www.linkedin.com/in/atri-chatterjee-b6212/" TargetMode="External"/><Relationship Id="rId1884" Type="http://schemas.openxmlformats.org/officeDocument/2006/relationships/hyperlink" Target="https://www.google.com/search?rlz=1C1GCEU_enPH893PH893&amp;sxsrf=ALeKk03RKZJD-S89nLaUaOml_cCkuGfPew:1605860791269&amp;q=Cambridge,+Massachusetts&amp;stick=H4sIAAAAAAAAAOPgE-LUz9U3MCo2NShW4gAxDQszzLW0spOt9POL0hPzMqsSSzLz81A4VhmpiSmFpYlFJalFxYtYJZwTc5OKMlPSU3UUfBOLixOTM0qLU0tKinewMgIABTpbyGEAAAA&amp;sa=X&amp;ved=2ahUKEwiyv5bQ2ZDtAhVDI6YKHQgqCUEQmxMoATAregQILhAD" TargetMode="External"/><Relationship Id="rId1885" Type="http://schemas.openxmlformats.org/officeDocument/2006/relationships/hyperlink" Target="https://go.forrester.com/" TargetMode="External"/><Relationship Id="rId1886" Type="http://schemas.openxmlformats.org/officeDocument/2006/relationships/hyperlink" Target="https://www.linkedin.com/in/georgecolony/" TargetMode="External"/><Relationship Id="rId1887" Type="http://schemas.openxmlformats.org/officeDocument/2006/relationships/hyperlink" Target="https://www.linkedin.com/in/shirleymacbeth/" TargetMode="External"/><Relationship Id="rId1888" Type="http://schemas.openxmlformats.org/officeDocument/2006/relationships/hyperlink" Target="https://www.fortinet.com/" TargetMode="External"/><Relationship Id="rId1889" Type="http://schemas.openxmlformats.org/officeDocument/2006/relationships/hyperlink" Target="https://www.linkedin.com/in/ken-xie-463a99162/?trk=pub-pbmap" TargetMode="External"/><Relationship Id="rId1880" Type="http://schemas.openxmlformats.org/officeDocument/2006/relationships/hyperlink" Target="https://www.linkedin.com/in/jim-raubach-54833877/" TargetMode="External"/><Relationship Id="rId1881" Type="http://schemas.openxmlformats.org/officeDocument/2006/relationships/hyperlink" Target="https://foreseeti.com/" TargetMode="External"/><Relationship Id="rId1882" Type="http://schemas.openxmlformats.org/officeDocument/2006/relationships/hyperlink" Target="https://www.linkedin.com/in/anders-malmstroem/" TargetMode="External"/><Relationship Id="rId1883" Type="http://schemas.openxmlformats.org/officeDocument/2006/relationships/hyperlink" Target="https://www.linkedin.com/in/joakim-nydr%C3%A9n-a8bb27/" TargetMode="External"/><Relationship Id="rId3612" Type="http://schemas.openxmlformats.org/officeDocument/2006/relationships/hyperlink" Target="https://www.slcyber.io/" TargetMode="External"/><Relationship Id="rId3611" Type="http://schemas.openxmlformats.org/officeDocument/2006/relationships/hyperlink" Target="https://www.seamoon.com.cn/" TargetMode="External"/><Relationship Id="rId3614" Type="http://schemas.openxmlformats.org/officeDocument/2006/relationships/hyperlink" Target="https://www.secbi.com/" TargetMode="External"/><Relationship Id="rId3613" Type="http://schemas.openxmlformats.org/officeDocument/2006/relationships/hyperlink" Target="https://www.linkedin.com/in/ben-j-a684a518/" TargetMode="External"/><Relationship Id="rId3616" Type="http://schemas.openxmlformats.org/officeDocument/2006/relationships/hyperlink" Target="https://www.linkedin.com/in/dorond" TargetMode="External"/><Relationship Id="rId3615" Type="http://schemas.openxmlformats.org/officeDocument/2006/relationships/hyperlink" Target="https://www.linkedin.com/in/giladpeleg1" TargetMode="External"/><Relationship Id="rId3618" Type="http://schemas.openxmlformats.org/officeDocument/2006/relationships/hyperlink" Target="https://www.linkedin.com/in/rohozinski/" TargetMode="External"/><Relationship Id="rId3617" Type="http://schemas.openxmlformats.org/officeDocument/2006/relationships/hyperlink" Target="https://www.secdev.com/" TargetMode="External"/><Relationship Id="rId3619" Type="http://schemas.openxmlformats.org/officeDocument/2006/relationships/hyperlink" Target="https://www.secdo.com/" TargetMode="External"/><Relationship Id="rId3610" Type="http://schemas.openxmlformats.org/officeDocument/2006/relationships/hyperlink" Target="https://www.adioslock.com/" TargetMode="External"/><Relationship Id="rId3601" Type="http://schemas.openxmlformats.org/officeDocument/2006/relationships/hyperlink" Target="https://www.linkedin.com/in/michael-yehoshua/" TargetMode="External"/><Relationship Id="rId3600" Type="http://schemas.openxmlformats.org/officeDocument/2006/relationships/hyperlink" Target="https://www.linkedin.com/in/eladbenmeir/" TargetMode="External"/><Relationship Id="rId3603" Type="http://schemas.openxmlformats.org/officeDocument/2006/relationships/hyperlink" Target="https://www.linkedin.com/in/joel-langill-scadahacker/" TargetMode="External"/><Relationship Id="rId3602" Type="http://schemas.openxmlformats.org/officeDocument/2006/relationships/hyperlink" Target="https://scadahacker.com/" TargetMode="External"/><Relationship Id="rId3605" Type="http://schemas.openxmlformats.org/officeDocument/2006/relationships/hyperlink" Target="https://www.linkedin.com/in/theonasser/?originalSubdomain=sg" TargetMode="External"/><Relationship Id="rId3604" Type="http://schemas.openxmlformats.org/officeDocument/2006/relationships/hyperlink" Target="http://right-hand.ai/" TargetMode="External"/><Relationship Id="rId3607" Type="http://schemas.openxmlformats.org/officeDocument/2006/relationships/hyperlink" Target="https://www.scythe.io/" TargetMode="External"/><Relationship Id="rId3606" Type="http://schemas.openxmlformats.org/officeDocument/2006/relationships/hyperlink" Target="https://scysec.com/" TargetMode="External"/><Relationship Id="rId3609" Type="http://schemas.openxmlformats.org/officeDocument/2006/relationships/hyperlink" Target="https://www.sdggroup.com/" TargetMode="External"/><Relationship Id="rId3608" Type="http://schemas.openxmlformats.org/officeDocument/2006/relationships/hyperlink" Target="https://www.linkedin.com/in/brysonbort/" TargetMode="External"/><Relationship Id="rId1059" Type="http://schemas.openxmlformats.org/officeDocument/2006/relationships/hyperlink" Target="https://www.coraxcyber.co/" TargetMode="External"/><Relationship Id="rId228" Type="http://schemas.openxmlformats.org/officeDocument/2006/relationships/hyperlink" Target="https://www.alluresecurity.com/" TargetMode="External"/><Relationship Id="rId227" Type="http://schemas.openxmlformats.org/officeDocument/2006/relationships/hyperlink" Target="https://www.crunchbase.com/search/organizations/field/organizations/location_identifiers/waltham-massachusetts" TargetMode="External"/><Relationship Id="rId226" Type="http://schemas.openxmlformats.org/officeDocument/2006/relationships/hyperlink" Target="https://www.linkedin.com/in/jim-jones-843ba6144/" TargetMode="External"/><Relationship Id="rId225" Type="http://schemas.openxmlformats.org/officeDocument/2006/relationships/hyperlink" Target="https://www.allthatsoft.com/" TargetMode="External"/><Relationship Id="rId2380" Type="http://schemas.openxmlformats.org/officeDocument/2006/relationships/hyperlink" Target="https://www.linkedin.com/in/nolangarrett/" TargetMode="External"/><Relationship Id="rId229" Type="http://schemas.openxmlformats.org/officeDocument/2006/relationships/hyperlink" Target="https://www.linkedin.com/in/joshshaul/" TargetMode="External"/><Relationship Id="rId1050" Type="http://schemas.openxmlformats.org/officeDocument/2006/relationships/hyperlink" Target="https://www.linkedin.com/in/mike-keating-60073b1/" TargetMode="External"/><Relationship Id="rId2381" Type="http://schemas.openxmlformats.org/officeDocument/2006/relationships/hyperlink" Target="https://www.intrinsic-id.com/" TargetMode="External"/><Relationship Id="rId220" Type="http://schemas.openxmlformats.org/officeDocument/2006/relationships/hyperlink" Target="https://www.linkedin.com/in/gordonshevlin/" TargetMode="External"/><Relationship Id="rId1051" Type="http://schemas.openxmlformats.org/officeDocument/2006/relationships/hyperlink" Target="https://www.controlcase.com/" TargetMode="External"/><Relationship Id="rId2382" Type="http://schemas.openxmlformats.org/officeDocument/2006/relationships/hyperlink" Target="https://www.linkedin.com/in/pim-tuyls-b169868/" TargetMode="External"/><Relationship Id="rId1052" Type="http://schemas.openxmlformats.org/officeDocument/2006/relationships/hyperlink" Target="https://www.linkedin.com/in/mike-jenner-982780/" TargetMode="External"/><Relationship Id="rId2383" Type="http://schemas.openxmlformats.org/officeDocument/2006/relationships/hyperlink" Target="https://intsights.com/" TargetMode="External"/><Relationship Id="rId1053" Type="http://schemas.openxmlformats.org/officeDocument/2006/relationships/hyperlink" Target="https://www.linkedin.com/in/shamala-boyd-m-b-a-m-s-7058316/" TargetMode="External"/><Relationship Id="rId2384" Type="http://schemas.openxmlformats.org/officeDocument/2006/relationships/hyperlink" Target="https://www.linkedin.com/in/guy-nizan-4a132046/" TargetMode="External"/><Relationship Id="rId1054" Type="http://schemas.openxmlformats.org/officeDocument/2006/relationships/hyperlink" Target="https://www.controlscan.com/" TargetMode="External"/><Relationship Id="rId2385" Type="http://schemas.openxmlformats.org/officeDocument/2006/relationships/hyperlink" Target="https://www.linkedin.com/in/jasondthompson/" TargetMode="External"/><Relationship Id="rId224" Type="http://schemas.openxmlformats.org/officeDocument/2006/relationships/hyperlink" Target="https://www.linkedin.com/in/rishipatel999/" TargetMode="External"/><Relationship Id="rId1055" Type="http://schemas.openxmlformats.org/officeDocument/2006/relationships/hyperlink" Target="https://www.linkedin.com/in/markcarl/" TargetMode="External"/><Relationship Id="rId2386" Type="http://schemas.openxmlformats.org/officeDocument/2006/relationships/hyperlink" Target="https://invictusic.com/" TargetMode="External"/><Relationship Id="rId223" Type="http://schemas.openxmlformats.org/officeDocument/2006/relationships/hyperlink" Target="https://www.linkedin.com/in/mikestrople/" TargetMode="External"/><Relationship Id="rId1056" Type="http://schemas.openxmlformats.org/officeDocument/2006/relationships/hyperlink" Target="https://www.linkedin.com/in/amandacparker/" TargetMode="External"/><Relationship Id="rId2387" Type="http://schemas.openxmlformats.org/officeDocument/2006/relationships/hyperlink" Target="https://www.linkedin.com/in/james-kelly-a414415/" TargetMode="External"/><Relationship Id="rId222" Type="http://schemas.openxmlformats.org/officeDocument/2006/relationships/hyperlink" Target="https://allstream.com/" TargetMode="External"/><Relationship Id="rId1057" Type="http://schemas.openxmlformats.org/officeDocument/2006/relationships/hyperlink" Target="https://www.convergeone.com/" TargetMode="External"/><Relationship Id="rId2388" Type="http://schemas.openxmlformats.org/officeDocument/2006/relationships/hyperlink" Target="https://ioactive.com/" TargetMode="External"/><Relationship Id="rId221" Type="http://schemas.openxmlformats.org/officeDocument/2006/relationships/hyperlink" Target="https://www.linkedin.com/in/jkushner/" TargetMode="External"/><Relationship Id="rId1058" Type="http://schemas.openxmlformats.org/officeDocument/2006/relationships/hyperlink" Target="https://www.linkedin.com/in/jmckennajr/" TargetMode="External"/><Relationship Id="rId2389" Type="http://schemas.openxmlformats.org/officeDocument/2006/relationships/hyperlink" Target="https://www.linkedin.com/in/jsteffens/" TargetMode="External"/><Relationship Id="rId1048" Type="http://schemas.openxmlformats.org/officeDocument/2006/relationships/hyperlink" Target="https://www.contrastsecurity.com/" TargetMode="External"/><Relationship Id="rId2379" Type="http://schemas.openxmlformats.org/officeDocument/2006/relationships/hyperlink" Target="https://intrinium.com/" TargetMode="External"/><Relationship Id="rId1049" Type="http://schemas.openxmlformats.org/officeDocument/2006/relationships/hyperlink" Target="https://www.linkedin.com/in/alannaumann/" TargetMode="External"/><Relationship Id="rId217" Type="http://schemas.openxmlformats.org/officeDocument/2006/relationships/hyperlink" Target="https://www.linkedin.com/in/bobvanandel/" TargetMode="External"/><Relationship Id="rId216" Type="http://schemas.openxmlformats.org/officeDocument/2006/relationships/hyperlink" Target="https://www.allegrosoft.com/" TargetMode="External"/><Relationship Id="rId215" Type="http://schemas.openxmlformats.org/officeDocument/2006/relationships/hyperlink" Target="https://www.linkedin.com/in/vered-zur-a06a7712/" TargetMode="External"/><Relationship Id="rId214" Type="http://schemas.openxmlformats.org/officeDocument/2006/relationships/hyperlink" Target="https://www.linkedin.com/in/erez-antebi-9825761/" TargetMode="External"/><Relationship Id="rId219" Type="http://schemas.openxmlformats.org/officeDocument/2006/relationships/hyperlink" Target="https://allgress.com/" TargetMode="External"/><Relationship Id="rId218" Type="http://schemas.openxmlformats.org/officeDocument/2006/relationships/hyperlink" Target="https://www.linkedin.com/in/loren-shade/" TargetMode="External"/><Relationship Id="rId2370" Type="http://schemas.openxmlformats.org/officeDocument/2006/relationships/hyperlink" Target="https://www.interguardsoftware.com/" TargetMode="External"/><Relationship Id="rId1040" Type="http://schemas.openxmlformats.org/officeDocument/2006/relationships/hyperlink" Target="https://www.linkedin.com/in/shmuel-levine/" TargetMode="External"/><Relationship Id="rId2371" Type="http://schemas.openxmlformats.org/officeDocument/2006/relationships/hyperlink" Target="https://www.linkedin.com/in/brad-miller-489a195/" TargetMode="External"/><Relationship Id="rId1041" Type="http://schemas.openxmlformats.org/officeDocument/2006/relationships/hyperlink" Target="https://contextualsecurity.com/" TargetMode="External"/><Relationship Id="rId2372" Type="http://schemas.openxmlformats.org/officeDocument/2006/relationships/hyperlink" Target="https://www.linkedin.com/in/michaelagoldberg/" TargetMode="External"/><Relationship Id="rId1042" Type="http://schemas.openxmlformats.org/officeDocument/2006/relationships/hyperlink" Target="https://www.linkedin.com/in/rickmerwin/" TargetMode="External"/><Relationship Id="rId2373" Type="http://schemas.openxmlformats.org/officeDocument/2006/relationships/hyperlink" Target="https://web.interhack.com/" TargetMode="External"/><Relationship Id="rId1043" Type="http://schemas.openxmlformats.org/officeDocument/2006/relationships/hyperlink" Target="https://www.cisco.com/" TargetMode="External"/><Relationship Id="rId2374" Type="http://schemas.openxmlformats.org/officeDocument/2006/relationships/hyperlink" Target="https://www.linkedin.com/in/cmcurtin/" TargetMode="External"/><Relationship Id="rId213" Type="http://schemas.openxmlformats.org/officeDocument/2006/relationships/hyperlink" Target="https://www.allot.com/" TargetMode="External"/><Relationship Id="rId1044" Type="http://schemas.openxmlformats.org/officeDocument/2006/relationships/hyperlink" Target="https://www.linkedin.com/in/chuck-robbins-9b47a195/" TargetMode="External"/><Relationship Id="rId2375" Type="http://schemas.openxmlformats.org/officeDocument/2006/relationships/hyperlink" Target="https://www.internetworkdefense.com/" TargetMode="External"/><Relationship Id="rId212" Type="http://schemas.openxmlformats.org/officeDocument/2006/relationships/hyperlink" Target="https://www.linkedin.com/in/bo-holland-56180016/" TargetMode="External"/><Relationship Id="rId1045" Type="http://schemas.openxmlformats.org/officeDocument/2006/relationships/hyperlink" Target="https://www.linkedin.com/in/gerrielliott/" TargetMode="External"/><Relationship Id="rId2376" Type="http://schemas.openxmlformats.org/officeDocument/2006/relationships/hyperlink" Target="https://www.intezer.com/" TargetMode="External"/><Relationship Id="rId211" Type="http://schemas.openxmlformats.org/officeDocument/2006/relationships/hyperlink" Target="https://www.allclearid.com/" TargetMode="External"/><Relationship Id="rId1046" Type="http://schemas.openxmlformats.org/officeDocument/2006/relationships/hyperlink" Target="https://continuumgrc.com/" TargetMode="External"/><Relationship Id="rId2377" Type="http://schemas.openxmlformats.org/officeDocument/2006/relationships/hyperlink" Target="https://www.linkedin.com/in/itai-tevet-43776767/" TargetMode="External"/><Relationship Id="rId210" Type="http://schemas.openxmlformats.org/officeDocument/2006/relationships/hyperlink" Target="https://www.linkedin.com/in/jade-kahn/" TargetMode="External"/><Relationship Id="rId1047" Type="http://schemas.openxmlformats.org/officeDocument/2006/relationships/hyperlink" Target="https://www.linkedin.com/in/michaeldpeters/" TargetMode="External"/><Relationship Id="rId2378" Type="http://schemas.openxmlformats.org/officeDocument/2006/relationships/hyperlink" Target="https://www.linkedin.com/in/czesiaglik/" TargetMode="External"/><Relationship Id="rId4107" Type="http://schemas.openxmlformats.org/officeDocument/2006/relationships/hyperlink" Target="https://www.crunchbase.com/search/funding_rounds/field/organizations/last_funding_type/telus" TargetMode="External"/><Relationship Id="rId4106" Type="http://schemas.openxmlformats.org/officeDocument/2006/relationships/hyperlink" Target="https://www.telus.com/en/about/company-overview/executive-team/tony-geheran" TargetMode="External"/><Relationship Id="rId4109" Type="http://schemas.openxmlformats.org/officeDocument/2006/relationships/hyperlink" Target="https://www.synercomm.com/" TargetMode="External"/><Relationship Id="rId4108" Type="http://schemas.openxmlformats.org/officeDocument/2006/relationships/hyperlink" Target="https://www.syndis.is/" TargetMode="External"/><Relationship Id="rId249" Type="http://schemas.openxmlformats.org/officeDocument/2006/relationships/hyperlink" Target="https://www.aman.co.il/" TargetMode="External"/><Relationship Id="rId248" Type="http://schemas.openxmlformats.org/officeDocument/2006/relationships/hyperlink" Target="https://www.linkedin.com/in/akmal-ali-87578211/" TargetMode="External"/><Relationship Id="rId247" Type="http://schemas.openxmlformats.org/officeDocument/2006/relationships/hyperlink" Target="https://www.alumarisk.com/" TargetMode="External"/><Relationship Id="rId1070" Type="http://schemas.openxmlformats.org/officeDocument/2006/relationships/hyperlink" Target="https://www.linkedin.com/in/alansaldich/" TargetMode="External"/><Relationship Id="rId1071" Type="http://schemas.openxmlformats.org/officeDocument/2006/relationships/hyperlink" Target="https://www.coro.net/" TargetMode="External"/><Relationship Id="rId1072" Type="http://schemas.openxmlformats.org/officeDocument/2006/relationships/hyperlink" Target="https://www.linkedin.com/in/moskowitzguy/" TargetMode="External"/><Relationship Id="rId242" Type="http://schemas.openxmlformats.org/officeDocument/2006/relationships/hyperlink" Target="https://www.linkedin.com/in/joycebrocaglia/" TargetMode="External"/><Relationship Id="rId1073" Type="http://schemas.openxmlformats.org/officeDocument/2006/relationships/hyperlink" Target="https://www.linkedin.com/in/lencrosson/" TargetMode="External"/><Relationship Id="rId241" Type="http://schemas.openxmlformats.org/officeDocument/2006/relationships/hyperlink" Target="https://www.altaassociates.com/" TargetMode="External"/><Relationship Id="rId1074" Type="http://schemas.openxmlformats.org/officeDocument/2006/relationships/hyperlink" Target="https://www.linkedin.com/in/eduardo-cervantes-corsa/" TargetMode="External"/><Relationship Id="rId240" Type="http://schemas.openxmlformats.org/officeDocument/2006/relationships/hyperlink" Target="https://www.crunchbase.com/search/organizations/field/organizations/location_identifiers/flemington-new-jersey" TargetMode="External"/><Relationship Id="rId1075" Type="http://schemas.openxmlformats.org/officeDocument/2006/relationships/hyperlink" Target="https://www.linkedin.com/in/carolyn-raab/" TargetMode="External"/><Relationship Id="rId4101" Type="http://schemas.openxmlformats.org/officeDocument/2006/relationships/hyperlink" Target="https://www.syncurity.net/" TargetMode="External"/><Relationship Id="rId1076" Type="http://schemas.openxmlformats.org/officeDocument/2006/relationships/hyperlink" Target="https://www.cloudera.com/" TargetMode="External"/><Relationship Id="rId4100" Type="http://schemas.openxmlformats.org/officeDocument/2006/relationships/hyperlink" Target="https://www.linkedin.com/in/kevinruane/" TargetMode="External"/><Relationship Id="rId246" Type="http://schemas.openxmlformats.org/officeDocument/2006/relationships/hyperlink" Target="https://www.linkedin.com/in/dougwick/" TargetMode="External"/><Relationship Id="rId1077" Type="http://schemas.openxmlformats.org/officeDocument/2006/relationships/hyperlink" Target="https://www.linkedin.com/in/mickhollison/" TargetMode="External"/><Relationship Id="rId4103" Type="http://schemas.openxmlformats.org/officeDocument/2006/relationships/hyperlink" Target="https://www.crunchbase.com/search/organizations/field/organizations/location_identifiers/vancouver-british-columbia" TargetMode="External"/><Relationship Id="rId245" Type="http://schemas.openxmlformats.org/officeDocument/2006/relationships/hyperlink" Target="https://www.linkedin.com/in/sikoradavid/" TargetMode="External"/><Relationship Id="rId1078" Type="http://schemas.openxmlformats.org/officeDocument/2006/relationships/hyperlink" Target="http://corvidtec.com" TargetMode="External"/><Relationship Id="rId4102" Type="http://schemas.openxmlformats.org/officeDocument/2006/relationships/hyperlink" Target="https://www.linkedin.com/in/tomyoung8/" TargetMode="External"/><Relationship Id="rId244" Type="http://schemas.openxmlformats.org/officeDocument/2006/relationships/hyperlink" Target="https://www.altr.com/" TargetMode="External"/><Relationship Id="rId1079" Type="http://schemas.openxmlformats.org/officeDocument/2006/relationships/hyperlink" Target="https://www.linkedin.com/in/david-robinson-7318959/" TargetMode="External"/><Relationship Id="rId4105" Type="http://schemas.openxmlformats.org/officeDocument/2006/relationships/hyperlink" Target="https://ca.linkedin.com/in/darrenentwistle" TargetMode="External"/><Relationship Id="rId243" Type="http://schemas.openxmlformats.org/officeDocument/2006/relationships/hyperlink" Target="https://www.crunchbase.com/search/organizations/field/organizations/location_identifiers/austin-texas" TargetMode="External"/><Relationship Id="rId4104" Type="http://schemas.openxmlformats.org/officeDocument/2006/relationships/hyperlink" Target="https://www.telus.com/en/" TargetMode="External"/><Relationship Id="rId239" Type="http://schemas.openxmlformats.org/officeDocument/2006/relationships/hyperlink" Target="https://www.linkedin.com/in/jeromerobert2/?locale=en_US" TargetMode="External"/><Relationship Id="rId238" Type="http://schemas.openxmlformats.org/officeDocument/2006/relationships/hyperlink" Target="https://www.linkedin.com/in/emmanuelgras/" TargetMode="External"/><Relationship Id="rId237" Type="http://schemas.openxmlformats.org/officeDocument/2006/relationships/hyperlink" Target="https://www.alsid.com/" TargetMode="External"/><Relationship Id="rId236" Type="http://schemas.openxmlformats.org/officeDocument/2006/relationships/hyperlink" Target="https://www.linkedin.com/in/scott-avvento-cissp-issap-7723949/" TargetMode="External"/><Relationship Id="rId2390" Type="http://schemas.openxmlformats.org/officeDocument/2006/relationships/hyperlink" Target="https://www.linkedin.com/in/robert-maughan-1b5b24/" TargetMode="External"/><Relationship Id="rId1060" Type="http://schemas.openxmlformats.org/officeDocument/2006/relationships/hyperlink" Target="https://www.linkedin.com/in/jonathan-pope-7a18174/" TargetMode="External"/><Relationship Id="rId2391" Type="http://schemas.openxmlformats.org/officeDocument/2006/relationships/hyperlink" Target="https://ionic.com/" TargetMode="External"/><Relationship Id="rId1061" Type="http://schemas.openxmlformats.org/officeDocument/2006/relationships/hyperlink" Target="https://www.cord3inc.com/" TargetMode="External"/><Relationship Id="rId2392" Type="http://schemas.openxmlformats.org/officeDocument/2006/relationships/hyperlink" Target="https://www.linkedin.com/in/eric-hinkle-3639985" TargetMode="External"/><Relationship Id="rId231" Type="http://schemas.openxmlformats.org/officeDocument/2006/relationships/hyperlink" Target="http://www.corisecio.com" TargetMode="External"/><Relationship Id="rId1062" Type="http://schemas.openxmlformats.org/officeDocument/2006/relationships/hyperlink" Target="https://www.linkedin.com/in/kevin-rankin-0372302/" TargetMode="External"/><Relationship Id="rId2393" Type="http://schemas.openxmlformats.org/officeDocument/2006/relationships/hyperlink" Target="https://www.linkedin.com/in/mike-klug-marketing" TargetMode="External"/><Relationship Id="rId230" Type="http://schemas.openxmlformats.org/officeDocument/2006/relationships/hyperlink" Target="https://www.linkedin.com/in/mikalavidal/" TargetMode="External"/><Relationship Id="rId1063" Type="http://schemas.openxmlformats.org/officeDocument/2006/relationships/hyperlink" Target="https://www.citrix.com/" TargetMode="External"/><Relationship Id="rId2394" Type="http://schemas.openxmlformats.org/officeDocument/2006/relationships/hyperlink" Target="https://www.ernw.de/" TargetMode="External"/><Relationship Id="rId1064" Type="http://schemas.openxmlformats.org/officeDocument/2006/relationships/hyperlink" Target="https://www.linkedin.com/in/dhenshall/" TargetMode="External"/><Relationship Id="rId2395" Type="http://schemas.openxmlformats.org/officeDocument/2006/relationships/hyperlink" Target="https://www.ipkeys.com/" TargetMode="External"/><Relationship Id="rId1065" Type="http://schemas.openxmlformats.org/officeDocument/2006/relationships/hyperlink" Target="https://www.linkedin.com/in/neiljtaylor1/" TargetMode="External"/><Relationship Id="rId2396" Type="http://schemas.openxmlformats.org/officeDocument/2006/relationships/hyperlink" Target="https://www.ipswitch.com/" TargetMode="External"/><Relationship Id="rId235" Type="http://schemas.openxmlformats.org/officeDocument/2006/relationships/hyperlink" Target="https://www.alpinecyber.com/" TargetMode="External"/><Relationship Id="rId1066" Type="http://schemas.openxmlformats.org/officeDocument/2006/relationships/hyperlink" Target="https://www.coresecurity.com/" TargetMode="External"/><Relationship Id="rId2397" Type="http://schemas.openxmlformats.org/officeDocument/2006/relationships/hyperlink" Target="https://www.linkedin.com/in/markbtowler" TargetMode="External"/><Relationship Id="rId234" Type="http://schemas.openxmlformats.org/officeDocument/2006/relationships/hyperlink" Target="https://www.linkedin.com/in/kevinfrankmba/" TargetMode="External"/><Relationship Id="rId1067" Type="http://schemas.openxmlformats.org/officeDocument/2006/relationships/hyperlink" Target="https://www.linkedin.com/in/mark-hatton-b40665/" TargetMode="External"/><Relationship Id="rId2398" Type="http://schemas.openxmlformats.org/officeDocument/2006/relationships/hyperlink" Target="https://www.ipvanish.com/" TargetMode="External"/><Relationship Id="rId233" Type="http://schemas.openxmlformats.org/officeDocument/2006/relationships/hyperlink" Target="https://www.linkedin.com/in/richard-bisson-665834175/" TargetMode="External"/><Relationship Id="rId1068" Type="http://schemas.openxmlformats.org/officeDocument/2006/relationships/hyperlink" Target="https://corelight.com/" TargetMode="External"/><Relationship Id="rId2399" Type="http://schemas.openxmlformats.org/officeDocument/2006/relationships/hyperlink" Target="http://irdeto.com" TargetMode="External"/><Relationship Id="rId232" Type="http://schemas.openxmlformats.org/officeDocument/2006/relationships/hyperlink" Target="https://www.alphaguardian.com/" TargetMode="External"/><Relationship Id="rId1069" Type="http://schemas.openxmlformats.org/officeDocument/2006/relationships/hyperlink" Target="https://www.linkedin.com/in/brdye/" TargetMode="External"/><Relationship Id="rId1015" Type="http://schemas.openxmlformats.org/officeDocument/2006/relationships/hyperlink" Target="https://www.concentric.ai/" TargetMode="External"/><Relationship Id="rId2346" Type="http://schemas.openxmlformats.org/officeDocument/2006/relationships/hyperlink" Target="https://www.inguardians.com/" TargetMode="External"/><Relationship Id="rId3678" Type="http://schemas.openxmlformats.org/officeDocument/2006/relationships/hyperlink" Target="https://www.linkedin.com/in/charles-thooris-752a3240/" TargetMode="External"/><Relationship Id="rId1016" Type="http://schemas.openxmlformats.org/officeDocument/2006/relationships/hyperlink" Target="https://www.linkedin.com/in/kkrishnan/" TargetMode="External"/><Relationship Id="rId2347" Type="http://schemas.openxmlformats.org/officeDocument/2006/relationships/hyperlink" Target="https://www.linkedin.com/in/jimmyz/" TargetMode="External"/><Relationship Id="rId3677" Type="http://schemas.openxmlformats.org/officeDocument/2006/relationships/hyperlink" Target="https://www.linkedin.com/in/hassantriqui/" TargetMode="External"/><Relationship Id="rId1017" Type="http://schemas.openxmlformats.org/officeDocument/2006/relationships/hyperlink" Target="https://concentricsecurity.com/" TargetMode="External"/><Relationship Id="rId2348" Type="http://schemas.openxmlformats.org/officeDocument/2006/relationships/hyperlink" Target="https://www.linkedin.com/in/zlatkapavlova/" TargetMode="External"/><Relationship Id="rId1018" Type="http://schemas.openxmlformats.org/officeDocument/2006/relationships/hyperlink" Target="https://www.linkedin.com/in/markooakes" TargetMode="External"/><Relationship Id="rId2349" Type="http://schemas.openxmlformats.org/officeDocument/2006/relationships/hyperlink" Target="https://www.inky.com/" TargetMode="External"/><Relationship Id="rId3679" Type="http://schemas.openxmlformats.org/officeDocument/2006/relationships/hyperlink" Target="https://www.secureauth.com/" TargetMode="External"/><Relationship Id="rId1019" Type="http://schemas.openxmlformats.org/officeDocument/2006/relationships/hyperlink" Target="https://www.linkedin.com/in/brayjohn" TargetMode="External"/><Relationship Id="rId3670" Type="http://schemas.openxmlformats.org/officeDocument/2006/relationships/hyperlink" Target="https://shearwatergroup.com/" TargetMode="External"/><Relationship Id="rId2340" Type="http://schemas.openxmlformats.org/officeDocument/2006/relationships/hyperlink" Target="https://www.linkedin.com/in/darren-dalasta-19935/" TargetMode="External"/><Relationship Id="rId3672" Type="http://schemas.openxmlformats.org/officeDocument/2006/relationships/hyperlink" Target="http://www.securestatecyber.com/" TargetMode="External"/><Relationship Id="rId1010" Type="http://schemas.openxmlformats.org/officeDocument/2006/relationships/hyperlink" Target="https://www.linkedin.com/in/charles-eaton-a04ba/" TargetMode="External"/><Relationship Id="rId2341" Type="http://schemas.openxmlformats.org/officeDocument/2006/relationships/hyperlink" Target="https://www.infosecpeople.co.uk/" TargetMode="External"/><Relationship Id="rId3671" Type="http://schemas.openxmlformats.org/officeDocument/2006/relationships/hyperlink" Target="https://www.linkedin.com/in/phil-higgins-931ab54/" TargetMode="External"/><Relationship Id="rId1011" Type="http://schemas.openxmlformats.org/officeDocument/2006/relationships/hyperlink" Target="https://www.computerfutures.com/" TargetMode="External"/><Relationship Id="rId2342" Type="http://schemas.openxmlformats.org/officeDocument/2006/relationships/hyperlink" Target="https://www.linkedin.com/in/chrisdw/" TargetMode="External"/><Relationship Id="rId3674" Type="http://schemas.openxmlformats.org/officeDocument/2006/relationships/hyperlink" Target="https://www.linkedin.com/in/yairfinzi/" TargetMode="External"/><Relationship Id="rId1012" Type="http://schemas.openxmlformats.org/officeDocument/2006/relationships/hyperlink" Target="https://comsecglobal.com/" TargetMode="External"/><Relationship Id="rId2343" Type="http://schemas.openxmlformats.org/officeDocument/2006/relationships/hyperlink" Target="https://infosecurellc.makoassociates.com/" TargetMode="External"/><Relationship Id="rId3673" Type="http://schemas.openxmlformats.org/officeDocument/2006/relationships/hyperlink" Target="http://secure-ic.com" TargetMode="External"/><Relationship Id="rId1013" Type="http://schemas.openxmlformats.org/officeDocument/2006/relationships/hyperlink" Target="https://www.linkedin.com/in/itzak-weinreb-25834b11/" TargetMode="External"/><Relationship Id="rId2344" Type="http://schemas.openxmlformats.org/officeDocument/2006/relationships/hyperlink" Target="https://www.linkedin.com/in/pjsullivan/" TargetMode="External"/><Relationship Id="rId3676" Type="http://schemas.openxmlformats.org/officeDocument/2006/relationships/hyperlink" Target="http://www.secureage.com" TargetMode="External"/><Relationship Id="rId1014" Type="http://schemas.openxmlformats.org/officeDocument/2006/relationships/hyperlink" Target="https://www.linkedin.com/in/shira-lotto-a133b762/" TargetMode="External"/><Relationship Id="rId2345" Type="http://schemas.openxmlformats.org/officeDocument/2006/relationships/hyperlink" Target="https://www.infosequre.com/" TargetMode="External"/><Relationship Id="rId3675" Type="http://schemas.openxmlformats.org/officeDocument/2006/relationships/hyperlink" Target="https://www.linkedin.com/in/yael-goren-5a3b0875/" TargetMode="External"/><Relationship Id="rId1004" Type="http://schemas.openxmlformats.org/officeDocument/2006/relationships/hyperlink" Target="https://www.compliancepoint.com/" TargetMode="External"/><Relationship Id="rId2335" Type="http://schemas.openxmlformats.org/officeDocument/2006/relationships/hyperlink" Target="https://www.infolock.com/" TargetMode="External"/><Relationship Id="rId3667" Type="http://schemas.openxmlformats.org/officeDocument/2006/relationships/hyperlink" Target="https://www.servicenow.co.uk/" TargetMode="External"/><Relationship Id="rId1005" Type="http://schemas.openxmlformats.org/officeDocument/2006/relationships/hyperlink" Target="https://www.linkedin.com/in/scottfreypn/" TargetMode="External"/><Relationship Id="rId2336" Type="http://schemas.openxmlformats.org/officeDocument/2006/relationships/hyperlink" Target="https://www.infosecglobal.com/" TargetMode="External"/><Relationship Id="rId3666" Type="http://schemas.openxmlformats.org/officeDocument/2006/relationships/hyperlink" Target="https://www.linkedin.com/in/shakeeltufail/" TargetMode="External"/><Relationship Id="rId1006" Type="http://schemas.openxmlformats.org/officeDocument/2006/relationships/hyperlink" Target="https://compliancy-group.com/" TargetMode="External"/><Relationship Id="rId2337" Type="http://schemas.openxmlformats.org/officeDocument/2006/relationships/hyperlink" Target="https://www.linkedin.com/in/jackkoziol/" TargetMode="External"/><Relationship Id="rId3669" Type="http://schemas.openxmlformats.org/officeDocument/2006/relationships/hyperlink" Target="https://www.linkedin.com/in/almrks/" TargetMode="External"/><Relationship Id="rId1007" Type="http://schemas.openxmlformats.org/officeDocument/2006/relationships/hyperlink" Target="https://www.linkedin.com/in/mhaskelson/" TargetMode="External"/><Relationship Id="rId2338" Type="http://schemas.openxmlformats.org/officeDocument/2006/relationships/hyperlink" Target="https://www.infosecinstitute.com/" TargetMode="External"/><Relationship Id="rId3668" Type="http://schemas.openxmlformats.org/officeDocument/2006/relationships/hyperlink" Target="https://www.linkedin.com/in/billrmcdermott/" TargetMode="External"/><Relationship Id="rId1008" Type="http://schemas.openxmlformats.org/officeDocument/2006/relationships/hyperlink" Target="https://www.linkedin.com/in/joebilello/" TargetMode="External"/><Relationship Id="rId2339" Type="http://schemas.openxmlformats.org/officeDocument/2006/relationships/hyperlink" Target="https://www.linkedin.com/in/jackkoziol/" TargetMode="External"/><Relationship Id="rId1009" Type="http://schemas.openxmlformats.org/officeDocument/2006/relationships/hyperlink" Target="https://www.comptia.org/" TargetMode="External"/><Relationship Id="rId3661" Type="http://schemas.openxmlformats.org/officeDocument/2006/relationships/hyperlink" Target="https://trustsds.com/" TargetMode="External"/><Relationship Id="rId2330" Type="http://schemas.openxmlformats.org/officeDocument/2006/relationships/hyperlink" Target="https://www.linkedin.com/in/arvindkrishna/" TargetMode="External"/><Relationship Id="rId3660" Type="http://schemas.openxmlformats.org/officeDocument/2006/relationships/hyperlink" Target="https://www.linkedin.com/in/frankzinghini/" TargetMode="External"/><Relationship Id="rId1000" Type="http://schemas.openxmlformats.org/officeDocument/2006/relationships/hyperlink" Target="https://www.linkedin.com/in/melihabdulhayoglu/" TargetMode="External"/><Relationship Id="rId2331" Type="http://schemas.openxmlformats.org/officeDocument/2006/relationships/hyperlink" Target="https://www.linkedin.com/in/michellepeluso/" TargetMode="External"/><Relationship Id="rId3663" Type="http://schemas.openxmlformats.org/officeDocument/2006/relationships/hyperlink" Target="https://secureideas.com/" TargetMode="External"/><Relationship Id="rId1001" Type="http://schemas.openxmlformats.org/officeDocument/2006/relationships/hyperlink" Target="https://quantanova.com/" TargetMode="External"/><Relationship Id="rId2332" Type="http://schemas.openxmlformats.org/officeDocument/2006/relationships/hyperlink" Target="https://www.infoguard.ch/" TargetMode="External"/><Relationship Id="rId3662" Type="http://schemas.openxmlformats.org/officeDocument/2006/relationships/hyperlink" Target="https://www.linkedin.com/in/chadboeckmann/" TargetMode="External"/><Relationship Id="rId1002" Type="http://schemas.openxmlformats.org/officeDocument/2006/relationships/hyperlink" Target="https://www.linkedin.com/in/davidchasteen/" TargetMode="External"/><Relationship Id="rId2333" Type="http://schemas.openxmlformats.org/officeDocument/2006/relationships/hyperlink" Target="https://www.linkedin.com/in/thmeier/" TargetMode="External"/><Relationship Id="rId3665" Type="http://schemas.openxmlformats.org/officeDocument/2006/relationships/hyperlink" Target="https://secureninja.com/" TargetMode="External"/><Relationship Id="rId1003" Type="http://schemas.openxmlformats.org/officeDocument/2006/relationships/hyperlink" Target="https://www.complianceiq.com/" TargetMode="External"/><Relationship Id="rId2334" Type="http://schemas.openxmlformats.org/officeDocument/2006/relationships/hyperlink" Target="https://www.linkedin.com/in/stefan-thomann-7621482/" TargetMode="External"/><Relationship Id="rId3664" Type="http://schemas.openxmlformats.org/officeDocument/2006/relationships/hyperlink" Target="https://www.linkedin.com/in/kevinjohnson/" TargetMode="External"/><Relationship Id="rId1037" Type="http://schemas.openxmlformats.org/officeDocument/2006/relationships/hyperlink" Target="https://www.linkedin.com/in/mark-raeburn-5b8209/" TargetMode="External"/><Relationship Id="rId2368" Type="http://schemas.openxmlformats.org/officeDocument/2006/relationships/hyperlink" Target="https://www.linkedin.com/in/arituch/" TargetMode="External"/><Relationship Id="rId1038" Type="http://schemas.openxmlformats.org/officeDocument/2006/relationships/hyperlink" Target="https://www.linkedin.com/in/bill-trent-9a044b5/" TargetMode="External"/><Relationship Id="rId2369" Type="http://schemas.openxmlformats.org/officeDocument/2006/relationships/hyperlink" Target="https://www.intercrypto.com/" TargetMode="External"/><Relationship Id="rId3699" Type="http://schemas.openxmlformats.org/officeDocument/2006/relationships/hyperlink" Target="https://www.linkedin.com/in/lee-sutterfield-9662653/" TargetMode="External"/><Relationship Id="rId1039" Type="http://schemas.openxmlformats.org/officeDocument/2006/relationships/hyperlink" Target="https://www.contextspace.com/" TargetMode="External"/><Relationship Id="rId206" Type="http://schemas.openxmlformats.org/officeDocument/2006/relationships/hyperlink" Target="https://www.alertsec.com/" TargetMode="External"/><Relationship Id="rId205" Type="http://schemas.openxmlformats.org/officeDocument/2006/relationships/hyperlink" Target="https://www.linkedin.com/in/b2bonlinemarketing/" TargetMode="External"/><Relationship Id="rId204" Type="http://schemas.openxmlformats.org/officeDocument/2006/relationships/hyperlink" Target="https://www.linkedin.com/in/bob-lyons-2156342/" TargetMode="External"/><Relationship Id="rId203" Type="http://schemas.openxmlformats.org/officeDocument/2006/relationships/hyperlink" Target="https://www.alertlogic.com/" TargetMode="External"/><Relationship Id="rId209" Type="http://schemas.openxmlformats.org/officeDocument/2006/relationships/hyperlink" Target="https://www.linkedin.com/in/yuval-baron-b426566/" TargetMode="External"/><Relationship Id="rId208" Type="http://schemas.openxmlformats.org/officeDocument/2006/relationships/hyperlink" Target="https://www.algosec.com/" TargetMode="External"/><Relationship Id="rId3690" Type="http://schemas.openxmlformats.org/officeDocument/2006/relationships/hyperlink" Target="https://www.linkedin.com/in/joe-kaeser/" TargetMode="External"/><Relationship Id="rId207" Type="http://schemas.openxmlformats.org/officeDocument/2006/relationships/hyperlink" Target="https://www.linkedin.com/in/ebbablitz/?locale=en_US" TargetMode="External"/><Relationship Id="rId2360" Type="http://schemas.openxmlformats.org/officeDocument/2006/relationships/hyperlink" Target="https://www.intego.com/" TargetMode="External"/><Relationship Id="rId3692" Type="http://schemas.openxmlformats.org/officeDocument/2006/relationships/hyperlink" Target="https://securekey.com/" TargetMode="External"/><Relationship Id="rId1030" Type="http://schemas.openxmlformats.org/officeDocument/2006/relationships/hyperlink" Target="https://www.linkedin.com/in/markpwilliamson/" TargetMode="External"/><Relationship Id="rId2361" Type="http://schemas.openxmlformats.org/officeDocument/2006/relationships/hyperlink" Target="https://www.intelisecure.com/" TargetMode="External"/><Relationship Id="rId3691" Type="http://schemas.openxmlformats.org/officeDocument/2006/relationships/hyperlink" Target="https://www.linkedin.com/in/tom-haas-9632254/" TargetMode="External"/><Relationship Id="rId1031" Type="http://schemas.openxmlformats.org/officeDocument/2006/relationships/hyperlink" Target="https://contentsecurity.com.au/" TargetMode="External"/><Relationship Id="rId2362" Type="http://schemas.openxmlformats.org/officeDocument/2006/relationships/hyperlink" Target="https://www.linkedin.com/in/drewsteven/" TargetMode="External"/><Relationship Id="rId3694" Type="http://schemas.openxmlformats.org/officeDocument/2006/relationships/hyperlink" Target="https://www.linkedin.com/in/junemacabitas/" TargetMode="External"/><Relationship Id="rId1032" Type="http://schemas.openxmlformats.org/officeDocument/2006/relationships/hyperlink" Target="https://www.linkedin.com/in/philwurth/" TargetMode="External"/><Relationship Id="rId2363" Type="http://schemas.openxmlformats.org/officeDocument/2006/relationships/hyperlink" Target="https://www.iboss.com/" TargetMode="External"/><Relationship Id="rId3693" Type="http://schemas.openxmlformats.org/officeDocument/2006/relationships/hyperlink" Target="https://www.linkedin.com/in/gregwolfond/" TargetMode="External"/><Relationship Id="rId202" Type="http://schemas.openxmlformats.org/officeDocument/2006/relationships/hyperlink" Target="https://www.linkedin.com/in/willem-ryan-impactfulmarketing/" TargetMode="External"/><Relationship Id="rId1033" Type="http://schemas.openxmlformats.org/officeDocument/2006/relationships/hyperlink" Target="https://contentguard.com/" TargetMode="External"/><Relationship Id="rId2364" Type="http://schemas.openxmlformats.org/officeDocument/2006/relationships/hyperlink" Target="https://www.linkedin.com/in/martinipaul/" TargetMode="External"/><Relationship Id="rId3696" Type="http://schemas.openxmlformats.org/officeDocument/2006/relationships/hyperlink" Target="https://www.linkedin.com/in/joemdevine/" TargetMode="External"/><Relationship Id="rId201" Type="http://schemas.openxmlformats.org/officeDocument/2006/relationships/hyperlink" Target="https://www.linkedin.com/in/gilljasvir/" TargetMode="External"/><Relationship Id="rId1034" Type="http://schemas.openxmlformats.org/officeDocument/2006/relationships/hyperlink" Target="https://www.contentkeeper.com/" TargetMode="External"/><Relationship Id="rId2365" Type="http://schemas.openxmlformats.org/officeDocument/2006/relationships/hyperlink" Target="https://intelligo.ai/" TargetMode="External"/><Relationship Id="rId3695" Type="http://schemas.openxmlformats.org/officeDocument/2006/relationships/hyperlink" Target="https://www.securelink.com/" TargetMode="External"/><Relationship Id="rId200" Type="http://schemas.openxmlformats.org/officeDocument/2006/relationships/hyperlink" Target="https://alertenterprise.com/" TargetMode="External"/><Relationship Id="rId1035" Type="http://schemas.openxmlformats.org/officeDocument/2006/relationships/hyperlink" Target="https://www.linkedin.com/in/david-wigley-a06b2a8/" TargetMode="External"/><Relationship Id="rId2366" Type="http://schemas.openxmlformats.org/officeDocument/2006/relationships/hyperlink" Target="https://www.linkedin.com/in/shlomo-mirvis-33b3642/" TargetMode="External"/><Relationship Id="rId3698" Type="http://schemas.openxmlformats.org/officeDocument/2006/relationships/hyperlink" Target="https://securelogix.com/" TargetMode="External"/><Relationship Id="rId1036" Type="http://schemas.openxmlformats.org/officeDocument/2006/relationships/hyperlink" Target="https://www.contextis.com/" TargetMode="External"/><Relationship Id="rId2367" Type="http://schemas.openxmlformats.org/officeDocument/2006/relationships/hyperlink" Target="https://www.crunchbase.com/person/ari-tuch" TargetMode="External"/><Relationship Id="rId3697" Type="http://schemas.openxmlformats.org/officeDocument/2006/relationships/hyperlink" Target="https://www.linkedin.com/in/rob-palermo-b2276914/" TargetMode="External"/><Relationship Id="rId1026" Type="http://schemas.openxmlformats.org/officeDocument/2006/relationships/hyperlink" Target="https://www.connectwise.com/" TargetMode="External"/><Relationship Id="rId2357" Type="http://schemas.openxmlformats.org/officeDocument/2006/relationships/hyperlink" Target="https://www.linkedin.com/in/francis-cianfrocca-5a24b7/" TargetMode="External"/><Relationship Id="rId3689" Type="http://schemas.openxmlformats.org/officeDocument/2006/relationships/hyperlink" Target="https://www.siemens.com/global/en.html" TargetMode="External"/><Relationship Id="rId1027" Type="http://schemas.openxmlformats.org/officeDocument/2006/relationships/hyperlink" Target="https://www.linkedin.com/in/jasonmageecoo/" TargetMode="External"/><Relationship Id="rId2358" Type="http://schemas.openxmlformats.org/officeDocument/2006/relationships/hyperlink" Target="https://inspiredelearning.com/" TargetMode="External"/><Relationship Id="rId3688" Type="http://schemas.openxmlformats.org/officeDocument/2006/relationships/hyperlink" Target="https://www.crunchbase.com/search/organizations/field/organizations/location_identifiers/munich-bayern" TargetMode="External"/><Relationship Id="rId1028" Type="http://schemas.openxmlformats.org/officeDocument/2006/relationships/hyperlink" Target="https://www.linkedin.com/in/slmarshall/" TargetMode="External"/><Relationship Id="rId2359" Type="http://schemas.openxmlformats.org/officeDocument/2006/relationships/hyperlink" Target="https://www.linkedin.com/in/kylemetcalf/?locale=de_DE" TargetMode="External"/><Relationship Id="rId1029" Type="http://schemas.openxmlformats.org/officeDocument/2006/relationships/hyperlink" Target="https://conquestsecurity.com/" TargetMode="External"/><Relationship Id="rId3681" Type="http://schemas.openxmlformats.org/officeDocument/2006/relationships/hyperlink" Target="https://www.linkedin.com/in/jeremyfhutcherson/" TargetMode="External"/><Relationship Id="rId2350" Type="http://schemas.openxmlformats.org/officeDocument/2006/relationships/hyperlink" Target="https://www.linkedin.com/in/davidbaggett/" TargetMode="External"/><Relationship Id="rId3680" Type="http://schemas.openxmlformats.org/officeDocument/2006/relationships/hyperlink" Target="https://www.linkedin.com/in/teowhin/" TargetMode="External"/><Relationship Id="rId1020" Type="http://schemas.openxmlformats.org/officeDocument/2006/relationships/hyperlink" Target="https://www.confluent.io/" TargetMode="External"/><Relationship Id="rId2351" Type="http://schemas.openxmlformats.org/officeDocument/2006/relationships/hyperlink" Target="https://www.linkedin.com/in/lackerson/" TargetMode="External"/><Relationship Id="rId3683" Type="http://schemas.openxmlformats.org/officeDocument/2006/relationships/hyperlink" Target="https://www.linkedin.com/in/martin-savitt-9411954/" TargetMode="External"/><Relationship Id="rId1021" Type="http://schemas.openxmlformats.org/officeDocument/2006/relationships/hyperlink" Target="https://www.linkedin.com/in/jaykreps" TargetMode="External"/><Relationship Id="rId2352" Type="http://schemas.openxmlformats.org/officeDocument/2006/relationships/hyperlink" Target="https://www.innefu.com/" TargetMode="External"/><Relationship Id="rId3682" Type="http://schemas.openxmlformats.org/officeDocument/2006/relationships/hyperlink" Target="https://www.securecircle.com/" TargetMode="External"/><Relationship Id="rId1022" Type="http://schemas.openxmlformats.org/officeDocument/2006/relationships/hyperlink" Target="https://www.linkedin.com/in/glionetti" TargetMode="External"/><Relationship Id="rId2353" Type="http://schemas.openxmlformats.org/officeDocument/2006/relationships/hyperlink" Target="https://www.linkedin.com/in/tarun-wig-91175a/" TargetMode="External"/><Relationship Id="rId3685" Type="http://schemas.openxmlformats.org/officeDocument/2006/relationships/hyperlink" Target="https://www.secureit.com/" TargetMode="External"/><Relationship Id="rId1023" Type="http://schemas.openxmlformats.org/officeDocument/2006/relationships/hyperlink" Target="https://www.confluera.com/" TargetMode="External"/><Relationship Id="rId2354" Type="http://schemas.openxmlformats.org/officeDocument/2006/relationships/hyperlink" Target="https://www.crunchbase.com/search/funding_rounds/field/organizations/last_funding_type/innefu" TargetMode="External"/><Relationship Id="rId3684" Type="http://schemas.openxmlformats.org/officeDocument/2006/relationships/hyperlink" Target="https://www.linkedin.com/in/brianczarny/" TargetMode="External"/><Relationship Id="rId1024" Type="http://schemas.openxmlformats.org/officeDocument/2006/relationships/hyperlink" Target="https://www.linkedin.com/in/abhijit-ghosh-confluera/" TargetMode="External"/><Relationship Id="rId2355" Type="http://schemas.openxmlformats.org/officeDocument/2006/relationships/hyperlink" Target="https://inquest.net/" TargetMode="External"/><Relationship Id="rId3687" Type="http://schemas.openxmlformats.org/officeDocument/2006/relationships/hyperlink" Target="https://www.linkedin.com/in/greg-kent-49543214/" TargetMode="External"/><Relationship Id="rId1025" Type="http://schemas.openxmlformats.org/officeDocument/2006/relationships/hyperlink" Target="https://www.linkedin.com/in/agrawal3/" TargetMode="External"/><Relationship Id="rId2356" Type="http://schemas.openxmlformats.org/officeDocument/2006/relationships/hyperlink" Target="https://www.insightcybergroup.com/" TargetMode="External"/><Relationship Id="rId3686" Type="http://schemas.openxmlformats.org/officeDocument/2006/relationships/hyperlink" Target="https://www.linkedin.com/in/david-trout-16b8a1/" TargetMode="External"/><Relationship Id="rId4161" Type="http://schemas.openxmlformats.org/officeDocument/2006/relationships/hyperlink" Target="https://www.linkedin.com/in/carla-stone-cism-evmp-279b4b5" TargetMode="External"/><Relationship Id="rId4160" Type="http://schemas.openxmlformats.org/officeDocument/2006/relationships/hyperlink" Target="https://techguard.com/" TargetMode="External"/><Relationship Id="rId4163" Type="http://schemas.openxmlformats.org/officeDocument/2006/relationships/hyperlink" Target="https://www.tecsec.com/" TargetMode="External"/><Relationship Id="rId4162" Type="http://schemas.openxmlformats.org/officeDocument/2006/relationships/hyperlink" Target="https://www.linkedin.com/in/nick-just-2b244451/" TargetMode="External"/><Relationship Id="rId4165" Type="http://schemas.openxmlformats.org/officeDocument/2006/relationships/hyperlink" Target="https://www.linkedin.com/in/bruce-brotman-7629375/" TargetMode="External"/><Relationship Id="rId4164" Type="http://schemas.openxmlformats.org/officeDocument/2006/relationships/hyperlink" Target="https://www.linkedin.com/in/jay-wack-298211/" TargetMode="External"/><Relationship Id="rId4167" Type="http://schemas.openxmlformats.org/officeDocument/2006/relationships/hyperlink" Target="https://www.linkedin.com/in/telesign/" TargetMode="External"/><Relationship Id="rId4166" Type="http://schemas.openxmlformats.org/officeDocument/2006/relationships/hyperlink" Target="https://www.telesign.com/" TargetMode="External"/><Relationship Id="rId4169" Type="http://schemas.openxmlformats.org/officeDocument/2006/relationships/hyperlink" Target="https://teliapp.com/" TargetMode="External"/><Relationship Id="rId4168" Type="http://schemas.openxmlformats.org/officeDocument/2006/relationships/hyperlink" Target="https://www.telesoft-technologies.com/" TargetMode="External"/><Relationship Id="rId4150" Type="http://schemas.openxmlformats.org/officeDocument/2006/relationships/hyperlink" Target="https://www.tdisecurity.com/" TargetMode="External"/><Relationship Id="rId4152" Type="http://schemas.openxmlformats.org/officeDocument/2006/relationships/hyperlink" Target="https://www.linkedin.com/in/scottraspa/" TargetMode="External"/><Relationship Id="rId4151" Type="http://schemas.openxmlformats.org/officeDocument/2006/relationships/hyperlink" Target="https://www.linkedin.com/in/paul-innella-b829a9/" TargetMode="External"/><Relationship Id="rId4154" Type="http://schemas.openxmlformats.org/officeDocument/2006/relationships/hyperlink" Target="https://www.linkedin.com/in/danielsolove/" TargetMode="External"/><Relationship Id="rId4153" Type="http://schemas.openxmlformats.org/officeDocument/2006/relationships/hyperlink" Target="https://teachprivacy.com/" TargetMode="External"/><Relationship Id="rId4156" Type="http://schemas.openxmlformats.org/officeDocument/2006/relationships/hyperlink" Target="https://www.linkedin.com/in/srikiran-patibandla-7464926/" TargetMode="External"/><Relationship Id="rId4155" Type="http://schemas.openxmlformats.org/officeDocument/2006/relationships/hyperlink" Target="https://www.techdemocracy.com/" TargetMode="External"/><Relationship Id="rId4158" Type="http://schemas.openxmlformats.org/officeDocument/2006/relationships/hyperlink" Target="https://www.techfusion.com/" TargetMode="External"/><Relationship Id="rId4157" Type="http://schemas.openxmlformats.org/officeDocument/2006/relationships/hyperlink" Target="https://www.linkedin.com/in/amitvish/" TargetMode="External"/><Relationship Id="rId4159" Type="http://schemas.openxmlformats.org/officeDocument/2006/relationships/hyperlink" Target="https://www.linkedin.com/in/alfred-demirjian-3493525/" TargetMode="External"/><Relationship Id="rId1910" Type="http://schemas.openxmlformats.org/officeDocument/2006/relationships/hyperlink" Target="https://www.linkedin.com/in/steven-gunby/" TargetMode="External"/><Relationship Id="rId1911" Type="http://schemas.openxmlformats.org/officeDocument/2006/relationships/hyperlink" Target="https://www.linkedin.com/in/jeffrey-amling/" TargetMode="External"/><Relationship Id="rId1912" Type="http://schemas.openxmlformats.org/officeDocument/2006/relationships/hyperlink" Target="https://www.fortify24x7.com/" TargetMode="External"/><Relationship Id="rId1913" Type="http://schemas.openxmlformats.org/officeDocument/2006/relationships/hyperlink" Target="https://www.linkedin.com/in/murtishaw/" TargetMode="External"/><Relationship Id="rId1914" Type="http://schemas.openxmlformats.org/officeDocument/2006/relationships/hyperlink" Target="https://www.crunchbase.com/search/funding_rounds/field/organizations/last_funding_type/fortify-24x7" TargetMode="External"/><Relationship Id="rId1915" Type="http://schemas.openxmlformats.org/officeDocument/2006/relationships/hyperlink" Target="https://www.fortifydata.com/" TargetMode="External"/><Relationship Id="rId1916" Type="http://schemas.openxmlformats.org/officeDocument/2006/relationships/hyperlink" Target="https://www.linkedin.com/in/bobmorrell/" TargetMode="External"/><Relationship Id="rId1917" Type="http://schemas.openxmlformats.org/officeDocument/2006/relationships/hyperlink" Target="https://www.fortiphyd.com/" TargetMode="External"/><Relationship Id="rId1918" Type="http://schemas.openxmlformats.org/officeDocument/2006/relationships/hyperlink" Target="https://www.linkedin.com/in/david-formby-8756921a/" TargetMode="External"/><Relationship Id="rId1919" Type="http://schemas.openxmlformats.org/officeDocument/2006/relationships/hyperlink" Target="http://www.fujitsu.com" TargetMode="External"/><Relationship Id="rId4181" Type="http://schemas.openxmlformats.org/officeDocument/2006/relationships/hyperlink" Target="https://tenfour.com/" TargetMode="External"/><Relationship Id="rId4180" Type="http://schemas.openxmlformats.org/officeDocument/2006/relationships/hyperlink" Target="https://www.templarbit.com/" TargetMode="External"/><Relationship Id="rId4183" Type="http://schemas.openxmlformats.org/officeDocument/2006/relationships/hyperlink" Target="https://www.linkedin.com/in/mattjonson/" TargetMode="External"/><Relationship Id="rId4182" Type="http://schemas.openxmlformats.org/officeDocument/2006/relationships/hyperlink" Target="https://www.linkedin.com/in/bruceflitcroft/" TargetMode="External"/><Relationship Id="rId4185" Type="http://schemas.openxmlformats.org/officeDocument/2006/relationships/hyperlink" Target="https://www.linkedin.com/in/chris-schrichte-b075503/" TargetMode="External"/><Relationship Id="rId4184" Type="http://schemas.openxmlformats.org/officeDocument/2006/relationships/hyperlink" Target="https://teradact.com/" TargetMode="External"/><Relationship Id="rId4187" Type="http://schemas.openxmlformats.org/officeDocument/2006/relationships/hyperlink" Target="https://www.linkedin.com/in/isaackohen/" TargetMode="External"/><Relationship Id="rId4186" Type="http://schemas.openxmlformats.org/officeDocument/2006/relationships/hyperlink" Target="https://www.teramind.co/" TargetMode="External"/><Relationship Id="rId4189" Type="http://schemas.openxmlformats.org/officeDocument/2006/relationships/hyperlink" Target="https://www.linkedin.com/in/patclawson/" TargetMode="External"/><Relationship Id="rId4188" Type="http://schemas.openxmlformats.org/officeDocument/2006/relationships/hyperlink" Target="https://terbiumlabs.com/" TargetMode="External"/><Relationship Id="rId1900" Type="http://schemas.openxmlformats.org/officeDocument/2006/relationships/hyperlink" Target="https://www.linkedin.com/in/mike-holland-37a7161" TargetMode="External"/><Relationship Id="rId1901" Type="http://schemas.openxmlformats.org/officeDocument/2006/relationships/hyperlink" Target="https://www.fortanix.com/" TargetMode="External"/><Relationship Id="rId1902" Type="http://schemas.openxmlformats.org/officeDocument/2006/relationships/hyperlink" Target="https://www.linkedin.com/in/ambujkumar/" TargetMode="External"/><Relationship Id="rId1903" Type="http://schemas.openxmlformats.org/officeDocument/2006/relationships/hyperlink" Target="https://www.linkedin.com/in/sethknox/" TargetMode="External"/><Relationship Id="rId1904" Type="http://schemas.openxmlformats.org/officeDocument/2006/relationships/hyperlink" Target="https://www.crunchbase.com/search/funding_rounds/field/organizations/last_funding_type/fortanix" TargetMode="External"/><Relationship Id="rId1905" Type="http://schemas.openxmlformats.org/officeDocument/2006/relationships/hyperlink" Target="http://fortegollc.com" TargetMode="External"/><Relationship Id="rId1906" Type="http://schemas.openxmlformats.org/officeDocument/2006/relationships/hyperlink" Target="https://www.forter.com/" TargetMode="External"/><Relationship Id="rId1907" Type="http://schemas.openxmlformats.org/officeDocument/2006/relationships/hyperlink" Target="https://www.linkedin.com/in/reitblat/" TargetMode="External"/><Relationship Id="rId1908" Type="http://schemas.openxmlformats.org/officeDocument/2006/relationships/hyperlink" Target="https://www.linkedin.com/in/angela-singhal-whiteford/" TargetMode="External"/><Relationship Id="rId1909" Type="http://schemas.openxmlformats.org/officeDocument/2006/relationships/hyperlink" Target="https://www.fticonsulting.com/" TargetMode="External"/><Relationship Id="rId4170" Type="http://schemas.openxmlformats.org/officeDocument/2006/relationships/hyperlink" Target="https://www.linkedin.com/in/joshuaweiss/" TargetMode="External"/><Relationship Id="rId4172" Type="http://schemas.openxmlformats.org/officeDocument/2006/relationships/hyperlink" Target="https://www.linkedin.com/in/darrenentwistle/" TargetMode="External"/><Relationship Id="rId4171" Type="http://schemas.openxmlformats.org/officeDocument/2006/relationships/hyperlink" Target="https://www.telus.com/" TargetMode="External"/><Relationship Id="rId4174" Type="http://schemas.openxmlformats.org/officeDocument/2006/relationships/hyperlink" Target="https://www.linkedin.com/in/jeff-hussey-a6628a7/" TargetMode="External"/><Relationship Id="rId4173" Type="http://schemas.openxmlformats.org/officeDocument/2006/relationships/hyperlink" Target="https://tempered.io/" TargetMode="External"/><Relationship Id="rId4176" Type="http://schemas.openxmlformats.org/officeDocument/2006/relationships/hyperlink" Target="http://www.ui.com/" TargetMode="External"/><Relationship Id="rId4175" Type="http://schemas.openxmlformats.org/officeDocument/2006/relationships/hyperlink" Target="https://www.linkedin.com/in/rickmoy/" TargetMode="External"/><Relationship Id="rId4178" Type="http://schemas.openxmlformats.org/officeDocument/2006/relationships/hyperlink" Target="https://templarshield.com/" TargetMode="External"/><Relationship Id="rId4177" Type="http://schemas.openxmlformats.org/officeDocument/2006/relationships/hyperlink" Target="https://www.linkedin.com/in/rjpubnt/" TargetMode="External"/><Relationship Id="rId4179" Type="http://schemas.openxmlformats.org/officeDocument/2006/relationships/hyperlink" Target="https://www.linkedin.com/in/nicholasfriedman/" TargetMode="External"/><Relationship Id="rId4129" Type="http://schemas.openxmlformats.org/officeDocument/2006/relationships/hyperlink" Target="https://www.tag-cyber.com/" TargetMode="External"/><Relationship Id="rId4128" Type="http://schemas.openxmlformats.org/officeDocument/2006/relationships/hyperlink" Target="https://www.linkedin.com/in/terry-dunlap/" TargetMode="External"/><Relationship Id="rId1090" Type="http://schemas.openxmlformats.org/officeDocument/2006/relationships/hyperlink" Target="https://www.linkedin.com/in/bicantrell/" TargetMode="External"/><Relationship Id="rId1091" Type="http://schemas.openxmlformats.org/officeDocument/2006/relationships/hyperlink" Target="https://www.counterhack.com/" TargetMode="External"/><Relationship Id="rId1092" Type="http://schemas.openxmlformats.org/officeDocument/2006/relationships/hyperlink" Target="https://www.linkedin.com/in/edskoudis/" TargetMode="External"/><Relationship Id="rId1093" Type="http://schemas.openxmlformats.org/officeDocument/2006/relationships/hyperlink" Target="https://www.countertack.com" TargetMode="External"/><Relationship Id="rId1094" Type="http://schemas.openxmlformats.org/officeDocument/2006/relationships/hyperlink" Target="https://www.linkedin.com/in/nealcreighton/" TargetMode="External"/><Relationship Id="rId1095" Type="http://schemas.openxmlformats.org/officeDocument/2006/relationships/hyperlink" Target="http://www.coverity.com" TargetMode="External"/><Relationship Id="rId4121" Type="http://schemas.openxmlformats.org/officeDocument/2006/relationships/hyperlink" Target="https://www.linkedin.com/in/gabe-moynagh-28610317/" TargetMode="External"/><Relationship Id="rId1096" Type="http://schemas.openxmlformats.org/officeDocument/2006/relationships/hyperlink" Target="https://www.linkedin.com/in/aart-de-geus-2a624b23/" TargetMode="External"/><Relationship Id="rId4120" Type="http://schemas.openxmlformats.org/officeDocument/2006/relationships/hyperlink" Target="https://sysnetgs.com/" TargetMode="External"/><Relationship Id="rId1097" Type="http://schemas.openxmlformats.org/officeDocument/2006/relationships/hyperlink" Target="https://www.cpacket.com/" TargetMode="External"/><Relationship Id="rId4123" Type="http://schemas.openxmlformats.org/officeDocument/2006/relationships/hyperlink" Target="https://systemexperts.com/" TargetMode="External"/><Relationship Id="rId1098" Type="http://schemas.openxmlformats.org/officeDocument/2006/relationships/hyperlink" Target="https://www.linkedin.com/in/brendan-o-flaherty-586b34/" TargetMode="External"/><Relationship Id="rId4122" Type="http://schemas.openxmlformats.org/officeDocument/2006/relationships/hyperlink" Target="https://www.linkedin.com/in/sandraalwright/" TargetMode="External"/><Relationship Id="rId1099" Type="http://schemas.openxmlformats.org/officeDocument/2006/relationships/hyperlink" Target="https://www.linkedin.com/in/ishrat/" TargetMode="External"/><Relationship Id="rId4125" Type="http://schemas.openxmlformats.org/officeDocument/2006/relationships/hyperlink" Target="https://www.trendmicro.com" TargetMode="External"/><Relationship Id="rId4124" Type="http://schemas.openxmlformats.org/officeDocument/2006/relationships/hyperlink" Target="https://tacacs.net/" TargetMode="External"/><Relationship Id="rId4127" Type="http://schemas.openxmlformats.org/officeDocument/2006/relationships/hyperlink" Target="https://www.tacnetsol.com/" TargetMode="External"/><Relationship Id="rId4126" Type="http://schemas.openxmlformats.org/officeDocument/2006/relationships/hyperlink" Target="https://www.linkedin.com/in/leah-macmillan-ab12091/" TargetMode="External"/><Relationship Id="rId4118" Type="http://schemas.openxmlformats.org/officeDocument/2006/relationships/hyperlink" Target="https://www.thomsonreuters.com/" TargetMode="External"/><Relationship Id="rId4117" Type="http://schemas.openxmlformats.org/officeDocument/2006/relationships/hyperlink" Target="https://www.linkedin.com/in/jjcmo/" TargetMode="External"/><Relationship Id="rId4119" Type="http://schemas.openxmlformats.org/officeDocument/2006/relationships/hyperlink" Target="https://www.linkedin.com/in/brianpeccarelli/" TargetMode="External"/><Relationship Id="rId1080" Type="http://schemas.openxmlformats.org/officeDocument/2006/relationships/hyperlink" Target="https://www.linkedin.com/in/matt-edwards-b45b7312/" TargetMode="External"/><Relationship Id="rId1081" Type="http://schemas.openxmlformats.org/officeDocument/2006/relationships/hyperlink" Target="https://www.endpointprotector.com/" TargetMode="External"/><Relationship Id="rId1082" Type="http://schemas.openxmlformats.org/officeDocument/2006/relationships/hyperlink" Target="https://www.linkedin.com/in/romanfoeckl/" TargetMode="External"/><Relationship Id="rId1083" Type="http://schemas.openxmlformats.org/officeDocument/2006/relationships/hyperlink" Target="https://www.countercraftsec.com/" TargetMode="External"/><Relationship Id="rId1084" Type="http://schemas.openxmlformats.org/officeDocument/2006/relationships/hyperlink" Target="https://www.linkedin.com/in/davidbarroso/" TargetMode="External"/><Relationship Id="rId4110" Type="http://schemas.openxmlformats.org/officeDocument/2006/relationships/hyperlink" Target="https://www.linkedin.com/in/mark-sollazo-2958b857/" TargetMode="External"/><Relationship Id="rId1085" Type="http://schemas.openxmlformats.org/officeDocument/2006/relationships/hyperlink" Target="https://www.cloudflare.com/" TargetMode="External"/><Relationship Id="rId1086" Type="http://schemas.openxmlformats.org/officeDocument/2006/relationships/hyperlink" Target="https://www.linkedin.com/in/mprince/" TargetMode="External"/><Relationship Id="rId4112" Type="http://schemas.openxmlformats.org/officeDocument/2006/relationships/hyperlink" Target="https://sysdig.com/" TargetMode="External"/><Relationship Id="rId1087" Type="http://schemas.openxmlformats.org/officeDocument/2006/relationships/hyperlink" Target="https://www.linkedin.com/in/jakeanderson2/" TargetMode="External"/><Relationship Id="rId4111" Type="http://schemas.openxmlformats.org/officeDocument/2006/relationships/hyperlink" Target="https://www.linkedin.com/in/chineta-sollazo-04635017/" TargetMode="External"/><Relationship Id="rId1088" Type="http://schemas.openxmlformats.org/officeDocument/2006/relationships/hyperlink" Target="https://www.counterflow.ai/" TargetMode="External"/><Relationship Id="rId4114" Type="http://schemas.openxmlformats.org/officeDocument/2006/relationships/hyperlink" Target="https://www.linkedin.com/in/janetmatsuda/" TargetMode="External"/><Relationship Id="rId1089" Type="http://schemas.openxmlformats.org/officeDocument/2006/relationships/hyperlink" Target="https://www.linkedin.com/in/shieldwolf/" TargetMode="External"/><Relationship Id="rId4113" Type="http://schemas.openxmlformats.org/officeDocument/2006/relationships/hyperlink" Target="https://www.linkedin.com/in/degio/" TargetMode="External"/><Relationship Id="rId4116" Type="http://schemas.openxmlformats.org/officeDocument/2006/relationships/hyperlink" Target="https://www.linkedin.com/in/ayoran/" TargetMode="External"/><Relationship Id="rId4115" Type="http://schemas.openxmlformats.org/officeDocument/2006/relationships/hyperlink" Target="https://www.tenable.com/" TargetMode="External"/><Relationship Id="rId4141" Type="http://schemas.openxmlformats.org/officeDocument/2006/relationships/hyperlink" Target="https://www.tarlogic.com/en/" TargetMode="External"/><Relationship Id="rId4140" Type="http://schemas.openxmlformats.org/officeDocument/2006/relationships/hyperlink" Target="https://www.linkedin.com/in/jacquie-sipes-a5975148/" TargetMode="External"/><Relationship Id="rId4143" Type="http://schemas.openxmlformats.org/officeDocument/2006/relationships/hyperlink" Target="https://www.tata.com/" TargetMode="External"/><Relationship Id="rId4142" Type="http://schemas.openxmlformats.org/officeDocument/2006/relationships/hyperlink" Target="https://www.linkedin.com/in/andrestarasco/" TargetMode="External"/><Relationship Id="rId4145" Type="http://schemas.openxmlformats.org/officeDocument/2006/relationships/hyperlink" Target="https://tbgsecurity.com/" TargetMode="External"/><Relationship Id="rId4144" Type="http://schemas.openxmlformats.org/officeDocument/2006/relationships/hyperlink" Target="https://www.linkedin.com/in/chandrasekaran-natarajan-b49bb2122/" TargetMode="External"/><Relationship Id="rId4147" Type="http://schemas.openxmlformats.org/officeDocument/2006/relationships/hyperlink" Target="https://www.tcsforensics.com/" TargetMode="External"/><Relationship Id="rId4146" Type="http://schemas.openxmlformats.org/officeDocument/2006/relationships/hyperlink" Target="https://www.linkedin.com/in/frank-murphy-a2b2653/" TargetMode="External"/><Relationship Id="rId4149" Type="http://schemas.openxmlformats.org/officeDocument/2006/relationships/hyperlink" Target="https://securitysalesrecruiters.com/" TargetMode="External"/><Relationship Id="rId4148" Type="http://schemas.openxmlformats.org/officeDocument/2006/relationships/hyperlink" Target="https://www.linkedin.com/in/keith-perrin-38b5507/" TargetMode="External"/><Relationship Id="rId4139" Type="http://schemas.openxmlformats.org/officeDocument/2006/relationships/hyperlink" Target="https://tapestrytech.com/" TargetMode="External"/><Relationship Id="rId4130" Type="http://schemas.openxmlformats.org/officeDocument/2006/relationships/hyperlink" Target="https://www.linkedin.com/in/edward-amoroso/" TargetMode="External"/><Relationship Id="rId4132" Type="http://schemas.openxmlformats.org/officeDocument/2006/relationships/hyperlink" Target="https://www.talasecurity.io/" TargetMode="External"/><Relationship Id="rId4131" Type="http://schemas.openxmlformats.org/officeDocument/2006/relationships/hyperlink" Target="https://www.linkedin.com/in/lester-goodman-8259655/" TargetMode="External"/><Relationship Id="rId4134" Type="http://schemas.openxmlformats.org/officeDocument/2006/relationships/hyperlink" Target="https://www.linkedin.com/in/mark-bermingham-1931871/" TargetMode="External"/><Relationship Id="rId4133" Type="http://schemas.openxmlformats.org/officeDocument/2006/relationships/hyperlink" Target="https://www.linkedin.com/in/aanandkrishnan/" TargetMode="External"/><Relationship Id="rId4136" Type="http://schemas.openxmlformats.org/officeDocument/2006/relationships/hyperlink" Target="https://www.tanium.com/" TargetMode="External"/><Relationship Id="rId4135" Type="http://schemas.openxmlformats.org/officeDocument/2006/relationships/hyperlink" Target="https://www.tangiblesecurity.com/" TargetMode="External"/><Relationship Id="rId4138" Type="http://schemas.openxmlformats.org/officeDocument/2006/relationships/hyperlink" Target="https://www.linkedin.com/in/chrismpick/" TargetMode="External"/><Relationship Id="rId4137" Type="http://schemas.openxmlformats.org/officeDocument/2006/relationships/hyperlink" Target="https://www.linkedin.com/in/orionhindawi/" TargetMode="External"/><Relationship Id="rId1972" Type="http://schemas.openxmlformats.org/officeDocument/2006/relationships/hyperlink" Target="http://www.gemalto.com" TargetMode="External"/><Relationship Id="rId1973" Type="http://schemas.openxmlformats.org/officeDocument/2006/relationships/hyperlink" Target="https://www.linkedin.com/in/valleephilippe/" TargetMode="External"/><Relationship Id="rId1974" Type="http://schemas.openxmlformats.org/officeDocument/2006/relationships/hyperlink" Target="https://en.wikipedia.org/wiki/Euro" TargetMode="External"/><Relationship Id="rId1975" Type="http://schemas.openxmlformats.org/officeDocument/2006/relationships/hyperlink" Target="https://geolang.com/" TargetMode="External"/><Relationship Id="rId1976" Type="http://schemas.openxmlformats.org/officeDocument/2006/relationships/hyperlink" Target="https://www.linkedin.com/in/debbiegarside/" TargetMode="External"/><Relationship Id="rId1977" Type="http://schemas.openxmlformats.org/officeDocument/2006/relationships/hyperlink" Target="https://en.wikipedia.org/wiki/Euro" TargetMode="External"/><Relationship Id="rId1978" Type="http://schemas.openxmlformats.org/officeDocument/2006/relationships/hyperlink" Target="https://www.geotrust.com/" TargetMode="External"/><Relationship Id="rId1979" Type="http://schemas.openxmlformats.org/officeDocument/2006/relationships/hyperlink" Target="http://www.linkedin.com/in/johncharrison" TargetMode="External"/><Relationship Id="rId1970" Type="http://schemas.openxmlformats.org/officeDocument/2006/relationships/hyperlink" Target="https://www.linkedin.com/in/helderantunes/" TargetMode="External"/><Relationship Id="rId1971" Type="http://schemas.openxmlformats.org/officeDocument/2006/relationships/hyperlink" Target="https://www.linkedin.com/in/shafi-khan-17491b2b/" TargetMode="External"/><Relationship Id="rId1961" Type="http://schemas.openxmlformats.org/officeDocument/2006/relationships/hyperlink" Target="https://garnerproducts.com/" TargetMode="External"/><Relationship Id="rId1962" Type="http://schemas.openxmlformats.org/officeDocument/2006/relationships/hyperlink" Target="https://www.linkedin.com/in/ron-stofan-388aba134/" TargetMode="External"/><Relationship Id="rId1963" Type="http://schemas.openxmlformats.org/officeDocument/2006/relationships/hyperlink" Target="https://www.garrison.com/" TargetMode="External"/><Relationship Id="rId1964" Type="http://schemas.openxmlformats.org/officeDocument/2006/relationships/hyperlink" Target="https://www.linkedin.com/in/david-garfield-18aaba87/" TargetMode="External"/><Relationship Id="rId1965" Type="http://schemas.openxmlformats.org/officeDocument/2006/relationships/hyperlink" Target="https://www.linkedin.com/in/james-derbyshire-7989531/" TargetMode="External"/><Relationship Id="rId1966" Type="http://schemas.openxmlformats.org/officeDocument/2006/relationships/hyperlink" Target="https://www.gbprotect.com/" TargetMode="External"/><Relationship Id="rId1967" Type="http://schemas.openxmlformats.org/officeDocument/2006/relationships/hyperlink" Target="https://www.linkedin.com/in/mel-holstrom-94b888/" TargetMode="External"/><Relationship Id="rId1968" Type="http://schemas.openxmlformats.org/officeDocument/2006/relationships/hyperlink" Target="https://www.linkedin.com/in/ronda-palsulich/" TargetMode="External"/><Relationship Id="rId1969" Type="http://schemas.openxmlformats.org/officeDocument/2006/relationships/hyperlink" Target="https://www.globaldatasentinel.com/" TargetMode="External"/><Relationship Id="rId1960" Type="http://schemas.openxmlformats.org/officeDocument/2006/relationships/hyperlink" Target="https://www.linkedin.com/in/jasondrewniak/" TargetMode="External"/><Relationship Id="rId1994" Type="http://schemas.openxmlformats.org/officeDocument/2006/relationships/hyperlink" Target="https://about.gitlab.com/" TargetMode="External"/><Relationship Id="rId1995" Type="http://schemas.openxmlformats.org/officeDocument/2006/relationships/hyperlink" Target="https://www.linkedin.com/in/sijbrandij" TargetMode="External"/><Relationship Id="rId1996" Type="http://schemas.openxmlformats.org/officeDocument/2006/relationships/hyperlink" Target="http://www.linkedin.com/in/tbarr/en" TargetMode="External"/><Relationship Id="rId1997" Type="http://schemas.openxmlformats.org/officeDocument/2006/relationships/hyperlink" Target="https://www.glasswallsolutions.com/" TargetMode="External"/><Relationship Id="rId1998" Type="http://schemas.openxmlformats.org/officeDocument/2006/relationships/hyperlink" Target="https://www.linkedin.com/in/dannylopez1974/" TargetMode="External"/><Relationship Id="rId1999" Type="http://schemas.openxmlformats.org/officeDocument/2006/relationships/hyperlink" Target="https://www.linkedin.com/in/misterbee/" TargetMode="External"/><Relationship Id="rId1990" Type="http://schemas.openxmlformats.org/officeDocument/2006/relationships/hyperlink" Target="https://www.linkedin.com/in/pilar-somoza-ph-d-7b130b81" TargetMode="External"/><Relationship Id="rId1991" Type="http://schemas.openxmlformats.org/officeDocument/2006/relationships/hyperlink" Target="https://www.linkedin.com/in/davidcmendenhall" TargetMode="External"/><Relationship Id="rId1992" Type="http://schemas.openxmlformats.org/officeDocument/2006/relationships/hyperlink" Target="https://www.gigatrust.com/" TargetMode="External"/><Relationship Id="rId1993" Type="http://schemas.openxmlformats.org/officeDocument/2006/relationships/hyperlink" Target="https://www.linkedin.com/in/robert-bernardi-495b8221/" TargetMode="External"/><Relationship Id="rId1983" Type="http://schemas.openxmlformats.org/officeDocument/2006/relationships/hyperlink" Target="https://www.gfi.com/" TargetMode="External"/><Relationship Id="rId1984" Type="http://schemas.openxmlformats.org/officeDocument/2006/relationships/hyperlink" Target="https://www.linkedin.com/in/dan-beer-ottawa/" TargetMode="External"/><Relationship Id="rId1985" Type="http://schemas.openxmlformats.org/officeDocument/2006/relationships/hyperlink" Target="https://www.linkedin.com/in/scott-thorburn/" TargetMode="External"/><Relationship Id="rId1986" Type="http://schemas.openxmlformats.org/officeDocument/2006/relationships/hyperlink" Target="https://www.gigamon.com/" TargetMode="External"/><Relationship Id="rId1987" Type="http://schemas.openxmlformats.org/officeDocument/2006/relationships/hyperlink" Target="https://www.linkedin.com/in/hooperpaul/" TargetMode="External"/><Relationship Id="rId1988" Type="http://schemas.openxmlformats.org/officeDocument/2006/relationships/hyperlink" Target="https://www.linkedin.com/in/mandeepkhera1" TargetMode="External"/><Relationship Id="rId1989" Type="http://schemas.openxmlformats.org/officeDocument/2006/relationships/hyperlink" Target="https://giganetworks.com/" TargetMode="External"/><Relationship Id="rId1980" Type="http://schemas.openxmlformats.org/officeDocument/2006/relationships/hyperlink" Target="https://www.getresponse.com/" TargetMode="External"/><Relationship Id="rId1981" Type="http://schemas.openxmlformats.org/officeDocument/2006/relationships/hyperlink" Target="https://www.linkedin.com/in/grabowski/" TargetMode="External"/><Relationship Id="rId1982" Type="http://schemas.openxmlformats.org/officeDocument/2006/relationships/hyperlink" Target="https://www.linkedin.com/in/danielbrzezinski/" TargetMode="External"/><Relationship Id="rId1930" Type="http://schemas.openxmlformats.org/officeDocument/2006/relationships/hyperlink" Target="https://www.linkedin.com/public-profile/in/edward-amoroso?challengeId=AQHtdwH3aYPuxgAAAXXk2c6pIIubofKIMXT-R26i9Z9f6zNkCUpV54TNh5MJxbcMYpIgrWvvVw0pCGuV8lfN5wApNzxpuo47nw&amp;submissionId=899b246b-3c2b-4916-0f9d-3ec4ca832559" TargetMode="External"/><Relationship Id="rId1931" Type="http://schemas.openxmlformats.org/officeDocument/2006/relationships/hyperlink" Target="https://frsecure.com/" TargetMode="External"/><Relationship Id="rId1932" Type="http://schemas.openxmlformats.org/officeDocument/2006/relationships/hyperlink" Target="https://www.linkedin.com/in/evanfrancen/" TargetMode="External"/><Relationship Id="rId1933" Type="http://schemas.openxmlformats.org/officeDocument/2006/relationships/hyperlink" Target="https://www.linkedin.com/in/drewboeke/" TargetMode="External"/><Relationship Id="rId1934" Type="http://schemas.openxmlformats.org/officeDocument/2006/relationships/hyperlink" Target="https://fudosecurity.com/en/" TargetMode="External"/><Relationship Id="rId1935" Type="http://schemas.openxmlformats.org/officeDocument/2006/relationships/hyperlink" Target="https://www.linkedin.com/in/patrykbrozek/" TargetMode="External"/><Relationship Id="rId1936" Type="http://schemas.openxmlformats.org/officeDocument/2006/relationships/hyperlink" Target="https://www.fugue.co/" TargetMode="External"/><Relationship Id="rId1937" Type="http://schemas.openxmlformats.org/officeDocument/2006/relationships/hyperlink" Target="https://www.linkedin.com/in/phillipmerrick" TargetMode="External"/><Relationship Id="rId1938" Type="http://schemas.openxmlformats.org/officeDocument/2006/relationships/hyperlink" Target="https://www.linkedin.com/in/jaredelder" TargetMode="External"/><Relationship Id="rId1939" Type="http://schemas.openxmlformats.org/officeDocument/2006/relationships/hyperlink" Target="https://www.futurex.com/" TargetMode="External"/><Relationship Id="rId1920" Type="http://schemas.openxmlformats.org/officeDocument/2006/relationships/hyperlink" Target="https://www.fortscale.com" TargetMode="External"/><Relationship Id="rId1921" Type="http://schemas.openxmlformats.org/officeDocument/2006/relationships/hyperlink" Target="https://www.linkedin.com/in/idan-tendler" TargetMode="External"/><Relationship Id="rId1922" Type="http://schemas.openxmlformats.org/officeDocument/2006/relationships/hyperlink" Target="https://www.linkedin.com/in/rodolfomelgoza/" TargetMode="External"/><Relationship Id="rId1923" Type="http://schemas.openxmlformats.org/officeDocument/2006/relationships/hyperlink" Target="https://www.forumsys.com/" TargetMode="External"/><Relationship Id="rId1924" Type="http://schemas.openxmlformats.org/officeDocument/2006/relationships/hyperlink" Target="https://www.linkedin.com/in/mamoonyunus/" TargetMode="External"/><Relationship Id="rId1925" Type="http://schemas.openxmlformats.org/officeDocument/2006/relationships/hyperlink" Target="https://www.linkedin.com/in/michaelcantonforumsys/" TargetMode="External"/><Relationship Id="rId1926" Type="http://schemas.openxmlformats.org/officeDocument/2006/relationships/hyperlink" Target="https://fossa.com/" TargetMode="External"/><Relationship Id="rId1927" Type="http://schemas.openxmlformats.org/officeDocument/2006/relationships/hyperlink" Target="https://www.linkedin.com/in/kevinxizhao/" TargetMode="External"/><Relationship Id="rId1928" Type="http://schemas.openxmlformats.org/officeDocument/2006/relationships/hyperlink" Target="https://www.linkedin.com/in/ryangoldman/" TargetMode="External"/><Relationship Id="rId1929" Type="http://schemas.openxmlformats.org/officeDocument/2006/relationships/hyperlink" Target="https://www.framecyber.com/" TargetMode="External"/><Relationship Id="rId4190" Type="http://schemas.openxmlformats.org/officeDocument/2006/relationships/hyperlink" Target="https://www.linkedin.com/in/hilarygkillian/" TargetMode="External"/><Relationship Id="rId4192" Type="http://schemas.openxmlformats.org/officeDocument/2006/relationships/hyperlink" Target="https://www.linkedin.com/in/lise-lapointe-bb7b9a1/" TargetMode="External"/><Relationship Id="rId4191" Type="http://schemas.openxmlformats.org/officeDocument/2006/relationships/hyperlink" Target="https://terranovasecurity.com/" TargetMode="External"/><Relationship Id="rId4194" Type="http://schemas.openxmlformats.org/officeDocument/2006/relationships/hyperlink" Target="https://www.tesserent.com/site/content/" TargetMode="External"/><Relationship Id="rId4193" Type="http://schemas.openxmlformats.org/officeDocument/2006/relationships/hyperlink" Target="https://www.linkedin.com/in/jamal-elachqar-0380196/" TargetMode="External"/><Relationship Id="rId4196" Type="http://schemas.openxmlformats.org/officeDocument/2006/relationships/hyperlink" Target="https://www.linkedin.com/in/alexandra-belcher/" TargetMode="External"/><Relationship Id="rId4195" Type="http://schemas.openxmlformats.org/officeDocument/2006/relationships/hyperlink" Target="https://www.linkedin.com/in/kuhansen/" TargetMode="External"/><Relationship Id="rId4198" Type="http://schemas.openxmlformats.org/officeDocument/2006/relationships/hyperlink" Target="https://www.linkedin.com/in/timothyrsadler/" TargetMode="External"/><Relationship Id="rId4197" Type="http://schemas.openxmlformats.org/officeDocument/2006/relationships/hyperlink" Target="https://www.tessian.com/" TargetMode="External"/><Relationship Id="rId4199" Type="http://schemas.openxmlformats.org/officeDocument/2006/relationships/hyperlink" Target="https://www.linkedin.com/in/ndraca/" TargetMode="External"/><Relationship Id="rId1950" Type="http://schemas.openxmlformats.org/officeDocument/2006/relationships/hyperlink" Target="https://www.linkedin.com/in/peter-clowes-8a0a0a/" TargetMode="External"/><Relationship Id="rId1951" Type="http://schemas.openxmlformats.org/officeDocument/2006/relationships/hyperlink" Target="https://galois.com/" TargetMode="External"/><Relationship Id="rId1952" Type="http://schemas.openxmlformats.org/officeDocument/2006/relationships/hyperlink" Target="https://www.linkedin.com/in/robert-wiltbank-00196/" TargetMode="External"/><Relationship Id="rId1953" Type="http://schemas.openxmlformats.org/officeDocument/2006/relationships/hyperlink" Target="https://www.gamasec.com/" TargetMode="External"/><Relationship Id="rId1954" Type="http://schemas.openxmlformats.org/officeDocument/2006/relationships/hyperlink" Target="https://www.linkedin.com/in/avibartov/" TargetMode="External"/><Relationship Id="rId1955" Type="http://schemas.openxmlformats.org/officeDocument/2006/relationships/hyperlink" Target="http://gamma.ai/" TargetMode="External"/><Relationship Id="rId1956" Type="http://schemas.openxmlformats.org/officeDocument/2006/relationships/hyperlink" Target="https://gamma.ai/" TargetMode="External"/><Relationship Id="rId1957" Type="http://schemas.openxmlformats.org/officeDocument/2006/relationships/hyperlink" Target="https://www.linkedin.com/in/argoel/" TargetMode="External"/><Relationship Id="rId1958" Type="http://schemas.openxmlformats.org/officeDocument/2006/relationships/hyperlink" Target="https://www.garlandtechnology.com/" TargetMode="External"/><Relationship Id="rId1959" Type="http://schemas.openxmlformats.org/officeDocument/2006/relationships/hyperlink" Target="https://www.linkedin.com/in/chrisbihary/" TargetMode="External"/><Relationship Id="rId1940" Type="http://schemas.openxmlformats.org/officeDocument/2006/relationships/hyperlink" Target="https://www.linkedin.com/in/abby-smith-a4485311/" TargetMode="External"/><Relationship Id="rId1941" Type="http://schemas.openxmlformats.org/officeDocument/2006/relationships/hyperlink" Target="https://fuzzbuzz.io/" TargetMode="External"/><Relationship Id="rId1942" Type="http://schemas.openxmlformats.org/officeDocument/2006/relationships/hyperlink" Target="https://www.gartner.com/en" TargetMode="External"/><Relationship Id="rId1943" Type="http://schemas.openxmlformats.org/officeDocument/2006/relationships/hyperlink" Target="http://www.linkedin.com/in/gideongartner" TargetMode="External"/><Relationship Id="rId1944" Type="http://schemas.openxmlformats.org/officeDocument/2006/relationships/hyperlink" Target="https://www.linkedin.com/in/michaellthompson1/" TargetMode="External"/><Relationship Id="rId1945" Type="http://schemas.openxmlformats.org/officeDocument/2006/relationships/hyperlink" Target="http://www.fyde.com/" TargetMode="External"/><Relationship Id="rId1946" Type="http://schemas.openxmlformats.org/officeDocument/2006/relationships/hyperlink" Target="https://www.linkedin.com/in/sinaneren/" TargetMode="External"/><Relationship Id="rId1947" Type="http://schemas.openxmlformats.org/officeDocument/2006/relationships/hyperlink" Target="http://www.gdata-software.com" TargetMode="External"/><Relationship Id="rId1948" Type="http://schemas.openxmlformats.org/officeDocument/2006/relationships/hyperlink" Target="https://www.galaxkey.com" TargetMode="External"/><Relationship Id="rId1949" Type="http://schemas.openxmlformats.org/officeDocument/2006/relationships/hyperlink" Target="https://www.linkedin.com/in/randhirshinde" TargetMode="External"/><Relationship Id="rId2423" Type="http://schemas.openxmlformats.org/officeDocument/2006/relationships/hyperlink" Target="https://www.linkedin.com/in/melissa-puls-0520a61/" TargetMode="External"/><Relationship Id="rId3755" Type="http://schemas.openxmlformats.org/officeDocument/2006/relationships/hyperlink" Target="http://securityuniversity.net" TargetMode="External"/><Relationship Id="rId2424" Type="http://schemas.openxmlformats.org/officeDocument/2006/relationships/hyperlink" Target="https://www.infosys.com/" TargetMode="External"/><Relationship Id="rId3754" Type="http://schemas.openxmlformats.org/officeDocument/2006/relationships/hyperlink" Target="https://www.linkedin.com/in/susanne-gurman" TargetMode="External"/><Relationship Id="rId2425" Type="http://schemas.openxmlformats.org/officeDocument/2006/relationships/hyperlink" Target="https://www.linkedin.com/in/salilparekh/" TargetMode="External"/><Relationship Id="rId3757" Type="http://schemas.openxmlformats.org/officeDocument/2006/relationships/hyperlink" Target="https://www.linkedin.com/in/terryhirsch/" TargetMode="External"/><Relationship Id="rId2426" Type="http://schemas.openxmlformats.org/officeDocument/2006/relationships/hyperlink" Target="http://www.iwelcome.com" TargetMode="External"/><Relationship Id="rId3756" Type="http://schemas.openxmlformats.org/officeDocument/2006/relationships/hyperlink" Target="https://www.securityweaver.com/" TargetMode="External"/><Relationship Id="rId2427" Type="http://schemas.openxmlformats.org/officeDocument/2006/relationships/hyperlink" Target="https://www.linkedin.com/in/dannydevreeze/" TargetMode="External"/><Relationship Id="rId3759" Type="http://schemas.openxmlformats.org/officeDocument/2006/relationships/hyperlink" Target="https://www.security-database.com/" TargetMode="External"/><Relationship Id="rId2428" Type="http://schemas.openxmlformats.org/officeDocument/2006/relationships/hyperlink" Target="https://www.linkedin.com/in/wijnand-van-de-calseijde-b0a7b2/" TargetMode="External"/><Relationship Id="rId3758" Type="http://schemas.openxmlformats.org/officeDocument/2006/relationships/hyperlink" Target="https://www.linkedin.com/in/sdubravac/" TargetMode="External"/><Relationship Id="rId2429" Type="http://schemas.openxmlformats.org/officeDocument/2006/relationships/hyperlink" Target="https://www.ingenico.com/" TargetMode="External"/><Relationship Id="rId509" Type="http://schemas.openxmlformats.org/officeDocument/2006/relationships/hyperlink" Target="https://www.linkedin.com/in/lou-ann-layton-063974196/" TargetMode="External"/><Relationship Id="rId508" Type="http://schemas.openxmlformats.org/officeDocument/2006/relationships/hyperlink" Target="https://www.beazley.com/" TargetMode="External"/><Relationship Id="rId503" Type="http://schemas.openxmlformats.org/officeDocument/2006/relationships/hyperlink" Target="https://www.axonius.com//" TargetMode="External"/><Relationship Id="rId502" Type="http://schemas.openxmlformats.org/officeDocument/2006/relationships/hyperlink" Target="https://www.linkedin.com/in/karingiertta/" TargetMode="External"/><Relationship Id="rId501" Type="http://schemas.openxmlformats.org/officeDocument/2006/relationships/hyperlink" Target="https://www.linkedin.com/in/babaksadighi/" TargetMode="External"/><Relationship Id="rId500" Type="http://schemas.openxmlformats.org/officeDocument/2006/relationships/hyperlink" Target="https://www.axiomatics.com/" TargetMode="External"/><Relationship Id="rId507" Type="http://schemas.openxmlformats.org/officeDocument/2006/relationships/hyperlink" Target="https://www.linkedin.com/in/martha-mims-3a84588/" TargetMode="External"/><Relationship Id="rId506" Type="http://schemas.openxmlformats.org/officeDocument/2006/relationships/hyperlink" Target="https://www.axxumtech.com/" TargetMode="External"/><Relationship Id="rId505" Type="http://schemas.openxmlformats.org/officeDocument/2006/relationships/hyperlink" Target="https://www.linkedin.com/in/nathanwburke/" TargetMode="External"/><Relationship Id="rId504" Type="http://schemas.openxmlformats.org/officeDocument/2006/relationships/hyperlink" Target="https://www.linkedin.com/in/deansysman/" TargetMode="External"/><Relationship Id="rId3751" Type="http://schemas.openxmlformats.org/officeDocument/2006/relationships/hyperlink" Target="https://www.linkedin.com/in/stevekatz3/" TargetMode="External"/><Relationship Id="rId2420" Type="http://schemas.openxmlformats.org/officeDocument/2006/relationships/hyperlink" Target="https://www.linkedin.com/in/stevenhumphreys" TargetMode="External"/><Relationship Id="rId3750" Type="http://schemas.openxmlformats.org/officeDocument/2006/relationships/hyperlink" Target="https://www.securityrisksolutions.com/" TargetMode="External"/><Relationship Id="rId2421" Type="http://schemas.openxmlformats.org/officeDocument/2006/relationships/hyperlink" Target="https://www.linkedin.com/in/mike-taylor-3573302/" TargetMode="External"/><Relationship Id="rId3753" Type="http://schemas.openxmlformats.org/officeDocument/2006/relationships/hyperlink" Target="https://www.linkedin.com/in/ayampolskiy/" TargetMode="External"/><Relationship Id="rId2422" Type="http://schemas.openxmlformats.org/officeDocument/2006/relationships/hyperlink" Target="https://www.ivanti.com/" TargetMode="External"/><Relationship Id="rId3752" Type="http://schemas.openxmlformats.org/officeDocument/2006/relationships/hyperlink" Target="https://securityscorecard.com/" TargetMode="External"/><Relationship Id="rId2412" Type="http://schemas.openxmlformats.org/officeDocument/2006/relationships/hyperlink" Target="https://uk.linkedin.com/in/john-michael-24096922" TargetMode="External"/><Relationship Id="rId3744" Type="http://schemas.openxmlformats.org/officeDocument/2006/relationships/hyperlink" Target="https://www.securityondemand.com/" TargetMode="External"/><Relationship Id="rId2413" Type="http://schemas.openxmlformats.org/officeDocument/2006/relationships/hyperlink" Target="https://itcsecure.com/" TargetMode="External"/><Relationship Id="rId3743" Type="http://schemas.openxmlformats.org/officeDocument/2006/relationships/hyperlink" Target="https://www.linkedin.com/in/mariewhite/" TargetMode="External"/><Relationship Id="rId2414" Type="http://schemas.openxmlformats.org/officeDocument/2006/relationships/hyperlink" Target="https://uk.linkedin.com/in/arnorobbertse" TargetMode="External"/><Relationship Id="rId3746" Type="http://schemas.openxmlformats.org/officeDocument/2006/relationships/hyperlink" Target="https://www.linkedin.com/in/kimjscott" TargetMode="External"/><Relationship Id="rId2415" Type="http://schemas.openxmlformats.org/officeDocument/2006/relationships/hyperlink" Target="https://www.itpro.tv/" TargetMode="External"/><Relationship Id="rId3745" Type="http://schemas.openxmlformats.org/officeDocument/2006/relationships/hyperlink" Target="https://www.linkedin.com/in/peterbybee/" TargetMode="External"/><Relationship Id="rId2416" Type="http://schemas.openxmlformats.org/officeDocument/2006/relationships/hyperlink" Target="https://www.linkedin.com/in/timbroom" TargetMode="External"/><Relationship Id="rId3748" Type="http://schemas.openxmlformats.org/officeDocument/2006/relationships/hyperlink" Target="https://www.linkedin.com/in/dougburks" TargetMode="External"/><Relationship Id="rId2417" Type="http://schemas.openxmlformats.org/officeDocument/2006/relationships/hyperlink" Target="https://www.linkedin.com/in/valerie-riley-5a5ab82a" TargetMode="External"/><Relationship Id="rId3747" Type="http://schemas.openxmlformats.org/officeDocument/2006/relationships/hyperlink" Target="http://securityonionsolutions.com/" TargetMode="External"/><Relationship Id="rId2418" Type="http://schemas.openxmlformats.org/officeDocument/2006/relationships/hyperlink" Target="https://www.itrustinc.com/" TargetMode="External"/><Relationship Id="rId2419" Type="http://schemas.openxmlformats.org/officeDocument/2006/relationships/hyperlink" Target="https://www.identiv.com/" TargetMode="External"/><Relationship Id="rId3749" Type="http://schemas.openxmlformats.org/officeDocument/2006/relationships/hyperlink" Target="https://www.linkedin.com/in/mike-reeves-948b131/" TargetMode="External"/><Relationship Id="rId3740" Type="http://schemas.openxmlformats.org/officeDocument/2006/relationships/hyperlink" Target="https://www.smpone.com/" TargetMode="External"/><Relationship Id="rId2410" Type="http://schemas.openxmlformats.org/officeDocument/2006/relationships/hyperlink" Target="https://www.iai.co.il/" TargetMode="External"/><Relationship Id="rId3742" Type="http://schemas.openxmlformats.org/officeDocument/2006/relationships/hyperlink" Target="https://www.securitymentor.com/" TargetMode="External"/><Relationship Id="rId2411" Type="http://schemas.openxmlformats.org/officeDocument/2006/relationships/hyperlink" Target="https://istorage-uk.com/" TargetMode="External"/><Relationship Id="rId3741" Type="http://schemas.openxmlformats.org/officeDocument/2006/relationships/hyperlink" Target="https://www.linkedin.com/in/james-achille-65bb026/" TargetMode="External"/><Relationship Id="rId1114" Type="http://schemas.openxmlformats.org/officeDocument/2006/relationships/hyperlink" Target="https://www.linkedin.com/in/ann-lathrop-7026b25/" TargetMode="External"/><Relationship Id="rId2445" Type="http://schemas.openxmlformats.org/officeDocument/2006/relationships/hyperlink" Target="https://www.linkedin.com/in/bob-swan-263aa07/" TargetMode="External"/><Relationship Id="rId3777" Type="http://schemas.openxmlformats.org/officeDocument/2006/relationships/hyperlink" Target="https://www.linkedin.com/shareArticle?url=https://www.securonix.com/team-members/sachin-nayyar/" TargetMode="External"/><Relationship Id="rId1115" Type="http://schemas.openxmlformats.org/officeDocument/2006/relationships/hyperlink" Target="https://www.crownsterling.io/" TargetMode="External"/><Relationship Id="rId2446" Type="http://schemas.openxmlformats.org/officeDocument/2006/relationships/hyperlink" Target="https://www.linkedin.com/in/karenmwalker/" TargetMode="External"/><Relationship Id="rId3776" Type="http://schemas.openxmlformats.org/officeDocument/2006/relationships/hyperlink" Target="https://www.securonix.com/" TargetMode="External"/><Relationship Id="rId1116" Type="http://schemas.openxmlformats.org/officeDocument/2006/relationships/hyperlink" Target="https://www.linkedin.com/in/rgrant888/" TargetMode="External"/><Relationship Id="rId2447" Type="http://schemas.openxmlformats.org/officeDocument/2006/relationships/hyperlink" Target="https://jask.com/" TargetMode="External"/><Relationship Id="rId3779" Type="http://schemas.openxmlformats.org/officeDocument/2006/relationships/hyperlink" Target="https://securosis.com/" TargetMode="External"/><Relationship Id="rId1117" Type="http://schemas.openxmlformats.org/officeDocument/2006/relationships/hyperlink" Target="https://www.crypsisgroup.com/" TargetMode="External"/><Relationship Id="rId2448" Type="http://schemas.openxmlformats.org/officeDocument/2006/relationships/hyperlink" Target="https://www.linkedin.com/in/dm2020/" TargetMode="External"/><Relationship Id="rId3778" Type="http://schemas.openxmlformats.org/officeDocument/2006/relationships/hyperlink" Target="https://www.linkedin.com/shareArticle?url=https://www.securonix.com/team-members/nitin-agale/" TargetMode="External"/><Relationship Id="rId1118" Type="http://schemas.openxmlformats.org/officeDocument/2006/relationships/hyperlink" Target="https://www.linkedin.com/in/bret-padres-ba02122/" TargetMode="External"/><Relationship Id="rId2449" Type="http://schemas.openxmlformats.org/officeDocument/2006/relationships/hyperlink" Target="https://www.linkedin.com/in/gregcmartin/" TargetMode="External"/><Relationship Id="rId1119" Type="http://schemas.openxmlformats.org/officeDocument/2006/relationships/hyperlink" Target="https://www.linkedin.com/in/anne-m-65b4234/" TargetMode="External"/><Relationship Id="rId525" Type="http://schemas.openxmlformats.org/officeDocument/2006/relationships/hyperlink" Target="http://www.barclaysimpson.com/" TargetMode="External"/><Relationship Id="rId524" Type="http://schemas.openxmlformats.org/officeDocument/2006/relationships/hyperlink" Target="https://www.linkedin.com/in/brianjosephmcmahon/" TargetMode="External"/><Relationship Id="rId523" Type="http://schemas.openxmlformats.org/officeDocument/2006/relationships/hyperlink" Target="http://banduracyber.com/" TargetMode="External"/><Relationship Id="rId522" Type="http://schemas.openxmlformats.org/officeDocument/2006/relationships/hyperlink" Target="https://www.bambenekconsulting.com" TargetMode="External"/><Relationship Id="rId529" Type="http://schemas.openxmlformats.org/officeDocument/2006/relationships/hyperlink" Target="https://www.blackberry.com/us/en" TargetMode="External"/><Relationship Id="rId528" Type="http://schemas.openxmlformats.org/officeDocument/2006/relationships/hyperlink" Target="https://www.linkedin.com/in/michaelduffyceo/" TargetMode="External"/><Relationship Id="rId527" Type="http://schemas.openxmlformats.org/officeDocument/2006/relationships/hyperlink" Target="http://www.barkly.com/" TargetMode="External"/><Relationship Id="rId526" Type="http://schemas.openxmlformats.org/officeDocument/2006/relationships/hyperlink" Target="https://www.linkedin.com/in/deanspencer/" TargetMode="External"/><Relationship Id="rId3771" Type="http://schemas.openxmlformats.org/officeDocument/2006/relationships/hyperlink" Target="http://securityrecruiter.com/" TargetMode="External"/><Relationship Id="rId2440" Type="http://schemas.openxmlformats.org/officeDocument/2006/relationships/hyperlink" Target="https://www.linkedin.com/in/greg-colla-03090a21/" TargetMode="External"/><Relationship Id="rId3770" Type="http://schemas.openxmlformats.org/officeDocument/2006/relationships/hyperlink" Target="https://www.securityorb.com/" TargetMode="External"/><Relationship Id="rId521" Type="http://schemas.openxmlformats.org/officeDocument/2006/relationships/hyperlink" Target="https://www.linkedin.com/in/kimberlyjohnson33/" TargetMode="External"/><Relationship Id="rId1110" Type="http://schemas.openxmlformats.org/officeDocument/2006/relationships/hyperlink" Target="https://www.linkedin.com/in/philippehumeau/" TargetMode="External"/><Relationship Id="rId2441" Type="http://schemas.openxmlformats.org/officeDocument/2006/relationships/hyperlink" Target="https://www.inpixon.com/" TargetMode="External"/><Relationship Id="rId3773" Type="http://schemas.openxmlformats.org/officeDocument/2006/relationships/hyperlink" Target="https://securityscorecard.com/" TargetMode="External"/><Relationship Id="rId520" Type="http://schemas.openxmlformats.org/officeDocument/2006/relationships/hyperlink" Target="https://www.linkedin.com/in/midepasquale/" TargetMode="External"/><Relationship Id="rId1111" Type="http://schemas.openxmlformats.org/officeDocument/2006/relationships/hyperlink" Target="https://www.linkedin.com/in/laurentsoubrevilla/" TargetMode="External"/><Relationship Id="rId2442" Type="http://schemas.openxmlformats.org/officeDocument/2006/relationships/hyperlink" Target="https://www.linkedin.com/in/nadir1/" TargetMode="External"/><Relationship Id="rId3772" Type="http://schemas.openxmlformats.org/officeDocument/2006/relationships/hyperlink" Target="https://www.securityrecruiter.com/" TargetMode="External"/><Relationship Id="rId1112" Type="http://schemas.openxmlformats.org/officeDocument/2006/relationships/hyperlink" Target="https://www.crowe.com/" TargetMode="External"/><Relationship Id="rId2443" Type="http://schemas.openxmlformats.org/officeDocument/2006/relationships/hyperlink" Target="https://www.linkedin.com/in/jodyshaffer/" TargetMode="External"/><Relationship Id="rId3775" Type="http://schemas.openxmlformats.org/officeDocument/2006/relationships/hyperlink" Target="https://www.linkedin.com/in/susanne-gurman/" TargetMode="External"/><Relationship Id="rId1113" Type="http://schemas.openxmlformats.org/officeDocument/2006/relationships/hyperlink" Target="https://www.linkedin.com/in/jimpowerscrowe/" TargetMode="External"/><Relationship Id="rId2444" Type="http://schemas.openxmlformats.org/officeDocument/2006/relationships/hyperlink" Target="http://www.intel.com/" TargetMode="External"/><Relationship Id="rId3774" Type="http://schemas.openxmlformats.org/officeDocument/2006/relationships/hyperlink" Target="https://www.linkedin.com/in/ayampolskiy/" TargetMode="External"/><Relationship Id="rId1103" Type="http://schemas.openxmlformats.org/officeDocument/2006/relationships/hyperlink" Target="https://www.criticalstart.com/" TargetMode="External"/><Relationship Id="rId2434" Type="http://schemas.openxmlformats.org/officeDocument/2006/relationships/hyperlink" Target="https://www.linkedin.com/in/alex-pepe-071901115/" TargetMode="External"/><Relationship Id="rId3766" Type="http://schemas.openxmlformats.org/officeDocument/2006/relationships/hyperlink" Target="https://www.linkedin.com/in/mattwilbanks/" TargetMode="External"/><Relationship Id="rId1104" Type="http://schemas.openxmlformats.org/officeDocument/2006/relationships/hyperlink" Target="https://www.linkedin.com/in/txrobdavis/" TargetMode="External"/><Relationship Id="rId2435" Type="http://schemas.openxmlformats.org/officeDocument/2006/relationships/hyperlink" Target="https://www.jacobs.com/" TargetMode="External"/><Relationship Id="rId3765" Type="http://schemas.openxmlformats.org/officeDocument/2006/relationships/hyperlink" Target="https://www.linkedin.com/in/tedgutierrez/" TargetMode="External"/><Relationship Id="rId1105" Type="http://schemas.openxmlformats.org/officeDocument/2006/relationships/hyperlink" Target="https://www.linkedin.com/in/carrienkelly/" TargetMode="External"/><Relationship Id="rId2436" Type="http://schemas.openxmlformats.org/officeDocument/2006/relationships/hyperlink" Target="https://www.linkedin.com/in/stevedemetrioujacobs/" TargetMode="External"/><Relationship Id="rId3768" Type="http://schemas.openxmlformats.org/officeDocument/2006/relationships/hyperlink" Target="https://www.linkedin.com/in/brad-caldwell-b522076/" TargetMode="External"/><Relationship Id="rId1106" Type="http://schemas.openxmlformats.org/officeDocument/2006/relationships/hyperlink" Target="https://www.acrossecurity.com/" TargetMode="External"/><Relationship Id="rId2437" Type="http://schemas.openxmlformats.org/officeDocument/2006/relationships/hyperlink" Target="http://www.janrain.com" TargetMode="External"/><Relationship Id="rId3767" Type="http://schemas.openxmlformats.org/officeDocument/2006/relationships/hyperlink" Target="https://www.securitymetrics.com/" TargetMode="External"/><Relationship Id="rId1107" Type="http://schemas.openxmlformats.org/officeDocument/2006/relationships/hyperlink" Target="https://cronus-cyber.com/" TargetMode="External"/><Relationship Id="rId2438" Type="http://schemas.openxmlformats.org/officeDocument/2006/relationships/hyperlink" Target="https://www.linkedin.com/in/jimkaskade/" TargetMode="External"/><Relationship Id="rId1108" Type="http://schemas.openxmlformats.org/officeDocument/2006/relationships/hyperlink" Target="https://www.linkedin.com/in/doron-sivan-b21892b/?originalSubdomain=il" TargetMode="External"/><Relationship Id="rId2439" Type="http://schemas.openxmlformats.org/officeDocument/2006/relationships/hyperlink" Target="https://www.janusnet.com" TargetMode="External"/><Relationship Id="rId3769" Type="http://schemas.openxmlformats.org/officeDocument/2006/relationships/hyperlink" Target="https://www.linkedin.com/in/ian-taylor-078a6715/" TargetMode="External"/><Relationship Id="rId1109" Type="http://schemas.openxmlformats.org/officeDocument/2006/relationships/hyperlink" Target="https://crowdsec.net/" TargetMode="External"/><Relationship Id="rId519" Type="http://schemas.openxmlformats.org/officeDocument/2006/relationships/hyperlink" Target="https://www.bio-key.com/international/" TargetMode="External"/><Relationship Id="rId514" Type="http://schemas.openxmlformats.org/officeDocument/2006/relationships/hyperlink" Target="https://www.linkedin.com/in/haroldbyun/" TargetMode="External"/><Relationship Id="rId513" Type="http://schemas.openxmlformats.org/officeDocument/2006/relationships/hyperlink" Target="https://www.linkedin.com/in/ameeshd/" TargetMode="External"/><Relationship Id="rId512" Type="http://schemas.openxmlformats.org/officeDocument/2006/relationships/hyperlink" Target="http://baffle.io/" TargetMode="External"/><Relationship Id="rId511" Type="http://schemas.openxmlformats.org/officeDocument/2006/relationships/hyperlink" Target="https://www.linkedin.com/in/joakim-sundberg-4129252/" TargetMode="External"/><Relationship Id="rId518" Type="http://schemas.openxmlformats.org/officeDocument/2006/relationships/hyperlink" Target="https://www.linkedin.com/in/gaurav-banga-0a527b/" TargetMode="External"/><Relationship Id="rId517" Type="http://schemas.openxmlformats.org/officeDocument/2006/relationships/hyperlink" Target="https://www.balbix.com/" TargetMode="External"/><Relationship Id="rId516" Type="http://schemas.openxmlformats.org/officeDocument/2006/relationships/hyperlink" Target="https://www.linkedin.com/in/mbruck/" TargetMode="External"/><Relationship Id="rId515" Type="http://schemas.openxmlformats.org/officeDocument/2006/relationships/hyperlink" Target="https://www.baisecurity.net/" TargetMode="External"/><Relationship Id="rId3760" Type="http://schemas.openxmlformats.org/officeDocument/2006/relationships/hyperlink" Target="https://www.linkedin.com/in/benjamin-picuira-a41710/" TargetMode="External"/><Relationship Id="rId510" Type="http://schemas.openxmlformats.org/officeDocument/2006/relationships/hyperlink" Target="https://www.baffinbaynetworks.com" TargetMode="External"/><Relationship Id="rId2430" Type="http://schemas.openxmlformats.org/officeDocument/2006/relationships/hyperlink" Target="https://www.linkedin.com/in/marc-henri-desportes-6673139/" TargetMode="External"/><Relationship Id="rId3762" Type="http://schemas.openxmlformats.org/officeDocument/2006/relationships/hyperlink" Target="http://linkedin.com/in/koby-danon-02645" TargetMode="External"/><Relationship Id="rId1100" Type="http://schemas.openxmlformats.org/officeDocument/2006/relationships/hyperlink" Target="https://cradlepoint.com/" TargetMode="External"/><Relationship Id="rId2431" Type="http://schemas.openxmlformats.org/officeDocument/2006/relationships/hyperlink" Target="https://www.crunchbase.com/search/funding_rounds/field/organizations/last_funding_type/ingenico-group-2" TargetMode="External"/><Relationship Id="rId3761" Type="http://schemas.openxmlformats.org/officeDocument/2006/relationships/hyperlink" Target="https://www.securitydam.com/" TargetMode="External"/><Relationship Id="rId1101" Type="http://schemas.openxmlformats.org/officeDocument/2006/relationships/hyperlink" Target="https://www.linkedin.com/in/geomulhern/" TargetMode="External"/><Relationship Id="rId2432" Type="http://schemas.openxmlformats.org/officeDocument/2006/relationships/hyperlink" Target="http://www.ixiacom.com" TargetMode="External"/><Relationship Id="rId3764" Type="http://schemas.openxmlformats.org/officeDocument/2006/relationships/hyperlink" Target="https://www.securitygate.io/" TargetMode="External"/><Relationship Id="rId1102" Type="http://schemas.openxmlformats.org/officeDocument/2006/relationships/hyperlink" Target="https://www.linkedin.com/in/todd-krautkremer-40a4a6/" TargetMode="External"/><Relationship Id="rId2433" Type="http://schemas.openxmlformats.org/officeDocument/2006/relationships/hyperlink" Target="https://www.linkedin.com/in/mayerbethany/" TargetMode="External"/><Relationship Id="rId3763" Type="http://schemas.openxmlformats.org/officeDocument/2006/relationships/hyperlink" Target="https://www.linkedin.com/in/yanivraz/" TargetMode="External"/><Relationship Id="rId3711" Type="http://schemas.openxmlformats.org/officeDocument/2006/relationships/hyperlink" Target="http://www.securepush.com" TargetMode="External"/><Relationship Id="rId3710" Type="http://schemas.openxmlformats.org/officeDocument/2006/relationships/hyperlink" Target="https://www.linkedin.com/in/steve-watts-b2421527/" TargetMode="External"/><Relationship Id="rId3713" Type="http://schemas.openxmlformats.org/officeDocument/2006/relationships/hyperlink" Target="https://www.linkedin.com/in/yaronofek/" TargetMode="External"/><Relationship Id="rId3712" Type="http://schemas.openxmlformats.org/officeDocument/2006/relationships/hyperlink" Target="https://www.linkedin.com/in/jacob-kobi-tzedef-5677525/" TargetMode="External"/><Relationship Id="rId3715" Type="http://schemas.openxmlformats.org/officeDocument/2006/relationships/hyperlink" Target="http://securesky.com/" TargetMode="External"/><Relationship Id="rId3714" Type="http://schemas.openxmlformats.org/officeDocument/2006/relationships/hyperlink" Target="https://secureset.com/" TargetMode="External"/><Relationship Id="rId3717" Type="http://schemas.openxmlformats.org/officeDocument/2006/relationships/hyperlink" Target="https://securestack.com/" TargetMode="External"/><Relationship Id="rId3716" Type="http://schemas.openxmlformats.org/officeDocument/2006/relationships/hyperlink" Target="https://www.linkedin.com/in/mikehrabik/" TargetMode="External"/><Relationship Id="rId3719" Type="http://schemas.openxmlformats.org/officeDocument/2006/relationships/hyperlink" Target="https://securestrux.com/" TargetMode="External"/><Relationship Id="rId3718" Type="http://schemas.openxmlformats.org/officeDocument/2006/relationships/hyperlink" Target="https://www.linkedin.com/in/givoni/" TargetMode="External"/><Relationship Id="rId3700" Type="http://schemas.openxmlformats.org/officeDocument/2006/relationships/hyperlink" Target="https://www.linkedin.com/in/david-heardtx/" TargetMode="External"/><Relationship Id="rId3702" Type="http://schemas.openxmlformats.org/officeDocument/2006/relationships/hyperlink" Target="https://www.linkedin.com/in/irawinkler/" TargetMode="External"/><Relationship Id="rId3701" Type="http://schemas.openxmlformats.org/officeDocument/2006/relationships/hyperlink" Target="https://www.securementem.com/" TargetMode="External"/><Relationship Id="rId3704" Type="http://schemas.openxmlformats.org/officeDocument/2006/relationships/hyperlink" Target="https://www.linkedin.com/in/josephsteinberg/" TargetMode="External"/><Relationship Id="rId3703" Type="http://schemas.openxmlformats.org/officeDocument/2006/relationships/hyperlink" Target="https://www.securemysocial.com/" TargetMode="External"/><Relationship Id="rId3706" Type="http://schemas.openxmlformats.org/officeDocument/2006/relationships/hyperlink" Target="https://www.linkedin.com/in/jonbdavis/" TargetMode="External"/><Relationship Id="rId3705" Type="http://schemas.openxmlformats.org/officeDocument/2006/relationships/hyperlink" Target="https://securenation.net/" TargetMode="External"/><Relationship Id="rId3708" Type="http://schemas.openxmlformats.org/officeDocument/2006/relationships/hyperlink" Target="https://www.securenvoy.com/" TargetMode="External"/><Relationship Id="rId3707" Type="http://schemas.openxmlformats.org/officeDocument/2006/relationships/hyperlink" Target="https://www.linkedin.com/in/kimmccartybatonrouge/" TargetMode="External"/><Relationship Id="rId3709" Type="http://schemas.openxmlformats.org/officeDocument/2006/relationships/hyperlink" Target="https://www.linkedin.com/in/steve-watts-b2421527/" TargetMode="External"/><Relationship Id="rId2401" Type="http://schemas.openxmlformats.org/officeDocument/2006/relationships/hyperlink" Target="https://www.linkedin.com/in/steevehuin/" TargetMode="External"/><Relationship Id="rId3733" Type="http://schemas.openxmlformats.org/officeDocument/2006/relationships/hyperlink" Target="https://www.securitycompass.com/" TargetMode="External"/><Relationship Id="rId2402" Type="http://schemas.openxmlformats.org/officeDocument/2006/relationships/hyperlink" Target="https://ironcorelabs.com/" TargetMode="External"/><Relationship Id="rId3732" Type="http://schemas.openxmlformats.org/officeDocument/2006/relationships/hyperlink" Target="https://www.linkedin.com/in/denisepersson/" TargetMode="External"/><Relationship Id="rId2403" Type="http://schemas.openxmlformats.org/officeDocument/2006/relationships/hyperlink" Target="https://www.linkedin.com/in/pwalsh" TargetMode="External"/><Relationship Id="rId3735" Type="http://schemas.openxmlformats.org/officeDocument/2006/relationships/hyperlink" Target="https://www.linkedin.com/in/rbwarren/" TargetMode="External"/><Relationship Id="rId2404" Type="http://schemas.openxmlformats.org/officeDocument/2006/relationships/hyperlink" Target="https://www.linkedin.com/in/riahsolomon" TargetMode="External"/><Relationship Id="rId3734" Type="http://schemas.openxmlformats.org/officeDocument/2006/relationships/hyperlink" Target="https://www.linkedin.com/in/rohit-sethi-8429591/" TargetMode="External"/><Relationship Id="rId2405" Type="http://schemas.openxmlformats.org/officeDocument/2006/relationships/hyperlink" Target="https://ironscales.com/" TargetMode="External"/><Relationship Id="rId3737" Type="http://schemas.openxmlformats.org/officeDocument/2006/relationships/hyperlink" Target="https://www.linkedin.com/in/vince-poloniato-302a0a10/" TargetMode="External"/><Relationship Id="rId2406" Type="http://schemas.openxmlformats.org/officeDocument/2006/relationships/hyperlink" Target="https://www.linkedin.com/in/eyalbd1" TargetMode="External"/><Relationship Id="rId3736" Type="http://schemas.openxmlformats.org/officeDocument/2006/relationships/hyperlink" Target="https://www.securityinmotion.co.uk/" TargetMode="External"/><Relationship Id="rId2407" Type="http://schemas.openxmlformats.org/officeDocument/2006/relationships/hyperlink" Target="https://www.linkedin.com/in/tristanbishop/" TargetMode="External"/><Relationship Id="rId3739" Type="http://schemas.openxmlformats.org/officeDocument/2006/relationships/hyperlink" Target="https://www.linkedin.com/in/edadamsboston" TargetMode="External"/><Relationship Id="rId2408" Type="http://schemas.openxmlformats.org/officeDocument/2006/relationships/hyperlink" Target="https://isarr.com/" TargetMode="External"/><Relationship Id="rId3738" Type="http://schemas.openxmlformats.org/officeDocument/2006/relationships/hyperlink" Target="https://www.securityinnovation.com/" TargetMode="External"/><Relationship Id="rId2409" Type="http://schemas.openxmlformats.org/officeDocument/2006/relationships/hyperlink" Target="https://uk.linkedin.com/in/isarr" TargetMode="External"/><Relationship Id="rId3731" Type="http://schemas.openxmlformats.org/officeDocument/2006/relationships/hyperlink" Target="https://www.linkedin.com/in/frankslootman/" TargetMode="External"/><Relationship Id="rId2400" Type="http://schemas.openxmlformats.org/officeDocument/2006/relationships/hyperlink" Target="https://www.linkedin.com/in/doug-lowther-280500/" TargetMode="External"/><Relationship Id="rId3730" Type="http://schemas.openxmlformats.org/officeDocument/2006/relationships/hyperlink" Target="https://www.snowflake.com/" TargetMode="External"/><Relationship Id="rId3722" Type="http://schemas.openxmlformats.org/officeDocument/2006/relationships/hyperlink" Target="https://www.securicon.com" TargetMode="External"/><Relationship Id="rId3721" Type="http://schemas.openxmlformats.org/officeDocument/2006/relationships/hyperlink" Target="https://www.securew2.com/" TargetMode="External"/><Relationship Id="rId3724" Type="http://schemas.openxmlformats.org/officeDocument/2006/relationships/hyperlink" Target="https://securithings.com/" TargetMode="External"/><Relationship Id="rId3723" Type="http://schemas.openxmlformats.org/officeDocument/2006/relationships/hyperlink" Target="https://www.linkedin.com/in/paul-hurley-8498b8/" TargetMode="External"/><Relationship Id="rId3726" Type="http://schemas.openxmlformats.org/officeDocument/2006/relationships/hyperlink" Target="https://il.linkedin.com/in/roybrockman" TargetMode="External"/><Relationship Id="rId3725" Type="http://schemas.openxmlformats.org/officeDocument/2006/relationships/hyperlink" Target="https://il.linkedin.com/in/roydagan" TargetMode="External"/><Relationship Id="rId3728" Type="http://schemas.openxmlformats.org/officeDocument/2006/relationships/hyperlink" Target="https://www.securitybrigade.com/" TargetMode="External"/><Relationship Id="rId3727" Type="http://schemas.openxmlformats.org/officeDocument/2006/relationships/hyperlink" Target="https://www.security-audit.com" TargetMode="External"/><Relationship Id="rId3729" Type="http://schemas.openxmlformats.org/officeDocument/2006/relationships/hyperlink" Target="https://www.linkedin.com/in/yashkadakia/" TargetMode="External"/><Relationship Id="rId3720" Type="http://schemas.openxmlformats.org/officeDocument/2006/relationships/hyperlink" Target="https://www.linkedin.com/in/todd-williams-62a36989" TargetMode="External"/><Relationship Id="rId4206" Type="http://schemas.openxmlformats.org/officeDocument/2006/relationships/hyperlink" Target="https://www.thawte.com/" TargetMode="External"/><Relationship Id="rId4205" Type="http://schemas.openxmlformats.org/officeDocument/2006/relationships/hyperlink" Target="https://www.linkedin.com/company/thalesesecurity/" TargetMode="External"/><Relationship Id="rId4208" Type="http://schemas.openxmlformats.org/officeDocument/2006/relationships/hyperlink" Target="https://www.linkedin.com/in/kevin-mandia-0a07173/" TargetMode="External"/><Relationship Id="rId4207" Type="http://schemas.openxmlformats.org/officeDocument/2006/relationships/hyperlink" Target="https://www.linkedin.com/in/mark-richard-shuttleworth-a7732b164/" TargetMode="External"/><Relationship Id="rId590" Type="http://schemas.openxmlformats.org/officeDocument/2006/relationships/hyperlink" Target="https://www.linkedin.com/in/douglas-murray-2324932/" TargetMode="External"/><Relationship Id="rId4209" Type="http://schemas.openxmlformats.org/officeDocument/2006/relationships/hyperlink" Target="https://mediatrust.com/" TargetMode="External"/><Relationship Id="rId589" Type="http://schemas.openxmlformats.org/officeDocument/2006/relationships/hyperlink" Target="http://www.bigswitch.com" TargetMode="External"/><Relationship Id="rId588" Type="http://schemas.openxmlformats.org/officeDocument/2006/relationships/hyperlink" Target="https://www.linkedin.com/in/en-hui-yang-94a66280/" TargetMode="External"/><Relationship Id="rId1170" Type="http://schemas.openxmlformats.org/officeDocument/2006/relationships/hyperlink" Target="https://www.linkedin.com/in/heatheraiello/" TargetMode="External"/><Relationship Id="rId1171" Type="http://schemas.openxmlformats.org/officeDocument/2006/relationships/hyperlink" Target="https://www.cyberadapt.com/" TargetMode="External"/><Relationship Id="rId583" Type="http://schemas.openxmlformats.org/officeDocument/2006/relationships/hyperlink" Target="https://www.linkedin.com/in/andrus-kivisaar-04aaa42/" TargetMode="External"/><Relationship Id="rId1172" Type="http://schemas.openxmlformats.org/officeDocument/2006/relationships/hyperlink" Target="https://www.linkedin.com/in/simwil/" TargetMode="External"/><Relationship Id="rId582" Type="http://schemas.openxmlformats.org/officeDocument/2006/relationships/hyperlink" Target="https://bhclab.com/" TargetMode="External"/><Relationship Id="rId1173" Type="http://schemas.openxmlformats.org/officeDocument/2006/relationships/hyperlink" Target="https://www.cyberdefenseagency.com/" TargetMode="External"/><Relationship Id="rId581" Type="http://schemas.openxmlformats.org/officeDocument/2006/relationships/hyperlink" Target="https://www.linkedin.com/in/liz-shulof-03962b1/" TargetMode="External"/><Relationship Id="rId1174" Type="http://schemas.openxmlformats.org/officeDocument/2006/relationships/hyperlink" Target="https://www.linkedin.com/in/sami-saydjari-a44273/" TargetMode="External"/><Relationship Id="rId4200" Type="http://schemas.openxmlformats.org/officeDocument/2006/relationships/hyperlink" Target="https://www.tevora.com/" TargetMode="External"/><Relationship Id="rId580" Type="http://schemas.openxmlformats.org/officeDocument/2006/relationships/hyperlink" Target="https://www.linkedin.com/in/mattdircks/" TargetMode="External"/><Relationship Id="rId1175" Type="http://schemas.openxmlformats.org/officeDocument/2006/relationships/hyperlink" Target="https://www.concur.com/" TargetMode="External"/><Relationship Id="rId587" Type="http://schemas.openxmlformats.org/officeDocument/2006/relationships/hyperlink" Target="https://www.bicdroid.com/" TargetMode="External"/><Relationship Id="rId1176" Type="http://schemas.openxmlformats.org/officeDocument/2006/relationships/hyperlink" Target="https://www.linkedin.com/in/christian-klein/" TargetMode="External"/><Relationship Id="rId4202" Type="http://schemas.openxmlformats.org/officeDocument/2006/relationships/hyperlink" Target="https://www.linkedin.com/in/steve-stumpfl-2616273/" TargetMode="External"/><Relationship Id="rId586" Type="http://schemas.openxmlformats.org/officeDocument/2006/relationships/hyperlink" Target="https://www.linkedin.com/in/amarrao22/" TargetMode="External"/><Relationship Id="rId1177" Type="http://schemas.openxmlformats.org/officeDocument/2006/relationships/hyperlink" Target="https://www.linkedin.com/in/cajseattle/" TargetMode="External"/><Relationship Id="rId4201" Type="http://schemas.openxmlformats.org/officeDocument/2006/relationships/hyperlink" Target="https://www.linkedin.com/in/zadjmool/" TargetMode="External"/><Relationship Id="rId585" Type="http://schemas.openxmlformats.org/officeDocument/2006/relationships/hyperlink" Target="https://www.linkedin.com/in/subharajana/" TargetMode="External"/><Relationship Id="rId1178" Type="http://schemas.openxmlformats.org/officeDocument/2006/relationships/hyperlink" Target="https://www.cyberdiligence.com/" TargetMode="External"/><Relationship Id="rId4204" Type="http://schemas.openxmlformats.org/officeDocument/2006/relationships/hyperlink" Target="https://www.linkedin.com/in/alan-pellegrini-25b85828/" TargetMode="External"/><Relationship Id="rId584" Type="http://schemas.openxmlformats.org/officeDocument/2006/relationships/hyperlink" Target="https://biarca.io/" TargetMode="External"/><Relationship Id="rId1179" Type="http://schemas.openxmlformats.org/officeDocument/2006/relationships/hyperlink" Target="https://www.linkedin.com/in/yalkin-demirkaya-a90b641/" TargetMode="External"/><Relationship Id="rId4203" Type="http://schemas.openxmlformats.org/officeDocument/2006/relationships/hyperlink" Target="https://cpl.thalesgroup.com/" TargetMode="External"/><Relationship Id="rId1169" Type="http://schemas.openxmlformats.org/officeDocument/2006/relationships/hyperlink" Target="https://cyber360solutions.com/" TargetMode="External"/><Relationship Id="rId579" Type="http://schemas.openxmlformats.org/officeDocument/2006/relationships/hyperlink" Target="https://www.beyondtrust.com/" TargetMode="External"/><Relationship Id="rId578" Type="http://schemas.openxmlformats.org/officeDocument/2006/relationships/hyperlink" Target="https://www.linkedin.com/in/aviramjenik/" TargetMode="External"/><Relationship Id="rId577" Type="http://schemas.openxmlformats.org/officeDocument/2006/relationships/hyperlink" Target="https://beyondsecurity.com/" TargetMode="External"/><Relationship Id="rId2490" Type="http://schemas.openxmlformats.org/officeDocument/2006/relationships/hyperlink" Target="https://www.linkedin.com/in/cohenneil/" TargetMode="External"/><Relationship Id="rId1160" Type="http://schemas.openxmlformats.org/officeDocument/2006/relationships/hyperlink" Target="https://www.linkedin.com/in/frank-von-seth-8b142533/?locale=en_US" TargetMode="External"/><Relationship Id="rId2491" Type="http://schemas.openxmlformats.org/officeDocument/2006/relationships/hyperlink" Target="https://www.ipsidy.com" TargetMode="External"/><Relationship Id="rId572" Type="http://schemas.openxmlformats.org/officeDocument/2006/relationships/hyperlink" Target="https://www.linkedin.com/in/thomas-jermoluk-a4a491126/" TargetMode="External"/><Relationship Id="rId1161" Type="http://schemas.openxmlformats.org/officeDocument/2006/relationships/hyperlink" Target="https://www.ca.com/" TargetMode="External"/><Relationship Id="rId2492" Type="http://schemas.openxmlformats.org/officeDocument/2006/relationships/hyperlink" Target="https://www.kaseya.com/" TargetMode="External"/><Relationship Id="rId571" Type="http://schemas.openxmlformats.org/officeDocument/2006/relationships/hyperlink" Target="https://www.beyondidentity.com/" TargetMode="External"/><Relationship Id="rId1162" Type="http://schemas.openxmlformats.org/officeDocument/2006/relationships/hyperlink" Target="https://www.linkedin.com/in/mike-gregoire-a41520/" TargetMode="External"/><Relationship Id="rId2493" Type="http://schemas.openxmlformats.org/officeDocument/2006/relationships/hyperlink" Target="https://www.linkedin.com/in/fred-voccola-a799849/" TargetMode="External"/><Relationship Id="rId570" Type="http://schemas.openxmlformats.org/officeDocument/2006/relationships/hyperlink" Target="https://www.linkedin.com/in/jason-lyman1/" TargetMode="External"/><Relationship Id="rId1163" Type="http://schemas.openxmlformats.org/officeDocument/2006/relationships/hyperlink" Target="https://www.cybeats.com/" TargetMode="External"/><Relationship Id="rId2494" Type="http://schemas.openxmlformats.org/officeDocument/2006/relationships/hyperlink" Target="https://www.linkedin.com/in/mike-puglia-045906/" TargetMode="External"/><Relationship Id="rId1164" Type="http://schemas.openxmlformats.org/officeDocument/2006/relationships/hyperlink" Target="https://www.linkedin.com/in/draidman/" TargetMode="External"/><Relationship Id="rId2495" Type="http://schemas.openxmlformats.org/officeDocument/2006/relationships/hyperlink" Target="https://kaymera.com/" TargetMode="External"/><Relationship Id="rId576" Type="http://schemas.openxmlformats.org/officeDocument/2006/relationships/hyperlink" Target="https://www.linkedin.com/in/horacio-rozanski-84a2519/" TargetMode="External"/><Relationship Id="rId1165" Type="http://schemas.openxmlformats.org/officeDocument/2006/relationships/hyperlink" Target="https://www.linkedin.com/in/yuri-luskind/" TargetMode="External"/><Relationship Id="rId2496" Type="http://schemas.openxmlformats.org/officeDocument/2006/relationships/hyperlink" Target="https://www.linkedin.com/in/oshri-asher/" TargetMode="External"/><Relationship Id="rId575" Type="http://schemas.openxmlformats.org/officeDocument/2006/relationships/hyperlink" Target="https://www.boozallen.com/" TargetMode="External"/><Relationship Id="rId1166" Type="http://schemas.openxmlformats.org/officeDocument/2006/relationships/hyperlink" Target="https://cybelangel.com/" TargetMode="External"/><Relationship Id="rId2497" Type="http://schemas.openxmlformats.org/officeDocument/2006/relationships/hyperlink" Target="https://www.linkedin.com/in/mgaidak/" TargetMode="External"/><Relationship Id="rId574" Type="http://schemas.openxmlformats.org/officeDocument/2006/relationships/hyperlink" Target="https://www.beyond-inc.jp/" TargetMode="External"/><Relationship Id="rId1167" Type="http://schemas.openxmlformats.org/officeDocument/2006/relationships/hyperlink" Target="https://www.linkedin.com/in/erwankeraudy/" TargetMode="External"/><Relationship Id="rId2498" Type="http://schemas.openxmlformats.org/officeDocument/2006/relationships/hyperlink" Target="https://kdmanalytics.com/" TargetMode="External"/><Relationship Id="rId573" Type="http://schemas.openxmlformats.org/officeDocument/2006/relationships/hyperlink" Target="https://www.linkedin.com/in/patrickmcbride/" TargetMode="External"/><Relationship Id="rId1168" Type="http://schemas.openxmlformats.org/officeDocument/2006/relationships/hyperlink" Target="https://www.linkedin.com/in/jessekliza/" TargetMode="External"/><Relationship Id="rId2499" Type="http://schemas.openxmlformats.org/officeDocument/2006/relationships/hyperlink" Target="https://www.linkedin.com/in/djenana-campara-4610252/" TargetMode="External"/><Relationship Id="rId4228" Type="http://schemas.openxmlformats.org/officeDocument/2006/relationships/hyperlink" Target="https://www.threatstack.com/" TargetMode="External"/><Relationship Id="rId4227" Type="http://schemas.openxmlformats.org/officeDocument/2006/relationships/hyperlink" Target="https://www.linkedin.com/in/millerty/" TargetMode="External"/><Relationship Id="rId4229" Type="http://schemas.openxmlformats.org/officeDocument/2006/relationships/hyperlink" Target="https://www.linkedin.com/in/brahern/" TargetMode="External"/><Relationship Id="rId1190" Type="http://schemas.openxmlformats.org/officeDocument/2006/relationships/hyperlink" Target="https://cybersearchwest.com/" TargetMode="External"/><Relationship Id="rId1191" Type="http://schemas.openxmlformats.org/officeDocument/2006/relationships/hyperlink" Target="https://www.linkedin.com/in/roger-gaikar-cissp-trained-executive-recruiter-6b44422/" TargetMode="External"/><Relationship Id="rId1192" Type="http://schemas.openxmlformats.org/officeDocument/2006/relationships/hyperlink" Target="https://www.cybersecurityintelligence.com/" TargetMode="External"/><Relationship Id="rId1193" Type="http://schemas.openxmlformats.org/officeDocument/2006/relationships/hyperlink" Target="https://www.linkedin.com/in/tim-heath-238193/" TargetMode="External"/><Relationship Id="rId1194" Type="http://schemas.openxmlformats.org/officeDocument/2006/relationships/hyperlink" Target="https://www.crunchbase.com/search/organizations/field/organizations/location_identifiers/college-park-maryland" TargetMode="External"/><Relationship Id="rId4220" Type="http://schemas.openxmlformats.org/officeDocument/2006/relationships/hyperlink" Target="https://www.linkedin.com/in/shay-dovev-412a974/" TargetMode="External"/><Relationship Id="rId1195" Type="http://schemas.openxmlformats.org/officeDocument/2006/relationships/hyperlink" Target="https://cyberskyline.com/" TargetMode="External"/><Relationship Id="rId1196" Type="http://schemas.openxmlformats.org/officeDocument/2006/relationships/hyperlink" Target="https://www.linkedin.com/in/fpayer/" TargetMode="External"/><Relationship Id="rId4222" Type="http://schemas.openxmlformats.org/officeDocument/2006/relationships/hyperlink" Target="https://www.linkedin.com/in/haroonmeer/" TargetMode="External"/><Relationship Id="rId1197" Type="http://schemas.openxmlformats.org/officeDocument/2006/relationships/hyperlink" Target="https://www.crunchbase.com/search/organizations/field/organizations/location_identifiers/bucharest-bucuresti" TargetMode="External"/><Relationship Id="rId4221" Type="http://schemas.openxmlformats.org/officeDocument/2006/relationships/hyperlink" Target="https://canary.tools/" TargetMode="External"/><Relationship Id="rId1198" Type="http://schemas.openxmlformats.org/officeDocument/2006/relationships/hyperlink" Target="https://www.cybersmartdefence.com/" TargetMode="External"/><Relationship Id="rId4224" Type="http://schemas.openxmlformats.org/officeDocument/2006/relationships/hyperlink" Target="https://www.linkedin.com/in/mohitlad/" TargetMode="External"/><Relationship Id="rId1199" Type="http://schemas.openxmlformats.org/officeDocument/2006/relationships/hyperlink" Target="https://www.crunchbase.com/search/organizations/field/organizations/location_identifiers/cambridge-massachusetts" TargetMode="External"/><Relationship Id="rId4223" Type="http://schemas.openxmlformats.org/officeDocument/2006/relationships/hyperlink" Target="https://www.thousandeyes.com/" TargetMode="External"/><Relationship Id="rId4226" Type="http://schemas.openxmlformats.org/officeDocument/2006/relationships/hyperlink" Target="https://www.threatintelligence.com/" TargetMode="External"/><Relationship Id="rId4225" Type="http://schemas.openxmlformats.org/officeDocument/2006/relationships/hyperlink" Target="https://www.linkedin.com/in/sanjaymehta090/" TargetMode="External"/><Relationship Id="rId4217" Type="http://schemas.openxmlformats.org/officeDocument/2006/relationships/hyperlink" Target="https://www.linkedin.com/in/bob-todrank-bb2870/" TargetMode="External"/><Relationship Id="rId4216" Type="http://schemas.openxmlformats.org/officeDocument/2006/relationships/hyperlink" Target="https://www.thesecurityawarenesscompany.com/" TargetMode="External"/><Relationship Id="rId4219" Type="http://schemas.openxmlformats.org/officeDocument/2006/relationships/hyperlink" Target="https://www.linkedin.com/in/markgazit/" TargetMode="External"/><Relationship Id="rId4218" Type="http://schemas.openxmlformats.org/officeDocument/2006/relationships/hyperlink" Target="https://thetaray.com/" TargetMode="External"/><Relationship Id="rId599" Type="http://schemas.openxmlformats.org/officeDocument/2006/relationships/hyperlink" Target="https://www.linkedin.com/in/tombillington/" TargetMode="External"/><Relationship Id="rId1180" Type="http://schemas.openxmlformats.org/officeDocument/2006/relationships/hyperlink" Target="https://www.cyberesi.com/" TargetMode="External"/><Relationship Id="rId1181" Type="http://schemas.openxmlformats.org/officeDocument/2006/relationships/hyperlink" Target="https://www.linkedin.com/in/joseph-drissel-018b2614/" TargetMode="External"/><Relationship Id="rId1182" Type="http://schemas.openxmlformats.org/officeDocument/2006/relationships/hyperlink" Target="https://cybergrc.com/" TargetMode="External"/><Relationship Id="rId594" Type="http://schemas.openxmlformats.org/officeDocument/2006/relationships/hyperlink" Target="https://www.linkedin.com/in/hospelhorn/" TargetMode="External"/><Relationship Id="rId1183" Type="http://schemas.openxmlformats.org/officeDocument/2006/relationships/hyperlink" Target="https://www.linkedin.com/in/robinbasham/" TargetMode="External"/><Relationship Id="rId593" Type="http://schemas.openxmlformats.org/officeDocument/2006/relationships/hyperlink" Target="https://www.linkedin.com/in/dimitrisirota/" TargetMode="External"/><Relationship Id="rId1184" Type="http://schemas.openxmlformats.org/officeDocument/2006/relationships/hyperlink" Target="https://www.cybermongol.ca/" TargetMode="External"/><Relationship Id="rId592" Type="http://schemas.openxmlformats.org/officeDocument/2006/relationships/hyperlink" Target="https://bigid.com/" TargetMode="External"/><Relationship Id="rId1185" Type="http://schemas.openxmlformats.org/officeDocument/2006/relationships/hyperlink" Target="https://www.linkedin.com/in/jeff-sims-abaa55158/?originalSubdomain=ca" TargetMode="External"/><Relationship Id="rId4211" Type="http://schemas.openxmlformats.org/officeDocument/2006/relationships/hyperlink" Target="https://www.linkedin.com/in/crawfordkris/" TargetMode="External"/><Relationship Id="rId591" Type="http://schemas.openxmlformats.org/officeDocument/2006/relationships/hyperlink" Target="https://www.linkedin.com/in/ppgandhi/" TargetMode="External"/><Relationship Id="rId1186" Type="http://schemas.openxmlformats.org/officeDocument/2006/relationships/hyperlink" Target="https://www.cyberriskalliance.com/" TargetMode="External"/><Relationship Id="rId4210" Type="http://schemas.openxmlformats.org/officeDocument/2006/relationships/hyperlink" Target="https://www.linkedin.com/in/chris-olson-7a00a03/" TargetMode="External"/><Relationship Id="rId598" Type="http://schemas.openxmlformats.org/officeDocument/2006/relationships/hyperlink" Target="https://billingtoncybersecurity.com/" TargetMode="External"/><Relationship Id="rId1187" Type="http://schemas.openxmlformats.org/officeDocument/2006/relationships/hyperlink" Target="https://www.linkedin.com/in/doug-manoni-29720136/" TargetMode="External"/><Relationship Id="rId4213" Type="http://schemas.openxmlformats.org/officeDocument/2006/relationships/hyperlink" Target="https://www.linkedin.com/in/donaldoxman/" TargetMode="External"/><Relationship Id="rId597" Type="http://schemas.openxmlformats.org/officeDocument/2006/relationships/hyperlink" Target="https://www.linkedin.com/in/carijaquet/" TargetMode="External"/><Relationship Id="rId1188" Type="http://schemas.openxmlformats.org/officeDocument/2006/relationships/hyperlink" Target="https://www.cyberriskaware.com/" TargetMode="External"/><Relationship Id="rId4212" Type="http://schemas.openxmlformats.org/officeDocument/2006/relationships/hyperlink" Target="https://theoxmangroup.com/" TargetMode="External"/><Relationship Id="rId596" Type="http://schemas.openxmlformats.org/officeDocument/2006/relationships/hyperlink" Target="https://www.linkedin.com/in/assafresnick/" TargetMode="External"/><Relationship Id="rId1189" Type="http://schemas.openxmlformats.org/officeDocument/2006/relationships/hyperlink" Target="https://www.linkedin.com/in/humanfirewall/?originalSubdomain=ie" TargetMode="External"/><Relationship Id="rId4215" Type="http://schemas.openxmlformats.org/officeDocument/2006/relationships/hyperlink" Target="https://www.linkedin.com/in/davidjperez/" TargetMode="External"/><Relationship Id="rId595" Type="http://schemas.openxmlformats.org/officeDocument/2006/relationships/hyperlink" Target="https://www.bigpanda.io/" TargetMode="External"/><Relationship Id="rId4214" Type="http://schemas.openxmlformats.org/officeDocument/2006/relationships/hyperlink" Target="https://www.santa-fe-group.com/" TargetMode="External"/><Relationship Id="rId1136" Type="http://schemas.openxmlformats.org/officeDocument/2006/relationships/hyperlink" Target="https://www.linkedin.com/in/clementjeanjean/" TargetMode="External"/><Relationship Id="rId2467" Type="http://schemas.openxmlformats.org/officeDocument/2006/relationships/hyperlink" Target="https://www.linkedin.com/in/sasan-goodarzi/" TargetMode="External"/><Relationship Id="rId3799" Type="http://schemas.openxmlformats.org/officeDocument/2006/relationships/hyperlink" Target="https://senr.io/" TargetMode="External"/><Relationship Id="rId1137" Type="http://schemas.openxmlformats.org/officeDocument/2006/relationships/hyperlink" Target="https://afresearchlab.com/" TargetMode="External"/><Relationship Id="rId2468" Type="http://schemas.openxmlformats.org/officeDocument/2006/relationships/hyperlink" Target="https://jscrambler.com/" TargetMode="External"/><Relationship Id="rId3798" Type="http://schemas.openxmlformats.org/officeDocument/2006/relationships/hyperlink" Target="https://www.linkedin.com/in/marcusscharra/?originalSubdomain=br" TargetMode="External"/><Relationship Id="rId1138" Type="http://schemas.openxmlformats.org/officeDocument/2006/relationships/hyperlink" Target="https://www.crunchbase.com/search/people/field/organizations/num_employees_enum/air-force-research-laboratory-76a3" TargetMode="External"/><Relationship Id="rId2469" Type="http://schemas.openxmlformats.org/officeDocument/2006/relationships/hyperlink" Target="https://www.linkedin.com/in/rui-ribeiro-jscrambler/" TargetMode="External"/><Relationship Id="rId1139" Type="http://schemas.openxmlformats.org/officeDocument/2006/relationships/hyperlink" Target="https://cryptotec.com/" TargetMode="External"/><Relationship Id="rId547" Type="http://schemas.openxmlformats.org/officeDocument/2006/relationships/hyperlink" Target="https://www.behaviosec.com/" TargetMode="External"/><Relationship Id="rId546" Type="http://schemas.openxmlformats.org/officeDocument/2006/relationships/hyperlink" Target="https://www.linkedin.com/in/jim-obot-2812898/" TargetMode="External"/><Relationship Id="rId545" Type="http://schemas.openxmlformats.org/officeDocument/2006/relationships/hyperlink" Target="https://www.beachheadsolutions.com/" TargetMode="External"/><Relationship Id="rId544" Type="http://schemas.openxmlformats.org/officeDocument/2006/relationships/hyperlink" Target="https://www.linkedin.com/in/paultfletcher/" TargetMode="External"/><Relationship Id="rId549" Type="http://schemas.openxmlformats.org/officeDocument/2006/relationships/hyperlink" Target="https://www.linkedin.com/in/jordan-blake-3300562/" TargetMode="External"/><Relationship Id="rId548" Type="http://schemas.openxmlformats.org/officeDocument/2006/relationships/hyperlink" Target="https://www.linkedin.com/in/neilcostigan/" TargetMode="External"/><Relationship Id="rId3791" Type="http://schemas.openxmlformats.org/officeDocument/2006/relationships/hyperlink" Target="https://www.linkedin.com/in/joe-hemler-b894b617/" TargetMode="External"/><Relationship Id="rId2460" Type="http://schemas.openxmlformats.org/officeDocument/2006/relationships/hyperlink" Target="https://jiransoft.co.kr/" TargetMode="External"/><Relationship Id="rId3790" Type="http://schemas.openxmlformats.org/officeDocument/2006/relationships/hyperlink" Target="https://www.sendsafely.com/" TargetMode="External"/><Relationship Id="rId1130" Type="http://schemas.openxmlformats.org/officeDocument/2006/relationships/hyperlink" Target="https://www.cryptomill.com/" TargetMode="External"/><Relationship Id="rId2461" Type="http://schemas.openxmlformats.org/officeDocument/2006/relationships/hyperlink" Target="https://www.linkedin.com/in/chiyoung-oh-571b7338/" TargetMode="External"/><Relationship Id="rId3793" Type="http://schemas.openxmlformats.org/officeDocument/2006/relationships/hyperlink" Target="https://www.linkedin.com/in/aaronfreeman/" TargetMode="External"/><Relationship Id="rId1131" Type="http://schemas.openxmlformats.org/officeDocument/2006/relationships/hyperlink" Target="https://www.linkedin.com/in/nandini-jolly-08b1003/" TargetMode="External"/><Relationship Id="rId2462" Type="http://schemas.openxmlformats.org/officeDocument/2006/relationships/hyperlink" Target="https://www.linkedin.com/in/chiyoung-oh-571b7338/" TargetMode="External"/><Relationship Id="rId3792" Type="http://schemas.openxmlformats.org/officeDocument/2006/relationships/hyperlink" Target="https://www.sendthisfile.com/" TargetMode="External"/><Relationship Id="rId543" Type="http://schemas.openxmlformats.org/officeDocument/2006/relationships/hyperlink" Target="https://www.bcs.org/" TargetMode="External"/><Relationship Id="rId1132" Type="http://schemas.openxmlformats.org/officeDocument/2006/relationships/hyperlink" Target="https://www.cna.com/" TargetMode="External"/><Relationship Id="rId2463" Type="http://schemas.openxmlformats.org/officeDocument/2006/relationships/hyperlink" Target="http://www.joesecurity.org" TargetMode="External"/><Relationship Id="rId3795" Type="http://schemas.openxmlformats.org/officeDocument/2006/relationships/hyperlink" Target="https://www.linkedin.com/in/john-meincke-69a79b2b/?locale=de_DE" TargetMode="External"/><Relationship Id="rId542" Type="http://schemas.openxmlformats.org/officeDocument/2006/relationships/hyperlink" Target="https://www.boeing.com/" TargetMode="External"/><Relationship Id="rId1133" Type="http://schemas.openxmlformats.org/officeDocument/2006/relationships/hyperlink" Target="https://www.linkedin.com/in/dino-e-robusto-8032923/" TargetMode="External"/><Relationship Id="rId2464" Type="http://schemas.openxmlformats.org/officeDocument/2006/relationships/hyperlink" Target="https://www.linkedin.com/in/stefan-b%FChlmann-830280113/" TargetMode="External"/><Relationship Id="rId3794" Type="http://schemas.openxmlformats.org/officeDocument/2006/relationships/hyperlink" Target="https://sengex.com/" TargetMode="External"/><Relationship Id="rId541" Type="http://schemas.openxmlformats.org/officeDocument/2006/relationships/hyperlink" Target="https://www.linkedin.com/in/bograham/" TargetMode="External"/><Relationship Id="rId1134" Type="http://schemas.openxmlformats.org/officeDocument/2006/relationships/hyperlink" Target="https://cryptosense.com/" TargetMode="External"/><Relationship Id="rId2465" Type="http://schemas.openxmlformats.org/officeDocument/2006/relationships/hyperlink" Target="https://www.jhuapl.edu/" TargetMode="External"/><Relationship Id="rId3797" Type="http://schemas.openxmlformats.org/officeDocument/2006/relationships/hyperlink" Target="https://senhasegura.com/en/" TargetMode="External"/><Relationship Id="rId540" Type="http://schemas.openxmlformats.org/officeDocument/2006/relationships/hyperlink" Target="https://www.blackridge.us/" TargetMode="External"/><Relationship Id="rId1135" Type="http://schemas.openxmlformats.org/officeDocument/2006/relationships/hyperlink" Target="https://www.crunchbase.com/person/graham-steel" TargetMode="External"/><Relationship Id="rId2466" Type="http://schemas.openxmlformats.org/officeDocument/2006/relationships/hyperlink" Target="https://www.intuit.com/" TargetMode="External"/><Relationship Id="rId3796" Type="http://schemas.openxmlformats.org/officeDocument/2006/relationships/hyperlink" Target="https://www.linkedin.com/in/dave-boulos-8a137012/" TargetMode="External"/><Relationship Id="rId1125" Type="http://schemas.openxmlformats.org/officeDocument/2006/relationships/hyperlink" Target="https://www.linkedin.com/in/krismarszalek/" TargetMode="External"/><Relationship Id="rId2456" Type="http://schemas.openxmlformats.org/officeDocument/2006/relationships/hyperlink" Target="https://www.linkedin.com/in/jobrunson/" TargetMode="External"/><Relationship Id="rId3788" Type="http://schemas.openxmlformats.org/officeDocument/2006/relationships/hyperlink" Target="https://www.linkedin.com/in/philipmulley/" TargetMode="External"/><Relationship Id="rId1126" Type="http://schemas.openxmlformats.org/officeDocument/2006/relationships/hyperlink" Target="https://www.linkedin.com/in/skalifowitz/" TargetMode="External"/><Relationship Id="rId2457" Type="http://schemas.openxmlformats.org/officeDocument/2006/relationships/hyperlink" Target="https://www.jerichosystems.com/" TargetMode="External"/><Relationship Id="rId3787" Type="http://schemas.openxmlformats.org/officeDocument/2006/relationships/hyperlink" Target="https://www.secureworx.com.au/" TargetMode="External"/><Relationship Id="rId1127" Type="http://schemas.openxmlformats.org/officeDocument/2006/relationships/hyperlink" Target="https://www.cryptolotus.com/" TargetMode="External"/><Relationship Id="rId2458" Type="http://schemas.openxmlformats.org/officeDocument/2006/relationships/hyperlink" Target="https://www.linkedin.com/in/jerichosystems/" TargetMode="External"/><Relationship Id="rId1128" Type="http://schemas.openxmlformats.org/officeDocument/2006/relationships/hyperlink" Target="https://www.cryptomathic.com/" TargetMode="External"/><Relationship Id="rId2459" Type="http://schemas.openxmlformats.org/officeDocument/2006/relationships/hyperlink" Target="https://www.intrusion.com/" TargetMode="External"/><Relationship Id="rId3789" Type="http://schemas.openxmlformats.org/officeDocument/2006/relationships/hyperlink" Target="https://www.linkedin.com/in/cglgreig/" TargetMode="External"/><Relationship Id="rId1129" Type="http://schemas.openxmlformats.org/officeDocument/2006/relationships/hyperlink" Target="https://www.linkedin.com/in/matt-landrock-5200011" TargetMode="External"/><Relationship Id="rId536" Type="http://schemas.openxmlformats.org/officeDocument/2006/relationships/hyperlink" Target="https://www.linkedin.com/in/feris-rifai-7246162/" TargetMode="External"/><Relationship Id="rId535" Type="http://schemas.openxmlformats.org/officeDocument/2006/relationships/hyperlink" Target="http://baydynamics.com" TargetMode="External"/><Relationship Id="rId534" Type="http://schemas.openxmlformats.org/officeDocument/2006/relationships/hyperlink" Target="https://www.linkedin.com/in/ivanosullivan/" TargetMode="External"/><Relationship Id="rId533" Type="http://schemas.openxmlformats.org/officeDocument/2006/relationships/hyperlink" Target="https://www.linkedin.com/in/chrisrisley/" TargetMode="External"/><Relationship Id="rId539" Type="http://schemas.openxmlformats.org/officeDocument/2006/relationships/hyperlink" Target="https://www.linkedin.com/in/katherine-brocklehurst-915a47/" TargetMode="External"/><Relationship Id="rId538" Type="http://schemas.openxmlformats.org/officeDocument/2006/relationships/hyperlink" Target="https://www.linkedin.com/in/kevin-senator-46bb821/" TargetMode="External"/><Relationship Id="rId537" Type="http://schemas.openxmlformats.org/officeDocument/2006/relationships/hyperlink" Target="https://www.bayshorenetworks.com/" TargetMode="External"/><Relationship Id="rId3780" Type="http://schemas.openxmlformats.org/officeDocument/2006/relationships/hyperlink" Target="https://www.linkedin.com/in/richmogull/" TargetMode="External"/><Relationship Id="rId2450" Type="http://schemas.openxmlformats.org/officeDocument/2006/relationships/hyperlink" Target="https://www.intertek.com/" TargetMode="External"/><Relationship Id="rId3782" Type="http://schemas.openxmlformats.org/officeDocument/2006/relationships/hyperlink" Target="https://www.seczetta.com/" TargetMode="External"/><Relationship Id="rId1120" Type="http://schemas.openxmlformats.org/officeDocument/2006/relationships/hyperlink" Target="https://www.crypteianetworks.com/" TargetMode="External"/><Relationship Id="rId2451" Type="http://schemas.openxmlformats.org/officeDocument/2006/relationships/hyperlink" Target="https://www.linkedin.com/in/ken-lee-8b8b488/" TargetMode="External"/><Relationship Id="rId3781" Type="http://schemas.openxmlformats.org/officeDocument/2006/relationships/hyperlink" Target="https://esecutech.com/" TargetMode="External"/><Relationship Id="rId532" Type="http://schemas.openxmlformats.org/officeDocument/2006/relationships/hyperlink" Target="https://www.bastille.net" TargetMode="External"/><Relationship Id="rId1121" Type="http://schemas.openxmlformats.org/officeDocument/2006/relationships/hyperlink" Target="https://www.linkedin.com/in/ygiokas/" TargetMode="External"/><Relationship Id="rId2452" Type="http://schemas.openxmlformats.org/officeDocument/2006/relationships/hyperlink" Target="https://www.javelin-networks.com/" TargetMode="External"/><Relationship Id="rId3784" Type="http://schemas.openxmlformats.org/officeDocument/2006/relationships/hyperlink" Target="https://www.linkedin.com/in/nicole-rowe-761996/" TargetMode="External"/><Relationship Id="rId531" Type="http://schemas.openxmlformats.org/officeDocument/2006/relationships/hyperlink" Target="https://www.linkedin.com/in/mark-wilson-b6b21/" TargetMode="External"/><Relationship Id="rId1122" Type="http://schemas.openxmlformats.org/officeDocument/2006/relationships/hyperlink" Target="https://www.cryptoquantique.com/" TargetMode="External"/><Relationship Id="rId2453" Type="http://schemas.openxmlformats.org/officeDocument/2006/relationships/hyperlink" Target="https://www.linkedin.com/in/roiabutbul/" TargetMode="External"/><Relationship Id="rId3783" Type="http://schemas.openxmlformats.org/officeDocument/2006/relationships/hyperlink" Target="https://www.linkedin.com/in/davidpignolet/" TargetMode="External"/><Relationship Id="rId530" Type="http://schemas.openxmlformats.org/officeDocument/2006/relationships/hyperlink" Target="https://www.linkedin.com/in/john-chen-20988b4/" TargetMode="External"/><Relationship Id="rId1123" Type="http://schemas.openxmlformats.org/officeDocument/2006/relationships/hyperlink" Target="https://www.linkedin.com/in/mossayebi/" TargetMode="External"/><Relationship Id="rId2454" Type="http://schemas.openxmlformats.org/officeDocument/2006/relationships/hyperlink" Target="https://www.linkedin.com/in/clayton-fields-83b03a1a/" TargetMode="External"/><Relationship Id="rId3786" Type="http://schemas.openxmlformats.org/officeDocument/2006/relationships/hyperlink" Target="https://www.linkedin.com/in/oegedemoor/" TargetMode="External"/><Relationship Id="rId1124" Type="http://schemas.openxmlformats.org/officeDocument/2006/relationships/hyperlink" Target="https://crypto.com/en/index.html" TargetMode="External"/><Relationship Id="rId2455" Type="http://schemas.openxmlformats.org/officeDocument/2006/relationships/hyperlink" Target="http://www.jazznetworks.com" TargetMode="External"/><Relationship Id="rId3785" Type="http://schemas.openxmlformats.org/officeDocument/2006/relationships/hyperlink" Target="https://semmle.com/" TargetMode="External"/><Relationship Id="rId1158" Type="http://schemas.openxmlformats.org/officeDocument/2006/relationships/hyperlink" Target="https://www.linkedin.com/in/markus-hoffmeister-8a36065/" TargetMode="External"/><Relationship Id="rId2489" Type="http://schemas.openxmlformats.org/officeDocument/2006/relationships/hyperlink" Target="https://www.linkedin.com/in/pascalpodvin/" TargetMode="External"/><Relationship Id="rId1159" Type="http://schemas.openxmlformats.org/officeDocument/2006/relationships/hyperlink" Target="https://www.cyansecurity.com/" TargetMode="External"/><Relationship Id="rId569" Type="http://schemas.openxmlformats.org/officeDocument/2006/relationships/hyperlink" Target="https://www.linkedin.com/in/davidpolitis/" TargetMode="External"/><Relationship Id="rId568" Type="http://schemas.openxmlformats.org/officeDocument/2006/relationships/hyperlink" Target="https://www.bettercloud.com/" TargetMode="External"/><Relationship Id="rId567" Type="http://schemas.openxmlformats.org/officeDocument/2006/relationships/hyperlink" Target="https://www.linkedin.com/in/senaiahderom/" TargetMode="External"/><Relationship Id="rId566" Type="http://schemas.openxmlformats.org/officeDocument/2006/relationships/hyperlink" Target="https://www.better.mobi/home" TargetMode="External"/><Relationship Id="rId2480" Type="http://schemas.openxmlformats.org/officeDocument/2006/relationships/hyperlink" Target="https://www.linkedin.com/in/tonyrudolf/" TargetMode="External"/><Relationship Id="rId561" Type="http://schemas.openxmlformats.org/officeDocument/2006/relationships/hyperlink" Target="https://www.linkedin.com/in/doreankass/" TargetMode="External"/><Relationship Id="rId1150" Type="http://schemas.openxmlformats.org/officeDocument/2006/relationships/hyperlink" Target="https://www.cubro.com/en/" TargetMode="External"/><Relationship Id="rId2481" Type="http://schemas.openxmlformats.org/officeDocument/2006/relationships/hyperlink" Target="https://jupiterone.com/" TargetMode="External"/><Relationship Id="rId560" Type="http://schemas.openxmlformats.org/officeDocument/2006/relationships/hyperlink" Target="https://www.linkedin.com/in/charliegottdiener/" TargetMode="External"/><Relationship Id="rId1151" Type="http://schemas.openxmlformats.org/officeDocument/2006/relationships/hyperlink" Target="https://www.linkedin.com/in/christian-ferenz-9723077/" TargetMode="External"/><Relationship Id="rId2482" Type="http://schemas.openxmlformats.org/officeDocument/2006/relationships/hyperlink" Target="https://www.k2integrity.com/" TargetMode="External"/><Relationship Id="rId1152" Type="http://schemas.openxmlformats.org/officeDocument/2006/relationships/hyperlink" Target="https://www.linkedin.com/in/tamanna-bhatia-129a1532/?originalSubdomain=at" TargetMode="External"/><Relationship Id="rId2483" Type="http://schemas.openxmlformats.org/officeDocument/2006/relationships/hyperlink" Target="https://www.linkedin.com/in/jeremy-m-kroll-8435bb14/" TargetMode="External"/><Relationship Id="rId1153" Type="http://schemas.openxmlformats.org/officeDocument/2006/relationships/hyperlink" Target="https://www.curasoftware.com/" TargetMode="External"/><Relationship Id="rId2484" Type="http://schemas.openxmlformats.org/officeDocument/2006/relationships/hyperlink" Target="https://www.linkedin.com/in/paulazirinsky/" TargetMode="External"/><Relationship Id="rId565" Type="http://schemas.openxmlformats.org/officeDocument/2006/relationships/hyperlink" Target="https://www.linkedin.com/in/snschober/" TargetMode="External"/><Relationship Id="rId1154" Type="http://schemas.openxmlformats.org/officeDocument/2006/relationships/hyperlink" Target="https://www.linkedin.com/in/pochinapeddi/" TargetMode="External"/><Relationship Id="rId2485" Type="http://schemas.openxmlformats.org/officeDocument/2006/relationships/hyperlink" Target="https://www.k7computing.com/us/" TargetMode="External"/><Relationship Id="rId564" Type="http://schemas.openxmlformats.org/officeDocument/2006/relationships/hyperlink" Target="https://www.bvsystems.com/" TargetMode="External"/><Relationship Id="rId1155" Type="http://schemas.openxmlformats.org/officeDocument/2006/relationships/hyperlink" Target="https://www.linkedin.com/in/rajshekhar22/" TargetMode="External"/><Relationship Id="rId2486" Type="http://schemas.openxmlformats.org/officeDocument/2006/relationships/hyperlink" Target="https://www.linkedin.com/in/kesavardhanan-jayaraman-78a4684?trk=org-employees_profile-result-card_result-card_full-click" TargetMode="External"/><Relationship Id="rId563" Type="http://schemas.openxmlformats.org/officeDocument/2006/relationships/hyperlink" Target="https://www.linkedin.com/in/jeremyking-headhunter/" TargetMode="External"/><Relationship Id="rId1156" Type="http://schemas.openxmlformats.org/officeDocument/2006/relationships/hyperlink" Target="https://curtail.com/" TargetMode="External"/><Relationship Id="rId2487" Type="http://schemas.openxmlformats.org/officeDocument/2006/relationships/hyperlink" Target="https://www.karambasecurity.com/" TargetMode="External"/><Relationship Id="rId562" Type="http://schemas.openxmlformats.org/officeDocument/2006/relationships/hyperlink" Target="https://www.benchmarkes.com/" TargetMode="External"/><Relationship Id="rId1157" Type="http://schemas.openxmlformats.org/officeDocument/2006/relationships/hyperlink" Target="https://www.cryptovision.com/en/welcome/" TargetMode="External"/><Relationship Id="rId2488" Type="http://schemas.openxmlformats.org/officeDocument/2006/relationships/hyperlink" Target="https://www.kasada.io/" TargetMode="External"/><Relationship Id="rId1147" Type="http://schemas.openxmlformats.org/officeDocument/2006/relationships/hyperlink" Target="https://csscheck360.com/" TargetMode="External"/><Relationship Id="rId2478" Type="http://schemas.openxmlformats.org/officeDocument/2006/relationships/hyperlink" Target="https://www.linkedin.com/in/clochead/" TargetMode="External"/><Relationship Id="rId1148" Type="http://schemas.openxmlformats.org/officeDocument/2006/relationships/hyperlink" Target="https://www.linkedin.com/in/michael-chalenski-a2b48b2/" TargetMode="External"/><Relationship Id="rId2479" Type="http://schemas.openxmlformats.org/officeDocument/2006/relationships/hyperlink" Target="https://junglemap.com/" TargetMode="External"/><Relationship Id="rId1149" Type="http://schemas.openxmlformats.org/officeDocument/2006/relationships/hyperlink" Target="https://corporate.comcast.com/" TargetMode="External"/><Relationship Id="rId558" Type="http://schemas.openxmlformats.org/officeDocument/2006/relationships/hyperlink" Target="https://www.linkedin.com/in/john-watson-232a5666" TargetMode="External"/><Relationship Id="rId557" Type="http://schemas.openxmlformats.org/officeDocument/2006/relationships/hyperlink" Target="https://www.linkedin.com/in/mirkobibic/" TargetMode="External"/><Relationship Id="rId556" Type="http://schemas.openxmlformats.org/officeDocument/2006/relationships/hyperlink" Target="https://www.bell.ca/" TargetMode="External"/><Relationship Id="rId555" Type="http://schemas.openxmlformats.org/officeDocument/2006/relationships/hyperlink" Target="https://www.linkedin.com/in/yurigubanov/" TargetMode="External"/><Relationship Id="rId559" Type="http://schemas.openxmlformats.org/officeDocument/2006/relationships/hyperlink" Target="https://www.home.neustar/" TargetMode="External"/><Relationship Id="rId550" Type="http://schemas.openxmlformats.org/officeDocument/2006/relationships/hyperlink" Target="https://bekchy.com/" TargetMode="External"/><Relationship Id="rId2470" Type="http://schemas.openxmlformats.org/officeDocument/2006/relationships/hyperlink" Target="https://www.jsonar.com/" TargetMode="External"/><Relationship Id="rId1140" Type="http://schemas.openxmlformats.org/officeDocument/2006/relationships/hyperlink" Target="https://www.linkedin.com/in/michael-mertens-0918b425/" TargetMode="External"/><Relationship Id="rId2471" Type="http://schemas.openxmlformats.org/officeDocument/2006/relationships/hyperlink" Target="https://www.linkedin.com/in/ron-bennatan-00a7898/" TargetMode="External"/><Relationship Id="rId1141" Type="http://schemas.openxmlformats.org/officeDocument/2006/relationships/hyperlink" Target="https://www.cryptshare.com/en/home/" TargetMode="External"/><Relationship Id="rId2472" Type="http://schemas.openxmlformats.org/officeDocument/2006/relationships/hyperlink" Target="https://www.linkedin.com/in/mariah-west-576b9714/" TargetMode="External"/><Relationship Id="rId1142" Type="http://schemas.openxmlformats.org/officeDocument/2006/relationships/hyperlink" Target="https://www.linkedin.com/in/mark-forrest-197b111/" TargetMode="External"/><Relationship Id="rId2473" Type="http://schemas.openxmlformats.org/officeDocument/2006/relationships/hyperlink" Target="https://www.jumio.com/" TargetMode="External"/><Relationship Id="rId554" Type="http://schemas.openxmlformats.org/officeDocument/2006/relationships/hyperlink" Target="https://belkasoft.com/" TargetMode="External"/><Relationship Id="rId1143" Type="http://schemas.openxmlformats.org/officeDocument/2006/relationships/hyperlink" Target="https://www.linkedin.com/in/oliver-g%C3%A4ng-b83a7b8a/" TargetMode="External"/><Relationship Id="rId2474" Type="http://schemas.openxmlformats.org/officeDocument/2006/relationships/hyperlink" Target="https://www.linkedin.com/in/robertprigge/" TargetMode="External"/><Relationship Id="rId553" Type="http://schemas.openxmlformats.org/officeDocument/2006/relationships/hyperlink" Target="https://www.linkedin.com/in/lance-kwasniewski-a2b450/" TargetMode="External"/><Relationship Id="rId1144" Type="http://schemas.openxmlformats.org/officeDocument/2006/relationships/hyperlink" Target="https://www.cryptyk.com/" TargetMode="External"/><Relationship Id="rId2475" Type="http://schemas.openxmlformats.org/officeDocument/2006/relationships/hyperlink" Target="https://www.linkedin.com/in/deannicolls/" TargetMode="External"/><Relationship Id="rId552" Type="http://schemas.openxmlformats.org/officeDocument/2006/relationships/hyperlink" Target="https://www.belcan.com/" TargetMode="External"/><Relationship Id="rId1145" Type="http://schemas.openxmlformats.org/officeDocument/2006/relationships/hyperlink" Target="https://www.linkedin.com/in/adam-weigold-phd-a05a4751/" TargetMode="External"/><Relationship Id="rId2476" Type="http://schemas.openxmlformats.org/officeDocument/2006/relationships/hyperlink" Target="https://jumpcloud.com/" TargetMode="External"/><Relationship Id="rId551" Type="http://schemas.openxmlformats.org/officeDocument/2006/relationships/hyperlink" Target="https://www.linkedin.com/in/kenanaltun/" TargetMode="External"/><Relationship Id="rId1146" Type="http://schemas.openxmlformats.org/officeDocument/2006/relationships/hyperlink" Target="https://www.linkedin.com/in/wes-francis/" TargetMode="External"/><Relationship Id="rId2477" Type="http://schemas.openxmlformats.org/officeDocument/2006/relationships/hyperlink" Target="https://www.linkedin.com/in/rajat-bhargava-8190a723/" TargetMode="External"/><Relationship Id="rId4280" Type="http://schemas.openxmlformats.org/officeDocument/2006/relationships/hyperlink" Target="http://www.titanhq.com" TargetMode="External"/><Relationship Id="rId4282" Type="http://schemas.openxmlformats.org/officeDocument/2006/relationships/hyperlink" Target="https://www.linkedin.com/in/sean-doherty-5106525/" TargetMode="External"/><Relationship Id="rId4281" Type="http://schemas.openxmlformats.org/officeDocument/2006/relationships/hyperlink" Target="https://www.linkedin.com/in/ronan-kavanagh-2140311/" TargetMode="External"/><Relationship Id="rId4284" Type="http://schemas.openxmlformats.org/officeDocument/2006/relationships/hyperlink" Target="https://www.linkedin.com/in/ian-whiting-40813a5/" TargetMode="External"/><Relationship Id="rId4283" Type="http://schemas.openxmlformats.org/officeDocument/2006/relationships/hyperlink" Target="http://www.titania.com/" TargetMode="External"/><Relationship Id="rId4286" Type="http://schemas.openxmlformats.org/officeDocument/2006/relationships/hyperlink" Target="https://www.linkedin.com/in/peteraltabef/" TargetMode="External"/><Relationship Id="rId4285" Type="http://schemas.openxmlformats.org/officeDocument/2006/relationships/hyperlink" Target="https://www.unisys.com/" TargetMode="External"/><Relationship Id="rId4288" Type="http://schemas.openxmlformats.org/officeDocument/2006/relationships/hyperlink" Target="https://www.crunchbase.com/search/organizations/field/organizations/location_identifiers/ottawa-british-columbia" TargetMode="External"/><Relationship Id="rId4287" Type="http://schemas.openxmlformats.org/officeDocument/2006/relationships/hyperlink" Target="https://www.linkedin.com/in/annruckstuhl/" TargetMode="External"/><Relationship Id="rId4289" Type="http://schemas.openxmlformats.org/officeDocument/2006/relationships/hyperlink" Target="http://www.titus.com/" TargetMode="External"/><Relationship Id="rId4271" Type="http://schemas.openxmlformats.org/officeDocument/2006/relationships/hyperlink" Target="https://www.linkedin.com/in/ubhatt/" TargetMode="External"/><Relationship Id="rId4270" Type="http://schemas.openxmlformats.org/officeDocument/2006/relationships/hyperlink" Target="https://www.linkedin.com/in/ratantipirneni/" TargetMode="External"/><Relationship Id="rId4273" Type="http://schemas.openxmlformats.org/officeDocument/2006/relationships/hyperlink" Target="https://www.linkedin.com/in/ainsleybraun/" TargetMode="External"/><Relationship Id="rId4272" Type="http://schemas.openxmlformats.org/officeDocument/2006/relationships/hyperlink" Target="https://www.tinfoilsecurity.com/" TargetMode="External"/><Relationship Id="rId4275" Type="http://schemas.openxmlformats.org/officeDocument/2006/relationships/hyperlink" Target="https://www.linkedin.com/in/krisrides/" TargetMode="External"/><Relationship Id="rId4274" Type="http://schemas.openxmlformats.org/officeDocument/2006/relationships/hyperlink" Target="http://www.tirosec.com" TargetMode="External"/><Relationship Id="rId4277" Type="http://schemas.openxmlformats.org/officeDocument/2006/relationships/hyperlink" Target="https://www.linkedin.com/in/noel-mckenna-a7b8273/" TargetMode="External"/><Relationship Id="rId4276" Type="http://schemas.openxmlformats.org/officeDocument/2006/relationships/hyperlink" Target="http://www.titan-ic.com/" TargetMode="External"/><Relationship Id="rId4279" Type="http://schemas.openxmlformats.org/officeDocument/2006/relationships/hyperlink" Target="https://www.crunchbase.com/search/people/field/organizations/num_employees_enum/titus" TargetMode="External"/><Relationship Id="rId4278" Type="http://schemas.openxmlformats.org/officeDocument/2006/relationships/hyperlink" Target="https://www.linkedin.com/in/godfrey-gaston-0b7861/" TargetMode="External"/><Relationship Id="rId4291" Type="http://schemas.openxmlformats.org/officeDocument/2006/relationships/hyperlink" Target="https://www.linkedin.com/in/steph-charbonneau-7161731/" TargetMode="External"/><Relationship Id="rId4290" Type="http://schemas.openxmlformats.org/officeDocument/2006/relationships/hyperlink" Target="https://www.linkedin.com/in/jimbarkdoll/" TargetMode="External"/><Relationship Id="rId4293" Type="http://schemas.openxmlformats.org/officeDocument/2006/relationships/hyperlink" Target="https://www.linkedin.com/in/garyskaufman/" TargetMode="External"/><Relationship Id="rId4292" Type="http://schemas.openxmlformats.org/officeDocument/2006/relationships/hyperlink" Target="http://www.tofinosoftware.com/" TargetMode="External"/><Relationship Id="rId4295" Type="http://schemas.openxmlformats.org/officeDocument/2006/relationships/hyperlink" Target="https://www.linkedin.com/in/kfir-waldman-2b2105/" TargetMode="External"/><Relationship Id="rId4294" Type="http://schemas.openxmlformats.org/officeDocument/2006/relationships/hyperlink" Target="http://tokagroup.com/" TargetMode="External"/><Relationship Id="rId4297" Type="http://schemas.openxmlformats.org/officeDocument/2006/relationships/hyperlink" Target="https://topgallant-partners.com/" TargetMode="External"/><Relationship Id="rId4296" Type="http://schemas.openxmlformats.org/officeDocument/2006/relationships/hyperlink" Target="https://www.linkedin.com/in/alon-kantor-30904435/?originalSubdomain=il" TargetMode="External"/><Relationship Id="rId4299" Type="http://schemas.openxmlformats.org/officeDocument/2006/relationships/hyperlink" Target="https://www.linkedin.com/in/gregory-hayes-rtx/" TargetMode="External"/><Relationship Id="rId4298" Type="http://schemas.openxmlformats.org/officeDocument/2006/relationships/hyperlink" Target="http://www.utc.com" TargetMode="External"/><Relationship Id="rId4249" Type="http://schemas.openxmlformats.org/officeDocument/2006/relationships/hyperlink" Target="https://threatmodeler.com/" TargetMode="External"/><Relationship Id="rId4240" Type="http://schemas.openxmlformats.org/officeDocument/2006/relationships/hyperlink" Target="https://www.linkedin.com/in/ryanjones0101/?originalSubdomain=uk" TargetMode="External"/><Relationship Id="rId4242" Type="http://schemas.openxmlformats.org/officeDocument/2006/relationships/hyperlink" Target="https://www.linkedin.com/in/dannyjenkinscyber/" TargetMode="External"/><Relationship Id="rId4241" Type="http://schemas.openxmlformats.org/officeDocument/2006/relationships/hyperlink" Target="https://www.threatlocker.com/" TargetMode="External"/><Relationship Id="rId4244" Type="http://schemas.openxmlformats.org/officeDocument/2006/relationships/hyperlink" Target="https://www.linkedin.com/in/michal-tresner-984721a/" TargetMode="External"/><Relationship Id="rId4243" Type="http://schemas.openxmlformats.org/officeDocument/2006/relationships/hyperlink" Target="https://www.threatmark.com/" TargetMode="External"/><Relationship Id="rId4246" Type="http://schemas.openxmlformats.org/officeDocument/2006/relationships/hyperlink" Target="https://www.threatmetrix.com" TargetMode="External"/><Relationship Id="rId4245" Type="http://schemas.openxmlformats.org/officeDocument/2006/relationships/hyperlink" Target="https://www.linkedin.com/in/nikolakozuljevic/" TargetMode="External"/><Relationship Id="rId4248" Type="http://schemas.openxmlformats.org/officeDocument/2006/relationships/hyperlink" Target="https://www.linkedin.com/in/najarian/" TargetMode="External"/><Relationship Id="rId4247" Type="http://schemas.openxmlformats.org/officeDocument/2006/relationships/hyperlink" Target="https://www.linkedin.com/in/reed-taussig-790322/" TargetMode="External"/><Relationship Id="rId4239" Type="http://schemas.openxmlformats.org/officeDocument/2006/relationships/hyperlink" Target="https://www.linkedin.com/in/dovyoran/" TargetMode="External"/><Relationship Id="rId4238" Type="http://schemas.openxmlformats.org/officeDocument/2006/relationships/hyperlink" Target="https://www.linkedin.com/in/milestappin/" TargetMode="External"/><Relationship Id="rId495" Type="http://schemas.openxmlformats.org/officeDocument/2006/relationships/hyperlink" Target="https://www.linkedin.com/in/jeffreyschumann/" TargetMode="External"/><Relationship Id="rId4231" Type="http://schemas.openxmlformats.org/officeDocument/2006/relationships/hyperlink" Target="https://www.threatbook.cn/" TargetMode="External"/><Relationship Id="rId494" Type="http://schemas.openxmlformats.org/officeDocument/2006/relationships/hyperlink" Target="https://www.awarehq.com/" TargetMode="External"/><Relationship Id="rId4230" Type="http://schemas.openxmlformats.org/officeDocument/2006/relationships/hyperlink" Target="https://www.linkedin.com/in/peterbasile/" TargetMode="External"/><Relationship Id="rId493" Type="http://schemas.openxmlformats.org/officeDocument/2006/relationships/hyperlink" Target="https://www.linkedin.com/in/rudolpharaujo/" TargetMode="External"/><Relationship Id="rId4233" Type="http://schemas.openxmlformats.org/officeDocument/2006/relationships/hyperlink" Target="https://www.threatcare.com" TargetMode="External"/><Relationship Id="rId492" Type="http://schemas.openxmlformats.org/officeDocument/2006/relationships/hyperlink" Target="https://www.linkedin.com/in/rckashyap/" TargetMode="External"/><Relationship Id="rId4232" Type="http://schemas.openxmlformats.org/officeDocument/2006/relationships/hyperlink" Target="https://www.linkedin.com/in/secway/" TargetMode="External"/><Relationship Id="rId499" Type="http://schemas.openxmlformats.org/officeDocument/2006/relationships/hyperlink" Target="https://www.linkedin.com/in/sindri-bergmann-0932423/" TargetMode="External"/><Relationship Id="rId4235" Type="http://schemas.openxmlformats.org/officeDocument/2006/relationships/hyperlink" Target="https://ca.linkedin.com/in/kellyaliwalker" TargetMode="External"/><Relationship Id="rId498" Type="http://schemas.openxmlformats.org/officeDocument/2006/relationships/hyperlink" Target="https://www.linkedin.com/in/awarego/" TargetMode="External"/><Relationship Id="rId4234" Type="http://schemas.openxmlformats.org/officeDocument/2006/relationships/hyperlink" Target="https://uniserve.com/" TargetMode="External"/><Relationship Id="rId497" Type="http://schemas.openxmlformats.org/officeDocument/2006/relationships/hyperlink" Target="https://www.awarego.com/" TargetMode="External"/><Relationship Id="rId4237" Type="http://schemas.openxmlformats.org/officeDocument/2006/relationships/hyperlink" Target="https://www.linkedin.com/in/adamvincent/" TargetMode="External"/><Relationship Id="rId496" Type="http://schemas.openxmlformats.org/officeDocument/2006/relationships/hyperlink" Target="https://www.linkedin.com/in/jeffspridgeon" TargetMode="External"/><Relationship Id="rId4236" Type="http://schemas.openxmlformats.org/officeDocument/2006/relationships/hyperlink" Target="https://threatconnect.com/" TargetMode="External"/><Relationship Id="rId4260" Type="http://schemas.openxmlformats.org/officeDocument/2006/relationships/hyperlink" Target="https://www.threatx.com/" TargetMode="External"/><Relationship Id="rId4262" Type="http://schemas.openxmlformats.org/officeDocument/2006/relationships/hyperlink" Target="https://www.linkedin.com/in/jfinchfredericks/" TargetMode="External"/><Relationship Id="rId4261" Type="http://schemas.openxmlformats.org/officeDocument/2006/relationships/hyperlink" Target="https://www.linkedin.com/in/genefay/" TargetMode="External"/><Relationship Id="rId4264" Type="http://schemas.openxmlformats.org/officeDocument/2006/relationships/hyperlink" Target="https://www.linkedin.com/in/james-l-b602a12/" TargetMode="External"/><Relationship Id="rId4263" Type="http://schemas.openxmlformats.org/officeDocument/2006/relationships/hyperlink" Target="https://thycotic.com/" TargetMode="External"/><Relationship Id="rId4266" Type="http://schemas.openxmlformats.org/officeDocument/2006/relationships/hyperlink" Target="https://www.tibco.com/" TargetMode="External"/><Relationship Id="rId4265" Type="http://schemas.openxmlformats.org/officeDocument/2006/relationships/hyperlink" Target="https://www.linkedin.com/in/chris-smith-763b6a7/" TargetMode="External"/><Relationship Id="rId4268" Type="http://schemas.openxmlformats.org/officeDocument/2006/relationships/hyperlink" Target="https://www.linkedin.com/in/fred-studer-87036/" TargetMode="External"/><Relationship Id="rId4267" Type="http://schemas.openxmlformats.org/officeDocument/2006/relationships/hyperlink" Target="https://www.linkedin.com/in/danstreetman/" TargetMode="External"/><Relationship Id="rId4269" Type="http://schemas.openxmlformats.org/officeDocument/2006/relationships/hyperlink" Target="https://www.tigera.io/" TargetMode="External"/><Relationship Id="rId4251" Type="http://schemas.openxmlformats.org/officeDocument/2006/relationships/hyperlink" Target="https://threatpost.com/" TargetMode="External"/><Relationship Id="rId4250" Type="http://schemas.openxmlformats.org/officeDocument/2006/relationships/hyperlink" Target="https://www.linkedin.com/in/archieagarwal/" TargetMode="External"/><Relationship Id="rId4253" Type="http://schemas.openxmlformats.org/officeDocument/2006/relationships/hyperlink" Target="https://www.linkedin.com/in/john-czupak-530a1a16/" TargetMode="External"/><Relationship Id="rId4252" Type="http://schemas.openxmlformats.org/officeDocument/2006/relationships/hyperlink" Target="https://www.threatq.com/" TargetMode="External"/><Relationship Id="rId4255" Type="http://schemas.openxmlformats.org/officeDocument/2006/relationships/hyperlink" Target="https://www.getthreatready.com/" TargetMode="External"/><Relationship Id="rId4254" Type="http://schemas.openxmlformats.org/officeDocument/2006/relationships/hyperlink" Target="https://www.linkedin.com/in/marcwsolomon/" TargetMode="External"/><Relationship Id="rId4257" Type="http://schemas.openxmlformats.org/officeDocument/2006/relationships/hyperlink" Target="https://www.threatstop.com/" TargetMode="External"/><Relationship Id="rId4256" Type="http://schemas.openxmlformats.org/officeDocument/2006/relationships/hyperlink" Target="https://www.linkedin.com/in/stewart-rose-a4a6178/" TargetMode="External"/><Relationship Id="rId4259" Type="http://schemas.openxmlformats.org/officeDocument/2006/relationships/hyperlink" Target="https://www.linkedin.com/in/joe-dahlquist-69017a3/" TargetMode="External"/><Relationship Id="rId4258" Type="http://schemas.openxmlformats.org/officeDocument/2006/relationships/hyperlink" Target="https://www.linkedin.com/in/tomas-tom-byrnes-662211/" TargetMode="External"/><Relationship Id="rId3810" Type="http://schemas.openxmlformats.org/officeDocument/2006/relationships/hyperlink" Target="https://www.sequiturlabs.com/" TargetMode="External"/><Relationship Id="rId3812" Type="http://schemas.openxmlformats.org/officeDocument/2006/relationships/hyperlink" Target="https://www.linkedin.com/in/larry-oconnell97/" TargetMode="External"/><Relationship Id="rId3811" Type="http://schemas.openxmlformats.org/officeDocument/2006/relationships/hyperlink" Target="https://www.linkedin.com/in/phil-attfield-1352b9/" TargetMode="External"/><Relationship Id="rId3814" Type="http://schemas.openxmlformats.org/officeDocument/2006/relationships/hyperlink" Target="https://www.linkedin.com/in/anand-naik-4726bb15/" TargetMode="External"/><Relationship Id="rId3813" Type="http://schemas.openxmlformats.org/officeDocument/2006/relationships/hyperlink" Target="https://sequretek.com/" TargetMode="External"/><Relationship Id="rId3816" Type="http://schemas.openxmlformats.org/officeDocument/2006/relationships/hyperlink" Target="https://sera-brynn.com/" TargetMode="External"/><Relationship Id="rId3815" Type="http://schemas.openxmlformats.org/officeDocument/2006/relationships/hyperlink" Target="https://www.linkedin.com/in/santhosh-george-149a502/" TargetMode="External"/><Relationship Id="rId3818" Type="http://schemas.openxmlformats.org/officeDocument/2006/relationships/hyperlink" Target="https://aristotleinsight.com/" TargetMode="External"/><Relationship Id="rId3817" Type="http://schemas.openxmlformats.org/officeDocument/2006/relationships/hyperlink" Target="https://www.linkedin.com/in/robhegedus/" TargetMode="External"/><Relationship Id="rId3819" Type="http://schemas.openxmlformats.org/officeDocument/2006/relationships/hyperlink" Target="https://www.sertainty.com/" TargetMode="External"/><Relationship Id="rId3801" Type="http://schemas.openxmlformats.org/officeDocument/2006/relationships/hyperlink" Target="https://www.senseofsecurity.com.au/" TargetMode="External"/><Relationship Id="rId3800" Type="http://schemas.openxmlformats.org/officeDocument/2006/relationships/hyperlink" Target="https://www.linkedin.com/in/s7ephen/" TargetMode="External"/><Relationship Id="rId3803" Type="http://schemas.openxmlformats.org/officeDocument/2006/relationships/hyperlink" Target="https://www.sensorhound.com/" TargetMode="External"/><Relationship Id="rId3802" Type="http://schemas.openxmlformats.org/officeDocument/2006/relationships/hyperlink" Target="https://www.linkedin.com/in/itsecurityconsulting/" TargetMode="External"/><Relationship Id="rId3805" Type="http://schemas.openxmlformats.org/officeDocument/2006/relationships/hyperlink" Target="https://www.sentinelone.com/" TargetMode="External"/><Relationship Id="rId3804" Type="http://schemas.openxmlformats.org/officeDocument/2006/relationships/hyperlink" Target="https://www.linkedin.com/in/vinaisundaram/" TargetMode="External"/><Relationship Id="rId3807" Type="http://schemas.openxmlformats.org/officeDocument/2006/relationships/hyperlink" Target="https://www.linkedin.com/in/dblinkedin/" TargetMode="External"/><Relationship Id="rId3806" Type="http://schemas.openxmlformats.org/officeDocument/2006/relationships/hyperlink" Target="https://www.linkedin.com/in/tomer-weingarten/" TargetMode="External"/><Relationship Id="rId3809" Type="http://schemas.openxmlformats.org/officeDocument/2006/relationships/hyperlink" Target="https://www.linkedin.com/in/yossi-appleboum-2019/" TargetMode="External"/><Relationship Id="rId3808" Type="http://schemas.openxmlformats.org/officeDocument/2006/relationships/hyperlink" Target="https://sepio.systems/" TargetMode="External"/><Relationship Id="rId1213" Type="http://schemas.openxmlformats.org/officeDocument/2006/relationships/hyperlink" Target="https://il.linkedin.com/in/adi-dar-74a080109" TargetMode="External"/><Relationship Id="rId2544" Type="http://schemas.openxmlformats.org/officeDocument/2006/relationships/hyperlink" Target="https://www.juniper.net/us/en/" TargetMode="External"/><Relationship Id="rId3876" Type="http://schemas.openxmlformats.org/officeDocument/2006/relationships/hyperlink" Target="https://silentcircle.com/" TargetMode="External"/><Relationship Id="rId1214" Type="http://schemas.openxmlformats.org/officeDocument/2006/relationships/hyperlink" Target="https://il.linkedin.com/in/sharonrosenman" TargetMode="External"/><Relationship Id="rId2545" Type="http://schemas.openxmlformats.org/officeDocument/2006/relationships/hyperlink" Target="https://www.linkedin.com/in/rami-rahim-282150/" TargetMode="External"/><Relationship Id="rId3875" Type="http://schemas.openxmlformats.org/officeDocument/2006/relationships/hyperlink" Target="https://www.linkedin.com/in/jory-wright-6a08b35a/" TargetMode="External"/><Relationship Id="rId1215" Type="http://schemas.openxmlformats.org/officeDocument/2006/relationships/hyperlink" Target="https://www.crunchbase.com/organization/elbit-systems" TargetMode="External"/><Relationship Id="rId2546" Type="http://schemas.openxmlformats.org/officeDocument/2006/relationships/hyperlink" Target="https://www.linkedin.com/in/mike-marcellin/" TargetMode="External"/><Relationship Id="rId3878" Type="http://schemas.openxmlformats.org/officeDocument/2006/relationships/hyperlink" Target="https://www.linkedin.com/in/lorirangel/" TargetMode="External"/><Relationship Id="rId1216" Type="http://schemas.openxmlformats.org/officeDocument/2006/relationships/hyperlink" Target="https://www.crunchbase.com/search/organizations/field/organizations/location_identifiers/new-york-new-york" TargetMode="External"/><Relationship Id="rId2547" Type="http://schemas.openxmlformats.org/officeDocument/2006/relationships/hyperlink" Target="https://www.jacobs.com" TargetMode="External"/><Relationship Id="rId3877" Type="http://schemas.openxmlformats.org/officeDocument/2006/relationships/hyperlink" Target="http://www.linkedin.com/pub/gregg-smith/0/789/617" TargetMode="External"/><Relationship Id="rId1217" Type="http://schemas.openxmlformats.org/officeDocument/2006/relationships/hyperlink" Target="https://cybercentric.com/" TargetMode="External"/><Relationship Id="rId2548" Type="http://schemas.openxmlformats.org/officeDocument/2006/relationships/hyperlink" Target="https://www.l3harris.com/" TargetMode="External"/><Relationship Id="rId1218" Type="http://schemas.openxmlformats.org/officeDocument/2006/relationships/hyperlink" Target="https://www.crunchbase.com/search/funding_rounds/field/organizations/last_funding_type/cyber-centric" TargetMode="External"/><Relationship Id="rId2549" Type="http://schemas.openxmlformats.org/officeDocument/2006/relationships/hyperlink" Target="https://www.linkedin.com/in/bill-brown-904464160/" TargetMode="External"/><Relationship Id="rId3879" Type="http://schemas.openxmlformats.org/officeDocument/2006/relationships/hyperlink" Target="https://www.silobreaker.com/" TargetMode="External"/><Relationship Id="rId1219" Type="http://schemas.openxmlformats.org/officeDocument/2006/relationships/hyperlink" Target="https://cybercrocodile.com/" TargetMode="External"/><Relationship Id="rId3870" Type="http://schemas.openxmlformats.org/officeDocument/2006/relationships/hyperlink" Target="https://www.signalsciences.com/" TargetMode="External"/><Relationship Id="rId2540" Type="http://schemas.openxmlformats.org/officeDocument/2006/relationships/hyperlink" Target="https://www.linkedin.com/in/acbarlow/" TargetMode="External"/><Relationship Id="rId3872" Type="http://schemas.openxmlformats.org/officeDocument/2006/relationships/hyperlink" Target="https://www.linkedin.com/in/brendonla/" TargetMode="External"/><Relationship Id="rId1210" Type="http://schemas.openxmlformats.org/officeDocument/2006/relationships/hyperlink" Target="https://cyberalpha.io/" TargetMode="External"/><Relationship Id="rId2541" Type="http://schemas.openxmlformats.org/officeDocument/2006/relationships/hyperlink" Target="https://kount.com/" TargetMode="External"/><Relationship Id="rId3871" Type="http://schemas.openxmlformats.org/officeDocument/2006/relationships/hyperlink" Target="https://www.linkedin.com/in/andrewmarshallpeterson/" TargetMode="External"/><Relationship Id="rId1211" Type="http://schemas.openxmlformats.org/officeDocument/2006/relationships/hyperlink" Target="https://www.crunchbase.com/search/organizations/field/organizations/location_identifiers/raanana-hamerkaz" TargetMode="External"/><Relationship Id="rId2542" Type="http://schemas.openxmlformats.org/officeDocument/2006/relationships/hyperlink" Target="https://www.linkedin.com/in/bradwiskirchen/" TargetMode="External"/><Relationship Id="rId3874" Type="http://schemas.openxmlformats.org/officeDocument/2006/relationships/hyperlink" Target="https://www.linkedin.com/in/bradybloxham/" TargetMode="External"/><Relationship Id="rId1212" Type="http://schemas.openxmlformats.org/officeDocument/2006/relationships/hyperlink" Target="https://www.cyberbit.com/" TargetMode="External"/><Relationship Id="rId2543" Type="http://schemas.openxmlformats.org/officeDocument/2006/relationships/hyperlink" Target="https://www.linkedin.com/in/sevounts/" TargetMode="External"/><Relationship Id="rId3873" Type="http://schemas.openxmlformats.org/officeDocument/2006/relationships/hyperlink" Target="https://silentbreaksecurity.com/" TargetMode="External"/><Relationship Id="rId1202" Type="http://schemas.openxmlformats.org/officeDocument/2006/relationships/hyperlink" Target="https://www.corero.com/" TargetMode="External"/><Relationship Id="rId2533" Type="http://schemas.openxmlformats.org/officeDocument/2006/relationships/hyperlink" Target="https://www.linkedin.com/in/kendra-irimie-95b76589/" TargetMode="External"/><Relationship Id="rId3865" Type="http://schemas.openxmlformats.org/officeDocument/2006/relationships/hyperlink" Target="https://www.linkedin.com/in/jomcnulty/" TargetMode="External"/><Relationship Id="rId1203" Type="http://schemas.openxmlformats.org/officeDocument/2006/relationships/hyperlink" Target="https://www.linkedin.com/in/lionel-chmilewsky-410580/" TargetMode="External"/><Relationship Id="rId2534" Type="http://schemas.openxmlformats.org/officeDocument/2006/relationships/hyperlink" Target="https://www.kolide.com/" TargetMode="External"/><Relationship Id="rId3864" Type="http://schemas.openxmlformats.org/officeDocument/2006/relationships/hyperlink" Target="https://www.linkedin.com/in/toneyjennings/" TargetMode="External"/><Relationship Id="rId1204" Type="http://schemas.openxmlformats.org/officeDocument/2006/relationships/hyperlink" Target="https://www.linkedin.com/in/newmansean/" TargetMode="External"/><Relationship Id="rId2535" Type="http://schemas.openxmlformats.org/officeDocument/2006/relationships/hyperlink" Target="https://www.linkedin.com/in/jason-meller-04498230/" TargetMode="External"/><Relationship Id="rId3867" Type="http://schemas.openxmlformats.org/officeDocument/2006/relationships/hyperlink" Target="https://www.linkedin.com/in/brianacton/" TargetMode="External"/><Relationship Id="rId1205" Type="http://schemas.openxmlformats.org/officeDocument/2006/relationships/hyperlink" Target="https://www.crunchbase.com/search/organizations/field/organizations/location_identifiers/franklin-tennessee" TargetMode="External"/><Relationship Id="rId2536" Type="http://schemas.openxmlformats.org/officeDocument/2006/relationships/hyperlink" Target="https://www.komand.com/" TargetMode="External"/><Relationship Id="rId3866" Type="http://schemas.openxmlformats.org/officeDocument/2006/relationships/hyperlink" Target="https://signalfoundation.org/" TargetMode="External"/><Relationship Id="rId1206" Type="http://schemas.openxmlformats.org/officeDocument/2006/relationships/hyperlink" Target="https://www.cybera.com/" TargetMode="External"/><Relationship Id="rId2537" Type="http://schemas.openxmlformats.org/officeDocument/2006/relationships/hyperlink" Target="https://koolspan.com/" TargetMode="External"/><Relationship Id="rId3869" Type="http://schemas.openxmlformats.org/officeDocument/2006/relationships/hyperlink" Target="http://www.sourcefire.com" TargetMode="External"/><Relationship Id="rId1207" Type="http://schemas.openxmlformats.org/officeDocument/2006/relationships/hyperlink" Target="https://www.linkedin.com/in/andrew-lev-903820/" TargetMode="External"/><Relationship Id="rId2538" Type="http://schemas.openxmlformats.org/officeDocument/2006/relationships/hyperlink" Target="https://www.linkedin.com/in/nigel-jones-38688210/" TargetMode="External"/><Relationship Id="rId3868" Type="http://schemas.openxmlformats.org/officeDocument/2006/relationships/hyperlink" Target="https://www.linkedin.com/in/meredith-whittaker-90731347/" TargetMode="External"/><Relationship Id="rId1208" Type="http://schemas.openxmlformats.org/officeDocument/2006/relationships/hyperlink" Target="https://www.linkedin.com/in/bethanyallee" TargetMode="External"/><Relationship Id="rId2539" Type="http://schemas.openxmlformats.org/officeDocument/2006/relationships/hyperlink" Target="https://korelogic.com/" TargetMode="External"/><Relationship Id="rId1209" Type="http://schemas.openxmlformats.org/officeDocument/2006/relationships/hyperlink" Target="https://www.crunchbase.com/search/organizations/field/organizations/location_identifiers/london-england" TargetMode="External"/><Relationship Id="rId3861" Type="http://schemas.openxmlformats.org/officeDocument/2006/relationships/hyperlink" Target="https://www.linkedin.com/in/amosst/" TargetMode="External"/><Relationship Id="rId2530" Type="http://schemas.openxmlformats.org/officeDocument/2006/relationships/hyperlink" Target="https://www.linkedin.com/in/kylelai/" TargetMode="External"/><Relationship Id="rId3860" Type="http://schemas.openxmlformats.org/officeDocument/2006/relationships/hyperlink" Target="https://www.siemplify.co/" TargetMode="External"/><Relationship Id="rId1200" Type="http://schemas.openxmlformats.org/officeDocument/2006/relationships/hyperlink" Target="https://www.cybertriage.com/" TargetMode="External"/><Relationship Id="rId2531" Type="http://schemas.openxmlformats.org/officeDocument/2006/relationships/hyperlink" Target="http://www.knowbe4.com" TargetMode="External"/><Relationship Id="rId3863" Type="http://schemas.openxmlformats.org/officeDocument/2006/relationships/hyperlink" Target="https://www.signacert.com/" TargetMode="External"/><Relationship Id="rId1201" Type="http://schemas.openxmlformats.org/officeDocument/2006/relationships/hyperlink" Target="https://www.crunchbase.com/search/funding_rounds/field/organizations/last_funding_type/cyberbit" TargetMode="External"/><Relationship Id="rId2532" Type="http://schemas.openxmlformats.org/officeDocument/2006/relationships/hyperlink" Target="https://www.linkedin.com/in/stusjouwerman/" TargetMode="External"/><Relationship Id="rId3862" Type="http://schemas.openxmlformats.org/officeDocument/2006/relationships/hyperlink" Target="https://www.linkedin.com/in/nreichenberg/" TargetMode="External"/><Relationship Id="rId1235" Type="http://schemas.openxmlformats.org/officeDocument/2006/relationships/hyperlink" Target="https://www.linkedin.com/in/hughstodart/" TargetMode="External"/><Relationship Id="rId2566" Type="http://schemas.openxmlformats.org/officeDocument/2006/relationships/hyperlink" Target="https://larsonsecurity.com/" TargetMode="External"/><Relationship Id="rId3898" Type="http://schemas.openxmlformats.org/officeDocument/2006/relationships/hyperlink" Target="https://www.linkedin.com/in/damon-fieldgate-3218735/" TargetMode="External"/><Relationship Id="rId1236" Type="http://schemas.openxmlformats.org/officeDocument/2006/relationships/hyperlink" Target="https://cyberflowanalytics.com/" TargetMode="External"/><Relationship Id="rId2567" Type="http://schemas.openxmlformats.org/officeDocument/2006/relationships/hyperlink" Target="https://www.linkedin.com/in/scottklarson/" TargetMode="External"/><Relationship Id="rId3897" Type="http://schemas.openxmlformats.org/officeDocument/2006/relationships/hyperlink" Target="https://www.sitelock.com/" TargetMode="External"/><Relationship Id="rId1237" Type="http://schemas.openxmlformats.org/officeDocument/2006/relationships/hyperlink" Target="https://www.cyberghostvpn.com/en_US/" TargetMode="External"/><Relationship Id="rId2568" Type="http://schemas.openxmlformats.org/officeDocument/2006/relationships/hyperlink" Target="https://www.lastline.com/" TargetMode="External"/><Relationship Id="rId1238" Type="http://schemas.openxmlformats.org/officeDocument/2006/relationships/hyperlink" Target="https://www.cybergrx.com/" TargetMode="External"/><Relationship Id="rId2569" Type="http://schemas.openxmlformats.org/officeDocument/2006/relationships/hyperlink" Target="https://www.linkedin.com/in/john-dilullo-a519006/" TargetMode="External"/><Relationship Id="rId3899" Type="http://schemas.openxmlformats.org/officeDocument/2006/relationships/hyperlink" Target="https://www.linkedin.com/in/norm-bunton-077846/" TargetMode="External"/><Relationship Id="rId1239" Type="http://schemas.openxmlformats.org/officeDocument/2006/relationships/hyperlink" Target="https://www.linkedin.com/in/fred-kneip-411a8322/" TargetMode="External"/><Relationship Id="rId409" Type="http://schemas.openxmlformats.org/officeDocument/2006/relationships/hyperlink" Target="https://assuria.com/" TargetMode="External"/><Relationship Id="rId404" Type="http://schemas.openxmlformats.org/officeDocument/2006/relationships/hyperlink" Target="https://www.assevero.com/" TargetMode="External"/><Relationship Id="rId403" Type="http://schemas.openxmlformats.org/officeDocument/2006/relationships/hyperlink" Target="https://www.linkedin.com/in/david-vertin-5a568aa7/" TargetMode="External"/><Relationship Id="rId402" Type="http://schemas.openxmlformats.org/officeDocument/2006/relationships/hyperlink" Target="https://www.linkedin.com/in/cathy-thompson-45244512/" TargetMode="External"/><Relationship Id="rId401" Type="http://schemas.openxmlformats.org/officeDocument/2006/relationships/hyperlink" Target="https://aspg.com/" TargetMode="External"/><Relationship Id="rId408" Type="http://schemas.openxmlformats.org/officeDocument/2006/relationships/hyperlink" Target="https://www.linkedin.com/in/greenc/" TargetMode="External"/><Relationship Id="rId407" Type="http://schemas.openxmlformats.org/officeDocument/2006/relationships/hyperlink" Target="https://www.ainfosec.com/" TargetMode="External"/><Relationship Id="rId406" Type="http://schemas.openxmlformats.org/officeDocument/2006/relationships/hyperlink" Target="https://assuretechnical.com/" TargetMode="External"/><Relationship Id="rId405" Type="http://schemas.openxmlformats.org/officeDocument/2006/relationships/hyperlink" Target="https://www.linkedin.com/in/mike-covert-a6a21b3/" TargetMode="External"/><Relationship Id="rId3890" Type="http://schemas.openxmlformats.org/officeDocument/2006/relationships/hyperlink" Target="https://www.linkedin.com/in/joe-mertens-bb97bba/" TargetMode="External"/><Relationship Id="rId2560" Type="http://schemas.openxmlformats.org/officeDocument/2006/relationships/hyperlink" Target="https://www.linkedin.com/in/dan-hubbard-59b9709/" TargetMode="External"/><Relationship Id="rId3892" Type="http://schemas.openxmlformats.org/officeDocument/2006/relationships/hyperlink" Target="https://www.linkedin.com/in/faizshuja/" TargetMode="External"/><Relationship Id="rId1230" Type="http://schemas.openxmlformats.org/officeDocument/2006/relationships/hyperlink" Target="https://cyberfish.io" TargetMode="External"/><Relationship Id="rId2561" Type="http://schemas.openxmlformats.org/officeDocument/2006/relationships/hyperlink" Target="https://www.linkedin.com/in/adam-leftik-53014b2/" TargetMode="External"/><Relationship Id="rId3891" Type="http://schemas.openxmlformats.org/officeDocument/2006/relationships/hyperlink" Target="https://www.sirp.io/" TargetMode="External"/><Relationship Id="rId400" Type="http://schemas.openxmlformats.org/officeDocument/2006/relationships/hyperlink" Target="http://www.aspectsecurity.com/" TargetMode="External"/><Relationship Id="rId1231" Type="http://schemas.openxmlformats.org/officeDocument/2006/relationships/hyperlink" Target="https://cyberflowanalytics.com/" TargetMode="External"/><Relationship Id="rId2562" Type="http://schemas.openxmlformats.org/officeDocument/2006/relationships/hyperlink" Target="https://lancera.com/" TargetMode="External"/><Relationship Id="rId3894" Type="http://schemas.openxmlformats.org/officeDocument/2006/relationships/hyperlink" Target="http://www.splunk.com" TargetMode="External"/><Relationship Id="rId1232" Type="http://schemas.openxmlformats.org/officeDocument/2006/relationships/hyperlink" Target="https://usa.kaspersky.com/" TargetMode="External"/><Relationship Id="rId2563" Type="http://schemas.openxmlformats.org/officeDocument/2006/relationships/hyperlink" Target="https://www.linkedin.com/in/chadbennett2/" TargetMode="External"/><Relationship Id="rId3893" Type="http://schemas.openxmlformats.org/officeDocument/2006/relationships/hyperlink" Target="http://www.sirrix.com/" TargetMode="External"/><Relationship Id="rId1233" Type="http://schemas.openxmlformats.org/officeDocument/2006/relationships/hyperlink" Target="http://www.covata.com" TargetMode="External"/><Relationship Id="rId2564" Type="http://schemas.openxmlformats.org/officeDocument/2006/relationships/hyperlink" Target="http://www.lares.com" TargetMode="External"/><Relationship Id="rId3896" Type="http://schemas.openxmlformats.org/officeDocument/2006/relationships/hyperlink" Target="https://www.linkedin.com/in/carrie-palin-37a1802/" TargetMode="External"/><Relationship Id="rId1234" Type="http://schemas.openxmlformats.org/officeDocument/2006/relationships/hyperlink" Target="https://www.linkedin.com/in/tedpretty/" TargetMode="External"/><Relationship Id="rId2565" Type="http://schemas.openxmlformats.org/officeDocument/2006/relationships/hyperlink" Target="https://www.linkedin.com/in/nickersonlares/" TargetMode="External"/><Relationship Id="rId3895" Type="http://schemas.openxmlformats.org/officeDocument/2006/relationships/hyperlink" Target="https://www.linkedin.com/in/doug-merritt-33169/" TargetMode="External"/><Relationship Id="rId1224" Type="http://schemas.openxmlformats.org/officeDocument/2006/relationships/hyperlink" Target="https://www.linkedin.com/in/txarmando/" TargetMode="External"/><Relationship Id="rId2555" Type="http://schemas.openxmlformats.org/officeDocument/2006/relationships/hyperlink" Target="https://www.krypsys.com/" TargetMode="External"/><Relationship Id="rId3887" Type="http://schemas.openxmlformats.org/officeDocument/2006/relationships/hyperlink" Target="https://www.linkedin.com/in/arjundev/" TargetMode="External"/><Relationship Id="rId1225" Type="http://schemas.openxmlformats.org/officeDocument/2006/relationships/hyperlink" Target="https://www.cybereason.com/" TargetMode="External"/><Relationship Id="rId2556" Type="http://schemas.openxmlformats.org/officeDocument/2006/relationships/hyperlink" Target="https://kudelskisecurity.com/" TargetMode="External"/><Relationship Id="rId3886" Type="http://schemas.openxmlformats.org/officeDocument/2006/relationships/hyperlink" Target="https://www.linkedin.com/in/cschueler/" TargetMode="External"/><Relationship Id="rId1226" Type="http://schemas.openxmlformats.org/officeDocument/2006/relationships/hyperlink" Target="https://www.linkedin.com/in/liordiv/" TargetMode="External"/><Relationship Id="rId2557" Type="http://schemas.openxmlformats.org/officeDocument/2006/relationships/hyperlink" Target="https://www.linkedin.com/in/ahow/" TargetMode="External"/><Relationship Id="rId3889" Type="http://schemas.openxmlformats.org/officeDocument/2006/relationships/hyperlink" Target="https://www.siriuscom.com/" TargetMode="External"/><Relationship Id="rId1227" Type="http://schemas.openxmlformats.org/officeDocument/2006/relationships/hyperlink" Target="https://www.linkedin.com/in/megoleary/" TargetMode="External"/><Relationship Id="rId2558" Type="http://schemas.openxmlformats.org/officeDocument/2006/relationships/hyperlink" Target="https://www.l7defense.com/" TargetMode="External"/><Relationship Id="rId3888" Type="http://schemas.openxmlformats.org/officeDocument/2006/relationships/hyperlink" Target="https://www.singularsecurity.com/" TargetMode="External"/><Relationship Id="rId1228" Type="http://schemas.openxmlformats.org/officeDocument/2006/relationships/hyperlink" Target="https://anonyome.com/" TargetMode="External"/><Relationship Id="rId2559" Type="http://schemas.openxmlformats.org/officeDocument/2006/relationships/hyperlink" Target="https://www.lacework.com/" TargetMode="External"/><Relationship Id="rId1229" Type="http://schemas.openxmlformats.org/officeDocument/2006/relationships/hyperlink" Target="https://www.linkedin.com/in/jdmumford2014/" TargetMode="External"/><Relationship Id="rId3881" Type="http://schemas.openxmlformats.org/officeDocument/2006/relationships/hyperlink" Target="https://www.linkedin.com/in/darrell-johnston-0a2b9188/" TargetMode="External"/><Relationship Id="rId2550" Type="http://schemas.openxmlformats.org/officeDocument/2006/relationships/hyperlink" Target="http://www.kpmg.com/" TargetMode="External"/><Relationship Id="rId3880" Type="http://schemas.openxmlformats.org/officeDocument/2006/relationships/hyperlink" Target="https://www.linkedin.com/in/kristofer-mansson-69a32/" TargetMode="External"/><Relationship Id="rId1220" Type="http://schemas.openxmlformats.org/officeDocument/2006/relationships/hyperlink" Target="https://www.linkedin.com/in/hackmeyer/" TargetMode="External"/><Relationship Id="rId2551" Type="http://schemas.openxmlformats.org/officeDocument/2006/relationships/hyperlink" Target="https://www.linkedin.com/in/bill-thomas/" TargetMode="External"/><Relationship Id="rId3883" Type="http://schemas.openxmlformats.org/officeDocument/2006/relationships/hyperlink" Target="https://www.linkedin.com/in/eric-updyke/" TargetMode="External"/><Relationship Id="rId1221" Type="http://schemas.openxmlformats.org/officeDocument/2006/relationships/hyperlink" Target="https://www.cybcube.com/" TargetMode="External"/><Relationship Id="rId2552" Type="http://schemas.openxmlformats.org/officeDocument/2006/relationships/hyperlink" Target="https://www.kratikal.com/" TargetMode="External"/><Relationship Id="rId3882" Type="http://schemas.openxmlformats.org/officeDocument/2006/relationships/hyperlink" Target="https://www.spirent.com/" TargetMode="External"/><Relationship Id="rId1222" Type="http://schemas.openxmlformats.org/officeDocument/2006/relationships/hyperlink" Target="https://www.linkedin.com/in/pascal-millaire-962001b/" TargetMode="External"/><Relationship Id="rId2553" Type="http://schemas.openxmlformats.org/officeDocument/2006/relationships/hyperlink" Target="https://www.linkedin.com/in/pavan-kushwaha/" TargetMode="External"/><Relationship Id="rId3885" Type="http://schemas.openxmlformats.org/officeDocument/2006/relationships/hyperlink" Target="https://www.simeiosolutions.com/" TargetMode="External"/><Relationship Id="rId1223" Type="http://schemas.openxmlformats.org/officeDocument/2006/relationships/hyperlink" Target="https://cyberdefenses.com/" TargetMode="External"/><Relationship Id="rId2554" Type="http://schemas.openxmlformats.org/officeDocument/2006/relationships/hyperlink" Target="https://www.kroll.com/" TargetMode="External"/><Relationship Id="rId3884" Type="http://schemas.openxmlformats.org/officeDocument/2006/relationships/hyperlink" Target="https://www.linkedin.com/in/nigel-wright-0602243/" TargetMode="External"/><Relationship Id="rId2500" Type="http://schemas.openxmlformats.org/officeDocument/2006/relationships/hyperlink" Target="https://keepass.info/" TargetMode="External"/><Relationship Id="rId3832" Type="http://schemas.openxmlformats.org/officeDocument/2006/relationships/hyperlink" Target="https://www.linkedin.com/in/tim-timrawi-379717b/" TargetMode="External"/><Relationship Id="rId2501" Type="http://schemas.openxmlformats.org/officeDocument/2006/relationships/hyperlink" Target="https://www.keepersecurity.com/" TargetMode="External"/><Relationship Id="rId3831" Type="http://schemas.openxmlformats.org/officeDocument/2006/relationships/hyperlink" Target="https://www.sharktech.net/" TargetMode="External"/><Relationship Id="rId2502" Type="http://schemas.openxmlformats.org/officeDocument/2006/relationships/hyperlink" Target="https://www.linkedin.com/in/darrenguccione/" TargetMode="External"/><Relationship Id="rId3834" Type="http://schemas.openxmlformats.org/officeDocument/2006/relationships/hyperlink" Target="https://www.linkedin.com/in/kevin-ogrodnik-35264b98/" TargetMode="External"/><Relationship Id="rId2503" Type="http://schemas.openxmlformats.org/officeDocument/2006/relationships/hyperlink" Target="https://www.linkedin.com/in/scottablin/" TargetMode="External"/><Relationship Id="rId3833" Type="http://schemas.openxmlformats.org/officeDocument/2006/relationships/hyperlink" Target="https://sherpasoftware.com/" TargetMode="External"/><Relationship Id="rId2504" Type="http://schemas.openxmlformats.org/officeDocument/2006/relationships/hyperlink" Target="https://www.ironmountain.com/" TargetMode="External"/><Relationship Id="rId3836" Type="http://schemas.openxmlformats.org/officeDocument/2006/relationships/hyperlink" Target="https://www.shevirah.com/" TargetMode="External"/><Relationship Id="rId2505" Type="http://schemas.openxmlformats.org/officeDocument/2006/relationships/hyperlink" Target="https://www.linkedin.com/in/william-meaney-2723b57" TargetMode="External"/><Relationship Id="rId3835" Type="http://schemas.openxmlformats.org/officeDocument/2006/relationships/hyperlink" Target="https://www.linkedin.com/in/marta-farensbach-1913893/" TargetMode="External"/><Relationship Id="rId2506" Type="http://schemas.openxmlformats.org/officeDocument/2006/relationships/hyperlink" Target="https://www.linkedin.com/in/dawn-dimartino-9033266" TargetMode="External"/><Relationship Id="rId3838" Type="http://schemas.openxmlformats.org/officeDocument/2006/relationships/hyperlink" Target="https://securitysalesrecruiters.com/" TargetMode="External"/><Relationship Id="rId2507" Type="http://schemas.openxmlformats.org/officeDocument/2006/relationships/hyperlink" Target="https://ke-la.com/" TargetMode="External"/><Relationship Id="rId3837" Type="http://schemas.openxmlformats.org/officeDocument/2006/relationships/hyperlink" Target="https://www.linkedin.com/in/georgiaweidman/" TargetMode="External"/><Relationship Id="rId2508" Type="http://schemas.openxmlformats.org/officeDocument/2006/relationships/hyperlink" Target="https://www.linkedin.com/in/nir-barak-93491058/" TargetMode="External"/><Relationship Id="rId2509" Type="http://schemas.openxmlformats.org/officeDocument/2006/relationships/hyperlink" Target="https://www.linkedin.com/in/erez-beniamini-728b56b/" TargetMode="External"/><Relationship Id="rId3839" Type="http://schemas.openxmlformats.org/officeDocument/2006/relationships/hyperlink" Target="http://www.shieldsquare.com" TargetMode="External"/><Relationship Id="rId3830" Type="http://schemas.openxmlformats.org/officeDocument/2006/relationships/hyperlink" Target="https://www.linkedin.com/in/bob-lam-60b443/" TargetMode="External"/><Relationship Id="rId3821" Type="http://schemas.openxmlformats.org/officeDocument/2006/relationships/hyperlink" Target="https://www.linkedin.com/in/scottmpranger/" TargetMode="External"/><Relationship Id="rId3820" Type="http://schemas.openxmlformats.org/officeDocument/2006/relationships/hyperlink" Target="https://www.linkedin.com/in/greg-taylor-6015649a/" TargetMode="External"/><Relationship Id="rId3823" Type="http://schemas.openxmlformats.org/officeDocument/2006/relationships/hyperlink" Target="https://se.works/" TargetMode="External"/><Relationship Id="rId3822" Type="http://schemas.openxmlformats.org/officeDocument/2006/relationships/hyperlink" Target="https://www.sevn-x.com/" TargetMode="External"/><Relationship Id="rId3825" Type="http://schemas.openxmlformats.org/officeDocument/2006/relationships/hyperlink" Target="https://www.shakatechnologies.com/" TargetMode="External"/><Relationship Id="rId3824" Type="http://schemas.openxmlformats.org/officeDocument/2006/relationships/hyperlink" Target="https://www.linkedin.com/in/silverdel/" TargetMode="External"/><Relationship Id="rId3827" Type="http://schemas.openxmlformats.org/officeDocument/2006/relationships/hyperlink" Target="https://www.linkedin.com/in/derek-smith-shapesecurity/" TargetMode="External"/><Relationship Id="rId3826" Type="http://schemas.openxmlformats.org/officeDocument/2006/relationships/hyperlink" Target="https://www.shapesecurity.com/" TargetMode="External"/><Relationship Id="rId3829" Type="http://schemas.openxmlformats.org/officeDocument/2006/relationships/hyperlink" Target="https://shardsecure.com/" TargetMode="External"/><Relationship Id="rId3828" Type="http://schemas.openxmlformats.org/officeDocument/2006/relationships/hyperlink" Target="https://www.linkedin.com/in/plantemike/" TargetMode="External"/><Relationship Id="rId2522" Type="http://schemas.openxmlformats.org/officeDocument/2006/relationships/hyperlink" Target="https://www.linkedin.com/in/shlomibenhaim/" TargetMode="External"/><Relationship Id="rId3854" Type="http://schemas.openxmlformats.org/officeDocument/2006/relationships/hyperlink" Target="https://www.linkedin.com/in/mattfairbanks/" TargetMode="External"/><Relationship Id="rId2523" Type="http://schemas.openxmlformats.org/officeDocument/2006/relationships/hyperlink" Target="https://www.keypasco.com/" TargetMode="External"/><Relationship Id="rId3853" Type="http://schemas.openxmlformats.org/officeDocument/2006/relationships/hyperlink" Target="https://www.linkedin.com/in/krishagerman/" TargetMode="External"/><Relationship Id="rId2524" Type="http://schemas.openxmlformats.org/officeDocument/2006/relationships/hyperlink" Target="https://www.linkedin.com/in/maw-tsong-lin-ba0ab830/?originalSubdomain=se" TargetMode="External"/><Relationship Id="rId3856" Type="http://schemas.openxmlformats.org/officeDocument/2006/relationships/hyperlink" Target="https://www.linkedin.com/in/tylermolson/" TargetMode="External"/><Relationship Id="rId2525" Type="http://schemas.openxmlformats.org/officeDocument/2006/relationships/hyperlink" Target="https://www.kindus.co.uk" TargetMode="External"/><Relationship Id="rId3855" Type="http://schemas.openxmlformats.org/officeDocument/2006/relationships/hyperlink" Target="https://shyld.academy/" TargetMode="External"/><Relationship Id="rId2526" Type="http://schemas.openxmlformats.org/officeDocument/2006/relationships/hyperlink" Target="https://www.linkedin.com/in/imran-ali-a36bb930/?originalSubdomain=uk" TargetMode="External"/><Relationship Id="rId3858" Type="http://schemas.openxmlformats.org/officeDocument/2006/relationships/hyperlink" Target="https://sibertor.com/" TargetMode="External"/><Relationship Id="rId2527" Type="http://schemas.openxmlformats.org/officeDocument/2006/relationships/hyperlink" Target="https://www.kiuwan.com/" TargetMode="External"/><Relationship Id="rId3857" Type="http://schemas.openxmlformats.org/officeDocument/2006/relationships/hyperlink" Target="https://www.linkedin.com/in/timsbc/" TargetMode="External"/><Relationship Id="rId2528" Type="http://schemas.openxmlformats.org/officeDocument/2006/relationships/hyperlink" Target="https://www.linkedin.com/in/jesus-martin-49364423/" TargetMode="External"/><Relationship Id="rId2529" Type="http://schemas.openxmlformats.org/officeDocument/2006/relationships/hyperlink" Target="https://klcconsulting.net/" TargetMode="External"/><Relationship Id="rId3859" Type="http://schemas.openxmlformats.org/officeDocument/2006/relationships/hyperlink" Target="https://www.linkedin.com/in/alissatorres/" TargetMode="External"/><Relationship Id="rId3850" Type="http://schemas.openxmlformats.org/officeDocument/2006/relationships/hyperlink" Target="https://www.shodan.io/" TargetMode="External"/><Relationship Id="rId2520" Type="http://schemas.openxmlformats.org/officeDocument/2006/relationships/hyperlink" Target="https://www.linkedin.com/in/jamie-walker-mopa/" TargetMode="External"/><Relationship Id="rId3852" Type="http://schemas.openxmlformats.org/officeDocument/2006/relationships/hyperlink" Target="http://www.sophos.com" TargetMode="External"/><Relationship Id="rId2521" Type="http://schemas.openxmlformats.org/officeDocument/2006/relationships/hyperlink" Target="http://www.jfrog.com" TargetMode="External"/><Relationship Id="rId3851" Type="http://schemas.openxmlformats.org/officeDocument/2006/relationships/hyperlink" Target="https://www.linkedin.com/in/jmath/" TargetMode="External"/><Relationship Id="rId2511" Type="http://schemas.openxmlformats.org/officeDocument/2006/relationships/hyperlink" Target="https://www.linkedin.com/in/karimtoubba/" TargetMode="External"/><Relationship Id="rId3843" Type="http://schemas.openxmlformats.org/officeDocument/2006/relationships/hyperlink" Target="https://www.linkedin.com/in/darrenbeck/" TargetMode="External"/><Relationship Id="rId2512" Type="http://schemas.openxmlformats.org/officeDocument/2006/relationships/hyperlink" Target="https://www.linkedin.com/in/caroline-japic-b1a8a/" TargetMode="External"/><Relationship Id="rId3842" Type="http://schemas.openxmlformats.org/officeDocument/2006/relationships/hyperlink" Target="https://www.linkedin.com/in/kevin-thompson-swi/" TargetMode="External"/><Relationship Id="rId2513" Type="http://schemas.openxmlformats.org/officeDocument/2006/relationships/hyperlink" Target="https://www.ironnet.com/" TargetMode="External"/><Relationship Id="rId3845" Type="http://schemas.openxmlformats.org/officeDocument/2006/relationships/hyperlink" Target="https://www.linkedin.com/in/ken-levine-28378a5/" TargetMode="External"/><Relationship Id="rId2514" Type="http://schemas.openxmlformats.org/officeDocument/2006/relationships/hyperlink" Target="https://www.linkedin.com/in/kbaironnet/" TargetMode="External"/><Relationship Id="rId3844" Type="http://schemas.openxmlformats.org/officeDocument/2006/relationships/hyperlink" Target="https://www.shieldx.com/" TargetMode="External"/><Relationship Id="rId2515" Type="http://schemas.openxmlformats.org/officeDocument/2006/relationships/hyperlink" Target="https://www.linkedin.com/in/russellecobb/" TargetMode="External"/><Relationship Id="rId3847" Type="http://schemas.openxmlformats.org/officeDocument/2006/relationships/hyperlink" Target="https://www.shiftleft.io/" TargetMode="External"/><Relationship Id="rId2516" Type="http://schemas.openxmlformats.org/officeDocument/2006/relationships/hyperlink" Target="https://www.kernelcare.com/" TargetMode="External"/><Relationship Id="rId3846" Type="http://schemas.openxmlformats.org/officeDocument/2006/relationships/hyperlink" Target="https://www.linkedin.com/in/davekarp/" TargetMode="External"/><Relationship Id="rId2517" Type="http://schemas.openxmlformats.org/officeDocument/2006/relationships/hyperlink" Target="https://www.linkedin.com/in/iseletsk/" TargetMode="External"/><Relationship Id="rId3849" Type="http://schemas.openxmlformats.org/officeDocument/2006/relationships/hyperlink" Target="https://www.linkedin.com/in/akshukla/" TargetMode="External"/><Relationship Id="rId2518" Type="http://schemas.openxmlformats.org/officeDocument/2006/relationships/hyperlink" Target="https://www.keyfactor.com/" TargetMode="External"/><Relationship Id="rId3848" Type="http://schemas.openxmlformats.org/officeDocument/2006/relationships/hyperlink" Target="https://www.linkedin.com/in/manishgupta00/" TargetMode="External"/><Relationship Id="rId2519" Type="http://schemas.openxmlformats.org/officeDocument/2006/relationships/hyperlink" Target="https://www.linkedin.com/in/jordanrackie/" TargetMode="External"/><Relationship Id="rId3841" Type="http://schemas.openxmlformats.org/officeDocument/2006/relationships/hyperlink" Target="https://www.solarwinds.com/" TargetMode="External"/><Relationship Id="rId2510" Type="http://schemas.openxmlformats.org/officeDocument/2006/relationships/hyperlink" Target="https://www.kennasecurity.com/" TargetMode="External"/><Relationship Id="rId3840" Type="http://schemas.openxmlformats.org/officeDocument/2006/relationships/hyperlink" Target="https://www.linkedin.com/in/pavanthatha/" TargetMode="External"/><Relationship Id="rId4327" Type="http://schemas.openxmlformats.org/officeDocument/2006/relationships/hyperlink" Target="https://www.linkedin.com/in/alanschnitzer/" TargetMode="External"/><Relationship Id="rId4326" Type="http://schemas.openxmlformats.org/officeDocument/2006/relationships/hyperlink" Target="https://www.travelers.com" TargetMode="External"/><Relationship Id="rId4329" Type="http://schemas.openxmlformats.org/officeDocument/2006/relationships/hyperlink" Target="https://tresorit.com/" TargetMode="External"/><Relationship Id="rId4328" Type="http://schemas.openxmlformats.org/officeDocument/2006/relationships/hyperlink" Target="https://www.linkedin.com/in/lisacaputo1/" TargetMode="External"/><Relationship Id="rId469" Type="http://schemas.openxmlformats.org/officeDocument/2006/relationships/hyperlink" Target="https://www.autorabit.com" TargetMode="External"/><Relationship Id="rId468" Type="http://schemas.openxmlformats.org/officeDocument/2006/relationships/hyperlink" Target="https://www.linkedin.com/in/jayprassl/" TargetMode="External"/><Relationship Id="rId467" Type="http://schemas.openxmlformats.org/officeDocument/2006/relationships/hyperlink" Target="https://www.automox.com/" TargetMode="External"/><Relationship Id="rId1290" Type="http://schemas.openxmlformats.org/officeDocument/2006/relationships/hyperlink" Target="https://cybersponse.com/" TargetMode="External"/><Relationship Id="rId1291" Type="http://schemas.openxmlformats.org/officeDocument/2006/relationships/hyperlink" Target="https://www.linkedin.com/in/joeloomis/" TargetMode="External"/><Relationship Id="rId1292" Type="http://schemas.openxmlformats.org/officeDocument/2006/relationships/hyperlink" Target="https://www.cyber-swarm.net/" TargetMode="External"/><Relationship Id="rId462" Type="http://schemas.openxmlformats.org/officeDocument/2006/relationships/hyperlink" Target="https://www.linkedin.com/in/scottpetry/" TargetMode="External"/><Relationship Id="rId1293" Type="http://schemas.openxmlformats.org/officeDocument/2006/relationships/hyperlink" Target="https://www.linkedin.com/in/mihairaneti/" TargetMode="External"/><Relationship Id="rId461" Type="http://schemas.openxmlformats.org/officeDocument/2006/relationships/hyperlink" Target="https://www.authentic8.com/" TargetMode="External"/><Relationship Id="rId1294" Type="http://schemas.openxmlformats.org/officeDocument/2006/relationships/hyperlink" Target="https://cybertrap.com/" TargetMode="External"/><Relationship Id="rId460" Type="http://schemas.openxmlformats.org/officeDocument/2006/relationships/hyperlink" Target="https://www.linkedin.com/in/mgonto/" TargetMode="External"/><Relationship Id="rId1295" Type="http://schemas.openxmlformats.org/officeDocument/2006/relationships/hyperlink" Target="https://www.linkedin.com/in/franzweber/?originalSubdomain=at" TargetMode="External"/><Relationship Id="rId4321" Type="http://schemas.openxmlformats.org/officeDocument/2006/relationships/hyperlink" Target="https://www.linkedin.com/in/ori-bach-8696392/" TargetMode="External"/><Relationship Id="rId1296" Type="http://schemas.openxmlformats.org/officeDocument/2006/relationships/hyperlink" Target="https://www.linkedin.com/in/carsten-keil-3509a415/" TargetMode="External"/><Relationship Id="rId4320" Type="http://schemas.openxmlformats.org/officeDocument/2006/relationships/hyperlink" Target="https://trapx.com/" TargetMode="External"/><Relationship Id="rId466" Type="http://schemas.openxmlformats.org/officeDocument/2006/relationships/hyperlink" Target="https://authy.com/" TargetMode="External"/><Relationship Id="rId1297" Type="http://schemas.openxmlformats.org/officeDocument/2006/relationships/hyperlink" Target="https://www.cyberussecurity.com/" TargetMode="External"/><Relationship Id="rId4323" Type="http://schemas.openxmlformats.org/officeDocument/2006/relationships/hyperlink" Target="https://trapx.com/" TargetMode="External"/><Relationship Id="rId465" Type="http://schemas.openxmlformats.org/officeDocument/2006/relationships/hyperlink" Target="https://authrocket.com/" TargetMode="External"/><Relationship Id="rId1298" Type="http://schemas.openxmlformats.org/officeDocument/2006/relationships/hyperlink" Target="https://www.linkedin.com/in/cynthiajames/" TargetMode="External"/><Relationship Id="rId4322" Type="http://schemas.openxmlformats.org/officeDocument/2006/relationships/hyperlink" Target="https://www.linkedin.com/in/steve-preston-276b28/" TargetMode="External"/><Relationship Id="rId464" Type="http://schemas.openxmlformats.org/officeDocument/2006/relationships/hyperlink" Target="https://www.linkedin.com/in/gregory-bell-a836aa10/" TargetMode="External"/><Relationship Id="rId1299" Type="http://schemas.openxmlformats.org/officeDocument/2006/relationships/hyperlink" Target="https://www.cybervista.net/" TargetMode="External"/><Relationship Id="rId4325" Type="http://schemas.openxmlformats.org/officeDocument/2006/relationships/hyperlink" Target="https://www.linkedin.com/in/steve-preston-276b28/" TargetMode="External"/><Relationship Id="rId463" Type="http://schemas.openxmlformats.org/officeDocument/2006/relationships/hyperlink" Target="https://www.authlite.com/" TargetMode="External"/><Relationship Id="rId4324" Type="http://schemas.openxmlformats.org/officeDocument/2006/relationships/hyperlink" Target="https://www.linkedin.com/in/ori-bach-8696392/" TargetMode="External"/><Relationship Id="rId4316" Type="http://schemas.openxmlformats.org/officeDocument/2006/relationships/hyperlink" Target="http://www.tranchulas.com" TargetMode="External"/><Relationship Id="rId4315" Type="http://schemas.openxmlformats.org/officeDocument/2006/relationships/hyperlink" Target="https://www.linkedin.com/in/danguido/" TargetMode="External"/><Relationship Id="rId4318" Type="http://schemas.openxmlformats.org/officeDocument/2006/relationships/hyperlink" Target="https://www.transmitsecurity.com/" TargetMode="External"/><Relationship Id="rId4317" Type="http://schemas.openxmlformats.org/officeDocument/2006/relationships/hyperlink" Target="https://www.linkedin.com/in/zubairkhan/?originalSubdomain=uk" TargetMode="External"/><Relationship Id="rId4319" Type="http://schemas.openxmlformats.org/officeDocument/2006/relationships/hyperlink" Target="https://www.linkedin.com/in/mickeyboodaei/?originalSubdomain=il" TargetMode="External"/><Relationship Id="rId459" Type="http://schemas.openxmlformats.org/officeDocument/2006/relationships/hyperlink" Target="https://www.linkedin.com/in/eugeniop/" TargetMode="External"/><Relationship Id="rId458" Type="http://schemas.openxmlformats.org/officeDocument/2006/relationships/hyperlink" Target="https://auth0.com/" TargetMode="External"/><Relationship Id="rId457" Type="http://schemas.openxmlformats.org/officeDocument/2006/relationships/hyperlink" Target="https://www.linkedin.com/in/robinje/" TargetMode="External"/><Relationship Id="rId456" Type="http://schemas.openxmlformats.org/officeDocument/2006/relationships/hyperlink" Target="https://www.auspex-labs.com/" TargetMode="External"/><Relationship Id="rId1280" Type="http://schemas.openxmlformats.org/officeDocument/2006/relationships/hyperlink" Target="https://www.linkedin.com/in/george-wrenn-0a77513/" TargetMode="External"/><Relationship Id="rId1281" Type="http://schemas.openxmlformats.org/officeDocument/2006/relationships/hyperlink" Target="https://www.linkedin.com/in/alisonfurneaux/" TargetMode="External"/><Relationship Id="rId451" Type="http://schemas.openxmlformats.org/officeDocument/2006/relationships/hyperlink" Target="https://www.aurigaconsulting.com/" TargetMode="External"/><Relationship Id="rId1282" Type="http://schemas.openxmlformats.org/officeDocument/2006/relationships/hyperlink" Target="https://cyberscout.com/en" TargetMode="External"/><Relationship Id="rId450" Type="http://schemas.openxmlformats.org/officeDocument/2006/relationships/hyperlink" Target="https://www.linkedin.com/in/asim-khan-2ab3565a/?originalSubdomain=in" TargetMode="External"/><Relationship Id="rId1283" Type="http://schemas.openxmlformats.org/officeDocument/2006/relationships/hyperlink" Target="https://www.linkedin.com/in/jenniferleuer/" TargetMode="External"/><Relationship Id="rId1284" Type="http://schemas.openxmlformats.org/officeDocument/2006/relationships/hyperlink" Target="https://www.linkedin.com/in/jeremybarnett/" TargetMode="External"/><Relationship Id="rId4310" Type="http://schemas.openxmlformats.org/officeDocument/2006/relationships/hyperlink" Target="https://www.tracesecurity.com/" TargetMode="External"/><Relationship Id="rId1285" Type="http://schemas.openxmlformats.org/officeDocument/2006/relationships/hyperlink" Target="https://cybersecurityventures.com/" TargetMode="External"/><Relationship Id="rId455" Type="http://schemas.openxmlformats.org/officeDocument/2006/relationships/hyperlink" Target="https://www.baesystems.com/en-us/our-company" TargetMode="External"/><Relationship Id="rId1286" Type="http://schemas.openxmlformats.org/officeDocument/2006/relationships/hyperlink" Target="https://www.linkedin.com/in/cybersecuritysf/" TargetMode="External"/><Relationship Id="rId4312" Type="http://schemas.openxmlformats.org/officeDocument/2006/relationships/hyperlink" Target="https://www.linkedin.com/in/davidsgibson646/" TargetMode="External"/><Relationship Id="rId454" Type="http://schemas.openxmlformats.org/officeDocument/2006/relationships/hyperlink" Target="https://www.linkedin.com/in/aluska-harms-richardson/" TargetMode="External"/><Relationship Id="rId1287" Type="http://schemas.openxmlformats.org/officeDocument/2006/relationships/hyperlink" Target="https://www.cybersn.com/" TargetMode="External"/><Relationship Id="rId4311" Type="http://schemas.openxmlformats.org/officeDocument/2006/relationships/hyperlink" Target="https://www.varonis.com/" TargetMode="External"/><Relationship Id="rId453" Type="http://schemas.openxmlformats.org/officeDocument/2006/relationships/hyperlink" Target="https://www.aurora-infotech.com/" TargetMode="External"/><Relationship Id="rId1288" Type="http://schemas.openxmlformats.org/officeDocument/2006/relationships/hyperlink" Target="https://www.linkedin.com/in/deidrediamond/" TargetMode="External"/><Relationship Id="rId4314" Type="http://schemas.openxmlformats.org/officeDocument/2006/relationships/hyperlink" Target="http://www.trailofbits.com/" TargetMode="External"/><Relationship Id="rId452" Type="http://schemas.openxmlformats.org/officeDocument/2006/relationships/hyperlink" Target="https://www.linkedin.com/in/erik-rautenbach-0a142b7b/?originalSubdomain=uk" TargetMode="External"/><Relationship Id="rId1289" Type="http://schemas.openxmlformats.org/officeDocument/2006/relationships/hyperlink" Target="https://www.linkedin.com/in/lisakendall/" TargetMode="External"/><Relationship Id="rId4313" Type="http://schemas.openxmlformats.org/officeDocument/2006/relationships/hyperlink" Target="https://www.venustech.com.cn/" TargetMode="External"/><Relationship Id="rId3018" Type="http://schemas.openxmlformats.org/officeDocument/2006/relationships/hyperlink" Target="https://www.opensecurity.io/" TargetMode="External"/><Relationship Id="rId4349" Type="http://schemas.openxmlformats.org/officeDocument/2006/relationships/hyperlink" Target="https://www.linkedin.com/in/dan-bodner-53209a9/" TargetMode="External"/><Relationship Id="rId3017" Type="http://schemas.openxmlformats.org/officeDocument/2006/relationships/hyperlink" Target="https://www.linkedin.com/in/patty-donovan-1073b91/" TargetMode="External"/><Relationship Id="rId4348" Type="http://schemas.openxmlformats.org/officeDocument/2006/relationships/hyperlink" Target="https://www.verint.com/" TargetMode="External"/><Relationship Id="rId3019" Type="http://schemas.openxmlformats.org/officeDocument/2006/relationships/hyperlink" Target="https://www.linkedin.com/in/pleasantml/" TargetMode="External"/><Relationship Id="rId491" Type="http://schemas.openxmlformats.org/officeDocument/2006/relationships/hyperlink" Target="https://awakesecurity.com/" TargetMode="External"/><Relationship Id="rId490" Type="http://schemas.openxmlformats.org/officeDocument/2006/relationships/hyperlink" Target="https://www.linkedin.com/in/traviswitteveen/" TargetMode="External"/><Relationship Id="rId489" Type="http://schemas.openxmlformats.org/officeDocument/2006/relationships/hyperlink" Target="https://www.avira.com/" TargetMode="External"/><Relationship Id="rId484" Type="http://schemas.openxmlformats.org/officeDocument/2006/relationships/hyperlink" Target="http://www.barracuda.com" TargetMode="External"/><Relationship Id="rId3010" Type="http://schemas.openxmlformats.org/officeDocument/2006/relationships/hyperlink" Target="https://www.linkedin.com/in/glenn-c-hazard-6129095a/" TargetMode="External"/><Relationship Id="rId4341" Type="http://schemas.openxmlformats.org/officeDocument/2006/relationships/hyperlink" Target="https://www.trinitycyber.com/en-us/" TargetMode="External"/><Relationship Id="rId483" Type="http://schemas.openxmlformats.org/officeDocument/2006/relationships/hyperlink" Target="https://www.linkedin.com/in/charl-ueckermann-29a5b518/" TargetMode="External"/><Relationship Id="rId4340" Type="http://schemas.openxmlformats.org/officeDocument/2006/relationships/hyperlink" Target="https://www.linkedin.com/in/gabegoldhirsh/" TargetMode="External"/><Relationship Id="rId482" Type="http://schemas.openxmlformats.org/officeDocument/2006/relationships/hyperlink" Target="https://aves.co.za/" TargetMode="External"/><Relationship Id="rId3012" Type="http://schemas.openxmlformats.org/officeDocument/2006/relationships/hyperlink" Target="https://www.osirium.com/" TargetMode="External"/><Relationship Id="rId4343" Type="http://schemas.openxmlformats.org/officeDocument/2006/relationships/hyperlink" Target="https://www.tripwire.com/" TargetMode="External"/><Relationship Id="rId481" Type="http://schemas.openxmlformats.org/officeDocument/2006/relationships/hyperlink" Target="https://www.linkedin.com/in/jacquichew/" TargetMode="External"/><Relationship Id="rId3011" Type="http://schemas.openxmlformats.org/officeDocument/2006/relationships/hyperlink" Target="https://www.linkedin.com/in/scottshreve/" TargetMode="External"/><Relationship Id="rId4342" Type="http://schemas.openxmlformats.org/officeDocument/2006/relationships/hyperlink" Target="https://www.linkedin.com/in/wwwgpsmedicalnet/" TargetMode="External"/><Relationship Id="rId488" Type="http://schemas.openxmlformats.org/officeDocument/2006/relationships/hyperlink" Target="https://www.linkedin.com/in/garykovacs/" TargetMode="External"/><Relationship Id="rId3014" Type="http://schemas.openxmlformats.org/officeDocument/2006/relationships/hyperlink" Target="https://www.linkedin.com/in/chris-heslop-32429014/" TargetMode="External"/><Relationship Id="rId4345" Type="http://schemas.openxmlformats.org/officeDocument/2006/relationships/hyperlink" Target="https://www.linkedin.com/in/mariacrawford/" TargetMode="External"/><Relationship Id="rId487" Type="http://schemas.openxmlformats.org/officeDocument/2006/relationships/hyperlink" Target="https://www.avg.com/" TargetMode="External"/><Relationship Id="rId3013" Type="http://schemas.openxmlformats.org/officeDocument/2006/relationships/hyperlink" Target="https://www.linkedin.com/in/david-guyatt-224b3b4/" TargetMode="External"/><Relationship Id="rId4344" Type="http://schemas.openxmlformats.org/officeDocument/2006/relationships/hyperlink" Target="https://www.linkedin.com/in/subhajit-bagchi/" TargetMode="External"/><Relationship Id="rId486" Type="http://schemas.openxmlformats.org/officeDocument/2006/relationships/hyperlink" Target="https://www.linkedin.com/in/erinhintz/" TargetMode="External"/><Relationship Id="rId3016" Type="http://schemas.openxmlformats.org/officeDocument/2006/relationships/hyperlink" Target="https://www.linkedin.com/in/steve-nunn-2502061/" TargetMode="External"/><Relationship Id="rId4347" Type="http://schemas.openxmlformats.org/officeDocument/2006/relationships/hyperlink" Target="https://www.linkedin.com/in/bernard-brier-2a099a28/" TargetMode="External"/><Relationship Id="rId485" Type="http://schemas.openxmlformats.org/officeDocument/2006/relationships/hyperlink" Target="https://www.linkedin.com/in/bjjenkins/" TargetMode="External"/><Relationship Id="rId3015" Type="http://schemas.openxmlformats.org/officeDocument/2006/relationships/hyperlink" Target="https://www.opengroup.org/" TargetMode="External"/><Relationship Id="rId4346" Type="http://schemas.openxmlformats.org/officeDocument/2006/relationships/hyperlink" Target="https://www.trojanhorsesecurity.com/" TargetMode="External"/><Relationship Id="rId3007" Type="http://schemas.openxmlformats.org/officeDocument/2006/relationships/hyperlink" Target="https://www.linkedin.com/in/cpantaenius/" TargetMode="External"/><Relationship Id="rId4338" Type="http://schemas.openxmlformats.org/officeDocument/2006/relationships/hyperlink" Target="https://www.verimatrix.com/" TargetMode="External"/><Relationship Id="rId3006" Type="http://schemas.openxmlformats.org/officeDocument/2006/relationships/hyperlink" Target="https://onspring.com/" TargetMode="External"/><Relationship Id="rId4337" Type="http://schemas.openxmlformats.org/officeDocument/2006/relationships/hyperlink" Target="https://www.linkedin.com/in/craigrawlings/" TargetMode="External"/><Relationship Id="rId3009" Type="http://schemas.openxmlformats.org/officeDocument/2006/relationships/hyperlink" Target="http://opaqnetworks.com/" TargetMode="External"/><Relationship Id="rId3008" Type="http://schemas.openxmlformats.org/officeDocument/2006/relationships/hyperlink" Target="https://www.linkedin.com/in/emily-figg-ks/" TargetMode="External"/><Relationship Id="rId4339" Type="http://schemas.openxmlformats.org/officeDocument/2006/relationships/hyperlink" Target="https://www.linkedin.com/in/amedeo-d-angelo-b5872118/?originalSubdomain=it" TargetMode="External"/><Relationship Id="rId480" Type="http://schemas.openxmlformats.org/officeDocument/2006/relationships/hyperlink" Target="https://www.linkedin.com/in/schmidt21/" TargetMode="External"/><Relationship Id="rId479" Type="http://schemas.openxmlformats.org/officeDocument/2006/relationships/hyperlink" Target="https://www.avertium.com/" TargetMode="External"/><Relationship Id="rId478" Type="http://schemas.openxmlformats.org/officeDocument/2006/relationships/hyperlink" Target="https://www.linkedin.com/in/karolinakocalevski/" TargetMode="External"/><Relationship Id="rId473" Type="http://schemas.openxmlformats.org/officeDocument/2006/relationships/hyperlink" Target="https://www.avatier.com/" TargetMode="External"/><Relationship Id="rId4330" Type="http://schemas.openxmlformats.org/officeDocument/2006/relationships/hyperlink" Target="https://www.linkedin.com/in/istvanlam/" TargetMode="External"/><Relationship Id="rId472" Type="http://schemas.openxmlformats.org/officeDocument/2006/relationships/hyperlink" Target="https://www.linkedin.com/in/michaellandewe/" TargetMode="External"/><Relationship Id="rId471" Type="http://schemas.openxmlformats.org/officeDocument/2006/relationships/hyperlink" Target="https://www.linkedin.com/in/gilfriedrich/" TargetMode="External"/><Relationship Id="rId3001" Type="http://schemas.openxmlformats.org/officeDocument/2006/relationships/hyperlink" Target="https://www.onetrust.com/" TargetMode="External"/><Relationship Id="rId4332" Type="http://schemas.openxmlformats.org/officeDocument/2006/relationships/hyperlink" Target="https://www.tresys.com/" TargetMode="External"/><Relationship Id="rId470" Type="http://schemas.openxmlformats.org/officeDocument/2006/relationships/hyperlink" Target="https://www.avanan.com/" TargetMode="External"/><Relationship Id="rId3000" Type="http://schemas.openxmlformats.org/officeDocument/2006/relationships/hyperlink" Target="https://www.linkedin.com/in/heather-young-261b8b52/" TargetMode="External"/><Relationship Id="rId4331" Type="http://schemas.openxmlformats.org/officeDocument/2006/relationships/hyperlink" Target="https://www.linkedin.com/in/celinelincoln/" TargetMode="External"/><Relationship Id="rId477" Type="http://schemas.openxmlformats.org/officeDocument/2006/relationships/hyperlink" Target="https://www.linkedin.com/in/wendellbrownofficial/" TargetMode="External"/><Relationship Id="rId3003" Type="http://schemas.openxmlformats.org/officeDocument/2006/relationships/hyperlink" Target="https://www.linkedin.com/in/sarahhampton/" TargetMode="External"/><Relationship Id="rId4334" Type="http://schemas.openxmlformats.org/officeDocument/2006/relationships/hyperlink" Target="https://www.linkedin.com/in/brianhedquistmarketingexpert/" TargetMode="External"/><Relationship Id="rId476" Type="http://schemas.openxmlformats.org/officeDocument/2006/relationships/hyperlink" Target="https://averon.a2hosted.com/" TargetMode="External"/><Relationship Id="rId3002" Type="http://schemas.openxmlformats.org/officeDocument/2006/relationships/hyperlink" Target="https://www.linkedin.com/in/kbarday/" TargetMode="External"/><Relationship Id="rId4333" Type="http://schemas.openxmlformats.org/officeDocument/2006/relationships/hyperlink" Target="https://www.linkedin.com/in/bob-stalick-a025518/" TargetMode="External"/><Relationship Id="rId475" Type="http://schemas.openxmlformats.org/officeDocument/2006/relationships/hyperlink" Target="https://www.linkedin.com/in/mary-marshall-6118115a/" TargetMode="External"/><Relationship Id="rId3005" Type="http://schemas.openxmlformats.org/officeDocument/2006/relationships/hyperlink" Target="https://www.linkedin.com/in/anirbanbanerjeephd/" TargetMode="External"/><Relationship Id="rId4336" Type="http://schemas.openxmlformats.org/officeDocument/2006/relationships/hyperlink" Target="https://www.linkedin.com/in/keith-b-mcdonnell-30017b/" TargetMode="External"/><Relationship Id="rId474" Type="http://schemas.openxmlformats.org/officeDocument/2006/relationships/hyperlink" Target="https://www.linkedin.com/in/nelsoncicchitto/" TargetMode="External"/><Relationship Id="rId3004" Type="http://schemas.openxmlformats.org/officeDocument/2006/relationships/hyperlink" Target="http://www.onionid.com/" TargetMode="External"/><Relationship Id="rId4335" Type="http://schemas.openxmlformats.org/officeDocument/2006/relationships/hyperlink" Target="https://trilliumsecure.com/" TargetMode="External"/><Relationship Id="rId1257" Type="http://schemas.openxmlformats.org/officeDocument/2006/relationships/hyperlink" Target="https://www.crunchbase.com/search/organizations/field/organizations/location_identifiers/new-york-new-york" TargetMode="External"/><Relationship Id="rId2588" Type="http://schemas.openxmlformats.org/officeDocument/2006/relationships/hyperlink" Target="http://cyber.leidos.com/" TargetMode="External"/><Relationship Id="rId1258" Type="http://schemas.openxmlformats.org/officeDocument/2006/relationships/hyperlink" Target="https://www.cybermdx.com/" TargetMode="External"/><Relationship Id="rId2589" Type="http://schemas.openxmlformats.org/officeDocument/2006/relationships/hyperlink" Target="https://www.leviathansecurity.com/" TargetMode="External"/><Relationship Id="rId1259" Type="http://schemas.openxmlformats.org/officeDocument/2006/relationships/hyperlink" Target="https://il.linkedin.com/in/amir-magner-32635b14b" TargetMode="External"/><Relationship Id="rId426" Type="http://schemas.openxmlformats.org/officeDocument/2006/relationships/hyperlink" Target="https://atomicorp.com/" TargetMode="External"/><Relationship Id="rId425" Type="http://schemas.openxmlformats.org/officeDocument/2006/relationships/hyperlink" Target="https://www.linkedin.com/in/yulia-samoteykina/" TargetMode="External"/><Relationship Id="rId424" Type="http://schemas.openxmlformats.org/officeDocument/2006/relationships/hyperlink" Target="https://www.linkedin.com/in/dmitrypostrigan/" TargetMode="External"/><Relationship Id="rId423" Type="http://schemas.openxmlformats.org/officeDocument/2006/relationships/hyperlink" Target="https://atola.com/" TargetMode="External"/><Relationship Id="rId429" Type="http://schemas.openxmlformats.org/officeDocument/2006/relationships/hyperlink" Target="https://atonomi.io/" TargetMode="External"/><Relationship Id="rId428" Type="http://schemas.openxmlformats.org/officeDocument/2006/relationships/hyperlink" Target="https://www.linkedin.com/in/todd-crumpler/" TargetMode="External"/><Relationship Id="rId427" Type="http://schemas.openxmlformats.org/officeDocument/2006/relationships/hyperlink" Target="https://www.linkedin.com/in/michaelshinn/" TargetMode="External"/><Relationship Id="rId2580" Type="http://schemas.openxmlformats.org/officeDocument/2006/relationships/hyperlink" Target="http://layeredinsight.com" TargetMode="External"/><Relationship Id="rId1250" Type="http://schemas.openxmlformats.org/officeDocument/2006/relationships/hyperlink" Target="http://linkedin.com/in/ophir-bleiberg-3344582/" TargetMode="External"/><Relationship Id="rId2581" Type="http://schemas.openxmlformats.org/officeDocument/2006/relationships/hyperlink" Target="https://www.linkedin.com/in/sachinyaggarwal/" TargetMode="External"/><Relationship Id="rId1251" Type="http://schemas.openxmlformats.org/officeDocument/2006/relationships/hyperlink" Target="https://realtimeacs.com/" TargetMode="External"/><Relationship Id="rId2582" Type="http://schemas.openxmlformats.org/officeDocument/2006/relationships/hyperlink" Target="http://www.lbmcinformationsecurity.com" TargetMode="External"/><Relationship Id="rId1252" Type="http://schemas.openxmlformats.org/officeDocument/2006/relationships/hyperlink" Target="https://www.cyberis.co.uk/" TargetMode="External"/><Relationship Id="rId2583" Type="http://schemas.openxmlformats.org/officeDocument/2006/relationships/hyperlink" Target="https://www.linkedin.com/in/jeffdrummondscpa/" TargetMode="External"/><Relationship Id="rId422" Type="http://schemas.openxmlformats.org/officeDocument/2006/relationships/hyperlink" Target="https://www.linkedin.com/in/charles-woodburn-60b0221a/" TargetMode="External"/><Relationship Id="rId1253" Type="http://schemas.openxmlformats.org/officeDocument/2006/relationships/hyperlink" Target="https://thecybermaniacs.com/" TargetMode="External"/><Relationship Id="rId2584" Type="http://schemas.openxmlformats.org/officeDocument/2006/relationships/hyperlink" Target="https://www.ledger.com/" TargetMode="External"/><Relationship Id="rId421" Type="http://schemas.openxmlformats.org/officeDocument/2006/relationships/hyperlink" Target="http://www.baesystems.com" TargetMode="External"/><Relationship Id="rId1254" Type="http://schemas.openxmlformats.org/officeDocument/2006/relationships/hyperlink" Target="https://www.linkedin.com/in/kathrynbrettgoldman/" TargetMode="External"/><Relationship Id="rId2585" Type="http://schemas.openxmlformats.org/officeDocument/2006/relationships/hyperlink" Target="https://www.linkedin.com/in/pascalgauthier1/" TargetMode="External"/><Relationship Id="rId420" Type="http://schemas.openxmlformats.org/officeDocument/2006/relationships/hyperlink" Target="https://www.linkedin.com/in/adfdykstra/" TargetMode="External"/><Relationship Id="rId1255" Type="http://schemas.openxmlformats.org/officeDocument/2006/relationships/hyperlink" Target="https://www.cybermaxx.com/" TargetMode="External"/><Relationship Id="rId2586" Type="http://schemas.openxmlformats.org/officeDocument/2006/relationships/hyperlink" Target="https://www.linkedin.com/in/benoitp/?originalSubdomain=fr" TargetMode="External"/><Relationship Id="rId1256" Type="http://schemas.openxmlformats.org/officeDocument/2006/relationships/hyperlink" Target="https://www.linkedin.com/in/thomaslewislbmc/" TargetMode="External"/><Relationship Id="rId2587" Type="http://schemas.openxmlformats.org/officeDocument/2006/relationships/hyperlink" Target="https://www.crunchbase.com/search/funding_rounds/field/organizations/last_funding_type/ledger-2" TargetMode="External"/><Relationship Id="rId1246" Type="http://schemas.openxmlformats.org/officeDocument/2006/relationships/hyperlink" Target="https://www.linkedin.com/in/samirnshah/" TargetMode="External"/><Relationship Id="rId2577" Type="http://schemas.openxmlformats.org/officeDocument/2006/relationships/hyperlink" Target="https://www.lawtrust.co.za/" TargetMode="External"/><Relationship Id="rId1247" Type="http://schemas.openxmlformats.org/officeDocument/2006/relationships/hyperlink" Target="https://www.linkedin.com/in/rajiv-raghunarayan/" TargetMode="External"/><Relationship Id="rId2578" Type="http://schemas.openxmlformats.org/officeDocument/2006/relationships/hyperlink" Target="http://www.layer7.com" TargetMode="External"/><Relationship Id="rId1248" Type="http://schemas.openxmlformats.org/officeDocument/2006/relationships/hyperlink" Target="https://cyberint.com/" TargetMode="External"/><Relationship Id="rId2579" Type="http://schemas.openxmlformats.org/officeDocument/2006/relationships/hyperlink" Target="https://layersevensecurity.com/" TargetMode="External"/><Relationship Id="rId1249" Type="http://schemas.openxmlformats.org/officeDocument/2006/relationships/hyperlink" Target="https://www.linkedin.com/in/yochaicorem/" TargetMode="External"/><Relationship Id="rId415" Type="http://schemas.openxmlformats.org/officeDocument/2006/relationships/hyperlink" Target="https://www.linkedin.com/in/scottsilk?trk=org-employees_profile-result-card_result-card_full-click" TargetMode="External"/><Relationship Id="rId414" Type="http://schemas.openxmlformats.org/officeDocument/2006/relationships/hyperlink" Target="https://www.astadia.com" TargetMode="External"/><Relationship Id="rId413" Type="http://schemas.openxmlformats.org/officeDocument/2006/relationships/hyperlink" Target="https://www.linkedin.com/in/denise-pho-93903b156/" TargetMode="External"/><Relationship Id="rId412" Type="http://schemas.openxmlformats.org/officeDocument/2006/relationships/hyperlink" Target="https://www.linkedin.com/in/sunnytuteja/" TargetMode="External"/><Relationship Id="rId419" Type="http://schemas.openxmlformats.org/officeDocument/2006/relationships/hyperlink" Target="https://www.atlanticdf.com/" TargetMode="External"/><Relationship Id="rId418" Type="http://schemas.openxmlformats.org/officeDocument/2006/relationships/hyperlink" Target="https://www.linkedin.com/in/gamzekarsli/" TargetMode="External"/><Relationship Id="rId417" Type="http://schemas.openxmlformats.org/officeDocument/2006/relationships/hyperlink" Target="https://www.linkedin.com/in/burakdayioglu/?originalSubdomain=tr" TargetMode="External"/><Relationship Id="rId416" Type="http://schemas.openxmlformats.org/officeDocument/2006/relationships/hyperlink" Target="https://www.atarlabs.io/en/" TargetMode="External"/><Relationship Id="rId2570" Type="http://schemas.openxmlformats.org/officeDocument/2006/relationships/hyperlink" Target="https://www.linkedin.com/in/claire-trimble-60a34955/?locale=de_DE" TargetMode="External"/><Relationship Id="rId1240" Type="http://schemas.openxmlformats.org/officeDocument/2006/relationships/hyperlink" Target="https://www.linkedin.com/in/fprice/" TargetMode="External"/><Relationship Id="rId2571" Type="http://schemas.openxmlformats.org/officeDocument/2006/relationships/hyperlink" Target="https://www.crunchbase.com/search/funding_rounds/field/organizations/last_funding_type/lastline" TargetMode="External"/><Relationship Id="rId1241" Type="http://schemas.openxmlformats.org/officeDocument/2006/relationships/hyperlink" Target="https://www.cybergym.com/" TargetMode="External"/><Relationship Id="rId2572" Type="http://schemas.openxmlformats.org/officeDocument/2006/relationships/hyperlink" Target="https://www.lastpass.com/" TargetMode="External"/><Relationship Id="rId411" Type="http://schemas.openxmlformats.org/officeDocument/2006/relationships/hyperlink" Target="https://www.assurit.com/" TargetMode="External"/><Relationship Id="rId1242" Type="http://schemas.openxmlformats.org/officeDocument/2006/relationships/hyperlink" Target="https://www.linkedin.com/in/ofir-hason-a802b229/" TargetMode="External"/><Relationship Id="rId2573" Type="http://schemas.openxmlformats.org/officeDocument/2006/relationships/hyperlink" Target="http://www.lenovo.com" TargetMode="External"/><Relationship Id="rId410" Type="http://schemas.openxmlformats.org/officeDocument/2006/relationships/hyperlink" Target="https://www.linkedin.com/in/terry-pudwell-09785/" TargetMode="External"/><Relationship Id="rId1243" Type="http://schemas.openxmlformats.org/officeDocument/2006/relationships/hyperlink" Target="https://www.linkedin.com/in/msorero/?originalSubdomain=il" TargetMode="External"/><Relationship Id="rId2574" Type="http://schemas.openxmlformats.org/officeDocument/2006/relationships/hyperlink" Target="https://www.linkedin.com/in/yuanqinglenovo/?originalSubdomain=cn" TargetMode="External"/><Relationship Id="rId1244" Type="http://schemas.openxmlformats.org/officeDocument/2006/relationships/hyperlink" Target="https://cyberhoot.com/" TargetMode="External"/><Relationship Id="rId2575" Type="http://schemas.openxmlformats.org/officeDocument/2006/relationships/hyperlink" Target="http://linkedin.com/in/ginaqiao/" TargetMode="External"/><Relationship Id="rId1245" Type="http://schemas.openxmlformats.org/officeDocument/2006/relationships/hyperlink" Target="https://cyberinc.com/" TargetMode="External"/><Relationship Id="rId2576" Type="http://schemas.openxmlformats.org/officeDocument/2006/relationships/hyperlink" Target="https://www.crunchbase.com/search/funding_rounds/field/organizations/last_funding_type/lenovo" TargetMode="External"/><Relationship Id="rId1279" Type="http://schemas.openxmlformats.org/officeDocument/2006/relationships/hyperlink" Target="https://www.cybersaint.io/" TargetMode="External"/><Relationship Id="rId4305" Type="http://schemas.openxmlformats.org/officeDocument/2006/relationships/hyperlink" Target="https://www.linkedin.com/in/paul-lipman/" TargetMode="External"/><Relationship Id="rId4304" Type="http://schemas.openxmlformats.org/officeDocument/2006/relationships/hyperlink" Target="https://www.totaldefense.com/" TargetMode="External"/><Relationship Id="rId4307" Type="http://schemas.openxmlformats.org/officeDocument/2006/relationships/hyperlink" Target="https://www.linkedin.com/in/moshe-goldberg-a32545169/" TargetMode="External"/><Relationship Id="rId4306" Type="http://schemas.openxmlformats.org/officeDocument/2006/relationships/hyperlink" Target="https://toucanx.com/" TargetMode="External"/><Relationship Id="rId4309" Type="http://schemas.openxmlformats.org/officeDocument/2006/relationships/hyperlink" Target="https://www.linkedin.com/in/michelle-drolet-a926b79/" TargetMode="External"/><Relationship Id="rId4308" Type="http://schemas.openxmlformats.org/officeDocument/2006/relationships/hyperlink" Target="https://towerwall.com/" TargetMode="External"/><Relationship Id="rId448" Type="http://schemas.openxmlformats.org/officeDocument/2006/relationships/hyperlink" Target="https://www.aujas.com/" TargetMode="External"/><Relationship Id="rId447" Type="http://schemas.openxmlformats.org/officeDocument/2006/relationships/hyperlink" Target="https://auditsquare.com/" TargetMode="External"/><Relationship Id="rId446" Type="http://schemas.openxmlformats.org/officeDocument/2006/relationships/hyperlink" Target="https://www.linkedin.com/in/frank-winter-57250851/" TargetMode="External"/><Relationship Id="rId445" Type="http://schemas.openxmlformats.org/officeDocument/2006/relationships/hyperlink" Target="https://auconet.com/" TargetMode="External"/><Relationship Id="rId449" Type="http://schemas.openxmlformats.org/officeDocument/2006/relationships/hyperlink" Target="https://www.linkedin.com/in/sameershelke/" TargetMode="External"/><Relationship Id="rId1270" Type="http://schemas.openxmlformats.org/officeDocument/2006/relationships/hyperlink" Target="https://www.crunchbase.com/search/organizations/field/organizations/location_identifiers/tel-aviv-tel-aviv" TargetMode="External"/><Relationship Id="rId440" Type="http://schemas.openxmlformats.org/officeDocument/2006/relationships/hyperlink" Target="https://www.attilasec.com/" TargetMode="External"/><Relationship Id="rId1271" Type="http://schemas.openxmlformats.org/officeDocument/2006/relationships/hyperlink" Target="https://www.cyberpion.com/" TargetMode="External"/><Relationship Id="rId1272" Type="http://schemas.openxmlformats.org/officeDocument/2006/relationships/hyperlink" Target="https://www.linkedin.com/in/nethanel-gelernter-165015166/" TargetMode="External"/><Relationship Id="rId1273" Type="http://schemas.openxmlformats.org/officeDocument/2006/relationships/hyperlink" Target="https://www.crunchbase.com/search/organizations/field/organizations/location_identifiers/baltimore-maryland" TargetMode="External"/><Relationship Id="rId1274" Type="http://schemas.openxmlformats.org/officeDocument/2006/relationships/hyperlink" Target="https://www.cyberpointllc.com/" TargetMode="External"/><Relationship Id="rId444" Type="http://schemas.openxmlformats.org/officeDocument/2006/relationships/hyperlink" Target="https://www.linkedin.com/in/cacrandall/" TargetMode="External"/><Relationship Id="rId1275" Type="http://schemas.openxmlformats.org/officeDocument/2006/relationships/hyperlink" Target="https://www.linkedin.com/in/karl-gumtow-6ba9b8" TargetMode="External"/><Relationship Id="rId4301" Type="http://schemas.openxmlformats.org/officeDocument/2006/relationships/hyperlink" Target="https://www.toptal.com/" TargetMode="External"/><Relationship Id="rId443" Type="http://schemas.openxmlformats.org/officeDocument/2006/relationships/hyperlink" Target="https://www.linkedin.com/in/tushar-kothari-2ba1804/" TargetMode="External"/><Relationship Id="rId1276" Type="http://schemas.openxmlformats.org/officeDocument/2006/relationships/hyperlink" Target="https://www.crunchbase.com/search/people/field/organizations/num_employees_enum/cyberpoint" TargetMode="External"/><Relationship Id="rId4300" Type="http://schemas.openxmlformats.org/officeDocument/2006/relationships/hyperlink" Target="https://www.linkedin.com/in/paolo-dal-cin-42792928/" TargetMode="External"/><Relationship Id="rId442" Type="http://schemas.openxmlformats.org/officeDocument/2006/relationships/hyperlink" Target="https://attivonetworks.com/" TargetMode="External"/><Relationship Id="rId1277" Type="http://schemas.openxmlformats.org/officeDocument/2006/relationships/hyperlink" Target="https://www.cyberprotex.com/" TargetMode="External"/><Relationship Id="rId4303" Type="http://schemas.openxmlformats.org/officeDocument/2006/relationships/hyperlink" Target="https://www.linkedin.com/in/georgarisk/" TargetMode="External"/><Relationship Id="rId441" Type="http://schemas.openxmlformats.org/officeDocument/2006/relationships/hyperlink" Target="https://www.linkedin.com/in/nurad1/" TargetMode="External"/><Relationship Id="rId1278" Type="http://schemas.openxmlformats.org/officeDocument/2006/relationships/hyperlink" Target="https://www.linkedin.com/in/bencmcgee" TargetMode="External"/><Relationship Id="rId4302" Type="http://schemas.openxmlformats.org/officeDocument/2006/relationships/hyperlink" Target="https://www.linkedin.com/in/tasod/" TargetMode="External"/><Relationship Id="rId1268" Type="http://schemas.openxmlformats.org/officeDocument/2006/relationships/hyperlink" Target="https://uk.linkedin.com/in/daniel-ng-cyberowl" TargetMode="External"/><Relationship Id="rId2599" Type="http://schemas.openxmlformats.org/officeDocument/2006/relationships/hyperlink" Target="https://www.linkedin.com/in/zulygonzalez/" TargetMode="External"/><Relationship Id="rId1269" Type="http://schemas.openxmlformats.org/officeDocument/2006/relationships/hyperlink" Target="https://www.cyberpeak.net/" TargetMode="External"/><Relationship Id="rId437" Type="http://schemas.openxmlformats.org/officeDocument/2006/relationships/hyperlink" Target="https://attackiq.com/" TargetMode="External"/><Relationship Id="rId436" Type="http://schemas.openxmlformats.org/officeDocument/2006/relationships/hyperlink" Target="https://www.linkedin.com/in/tadeuszraven/" TargetMode="External"/><Relationship Id="rId435" Type="http://schemas.openxmlformats.org/officeDocument/2006/relationships/hyperlink" Target="https://www.attackresearch.com/" TargetMode="External"/><Relationship Id="rId434" Type="http://schemas.openxmlformats.org/officeDocument/2006/relationships/hyperlink" Target="https://www.linkedin.com/in/fabis/" TargetMode="External"/><Relationship Id="rId439" Type="http://schemas.openxmlformats.org/officeDocument/2006/relationships/hyperlink" Target="https://www.linkedin.com/in/obrienjuliea/" TargetMode="External"/><Relationship Id="rId438" Type="http://schemas.openxmlformats.org/officeDocument/2006/relationships/hyperlink" Target="https://www.linkedin.com/in/brettgalloway/" TargetMode="External"/><Relationship Id="rId2590" Type="http://schemas.openxmlformats.org/officeDocument/2006/relationships/hyperlink" Target="https://www.linkedin.com/in/frankheidt/" TargetMode="External"/><Relationship Id="rId1260" Type="http://schemas.openxmlformats.org/officeDocument/2006/relationships/hyperlink" Target="https://www.linkedin.com/in/joescotto/" TargetMode="External"/><Relationship Id="rId2591" Type="http://schemas.openxmlformats.org/officeDocument/2006/relationships/hyperlink" Target="https://www.libertymutualgroup.com/about-lm/corporate-information/overview" TargetMode="External"/><Relationship Id="rId1261" Type="http://schemas.openxmlformats.org/officeDocument/2006/relationships/hyperlink" Target="https://www.crunchbase.com/search/organizations/field/organizations/location_identifiers/ottawa-ontario" TargetMode="External"/><Relationship Id="rId2592" Type="http://schemas.openxmlformats.org/officeDocument/2006/relationships/hyperlink" Target="https://www.linkedin.com/in/davidhlong/" TargetMode="External"/><Relationship Id="rId1262" Type="http://schemas.openxmlformats.org/officeDocument/2006/relationships/hyperlink" Target="https://cybernetiq.ca/" TargetMode="External"/><Relationship Id="rId2593" Type="http://schemas.openxmlformats.org/officeDocument/2006/relationships/hyperlink" Target="https://www.linkedin.com/in/tim-sweeney-205265139/" TargetMode="External"/><Relationship Id="rId1263" Type="http://schemas.openxmlformats.org/officeDocument/2006/relationships/hyperlink" Target="https://www.linkedin.com/in/joe-cummins-97326740/" TargetMode="External"/><Relationship Id="rId2594" Type="http://schemas.openxmlformats.org/officeDocument/2006/relationships/hyperlink" Target="http://www.liebsoft.com" TargetMode="External"/><Relationship Id="rId433" Type="http://schemas.openxmlformats.org/officeDocument/2006/relationships/hyperlink" Target="https://www.linkedin.com/in/staffan-persson-3839b45/?originalSubdomain=de" TargetMode="External"/><Relationship Id="rId1264" Type="http://schemas.openxmlformats.org/officeDocument/2006/relationships/hyperlink" Target="https://cybernetix.com/" TargetMode="External"/><Relationship Id="rId2595" Type="http://schemas.openxmlformats.org/officeDocument/2006/relationships/hyperlink" Target="https://lifars.com/" TargetMode="External"/><Relationship Id="rId432" Type="http://schemas.openxmlformats.org/officeDocument/2006/relationships/hyperlink" Target="https://www.atsec.com/" TargetMode="External"/><Relationship Id="rId1265" Type="http://schemas.openxmlformats.org/officeDocument/2006/relationships/hyperlink" Target="https://www.linkedin.com/in/goodrisk" TargetMode="External"/><Relationship Id="rId2596" Type="http://schemas.openxmlformats.org/officeDocument/2006/relationships/hyperlink" Target="https://www.linkedin.com/in/ondrejkrehel" TargetMode="External"/><Relationship Id="rId431" Type="http://schemas.openxmlformats.org/officeDocument/2006/relationships/hyperlink" Target="https://www.linkedin.com/in/shawnmoyer/" TargetMode="External"/><Relationship Id="rId1266" Type="http://schemas.openxmlformats.org/officeDocument/2006/relationships/hyperlink" Target="https://www.crunchbase.com/search/organizations/field/organizations/location_identifiers/london-england" TargetMode="External"/><Relationship Id="rId2597" Type="http://schemas.openxmlformats.org/officeDocument/2006/relationships/hyperlink" Target="https://www.linkedin.com/in/steve-lubchansky-3332683/" TargetMode="External"/><Relationship Id="rId430" Type="http://schemas.openxmlformats.org/officeDocument/2006/relationships/hyperlink" Target="https://www.atredis.com/" TargetMode="External"/><Relationship Id="rId1267" Type="http://schemas.openxmlformats.org/officeDocument/2006/relationships/hyperlink" Target="https://www.cyberowl.io/" TargetMode="External"/><Relationship Id="rId2598" Type="http://schemas.openxmlformats.org/officeDocument/2006/relationships/hyperlink" Target="https://lightpointsecurity.com" TargetMode="External"/><Relationship Id="rId3070" Type="http://schemas.openxmlformats.org/officeDocument/2006/relationships/hyperlink" Target="https://paraben.com/" TargetMode="External"/><Relationship Id="rId3072" Type="http://schemas.openxmlformats.org/officeDocument/2006/relationships/hyperlink" Target="https://www.linkedin.com/in/shannon-gomez/" TargetMode="External"/><Relationship Id="rId3071" Type="http://schemas.openxmlformats.org/officeDocument/2006/relationships/hyperlink" Target="https://www.linkedin.com/in/amberschroader/" TargetMode="External"/><Relationship Id="rId3074" Type="http://schemas.openxmlformats.org/officeDocument/2006/relationships/hyperlink" Target="https://www.linkedin.com/in/skonnard/" TargetMode="External"/><Relationship Id="rId3073" Type="http://schemas.openxmlformats.org/officeDocument/2006/relationships/hyperlink" Target="https://www.pluralsight.com/" TargetMode="External"/><Relationship Id="rId3076" Type="http://schemas.openxmlformats.org/officeDocument/2006/relationships/hyperlink" Target="https://www.linkedin.com/in/davechronister/" TargetMode="External"/><Relationship Id="rId3075" Type="http://schemas.openxmlformats.org/officeDocument/2006/relationships/hyperlink" Target="https://www.parametersecurity.com/" TargetMode="External"/><Relationship Id="rId3078" Type="http://schemas.openxmlformats.org/officeDocument/2006/relationships/hyperlink" Target="https://www.linkedin.com/in/sanjaytandon/" TargetMode="External"/><Relationship Id="rId3077" Type="http://schemas.openxmlformats.org/officeDocument/2006/relationships/hyperlink" Target="https://www.paramountdefenses.com/" TargetMode="External"/><Relationship Id="rId3079" Type="http://schemas.openxmlformats.org/officeDocument/2006/relationships/hyperlink" Target="https://www.parasoft.com" TargetMode="External"/><Relationship Id="rId4390" Type="http://schemas.openxmlformats.org/officeDocument/2006/relationships/hyperlink" Target="https://trustifi.com/" TargetMode="External"/><Relationship Id="rId3061" Type="http://schemas.openxmlformats.org/officeDocument/2006/relationships/hyperlink" Target="https://www.linkedin.com/in/rajatmohanty/" TargetMode="External"/><Relationship Id="rId4392" Type="http://schemas.openxmlformats.org/officeDocument/2006/relationships/hyperlink" Target="https://www.trustlook.com/" TargetMode="External"/><Relationship Id="rId3060" Type="http://schemas.openxmlformats.org/officeDocument/2006/relationships/hyperlink" Target="https://www.paladion.net/" TargetMode="External"/><Relationship Id="rId4391" Type="http://schemas.openxmlformats.org/officeDocument/2006/relationships/hyperlink" Target="https://www.linkedin.com/in/idanudiedry/" TargetMode="External"/><Relationship Id="rId3063" Type="http://schemas.openxmlformats.org/officeDocument/2006/relationships/hyperlink" Target="https://www.linkedin.com/in/nikwhitfield/" TargetMode="External"/><Relationship Id="rId4394" Type="http://schemas.openxmlformats.org/officeDocument/2006/relationships/hyperlink" Target="https://trustmapp.com/" TargetMode="External"/><Relationship Id="rId3062" Type="http://schemas.openxmlformats.org/officeDocument/2006/relationships/hyperlink" Target="https://panaseer.com/" TargetMode="External"/><Relationship Id="rId4393" Type="http://schemas.openxmlformats.org/officeDocument/2006/relationships/hyperlink" Target="https://www.linkedin.com/in/allanzhang/" TargetMode="External"/><Relationship Id="rId3065" Type="http://schemas.openxmlformats.org/officeDocument/2006/relationships/hyperlink" Target="https://www.pandasecurity.com/" TargetMode="External"/><Relationship Id="rId4396" Type="http://schemas.openxmlformats.org/officeDocument/2006/relationships/hyperlink" Target="https://www.linkedin.com/in/lochart/" TargetMode="External"/><Relationship Id="rId3064" Type="http://schemas.openxmlformats.org/officeDocument/2006/relationships/hyperlink" Target="https://www.linkedin.com/in/goldsteinsean/" TargetMode="External"/><Relationship Id="rId4395" Type="http://schemas.openxmlformats.org/officeDocument/2006/relationships/hyperlink" Target="https://www.linkedin.com/in/chadboeckmann/" TargetMode="External"/><Relationship Id="rId3067" Type="http://schemas.openxmlformats.org/officeDocument/2006/relationships/hyperlink" Target="https://www.panorays.com/" TargetMode="External"/><Relationship Id="rId4398" Type="http://schemas.openxmlformats.org/officeDocument/2006/relationships/hyperlink" Target="https://www.linkedin.com/in/dionprice/" TargetMode="External"/><Relationship Id="rId3066" Type="http://schemas.openxmlformats.org/officeDocument/2006/relationships/hyperlink" Target="https://www.linkedin.com/in/juan-santamaria-206b42b/" TargetMode="External"/><Relationship Id="rId4397" Type="http://schemas.openxmlformats.org/officeDocument/2006/relationships/hyperlink" Target="https://www.trustonic.com/" TargetMode="External"/><Relationship Id="rId3069" Type="http://schemas.openxmlformats.org/officeDocument/2006/relationships/hyperlink" Target="https://www.linkedin.com/in/noam-maman/" TargetMode="External"/><Relationship Id="rId3068" Type="http://schemas.openxmlformats.org/officeDocument/2006/relationships/hyperlink" Target="https://www.linkedin.com/in/matanorel/" TargetMode="External"/><Relationship Id="rId4399" Type="http://schemas.openxmlformats.org/officeDocument/2006/relationships/hyperlink" Target="https://www.linkedin.com/in/suzieksmith/" TargetMode="External"/><Relationship Id="rId3090" Type="http://schemas.openxmlformats.org/officeDocument/2006/relationships/hyperlink" Target="https://www.linkedin.com/in/jefflarocca" TargetMode="External"/><Relationship Id="rId3092" Type="http://schemas.openxmlformats.org/officeDocument/2006/relationships/hyperlink" Target="https://patriot-tech.com/" TargetMode="External"/><Relationship Id="rId3091" Type="http://schemas.openxmlformats.org/officeDocument/2006/relationships/hyperlink" Target="https://patriotcyberdefense.com/" TargetMode="External"/><Relationship Id="rId3094" Type="http://schemas.openxmlformats.org/officeDocument/2006/relationships/hyperlink" Target="https://www.patternex.com/" TargetMode="External"/><Relationship Id="rId3093" Type="http://schemas.openxmlformats.org/officeDocument/2006/relationships/hyperlink" Target="https://www.linkedin.com/in/steve-keefe-0887a6a" TargetMode="External"/><Relationship Id="rId3096" Type="http://schemas.openxmlformats.org/officeDocument/2006/relationships/hyperlink" Target="https://www.linkedin.com/in/kenmermoud/" TargetMode="External"/><Relationship Id="rId3095" Type="http://schemas.openxmlformats.org/officeDocument/2006/relationships/hyperlink" Target="https://www.linkedin.com/in/udayveeramachaneni/" TargetMode="External"/><Relationship Id="rId3098" Type="http://schemas.openxmlformats.org/officeDocument/2006/relationships/hyperlink" Target="https://www.linkedin.com/in/rodgerdesai" TargetMode="External"/><Relationship Id="rId3097" Type="http://schemas.openxmlformats.org/officeDocument/2006/relationships/hyperlink" Target="https://www.payfone.com/" TargetMode="External"/><Relationship Id="rId3099" Type="http://schemas.openxmlformats.org/officeDocument/2006/relationships/hyperlink" Target="https://www.pcmatic.com/" TargetMode="External"/><Relationship Id="rId3081" Type="http://schemas.openxmlformats.org/officeDocument/2006/relationships/hyperlink" Target="https://www.parrotsec.org/" TargetMode="External"/><Relationship Id="rId3080" Type="http://schemas.openxmlformats.org/officeDocument/2006/relationships/hyperlink" Target="https://parateksolutions.com/" TargetMode="External"/><Relationship Id="rId3083" Type="http://schemas.openxmlformats.org/officeDocument/2006/relationships/hyperlink" Target="https://www.particle.io/" TargetMode="External"/><Relationship Id="rId3082" Type="http://schemas.openxmlformats.org/officeDocument/2006/relationships/hyperlink" Target="https://www.linkedin.com/in/lorenzofaletra/" TargetMode="External"/><Relationship Id="rId3085" Type="http://schemas.openxmlformats.org/officeDocument/2006/relationships/hyperlink" Target="https://partizan.global/" TargetMode="External"/><Relationship Id="rId3084" Type="http://schemas.openxmlformats.org/officeDocument/2006/relationships/hyperlink" Target="https://www.linkedin.com/in/zsupalla/" TargetMode="External"/><Relationship Id="rId3087" Type="http://schemas.openxmlformats.org/officeDocument/2006/relationships/hyperlink" Target="https://passportalmsp.com/" TargetMode="External"/><Relationship Id="rId3086" Type="http://schemas.openxmlformats.org/officeDocument/2006/relationships/hyperlink" Target="https://www.linkedin.com/in/ddanylchenko/" TargetMode="External"/><Relationship Id="rId3089" Type="http://schemas.openxmlformats.org/officeDocument/2006/relationships/hyperlink" Target="https://www.patchadvisor.com/" TargetMode="External"/><Relationship Id="rId3088" Type="http://schemas.openxmlformats.org/officeDocument/2006/relationships/hyperlink" Target="https://gc.linkedin.com/pub/colin-knox/15/986/402?trk=seokp-post-author-name" TargetMode="External"/><Relationship Id="rId3039" Type="http://schemas.openxmlformats.org/officeDocument/2006/relationships/hyperlink" Target="https://www.orion.on.ca/" TargetMode="External"/><Relationship Id="rId1" Type="http://schemas.openxmlformats.org/officeDocument/2006/relationships/comments" Target="../comments1.xml"/><Relationship Id="rId2" Type="http://schemas.openxmlformats.org/officeDocument/2006/relationships/hyperlink" Target="https://www.a10networks.com/" TargetMode="External"/><Relationship Id="rId3" Type="http://schemas.openxmlformats.org/officeDocument/2006/relationships/hyperlink" Target="https://www.linkedin.com/in/dhrupad-trivedi-505669/" TargetMode="External"/><Relationship Id="rId4" Type="http://schemas.openxmlformats.org/officeDocument/2006/relationships/hyperlink" Target="https://www.linkedin.com/in/gunter-reiss-660724/" TargetMode="External"/><Relationship Id="rId3030" Type="http://schemas.openxmlformats.org/officeDocument/2006/relationships/hyperlink" Target="https://www.linkedin.com/in/pitchford/" TargetMode="External"/><Relationship Id="rId4361" Type="http://schemas.openxmlformats.org/officeDocument/2006/relationships/hyperlink" Target="http://www.verizon.com/" TargetMode="External"/><Relationship Id="rId4360" Type="http://schemas.openxmlformats.org/officeDocument/2006/relationships/hyperlink" Target="https://www.linkedin.com/in/scott-schnell-8b83641/" TargetMode="External"/><Relationship Id="rId9" Type="http://schemas.openxmlformats.org/officeDocument/2006/relationships/hyperlink" Target="https://www.linkedin.com/in/ameliasophiecollins/" TargetMode="External"/><Relationship Id="rId3032" Type="http://schemas.openxmlformats.org/officeDocument/2006/relationships/hyperlink" Target="https://www.optiv.com/" TargetMode="External"/><Relationship Id="rId4363" Type="http://schemas.openxmlformats.org/officeDocument/2006/relationships/hyperlink" Target="https://www.viaresource.com/" TargetMode="External"/><Relationship Id="rId3031" Type="http://schemas.openxmlformats.org/officeDocument/2006/relationships/hyperlink" Target="https://optimalrisk.com/" TargetMode="External"/><Relationship Id="rId4362" Type="http://schemas.openxmlformats.org/officeDocument/2006/relationships/hyperlink" Target="https://www.linkedin.com/in/hansvestberg/" TargetMode="External"/><Relationship Id="rId3034" Type="http://schemas.openxmlformats.org/officeDocument/2006/relationships/hyperlink" Target="https://orca.security/" TargetMode="External"/><Relationship Id="rId4365" Type="http://schemas.openxmlformats.org/officeDocument/2006/relationships/hyperlink" Target="https://www.linkedin.com/in/jennifermcgregor/" TargetMode="External"/><Relationship Id="rId3033" Type="http://schemas.openxmlformats.org/officeDocument/2006/relationships/hyperlink" Target="https://www.linkedin.com/in/david-martin-8600315/" TargetMode="External"/><Relationship Id="rId4364" Type="http://schemas.openxmlformats.org/officeDocument/2006/relationships/hyperlink" Target="https://www.trugrid.com/home" TargetMode="External"/><Relationship Id="rId5" Type="http://schemas.openxmlformats.org/officeDocument/2006/relationships/hyperlink" Target="https://cyel.ch/" TargetMode="External"/><Relationship Id="rId3036" Type="http://schemas.openxmlformats.org/officeDocument/2006/relationships/hyperlink" Target="https://www.linkedin.com/in/eliasterman/" TargetMode="External"/><Relationship Id="rId4367" Type="http://schemas.openxmlformats.org/officeDocument/2006/relationships/hyperlink" Target="https://www.linkedin.com/in/scipio/" TargetMode="External"/><Relationship Id="rId6" Type="http://schemas.openxmlformats.org/officeDocument/2006/relationships/hyperlink" Target="https://www.linkedin.com/in/jaumeayerbe/" TargetMode="External"/><Relationship Id="rId3035" Type="http://schemas.openxmlformats.org/officeDocument/2006/relationships/hyperlink" Target="https://www.linkedin.com/in/avishua/" TargetMode="External"/><Relationship Id="rId4366" Type="http://schemas.openxmlformats.org/officeDocument/2006/relationships/hyperlink" Target="https://www.trulyprotect.com/" TargetMode="External"/><Relationship Id="rId7" Type="http://schemas.openxmlformats.org/officeDocument/2006/relationships/hyperlink" Target="https://www.1e.com/" TargetMode="External"/><Relationship Id="rId3038" Type="http://schemas.openxmlformats.org/officeDocument/2006/relationships/hyperlink" Target="https://www.linkedin.com/in/omrilavie/" TargetMode="External"/><Relationship Id="rId4369" Type="http://schemas.openxmlformats.org/officeDocument/2006/relationships/hyperlink" Target="https://www.linkedin.com/in/ericgomez/" TargetMode="External"/><Relationship Id="rId8" Type="http://schemas.openxmlformats.org/officeDocument/2006/relationships/hyperlink" Target="https://www.linkedin.com/in/sumirkarayi/" TargetMode="External"/><Relationship Id="rId3037" Type="http://schemas.openxmlformats.org/officeDocument/2006/relationships/hyperlink" Target="https://orchestragroup.com/" TargetMode="External"/><Relationship Id="rId4368" Type="http://schemas.openxmlformats.org/officeDocument/2006/relationships/hyperlink" Target="https://www.trusecconsulting.com/" TargetMode="External"/><Relationship Id="rId3029" Type="http://schemas.openxmlformats.org/officeDocument/2006/relationships/hyperlink" Target="https://optimalidm.com/" TargetMode="External"/><Relationship Id="rId3028" Type="http://schemas.openxmlformats.org/officeDocument/2006/relationships/hyperlink" Target="https://www.linkedin.com/in/davedeasy/" TargetMode="External"/><Relationship Id="rId4359" Type="http://schemas.openxmlformats.org/officeDocument/2006/relationships/hyperlink" Target="https://www.linkedin.com/in/jim-bidzos-437a892b/" TargetMode="External"/><Relationship Id="rId4350" Type="http://schemas.openxmlformats.org/officeDocument/2006/relationships/hyperlink" Target="https://truefort.com/" TargetMode="External"/><Relationship Id="rId3021" Type="http://schemas.openxmlformats.org/officeDocument/2006/relationships/hyperlink" Target="https://www.linkedin.com/in/davidu/" TargetMode="External"/><Relationship Id="rId4352" Type="http://schemas.openxmlformats.org/officeDocument/2006/relationships/hyperlink" Target="https://www.linkedin.com/in/mbigoldberg/" TargetMode="External"/><Relationship Id="rId3020" Type="http://schemas.openxmlformats.org/officeDocument/2006/relationships/hyperlink" Target="https://www.opendns.com/" TargetMode="External"/><Relationship Id="rId4351" Type="http://schemas.openxmlformats.org/officeDocument/2006/relationships/hyperlink" Target="https://www.linkedin.com/in/sameermal/" TargetMode="External"/><Relationship Id="rId3023" Type="http://schemas.openxmlformats.org/officeDocument/2006/relationships/hyperlink" Target="https://openvpn.net//" TargetMode="External"/><Relationship Id="rId4354" Type="http://schemas.openxmlformats.org/officeDocument/2006/relationships/hyperlink" Target="https://www.linkedin.com/in/jeffreymcgregor/" TargetMode="External"/><Relationship Id="rId3022" Type="http://schemas.openxmlformats.org/officeDocument/2006/relationships/hyperlink" Target="https://www.openraven.com/" TargetMode="External"/><Relationship Id="rId4353" Type="http://schemas.openxmlformats.org/officeDocument/2006/relationships/hyperlink" Target="https://truepic.com/" TargetMode="External"/><Relationship Id="rId3025" Type="http://schemas.openxmlformats.org/officeDocument/2006/relationships/hyperlink" Target="https://www.linkedin.com/in/ninevehdinha/" TargetMode="External"/><Relationship Id="rId4356" Type="http://schemas.openxmlformats.org/officeDocument/2006/relationships/hyperlink" Target="https://truestack.com/" TargetMode="External"/><Relationship Id="rId3024" Type="http://schemas.openxmlformats.org/officeDocument/2006/relationships/hyperlink" Target="https://www.linkedin.com/in/francis-dinha-4268141/" TargetMode="External"/><Relationship Id="rId4355" Type="http://schemas.openxmlformats.org/officeDocument/2006/relationships/hyperlink" Target="https://www.linkedin.com/in/sherifhanna700/" TargetMode="External"/><Relationship Id="rId3027" Type="http://schemas.openxmlformats.org/officeDocument/2006/relationships/hyperlink" Target="https://www.linkedin.com/in/bennyczarny/" TargetMode="External"/><Relationship Id="rId4358" Type="http://schemas.openxmlformats.org/officeDocument/2006/relationships/hyperlink" Target="http://www.verisigninc.com/" TargetMode="External"/><Relationship Id="rId3026" Type="http://schemas.openxmlformats.org/officeDocument/2006/relationships/hyperlink" Target="https://www.opswat.com/" TargetMode="External"/><Relationship Id="rId4357" Type="http://schemas.openxmlformats.org/officeDocument/2006/relationships/hyperlink" Target="https://www.linkedin.com/in/stfink/" TargetMode="External"/><Relationship Id="rId3050" Type="http://schemas.openxmlformats.org/officeDocument/2006/relationships/hyperlink" Target="https://www.palantir.com/" TargetMode="External"/><Relationship Id="rId4381" Type="http://schemas.openxmlformats.org/officeDocument/2006/relationships/hyperlink" Target="https://www.trustedknight.com/" TargetMode="External"/><Relationship Id="rId4380" Type="http://schemas.openxmlformats.org/officeDocument/2006/relationships/hyperlink" Target="https://www.linkedin.com/in/courtney-pallotta/" TargetMode="External"/><Relationship Id="rId3052" Type="http://schemas.openxmlformats.org/officeDocument/2006/relationships/hyperlink" Target="https://www.linkedin.com/in/nikesh-arora-02894670/" TargetMode="External"/><Relationship Id="rId4383" Type="http://schemas.openxmlformats.org/officeDocument/2006/relationships/hyperlink" Target="https://www.trusted-objects.com/" TargetMode="External"/><Relationship Id="rId3051" Type="http://schemas.openxmlformats.org/officeDocument/2006/relationships/hyperlink" Target="https://www.paloaltonetworks.com/" TargetMode="External"/><Relationship Id="rId4382" Type="http://schemas.openxmlformats.org/officeDocument/2006/relationships/hyperlink" Target="https://www.linkedin.com/in/daniel-ennis-580057113/" TargetMode="External"/><Relationship Id="rId3054" Type="http://schemas.openxmlformats.org/officeDocument/2006/relationships/hyperlink" Target="https://www.paconsulting.com/" TargetMode="External"/><Relationship Id="rId4385" Type="http://schemas.openxmlformats.org/officeDocument/2006/relationships/hyperlink" Target="https://www.trustedsec.com/" TargetMode="External"/><Relationship Id="rId3053" Type="http://schemas.openxmlformats.org/officeDocument/2006/relationships/hyperlink" Target="https://www.linkedin.com/in/jeanenglish/" TargetMode="External"/><Relationship Id="rId4384" Type="http://schemas.openxmlformats.org/officeDocument/2006/relationships/hyperlink" Target="https://www.linkedin.com/in/sami-anbouba-5043a035/" TargetMode="External"/><Relationship Id="rId3056" Type="http://schemas.openxmlformats.org/officeDocument/2006/relationships/hyperlink" Target="https://www.pingidentity.com/" TargetMode="External"/><Relationship Id="rId4387" Type="http://schemas.openxmlformats.org/officeDocument/2006/relationships/hyperlink" Target="https://www.linkedin.com/in/christopherboesch/" TargetMode="External"/><Relationship Id="rId3055" Type="http://schemas.openxmlformats.org/officeDocument/2006/relationships/hyperlink" Target="https://www.linkedin.com/in/alanmiddleton/" TargetMode="External"/><Relationship Id="rId4386" Type="http://schemas.openxmlformats.org/officeDocument/2006/relationships/hyperlink" Target="https://www.linkedin.com/in/davidkennedy4/" TargetMode="External"/><Relationship Id="rId3058" Type="http://schemas.openxmlformats.org/officeDocument/2006/relationships/hyperlink" Target="https://www.linkedin.com/in/kevinsellers116/" TargetMode="External"/><Relationship Id="rId4389" Type="http://schemas.openxmlformats.org/officeDocument/2006/relationships/hyperlink" Target="https://www.linkedin.com/in/xuyangli/" TargetMode="External"/><Relationship Id="rId3057" Type="http://schemas.openxmlformats.org/officeDocument/2006/relationships/hyperlink" Target="https://www.linkedin.com/in/andredurand/" TargetMode="External"/><Relationship Id="rId4388" Type="http://schemas.openxmlformats.org/officeDocument/2006/relationships/hyperlink" Target="https://www.trustgo.com/" TargetMode="External"/><Relationship Id="rId3059" Type="http://schemas.openxmlformats.org/officeDocument/2006/relationships/hyperlink" Target="https://www.pnnl.gov/" TargetMode="External"/><Relationship Id="rId4370" Type="http://schemas.openxmlformats.org/officeDocument/2006/relationships/hyperlink" Target="https://www.vmware.com/asean.html" TargetMode="External"/><Relationship Id="rId3041" Type="http://schemas.openxmlformats.org/officeDocument/2006/relationships/hyperlink" Target="http://orkus.com" TargetMode="External"/><Relationship Id="rId4372" Type="http://schemas.openxmlformats.org/officeDocument/2006/relationships/hyperlink" Target="https://www.linkedin.com/in/robin-matlock-9ab5a3/" TargetMode="External"/><Relationship Id="rId3040" Type="http://schemas.openxmlformats.org/officeDocument/2006/relationships/hyperlink" Target="https://www.linkedin.com/in/alfonso-licata-66548b30/" TargetMode="External"/><Relationship Id="rId4371" Type="http://schemas.openxmlformats.org/officeDocument/2006/relationships/hyperlink" Target="https://www.linkedin.com/in/carstenwillems/" TargetMode="External"/><Relationship Id="rId3043" Type="http://schemas.openxmlformats.org/officeDocument/2006/relationships/hyperlink" Target="https://outpost24.com/" TargetMode="External"/><Relationship Id="rId4374" Type="http://schemas.openxmlformats.org/officeDocument/2006/relationships/hyperlink" Target="https://www.trusona.com/" TargetMode="External"/><Relationship Id="rId3042" Type="http://schemas.openxmlformats.org/officeDocument/2006/relationships/hyperlink" Target="https://www.linkedin.com/in/manish-kalia-37b4a4/" TargetMode="External"/><Relationship Id="rId4373" Type="http://schemas.openxmlformats.org/officeDocument/2006/relationships/hyperlink" Target="https://www.trusfort.com/" TargetMode="External"/><Relationship Id="rId3045" Type="http://schemas.openxmlformats.org/officeDocument/2006/relationships/hyperlink" Target="https://www.linkedin.com/in/bobegner/" TargetMode="External"/><Relationship Id="rId4376" Type="http://schemas.openxmlformats.org/officeDocument/2006/relationships/hyperlink" Target="https://www.trustar.co/" TargetMode="External"/><Relationship Id="rId3044" Type="http://schemas.openxmlformats.org/officeDocument/2006/relationships/hyperlink" Target="https://www.linkedin.com/in/martin-henricson-3723461b/" TargetMode="External"/><Relationship Id="rId4375" Type="http://schemas.openxmlformats.org/officeDocument/2006/relationships/hyperlink" Target="https://www.linkedin.com/in/orieisen/" TargetMode="External"/><Relationship Id="rId3047" Type="http://schemas.openxmlformats.org/officeDocument/2006/relationships/hyperlink" Target="https://owlcyberdefense.com/" TargetMode="External"/><Relationship Id="rId4378" Type="http://schemas.openxmlformats.org/officeDocument/2006/relationships/hyperlink" Target="https://trustarc.com/" TargetMode="External"/><Relationship Id="rId3046" Type="http://schemas.openxmlformats.org/officeDocument/2006/relationships/hyperlink" Target="https://owasp.org/" TargetMode="External"/><Relationship Id="rId4377" Type="http://schemas.openxmlformats.org/officeDocument/2006/relationships/hyperlink" Target="https://www.linkedin.com/in/patrickcoughlin1/" TargetMode="External"/><Relationship Id="rId3049" Type="http://schemas.openxmlformats.org/officeDocument/2006/relationships/hyperlink" Target="https://www.linkedin.com/in/scott-coleman-9290621/" TargetMode="External"/><Relationship Id="rId3048" Type="http://schemas.openxmlformats.org/officeDocument/2006/relationships/hyperlink" Target="https://www.linkedin.com/in/bob-stalick-9987842a/" TargetMode="External"/><Relationship Id="rId4379" Type="http://schemas.openxmlformats.org/officeDocument/2006/relationships/hyperlink" Target="https://www.linkedin.com/in/chrisbabel/" TargetMode="External"/><Relationship Id="rId3911" Type="http://schemas.openxmlformats.org/officeDocument/2006/relationships/hyperlink" Target="https://www.linkedin.com/in/clairedarling/" TargetMode="External"/><Relationship Id="rId3910" Type="http://schemas.openxmlformats.org/officeDocument/2006/relationships/hyperlink" Target="https://www.linkedin.com/in/gidicohen/" TargetMode="External"/><Relationship Id="rId3913" Type="http://schemas.openxmlformats.org/officeDocument/2006/relationships/hyperlink" Target="https://www.linkedin.com/in/ofer-hendler-1033a511/" TargetMode="External"/><Relationship Id="rId3912" Type="http://schemas.openxmlformats.org/officeDocument/2006/relationships/hyperlink" Target="http://www.skyfence.com" TargetMode="External"/><Relationship Id="rId3915" Type="http://schemas.openxmlformats.org/officeDocument/2006/relationships/hyperlink" Target="https://www.linkedin.com/in/rajivgupta4/" TargetMode="External"/><Relationship Id="rId3914" Type="http://schemas.openxmlformats.org/officeDocument/2006/relationships/hyperlink" Target="https://www.skyhighnetworks.com/" TargetMode="External"/><Relationship Id="rId3917" Type="http://schemas.openxmlformats.org/officeDocument/2006/relationships/hyperlink" Target="https://www.linkedin.com/in/patrickharr/" TargetMode="External"/><Relationship Id="rId3916" Type="http://schemas.openxmlformats.org/officeDocument/2006/relationships/hyperlink" Target="https://www.slashnext.com/" TargetMode="External"/><Relationship Id="rId3919" Type="http://schemas.openxmlformats.org/officeDocument/2006/relationships/hyperlink" Target="https://www.smartvault.com/" TargetMode="External"/><Relationship Id="rId3918" Type="http://schemas.openxmlformats.org/officeDocument/2006/relationships/hyperlink" Target="https://www.linkedin.com/in/seamusmeagher/" TargetMode="External"/><Relationship Id="rId3900" Type="http://schemas.openxmlformats.org/officeDocument/2006/relationships/hyperlink" Target="https://www.cybersixgill.com/" TargetMode="External"/><Relationship Id="rId3902" Type="http://schemas.openxmlformats.org/officeDocument/2006/relationships/hyperlink" Target="https://www.linkedin.com/in/meiraprimes/" TargetMode="External"/><Relationship Id="rId3901" Type="http://schemas.openxmlformats.org/officeDocument/2006/relationships/hyperlink" Target="https://www.linkedin.com/in/sharonwagner/" TargetMode="External"/><Relationship Id="rId3904" Type="http://schemas.openxmlformats.org/officeDocument/2006/relationships/hyperlink" Target="https://www.linkedin.com/in/kgsundar/" TargetMode="External"/><Relationship Id="rId3903" Type="http://schemas.openxmlformats.org/officeDocument/2006/relationships/hyperlink" Target="https://www.sken.ai/" TargetMode="External"/><Relationship Id="rId3906" Type="http://schemas.openxmlformats.org/officeDocument/2006/relationships/hyperlink" Target="https://www.skillbridgetraining.com/" TargetMode="External"/><Relationship Id="rId3905" Type="http://schemas.openxmlformats.org/officeDocument/2006/relationships/hyperlink" Target="https://www.linkedin.com/in/aarijkhan/" TargetMode="External"/><Relationship Id="rId3908" Type="http://schemas.openxmlformats.org/officeDocument/2006/relationships/hyperlink" Target="https://www.linkedin.com/in/paul-humphrey-377a56b/" TargetMode="External"/><Relationship Id="rId3907" Type="http://schemas.openxmlformats.org/officeDocument/2006/relationships/hyperlink" Target="https://www.linkedin.com/in/john-lytle-1831811/" TargetMode="External"/><Relationship Id="rId3909" Type="http://schemas.openxmlformats.org/officeDocument/2006/relationships/hyperlink" Target="https://www.skyboxsecurity.com/" TargetMode="External"/><Relationship Id="rId3931" Type="http://schemas.openxmlformats.org/officeDocument/2006/relationships/hyperlink" Target="https://www.soffid.com/" TargetMode="External"/><Relationship Id="rId2600" Type="http://schemas.openxmlformats.org/officeDocument/2006/relationships/hyperlink" Target="https://www.linkedin.com/in/jens-philipp-jung-05a47051/" TargetMode="External"/><Relationship Id="rId3930" Type="http://schemas.openxmlformats.org/officeDocument/2006/relationships/hyperlink" Target="https://www.strikeforcetech.com/" TargetMode="External"/><Relationship Id="rId2601" Type="http://schemas.openxmlformats.org/officeDocument/2006/relationships/hyperlink" Target="http://www.link-motion.com" TargetMode="External"/><Relationship Id="rId3933" Type="http://schemas.openxmlformats.org/officeDocument/2006/relationships/hyperlink" Target="https://www.sdsusa.com/" TargetMode="External"/><Relationship Id="rId2602" Type="http://schemas.openxmlformats.org/officeDocument/2006/relationships/hyperlink" Target="http://hbarcyber.com/" TargetMode="External"/><Relationship Id="rId3932" Type="http://schemas.openxmlformats.org/officeDocument/2006/relationships/hyperlink" Target="https://www.linkedin.com/in/peplluisvidal/" TargetMode="External"/><Relationship Id="rId2603" Type="http://schemas.openxmlformats.org/officeDocument/2006/relationships/hyperlink" Target="https://www.linkedin.com/in/adam-austin-27b2a6a/" TargetMode="External"/><Relationship Id="rId3935" Type="http://schemas.openxmlformats.org/officeDocument/2006/relationships/hyperlink" Target="https://www.softwarfare.com/" TargetMode="External"/><Relationship Id="rId2604" Type="http://schemas.openxmlformats.org/officeDocument/2006/relationships/hyperlink" Target="http://www.linksys.com" TargetMode="External"/><Relationship Id="rId3934" Type="http://schemas.openxmlformats.org/officeDocument/2006/relationships/hyperlink" Target="https://www.linkedin.com/in/josh-lampi-62a65612/" TargetMode="External"/><Relationship Id="rId2605" Type="http://schemas.openxmlformats.org/officeDocument/2006/relationships/hyperlink" Target="https://www.linkedin.com/in/mark-kimble-4780a715/" TargetMode="External"/><Relationship Id="rId3937" Type="http://schemas.openxmlformats.org/officeDocument/2006/relationships/hyperlink" Target="https://www.solarflare.com/" TargetMode="External"/><Relationship Id="rId2606" Type="http://schemas.openxmlformats.org/officeDocument/2006/relationships/hyperlink" Target="https://lionfishcybersecurity.com/" TargetMode="External"/><Relationship Id="rId3936" Type="http://schemas.openxmlformats.org/officeDocument/2006/relationships/hyperlink" Target="https://www.linkedin.com/in/wyattcobb" TargetMode="External"/><Relationship Id="rId808" Type="http://schemas.openxmlformats.org/officeDocument/2006/relationships/hyperlink" Target="https://il.linkedin.com/in/shlomokramer" TargetMode="External"/><Relationship Id="rId2607" Type="http://schemas.openxmlformats.org/officeDocument/2006/relationships/hyperlink" Target="https://www.linkedin.com/in/jeremy-miller-2902561b/" TargetMode="External"/><Relationship Id="rId3939" Type="http://schemas.openxmlformats.org/officeDocument/2006/relationships/hyperlink" Target="https://solitonsystems.com/" TargetMode="External"/><Relationship Id="rId807" Type="http://schemas.openxmlformats.org/officeDocument/2006/relationships/hyperlink" Target="https://www.catonetworks.com/" TargetMode="External"/><Relationship Id="rId2608" Type="http://schemas.openxmlformats.org/officeDocument/2006/relationships/hyperlink" Target="https://www.liveaction.com/" TargetMode="External"/><Relationship Id="rId3938" Type="http://schemas.openxmlformats.org/officeDocument/2006/relationships/hyperlink" Target="https://www.solebit.io/" TargetMode="External"/><Relationship Id="rId806" Type="http://schemas.openxmlformats.org/officeDocument/2006/relationships/hyperlink" Target="https://www.crunchbase.com/search/organizations/field/organizations/location_identifiers/tel-aviv-tel-aviv" TargetMode="External"/><Relationship Id="rId2609" Type="http://schemas.openxmlformats.org/officeDocument/2006/relationships/hyperlink" Target="https://www.linkedin.com/in/sstuut/" TargetMode="External"/><Relationship Id="rId805" Type="http://schemas.openxmlformats.org/officeDocument/2006/relationships/hyperlink" Target="https://www.linkedin.com/in/howland" TargetMode="External"/><Relationship Id="rId809" Type="http://schemas.openxmlformats.org/officeDocument/2006/relationships/hyperlink" Target="https://il.linkedin.com/in/yishay" TargetMode="External"/><Relationship Id="rId800" Type="http://schemas.openxmlformats.org/officeDocument/2006/relationships/hyperlink" Target="https://www.linkedin.com/in/chris-leahy-ba226687/" TargetMode="External"/><Relationship Id="rId804" Type="http://schemas.openxmlformats.org/officeDocument/2006/relationships/hyperlink" Target="https://www.linkedin.com/in/brissmyr/" TargetMode="External"/><Relationship Id="rId803" Type="http://schemas.openxmlformats.org/officeDocument/2006/relationships/hyperlink" Target="https://castle.io/" TargetMode="External"/><Relationship Id="rId802" Type="http://schemas.openxmlformats.org/officeDocument/2006/relationships/hyperlink" Target="https://www.crunchbase.com/search/organizations/field/organizations/location_identifiers/san-francisco-california" TargetMode="External"/><Relationship Id="rId801" Type="http://schemas.openxmlformats.org/officeDocument/2006/relationships/hyperlink" Target="https://www.symphonicsoft.com/" TargetMode="External"/><Relationship Id="rId3920" Type="http://schemas.openxmlformats.org/officeDocument/2006/relationships/hyperlink" Target="https://www.linkedin.com/in/daniel-rabie-98249b4a/" TargetMode="External"/><Relationship Id="rId3922" Type="http://schemas.openxmlformats.org/officeDocument/2006/relationships/hyperlink" Target="https://www.smokescreen.io/" TargetMode="External"/><Relationship Id="rId3921" Type="http://schemas.openxmlformats.org/officeDocument/2006/relationships/hyperlink" Target="https://www.linkedin.com/in/abbie-deaver/" TargetMode="External"/><Relationship Id="rId3924" Type="http://schemas.openxmlformats.org/officeDocument/2006/relationships/hyperlink" Target="https://www.smoothwall.com/" TargetMode="External"/><Relationship Id="rId3923" Type="http://schemas.openxmlformats.org/officeDocument/2006/relationships/hyperlink" Target="https://www.linkedin.com/in/sahirh/?originalSubdomain=in" TargetMode="External"/><Relationship Id="rId3926" Type="http://schemas.openxmlformats.org/officeDocument/2006/relationships/hyperlink" Target="https://snyk.io/" TargetMode="External"/><Relationship Id="rId3925" Type="http://schemas.openxmlformats.org/officeDocument/2006/relationships/hyperlink" Target="https://www.linkedin.com/in/georgell/?originalSubdomain=uk" TargetMode="External"/><Relationship Id="rId3928" Type="http://schemas.openxmlformats.org/officeDocument/2006/relationships/hyperlink" Target="https://www.linkedin.com/in/leigh-merrigan-moore-a902462/" TargetMode="External"/><Relationship Id="rId3927" Type="http://schemas.openxmlformats.org/officeDocument/2006/relationships/hyperlink" Target="https://www.linkedin.com/in/pemckay/" TargetMode="External"/><Relationship Id="rId3929" Type="http://schemas.openxmlformats.org/officeDocument/2006/relationships/hyperlink" Target="https://socexperts.com/" TargetMode="External"/><Relationship Id="rId1334" Type="http://schemas.openxmlformats.org/officeDocument/2006/relationships/hyperlink" Target="https://www.linkedin.com/in/cmoannakoh/" TargetMode="External"/><Relationship Id="rId2665" Type="http://schemas.openxmlformats.org/officeDocument/2006/relationships/hyperlink" Target="https://www.linkedin.com/in/gurjot-singh-297857a7/" TargetMode="External"/><Relationship Id="rId3997" Type="http://schemas.openxmlformats.org/officeDocument/2006/relationships/hyperlink" Target="https://www.linkedin.com/in/william-jeffrey-bb9b14134" TargetMode="External"/><Relationship Id="rId1335" Type="http://schemas.openxmlformats.org/officeDocument/2006/relationships/hyperlink" Target="https://www.crunchbase.com/search/funding_rounds/field/organizations/last_funding_type/cyfirma" TargetMode="External"/><Relationship Id="rId2666" Type="http://schemas.openxmlformats.org/officeDocument/2006/relationships/hyperlink" Target="https://www.linkedin.com/in/iferguson/" TargetMode="External"/><Relationship Id="rId3996" Type="http://schemas.openxmlformats.org/officeDocument/2006/relationships/hyperlink" Target="https://www.sri.com/" TargetMode="External"/><Relationship Id="rId1336" Type="http://schemas.openxmlformats.org/officeDocument/2006/relationships/hyperlink" Target="https://www.cygilant.com//" TargetMode="External"/><Relationship Id="rId2667" Type="http://schemas.openxmlformats.org/officeDocument/2006/relationships/hyperlink" Target="https://www.microfocus.com/en-us/home" TargetMode="External"/><Relationship Id="rId3999" Type="http://schemas.openxmlformats.org/officeDocument/2006/relationships/hyperlink" Target="https://www.ss8.com/" TargetMode="External"/><Relationship Id="rId1337" Type="http://schemas.openxmlformats.org/officeDocument/2006/relationships/hyperlink" Target="https://www.linkedin.com/in/rob-scott-17669a/" TargetMode="External"/><Relationship Id="rId2668" Type="http://schemas.openxmlformats.org/officeDocument/2006/relationships/hyperlink" Target="https://www.linkedin.com/in/stephen-murdoch-0805844/?originalSubdomain=uk" TargetMode="External"/><Relationship Id="rId3998" Type="http://schemas.openxmlformats.org/officeDocument/2006/relationships/hyperlink" Target="https://www.linkedin.com/in/reenita/" TargetMode="External"/><Relationship Id="rId1338" Type="http://schemas.openxmlformats.org/officeDocument/2006/relationships/hyperlink" Target="https://www.linkedin.com/in/steve-harrington-b241bb3/" TargetMode="External"/><Relationship Id="rId2669" Type="http://schemas.openxmlformats.org/officeDocument/2006/relationships/hyperlink" Target="https://www.linkedin.com/in/genefamurphy/" TargetMode="External"/><Relationship Id="rId1339" Type="http://schemas.openxmlformats.org/officeDocument/2006/relationships/hyperlink" Target="http://www.cyglass.com/" TargetMode="External"/><Relationship Id="rId745" Type="http://schemas.openxmlformats.org/officeDocument/2006/relationships/hyperlink" Target="https://www.linkedin.com/in/israellevy/" TargetMode="External"/><Relationship Id="rId744" Type="http://schemas.openxmlformats.org/officeDocument/2006/relationships/hyperlink" Target="https://bufferzonesecurity.com/" TargetMode="External"/><Relationship Id="rId743" Type="http://schemas.openxmlformats.org/officeDocument/2006/relationships/hyperlink" Target="https://www.linkedin.com/in/vincentpassaro/" TargetMode="External"/><Relationship Id="rId742" Type="http://schemas.openxmlformats.org/officeDocument/2006/relationships/hyperlink" Target="https://www.buddhalabs.com/" TargetMode="External"/><Relationship Id="rId749" Type="http://schemas.openxmlformats.org/officeDocument/2006/relationships/hyperlink" Target="https://www.crunchbase.com/search/funding_rounds/field/organizations/last_funding_type/bugcrowd" TargetMode="External"/><Relationship Id="rId748" Type="http://schemas.openxmlformats.org/officeDocument/2006/relationships/hyperlink" Target="https://www.linkedin.com/in/andy-burtis-84a1a3/" TargetMode="External"/><Relationship Id="rId747" Type="http://schemas.openxmlformats.org/officeDocument/2006/relationships/hyperlink" Target="https://www.linkedin.com/in/ashishguptabugcrowd/" TargetMode="External"/><Relationship Id="rId746" Type="http://schemas.openxmlformats.org/officeDocument/2006/relationships/hyperlink" Target="https://www.bugcrowd.com/" TargetMode="External"/><Relationship Id="rId3991" Type="http://schemas.openxmlformats.org/officeDocument/2006/relationships/hyperlink" Target="https://www.sqreen.com/" TargetMode="External"/><Relationship Id="rId2660" Type="http://schemas.openxmlformats.org/officeDocument/2006/relationships/hyperlink" Target="https://www.linkedin.com/in/waylonkrush" TargetMode="External"/><Relationship Id="rId3990" Type="http://schemas.openxmlformats.org/officeDocument/2006/relationships/hyperlink" Target="https://www.linkedin.com/in/findevil/" TargetMode="External"/><Relationship Id="rId741" Type="http://schemas.openxmlformats.org/officeDocument/2006/relationships/hyperlink" Target="https://www.linkedin.com/in/howard-kerr-9862427/" TargetMode="External"/><Relationship Id="rId1330" Type="http://schemas.openxmlformats.org/officeDocument/2006/relationships/hyperlink" Target="https://www.linkedin.com/in/becotton/" TargetMode="External"/><Relationship Id="rId2661" Type="http://schemas.openxmlformats.org/officeDocument/2006/relationships/hyperlink" Target="https://www.lutasecurity.com/" TargetMode="External"/><Relationship Id="rId3993" Type="http://schemas.openxmlformats.org/officeDocument/2006/relationships/hyperlink" Target="https://www.linkedin.com/in/samantsikka/" TargetMode="External"/><Relationship Id="rId740" Type="http://schemas.openxmlformats.org/officeDocument/2006/relationships/hyperlink" Target="https://www.bsigroup.com/" TargetMode="External"/><Relationship Id="rId1331" Type="http://schemas.openxmlformats.org/officeDocument/2006/relationships/hyperlink" Target="https://www.linkedin.com/in/johnirvine/" TargetMode="External"/><Relationship Id="rId2662" Type="http://schemas.openxmlformats.org/officeDocument/2006/relationships/hyperlink" Target="https://www.linkedin.com/in/kmoussouris/" TargetMode="External"/><Relationship Id="rId3992" Type="http://schemas.openxmlformats.org/officeDocument/2006/relationships/hyperlink" Target="https://sqrrl.in/" TargetMode="External"/><Relationship Id="rId1332" Type="http://schemas.openxmlformats.org/officeDocument/2006/relationships/hyperlink" Target="https://www.cyfirma.com/" TargetMode="External"/><Relationship Id="rId2663" Type="http://schemas.openxmlformats.org/officeDocument/2006/relationships/hyperlink" Target="https://www.linkedin.com/in/amy-hyde-96a2b0/" TargetMode="External"/><Relationship Id="rId3995" Type="http://schemas.openxmlformats.org/officeDocument/2006/relationships/hyperlink" Target="https://ie.linkedin.com/in/dave-williams-4b6a54b" TargetMode="External"/><Relationship Id="rId1333" Type="http://schemas.openxmlformats.org/officeDocument/2006/relationships/hyperlink" Target="https://www.linkedin.com/in/kumar-ritesh-b82b504/" TargetMode="External"/><Relationship Id="rId2664" Type="http://schemas.openxmlformats.org/officeDocument/2006/relationships/hyperlink" Target="https://www.lynx.com/" TargetMode="External"/><Relationship Id="rId3994" Type="http://schemas.openxmlformats.org/officeDocument/2006/relationships/hyperlink" Target="https://www.sqt-training.com/" TargetMode="External"/><Relationship Id="rId1323" Type="http://schemas.openxmlformats.org/officeDocument/2006/relationships/hyperlink" Target="https://www.cybsafe.com/" TargetMode="External"/><Relationship Id="rId2654" Type="http://schemas.openxmlformats.org/officeDocument/2006/relationships/hyperlink" Target="https://lucysecurity.com/" TargetMode="External"/><Relationship Id="rId3986" Type="http://schemas.openxmlformats.org/officeDocument/2006/relationships/hyperlink" Target="https://spycloud.com/" TargetMode="External"/><Relationship Id="rId1324" Type="http://schemas.openxmlformats.org/officeDocument/2006/relationships/hyperlink" Target="https://www.linkedin.com/in/oz-alashe-mbe-a8870785/" TargetMode="External"/><Relationship Id="rId2655" Type="http://schemas.openxmlformats.org/officeDocument/2006/relationships/hyperlink" Target="https://www.linkedin.com/in/ofer-smadari-22b563/" TargetMode="External"/><Relationship Id="rId3985" Type="http://schemas.openxmlformats.org/officeDocument/2006/relationships/hyperlink" Target="https://www.linkedin.com/in/danielmason1/" TargetMode="External"/><Relationship Id="rId1325" Type="http://schemas.openxmlformats.org/officeDocument/2006/relationships/hyperlink" Target="https://www.cycognito.com/" TargetMode="External"/><Relationship Id="rId2656" Type="http://schemas.openxmlformats.org/officeDocument/2006/relationships/hyperlink" Target="https://lumu.io/" TargetMode="External"/><Relationship Id="rId3988" Type="http://schemas.openxmlformats.org/officeDocument/2006/relationships/hyperlink" Target="https://www.linkedin.com/in/hcsmith/" TargetMode="External"/><Relationship Id="rId1326" Type="http://schemas.openxmlformats.org/officeDocument/2006/relationships/hyperlink" Target="https://www.linkedin.com/in/gurzeev/" TargetMode="External"/><Relationship Id="rId2657" Type="http://schemas.openxmlformats.org/officeDocument/2006/relationships/hyperlink" Target="https://www.linkedin.com/in/rvilladiego/" TargetMode="External"/><Relationship Id="rId3987" Type="http://schemas.openxmlformats.org/officeDocument/2006/relationships/hyperlink" Target="https://www.linkedin.com/in/ted-ross/" TargetMode="External"/><Relationship Id="rId1327" Type="http://schemas.openxmlformats.org/officeDocument/2006/relationships/hyperlink" Target="https://www.linkedin.com/in/raphael-reich/" TargetMode="External"/><Relationship Id="rId2658" Type="http://schemas.openxmlformats.org/officeDocument/2006/relationships/hyperlink" Target="https://www.linkedin.com/in/maria-lobato-7a54b436/" TargetMode="External"/><Relationship Id="rId1328" Type="http://schemas.openxmlformats.org/officeDocument/2006/relationships/hyperlink" Target="https://www.crunchbase.com/search/funding_rounds/field/organizations/last_funding_type/cycognito" TargetMode="External"/><Relationship Id="rId2659" Type="http://schemas.openxmlformats.org/officeDocument/2006/relationships/hyperlink" Target="https://lunarline.com/" TargetMode="External"/><Relationship Id="rId3989" Type="http://schemas.openxmlformats.org/officeDocument/2006/relationships/hyperlink" Target="https://spyglassltd.com/" TargetMode="External"/><Relationship Id="rId1329" Type="http://schemas.openxmlformats.org/officeDocument/2006/relationships/hyperlink" Target="https://www.cyfir.com/" TargetMode="External"/><Relationship Id="rId739" Type="http://schemas.openxmlformats.org/officeDocument/2006/relationships/hyperlink" Target="https://www.linkedin.com/in/aarijkhan/" TargetMode="External"/><Relationship Id="rId734" Type="http://schemas.openxmlformats.org/officeDocument/2006/relationships/hyperlink" Target="https://www.brivo.com/" TargetMode="External"/><Relationship Id="rId733" Type="http://schemas.openxmlformats.org/officeDocument/2006/relationships/hyperlink" Target="https://www.linkedin.com/in/syedxar/" TargetMode="External"/><Relationship Id="rId732" Type="http://schemas.openxmlformats.org/officeDocument/2006/relationships/hyperlink" Target="https://www.linkedin.com/in/amad-fida-80b7534/" TargetMode="External"/><Relationship Id="rId731" Type="http://schemas.openxmlformats.org/officeDocument/2006/relationships/hyperlink" Target="http://www.brinqa.com" TargetMode="External"/><Relationship Id="rId738" Type="http://schemas.openxmlformats.org/officeDocument/2006/relationships/hyperlink" Target="https://www.linkedin.com/in/gregory-webb-243ba81/" TargetMode="External"/><Relationship Id="rId737" Type="http://schemas.openxmlformats.org/officeDocument/2006/relationships/hyperlink" Target="http://www.bromium.com" TargetMode="External"/><Relationship Id="rId736" Type="http://schemas.openxmlformats.org/officeDocument/2006/relationships/hyperlink" Target="https://www.linkedin.com/in/kerstin-demko-7169504/" TargetMode="External"/><Relationship Id="rId735" Type="http://schemas.openxmlformats.org/officeDocument/2006/relationships/hyperlink" Target="https://www.linkedin.com/in/steve-van-till-4338632" TargetMode="External"/><Relationship Id="rId3980" Type="http://schemas.openxmlformats.org/officeDocument/2006/relationships/hyperlink" Target="https://spohnsolutions.com/" TargetMode="External"/><Relationship Id="rId730" Type="http://schemas.openxmlformats.org/officeDocument/2006/relationships/hyperlink" Target="https://www.bridgeway.co.uk" TargetMode="External"/><Relationship Id="rId2650" Type="http://schemas.openxmlformats.org/officeDocument/2006/relationships/hyperlink" Target="https://www.linkedin.com/in/saket-bajoria-0218ab5/" TargetMode="External"/><Relationship Id="rId3982" Type="http://schemas.openxmlformats.org/officeDocument/2006/relationships/hyperlink" Target="https://www.spotflux.com/" TargetMode="External"/><Relationship Id="rId1320" Type="http://schemas.openxmlformats.org/officeDocument/2006/relationships/hyperlink" Target="https://www.linkedin.com/in/john-worrall-75a7791/" TargetMode="External"/><Relationship Id="rId2651" Type="http://schemas.openxmlformats.org/officeDocument/2006/relationships/hyperlink" Target="https://www.mcafee.com/" TargetMode="External"/><Relationship Id="rId3981" Type="http://schemas.openxmlformats.org/officeDocument/2006/relationships/hyperlink" Target="https://www.linkedin.com/in/darrenspohn/" TargetMode="External"/><Relationship Id="rId1321" Type="http://schemas.openxmlformats.org/officeDocument/2006/relationships/hyperlink" Target="https://www.linkedin.com/in/davidhowellboston/" TargetMode="External"/><Relationship Id="rId2652" Type="http://schemas.openxmlformats.org/officeDocument/2006/relationships/hyperlink" Target="https://www.linkedin.com/in/peter-leav-8b5a116b/" TargetMode="External"/><Relationship Id="rId3984" Type="http://schemas.openxmlformats.org/officeDocument/2006/relationships/hyperlink" Target="https://www.linkedin.com/in/adamjiwan/" TargetMode="External"/><Relationship Id="rId1322" Type="http://schemas.openxmlformats.org/officeDocument/2006/relationships/hyperlink" Target="https://www.comtech-mct.com/" TargetMode="External"/><Relationship Id="rId2653" Type="http://schemas.openxmlformats.org/officeDocument/2006/relationships/hyperlink" Target="https://www.linkedin.com/in/lynne-doherty-mcdonald/" TargetMode="External"/><Relationship Id="rId3983" Type="http://schemas.openxmlformats.org/officeDocument/2006/relationships/hyperlink" Target="https://www.springlabs.com/" TargetMode="External"/><Relationship Id="rId1356" Type="http://schemas.openxmlformats.org/officeDocument/2006/relationships/hyperlink" Target="http://www.cypherix.com/" TargetMode="External"/><Relationship Id="rId2687" Type="http://schemas.openxmlformats.org/officeDocument/2006/relationships/hyperlink" Target="https://www.linkedin.com/in/rosalynn-medaglia-079b1a1/" TargetMode="External"/><Relationship Id="rId1357" Type="http://schemas.openxmlformats.org/officeDocument/2006/relationships/hyperlink" Target="https://www.cyr3con.ai/" TargetMode="External"/><Relationship Id="rId2688" Type="http://schemas.openxmlformats.org/officeDocument/2006/relationships/hyperlink" Target="https://www.malwarebytes.com/" TargetMode="External"/><Relationship Id="rId1358" Type="http://schemas.openxmlformats.org/officeDocument/2006/relationships/hyperlink" Target="https://www.linkedin.com/in/pauloshakarian/" TargetMode="External"/><Relationship Id="rId2689" Type="http://schemas.openxmlformats.org/officeDocument/2006/relationships/hyperlink" Target="https://www.linkedin.com/in/marcinkleczynski/" TargetMode="External"/><Relationship Id="rId1359" Type="http://schemas.openxmlformats.org/officeDocument/2006/relationships/hyperlink" Target="http://www.cyral.com/" TargetMode="External"/><Relationship Id="rId767" Type="http://schemas.openxmlformats.org/officeDocument/2006/relationships/hyperlink" Target="https://cadmusgroup.com/" TargetMode="External"/><Relationship Id="rId766" Type="http://schemas.openxmlformats.org/officeDocument/2006/relationships/hyperlink" Target="https://www.linkedin.com/in/keithrparsons/" TargetMode="External"/><Relationship Id="rId765" Type="http://schemas.openxmlformats.org/officeDocument/2006/relationships/hyperlink" Target="https://www.c3ia.co.uk/" TargetMode="External"/><Relationship Id="rId764" Type="http://schemas.openxmlformats.org/officeDocument/2006/relationships/hyperlink" Target="https://www.linkedin.com/in/chengyun-chu-a4838912/" TargetMode="External"/><Relationship Id="rId769" Type="http://schemas.openxmlformats.org/officeDocument/2006/relationships/hyperlink" Target="https://www.capita.com/" TargetMode="External"/><Relationship Id="rId768" Type="http://schemas.openxmlformats.org/officeDocument/2006/relationships/hyperlink" Target="https://www.linkedin.com/in/ian-kline-2500a51/" TargetMode="External"/><Relationship Id="rId2680" Type="http://schemas.openxmlformats.org/officeDocument/2006/relationships/hyperlink" Target="https://www.linkedin.com/in/stephenwindsor/" TargetMode="External"/><Relationship Id="rId1350" Type="http://schemas.openxmlformats.org/officeDocument/2006/relationships/hyperlink" Target="https://www.cynerio.com/" TargetMode="External"/><Relationship Id="rId2681" Type="http://schemas.openxmlformats.org/officeDocument/2006/relationships/hyperlink" Target="https://magiccube.co/" TargetMode="External"/><Relationship Id="rId1351" Type="http://schemas.openxmlformats.org/officeDocument/2006/relationships/hyperlink" Target="https://il.linkedin.com/in/leon-lerman-16431b54" TargetMode="External"/><Relationship Id="rId2682" Type="http://schemas.openxmlformats.org/officeDocument/2006/relationships/hyperlink" Target="https://www.linkedin.com/in/shawki/" TargetMode="External"/><Relationship Id="rId763" Type="http://schemas.openxmlformats.org/officeDocument/2006/relationships/hyperlink" Target="https://www.c2sec.com/" TargetMode="External"/><Relationship Id="rId1352" Type="http://schemas.openxmlformats.org/officeDocument/2006/relationships/hyperlink" Target="https://www.linkedin.com/in/vickimichaeli/" TargetMode="External"/><Relationship Id="rId2683" Type="http://schemas.openxmlformats.org/officeDocument/2006/relationships/hyperlink" Target="https://www.magnataur.com/" TargetMode="External"/><Relationship Id="rId762" Type="http://schemas.openxmlformats.org/officeDocument/2006/relationships/hyperlink" Target="https://www.linkedin.com/in/sarikanaik/?originalSubdomain=in" TargetMode="External"/><Relationship Id="rId1353" Type="http://schemas.openxmlformats.org/officeDocument/2006/relationships/hyperlink" Target="https://www.cynet.com/" TargetMode="External"/><Relationship Id="rId2684" Type="http://schemas.openxmlformats.org/officeDocument/2006/relationships/hyperlink" Target="https://www.linkedin.com/in/alexander-d-feng/" TargetMode="External"/><Relationship Id="rId761" Type="http://schemas.openxmlformats.org/officeDocument/2006/relationships/hyperlink" Target="https://www.linkedin.com/in/aiman-ezzat/?originalSubdomain=fr" TargetMode="External"/><Relationship Id="rId1354" Type="http://schemas.openxmlformats.org/officeDocument/2006/relationships/hyperlink" Target="https://www.linkedin.com/in/eyal-gruner/" TargetMode="External"/><Relationship Id="rId2685" Type="http://schemas.openxmlformats.org/officeDocument/2006/relationships/hyperlink" Target="https://www.magnetforensics.com/" TargetMode="External"/><Relationship Id="rId760" Type="http://schemas.openxmlformats.org/officeDocument/2006/relationships/hyperlink" Target="https://www.capgemini.com/" TargetMode="External"/><Relationship Id="rId1355" Type="http://schemas.openxmlformats.org/officeDocument/2006/relationships/hyperlink" Target="https://www.linkedin.com/in/doriharpaz/" TargetMode="External"/><Relationship Id="rId2686" Type="http://schemas.openxmlformats.org/officeDocument/2006/relationships/hyperlink" Target="https://www.linkedin.com/in/adambelsher/" TargetMode="External"/><Relationship Id="rId1345" Type="http://schemas.openxmlformats.org/officeDocument/2006/relationships/hyperlink" Target="http://www.cymmetria.com/" TargetMode="External"/><Relationship Id="rId2676" Type="http://schemas.openxmlformats.org/officeDocument/2006/relationships/hyperlink" Target="https://madsecurity.com/" TargetMode="External"/><Relationship Id="rId1346" Type="http://schemas.openxmlformats.org/officeDocument/2006/relationships/hyperlink" Target="https://www.linkedin.com/in/gadievron/" TargetMode="External"/><Relationship Id="rId2677" Type="http://schemas.openxmlformats.org/officeDocument/2006/relationships/hyperlink" Target="https://www.linkedin.com/in/jeremyconway/" TargetMode="External"/><Relationship Id="rId1347" Type="http://schemas.openxmlformats.org/officeDocument/2006/relationships/hyperlink" Target="https://cymulate.com/" TargetMode="External"/><Relationship Id="rId2678" Type="http://schemas.openxmlformats.org/officeDocument/2006/relationships/hyperlink" Target="https://www.linkedin.com/in/donsumner/" TargetMode="External"/><Relationship Id="rId1348" Type="http://schemas.openxmlformats.org/officeDocument/2006/relationships/hyperlink" Target="https://www.linkedin.com/in/eyal-wachsman-3936058/" TargetMode="External"/><Relationship Id="rId2679" Type="http://schemas.openxmlformats.org/officeDocument/2006/relationships/hyperlink" Target="https://maddrix.com/" TargetMode="External"/><Relationship Id="rId1349" Type="http://schemas.openxmlformats.org/officeDocument/2006/relationships/hyperlink" Target="https://www.linkedin.com/in/gilynetzer/" TargetMode="External"/><Relationship Id="rId756" Type="http://schemas.openxmlformats.org/officeDocument/2006/relationships/hyperlink" Target="https://www.buydrm.com/" TargetMode="External"/><Relationship Id="rId755" Type="http://schemas.openxmlformats.org/officeDocument/2006/relationships/hyperlink" Target="https://www.linkedin.com/in/camle/" TargetMode="External"/><Relationship Id="rId754" Type="http://schemas.openxmlformats.org/officeDocument/2006/relationships/hyperlink" Target="https://www.linkedin.com/in/paul-lipman/" TargetMode="External"/><Relationship Id="rId753" Type="http://schemas.openxmlformats.org/officeDocument/2006/relationships/hyperlink" Target="https://www.bullguard.com/" TargetMode="External"/><Relationship Id="rId759" Type="http://schemas.openxmlformats.org/officeDocument/2006/relationships/hyperlink" Target="https://www.linkedin.com/in/kenrutsky/" TargetMode="External"/><Relationship Id="rId758" Type="http://schemas.openxmlformats.org/officeDocument/2006/relationships/hyperlink" Target="https://www.linkedin.com/in/matiaskatz/" TargetMode="External"/><Relationship Id="rId757" Type="http://schemas.openxmlformats.org/officeDocument/2006/relationships/hyperlink" Target="https://byos.io/" TargetMode="External"/><Relationship Id="rId2670" Type="http://schemas.openxmlformats.org/officeDocument/2006/relationships/hyperlink" Target="https://www.lynxtechnologypartners.com/" TargetMode="External"/><Relationship Id="rId1340" Type="http://schemas.openxmlformats.org/officeDocument/2006/relationships/hyperlink" Target="https://www.linkedin.com/in/edjackowiak/" TargetMode="External"/><Relationship Id="rId2671" Type="http://schemas.openxmlformats.org/officeDocument/2006/relationships/hyperlink" Target="https://www.linkedin.com/in/gina-mahin-15b103" TargetMode="External"/><Relationship Id="rId752" Type="http://schemas.openxmlformats.org/officeDocument/2006/relationships/hyperlink" Target="https://www.linkedin.com/in/refael-shtainmetz-a085459b/" TargetMode="External"/><Relationship Id="rId1341" Type="http://schemas.openxmlformats.org/officeDocument/2006/relationships/hyperlink" Target="http://www.cylance.com" TargetMode="External"/><Relationship Id="rId2672" Type="http://schemas.openxmlformats.org/officeDocument/2006/relationships/hyperlink" Target="https://www.linkedin.com/in/dougyarabinetz/" TargetMode="External"/><Relationship Id="rId751" Type="http://schemas.openxmlformats.org/officeDocument/2006/relationships/hyperlink" Target="http://linkedin.com/in/meirabergel/" TargetMode="External"/><Relationship Id="rId1342" Type="http://schemas.openxmlformats.org/officeDocument/2006/relationships/hyperlink" Target="https://www.linkedin.com/in/mcclurestuart/" TargetMode="External"/><Relationship Id="rId2673" Type="http://schemas.openxmlformats.org/officeDocument/2006/relationships/hyperlink" Target="https://mtechpro.com/" TargetMode="External"/><Relationship Id="rId750" Type="http://schemas.openxmlformats.org/officeDocument/2006/relationships/hyperlink" Target="https://www.bugsec.com" TargetMode="External"/><Relationship Id="rId1343" Type="http://schemas.openxmlformats.org/officeDocument/2006/relationships/hyperlink" Target="https://cymatic.io/" TargetMode="External"/><Relationship Id="rId2674" Type="http://schemas.openxmlformats.org/officeDocument/2006/relationships/hyperlink" Target="https://www.macmon.eu/" TargetMode="External"/><Relationship Id="rId1344" Type="http://schemas.openxmlformats.org/officeDocument/2006/relationships/hyperlink" Target="https://www.linkedin.com/in/jasonhollander/" TargetMode="External"/><Relationship Id="rId2675" Type="http://schemas.openxmlformats.org/officeDocument/2006/relationships/hyperlink" Target="https://www.linkedin.com/in/christian-b%C3%BCcker-58446ab1/" TargetMode="External"/><Relationship Id="rId2621" Type="http://schemas.openxmlformats.org/officeDocument/2006/relationships/hyperlink" Target="https://dk.linkedin.com/in/nzerlang" TargetMode="External"/><Relationship Id="rId3953" Type="http://schemas.openxmlformats.org/officeDocument/2006/relationships/hyperlink" Target="http://www.soti.net/" TargetMode="External"/><Relationship Id="rId2622" Type="http://schemas.openxmlformats.org/officeDocument/2006/relationships/hyperlink" Target="https://www.logicallysecure.com/" TargetMode="External"/><Relationship Id="rId3952" Type="http://schemas.openxmlformats.org/officeDocument/2006/relationships/hyperlink" Target="https://www.linkedin.com/in/mannyanyc/" TargetMode="External"/><Relationship Id="rId2623" Type="http://schemas.openxmlformats.org/officeDocument/2006/relationships/hyperlink" Target="https://www.logichub.com/" TargetMode="External"/><Relationship Id="rId3955" Type="http://schemas.openxmlformats.org/officeDocument/2006/relationships/hyperlink" Target="http://sourcedefense.com/" TargetMode="External"/><Relationship Id="rId2624" Type="http://schemas.openxmlformats.org/officeDocument/2006/relationships/hyperlink" Target="https://www.linkedin.com/in/kumar1729/" TargetMode="External"/><Relationship Id="rId3954" Type="http://schemas.openxmlformats.org/officeDocument/2006/relationships/hyperlink" Target="https://www.linkedin.com/in/carl-rodrigues-b451b210/?originalSubdomain=ca" TargetMode="External"/><Relationship Id="rId2625" Type="http://schemas.openxmlformats.org/officeDocument/2006/relationships/hyperlink" Target="https://www.lockheedmartin.com/" TargetMode="External"/><Relationship Id="rId3957" Type="http://schemas.openxmlformats.org/officeDocument/2006/relationships/hyperlink" Target="https://www.linkedin.com/in/courtneycleavesbrady/" TargetMode="External"/><Relationship Id="rId2626" Type="http://schemas.openxmlformats.org/officeDocument/2006/relationships/hyperlink" Target="https://www.linkedin.com/in/james-taiclet" TargetMode="External"/><Relationship Id="rId3956" Type="http://schemas.openxmlformats.org/officeDocument/2006/relationships/hyperlink" Target="https://www.linkedin.com/in/dan-dinnar-9341ab/?originalSubdomain=il" TargetMode="External"/><Relationship Id="rId2627" Type="http://schemas.openxmlformats.org/officeDocument/2006/relationships/hyperlink" Target="https://www.loginradius.com/" TargetMode="External"/><Relationship Id="rId3959" Type="http://schemas.openxmlformats.org/officeDocument/2006/relationships/hyperlink" Target="https://www.linkedin.com/in/curphey/" TargetMode="External"/><Relationship Id="rId2628" Type="http://schemas.openxmlformats.org/officeDocument/2006/relationships/hyperlink" Target="https://www.linkedin.com/in/rakeshsonii" TargetMode="External"/><Relationship Id="rId3958" Type="http://schemas.openxmlformats.org/officeDocument/2006/relationships/hyperlink" Target="http://sourceclear.com/" TargetMode="External"/><Relationship Id="rId709" Type="http://schemas.openxmlformats.org/officeDocument/2006/relationships/hyperlink" Target="https://www.linkedin.com/in/karlfalk/" TargetMode="External"/><Relationship Id="rId2629" Type="http://schemas.openxmlformats.org/officeDocument/2006/relationships/hyperlink" Target="https://www.linkedin.com/in/kris-hay-60827b6/" TargetMode="External"/><Relationship Id="rId708" Type="http://schemas.openxmlformats.org/officeDocument/2006/relationships/hyperlink" Target="https://botdoc.io/" TargetMode="External"/><Relationship Id="rId707" Type="http://schemas.openxmlformats.org/officeDocument/2006/relationships/hyperlink" Target="https://www.booleserver.com/" TargetMode="External"/><Relationship Id="rId706" Type="http://schemas.openxmlformats.org/officeDocument/2006/relationships/hyperlink" Target="https://www.linkedin.com/in/liz-shulof-03962b1/" TargetMode="External"/><Relationship Id="rId701" Type="http://schemas.openxmlformats.org/officeDocument/2006/relationships/hyperlink" Target="https://www.linkedin.com/in/eric-malawer-2744774/" TargetMode="External"/><Relationship Id="rId700" Type="http://schemas.openxmlformats.org/officeDocument/2006/relationships/hyperlink" Target="https://www.bluvector.io/" TargetMode="External"/><Relationship Id="rId705" Type="http://schemas.openxmlformats.org/officeDocument/2006/relationships/hyperlink" Target="https://www.linkedin.com/in/mattdircks/" TargetMode="External"/><Relationship Id="rId704" Type="http://schemas.openxmlformats.org/officeDocument/2006/relationships/hyperlink" Target="http://www.bomgar.com" TargetMode="External"/><Relationship Id="rId703" Type="http://schemas.openxmlformats.org/officeDocument/2006/relationships/hyperlink" Target="https://www.linkedin.com/in/martinsugden/" TargetMode="External"/><Relationship Id="rId702" Type="http://schemas.openxmlformats.org/officeDocument/2006/relationships/hyperlink" Target="https://www.boldonjames.com/" TargetMode="External"/><Relationship Id="rId3951" Type="http://schemas.openxmlformats.org/officeDocument/2006/relationships/hyperlink" Target="https://www.linkedin.com/in/brendanhannigan/" TargetMode="External"/><Relationship Id="rId2620" Type="http://schemas.openxmlformats.org/officeDocument/2006/relationships/hyperlink" Target="https://dk.linkedin.com/in/zerlang" TargetMode="External"/><Relationship Id="rId3950" Type="http://schemas.openxmlformats.org/officeDocument/2006/relationships/hyperlink" Target="https://sonraisecurity.com/" TargetMode="External"/><Relationship Id="rId2610" Type="http://schemas.openxmlformats.org/officeDocument/2006/relationships/hyperlink" Target="https://www.linkedin.com/in/fielder-hiss-9928483/" TargetMode="External"/><Relationship Id="rId3942" Type="http://schemas.openxmlformats.org/officeDocument/2006/relationships/hyperlink" Target="https://www.linkedin.com/in/richardseiersen" TargetMode="External"/><Relationship Id="rId2611" Type="http://schemas.openxmlformats.org/officeDocument/2006/relationships/hyperlink" Target="http://www.livingsecurity.com/" TargetMode="External"/><Relationship Id="rId3941" Type="http://schemas.openxmlformats.org/officeDocument/2006/relationships/hyperlink" Target="https://www.soluble.ai/" TargetMode="External"/><Relationship Id="rId2612" Type="http://schemas.openxmlformats.org/officeDocument/2006/relationships/hyperlink" Target="https://www.linkedin.com/in/ashley-rose-11678463/" TargetMode="External"/><Relationship Id="rId3944" Type="http://schemas.openxmlformats.org/officeDocument/2006/relationships/hyperlink" Target="https://www.somansatech.com/" TargetMode="External"/><Relationship Id="rId2613" Type="http://schemas.openxmlformats.org/officeDocument/2006/relationships/hyperlink" Target="http://ljkushner.com/" TargetMode="External"/><Relationship Id="rId3943" Type="http://schemas.openxmlformats.org/officeDocument/2006/relationships/hyperlink" Target="https://www.linkedin.com/in/melindamarks22/" TargetMode="External"/><Relationship Id="rId2614" Type="http://schemas.openxmlformats.org/officeDocument/2006/relationships/hyperlink" Target="https://www.linkedin.com/in/leekushner/" TargetMode="External"/><Relationship Id="rId3946" Type="http://schemas.openxmlformats.org/officeDocument/2006/relationships/hyperlink" Target="https://www.linkedin.com/in/wayne-jackson-397676b/" TargetMode="External"/><Relationship Id="rId2615" Type="http://schemas.openxmlformats.org/officeDocument/2006/relationships/hyperlink" Target="https://www.locklizard.com/" TargetMode="External"/><Relationship Id="rId3945" Type="http://schemas.openxmlformats.org/officeDocument/2006/relationships/hyperlink" Target="https://www.sonatype.com/" TargetMode="External"/><Relationship Id="rId2616" Type="http://schemas.openxmlformats.org/officeDocument/2006/relationships/hyperlink" Target="https://www.navexglobal.com/en-us?fromLink=https://www.lockpath.com/" TargetMode="External"/><Relationship Id="rId3948" Type="http://schemas.openxmlformats.org/officeDocument/2006/relationships/hyperlink" Target="https://www.sonicwall.com/" TargetMode="External"/><Relationship Id="rId2617" Type="http://schemas.openxmlformats.org/officeDocument/2006/relationships/hyperlink" Target="https://lockstepgroup.com/" TargetMode="External"/><Relationship Id="rId3947" Type="http://schemas.openxmlformats.org/officeDocument/2006/relationships/hyperlink" Target="https://www.linkedin.com/in/matthewjhoward/" TargetMode="External"/><Relationship Id="rId2618" Type="http://schemas.openxmlformats.org/officeDocument/2006/relationships/hyperlink" Target="https://www.linkedin.com/in/scottanctil/" TargetMode="External"/><Relationship Id="rId2619" Type="http://schemas.openxmlformats.org/officeDocument/2006/relationships/hyperlink" Target="https://www.logpoint.com/" TargetMode="External"/><Relationship Id="rId3949" Type="http://schemas.openxmlformats.org/officeDocument/2006/relationships/hyperlink" Target="https://www.linkedin.com/in/billfconner/" TargetMode="External"/><Relationship Id="rId3940" Type="http://schemas.openxmlformats.org/officeDocument/2006/relationships/hyperlink" Target="https://www.linkedin.com/in/nobuo-kamata-310b218/" TargetMode="External"/><Relationship Id="rId1312" Type="http://schemas.openxmlformats.org/officeDocument/2006/relationships/hyperlink" Target="https://www.linkedin.com/in/jflower/" TargetMode="External"/><Relationship Id="rId2643" Type="http://schemas.openxmlformats.org/officeDocument/2006/relationships/hyperlink" Target="https://magalsecurity.com/" TargetMode="External"/><Relationship Id="rId3975" Type="http://schemas.openxmlformats.org/officeDocument/2006/relationships/hyperlink" Target="http://spin.ai" TargetMode="External"/><Relationship Id="rId1313" Type="http://schemas.openxmlformats.org/officeDocument/2006/relationships/hyperlink" Target="https://www.cybrary.it/" TargetMode="External"/><Relationship Id="rId2644" Type="http://schemas.openxmlformats.org/officeDocument/2006/relationships/hyperlink" Target="https://www.linkedin.com/in/dror-sharon-9457003/?originalSubdomain=il" TargetMode="External"/><Relationship Id="rId3974" Type="http://schemas.openxmlformats.org/officeDocument/2006/relationships/hyperlink" Target="https://www.linkedin.com/in/dishants/" TargetMode="External"/><Relationship Id="rId1314" Type="http://schemas.openxmlformats.org/officeDocument/2006/relationships/hyperlink" Target="https://www.linkedin.com/in/ryanjcorey/" TargetMode="External"/><Relationship Id="rId2645" Type="http://schemas.openxmlformats.org/officeDocument/2006/relationships/hyperlink" Target="https://www.mantech.com/" TargetMode="External"/><Relationship Id="rId3977" Type="http://schemas.openxmlformats.org/officeDocument/2006/relationships/hyperlink" Target="https://www.linkedin.com/in/groverrighter/" TargetMode="External"/><Relationship Id="rId1315" Type="http://schemas.openxmlformats.org/officeDocument/2006/relationships/hyperlink" Target="http://cybriant.com/" TargetMode="External"/><Relationship Id="rId2646" Type="http://schemas.openxmlformats.org/officeDocument/2006/relationships/hyperlink" Target="https://www.linkedin.com/in/kevin-phillips-134ab98/" TargetMode="External"/><Relationship Id="rId3976" Type="http://schemas.openxmlformats.org/officeDocument/2006/relationships/hyperlink" Target="https://www.linkedin.com/in/dmitrydontov/" TargetMode="External"/><Relationship Id="rId1316" Type="http://schemas.openxmlformats.org/officeDocument/2006/relationships/hyperlink" Target="https://cybriant.com/" TargetMode="External"/><Relationship Id="rId2647" Type="http://schemas.openxmlformats.org/officeDocument/2006/relationships/hyperlink" Target="https://www.linkedin.com/in/sheila-blackwell-6b06721/" TargetMode="External"/><Relationship Id="rId3979" Type="http://schemas.openxmlformats.org/officeDocument/2006/relationships/hyperlink" Target="https://www.linkedin.com/in/tfeinman/" TargetMode="External"/><Relationship Id="rId1317" Type="http://schemas.openxmlformats.org/officeDocument/2006/relationships/hyperlink" Target="https://www.linkedin.com/in/uhlichjeff/" TargetMode="External"/><Relationship Id="rId2648" Type="http://schemas.openxmlformats.org/officeDocument/2006/relationships/hyperlink" Target="https://www.lucideus.com/" TargetMode="External"/><Relationship Id="rId3978" Type="http://schemas.openxmlformats.org/officeDocument/2006/relationships/hyperlink" Target="https://www.spirion.com/" TargetMode="External"/><Relationship Id="rId1318" Type="http://schemas.openxmlformats.org/officeDocument/2006/relationships/hyperlink" Target="https://www.linkedin.com/in/crystalnichols/" TargetMode="External"/><Relationship Id="rId2649" Type="http://schemas.openxmlformats.org/officeDocument/2006/relationships/hyperlink" Target="https://www.linkedin.com/in/samodi/" TargetMode="External"/><Relationship Id="rId1319" Type="http://schemas.openxmlformats.org/officeDocument/2006/relationships/hyperlink" Target="http://www.zeronorth.io" TargetMode="External"/><Relationship Id="rId729" Type="http://schemas.openxmlformats.org/officeDocument/2006/relationships/hyperlink" Target="https://www.crunchbase.com/search/funding_rounds/field/organizations/last_funding_type/bricata" TargetMode="External"/><Relationship Id="rId728" Type="http://schemas.openxmlformats.org/officeDocument/2006/relationships/hyperlink" Target="https://www.linkedin.com/in/jason-moore-6ab3611/" TargetMode="External"/><Relationship Id="rId723" Type="http://schemas.openxmlformats.org/officeDocument/2006/relationships/hyperlink" Target="http://braintrace.com/" TargetMode="External"/><Relationship Id="rId722" Type="http://schemas.openxmlformats.org/officeDocument/2006/relationships/hyperlink" Target="https://www.linkedin.com/in/ulf-gartzke-a36214/?locale=de_DE" TargetMode="External"/><Relationship Id="rId721" Type="http://schemas.openxmlformats.org/officeDocument/2006/relationships/hyperlink" Target="https://www.brainloop.com/en-gb/" TargetMode="External"/><Relationship Id="rId720" Type="http://schemas.openxmlformats.org/officeDocument/2006/relationships/hyperlink" Target="https://www.linkedin.com/in/john-mengucci-612a079/" TargetMode="External"/><Relationship Id="rId727" Type="http://schemas.openxmlformats.org/officeDocument/2006/relationships/hyperlink" Target="https://www.linkedin.com/in/john-trauth-8b7ab/" TargetMode="External"/><Relationship Id="rId726" Type="http://schemas.openxmlformats.org/officeDocument/2006/relationships/hyperlink" Target="http://www.bricata.com/" TargetMode="External"/><Relationship Id="rId725" Type="http://schemas.openxmlformats.org/officeDocument/2006/relationships/hyperlink" Target="https://www.linkedin.com/in/gregory-spicer-5a64b812/" TargetMode="External"/><Relationship Id="rId724" Type="http://schemas.openxmlformats.org/officeDocument/2006/relationships/hyperlink" Target="https://www.linkedin.com/in/bret-laughlin-5a12168/" TargetMode="External"/><Relationship Id="rId3971" Type="http://schemas.openxmlformats.org/officeDocument/2006/relationships/hyperlink" Target="http://www.specterops.io/" TargetMode="External"/><Relationship Id="rId2640" Type="http://schemas.openxmlformats.org/officeDocument/2006/relationships/hyperlink" Target="https://www.lookout.com/" TargetMode="External"/><Relationship Id="rId3970" Type="http://schemas.openxmlformats.org/officeDocument/2006/relationships/hyperlink" Target="https://www.google.com/url?q=https://www.broadcom.com/&amp;sa=D&amp;source=editors&amp;ust=1621786543843000&amp;usg=AFQjCNEUqyVE8UiM5ny8Jvkqf-3CUeaG5w" TargetMode="External"/><Relationship Id="rId1310" Type="http://schemas.openxmlformats.org/officeDocument/2006/relationships/hyperlink" Target="https://www.crowdstrike.com/" TargetMode="External"/><Relationship Id="rId2641" Type="http://schemas.openxmlformats.org/officeDocument/2006/relationships/hyperlink" Target="https://www.linkedin.com/in/jim-dolce-318a626/" TargetMode="External"/><Relationship Id="rId3973" Type="http://schemas.openxmlformats.org/officeDocument/2006/relationships/hyperlink" Target="http://sphericaldefence.com" TargetMode="External"/><Relationship Id="rId1311" Type="http://schemas.openxmlformats.org/officeDocument/2006/relationships/hyperlink" Target="https://www.linkedin.com/in/georgekurtz/" TargetMode="External"/><Relationship Id="rId2642" Type="http://schemas.openxmlformats.org/officeDocument/2006/relationships/hyperlink" Target="https://www.linkedin.com/in/mikebanic/" TargetMode="External"/><Relationship Id="rId3972" Type="http://schemas.openxmlformats.org/officeDocument/2006/relationships/hyperlink" Target="https://www.linkedin.com/in/davidmcguire/" TargetMode="External"/><Relationship Id="rId1301" Type="http://schemas.openxmlformats.org/officeDocument/2006/relationships/hyperlink" Target="https://www.linkedin.com/in/solution-sales-management/" TargetMode="External"/><Relationship Id="rId2632" Type="http://schemas.openxmlformats.org/officeDocument/2006/relationships/hyperlink" Target="https://www.linkedin.com/in/cindyzhou/" TargetMode="External"/><Relationship Id="rId3964" Type="http://schemas.openxmlformats.org/officeDocument/2006/relationships/hyperlink" Target="https://www.sparkcognition.com/" TargetMode="External"/><Relationship Id="rId1302" Type="http://schemas.openxmlformats.org/officeDocument/2006/relationships/hyperlink" Target="https://cyberx-labs.com/" TargetMode="External"/><Relationship Id="rId2633" Type="http://schemas.openxmlformats.org/officeDocument/2006/relationships/hyperlink" Target="https://logz.io/" TargetMode="External"/><Relationship Id="rId3963" Type="http://schemas.openxmlformats.org/officeDocument/2006/relationships/hyperlink" Target="https://www.linkedin.com/in/steve-linford-65271b115/" TargetMode="External"/><Relationship Id="rId1303" Type="http://schemas.openxmlformats.org/officeDocument/2006/relationships/hyperlink" Target="https://www.linkedin.com/in/omer-schneider-b59b5b1/" TargetMode="External"/><Relationship Id="rId2634" Type="http://schemas.openxmlformats.org/officeDocument/2006/relationships/hyperlink" Target="https://www.linkedin.com/in/tomer-levy-3609501/" TargetMode="External"/><Relationship Id="rId3966" Type="http://schemas.openxmlformats.org/officeDocument/2006/relationships/hyperlink" Target="https://www.linkedin.com/in/susannebassettharris/" TargetMode="External"/><Relationship Id="rId1304" Type="http://schemas.openxmlformats.org/officeDocument/2006/relationships/hyperlink" Target="https://www.linkedin.com/in/nirkrumer/" TargetMode="External"/><Relationship Id="rId2635" Type="http://schemas.openxmlformats.org/officeDocument/2006/relationships/hyperlink" Target="https://www.linkedin.com/in/guyhilton/" TargetMode="External"/><Relationship Id="rId3965" Type="http://schemas.openxmlformats.org/officeDocument/2006/relationships/hyperlink" Target="https://www.linkedin.com/in/amirhusain/" TargetMode="External"/><Relationship Id="rId1305" Type="http://schemas.openxmlformats.org/officeDocument/2006/relationships/hyperlink" Target="https://cybesion.com/" TargetMode="External"/><Relationship Id="rId2636" Type="http://schemas.openxmlformats.org/officeDocument/2006/relationships/hyperlink" Target="https://www.logmeininc.com/" TargetMode="External"/><Relationship Id="rId3968" Type="http://schemas.openxmlformats.org/officeDocument/2006/relationships/hyperlink" Target="https://www.linkedin.com/in/raminsayar/" TargetMode="External"/><Relationship Id="rId1306" Type="http://schemas.openxmlformats.org/officeDocument/2006/relationships/hyperlink" Target="http://www.cybonet.com" TargetMode="External"/><Relationship Id="rId2637" Type="http://schemas.openxmlformats.org/officeDocument/2006/relationships/hyperlink" Target="https://www.linkedin.com/in/williamrwagner" TargetMode="External"/><Relationship Id="rId3967" Type="http://schemas.openxmlformats.org/officeDocument/2006/relationships/hyperlink" Target="http://www.sumologic.com" TargetMode="External"/><Relationship Id="rId1307" Type="http://schemas.openxmlformats.org/officeDocument/2006/relationships/hyperlink" Target="https://www.linkedin.com/in/david-feldman-16381718/" TargetMode="External"/><Relationship Id="rId2638" Type="http://schemas.openxmlformats.org/officeDocument/2006/relationships/hyperlink" Target="https://www.linkedin.com/in/scottromesser/" TargetMode="External"/><Relationship Id="rId1308" Type="http://schemas.openxmlformats.org/officeDocument/2006/relationships/hyperlink" Target="https://www.cybot.com/" TargetMode="External"/><Relationship Id="rId2639" Type="http://schemas.openxmlformats.org/officeDocument/2006/relationships/hyperlink" Target="https://www.lookingglasscyber.com/" TargetMode="External"/><Relationship Id="rId3969" Type="http://schemas.openxmlformats.org/officeDocument/2006/relationships/hyperlink" Target="https://www.sparrowfasoo.com/en" TargetMode="External"/><Relationship Id="rId1309" Type="http://schemas.openxmlformats.org/officeDocument/2006/relationships/hyperlink" Target="https://www.linkedin.com/in/danieljohannsen/" TargetMode="External"/><Relationship Id="rId719" Type="http://schemas.openxmlformats.org/officeDocument/2006/relationships/hyperlink" Target="https://www.caci.com/" TargetMode="External"/><Relationship Id="rId718" Type="http://schemas.openxmlformats.org/officeDocument/2006/relationships/hyperlink" Target="https://www.linkedin.com/in/nickdeaconelliott/" TargetMode="External"/><Relationship Id="rId717" Type="http://schemas.openxmlformats.org/officeDocument/2006/relationships/hyperlink" Target="https://www.boxphish.com/" TargetMode="External"/><Relationship Id="rId712" Type="http://schemas.openxmlformats.org/officeDocument/2006/relationships/hyperlink" Target="https://www.linkedin.com/in/mingxugm/" TargetMode="External"/><Relationship Id="rId711" Type="http://schemas.openxmlformats.org/officeDocument/2006/relationships/hyperlink" Target="https://www.botrx.com/" TargetMode="External"/><Relationship Id="rId710" Type="http://schemas.openxmlformats.org/officeDocument/2006/relationships/hyperlink" Target="https://www.linkedin.com/in/rebecca-skubish/" TargetMode="External"/><Relationship Id="rId716" Type="http://schemas.openxmlformats.org/officeDocument/2006/relationships/hyperlink" Target="https://www.linkedin.com/in/johanna-reisacher/?originalSubdomain=de" TargetMode="External"/><Relationship Id="rId715" Type="http://schemas.openxmlformats.org/officeDocument/2006/relationships/hyperlink" Target="https://www.linkedin.com/in/andreapfundmeier/" TargetMode="External"/><Relationship Id="rId714" Type="http://schemas.openxmlformats.org/officeDocument/2006/relationships/hyperlink" Target="https://www.boxcryptor.com/en/" TargetMode="External"/><Relationship Id="rId713" Type="http://schemas.openxmlformats.org/officeDocument/2006/relationships/hyperlink" Target="https://www.linkedin.com/in/peterchristou/" TargetMode="External"/><Relationship Id="rId3960" Type="http://schemas.openxmlformats.org/officeDocument/2006/relationships/hyperlink" Target="https://www.sovereign.ai/" TargetMode="External"/><Relationship Id="rId2630" Type="http://schemas.openxmlformats.org/officeDocument/2006/relationships/hyperlink" Target="https://logrhythm.com/" TargetMode="External"/><Relationship Id="rId3962" Type="http://schemas.openxmlformats.org/officeDocument/2006/relationships/hyperlink" Target="https://www.spamhaus.com/" TargetMode="External"/><Relationship Id="rId1300" Type="http://schemas.openxmlformats.org/officeDocument/2006/relationships/hyperlink" Target="https://www.linkedin.com/in/simone-petrella-a213a42/" TargetMode="External"/><Relationship Id="rId2631" Type="http://schemas.openxmlformats.org/officeDocument/2006/relationships/hyperlink" Target="https://www.linkedin.com/in/mark-logan-894977/" TargetMode="External"/><Relationship Id="rId3961" Type="http://schemas.openxmlformats.org/officeDocument/2006/relationships/hyperlink" Target="https://www.linkedin.com/in/marksovereignintel/" TargetMode="External"/><Relationship Id="rId3117" Type="http://schemas.openxmlformats.org/officeDocument/2006/relationships/hyperlink" Target="https://www.linkedin.com/in/stushea/" TargetMode="External"/><Relationship Id="rId4448" Type="http://schemas.openxmlformats.org/officeDocument/2006/relationships/hyperlink" Target="https://www.untangle.com/" TargetMode="External"/><Relationship Id="rId3116" Type="http://schemas.openxmlformats.org/officeDocument/2006/relationships/hyperlink" Target="https://www.peraton.com/" TargetMode="External"/><Relationship Id="rId4447" Type="http://schemas.openxmlformats.org/officeDocument/2006/relationships/hyperlink" Target="https://www.linkedin.com/in/ursula-liebi-a7767356/" TargetMode="External"/><Relationship Id="rId3119" Type="http://schemas.openxmlformats.org/officeDocument/2006/relationships/hyperlink" Target="https://www.linkedin.com/in/yoram-salinger-3aa854137/" TargetMode="External"/><Relationship Id="rId3118" Type="http://schemas.openxmlformats.org/officeDocument/2006/relationships/hyperlink" Target="https://perception-point.io/" TargetMode="External"/><Relationship Id="rId4449" Type="http://schemas.openxmlformats.org/officeDocument/2006/relationships/hyperlink" Target="https://www.linkedin.com/in/scott-devens-908852/" TargetMode="External"/><Relationship Id="rId4440" Type="http://schemas.openxmlformats.org/officeDocument/2006/relationships/hyperlink" Target="https://www.linkedin.com/in/joewhaley/" TargetMode="External"/><Relationship Id="rId3111" Type="http://schemas.openxmlformats.org/officeDocument/2006/relationships/hyperlink" Target="https://www.pentestpartners.com/" TargetMode="External"/><Relationship Id="rId4442" Type="http://schemas.openxmlformats.org/officeDocument/2006/relationships/hyperlink" Target="https://www.uniken.com/" TargetMode="External"/><Relationship Id="rId3110" Type="http://schemas.openxmlformats.org/officeDocument/2006/relationships/hyperlink" Target="https://www.linkedin.com/in/matthew-tucker-8549059a/" TargetMode="External"/><Relationship Id="rId4441" Type="http://schemas.openxmlformats.org/officeDocument/2006/relationships/hyperlink" Target="https://www.linkedin.com/in/leandromargulis/" TargetMode="External"/><Relationship Id="rId3113" Type="http://schemas.openxmlformats.org/officeDocument/2006/relationships/hyperlink" Target="https://www.penten.com/" TargetMode="External"/><Relationship Id="rId4444" Type="http://schemas.openxmlformats.org/officeDocument/2006/relationships/hyperlink" Target="https://www.linkedin.com/in/graeme-rowe/" TargetMode="External"/><Relationship Id="rId3112" Type="http://schemas.openxmlformats.org/officeDocument/2006/relationships/hyperlink" Target="https://www.pentasecurity.com/" TargetMode="External"/><Relationship Id="rId4443" Type="http://schemas.openxmlformats.org/officeDocument/2006/relationships/hyperlink" Target="https://www.linkedin.com/in/bimalg/" TargetMode="External"/><Relationship Id="rId3115" Type="http://schemas.openxmlformats.org/officeDocument/2006/relationships/hyperlink" Target="https://www.linkedin.com/in/vivekramachandran/" TargetMode="External"/><Relationship Id="rId4446" Type="http://schemas.openxmlformats.org/officeDocument/2006/relationships/hyperlink" Target="https://www.linkedin.com/in/michaelliebi/" TargetMode="External"/><Relationship Id="rId3114" Type="http://schemas.openxmlformats.org/officeDocument/2006/relationships/hyperlink" Target="https://www.pentesteracademy.com/" TargetMode="External"/><Relationship Id="rId4445" Type="http://schemas.openxmlformats.org/officeDocument/2006/relationships/hyperlink" Target="https://www.united-security-providers.com/" TargetMode="External"/><Relationship Id="rId3106" Type="http://schemas.openxmlformats.org/officeDocument/2006/relationships/hyperlink" Target="https://www.linkedin.com/in/amitairatzon/" TargetMode="External"/><Relationship Id="rId4437" Type="http://schemas.openxmlformats.org/officeDocument/2006/relationships/hyperlink" Target="https://www.linkedin.com/in/marcpinotti/" TargetMode="External"/><Relationship Id="rId3105" Type="http://schemas.openxmlformats.org/officeDocument/2006/relationships/hyperlink" Target="https://www.pcysys.com/" TargetMode="External"/><Relationship Id="rId4436" Type="http://schemas.openxmlformats.org/officeDocument/2006/relationships/hyperlink" Target="https://www.unifycloud.com/" TargetMode="External"/><Relationship Id="rId3108" Type="http://schemas.openxmlformats.org/officeDocument/2006/relationships/hyperlink" Target="https://www.peach.tech/" TargetMode="External"/><Relationship Id="rId4439" Type="http://schemas.openxmlformats.org/officeDocument/2006/relationships/hyperlink" Target="https://unify.id/" TargetMode="External"/><Relationship Id="rId3107" Type="http://schemas.openxmlformats.org/officeDocument/2006/relationships/hyperlink" Target="https://www.linkedin.com/in/avivco/" TargetMode="External"/><Relationship Id="rId4438" Type="http://schemas.openxmlformats.org/officeDocument/2006/relationships/hyperlink" Target="https://www.linkedin.com/in/vivekbh/" TargetMode="External"/><Relationship Id="rId3109" Type="http://schemas.openxmlformats.org/officeDocument/2006/relationships/hyperlink" Target="https://www.linkedin.com/in/michaeleddington/" TargetMode="External"/><Relationship Id="rId3100" Type="http://schemas.openxmlformats.org/officeDocument/2006/relationships/hyperlink" Target="https://www.linkedin.com/in/rob-cheng-36879" TargetMode="External"/><Relationship Id="rId4431" Type="http://schemas.openxmlformats.org/officeDocument/2006/relationships/hyperlink" Target="https://www.ukfast.co.uk" TargetMode="External"/><Relationship Id="rId4430" Type="http://schemas.openxmlformats.org/officeDocument/2006/relationships/hyperlink" Target="https://www.linkedin.com/in/hweioh/" TargetMode="External"/><Relationship Id="rId3102" Type="http://schemas.openxmlformats.org/officeDocument/2006/relationships/hyperlink" Target="https://precisebiometrics.com/" TargetMode="External"/><Relationship Id="rId4433" Type="http://schemas.openxmlformats.org/officeDocument/2006/relationships/hyperlink" Target="https://www.ul.com/" TargetMode="External"/><Relationship Id="rId3101" Type="http://schemas.openxmlformats.org/officeDocument/2006/relationships/hyperlink" Target="https://www.linkedin.com/in/kaylannelliott" TargetMode="External"/><Relationship Id="rId4432" Type="http://schemas.openxmlformats.org/officeDocument/2006/relationships/hyperlink" Target="https://www.linkedin.com/in/ianbrown4/" TargetMode="External"/><Relationship Id="rId3104" Type="http://schemas.openxmlformats.org/officeDocument/2006/relationships/hyperlink" Target="https://se.linkedin.com/in/fredrik-sj%C3%B6holm-0421055" TargetMode="External"/><Relationship Id="rId4435" Type="http://schemas.openxmlformats.org/officeDocument/2006/relationships/hyperlink" Target="https://www.linkedin.com/in/kathy-seegebrecht-65a0108" TargetMode="External"/><Relationship Id="rId3103" Type="http://schemas.openxmlformats.org/officeDocument/2006/relationships/hyperlink" Target="https://se.linkedin.com/in/stefan-k-persson-56a6b81" TargetMode="External"/><Relationship Id="rId4434" Type="http://schemas.openxmlformats.org/officeDocument/2006/relationships/hyperlink" Target="https://www.linkedin.com/in/j-scanlon" TargetMode="External"/><Relationship Id="rId3139" Type="http://schemas.openxmlformats.org/officeDocument/2006/relationships/hyperlink" Target="https://www.linkedin.com/in/schen101/" TargetMode="External"/><Relationship Id="rId3138" Type="http://schemas.openxmlformats.org/officeDocument/2006/relationships/hyperlink" Target="https://www.pfpcyber.com/" TargetMode="External"/><Relationship Id="rId4469" Type="http://schemas.openxmlformats.org/officeDocument/2006/relationships/hyperlink" Target="https://www.wipro.com/" TargetMode="External"/><Relationship Id="rId4460" Type="http://schemas.openxmlformats.org/officeDocument/2006/relationships/hyperlink" Target="https://www.linkedin.com/in/jin-kang-08977914/" TargetMode="External"/><Relationship Id="rId3131" Type="http://schemas.openxmlformats.org/officeDocument/2006/relationships/hyperlink" Target="https://www.perimeterx.com/" TargetMode="External"/><Relationship Id="rId4462" Type="http://schemas.openxmlformats.org/officeDocument/2006/relationships/hyperlink" Target="https://www.usdataforensics.com/" TargetMode="External"/><Relationship Id="rId3130" Type="http://schemas.openxmlformats.org/officeDocument/2006/relationships/hyperlink" Target="https://www.linkedin.com/in/ohad-mandelbaum/" TargetMode="External"/><Relationship Id="rId4461" Type="http://schemas.openxmlformats.org/officeDocument/2006/relationships/hyperlink" Target="https://urbanesecurity.com/" TargetMode="External"/><Relationship Id="rId3133" Type="http://schemas.openxmlformats.org/officeDocument/2006/relationships/hyperlink" Target="https://www.linkedin.com/in/kim-decarlis/" TargetMode="External"/><Relationship Id="rId4464" Type="http://schemas.openxmlformats.org/officeDocument/2006/relationships/hyperlink" Target="https://www.linkedin.com/in/johnjhaley/" TargetMode="External"/><Relationship Id="rId3132" Type="http://schemas.openxmlformats.org/officeDocument/2006/relationships/hyperlink" Target="https://www.linkedin.com/in/omriiluz" TargetMode="External"/><Relationship Id="rId4463" Type="http://schemas.openxmlformats.org/officeDocument/2006/relationships/hyperlink" Target="https://www.willistowerswatson.com" TargetMode="External"/><Relationship Id="rId3135" Type="http://schemas.openxmlformats.org/officeDocument/2006/relationships/hyperlink" Target="https://www.linkedin.com/in/petros-mouchtaris-989aa672/" TargetMode="External"/><Relationship Id="rId4466" Type="http://schemas.openxmlformats.org/officeDocument/2006/relationships/hyperlink" Target="https://www.linkedin.com/in/stefan-auerbach-b58b4a47/" TargetMode="External"/><Relationship Id="rId3134" Type="http://schemas.openxmlformats.org/officeDocument/2006/relationships/hyperlink" Target="https://www.perspectalabs.com/" TargetMode="External"/><Relationship Id="rId4465" Type="http://schemas.openxmlformats.org/officeDocument/2006/relationships/hyperlink" Target="https://www.utimaco.com/" TargetMode="External"/><Relationship Id="rId3137" Type="http://schemas.openxmlformats.org/officeDocument/2006/relationships/hyperlink" Target="https://www.linkedin.com/in/johnidavies/" TargetMode="External"/><Relationship Id="rId4468" Type="http://schemas.openxmlformats.org/officeDocument/2006/relationships/hyperlink" Target="https://www.linkedin.com/in/josephgan" TargetMode="External"/><Relationship Id="rId3136" Type="http://schemas.openxmlformats.org/officeDocument/2006/relationships/hyperlink" Target="https://pervade-software.com/" TargetMode="External"/><Relationship Id="rId4467" Type="http://schemas.openxmlformats.org/officeDocument/2006/relationships/hyperlink" Target="https://www.v-key.com/" TargetMode="External"/><Relationship Id="rId3128" Type="http://schemas.openxmlformats.org/officeDocument/2006/relationships/hyperlink" Target="https://www.perimeter81.com/" TargetMode="External"/><Relationship Id="rId4459" Type="http://schemas.openxmlformats.org/officeDocument/2006/relationships/hyperlink" Target="https://www.widepoint.com/" TargetMode="External"/><Relationship Id="rId3127" Type="http://schemas.openxmlformats.org/officeDocument/2006/relationships/hyperlink" Target="https://www.linkedin.com/in/marymiall/" TargetMode="External"/><Relationship Id="rId4458" Type="http://schemas.openxmlformats.org/officeDocument/2006/relationships/hyperlink" Target="https://www.linkedin.com/in/ganesh-pai/" TargetMode="External"/><Relationship Id="rId3129" Type="http://schemas.openxmlformats.org/officeDocument/2006/relationships/hyperlink" Target="https://www.linkedin.com/in/amit-bareket-638a8b18/" TargetMode="External"/><Relationship Id="rId3120" Type="http://schemas.openxmlformats.org/officeDocument/2006/relationships/hyperlink" Target="https://www.linkedin.com/in/bennyreich/" TargetMode="External"/><Relationship Id="rId4451" Type="http://schemas.openxmlformats.org/officeDocument/2006/relationships/hyperlink" Target="http://www.upguard.com/" TargetMode="External"/><Relationship Id="rId4450" Type="http://schemas.openxmlformats.org/officeDocument/2006/relationships/hyperlink" Target="https://www.linkedin.com/in/heatherpaunet/" TargetMode="External"/><Relationship Id="rId3122" Type="http://schemas.openxmlformats.org/officeDocument/2006/relationships/hyperlink" Target="https://www.linkedin.com/in/magon1/" TargetMode="External"/><Relationship Id="rId4453" Type="http://schemas.openxmlformats.org/officeDocument/2006/relationships/hyperlink" Target="https://www.linkedin.com/in/ksen938/" TargetMode="External"/><Relationship Id="rId3121" Type="http://schemas.openxmlformats.org/officeDocument/2006/relationships/hyperlink" Target="https://www.perfectcloud.io/" TargetMode="External"/><Relationship Id="rId4452" Type="http://schemas.openxmlformats.org/officeDocument/2006/relationships/hyperlink" Target="https://www.linkedin.com/in/mikebaukes/" TargetMode="External"/><Relationship Id="rId3124" Type="http://schemas.openxmlformats.org/officeDocument/2006/relationships/hyperlink" Target="https://www.linkedin.com/search/results/people/?firstName=Hongyi&amp;lastName=Zhou&amp;origin=SEO_PSERP" TargetMode="External"/><Relationship Id="rId4455" Type="http://schemas.openxmlformats.org/officeDocument/2006/relationships/hyperlink" Target="https://www.linkedin.com/in/yoav-levy-117b2b1/" TargetMode="External"/><Relationship Id="rId3123" Type="http://schemas.openxmlformats.org/officeDocument/2006/relationships/hyperlink" Target="http://www.360totalsecurity.com" TargetMode="External"/><Relationship Id="rId4454" Type="http://schemas.openxmlformats.org/officeDocument/2006/relationships/hyperlink" Target="https://upstream.auto/" TargetMode="External"/><Relationship Id="rId3126" Type="http://schemas.openxmlformats.org/officeDocument/2006/relationships/hyperlink" Target="https://www.linkedin.com/in/guy-golan-6b368b/" TargetMode="External"/><Relationship Id="rId4457" Type="http://schemas.openxmlformats.org/officeDocument/2006/relationships/hyperlink" Target="https://www.uptycs.com/" TargetMode="External"/><Relationship Id="rId3125" Type="http://schemas.openxmlformats.org/officeDocument/2006/relationships/hyperlink" Target="https://www.performanta.com/" TargetMode="External"/><Relationship Id="rId4456" Type="http://schemas.openxmlformats.org/officeDocument/2006/relationships/hyperlink" Target="https://il.linkedin.com/in/oded-yarkoni-447b318" TargetMode="External"/><Relationship Id="rId1378" Type="http://schemas.openxmlformats.org/officeDocument/2006/relationships/hyperlink" Target="https://www.linkedin.com/in/4scottsullivan/" TargetMode="External"/><Relationship Id="rId4404" Type="http://schemas.openxmlformats.org/officeDocument/2006/relationships/hyperlink" Target="https://www.linkedin.com/in/arthur-wong-a901b93/" TargetMode="External"/><Relationship Id="rId1379" Type="http://schemas.openxmlformats.org/officeDocument/2006/relationships/hyperlink" Target="https://darkcubed.com/" TargetMode="External"/><Relationship Id="rId4403" Type="http://schemas.openxmlformats.org/officeDocument/2006/relationships/hyperlink" Target="https://www.trustwave.com/en-us/" TargetMode="External"/><Relationship Id="rId4406" Type="http://schemas.openxmlformats.org/officeDocument/2006/relationships/hyperlink" Target="https://www.ts-way.com/it/" TargetMode="External"/><Relationship Id="rId4405" Type="http://schemas.openxmlformats.org/officeDocument/2006/relationships/hyperlink" Target="https://www.linkedin.com/in/leo-cole-security-exec/" TargetMode="External"/><Relationship Id="rId4408" Type="http://schemas.openxmlformats.org/officeDocument/2006/relationships/hyperlink" Target="https://www.linkedin.com/in/marcorondini/" TargetMode="External"/><Relationship Id="rId4407" Type="http://schemas.openxmlformats.org/officeDocument/2006/relationships/hyperlink" Target="https://www.linkedin.com/in/emanuelegentili/" TargetMode="External"/><Relationship Id="rId4409" Type="http://schemas.openxmlformats.org/officeDocument/2006/relationships/hyperlink" Target="https://www.tufin.com/" TargetMode="External"/><Relationship Id="rId789" Type="http://schemas.openxmlformats.org/officeDocument/2006/relationships/hyperlink" Target="https://www.linkedin.com/in/julie-denworth-7a4b9a3/" TargetMode="External"/><Relationship Id="rId788" Type="http://schemas.openxmlformats.org/officeDocument/2006/relationships/hyperlink" Target="https://www.linkedin.com/in/craigabod/" TargetMode="External"/><Relationship Id="rId787" Type="http://schemas.openxmlformats.org/officeDocument/2006/relationships/hyperlink" Target="https://www.carahsoft.com/" TargetMode="External"/><Relationship Id="rId786" Type="http://schemas.openxmlformats.org/officeDocument/2006/relationships/hyperlink" Target="https://www.linkedin.com/in/myahre/" TargetMode="External"/><Relationship Id="rId781" Type="http://schemas.openxmlformats.org/officeDocument/2006/relationships/hyperlink" Target="https://www.linkedin.com/in/gregbrinson/" TargetMode="External"/><Relationship Id="rId1370" Type="http://schemas.openxmlformats.org/officeDocument/2006/relationships/hyperlink" Target="https://www.linkedin.com/in/gil-perry-21532655/" TargetMode="External"/><Relationship Id="rId780" Type="http://schemas.openxmlformats.org/officeDocument/2006/relationships/hyperlink" Target="https://www.linkedin.com/in/ericmj/" TargetMode="External"/><Relationship Id="rId1371" Type="http://schemas.openxmlformats.org/officeDocument/2006/relationships/hyperlink" Target="http://www.d3security.com" TargetMode="External"/><Relationship Id="rId1372" Type="http://schemas.openxmlformats.org/officeDocument/2006/relationships/hyperlink" Target="https://www.linkedin.com/in/alex-w-maclachlan-a5757159/" TargetMode="External"/><Relationship Id="rId1373" Type="http://schemas.openxmlformats.org/officeDocument/2006/relationships/hyperlink" Target="https://www.damballa.com" TargetMode="External"/><Relationship Id="rId785" Type="http://schemas.openxmlformats.org/officeDocument/2006/relationships/hyperlink" Target="https://www.linkedin.com/in/viega/" TargetMode="External"/><Relationship Id="rId1374" Type="http://schemas.openxmlformats.org/officeDocument/2006/relationships/hyperlink" Target="https://www.cspi.com/" TargetMode="External"/><Relationship Id="rId4400" Type="http://schemas.openxmlformats.org/officeDocument/2006/relationships/hyperlink" Target="https://www.trustport.com/en/home-users" TargetMode="External"/><Relationship Id="rId784" Type="http://schemas.openxmlformats.org/officeDocument/2006/relationships/hyperlink" Target="https://capsule8.com/" TargetMode="External"/><Relationship Id="rId1375" Type="http://schemas.openxmlformats.org/officeDocument/2006/relationships/hyperlink" Target="https://www.linkedin.com/in/victor-dellovo-70a05190/" TargetMode="External"/><Relationship Id="rId783" Type="http://schemas.openxmlformats.org/officeDocument/2006/relationships/hyperlink" Target="https://www.linkedin.com/in/matthew-dusa-93795a33/" TargetMode="External"/><Relationship Id="rId1376" Type="http://schemas.openxmlformats.org/officeDocument/2006/relationships/hyperlink" Target="http://www.daon.com" TargetMode="External"/><Relationship Id="rId4402" Type="http://schemas.openxmlformats.org/officeDocument/2006/relationships/hyperlink" Target="https://www.linkedin.com/in/hedvika/" TargetMode="External"/><Relationship Id="rId782" Type="http://schemas.openxmlformats.org/officeDocument/2006/relationships/hyperlink" Target="http://capstonefire.com/" TargetMode="External"/><Relationship Id="rId1377" Type="http://schemas.openxmlformats.org/officeDocument/2006/relationships/hyperlink" Target="https://www.linkedin.com/in/tom-grissen-38b7661/" TargetMode="External"/><Relationship Id="rId4401" Type="http://schemas.openxmlformats.org/officeDocument/2006/relationships/hyperlink" Target="https://www.linkedin.com/in/mrnustik/" TargetMode="External"/><Relationship Id="rId1367" Type="http://schemas.openxmlformats.org/officeDocument/2006/relationships/hyperlink" Target="https://www.linkedin.com/in/nelsonfonseca/" TargetMode="External"/><Relationship Id="rId2698" Type="http://schemas.openxmlformats.org/officeDocument/2006/relationships/hyperlink" Target="https://www.linkedin.com/in/johnpstubbs/" TargetMode="External"/><Relationship Id="rId1368" Type="http://schemas.openxmlformats.org/officeDocument/2006/relationships/hyperlink" Target="https://www.linkedin.com/in/davidkeasey/" TargetMode="External"/><Relationship Id="rId2699" Type="http://schemas.openxmlformats.org/officeDocument/2006/relationships/hyperlink" Target="https://www.marlabs.com/" TargetMode="External"/><Relationship Id="rId1369" Type="http://schemas.openxmlformats.org/officeDocument/2006/relationships/hyperlink" Target="https://www.deidentification.co/" TargetMode="External"/><Relationship Id="rId778" Type="http://schemas.openxmlformats.org/officeDocument/2006/relationships/hyperlink" Target="https://www.linkedin.com/in/ben-yarbrough-b500385/" TargetMode="External"/><Relationship Id="rId777" Type="http://schemas.openxmlformats.org/officeDocument/2006/relationships/hyperlink" Target="https://www.calyptix.com/" TargetMode="External"/><Relationship Id="rId776" Type="http://schemas.openxmlformats.org/officeDocument/2006/relationships/hyperlink" Target="https://www.linkedin.com/in/sarahwhipp/" TargetMode="External"/><Relationship Id="rId775" Type="http://schemas.openxmlformats.org/officeDocument/2006/relationships/hyperlink" Target="https://www.linkedin.com/in/ziahayat/" TargetMode="External"/><Relationship Id="rId779" Type="http://schemas.openxmlformats.org/officeDocument/2006/relationships/hyperlink" Target="https://www.caplinked.com/" TargetMode="External"/><Relationship Id="rId770" Type="http://schemas.openxmlformats.org/officeDocument/2006/relationships/hyperlink" Target="https://calibersecurity.com/" TargetMode="External"/><Relationship Id="rId2690" Type="http://schemas.openxmlformats.org/officeDocument/2006/relationships/hyperlink" Target="https://www.linkedin.com/in/akshaybhargava01/" TargetMode="External"/><Relationship Id="rId1360" Type="http://schemas.openxmlformats.org/officeDocument/2006/relationships/hyperlink" Target="https://www.linkedin.com/in/manavmital/" TargetMode="External"/><Relationship Id="rId2691" Type="http://schemas.openxmlformats.org/officeDocument/2006/relationships/hyperlink" Target="https://managedmethods.com/" TargetMode="External"/><Relationship Id="rId1361" Type="http://schemas.openxmlformats.org/officeDocument/2006/relationships/hyperlink" Target="https://www.cyrisma.com" TargetMode="External"/><Relationship Id="rId2692" Type="http://schemas.openxmlformats.org/officeDocument/2006/relationships/hyperlink" Target="https://www.linkedin.com/in/charlie-sander-5674a1/" TargetMode="External"/><Relationship Id="rId1362" Type="http://schemas.openxmlformats.org/officeDocument/2006/relationships/hyperlink" Target="https://www.linkedin.com/in/liamdownward/" TargetMode="External"/><Relationship Id="rId2693" Type="http://schemas.openxmlformats.org/officeDocument/2006/relationships/hyperlink" Target="https://www.manageengine.com/" TargetMode="External"/><Relationship Id="rId774" Type="http://schemas.openxmlformats.org/officeDocument/2006/relationships/hyperlink" Target="https://www.callsign.com/" TargetMode="External"/><Relationship Id="rId1363" Type="http://schemas.openxmlformats.org/officeDocument/2006/relationships/hyperlink" Target="https://www.crunchbase.com/search/people/field/organizations/num_employees_enum/data-spotlite" TargetMode="External"/><Relationship Id="rId2694" Type="http://schemas.openxmlformats.org/officeDocument/2006/relationships/hyperlink" Target="http://www.mandiant.com" TargetMode="External"/><Relationship Id="rId773" Type="http://schemas.openxmlformats.org/officeDocument/2006/relationships/hyperlink" Target="https://www.linkedin.com/in/patrickmorley/" TargetMode="External"/><Relationship Id="rId1364" Type="http://schemas.openxmlformats.org/officeDocument/2006/relationships/hyperlink" Target="http://www.cyware.com/" TargetMode="External"/><Relationship Id="rId2695" Type="http://schemas.openxmlformats.org/officeDocument/2006/relationships/hyperlink" Target="https://www.linkedin.com/in/kevin-mandia-0a07173/" TargetMode="External"/><Relationship Id="rId772" Type="http://schemas.openxmlformats.org/officeDocument/2006/relationships/hyperlink" Target="https://www.carbonblack.com/" TargetMode="External"/><Relationship Id="rId1365" Type="http://schemas.openxmlformats.org/officeDocument/2006/relationships/hyperlink" Target="https://www.linkedin.com/in/goelanuj/" TargetMode="External"/><Relationship Id="rId2696" Type="http://schemas.openxmlformats.org/officeDocument/2006/relationships/hyperlink" Target="https://www.microsoft.com/en-ph/" TargetMode="External"/><Relationship Id="rId771" Type="http://schemas.openxmlformats.org/officeDocument/2006/relationships/hyperlink" Target="https://www.linkedin.com/in/tabpierce/" TargetMode="External"/><Relationship Id="rId1366" Type="http://schemas.openxmlformats.org/officeDocument/2006/relationships/hyperlink" Target="https://www.cyxtera.com/" TargetMode="External"/><Relationship Id="rId2697" Type="http://schemas.openxmlformats.org/officeDocument/2006/relationships/hyperlink" Target="https://mantix4.com/" TargetMode="External"/><Relationship Id="rId4426" Type="http://schemas.openxmlformats.org/officeDocument/2006/relationships/hyperlink" Target="https://www.linkedin.com/in/raulpopa/" TargetMode="External"/><Relationship Id="rId4425" Type="http://schemas.openxmlformats.org/officeDocument/2006/relationships/hyperlink" Target="http://www.typingdna.com" TargetMode="External"/><Relationship Id="rId4428" Type="http://schemas.openxmlformats.org/officeDocument/2006/relationships/hyperlink" Target="http://www.ubiqsecurity.com" TargetMode="External"/><Relationship Id="rId4427" Type="http://schemas.openxmlformats.org/officeDocument/2006/relationships/hyperlink" Target="https://www.linkedin.com/in/cristiantamas/" TargetMode="External"/><Relationship Id="rId4429" Type="http://schemas.openxmlformats.org/officeDocument/2006/relationships/hyperlink" Target="https://www.linkedin.com/in/wiasissa/" TargetMode="External"/><Relationship Id="rId1390" Type="http://schemas.openxmlformats.org/officeDocument/2006/relationships/hyperlink" Target="http://www.datapassports.com/" TargetMode="External"/><Relationship Id="rId1391" Type="http://schemas.openxmlformats.org/officeDocument/2006/relationships/hyperlink" Target="https://www.linkedin.com/in/nicksardino/" TargetMode="External"/><Relationship Id="rId1392" Type="http://schemas.openxmlformats.org/officeDocument/2006/relationships/hyperlink" Target="https://www.datasecurityinc.com/" TargetMode="External"/><Relationship Id="rId1393" Type="http://schemas.openxmlformats.org/officeDocument/2006/relationships/hyperlink" Target="https://www.crunchbase.com/search/organizations/field/organizations/location_identifiers/newton-massachusetts" TargetMode="External"/><Relationship Id="rId1394" Type="http://schemas.openxmlformats.org/officeDocument/2006/relationships/hyperlink" Target="https://www.cyberark.com/" TargetMode="External"/><Relationship Id="rId4420" Type="http://schemas.openxmlformats.org/officeDocument/2006/relationships/hyperlink" Target="http://www.twistlock.com/" TargetMode="External"/><Relationship Id="rId1395" Type="http://schemas.openxmlformats.org/officeDocument/2006/relationships/hyperlink" Target="https://www.linkedin.com/in/udimokady/" TargetMode="External"/><Relationship Id="rId1396" Type="http://schemas.openxmlformats.org/officeDocument/2006/relationships/hyperlink" Target="https://www.linkedin.com/in/marianne-budnik-92a5471/" TargetMode="External"/><Relationship Id="rId4422" Type="http://schemas.openxmlformats.org/officeDocument/2006/relationships/hyperlink" Target="https://www.linkedin.com/in/jeanenglish/" TargetMode="External"/><Relationship Id="rId1397" Type="http://schemas.openxmlformats.org/officeDocument/2006/relationships/hyperlink" Target="https://www.google.com/finance?q=NASDAQ:CYBR" TargetMode="External"/><Relationship Id="rId4421" Type="http://schemas.openxmlformats.org/officeDocument/2006/relationships/hyperlink" Target="https://www.linkedin.com/in/nikesh-arora-02894670/" TargetMode="External"/><Relationship Id="rId1398" Type="http://schemas.openxmlformats.org/officeDocument/2006/relationships/hyperlink" Target="https://datashepherd.net/" TargetMode="External"/><Relationship Id="rId4424" Type="http://schemas.openxmlformats.org/officeDocument/2006/relationships/hyperlink" Target="https://www.linkedin.com/in/jndegalzain/" TargetMode="External"/><Relationship Id="rId1399" Type="http://schemas.openxmlformats.org/officeDocument/2006/relationships/hyperlink" Target="https://www.cyberfortsoftware.com/" TargetMode="External"/><Relationship Id="rId4423" Type="http://schemas.openxmlformats.org/officeDocument/2006/relationships/hyperlink" Target="https://www.wallix.com/" TargetMode="External"/><Relationship Id="rId1389" Type="http://schemas.openxmlformats.org/officeDocument/2006/relationships/hyperlink" Target="http://www.datadev.com/" TargetMode="External"/><Relationship Id="rId4415" Type="http://schemas.openxmlformats.org/officeDocument/2006/relationships/hyperlink" Target="https://www.turbonomic.com/" TargetMode="External"/><Relationship Id="rId4414" Type="http://schemas.openxmlformats.org/officeDocument/2006/relationships/hyperlink" Target="https://www.linkedin.com/in/johnsrobinson2/" TargetMode="External"/><Relationship Id="rId4417" Type="http://schemas.openxmlformats.org/officeDocument/2006/relationships/hyperlink" Target="https://www.linkedin.com/in/tomjmurphy/" TargetMode="External"/><Relationship Id="rId4416" Type="http://schemas.openxmlformats.org/officeDocument/2006/relationships/hyperlink" Target="https://www.linkedin.com/in/benjaminnye/" TargetMode="External"/><Relationship Id="rId4419" Type="http://schemas.openxmlformats.org/officeDocument/2006/relationships/hyperlink" Target="https://www.linkedin.com/in/faudkhan/" TargetMode="External"/><Relationship Id="rId4418" Type="http://schemas.openxmlformats.org/officeDocument/2006/relationships/hyperlink" Target="https://www.twelvedot.com" TargetMode="External"/><Relationship Id="rId799" Type="http://schemas.openxmlformats.org/officeDocument/2006/relationships/hyperlink" Target="https://www.crunchbase.com/search/organizations/field/organizations/location_identifiers/vernon-hills-illinois" TargetMode="External"/><Relationship Id="rId798" Type="http://schemas.openxmlformats.org/officeDocument/2006/relationships/hyperlink" Target="https://www.linkedin.com/in/rado/" TargetMode="External"/><Relationship Id="rId797" Type="http://schemas.openxmlformats.org/officeDocument/2006/relationships/hyperlink" Target="https://www.linkedin.com/in/vincent-delaroche-cast/" TargetMode="External"/><Relationship Id="rId1380" Type="http://schemas.openxmlformats.org/officeDocument/2006/relationships/hyperlink" Target="https://www.linkedin.com/in/vincecrisler/" TargetMode="External"/><Relationship Id="rId792" Type="http://schemas.openxmlformats.org/officeDocument/2006/relationships/hyperlink" Target="https://www.crunchbase.com/search/organizations/field/organizations/location_identifiers/ridgewood-new-jersey" TargetMode="External"/><Relationship Id="rId1381" Type="http://schemas.openxmlformats.org/officeDocument/2006/relationships/hyperlink" Target="https://www.linkedin.com/in/jeff-hill-27086637/" TargetMode="External"/><Relationship Id="rId791" Type="http://schemas.openxmlformats.org/officeDocument/2006/relationships/hyperlink" Target="https://www.linkedin.com/in/gmerry/" TargetMode="External"/><Relationship Id="rId1382" Type="http://schemas.openxmlformats.org/officeDocument/2006/relationships/hyperlink" Target="https://www.darklight.ai/" TargetMode="External"/><Relationship Id="rId790" Type="http://schemas.openxmlformats.org/officeDocument/2006/relationships/hyperlink" Target="https://www.carson-saint.com/" TargetMode="External"/><Relationship Id="rId1383" Type="http://schemas.openxmlformats.org/officeDocument/2006/relationships/hyperlink" Target="https://www.linkedin.com/in/dan-wachtler/" TargetMode="External"/><Relationship Id="rId1384" Type="http://schemas.openxmlformats.org/officeDocument/2006/relationships/hyperlink" Target="https://www.darkowl.com/" TargetMode="External"/><Relationship Id="rId796" Type="http://schemas.openxmlformats.org/officeDocument/2006/relationships/hyperlink" Target="https://www.cast-inc.com/" TargetMode="External"/><Relationship Id="rId1385" Type="http://schemas.openxmlformats.org/officeDocument/2006/relationships/hyperlink" Target="https://www.linkedin.com/in/markturnage" TargetMode="External"/><Relationship Id="rId4411" Type="http://schemas.openxmlformats.org/officeDocument/2006/relationships/hyperlink" Target="https://www.linkedin.com/in/pat-walsh-23172/" TargetMode="External"/><Relationship Id="rId795" Type="http://schemas.openxmlformats.org/officeDocument/2006/relationships/hyperlink" Target="https://www.crunchbase.com/search/organizations/field/organizations/location_identifiers/woodcliff-lake-new-jersey" TargetMode="External"/><Relationship Id="rId1386" Type="http://schemas.openxmlformats.org/officeDocument/2006/relationships/hyperlink" Target="http://www.dashlane.com" TargetMode="External"/><Relationship Id="rId4410" Type="http://schemas.openxmlformats.org/officeDocument/2006/relationships/hyperlink" Target="https://www.linkedin.com/in/ruvikitov/" TargetMode="External"/><Relationship Id="rId794" Type="http://schemas.openxmlformats.org/officeDocument/2006/relationships/hyperlink" Target="https://www.linkedin.com/in/mikezusman" TargetMode="External"/><Relationship Id="rId1387" Type="http://schemas.openxmlformats.org/officeDocument/2006/relationships/hyperlink" Target="https://www.linkedin.com/in/emmanuelschalit/" TargetMode="External"/><Relationship Id="rId4413" Type="http://schemas.openxmlformats.org/officeDocument/2006/relationships/hyperlink" Target="https://www.linkedin.com/in/ryandochuk/" TargetMode="External"/><Relationship Id="rId793" Type="http://schemas.openxmlformats.org/officeDocument/2006/relationships/hyperlink" Target="https://carvesystems.com/" TargetMode="External"/><Relationship Id="rId1388" Type="http://schemas.openxmlformats.org/officeDocument/2006/relationships/hyperlink" Target="https://www.crunchbase.com/search/funding_rounds/field/organizations/last_funding_type/dashlane" TargetMode="External"/><Relationship Id="rId4412" Type="http://schemas.openxmlformats.org/officeDocument/2006/relationships/hyperlink" Target="https://www.tunnelbear.com/" TargetMode="External"/><Relationship Id="rId3191" Type="http://schemas.openxmlformats.org/officeDocument/2006/relationships/hyperlink" Target="https://www.linkedin.com/in/adrianescude/" TargetMode="External"/><Relationship Id="rId3190" Type="http://schemas.openxmlformats.org/officeDocument/2006/relationships/hyperlink" Target="https://www.linkedin.com/in/sbassij/" TargetMode="External"/><Relationship Id="rId3193" Type="http://schemas.openxmlformats.org/officeDocument/2006/relationships/hyperlink" Target="https://www.linkedin.com/in/gounares/" TargetMode="External"/><Relationship Id="rId3192" Type="http://schemas.openxmlformats.org/officeDocument/2006/relationships/hyperlink" Target="https://polyverse.com/" TargetMode="External"/><Relationship Id="rId3195" Type="http://schemas.openxmlformats.org/officeDocument/2006/relationships/hyperlink" Target="https://www.linkedin.com/in/thomasapowell/" TargetMode="External"/><Relationship Id="rId3194" Type="http://schemas.openxmlformats.org/officeDocument/2006/relationships/hyperlink" Target="http://www.port80software.com" TargetMode="External"/><Relationship Id="rId3197" Type="http://schemas.openxmlformats.org/officeDocument/2006/relationships/hyperlink" Target="https://www.linkedin.com/in/oferamitai/" TargetMode="External"/><Relationship Id="rId3196" Type="http://schemas.openxmlformats.org/officeDocument/2006/relationships/hyperlink" Target="https://www.portnox.com/" TargetMode="External"/><Relationship Id="rId3199" Type="http://schemas.openxmlformats.org/officeDocument/2006/relationships/hyperlink" Target="https://www.portshift.io/" TargetMode="External"/><Relationship Id="rId3198" Type="http://schemas.openxmlformats.org/officeDocument/2006/relationships/hyperlink" Target="https://www.linkedin.com/in/mwmarvin/" TargetMode="External"/><Relationship Id="rId3180" Type="http://schemas.openxmlformats.org/officeDocument/2006/relationships/hyperlink" Target="https://www.polymerhq.io/" TargetMode="External"/><Relationship Id="rId3182" Type="http://schemas.openxmlformats.org/officeDocument/2006/relationships/hyperlink" Target="https://www.polyrize.com/" TargetMode="External"/><Relationship Id="rId3181" Type="http://schemas.openxmlformats.org/officeDocument/2006/relationships/hyperlink" Target="https://www.linkedin.com/in/yasiralipredictdata/" TargetMode="External"/><Relationship Id="rId3184" Type="http://schemas.openxmlformats.org/officeDocument/2006/relationships/hyperlink" Target="https://www.linkedin.com/in/brandguru/" TargetMode="External"/><Relationship Id="rId3183" Type="http://schemas.openxmlformats.org/officeDocument/2006/relationships/hyperlink" Target="https://www.linkedin.com/in/nati-hazut-58342087/" TargetMode="External"/><Relationship Id="rId3186" Type="http://schemas.openxmlformats.org/officeDocument/2006/relationships/hyperlink" Target="https://www.linkedin.com/in/steve-wadey/" TargetMode="External"/><Relationship Id="rId3185" Type="http://schemas.openxmlformats.org/officeDocument/2006/relationships/hyperlink" Target="http://www.qinetiq.com" TargetMode="External"/><Relationship Id="rId3188" Type="http://schemas.openxmlformats.org/officeDocument/2006/relationships/hyperlink" Target="https://www.crunchbase.com/search/people/field/organizations/num_employees_enum/qinetiq" TargetMode="External"/><Relationship Id="rId3187" Type="http://schemas.openxmlformats.org/officeDocument/2006/relationships/hyperlink" Target="https://www.linkedin.com/in/elwyn-shelley/" TargetMode="External"/><Relationship Id="rId3189" Type="http://schemas.openxmlformats.org/officeDocument/2006/relationships/hyperlink" Target="https://polyswarm.io/" TargetMode="External"/><Relationship Id="rId4480" Type="http://schemas.openxmlformats.org/officeDocument/2006/relationships/hyperlink" Target="https://www.vaporstream.com/" TargetMode="External"/><Relationship Id="rId3151" Type="http://schemas.openxmlformats.org/officeDocument/2006/relationships/hyperlink" Target="https://www.linkedin.com/in/ottaviocamponeschi/" TargetMode="External"/><Relationship Id="rId4482" Type="http://schemas.openxmlformats.org/officeDocument/2006/relationships/hyperlink" Target="https://www.linkedin.com/in/bradellsworth/" TargetMode="External"/><Relationship Id="rId3150" Type="http://schemas.openxmlformats.org/officeDocument/2006/relationships/hyperlink" Target="https://www.linkedin.com/in/hamdi-alper-memis-cfa-1503a3a/" TargetMode="External"/><Relationship Id="rId4481" Type="http://schemas.openxmlformats.org/officeDocument/2006/relationships/hyperlink" Target="https://www.linkedin.com/in/galina-datskovsky-72953a12/" TargetMode="External"/><Relationship Id="rId3153" Type="http://schemas.openxmlformats.org/officeDocument/2006/relationships/hyperlink" Target="https://www.linkedin.com/in/vijayab/" TargetMode="External"/><Relationship Id="rId4484" Type="http://schemas.openxmlformats.org/officeDocument/2006/relationships/hyperlink" Target="http://linkedin.com/in/ben-edson-38a8062/" TargetMode="External"/><Relationship Id="rId3152" Type="http://schemas.openxmlformats.org/officeDocument/2006/relationships/hyperlink" Target="https://pindrop.com/" TargetMode="External"/><Relationship Id="rId4483" Type="http://schemas.openxmlformats.org/officeDocument/2006/relationships/hyperlink" Target="https://www.variq.com/" TargetMode="External"/><Relationship Id="rId3155" Type="http://schemas.openxmlformats.org/officeDocument/2006/relationships/hyperlink" Target="https://pinnacleplacement.com/" TargetMode="External"/><Relationship Id="rId4486" Type="http://schemas.openxmlformats.org/officeDocument/2006/relationships/hyperlink" Target="https://www.linkedin.com/in/tieades/" TargetMode="External"/><Relationship Id="rId3154" Type="http://schemas.openxmlformats.org/officeDocument/2006/relationships/hyperlink" Target="https://www.linkedin.com/in/hornem/" TargetMode="External"/><Relationship Id="rId4485" Type="http://schemas.openxmlformats.org/officeDocument/2006/relationships/hyperlink" Target="https://www.varmour.com/" TargetMode="External"/><Relationship Id="rId3157" Type="http://schemas.openxmlformats.org/officeDocument/2006/relationships/hyperlink" Target="https://www.pivotpointsecurity.com/" TargetMode="External"/><Relationship Id="rId4488" Type="http://schemas.openxmlformats.org/officeDocument/2006/relationships/hyperlink" Target="https://www.varutra.com/" TargetMode="External"/><Relationship Id="rId3156" Type="http://schemas.openxmlformats.org/officeDocument/2006/relationships/hyperlink" Target="http://www.pistolstar.com/" TargetMode="External"/><Relationship Id="rId4487" Type="http://schemas.openxmlformats.org/officeDocument/2006/relationships/hyperlink" Target="https://www.linkedin.com/in/namson/" TargetMode="External"/><Relationship Id="rId3159" Type="http://schemas.openxmlformats.org/officeDocument/2006/relationships/hyperlink" Target="https://www.linkedin.com/in/chris-cleveland-61426845/" TargetMode="External"/><Relationship Id="rId3158" Type="http://schemas.openxmlformats.org/officeDocument/2006/relationships/hyperlink" Target="https://www.pixm.net/" TargetMode="External"/><Relationship Id="rId4489" Type="http://schemas.openxmlformats.org/officeDocument/2006/relationships/hyperlink" Target="https://www.linkedin.com/in/kishor-sonawane-9405127/" TargetMode="External"/><Relationship Id="rId3149" Type="http://schemas.openxmlformats.org/officeDocument/2006/relationships/hyperlink" Target="https://www.picussecurity.com/" TargetMode="External"/><Relationship Id="rId3140" Type="http://schemas.openxmlformats.org/officeDocument/2006/relationships/hyperlink" Target="https://www.linkedin.com/in/thurstonbrooks/" TargetMode="External"/><Relationship Id="rId4471" Type="http://schemas.openxmlformats.org/officeDocument/2006/relationships/hyperlink" Target="https://www.vadesecure.com/en/" TargetMode="External"/><Relationship Id="rId4470" Type="http://schemas.openxmlformats.org/officeDocument/2006/relationships/hyperlink" Target="https://www.linkedin.com/in/thierry-delaporte/" TargetMode="External"/><Relationship Id="rId3142" Type="http://schemas.openxmlformats.org/officeDocument/2006/relationships/hyperlink" Target="https://www.phishlabs.com/" TargetMode="External"/><Relationship Id="rId4473" Type="http://schemas.openxmlformats.org/officeDocument/2006/relationships/hyperlink" Target="https://www.linkedin.com/in/gr%C3%A9goire-lepoutre-4643315" TargetMode="External"/><Relationship Id="rId3141" Type="http://schemas.openxmlformats.org/officeDocument/2006/relationships/hyperlink" Target="https://www.pfsense.org/" TargetMode="External"/><Relationship Id="rId4472" Type="http://schemas.openxmlformats.org/officeDocument/2006/relationships/hyperlink" Target="https://www.linkedin.com/in/georges-lotigier-a0527b/" TargetMode="External"/><Relationship Id="rId3144" Type="http://schemas.openxmlformats.org/officeDocument/2006/relationships/hyperlink" Target="https://www.linkedin.com/in/stacyshelley/" TargetMode="External"/><Relationship Id="rId4475" Type="http://schemas.openxmlformats.org/officeDocument/2006/relationships/hyperlink" Target="https://www.linkedin.com/in/alexgarciatobar/" TargetMode="External"/><Relationship Id="rId3143" Type="http://schemas.openxmlformats.org/officeDocument/2006/relationships/hyperlink" Target="https://www.linkedin.com/in/tprince/" TargetMode="External"/><Relationship Id="rId4474" Type="http://schemas.openxmlformats.org/officeDocument/2006/relationships/hyperlink" Target="https://www.valimail.com/" TargetMode="External"/><Relationship Id="rId3146" Type="http://schemas.openxmlformats.org/officeDocument/2006/relationships/hyperlink" Target="https://www.linkedin.com/in/terrymccorkle/" TargetMode="External"/><Relationship Id="rId4477" Type="http://schemas.openxmlformats.org/officeDocument/2006/relationships/hyperlink" Target="https://www.go2vanguard.com/" TargetMode="External"/><Relationship Id="rId3145" Type="http://schemas.openxmlformats.org/officeDocument/2006/relationships/hyperlink" Target="https://www.phishcloud.com/" TargetMode="External"/><Relationship Id="rId4476" Type="http://schemas.openxmlformats.org/officeDocument/2006/relationships/hyperlink" Target="https://valuementor.com/" TargetMode="External"/><Relationship Id="rId3148" Type="http://schemas.openxmlformats.org/officeDocument/2006/relationships/hyperlink" Target="https://phxcyber.com/" TargetMode="External"/><Relationship Id="rId4479" Type="http://schemas.openxmlformats.org/officeDocument/2006/relationships/hyperlink" Target="https://www.linkedin.com/in/miltrosberg/" TargetMode="External"/><Relationship Id="rId3147" Type="http://schemas.openxmlformats.org/officeDocument/2006/relationships/hyperlink" Target="https://www.phishingbox.com/" TargetMode="External"/><Relationship Id="rId4478" Type="http://schemas.openxmlformats.org/officeDocument/2006/relationships/hyperlink" Target="https://www.linkedin.com/in/ronn-bailey-141458bb/" TargetMode="External"/><Relationship Id="rId3171" Type="http://schemas.openxmlformats.org/officeDocument/2006/relationships/hyperlink" Target="https://www.linkedin.com/in/kumar-s-11355/" TargetMode="External"/><Relationship Id="rId3170" Type="http://schemas.openxmlformats.org/officeDocument/2006/relationships/hyperlink" Target="https://www.pluribusnetworks.com/" TargetMode="External"/><Relationship Id="rId3173" Type="http://schemas.openxmlformats.org/officeDocument/2006/relationships/hyperlink" Target="https://www.nokia.com/" TargetMode="External"/><Relationship Id="rId3172" Type="http://schemas.openxmlformats.org/officeDocument/2006/relationships/hyperlink" Target="https://www.linkedin.com/in/capuanomike/" TargetMode="External"/><Relationship Id="rId3175" Type="http://schemas.openxmlformats.org/officeDocument/2006/relationships/hyperlink" Target="https://www.linkedin.com/in/barryhallfrench/" TargetMode="External"/><Relationship Id="rId3174" Type="http://schemas.openxmlformats.org/officeDocument/2006/relationships/hyperlink" Target="https://www.linkedin.com/in/pekka-lundmark-2320181/" TargetMode="External"/><Relationship Id="rId3177" Type="http://schemas.openxmlformats.org/officeDocument/2006/relationships/hyperlink" Target="https://www.linkedin.com/in/brask/" TargetMode="External"/><Relationship Id="rId3176" Type="http://schemas.openxmlformats.org/officeDocument/2006/relationships/hyperlink" Target="https://www.pointsharp.com/" TargetMode="External"/><Relationship Id="rId3179" Type="http://schemas.openxmlformats.org/officeDocument/2006/relationships/hyperlink" Target="https://www.linkedin.com/in/paul-battista-a381563/" TargetMode="External"/><Relationship Id="rId3178" Type="http://schemas.openxmlformats.org/officeDocument/2006/relationships/hyperlink" Target="https://polarity.io/" TargetMode="External"/><Relationship Id="rId3160" Type="http://schemas.openxmlformats.org/officeDocument/2006/relationships/hyperlink" Target="https://www.pkisolutions.com/" TargetMode="External"/><Relationship Id="rId4491" Type="http://schemas.openxmlformats.org/officeDocument/2006/relationships/hyperlink" Target="https://www.linkedin.com/in/aakekre/" TargetMode="External"/><Relationship Id="rId4490" Type="http://schemas.openxmlformats.org/officeDocument/2006/relationships/hyperlink" Target="https://www.vaultize.com" TargetMode="External"/><Relationship Id="rId3162" Type="http://schemas.openxmlformats.org/officeDocument/2006/relationships/hyperlink" Target="https://www.pkware.com/" TargetMode="External"/><Relationship Id="rId4493" Type="http://schemas.openxmlformats.org/officeDocument/2006/relationships/hyperlink" Target="https://www.linkedin.com/in/ndavidi/" TargetMode="External"/><Relationship Id="rId3161" Type="http://schemas.openxmlformats.org/officeDocument/2006/relationships/hyperlink" Target="https://www.linkedin.com/in/thepkiguy/" TargetMode="External"/><Relationship Id="rId4492" Type="http://schemas.openxmlformats.org/officeDocument/2006/relationships/hyperlink" Target="https://www.vdoo.com/" TargetMode="External"/><Relationship Id="rId3164" Type="http://schemas.openxmlformats.org/officeDocument/2006/relationships/hyperlink" Target="https://www.linkedin.com/in/amycollier/" TargetMode="External"/><Relationship Id="rId4495" Type="http://schemas.openxmlformats.org/officeDocument/2006/relationships/hyperlink" Target="https://www.vectra.ai/" TargetMode="External"/><Relationship Id="rId3163" Type="http://schemas.openxmlformats.org/officeDocument/2006/relationships/hyperlink" Target="https://www.linkedin.com/in/spencerkupferman/" TargetMode="External"/><Relationship Id="rId4494" Type="http://schemas.openxmlformats.org/officeDocument/2006/relationships/hyperlink" Target="https://www.linkedin.com/in/sarit/" TargetMode="External"/><Relationship Id="rId3166" Type="http://schemas.openxmlformats.org/officeDocument/2006/relationships/hyperlink" Target="https://www.linkedin.com/in/ddecloss/" TargetMode="External"/><Relationship Id="rId4497" Type="http://schemas.openxmlformats.org/officeDocument/2006/relationships/hyperlink" Target="https://www.linkedin.com/in/jengeisler/" TargetMode="External"/><Relationship Id="rId3165" Type="http://schemas.openxmlformats.org/officeDocument/2006/relationships/hyperlink" Target="https://plextrac.com/" TargetMode="External"/><Relationship Id="rId4496" Type="http://schemas.openxmlformats.org/officeDocument/2006/relationships/hyperlink" Target="https://www.linkedin.com/in/hitesh-sheth-a0b54349/" TargetMode="External"/><Relationship Id="rId3168" Type="http://schemas.openxmlformats.org/officeDocument/2006/relationships/hyperlink" Target="https://www.plixer.com/" TargetMode="External"/><Relationship Id="rId4499" Type="http://schemas.openxmlformats.org/officeDocument/2006/relationships/hyperlink" Target="https://www.linkedin.com/in/jeff-hudson-9aa4131/" TargetMode="External"/><Relationship Id="rId3167" Type="http://schemas.openxmlformats.org/officeDocument/2006/relationships/hyperlink" Target="https://www.linkedin.com/in/brianneibaur/" TargetMode="External"/><Relationship Id="rId4498" Type="http://schemas.openxmlformats.org/officeDocument/2006/relationships/hyperlink" Target="https://www.venafi.com/" TargetMode="External"/><Relationship Id="rId3169" Type="http://schemas.openxmlformats.org/officeDocument/2006/relationships/hyperlink" Target="https://www.linkedin.com/in/jeff-lindholm-752b0610/" TargetMode="External"/><Relationship Id="rId2700" Type="http://schemas.openxmlformats.org/officeDocument/2006/relationships/hyperlink" Target="https://www.linkedin.com/in/siby-vadakekkara-01018a/" TargetMode="External"/><Relationship Id="rId2701" Type="http://schemas.openxmlformats.org/officeDocument/2006/relationships/hyperlink" Target="https://www.linkedin.com/in/menonpurnima/" TargetMode="External"/><Relationship Id="rId2702" Type="http://schemas.openxmlformats.org/officeDocument/2006/relationships/hyperlink" Target="https://www.marsh.com/" TargetMode="External"/><Relationship Id="rId2703" Type="http://schemas.openxmlformats.org/officeDocument/2006/relationships/hyperlink" Target="https://www.linkedin.com/in/jones128/" TargetMode="External"/><Relationship Id="rId2704" Type="http://schemas.openxmlformats.org/officeDocument/2006/relationships/hyperlink" Target="https://www.masergy.com/" TargetMode="External"/><Relationship Id="rId2705" Type="http://schemas.openxmlformats.org/officeDocument/2006/relationships/hyperlink" Target="https://www.linkedin.com/in/cmacfarland/" TargetMode="External"/><Relationship Id="rId2706" Type="http://schemas.openxmlformats.org/officeDocument/2006/relationships/hyperlink" Target="https://www.linkedin.com/in/carrrebecca/" TargetMode="External"/><Relationship Id="rId2707" Type="http://schemas.openxmlformats.org/officeDocument/2006/relationships/hyperlink" Target="https://material.security/" TargetMode="External"/><Relationship Id="rId2708" Type="http://schemas.openxmlformats.org/officeDocument/2006/relationships/hyperlink" Target="https://www.linkedin.com/in/ryannoon/" TargetMode="External"/><Relationship Id="rId2709" Type="http://schemas.openxmlformats.org/officeDocument/2006/relationships/hyperlink" Target="https://www.mavensecurity.com/" TargetMode="External"/><Relationship Id="rId2720" Type="http://schemas.openxmlformats.org/officeDocument/2006/relationships/hyperlink" Target="https://www.linkedin.com/in/craig-young-277b586/" TargetMode="External"/><Relationship Id="rId2721" Type="http://schemas.openxmlformats.org/officeDocument/2006/relationships/hyperlink" Target="https://megaplanit.com/" TargetMode="External"/><Relationship Id="rId2722" Type="http://schemas.openxmlformats.org/officeDocument/2006/relationships/hyperlink" Target="https://www.linkedin.com/in/michael-vitolo-165a594/" TargetMode="External"/><Relationship Id="rId2723" Type="http://schemas.openxmlformats.org/officeDocument/2006/relationships/hyperlink" Target="https://www.linkedin.com/in/jerry-abowd-a942b41a/" TargetMode="External"/><Relationship Id="rId2724" Type="http://schemas.openxmlformats.org/officeDocument/2006/relationships/hyperlink" Target="https://www.menlosecurity.com/" TargetMode="External"/><Relationship Id="rId2725" Type="http://schemas.openxmlformats.org/officeDocument/2006/relationships/hyperlink" Target="https://www.linkedin.com/in/amir-ben-efraim-8801451/" TargetMode="External"/><Relationship Id="rId2726" Type="http://schemas.openxmlformats.org/officeDocument/2006/relationships/hyperlink" Target="https://www.linkedin.com/in/stevenwastie/" TargetMode="External"/><Relationship Id="rId2727" Type="http://schemas.openxmlformats.org/officeDocument/2006/relationships/hyperlink" Target="https://merlincyber.com/" TargetMode="External"/><Relationship Id="rId2728" Type="http://schemas.openxmlformats.org/officeDocument/2006/relationships/hyperlink" Target="https://www.linkedin.com/in/mccarney/" TargetMode="External"/><Relationship Id="rId2729" Type="http://schemas.openxmlformats.org/officeDocument/2006/relationships/hyperlink" Target="https://mesh7.com/" TargetMode="External"/><Relationship Id="rId2710" Type="http://schemas.openxmlformats.org/officeDocument/2006/relationships/hyperlink" Target="https://www.linkedin.com/in/benjamin-wells-7981a314/" TargetMode="External"/><Relationship Id="rId2711" Type="http://schemas.openxmlformats.org/officeDocument/2006/relationships/hyperlink" Target="https://www.mckinsey.com/" TargetMode="External"/><Relationship Id="rId2712" Type="http://schemas.openxmlformats.org/officeDocument/2006/relationships/hyperlink" Target="https://www.linkedin.com/in/kevin-sneader-728705/" TargetMode="External"/><Relationship Id="rId2713" Type="http://schemas.openxmlformats.org/officeDocument/2006/relationships/hyperlink" Target="https://www.mimecast.com/" TargetMode="External"/><Relationship Id="rId2714" Type="http://schemas.openxmlformats.org/officeDocument/2006/relationships/hyperlink" Target="https://www.linkedin.com/in/petercbauer/" TargetMode="External"/><Relationship Id="rId2715" Type="http://schemas.openxmlformats.org/officeDocument/2006/relationships/hyperlink" Target="https://www.mediapro.com/" TargetMode="External"/><Relationship Id="rId2716" Type="http://schemas.openxmlformats.org/officeDocument/2006/relationships/hyperlink" Target="https://www.linkedin.com/in/mike-metzger-ba2156/" TargetMode="External"/><Relationship Id="rId2717" Type="http://schemas.openxmlformats.org/officeDocument/2006/relationships/hyperlink" Target="http://www.medigate.io/" TargetMode="External"/><Relationship Id="rId2718" Type="http://schemas.openxmlformats.org/officeDocument/2006/relationships/hyperlink" Target="https://www.linkedin.com/in/jonathan-langer-5ba06748/" TargetMode="External"/><Relationship Id="rId2719" Type="http://schemas.openxmlformats.org/officeDocument/2006/relationships/hyperlink" Target="https://www.fusionconnect.com/?megapath" TargetMode="External"/><Relationship Id="rId1455" Type="http://schemas.openxmlformats.org/officeDocument/2006/relationships/hyperlink" Target="https://www.linkedin.com/in/ckolling1/" TargetMode="External"/><Relationship Id="rId2786" Type="http://schemas.openxmlformats.org/officeDocument/2006/relationships/hyperlink" Target="https://www.linkedin.com/in/ericmcalpine/" TargetMode="External"/><Relationship Id="rId1456" Type="http://schemas.openxmlformats.org/officeDocument/2006/relationships/hyperlink" Target="https://defintel.com/" TargetMode="External"/><Relationship Id="rId2787" Type="http://schemas.openxmlformats.org/officeDocument/2006/relationships/hyperlink" Target="https://www.monitorapp.com/" TargetMode="External"/><Relationship Id="rId1457" Type="http://schemas.openxmlformats.org/officeDocument/2006/relationships/hyperlink" Target="https://www.linkedin.com/in/keithvmurphy/?originalSubdomain=ca" TargetMode="External"/><Relationship Id="rId2788" Type="http://schemas.openxmlformats.org/officeDocument/2006/relationships/hyperlink" Target="https://www.linkedin.com/in/kyle-lee-a11a3660/" TargetMode="External"/><Relationship Id="rId1458" Type="http://schemas.openxmlformats.org/officeDocument/2006/relationships/hyperlink" Target="https://www.defendify.io/" TargetMode="External"/><Relationship Id="rId2789" Type="http://schemas.openxmlformats.org/officeDocument/2006/relationships/hyperlink" Target="https://www.morphisec.com" TargetMode="External"/><Relationship Id="rId1459" Type="http://schemas.openxmlformats.org/officeDocument/2006/relationships/hyperlink" Target="https://www.linkedin.com/in/rob-simopoulos-6b658413" TargetMode="External"/><Relationship Id="rId629" Type="http://schemas.openxmlformats.org/officeDocument/2006/relationships/hyperlink" Target="https://www.bitcrack.net/" TargetMode="External"/><Relationship Id="rId624" Type="http://schemas.openxmlformats.org/officeDocument/2006/relationships/hyperlink" Target="https://www.crunchbase.com/search/funding_rounds/field/organizations/last_funding_type/bit-discovery" TargetMode="External"/><Relationship Id="rId623" Type="http://schemas.openxmlformats.org/officeDocument/2006/relationships/hyperlink" Target="https://www.linkedin.com/in/kyle-kephart-6a2b0b23" TargetMode="External"/><Relationship Id="rId622" Type="http://schemas.openxmlformats.org/officeDocument/2006/relationships/hyperlink" Target="https://www.linkedin.com/in/grossmanjeremiah/" TargetMode="External"/><Relationship Id="rId621" Type="http://schemas.openxmlformats.org/officeDocument/2006/relationships/hyperlink" Target="https://bitdiscovery.com/" TargetMode="External"/><Relationship Id="rId628" Type="http://schemas.openxmlformats.org/officeDocument/2006/relationships/hyperlink" Target="http://butter.ai/" TargetMode="External"/><Relationship Id="rId627" Type="http://schemas.openxmlformats.org/officeDocument/2006/relationships/hyperlink" Target="https://www.linkedin.com/in/ckoehler/" TargetMode="External"/><Relationship Id="rId626" Type="http://schemas.openxmlformats.org/officeDocument/2006/relationships/hyperlink" Target="https://www.linkedin.com/in/boxaaron/" TargetMode="External"/><Relationship Id="rId625" Type="http://schemas.openxmlformats.org/officeDocument/2006/relationships/hyperlink" Target="http://www.box.com" TargetMode="External"/><Relationship Id="rId2780" Type="http://schemas.openxmlformats.org/officeDocument/2006/relationships/hyperlink" Target="https://www.miteksystems.com/" TargetMode="External"/><Relationship Id="rId1450" Type="http://schemas.openxmlformats.org/officeDocument/2006/relationships/hyperlink" Target="https://www.linkedin.com/in/yuronglin/" TargetMode="External"/><Relationship Id="rId2781" Type="http://schemas.openxmlformats.org/officeDocument/2006/relationships/hyperlink" Target="https://www.linkedin.com/in/max-carnecchia-51a58a/" TargetMode="External"/><Relationship Id="rId620" Type="http://schemas.openxmlformats.org/officeDocument/2006/relationships/hyperlink" Target="https://www.crunchbase.com/search/organizations/field/organizations/location_identifiers/santa-clara-california" TargetMode="External"/><Relationship Id="rId1451" Type="http://schemas.openxmlformats.org/officeDocument/2006/relationships/hyperlink" Target="https://deepsource.io/" TargetMode="External"/><Relationship Id="rId2782" Type="http://schemas.openxmlformats.org/officeDocument/2006/relationships/hyperlink" Target="https://www.linkedin.com/in/cindy-white-2915a613/" TargetMode="External"/><Relationship Id="rId1452" Type="http://schemas.openxmlformats.org/officeDocument/2006/relationships/hyperlink" Target="https://www.linkedin.com/in/jaipradeesh/" TargetMode="External"/><Relationship Id="rId2783" Type="http://schemas.openxmlformats.org/officeDocument/2006/relationships/hyperlink" Target="https://modum.io/" TargetMode="External"/><Relationship Id="rId1453" Type="http://schemas.openxmlformats.org/officeDocument/2006/relationships/hyperlink" Target="https://www.deepwatch.com/" TargetMode="External"/><Relationship Id="rId2784" Type="http://schemas.openxmlformats.org/officeDocument/2006/relationships/hyperlink" Target="https://www.linkedin.com/in/sdoessegger/" TargetMode="External"/><Relationship Id="rId1454" Type="http://schemas.openxmlformats.org/officeDocument/2006/relationships/hyperlink" Target="https://www.linkedin.com/in/claytonthomas/" TargetMode="External"/><Relationship Id="rId2785" Type="http://schemas.openxmlformats.org/officeDocument/2006/relationships/hyperlink" Target="https://momentumcyber.com/" TargetMode="External"/><Relationship Id="rId1444" Type="http://schemas.openxmlformats.org/officeDocument/2006/relationships/hyperlink" Target="https://www.deep-secure.com/" TargetMode="External"/><Relationship Id="rId2775" Type="http://schemas.openxmlformats.org/officeDocument/2006/relationships/hyperlink" Target="https://thewatchtower.io/" TargetMode="External"/><Relationship Id="rId1445" Type="http://schemas.openxmlformats.org/officeDocument/2006/relationships/hyperlink" Target="https://www.linkedin.com/in/daniel-turner-a0aa90/" TargetMode="External"/><Relationship Id="rId2776" Type="http://schemas.openxmlformats.org/officeDocument/2006/relationships/hyperlink" Target="https://www.linkedin.com/in/mischelkwon" TargetMode="External"/><Relationship Id="rId1446" Type="http://schemas.openxmlformats.org/officeDocument/2006/relationships/hyperlink" Target="https://deepfactor.io/" TargetMode="External"/><Relationship Id="rId2777" Type="http://schemas.openxmlformats.org/officeDocument/2006/relationships/hyperlink" Target="https://www.mocana.com/" TargetMode="External"/><Relationship Id="rId1447" Type="http://schemas.openxmlformats.org/officeDocument/2006/relationships/hyperlink" Target="https://www.linkedin.com/in/kirankamity/" TargetMode="External"/><Relationship Id="rId2778" Type="http://schemas.openxmlformats.org/officeDocument/2006/relationships/hyperlink" Target="https://www.linkedin.com/in/david-smith-843308a/" TargetMode="External"/><Relationship Id="rId1448" Type="http://schemas.openxmlformats.org/officeDocument/2006/relationships/hyperlink" Target="https://www.linkedin.com/in/amyfenwick/" TargetMode="External"/><Relationship Id="rId2779" Type="http://schemas.openxmlformats.org/officeDocument/2006/relationships/hyperlink" Target="https://www.linkedin.com/in/hopefrank/" TargetMode="External"/><Relationship Id="rId1449" Type="http://schemas.openxmlformats.org/officeDocument/2006/relationships/hyperlink" Target="https://deepnetsecurity.com/" TargetMode="External"/><Relationship Id="rId619" Type="http://schemas.openxmlformats.org/officeDocument/2006/relationships/hyperlink" Target="https://www.linkedin.com/in/elviestephanopoulos" TargetMode="External"/><Relationship Id="rId618" Type="http://schemas.openxmlformats.org/officeDocument/2006/relationships/hyperlink" Target="https://www.linkedin.com/in/vinnieliu" TargetMode="External"/><Relationship Id="rId613" Type="http://schemas.openxmlformats.org/officeDocument/2006/relationships/hyperlink" Target="https://www.biscom.com/" TargetMode="External"/><Relationship Id="rId612" Type="http://schemas.openxmlformats.org/officeDocument/2006/relationships/hyperlink" Target="https://www.crunchbase.com/search/organizations/field/organizations/location_identifiers/chelmsford-massachusetts" TargetMode="External"/><Relationship Id="rId611" Type="http://schemas.openxmlformats.org/officeDocument/2006/relationships/hyperlink" Target="https://www.linkedin.com/in/matthias-vanoni-02147b76/" TargetMode="External"/><Relationship Id="rId610" Type="http://schemas.openxmlformats.org/officeDocument/2006/relationships/hyperlink" Target="https://biowatchid.com/" TargetMode="External"/><Relationship Id="rId617" Type="http://schemas.openxmlformats.org/officeDocument/2006/relationships/hyperlink" Target="https://www.bishopfox.com/" TargetMode="External"/><Relationship Id="rId616" Type="http://schemas.openxmlformats.org/officeDocument/2006/relationships/hyperlink" Target="https://www.crunchbase.com/search/organizations/field/organizations/location_identifiers/phoenix-arizona" TargetMode="External"/><Relationship Id="rId615" Type="http://schemas.openxmlformats.org/officeDocument/2006/relationships/hyperlink" Target="https://www.linkedin.com/in/charles-magliato-76323610/" TargetMode="External"/><Relationship Id="rId614" Type="http://schemas.openxmlformats.org/officeDocument/2006/relationships/hyperlink" Target="https://www.linkedin.com/in/billho1/" TargetMode="External"/><Relationship Id="rId2770" Type="http://schemas.openxmlformats.org/officeDocument/2006/relationships/hyperlink" Target="https://www.linkedin.com/in/jason-providakes-91465817/" TargetMode="External"/><Relationship Id="rId1440" Type="http://schemas.openxmlformats.org/officeDocument/2006/relationships/hyperlink" Target="https://www.linkedin.com/in/siva-belasamy-4aa47a9b/" TargetMode="External"/><Relationship Id="rId2771" Type="http://schemas.openxmlformats.org/officeDocument/2006/relationships/hyperlink" Target="https://www.linkedin.com/in/kathleenpfederico/" TargetMode="External"/><Relationship Id="rId1441" Type="http://schemas.openxmlformats.org/officeDocument/2006/relationships/hyperlink" Target="https://www.deepinstinct.com/" TargetMode="External"/><Relationship Id="rId2772" Type="http://schemas.openxmlformats.org/officeDocument/2006/relationships/hyperlink" Target="https://mixmode.ai/" TargetMode="External"/><Relationship Id="rId1442" Type="http://schemas.openxmlformats.org/officeDocument/2006/relationships/hyperlink" Target="https://www.linkedin.com/in/guycaspi1/" TargetMode="External"/><Relationship Id="rId2773" Type="http://schemas.openxmlformats.org/officeDocument/2006/relationships/hyperlink" Target="https://www.linkedin.com/in/jkeister/" TargetMode="External"/><Relationship Id="rId1443" Type="http://schemas.openxmlformats.org/officeDocument/2006/relationships/hyperlink" Target="https://www.linkedin.com/in/jkaftzan/" TargetMode="External"/><Relationship Id="rId2774" Type="http://schemas.openxmlformats.org/officeDocument/2006/relationships/hyperlink" Target="https://www.linkedin.com/in/christianwiens/" TargetMode="External"/><Relationship Id="rId1477" Type="http://schemas.openxmlformats.org/officeDocument/2006/relationships/hyperlink" Target="https://www.linkedin.com/in/slavikm/" TargetMode="External"/><Relationship Id="rId4503" Type="http://schemas.openxmlformats.org/officeDocument/2006/relationships/hyperlink" Target="http://www.veracode.com" TargetMode="External"/><Relationship Id="rId1478" Type="http://schemas.openxmlformats.org/officeDocument/2006/relationships/hyperlink" Target="https://www.linkedin.com/in/bhargavarishi" TargetMode="External"/><Relationship Id="rId4502" Type="http://schemas.openxmlformats.org/officeDocument/2006/relationships/hyperlink" Target="https://www.linkedin.com/in/shri-dodani-83b489/" TargetMode="External"/><Relationship Id="rId1479" Type="http://schemas.openxmlformats.org/officeDocument/2006/relationships/hyperlink" Target="https://www.crunchbase.com/organization/palo-alto-networks" TargetMode="External"/><Relationship Id="rId4505" Type="http://schemas.openxmlformats.org/officeDocument/2006/relationships/hyperlink" Target="https://www.linkedin.com/in/eranderson/" TargetMode="External"/><Relationship Id="rId4504" Type="http://schemas.openxmlformats.org/officeDocument/2006/relationships/hyperlink" Target="https://www.linkedin.com/in/sam-king-0643726/" TargetMode="External"/><Relationship Id="rId4507" Type="http://schemas.openxmlformats.org/officeDocument/2006/relationships/hyperlink" Target="https://www.linkedin.com/in/larry-thompson-22180a1/" TargetMode="External"/><Relationship Id="rId4506" Type="http://schemas.openxmlformats.org/officeDocument/2006/relationships/hyperlink" Target="https://www.veriato.com/" TargetMode="External"/><Relationship Id="rId4509" Type="http://schemas.openxmlformats.org/officeDocument/2006/relationships/hyperlink" Target="https://www.verica.io/" TargetMode="External"/><Relationship Id="rId4508" Type="http://schemas.openxmlformats.org/officeDocument/2006/relationships/hyperlink" Target="https://www.linkedin.com/in/peter-nourse-marketing-exec/" TargetMode="External"/><Relationship Id="rId646" Type="http://schemas.openxmlformats.org/officeDocument/2006/relationships/hyperlink" Target="https://www.bitsight.com/" TargetMode="External"/><Relationship Id="rId645" Type="http://schemas.openxmlformats.org/officeDocument/2006/relationships/hyperlink" Target="https://www.crunchbase.com/search/funding_rounds/field/organizations/last_funding_type/bitgo" TargetMode="External"/><Relationship Id="rId644" Type="http://schemas.openxmlformats.org/officeDocument/2006/relationships/hyperlink" Target="https://www.linkedin.com/in/mikebelshe/" TargetMode="External"/><Relationship Id="rId643" Type="http://schemas.openxmlformats.org/officeDocument/2006/relationships/hyperlink" Target="https://www.bitgo.com/" TargetMode="External"/><Relationship Id="rId649" Type="http://schemas.openxmlformats.org/officeDocument/2006/relationships/hyperlink" Target="https://www.crunchbase.com/search/funding_rounds/field/organizations/last_funding_type/bitsight" TargetMode="External"/><Relationship Id="rId648" Type="http://schemas.openxmlformats.org/officeDocument/2006/relationships/hyperlink" Target="https://www.linkedin.com/in/jroxe/" TargetMode="External"/><Relationship Id="rId647" Type="http://schemas.openxmlformats.org/officeDocument/2006/relationships/hyperlink" Target="https://www.linkedin.com/in/stephen-harvey-667a411b/" TargetMode="External"/><Relationship Id="rId1470" Type="http://schemas.openxmlformats.org/officeDocument/2006/relationships/hyperlink" Target="https://www2.deloitte.com/" TargetMode="External"/><Relationship Id="rId1471" Type="http://schemas.openxmlformats.org/officeDocument/2006/relationships/hyperlink" Target="https://www.linkedin.com/in/punitrenjen/" TargetMode="External"/><Relationship Id="rId1472" Type="http://schemas.openxmlformats.org/officeDocument/2006/relationships/hyperlink" Target="https://www.crunchbase.com/search/organizations/field/organizations/location_identifiers/san-antonio-texas" TargetMode="External"/><Relationship Id="rId642" Type="http://schemas.openxmlformats.org/officeDocument/2006/relationships/hyperlink" Target="https://www.crunchbase.com/search/funding_rounds/field/organizations/last_funding_type/bitglass" TargetMode="External"/><Relationship Id="rId1473" Type="http://schemas.openxmlformats.org/officeDocument/2006/relationships/hyperlink" Target="https://deltarisk.com/" TargetMode="External"/><Relationship Id="rId641" Type="http://schemas.openxmlformats.org/officeDocument/2006/relationships/hyperlink" Target="https://www.linkedin.com/in/kevin-sheu-a0319a4/" TargetMode="External"/><Relationship Id="rId1474" Type="http://schemas.openxmlformats.org/officeDocument/2006/relationships/hyperlink" Target="https://www.linkedin.com/in/scottkaine" TargetMode="External"/><Relationship Id="rId640" Type="http://schemas.openxmlformats.org/officeDocument/2006/relationships/hyperlink" Target="https://www.linkedin.com/in/bnkausik/" TargetMode="External"/><Relationship Id="rId1475" Type="http://schemas.openxmlformats.org/officeDocument/2006/relationships/hyperlink" Target="https://www.linkedin.com/in/tempywright/" TargetMode="External"/><Relationship Id="rId4501" Type="http://schemas.openxmlformats.org/officeDocument/2006/relationships/hyperlink" Target="http://www.vera.com" TargetMode="External"/><Relationship Id="rId1476" Type="http://schemas.openxmlformats.org/officeDocument/2006/relationships/hyperlink" Target="https://www.crunchbase.com/search/organizations/field/organizations/location_identifiers/cupertino-california" TargetMode="External"/><Relationship Id="rId4500" Type="http://schemas.openxmlformats.org/officeDocument/2006/relationships/hyperlink" Target="https://www.linkedin.com/in/elizabethireland/" TargetMode="External"/><Relationship Id="rId1466" Type="http://schemas.openxmlformats.org/officeDocument/2006/relationships/hyperlink" Target="https://dejavusecurity.squarespace.com/" TargetMode="External"/><Relationship Id="rId2797" Type="http://schemas.openxmlformats.org/officeDocument/2006/relationships/hyperlink" Target="https://www.linkedin.com/in/roarkpollock/" TargetMode="External"/><Relationship Id="rId1467" Type="http://schemas.openxmlformats.org/officeDocument/2006/relationships/hyperlink" Target="https://www.linkedin.com/in/adamcecchetti/" TargetMode="External"/><Relationship Id="rId2798" Type="http://schemas.openxmlformats.org/officeDocument/2006/relationships/hyperlink" Target="https://www.crunchbase.com/search/organizations/field/organizations/location_identifiers/bangalore-karnataka" TargetMode="External"/><Relationship Id="rId1468" Type="http://schemas.openxmlformats.org/officeDocument/2006/relationships/hyperlink" Target="https://www.delfigosecurity.com/" TargetMode="External"/><Relationship Id="rId2799" Type="http://schemas.openxmlformats.org/officeDocument/2006/relationships/hyperlink" Target="https://instasafe.com/" TargetMode="External"/><Relationship Id="rId1469" Type="http://schemas.openxmlformats.org/officeDocument/2006/relationships/hyperlink" Target="https://www.linkedin.com/in/ralphrod/" TargetMode="External"/><Relationship Id="rId635" Type="http://schemas.openxmlformats.org/officeDocument/2006/relationships/hyperlink" Target="https://www.crunchbase.com/search/funding_rounds/field/organizations/last_funding_type/bitdam" TargetMode="External"/><Relationship Id="rId634" Type="http://schemas.openxmlformats.org/officeDocument/2006/relationships/hyperlink" Target="https://www.linkedin.com/in/rotem-shemesh-4949056/" TargetMode="External"/><Relationship Id="rId633" Type="http://schemas.openxmlformats.org/officeDocument/2006/relationships/hyperlink" Target="https://www.linkedin.com/in/liron-barak-172792a1/" TargetMode="External"/><Relationship Id="rId632" Type="http://schemas.openxmlformats.org/officeDocument/2006/relationships/hyperlink" Target="https://bitdam.com/" TargetMode="External"/><Relationship Id="rId639" Type="http://schemas.openxmlformats.org/officeDocument/2006/relationships/hyperlink" Target="https://www.bitglass.com/" TargetMode="External"/><Relationship Id="rId638" Type="http://schemas.openxmlformats.org/officeDocument/2006/relationships/hyperlink" Target="https://www.crunchbase.com/search/funding_rounds/field/organizations/last_funding_type/bitdefender" TargetMode="External"/><Relationship Id="rId637" Type="http://schemas.openxmlformats.org/officeDocument/2006/relationships/hyperlink" Target="https://www.linkedin.com/in/florin-talpes-a2508a4/" TargetMode="External"/><Relationship Id="rId636" Type="http://schemas.openxmlformats.org/officeDocument/2006/relationships/hyperlink" Target="https://www.bitdefender.com/" TargetMode="External"/><Relationship Id="rId2790" Type="http://schemas.openxmlformats.org/officeDocument/2006/relationships/hyperlink" Target="https://www.linkedin.com/in/ronen-yehoshua-0021b617/" TargetMode="External"/><Relationship Id="rId1460" Type="http://schemas.openxmlformats.org/officeDocument/2006/relationships/hyperlink" Target="https://www.linkedin.com/in/albright/" TargetMode="External"/><Relationship Id="rId2791" Type="http://schemas.openxmlformats.org/officeDocument/2006/relationships/hyperlink" Target="https://www.linkedin.com/in/andrewhomer/" TargetMode="External"/><Relationship Id="rId1461" Type="http://schemas.openxmlformats.org/officeDocument/2006/relationships/hyperlink" Target="https://www.defensestorm.com/" TargetMode="External"/><Relationship Id="rId2792" Type="http://schemas.openxmlformats.org/officeDocument/2006/relationships/hyperlink" Target="https://www.mobileiron.com/en" TargetMode="External"/><Relationship Id="rId631" Type="http://schemas.openxmlformats.org/officeDocument/2006/relationships/hyperlink" Target="https://www.crunchbase.com/search/organizations/field/organizations/location_identifiers/tel-aviv-tel-aviv" TargetMode="External"/><Relationship Id="rId1462" Type="http://schemas.openxmlformats.org/officeDocument/2006/relationships/hyperlink" Target="https://www.linkedin.com/in/ssoukup/" TargetMode="External"/><Relationship Id="rId2793" Type="http://schemas.openxmlformats.org/officeDocument/2006/relationships/hyperlink" Target="https://www.linkedin.com/in/simon-biddiscombe-028a5b71/" TargetMode="External"/><Relationship Id="rId630" Type="http://schemas.openxmlformats.org/officeDocument/2006/relationships/hyperlink" Target="https://www.linkedin.com/in/lloyd-wesley-kumbemba-a6224877/" TargetMode="External"/><Relationship Id="rId1463" Type="http://schemas.openxmlformats.org/officeDocument/2006/relationships/hyperlink" Target="https://www.linkedin.com/in/jackjdaly/" TargetMode="External"/><Relationship Id="rId2794" Type="http://schemas.openxmlformats.org/officeDocument/2006/relationships/hyperlink" Target="https://www.mosaic451.com/" TargetMode="External"/><Relationship Id="rId1464" Type="http://schemas.openxmlformats.org/officeDocument/2006/relationships/hyperlink" Target="https://definisec.io/" TargetMode="External"/><Relationship Id="rId2795" Type="http://schemas.openxmlformats.org/officeDocument/2006/relationships/hyperlink" Target="https://www.missionsecure.com/" TargetMode="External"/><Relationship Id="rId1465" Type="http://schemas.openxmlformats.org/officeDocument/2006/relationships/hyperlink" Target="https://www.linkedin.com/in/jpoff/" TargetMode="External"/><Relationship Id="rId2796" Type="http://schemas.openxmlformats.org/officeDocument/2006/relationships/hyperlink" Target="https://www.linkedin.com/in/daviddrescher/" TargetMode="External"/><Relationship Id="rId1411" Type="http://schemas.openxmlformats.org/officeDocument/2006/relationships/hyperlink" Target="https://www.linkedin.com/in/kirstin-burke-b53276/" TargetMode="External"/><Relationship Id="rId2742" Type="http://schemas.openxmlformats.org/officeDocument/2006/relationships/hyperlink" Target="https://www.metricstream.com/" TargetMode="External"/><Relationship Id="rId1412" Type="http://schemas.openxmlformats.org/officeDocument/2006/relationships/hyperlink" Target="https://www.dataguise.com/" TargetMode="External"/><Relationship Id="rId2743" Type="http://schemas.openxmlformats.org/officeDocument/2006/relationships/hyperlink" Target="https://www.linkedin.com/in/bruce-w-dahlgren/" TargetMode="External"/><Relationship Id="rId1413" Type="http://schemas.openxmlformats.org/officeDocument/2006/relationships/hyperlink" Target="https://www.linkedin.com/in/manmeet-s-bhasin-b313741/" TargetMode="External"/><Relationship Id="rId2744" Type="http://schemas.openxmlformats.org/officeDocument/2006/relationships/hyperlink" Target="https://www.linkedin.com/in/junemanley/" TargetMode="External"/><Relationship Id="rId1414" Type="http://schemas.openxmlformats.org/officeDocument/2006/relationships/hyperlink" Target="https://www.linkedin.com/in/jt-sison-94577b/" TargetMode="External"/><Relationship Id="rId2745" Type="http://schemas.openxmlformats.org/officeDocument/2006/relationships/hyperlink" Target="https://www.crunchbase.com/search/funding_rounds/field/organizations/last_funding_type/metricstream" TargetMode="External"/><Relationship Id="rId1415" Type="http://schemas.openxmlformats.org/officeDocument/2006/relationships/hyperlink" Target="https://datalocker.com/" TargetMode="External"/><Relationship Id="rId2746" Type="http://schemas.openxmlformats.org/officeDocument/2006/relationships/hyperlink" Target="https://www.mi-token.com/" TargetMode="External"/><Relationship Id="rId1416" Type="http://schemas.openxmlformats.org/officeDocument/2006/relationships/hyperlink" Target="https://www.linkedin.com/in/jwkim/" TargetMode="External"/><Relationship Id="rId2747" Type="http://schemas.openxmlformats.org/officeDocument/2006/relationships/hyperlink" Target="https://www.linkedin.com/in/oscarmarquez/" TargetMode="External"/><Relationship Id="rId1417" Type="http://schemas.openxmlformats.org/officeDocument/2006/relationships/hyperlink" Target="https://www.crunchbase.com/search/funding_rounds/field/organizations/last_funding_type/data-locker-inc" TargetMode="External"/><Relationship Id="rId2748" Type="http://schemas.openxmlformats.org/officeDocument/2006/relationships/hyperlink" Target="https://milituscyber.com/" TargetMode="External"/><Relationship Id="rId1418" Type="http://schemas.openxmlformats.org/officeDocument/2006/relationships/hyperlink" Target="https://www.datashieldprotect.com/" TargetMode="External"/><Relationship Id="rId2749" Type="http://schemas.openxmlformats.org/officeDocument/2006/relationships/hyperlink" Target="https://www.linkedin.com/in/mohammad-sadjadpour-44a37412/" TargetMode="External"/><Relationship Id="rId1419" Type="http://schemas.openxmlformats.org/officeDocument/2006/relationships/hyperlink" Target="https://www.linkedin.com/in/jimmytreuting/" TargetMode="External"/><Relationship Id="rId2740" Type="http://schemas.openxmlformats.org/officeDocument/2006/relationships/hyperlink" Target="https://www.linkedin.com/in/livior/" TargetMode="External"/><Relationship Id="rId1410" Type="http://schemas.openxmlformats.org/officeDocument/2006/relationships/hyperlink" Target="https://www.linkedin.com/in/kurtklein/" TargetMode="External"/><Relationship Id="rId2741" Type="http://schemas.openxmlformats.org/officeDocument/2006/relationships/hyperlink" Target="https://metaphor-it.com/" TargetMode="External"/><Relationship Id="rId1400" Type="http://schemas.openxmlformats.org/officeDocument/2006/relationships/hyperlink" Target="https://cynergistek.com/" TargetMode="External"/><Relationship Id="rId2731" Type="http://schemas.openxmlformats.org/officeDocument/2006/relationships/hyperlink" Target="https://www.messageware.com/" TargetMode="External"/><Relationship Id="rId1401" Type="http://schemas.openxmlformats.org/officeDocument/2006/relationships/hyperlink" Target="https://www.linkedin.com/in/calebbarlow/" TargetMode="External"/><Relationship Id="rId2732" Type="http://schemas.openxmlformats.org/officeDocument/2006/relationships/hyperlink" Target="https://www.linkedin.com/in/mark-rotman-b6569a1/?originalSubdomain=ca" TargetMode="External"/><Relationship Id="rId1402" Type="http://schemas.openxmlformats.org/officeDocument/2006/relationships/hyperlink" Target="https://www.linkedin.com/in/carriemulcahy1/" TargetMode="External"/><Relationship Id="rId2733" Type="http://schemas.openxmlformats.org/officeDocument/2006/relationships/hyperlink" Target="https://www.meta-intelligence.com/" TargetMode="External"/><Relationship Id="rId1403" Type="http://schemas.openxmlformats.org/officeDocument/2006/relationships/hyperlink" Target="https://www.datatheorem.com/" TargetMode="External"/><Relationship Id="rId2734" Type="http://schemas.openxmlformats.org/officeDocument/2006/relationships/hyperlink" Target="https://www.crunchbase.com/search/organizations/field/organizations/location_identifiers/tel-aviv-tel-aviv" TargetMode="External"/><Relationship Id="rId1404" Type="http://schemas.openxmlformats.org/officeDocument/2006/relationships/hyperlink" Target="https://www.linkedin.com/in/himanshudwivedi1/" TargetMode="External"/><Relationship Id="rId2735" Type="http://schemas.openxmlformats.org/officeDocument/2006/relationships/hyperlink" Target="http://www.metanetworks.com" TargetMode="External"/><Relationship Id="rId1405" Type="http://schemas.openxmlformats.org/officeDocument/2006/relationships/hyperlink" Target="https://www.linkedin.com/in/fhaggarty/" TargetMode="External"/><Relationship Id="rId2736" Type="http://schemas.openxmlformats.org/officeDocument/2006/relationships/hyperlink" Target="https://www.linkedin.com/in/etaybogner/?originalSubdomain=il" TargetMode="External"/><Relationship Id="rId1406" Type="http://schemas.openxmlformats.org/officeDocument/2006/relationships/hyperlink" Target="https://datadome.co/" TargetMode="External"/><Relationship Id="rId2737" Type="http://schemas.openxmlformats.org/officeDocument/2006/relationships/hyperlink" Target="http://www.metacompliance.com/" TargetMode="External"/><Relationship Id="rId1407" Type="http://schemas.openxmlformats.org/officeDocument/2006/relationships/hyperlink" Target="https://www.linkedin.com/in/fabiengrenier/" TargetMode="External"/><Relationship Id="rId2738" Type="http://schemas.openxmlformats.org/officeDocument/2006/relationships/hyperlink" Target="https://www.linkedin.com/in/robert-o-brien-0aa4965/?originalSubdomain=uk" TargetMode="External"/><Relationship Id="rId1408" Type="http://schemas.openxmlformats.org/officeDocument/2006/relationships/hyperlink" Target="https://www.linkedin.com/in/jdquien/?locale=en_US" TargetMode="External"/><Relationship Id="rId2739" Type="http://schemas.openxmlformats.org/officeDocument/2006/relationships/hyperlink" Target="https://www.metaflows.com/" TargetMode="External"/><Relationship Id="rId1409" Type="http://schemas.openxmlformats.org/officeDocument/2006/relationships/hyperlink" Target="https://www.dataendure.com/" TargetMode="External"/><Relationship Id="rId2730" Type="http://schemas.openxmlformats.org/officeDocument/2006/relationships/hyperlink" Target="https://messagesolution.com/" TargetMode="External"/><Relationship Id="rId1433" Type="http://schemas.openxmlformats.org/officeDocument/2006/relationships/hyperlink" Target="https://www.dedrone.com/" TargetMode="External"/><Relationship Id="rId2764" Type="http://schemas.openxmlformats.org/officeDocument/2006/relationships/hyperlink" Target="https://www.ll.mit.edu/" TargetMode="External"/><Relationship Id="rId1434" Type="http://schemas.openxmlformats.org/officeDocument/2006/relationships/hyperlink" Target="https://www.linkedin.com/in/aadityadevarakonda" TargetMode="External"/><Relationship Id="rId2765" Type="http://schemas.openxmlformats.org/officeDocument/2006/relationships/hyperlink" Target="https://www.linkedin.com/in/eric-evans-727b21a/" TargetMode="External"/><Relationship Id="rId1435" Type="http://schemas.openxmlformats.org/officeDocument/2006/relationships/hyperlink" Target="https://de.linkedin.com/in/friederike-nielsen-31a01b1b" TargetMode="External"/><Relationship Id="rId2766" Type="http://schemas.openxmlformats.org/officeDocument/2006/relationships/hyperlink" Target="https://www.mitnicksecurity.com/" TargetMode="External"/><Relationship Id="rId1436" Type="http://schemas.openxmlformats.org/officeDocument/2006/relationships/hyperlink" Target="http://www.cyren.com/" TargetMode="External"/><Relationship Id="rId2767" Type="http://schemas.openxmlformats.org/officeDocument/2006/relationships/hyperlink" Target="https://www.linkedin.com/in/kevinmitnick/" TargetMode="External"/><Relationship Id="rId1437" Type="http://schemas.openxmlformats.org/officeDocument/2006/relationships/hyperlink" Target="https://www.linkedin.com/in/brett-jackson-90320a10/" TargetMode="External"/><Relationship Id="rId2768" Type="http://schemas.openxmlformats.org/officeDocument/2006/relationships/hyperlink" Target="https://www.linkedin.com/in/kimberley-barry/" TargetMode="External"/><Relationship Id="rId1438" Type="http://schemas.openxmlformats.org/officeDocument/2006/relationships/hyperlink" Target="https://www.linkedin.com/in/mmosley/" TargetMode="External"/><Relationship Id="rId2769" Type="http://schemas.openxmlformats.org/officeDocument/2006/relationships/hyperlink" Target="https://www.mitre.org/" TargetMode="External"/><Relationship Id="rId1439" Type="http://schemas.openxmlformats.org/officeDocument/2006/relationships/hyperlink" Target="https://www.deepidentity.com/" TargetMode="External"/><Relationship Id="rId609" Type="http://schemas.openxmlformats.org/officeDocument/2006/relationships/hyperlink" Target="https://www.crunchbase.com/search/organizations/field/organizations/location_identifiers/lausanne-vaud" TargetMode="External"/><Relationship Id="rId608" Type="http://schemas.openxmlformats.org/officeDocument/2006/relationships/hyperlink" Target="https://www.linkedin.com/in/phowardedelstein/" TargetMode="External"/><Relationship Id="rId607" Type="http://schemas.openxmlformats.org/officeDocument/2006/relationships/hyperlink" Target="https://www.biocatch.com/" TargetMode="External"/><Relationship Id="rId602" Type="http://schemas.openxmlformats.org/officeDocument/2006/relationships/hyperlink" Target="https://www.crunchbase.com/search/organizations/field/organizations/location_identifiers/hudson-ohio" TargetMode="External"/><Relationship Id="rId601" Type="http://schemas.openxmlformats.org/officeDocument/2006/relationships/hyperlink" Target="https://www.linkedin.com/in/angela-maria-jim%C3%A9nez-pi%C3%B3n-5ba5b5179/" TargetMode="External"/><Relationship Id="rId600" Type="http://schemas.openxmlformats.org/officeDocument/2006/relationships/hyperlink" Target="https://www.binar10.com/" TargetMode="External"/><Relationship Id="rId606" Type="http://schemas.openxmlformats.org/officeDocument/2006/relationships/hyperlink" Target="https://www.crunchbase.com/search/organizations/field/organizations/location_identifiers/tel-aviv-tel-aviv" TargetMode="External"/><Relationship Id="rId605" Type="http://schemas.openxmlformats.org/officeDocument/2006/relationships/hyperlink" Target="https://www.panopta.com/" TargetMode="External"/><Relationship Id="rId604" Type="http://schemas.openxmlformats.org/officeDocument/2006/relationships/hyperlink" Target="https://www.linkedin.com/in/david-white-136429137/" TargetMode="External"/><Relationship Id="rId603" Type="http://schemas.openxmlformats.org/officeDocument/2006/relationships/hyperlink" Target="https://www.binarydefense.com/" TargetMode="External"/><Relationship Id="rId2760" Type="http://schemas.openxmlformats.org/officeDocument/2006/relationships/hyperlink" Target="https://www.locked.com/" TargetMode="External"/><Relationship Id="rId1430" Type="http://schemas.openxmlformats.org/officeDocument/2006/relationships/hyperlink" Target="https://www.crunchbase.com/search/organizations/field/organizations/location_identifiers/holon-tel-aviv" TargetMode="External"/><Relationship Id="rId2761" Type="http://schemas.openxmlformats.org/officeDocument/2006/relationships/hyperlink" Target="https://www.linkedin.com/in/susancrabtree/" TargetMode="External"/><Relationship Id="rId1431" Type="http://schemas.openxmlformats.org/officeDocument/2006/relationships/hyperlink" Target="https://deceptivebytes.com/" TargetMode="External"/><Relationship Id="rId2762" Type="http://schemas.openxmlformats.org/officeDocument/2006/relationships/hyperlink" Target="https://misti.com/" TargetMode="External"/><Relationship Id="rId1432" Type="http://schemas.openxmlformats.org/officeDocument/2006/relationships/hyperlink" Target="https://il.linkedin.com/in/sagilamay" TargetMode="External"/><Relationship Id="rId2763" Type="http://schemas.openxmlformats.org/officeDocument/2006/relationships/hyperlink" Target="https://www.linkedin.com/in/tonykeefe/" TargetMode="External"/><Relationship Id="rId1422" Type="http://schemas.openxmlformats.org/officeDocument/2006/relationships/hyperlink" Target="https://www.linkedin.com/in/boristamarkin/" TargetMode="External"/><Relationship Id="rId2753" Type="http://schemas.openxmlformats.org/officeDocument/2006/relationships/hyperlink" Target="https://www.linkedin.com/in/yanivavidan/" TargetMode="External"/><Relationship Id="rId1423" Type="http://schemas.openxmlformats.org/officeDocument/2006/relationships/hyperlink" Target="https://www.datavisor.com/" TargetMode="External"/><Relationship Id="rId2754" Type="http://schemas.openxmlformats.org/officeDocument/2006/relationships/hyperlink" Target="https://www.linkedin.com/in/susan-friedman-becker/?originalSubdomain=il" TargetMode="External"/><Relationship Id="rId1424" Type="http://schemas.openxmlformats.org/officeDocument/2006/relationships/hyperlink" Target="https://www.linkedin.com/in/yinglian-xie-7249812/" TargetMode="External"/><Relationship Id="rId2755" Type="http://schemas.openxmlformats.org/officeDocument/2006/relationships/hyperlink" Target="https://minerva-labs.com/" TargetMode="External"/><Relationship Id="rId1425" Type="http://schemas.openxmlformats.org/officeDocument/2006/relationships/hyperlink" Target="https://www.dayzerosecurity.com/" TargetMode="External"/><Relationship Id="rId2756" Type="http://schemas.openxmlformats.org/officeDocument/2006/relationships/hyperlink" Target="https://www.linkedin.com/in/eddybobritsky/" TargetMode="External"/><Relationship Id="rId1426" Type="http://schemas.openxmlformats.org/officeDocument/2006/relationships/hyperlink" Target="https://www.crunchbase.com/search/organizations/field/organizations/location_identifiers/san-diego-california" TargetMode="External"/><Relationship Id="rId2757" Type="http://schemas.openxmlformats.org/officeDocument/2006/relationships/hyperlink" Target="https://www.linkedin.com/in/sharron-malaver-altberg-61a2a1/?locale=de_DE" TargetMode="External"/><Relationship Id="rId1427" Type="http://schemas.openxmlformats.org/officeDocument/2006/relationships/hyperlink" Target="https://www.dbcybertech.com/" TargetMode="External"/><Relationship Id="rId2758" Type="http://schemas.openxmlformats.org/officeDocument/2006/relationships/hyperlink" Target="https://miracl.com/" TargetMode="External"/><Relationship Id="rId1428" Type="http://schemas.openxmlformats.org/officeDocument/2006/relationships/hyperlink" Target="https://www.linkedin.com/in/brett-helm-15ba23b0/" TargetMode="External"/><Relationship Id="rId2759" Type="http://schemas.openxmlformats.org/officeDocument/2006/relationships/hyperlink" Target="https://www.linkedin.com/in/robert-griffin-a111ba/" TargetMode="External"/><Relationship Id="rId1429" Type="http://schemas.openxmlformats.org/officeDocument/2006/relationships/hyperlink" Target="https://www.linkedin.com/in/michael-sabo-400a845b" TargetMode="External"/><Relationship Id="rId2750" Type="http://schemas.openxmlformats.org/officeDocument/2006/relationships/hyperlink" Target="https://mindedsecurity.com/" TargetMode="External"/><Relationship Id="rId1420" Type="http://schemas.openxmlformats.org/officeDocument/2006/relationships/hyperlink" Target="https://www.crunchbase.com/search/funding_rounds/field/organizations/last_funding_type/datashield" TargetMode="External"/><Relationship Id="rId2751" Type="http://schemas.openxmlformats.org/officeDocument/2006/relationships/hyperlink" Target="https://www.linkedin.com/in/meucci/" TargetMode="External"/><Relationship Id="rId1421" Type="http://schemas.openxmlformats.org/officeDocument/2006/relationships/hyperlink" Target="https://www.datasunrise.com/" TargetMode="External"/><Relationship Id="rId2752" Type="http://schemas.openxmlformats.org/officeDocument/2006/relationships/hyperlink" Target="https://www.minereye.com/" TargetMode="External"/><Relationship Id="rId3238" Type="http://schemas.openxmlformats.org/officeDocument/2006/relationships/hyperlink" Target="https://www.linkedin.com/in/jasondupreez/" TargetMode="External"/><Relationship Id="rId4569" Type="http://schemas.openxmlformats.org/officeDocument/2006/relationships/hyperlink" Target="https://www.linkedin.com/in/chriskozup/" TargetMode="External"/><Relationship Id="rId3237" Type="http://schemas.openxmlformats.org/officeDocument/2006/relationships/hyperlink" Target="https://www.privitar.com/" TargetMode="External"/><Relationship Id="rId4568" Type="http://schemas.openxmlformats.org/officeDocument/2006/relationships/hyperlink" Target="https://www.linkedin.com/in/jaychaudhry/" TargetMode="External"/><Relationship Id="rId3239" Type="http://schemas.openxmlformats.org/officeDocument/2006/relationships/hyperlink" Target="https://www.linkedin.com/in/bobcanaway/" TargetMode="External"/><Relationship Id="rId3230" Type="http://schemas.openxmlformats.org/officeDocument/2006/relationships/hyperlink" Target="https://www.linkedin.com/in/gregorysalvato/" TargetMode="External"/><Relationship Id="rId4561" Type="http://schemas.openxmlformats.org/officeDocument/2006/relationships/hyperlink" Target="https://www.visiumtechnologies.com/" TargetMode="External"/><Relationship Id="rId4560" Type="http://schemas.openxmlformats.org/officeDocument/2006/relationships/hyperlink" Target="https://www.linkedin.com/in/acrono" TargetMode="External"/><Relationship Id="rId3232" Type="http://schemas.openxmlformats.org/officeDocument/2006/relationships/hyperlink" Target="https://www.linkedin.com/in/charles-durkin-1871ba/" TargetMode="External"/><Relationship Id="rId4563" Type="http://schemas.openxmlformats.org/officeDocument/2006/relationships/hyperlink" Target="https://www.vitrium.com/" TargetMode="External"/><Relationship Id="rId3231" Type="http://schemas.openxmlformats.org/officeDocument/2006/relationships/hyperlink" Target="http://www.privakey.com/" TargetMode="External"/><Relationship Id="rId4562" Type="http://schemas.openxmlformats.org/officeDocument/2006/relationships/hyperlink" Target="https://www.linkedin.com/in/marklucky/" TargetMode="External"/><Relationship Id="rId3234" Type="http://schemas.openxmlformats.org/officeDocument/2006/relationships/hyperlink" Target="https://privatemachines.com/" TargetMode="External"/><Relationship Id="rId4565" Type="http://schemas.openxmlformats.org/officeDocument/2006/relationships/hyperlink" Target="https://vivosecurity.com/" TargetMode="External"/><Relationship Id="rId3233" Type="http://schemas.openxmlformats.org/officeDocument/2006/relationships/hyperlink" Target="https://www.linkedin.com/in/brian-ross-732aa75/" TargetMode="External"/><Relationship Id="rId4564" Type="http://schemas.openxmlformats.org/officeDocument/2006/relationships/hyperlink" Target="https://ca.linkedin.com/in/susandaly" TargetMode="External"/><Relationship Id="rId3236" Type="http://schemas.openxmlformats.org/officeDocument/2006/relationships/hyperlink" Target="https://www.linkedin.com/in/sumeet-bajaj-4649718/" TargetMode="External"/><Relationship Id="rId4567" Type="http://schemas.openxmlformats.org/officeDocument/2006/relationships/hyperlink" Target="https://www.zscaler.com/" TargetMode="External"/><Relationship Id="rId3235" Type="http://schemas.openxmlformats.org/officeDocument/2006/relationships/hyperlink" Target="https://www.linkedin.com/in/radusion/" TargetMode="External"/><Relationship Id="rId4566" Type="http://schemas.openxmlformats.org/officeDocument/2006/relationships/hyperlink" Target="https://www.linkedin.com/in/thomas-lee-phd-b7766b10" TargetMode="External"/><Relationship Id="rId3227" Type="http://schemas.openxmlformats.org/officeDocument/2006/relationships/hyperlink" Target="https://www.linkedin.com/in/balajiganesan03/" TargetMode="External"/><Relationship Id="rId4558" Type="http://schemas.openxmlformats.org/officeDocument/2006/relationships/hyperlink" Target="https://www.virtualarmour.com/" TargetMode="External"/><Relationship Id="rId3226" Type="http://schemas.openxmlformats.org/officeDocument/2006/relationships/hyperlink" Target="https://privacera.com/" TargetMode="External"/><Relationship Id="rId4557" Type="http://schemas.openxmlformats.org/officeDocument/2006/relationships/hyperlink" Target="https://uk.linkedin.com/in/gemmachristie" TargetMode="External"/><Relationship Id="rId3229" Type="http://schemas.openxmlformats.org/officeDocument/2006/relationships/hyperlink" Target="https://www.privacyware.com" TargetMode="External"/><Relationship Id="rId3228" Type="http://schemas.openxmlformats.org/officeDocument/2006/relationships/hyperlink" Target="https://privacysafe.tech/" TargetMode="External"/><Relationship Id="rId4559" Type="http://schemas.openxmlformats.org/officeDocument/2006/relationships/hyperlink" Target="https://www.linkedin.com/in/russarmbrust" TargetMode="External"/><Relationship Id="rId699" Type="http://schemas.openxmlformats.org/officeDocument/2006/relationships/hyperlink" Target="https://www.linkedin.com/in/steve-fuller-aa1a1115/" TargetMode="External"/><Relationship Id="rId698" Type="http://schemas.openxmlformats.org/officeDocument/2006/relationships/hyperlink" Target="https://www.blumira.com/" TargetMode="External"/><Relationship Id="rId693" Type="http://schemas.openxmlformats.org/officeDocument/2006/relationships/hyperlink" Target="https://www.linkedin.com/in/tilenius/" TargetMode="External"/><Relationship Id="rId4550" Type="http://schemas.openxmlformats.org/officeDocument/2006/relationships/hyperlink" Target="https://virsec.com/" TargetMode="External"/><Relationship Id="rId692" Type="http://schemas.openxmlformats.org/officeDocument/2006/relationships/hyperlink" Target="https://www.bluetalon.com/" TargetMode="External"/><Relationship Id="rId691" Type="http://schemas.openxmlformats.org/officeDocument/2006/relationships/hyperlink" Target="https://www.linkedin.com/in/csabaandrasmoritz/" TargetMode="External"/><Relationship Id="rId3221" Type="http://schemas.openxmlformats.org/officeDocument/2006/relationships/hyperlink" Target="https://www.linkedin.com/in/randy-battat/" TargetMode="External"/><Relationship Id="rId4552" Type="http://schemas.openxmlformats.org/officeDocument/2006/relationships/hyperlink" Target="https://www.linkedin.com/in/willyleichter/" TargetMode="External"/><Relationship Id="rId690" Type="http://schemas.openxmlformats.org/officeDocument/2006/relationships/hyperlink" Target="https://www.bluerisc.com/" TargetMode="External"/><Relationship Id="rId3220" Type="http://schemas.openxmlformats.org/officeDocument/2006/relationships/hyperlink" Target="http://www.preveil.com" TargetMode="External"/><Relationship Id="rId4551" Type="http://schemas.openxmlformats.org/officeDocument/2006/relationships/hyperlink" Target="https://www.linkedin.com/in/davefurneauxblueio" TargetMode="External"/><Relationship Id="rId697" Type="http://schemas.openxmlformats.org/officeDocument/2006/relationships/hyperlink" Target="https://www.linkedin.com/in/steveborza/?originalSubdomain=ca" TargetMode="External"/><Relationship Id="rId3223" Type="http://schemas.openxmlformats.org/officeDocument/2006/relationships/hyperlink" Target="https://www.linkedin.com/in/sharonvardi1/" TargetMode="External"/><Relationship Id="rId4554" Type="http://schemas.openxmlformats.org/officeDocument/2006/relationships/hyperlink" Target="https://www.linkedin.com/in/john-ackerly/" TargetMode="External"/><Relationship Id="rId696" Type="http://schemas.openxmlformats.org/officeDocument/2006/relationships/hyperlink" Target="https://bluink.ca/" TargetMode="External"/><Relationship Id="rId3222" Type="http://schemas.openxmlformats.org/officeDocument/2006/relationships/hyperlink" Target="http://www.prevoty.com" TargetMode="External"/><Relationship Id="rId4553" Type="http://schemas.openxmlformats.org/officeDocument/2006/relationships/hyperlink" Target="https://www.virtru.com/" TargetMode="External"/><Relationship Id="rId695" Type="http://schemas.openxmlformats.org/officeDocument/2006/relationships/hyperlink" Target="https://www.linkedin.com/in/jim-rosenthal-198aab39/" TargetMode="External"/><Relationship Id="rId3225" Type="http://schemas.openxmlformats.org/officeDocument/2006/relationships/hyperlink" Target="https://se.linkedin.com/in/malinridelius" TargetMode="External"/><Relationship Id="rId4556" Type="http://schemas.openxmlformats.org/officeDocument/2006/relationships/hyperlink" Target="https://uk.linkedin.com/in/garrettdoyle" TargetMode="External"/><Relationship Id="rId694" Type="http://schemas.openxmlformats.org/officeDocument/2006/relationships/hyperlink" Target="https://www.bluevoyant.com/" TargetMode="External"/><Relationship Id="rId3224" Type="http://schemas.openxmlformats.org/officeDocument/2006/relationships/hyperlink" Target="https://www.linkedin.com/in/magnus-svenningson-506214/" TargetMode="External"/><Relationship Id="rId4555" Type="http://schemas.openxmlformats.org/officeDocument/2006/relationships/hyperlink" Target="https://www.linkedin.com/in/sophieshiatis/" TargetMode="External"/><Relationship Id="rId3259" Type="http://schemas.openxmlformats.org/officeDocument/2006/relationships/hyperlink" Target="https://promon.co/" TargetMode="External"/><Relationship Id="rId3250" Type="http://schemas.openxmlformats.org/officeDocument/2006/relationships/hyperlink" Target="http://www.proficio.com" TargetMode="External"/><Relationship Id="rId4581" Type="http://schemas.openxmlformats.org/officeDocument/2006/relationships/hyperlink" Target="https://www.linkedin.com/in/sebastianstranieri/" TargetMode="External"/><Relationship Id="rId4580" Type="http://schemas.openxmlformats.org/officeDocument/2006/relationships/hyperlink" Target="https://www.vusecurity.com/" TargetMode="External"/><Relationship Id="rId3252" Type="http://schemas.openxmlformats.org/officeDocument/2006/relationships/hyperlink" Target="https://www.linkedin.com/in/john-humphreys-b551461/" TargetMode="External"/><Relationship Id="rId4583" Type="http://schemas.openxmlformats.org/officeDocument/2006/relationships/hyperlink" Target="https://www.linkedin.com/in/camilla-young-6877ab/" TargetMode="External"/><Relationship Id="rId3251" Type="http://schemas.openxmlformats.org/officeDocument/2006/relationships/hyperlink" Target="https://www.linkedin.com/in/brad-taylor-772358/" TargetMode="External"/><Relationship Id="rId4582" Type="http://schemas.openxmlformats.org/officeDocument/2006/relationships/hyperlink" Target="https://www.vualto.com/" TargetMode="External"/><Relationship Id="rId3254" Type="http://schemas.openxmlformats.org/officeDocument/2006/relationships/hyperlink" Target="https://www.linkedin.com/in/philippecourtot/" TargetMode="External"/><Relationship Id="rId4585" Type="http://schemas.openxmlformats.org/officeDocument/2006/relationships/hyperlink" Target="https://www.linkedin.com/in/ybd/" TargetMode="External"/><Relationship Id="rId3253" Type="http://schemas.openxmlformats.org/officeDocument/2006/relationships/hyperlink" Target="http://www.qualys.com" TargetMode="External"/><Relationship Id="rId4584" Type="http://schemas.openxmlformats.org/officeDocument/2006/relationships/hyperlink" Target="https://vulcan.io/" TargetMode="External"/><Relationship Id="rId3256" Type="http://schemas.openxmlformats.org/officeDocument/2006/relationships/hyperlink" Target="https://www.profitstars.com/" TargetMode="External"/><Relationship Id="rId4587" Type="http://schemas.openxmlformats.org/officeDocument/2006/relationships/hyperlink" Target="https://www.vultr.com/" TargetMode="External"/><Relationship Id="rId3255" Type="http://schemas.openxmlformats.org/officeDocument/2006/relationships/hyperlink" Target="https://www.linkedin.com/in/rdbarahona/" TargetMode="External"/><Relationship Id="rId4586" Type="http://schemas.openxmlformats.org/officeDocument/2006/relationships/hyperlink" Target="https://www.linkedin.com/in/rglauser/v" TargetMode="External"/><Relationship Id="rId3258" Type="http://schemas.openxmlformats.org/officeDocument/2006/relationships/hyperlink" Target="https://www.linkedin.com/in/simo-kamppari/" TargetMode="External"/><Relationship Id="rId4589" Type="http://schemas.openxmlformats.org/officeDocument/2006/relationships/hyperlink" Target="https://www.wallarm.com/" TargetMode="External"/><Relationship Id="rId3257" Type="http://schemas.openxmlformats.org/officeDocument/2006/relationships/hyperlink" Target="https://promisec.com/" TargetMode="External"/><Relationship Id="rId4588" Type="http://schemas.openxmlformats.org/officeDocument/2006/relationships/hyperlink" Target="https://www.linkedin.com/in/david-aninowsky-b1241924/" TargetMode="External"/><Relationship Id="rId3249" Type="http://schemas.openxmlformats.org/officeDocument/2006/relationships/hyperlink" Target="https://www.linkedin.com/in/ed-thomas-jr-a888a84/" TargetMode="External"/><Relationship Id="rId3248" Type="http://schemas.openxmlformats.org/officeDocument/2006/relationships/hyperlink" Target="https://www.linkedin.com/in/seancronin2/" TargetMode="External"/><Relationship Id="rId4579" Type="http://schemas.openxmlformats.org/officeDocument/2006/relationships/hyperlink" Target="https://www.linkedin.com/in/judith-wahnon-35364412/" TargetMode="External"/><Relationship Id="rId4570" Type="http://schemas.openxmlformats.org/officeDocument/2006/relationships/hyperlink" Target="https://www.vmray.com/" TargetMode="External"/><Relationship Id="rId3241" Type="http://schemas.openxmlformats.org/officeDocument/2006/relationships/hyperlink" Target="https://www.linkedin.com/in/denisetayloe/" TargetMode="External"/><Relationship Id="rId4572" Type="http://schemas.openxmlformats.org/officeDocument/2006/relationships/hyperlink" Target="https://www.volterra.io/" TargetMode="External"/><Relationship Id="rId3240" Type="http://schemas.openxmlformats.org/officeDocument/2006/relationships/hyperlink" Target="https://www.privo.com/" TargetMode="External"/><Relationship Id="rId4571" Type="http://schemas.openxmlformats.org/officeDocument/2006/relationships/hyperlink" Target="https://www.linkedin.com/in/christophermartin5/" TargetMode="External"/><Relationship Id="rId3243" Type="http://schemas.openxmlformats.org/officeDocument/2006/relationships/hyperlink" Target="https://www.procybersecure.com" TargetMode="External"/><Relationship Id="rId4574" Type="http://schemas.openxmlformats.org/officeDocument/2006/relationships/hyperlink" Target="https://www.linkedin.com/in/mark-weiner-a912b5" TargetMode="External"/><Relationship Id="rId3242" Type="http://schemas.openxmlformats.org/officeDocument/2006/relationships/hyperlink" Target="https://www.linkedin.com/in/shauna-leff-09b1994/" TargetMode="External"/><Relationship Id="rId4573" Type="http://schemas.openxmlformats.org/officeDocument/2006/relationships/hyperlink" Target="https://www.linkedin.com/in/patgelsinger/" TargetMode="External"/><Relationship Id="rId3245" Type="http://schemas.openxmlformats.org/officeDocument/2006/relationships/hyperlink" Target="https://www.linkedin.com/in/benoitgrenier/" TargetMode="External"/><Relationship Id="rId4576" Type="http://schemas.openxmlformats.org/officeDocument/2006/relationships/hyperlink" Target="https://www.linkedin.com/in/ankur-singla-4863801" TargetMode="External"/><Relationship Id="rId3244" Type="http://schemas.openxmlformats.org/officeDocument/2006/relationships/hyperlink" Target="https://www.proactiverisk.com/" TargetMode="External"/><Relationship Id="rId4575" Type="http://schemas.openxmlformats.org/officeDocument/2006/relationships/hyperlink" Target="https://voodoosec.com/" TargetMode="External"/><Relationship Id="rId3247" Type="http://schemas.openxmlformats.org/officeDocument/2006/relationships/hyperlink" Target="https://www.processunity.com/" TargetMode="External"/><Relationship Id="rId4578" Type="http://schemas.openxmlformats.org/officeDocument/2006/relationships/hyperlink" Target="https://www.linkedin.com/in/daveshackleford" TargetMode="External"/><Relationship Id="rId3246" Type="http://schemas.openxmlformats.org/officeDocument/2006/relationships/hyperlink" Target="https://www.linkedin.com/in/guyosa/" TargetMode="External"/><Relationship Id="rId4577" Type="http://schemas.openxmlformats.org/officeDocument/2006/relationships/hyperlink" Target="https://votiro.com/" TargetMode="External"/><Relationship Id="rId1499" Type="http://schemas.openxmlformats.org/officeDocument/2006/relationships/hyperlink" Target="https://www.linkedin.com/in/darronantill/" TargetMode="External"/><Relationship Id="rId4525" Type="http://schemas.openxmlformats.org/officeDocument/2006/relationships/hyperlink" Target="https://www.linkedin.com/in/mabdelkader/" TargetMode="External"/><Relationship Id="rId4524" Type="http://schemas.openxmlformats.org/officeDocument/2006/relationships/hyperlink" Target="http://www.verygoodsecurity.com/" TargetMode="External"/><Relationship Id="rId4527" Type="http://schemas.openxmlformats.org/officeDocument/2006/relationships/hyperlink" Target="http://www.viavisolutions.com/en-us" TargetMode="External"/><Relationship Id="rId4526" Type="http://schemas.openxmlformats.org/officeDocument/2006/relationships/hyperlink" Target="https://www.viascope.com/" TargetMode="External"/><Relationship Id="rId4529" Type="http://schemas.openxmlformats.org/officeDocument/2006/relationships/hyperlink" Target="https://www.vicarius.io/" TargetMode="External"/><Relationship Id="rId4528" Type="http://schemas.openxmlformats.org/officeDocument/2006/relationships/hyperlink" Target="https://www.linkedin.com/in/oleg-khaykin-391b084/" TargetMode="External"/><Relationship Id="rId668" Type="http://schemas.openxmlformats.org/officeDocument/2006/relationships/hyperlink" Target="https://www.bt.com/" TargetMode="External"/><Relationship Id="rId667" Type="http://schemas.openxmlformats.org/officeDocument/2006/relationships/hyperlink" Target="https://www.linkedin.com/in/dale-cline-402850/" TargetMode="External"/><Relationship Id="rId666" Type="http://schemas.openxmlformats.org/officeDocument/2006/relationships/hyperlink" Target="https://www.blackstratus.com/" TargetMode="External"/><Relationship Id="rId665" Type="http://schemas.openxmlformats.org/officeDocument/2006/relationships/hyperlink" Target="https://www.linkedin.com/in/ryandenning/" TargetMode="External"/><Relationship Id="rId669" Type="http://schemas.openxmlformats.org/officeDocument/2006/relationships/hyperlink" Target="https://blaick.com/" TargetMode="External"/><Relationship Id="rId1490" Type="http://schemas.openxmlformats.org/officeDocument/2006/relationships/hyperlink" Target="https://dtrsec.com/" TargetMode="External"/><Relationship Id="rId660" Type="http://schemas.openxmlformats.org/officeDocument/2006/relationships/hyperlink" Target="https://www.linkedin.com/in/robertrosenberger/" TargetMode="External"/><Relationship Id="rId1491" Type="http://schemas.openxmlformats.org/officeDocument/2006/relationships/hyperlink" Target="https://www.linkedin.com/in/julian-grizzard-733b0837/" TargetMode="External"/><Relationship Id="rId1492" Type="http://schemas.openxmlformats.org/officeDocument/2006/relationships/hyperlink" Target="http://www.darktrace.com" TargetMode="External"/><Relationship Id="rId1493" Type="http://schemas.openxmlformats.org/officeDocument/2006/relationships/hyperlink" Target="https://www.linkedin.com/in/poppy-gustafsson-41464ba0/" TargetMode="External"/><Relationship Id="rId1494" Type="http://schemas.openxmlformats.org/officeDocument/2006/relationships/hyperlink" Target="https://uk.linkedin.com/in/emily-orton-59030319" TargetMode="External"/><Relationship Id="rId664" Type="http://schemas.openxmlformats.org/officeDocument/2006/relationships/hyperlink" Target="https://www.linkedin.com/in/jon-murchison-b92898b5/" TargetMode="External"/><Relationship Id="rId1495" Type="http://schemas.openxmlformats.org/officeDocument/2006/relationships/hyperlink" Target="https://devcondetect.com/" TargetMode="External"/><Relationship Id="rId4521" Type="http://schemas.openxmlformats.org/officeDocument/2006/relationships/hyperlink" Target="https://www.linkedin.com/in/michaeljwood/" TargetMode="External"/><Relationship Id="rId663" Type="http://schemas.openxmlformats.org/officeDocument/2006/relationships/hyperlink" Target="https://blackpointcyber.com/" TargetMode="External"/><Relationship Id="rId1496" Type="http://schemas.openxmlformats.org/officeDocument/2006/relationships/hyperlink" Target="https://www.linkedin.com/in/maggielouie/" TargetMode="External"/><Relationship Id="rId4520" Type="http://schemas.openxmlformats.org/officeDocument/2006/relationships/hyperlink" Target="https://www.linkedin.com/in/kelly-ahuja-5820772/" TargetMode="External"/><Relationship Id="rId662" Type="http://schemas.openxmlformats.org/officeDocument/2006/relationships/hyperlink" Target="https://www.linkedin.com/in/dominiclark/" TargetMode="External"/><Relationship Id="rId1497" Type="http://schemas.openxmlformats.org/officeDocument/2006/relationships/hyperlink" Target="https://www.linkedin.com/in/afaikiamamk/" TargetMode="External"/><Relationship Id="rId4523" Type="http://schemas.openxmlformats.org/officeDocument/2006/relationships/hyperlink" Target="https://www.linkedin.com/in/mabdelkader/" TargetMode="External"/><Relationship Id="rId661" Type="http://schemas.openxmlformats.org/officeDocument/2006/relationships/hyperlink" Target="https://blackmereconsulting.com/" TargetMode="External"/><Relationship Id="rId1498" Type="http://schemas.openxmlformats.org/officeDocument/2006/relationships/hyperlink" Target="https://www.deviceauthority.com/" TargetMode="External"/><Relationship Id="rId4522" Type="http://schemas.openxmlformats.org/officeDocument/2006/relationships/hyperlink" Target="http://www.verygoodsecurity.com/" TargetMode="External"/><Relationship Id="rId1488" Type="http://schemas.openxmlformats.org/officeDocument/2006/relationships/hyperlink" Target="https://www.linkedin.com/in/carlssonrickard/?originalSubdomain=se" TargetMode="External"/><Relationship Id="rId4514" Type="http://schemas.openxmlformats.org/officeDocument/2006/relationships/hyperlink" Target="https://veridiumid.com/" TargetMode="External"/><Relationship Id="rId1489" Type="http://schemas.openxmlformats.org/officeDocument/2006/relationships/hyperlink" Target="https://www.linkedin.com/in/veronikaalfoldi/?originalSubdomain=se" TargetMode="External"/><Relationship Id="rId4513" Type="http://schemas.openxmlformats.org/officeDocument/2006/relationships/hyperlink" Target="https://www.linkedin.com/in/drake-smith-443a3021/" TargetMode="External"/><Relationship Id="rId4516" Type="http://schemas.openxmlformats.org/officeDocument/2006/relationships/hyperlink" Target="https://www.verodin.com/" TargetMode="External"/><Relationship Id="rId4515" Type="http://schemas.openxmlformats.org/officeDocument/2006/relationships/hyperlink" Target="https://www.linkedin.com/in/ismetgeri/?originalSubdomain=uk" TargetMode="External"/><Relationship Id="rId4518" Type="http://schemas.openxmlformats.org/officeDocument/2006/relationships/hyperlink" Target="https://www.linkedin.com/in/traceymoon/" TargetMode="External"/><Relationship Id="rId4517" Type="http://schemas.openxmlformats.org/officeDocument/2006/relationships/hyperlink" Target="https://www.linkedin.com/in/christopher-key-71a2009/" TargetMode="External"/><Relationship Id="rId4519" Type="http://schemas.openxmlformats.org/officeDocument/2006/relationships/hyperlink" Target="https://versa-networks.com/" TargetMode="External"/><Relationship Id="rId657" Type="http://schemas.openxmlformats.org/officeDocument/2006/relationships/hyperlink" Target="https://blackbot.io/" TargetMode="External"/><Relationship Id="rId656" Type="http://schemas.openxmlformats.org/officeDocument/2006/relationships/hyperlink" Target="https://www.linkedin.com/in/john-strand-a1b4b62/" TargetMode="External"/><Relationship Id="rId655" Type="http://schemas.openxmlformats.org/officeDocument/2006/relationships/hyperlink" Target="https://www.blackhillsinfosec.com/" TargetMode="External"/><Relationship Id="rId654" Type="http://schemas.openxmlformats.org/officeDocument/2006/relationships/hyperlink" Target="https://www.blackducksoftware.com/" TargetMode="External"/><Relationship Id="rId659" Type="http://schemas.openxmlformats.org/officeDocument/2006/relationships/hyperlink" Target="https://www.blackdragon.expert/" TargetMode="External"/><Relationship Id="rId658" Type="http://schemas.openxmlformats.org/officeDocument/2006/relationships/hyperlink" Target="https://www.linkedin.com/in/jonathanalvarez/" TargetMode="External"/><Relationship Id="rId1480" Type="http://schemas.openxmlformats.org/officeDocument/2006/relationships/hyperlink" Target="https://www.crunchbase.com/search/organizations/field/organizations/location_identifiers/san-antonio-texas" TargetMode="External"/><Relationship Id="rId1481" Type="http://schemas.openxmlformats.org/officeDocument/2006/relationships/hyperlink" Target="https://www.denimgroup.com/" TargetMode="External"/><Relationship Id="rId1482" Type="http://schemas.openxmlformats.org/officeDocument/2006/relationships/hyperlink" Target="https://www.linkedin.com/in/john-b-dickson-cissp-41a149/" TargetMode="External"/><Relationship Id="rId1483" Type="http://schemas.openxmlformats.org/officeDocument/2006/relationships/hyperlink" Target="https://www.denvercybersecurity.com/" TargetMode="External"/><Relationship Id="rId653" Type="http://schemas.openxmlformats.org/officeDocument/2006/relationships/hyperlink" Target="https://www.linkedin.com/in/elan-amir-8524051/" TargetMode="External"/><Relationship Id="rId1484" Type="http://schemas.openxmlformats.org/officeDocument/2006/relationships/hyperlink" Target="https://www.crunchbase.com/search/organizations/field/organizations/location_identifiers/kansas-city-missouri" TargetMode="External"/><Relationship Id="rId4510" Type="http://schemas.openxmlformats.org/officeDocument/2006/relationships/hyperlink" Target="https://www.linkedin.com/in/caseyrosenthal/" TargetMode="External"/><Relationship Id="rId652" Type="http://schemas.openxmlformats.org/officeDocument/2006/relationships/hyperlink" Target="https://www.bivio.net/" TargetMode="External"/><Relationship Id="rId1485" Type="http://schemas.openxmlformats.org/officeDocument/2006/relationships/hyperlink" Target="https://depthsecurity.com/" TargetMode="External"/><Relationship Id="rId651" Type="http://schemas.openxmlformats.org/officeDocument/2006/relationships/hyperlink" Target="https://www.linkedin.com/in/charlie-kawwas-2aa673/" TargetMode="External"/><Relationship Id="rId1486" Type="http://schemas.openxmlformats.org/officeDocument/2006/relationships/hyperlink" Target="https://www.linkedin.com/in/genedepth/" TargetMode="External"/><Relationship Id="rId4512" Type="http://schemas.openxmlformats.org/officeDocument/2006/relationships/hyperlink" Target="https://www.linkedin.com/in/lmparks/" TargetMode="External"/><Relationship Id="rId650" Type="http://schemas.openxmlformats.org/officeDocument/2006/relationships/hyperlink" Target="http://www.broadcom.com" TargetMode="External"/><Relationship Id="rId1487" Type="http://schemas.openxmlformats.org/officeDocument/2006/relationships/hyperlink" Target="https://detectify.com/" TargetMode="External"/><Relationship Id="rId4511" Type="http://schemas.openxmlformats.org/officeDocument/2006/relationships/hyperlink" Target="https://www.veridify.com/" TargetMode="External"/><Relationship Id="rId3216" Type="http://schemas.openxmlformats.org/officeDocument/2006/relationships/hyperlink" Target="https://www.linkedin.com/in/ericshoemaker/" TargetMode="External"/><Relationship Id="rId4547" Type="http://schemas.openxmlformats.org/officeDocument/2006/relationships/hyperlink" Target="https://ca.linkedin.com/in/nadavshenker" TargetMode="External"/><Relationship Id="rId3215" Type="http://schemas.openxmlformats.org/officeDocument/2006/relationships/hyperlink" Target="https://www.linkedin.com/in/karimhijazi" TargetMode="External"/><Relationship Id="rId4546" Type="http://schemas.openxmlformats.org/officeDocument/2006/relationships/hyperlink" Target="https://ca.linkedin.com/in/mikepetsalis" TargetMode="External"/><Relationship Id="rId3218" Type="http://schemas.openxmlformats.org/officeDocument/2006/relationships/hyperlink" Target="https://www.linkedin.com/in/khickey1/" TargetMode="External"/><Relationship Id="rId4549" Type="http://schemas.openxmlformats.org/officeDocument/2006/relationships/hyperlink" Target="https://www.linkedin.com/in/mwellman" TargetMode="External"/><Relationship Id="rId3217" Type="http://schemas.openxmlformats.org/officeDocument/2006/relationships/hyperlink" Target="https://www.prevalent.net" TargetMode="External"/><Relationship Id="rId4548" Type="http://schemas.openxmlformats.org/officeDocument/2006/relationships/hyperlink" Target="https://virgilsecurity.com/" TargetMode="External"/><Relationship Id="rId3219" Type="http://schemas.openxmlformats.org/officeDocument/2006/relationships/hyperlink" Target="https://www.linkedin.com/in/mike-yaffe-34891a/" TargetMode="External"/><Relationship Id="rId689" Type="http://schemas.openxmlformats.org/officeDocument/2006/relationships/hyperlink" Target="https://www.linkedin.com/in/trevorcrompton/" TargetMode="External"/><Relationship Id="rId688" Type="http://schemas.openxmlformats.org/officeDocument/2006/relationships/hyperlink" Target="https://www.linkedin.com/in/danisolis/?locale=es_ES" TargetMode="External"/><Relationship Id="rId687" Type="http://schemas.openxmlformats.org/officeDocument/2006/relationships/hyperlink" Target="https://www.blueliv.com/" TargetMode="External"/><Relationship Id="rId682" Type="http://schemas.openxmlformats.org/officeDocument/2006/relationships/hyperlink" Target="https://bluelance.com/" TargetMode="External"/><Relationship Id="rId681" Type="http://schemas.openxmlformats.org/officeDocument/2006/relationships/hyperlink" Target="https://www.linkedin.com/in/bprasad1/" TargetMode="External"/><Relationship Id="rId680" Type="http://schemas.openxmlformats.org/officeDocument/2006/relationships/hyperlink" Target="https://www.linkedin.com/in/nayeem-islam-22b6b5/" TargetMode="External"/><Relationship Id="rId3210" Type="http://schemas.openxmlformats.org/officeDocument/2006/relationships/hyperlink" Target="https://www.linkedin.com/in/david-bebko-6309367/" TargetMode="External"/><Relationship Id="rId4541" Type="http://schemas.openxmlformats.org/officeDocument/2006/relationships/hyperlink" Target="https://www.linkedin.com/in/steven-murphy-bb130112/" TargetMode="External"/><Relationship Id="rId4540" Type="http://schemas.openxmlformats.org/officeDocument/2006/relationships/hyperlink" Target="http://www.vipre.com/" TargetMode="External"/><Relationship Id="rId686" Type="http://schemas.openxmlformats.org/officeDocument/2006/relationships/hyperlink" Target="https://www.linkedin.com/in/jimcwilliams/" TargetMode="External"/><Relationship Id="rId3212" Type="http://schemas.openxmlformats.org/officeDocument/2006/relationships/hyperlink" Target="https://www.linkedin.com/in/ajitsancheti" TargetMode="External"/><Relationship Id="rId4543" Type="http://schemas.openxmlformats.org/officeDocument/2006/relationships/hyperlink" Target="https://www.linkedin.com/in/david-wagner-71bb396/" TargetMode="External"/><Relationship Id="rId685" Type="http://schemas.openxmlformats.org/officeDocument/2006/relationships/hyperlink" Target="https://www.linkedin.com/in/stephen-devito/?originalSubdomain=ca" TargetMode="External"/><Relationship Id="rId3211" Type="http://schemas.openxmlformats.org/officeDocument/2006/relationships/hyperlink" Target="http://www.preempt.com/" TargetMode="External"/><Relationship Id="rId4542" Type="http://schemas.openxmlformats.org/officeDocument/2006/relationships/hyperlink" Target="https://zix.com/" TargetMode="External"/><Relationship Id="rId684" Type="http://schemas.openxmlformats.org/officeDocument/2006/relationships/hyperlink" Target="https://bluecatnetworks.com/" TargetMode="External"/><Relationship Id="rId3214" Type="http://schemas.openxmlformats.org/officeDocument/2006/relationships/hyperlink" Target="https://www.prevailion.com" TargetMode="External"/><Relationship Id="rId4545" Type="http://schemas.openxmlformats.org/officeDocument/2006/relationships/hyperlink" Target="https://www.vircom.com/" TargetMode="External"/><Relationship Id="rId683" Type="http://schemas.openxmlformats.org/officeDocument/2006/relationships/hyperlink" Target="https://www.linkedin.com/in/umeshkumarverma/" TargetMode="External"/><Relationship Id="rId3213" Type="http://schemas.openxmlformats.org/officeDocument/2006/relationships/hyperlink" Target="https://www.openpgp.org/" TargetMode="External"/><Relationship Id="rId4544" Type="http://schemas.openxmlformats.org/officeDocument/2006/relationships/hyperlink" Target="https://www.linkedin.com/in/geoff-bibby-8083841/" TargetMode="External"/><Relationship Id="rId3205" Type="http://schemas.openxmlformats.org/officeDocument/2006/relationships/hyperlink" Target="https://www.pradeo.com/" TargetMode="External"/><Relationship Id="rId4536" Type="http://schemas.openxmlformats.org/officeDocument/2006/relationships/hyperlink" Target="https://www.linkedin.com/in/shad0w/" TargetMode="External"/><Relationship Id="rId3204" Type="http://schemas.openxmlformats.org/officeDocument/2006/relationships/hyperlink" Target="https://www.linkedin.com/in/jason-goodall-3599a2b/" TargetMode="External"/><Relationship Id="rId4535" Type="http://schemas.openxmlformats.org/officeDocument/2006/relationships/hyperlink" Target="https://www.vijilan.com/" TargetMode="External"/><Relationship Id="rId3207" Type="http://schemas.openxmlformats.org/officeDocument/2006/relationships/hyperlink" Target="https://fr.linkedin.com/in/roxane-suau" TargetMode="External"/><Relationship Id="rId4538" Type="http://schemas.openxmlformats.org/officeDocument/2006/relationships/hyperlink" Target="https://www.wisekey.com/" TargetMode="External"/><Relationship Id="rId3206" Type="http://schemas.openxmlformats.org/officeDocument/2006/relationships/hyperlink" Target="https://www.linkedin.com/in/clementsaad" TargetMode="External"/><Relationship Id="rId4537" Type="http://schemas.openxmlformats.org/officeDocument/2006/relationships/hyperlink" Target="https://www.vikingcloud.com/" TargetMode="External"/><Relationship Id="rId3209" Type="http://schemas.openxmlformats.org/officeDocument/2006/relationships/hyperlink" Target="https://www.linkedin.com/in/nathansportsman/" TargetMode="External"/><Relationship Id="rId3208" Type="http://schemas.openxmlformats.org/officeDocument/2006/relationships/hyperlink" Target="http://www.praetorian.com" TargetMode="External"/><Relationship Id="rId4539" Type="http://schemas.openxmlformats.org/officeDocument/2006/relationships/hyperlink" Target="https://www.linkedin.com/in/carloscreusmoreira/?locale=en_US" TargetMode="External"/><Relationship Id="rId679" Type="http://schemas.openxmlformats.org/officeDocument/2006/relationships/hyperlink" Target="https://bluehexagon.ai/" TargetMode="External"/><Relationship Id="rId678" Type="http://schemas.openxmlformats.org/officeDocument/2006/relationships/hyperlink" Target="https://www.linkedin.com/in/khaleeli/" TargetMode="External"/><Relationship Id="rId677" Type="http://schemas.openxmlformats.org/officeDocument/2006/relationships/hyperlink" Target="https://www.linkedin.com/in/johnaisien/" TargetMode="External"/><Relationship Id="rId676" Type="http://schemas.openxmlformats.org/officeDocument/2006/relationships/hyperlink" Target="https://www.bluecedar.com/" TargetMode="External"/><Relationship Id="rId671" Type="http://schemas.openxmlformats.org/officeDocument/2006/relationships/hyperlink" Target="https://blockarmour.com/" TargetMode="External"/><Relationship Id="rId670" Type="http://schemas.openxmlformats.org/officeDocument/2006/relationships/hyperlink" Target="https://www.linkedin.com/in/davidmail/?originalSubdomain=il" TargetMode="External"/><Relationship Id="rId4530" Type="http://schemas.openxmlformats.org/officeDocument/2006/relationships/hyperlink" Target="https://www.linkedin.com/in/michaelassraf/?originalSubdomain=il" TargetMode="External"/><Relationship Id="rId675" Type="http://schemas.openxmlformats.org/officeDocument/2006/relationships/hyperlink" Target="https://www.linkedin.com/in/sean-xiang-357b19186/?originalSubdomain=hk" TargetMode="External"/><Relationship Id="rId3201" Type="http://schemas.openxmlformats.org/officeDocument/2006/relationships/hyperlink" Target="https://www.linkedin.com/in/yifat-mor-arad/" TargetMode="External"/><Relationship Id="rId4532" Type="http://schemas.openxmlformats.org/officeDocument/2006/relationships/hyperlink" Target="https://www.linkedin.com/in/srinipillarisetty/" TargetMode="External"/><Relationship Id="rId674" Type="http://schemas.openxmlformats.org/officeDocument/2006/relationships/hyperlink" Target="https://www.bloombase.com/" TargetMode="External"/><Relationship Id="rId3200" Type="http://schemas.openxmlformats.org/officeDocument/2006/relationships/hyperlink" Target="https://il.linkedin.com/in/ran-ilany-9642721" TargetMode="External"/><Relationship Id="rId4531" Type="http://schemas.openxmlformats.org/officeDocument/2006/relationships/hyperlink" Target="https://vigilant-inc.com/" TargetMode="External"/><Relationship Id="rId673" Type="http://schemas.openxmlformats.org/officeDocument/2006/relationships/hyperlink" Target="https://www.linkedin.com/in/anupriya-jahagirdar-3bb0512/" TargetMode="External"/><Relationship Id="rId3203" Type="http://schemas.openxmlformats.org/officeDocument/2006/relationships/hyperlink" Target="https://hello.global.ntt/" TargetMode="External"/><Relationship Id="rId4534" Type="http://schemas.openxmlformats.org/officeDocument/2006/relationships/hyperlink" Target="https://www.linkedin.com/in/mgorge/?originalSubdomain=ie" TargetMode="External"/><Relationship Id="rId672" Type="http://schemas.openxmlformats.org/officeDocument/2006/relationships/hyperlink" Target="https://www.linkedin.com/in/narayan-neelakantan/" TargetMode="External"/><Relationship Id="rId3202" Type="http://schemas.openxmlformats.org/officeDocument/2006/relationships/hyperlink" Target="https://portswigger.net/" TargetMode="External"/><Relationship Id="rId4533" Type="http://schemas.openxmlformats.org/officeDocument/2006/relationships/hyperlink" Target="http://www.vigitrust.com" TargetMode="External"/><Relationship Id="rId190" Type="http://schemas.openxmlformats.org/officeDocument/2006/relationships/hyperlink" Target="https://www.linkedin.com/in/helloritesh/" TargetMode="External"/><Relationship Id="rId194" Type="http://schemas.openxmlformats.org/officeDocument/2006/relationships/hyperlink" Target="https://www.linkedin.com/in/johnmarshall3/" TargetMode="External"/><Relationship Id="rId193" Type="http://schemas.openxmlformats.org/officeDocument/2006/relationships/hyperlink" Target="https://www.air-watch.com/" TargetMode="External"/><Relationship Id="rId192" Type="http://schemas.openxmlformats.org/officeDocument/2006/relationships/hyperlink" Target="https://www.crunchbase.com/search/organizations/field/organizations/location_identifiers/atlanta-georgia" TargetMode="External"/><Relationship Id="rId191" Type="http://schemas.openxmlformats.org/officeDocument/2006/relationships/hyperlink" Target="https://www.linkedin.com/in/johnlehane1/" TargetMode="External"/><Relationship Id="rId187" Type="http://schemas.openxmlformats.org/officeDocument/2006/relationships/hyperlink" Target="https://www.linkedin.com/in/dirk-hoke-610a0710/" TargetMode="External"/><Relationship Id="rId186" Type="http://schemas.openxmlformats.org/officeDocument/2006/relationships/hyperlink" Target="https://www.airbus.com/space.html" TargetMode="External"/><Relationship Id="rId185" Type="http://schemas.openxmlformats.org/officeDocument/2006/relationships/hyperlink" Target="https://www.crunchbase.com/search/organizations/field/organizations/location_identifiers/houston-texas" TargetMode="External"/><Relationship Id="rId184" Type="http://schemas.openxmlformats.org/officeDocument/2006/relationships/hyperlink" Target="https://uk.linkedin.com/in/andrius-sutas" TargetMode="External"/><Relationship Id="rId189" Type="http://schemas.openxmlformats.org/officeDocument/2006/relationships/hyperlink" Target="https://airgap.io/" TargetMode="External"/><Relationship Id="rId188" Type="http://schemas.openxmlformats.org/officeDocument/2006/relationships/hyperlink" Target="https://www.linkedin.com/in/bernhard-brenner-072a5415a/" TargetMode="External"/><Relationship Id="rId183" Type="http://schemas.openxmlformats.org/officeDocument/2006/relationships/hyperlink" Target="https://aimbrain.com/" TargetMode="External"/><Relationship Id="rId182" Type="http://schemas.openxmlformats.org/officeDocument/2006/relationships/hyperlink" Target="https://www.crunchbase.com/search/organizations/field/organizations/location_identifiers/london-england" TargetMode="External"/><Relationship Id="rId181" Type="http://schemas.openxmlformats.org/officeDocument/2006/relationships/hyperlink" Target="https://www.linkedin.com/in/yeonwoo-kim-976a3571/" TargetMode="External"/><Relationship Id="rId180" Type="http://schemas.openxmlformats.org/officeDocument/2006/relationships/hyperlink" Target="https://ahope.net/" TargetMode="External"/><Relationship Id="rId176" Type="http://schemas.openxmlformats.org/officeDocument/2006/relationships/hyperlink" Target="https://www.linkedin.com/in/daniel-zhang-498211120/" TargetMode="External"/><Relationship Id="rId175" Type="http://schemas.openxmlformats.org/officeDocument/2006/relationships/hyperlink" Target="https://us.alibabacloud.com/en" TargetMode="External"/><Relationship Id="rId174" Type="http://schemas.openxmlformats.org/officeDocument/2006/relationships/hyperlink" Target="https://www.linkedin.com/in/mobonner/" TargetMode="External"/><Relationship Id="rId173" Type="http://schemas.openxmlformats.org/officeDocument/2006/relationships/hyperlink" Target="https://www.linkedin.com/in/tleighton/" TargetMode="External"/><Relationship Id="rId179" Type="http://schemas.openxmlformats.org/officeDocument/2006/relationships/hyperlink" Target="https://www.linkedin.com/in/suk-kyoon-kang-916437114/" TargetMode="External"/><Relationship Id="rId178" Type="http://schemas.openxmlformats.org/officeDocument/2006/relationships/hyperlink" Target="https://global.ahnlab.com/" TargetMode="External"/><Relationship Id="rId177" Type="http://schemas.openxmlformats.org/officeDocument/2006/relationships/hyperlink" Target="https://www.crunchbase.com/search/organizations/field/organizations/location_identifiers/seoul-seoul-tukpyolsi" TargetMode="External"/><Relationship Id="rId198" Type="http://schemas.openxmlformats.org/officeDocument/2006/relationships/hyperlink" Target="https://www.linkedin.com/in/gaydarzhiev/" TargetMode="External"/><Relationship Id="rId197" Type="http://schemas.openxmlformats.org/officeDocument/2006/relationships/hyperlink" Target="https://www.alcatraz.ai/" TargetMode="External"/><Relationship Id="rId196" Type="http://schemas.openxmlformats.org/officeDocument/2006/relationships/hyperlink" Target="https://www.linkedin.com/in/mark-tapling-352b501/" TargetMode="External"/><Relationship Id="rId195" Type="http://schemas.openxmlformats.org/officeDocument/2006/relationships/hyperlink" Target="https://www.akana.com/" TargetMode="External"/><Relationship Id="rId199" Type="http://schemas.openxmlformats.org/officeDocument/2006/relationships/hyperlink" Target="https://www.crunchbase.com/search/organizations/field/organizations/location_identifiers/fremont-california" TargetMode="External"/><Relationship Id="rId150" Type="http://schemas.openxmlformats.org/officeDocument/2006/relationships/hyperlink" Target="https://www.crunchbase.com/search/people/field/organizations/num_employees_enum/agari-data" TargetMode="External"/><Relationship Id="rId149" Type="http://schemas.openxmlformats.org/officeDocument/2006/relationships/hyperlink" Target="https://www.crunchbase.com/search/funding_rounds/field/organizations/last_funding_type/agari-data" TargetMode="External"/><Relationship Id="rId148" Type="http://schemas.openxmlformats.org/officeDocument/2006/relationships/hyperlink" Target="https://www.linkedin.com/in/patrickrpeterson" TargetMode="External"/><Relationship Id="rId3270" Type="http://schemas.openxmlformats.org/officeDocument/2006/relationships/hyperlink" Target="https://www.linkedin.com/in/iamkushagra/" TargetMode="External"/><Relationship Id="rId3272" Type="http://schemas.openxmlformats.org/officeDocument/2006/relationships/hyperlink" Target="https://www.linkedin.com/in/scottchasin/" TargetMode="External"/><Relationship Id="rId3271" Type="http://schemas.openxmlformats.org/officeDocument/2006/relationships/hyperlink" Target="https://www.protectwise.com/" TargetMode="External"/><Relationship Id="rId143" Type="http://schemas.openxmlformats.org/officeDocument/2006/relationships/hyperlink" Target="https://www.linkedin.com/in/mike-mcmullen-8388186" TargetMode="External"/><Relationship Id="rId3274" Type="http://schemas.openxmlformats.org/officeDocument/2006/relationships/hyperlink" Target="https://www.protego.io/" TargetMode="External"/><Relationship Id="rId142" Type="http://schemas.openxmlformats.org/officeDocument/2006/relationships/hyperlink" Target="https://www.agilent.com/" TargetMode="External"/><Relationship Id="rId3273" Type="http://schemas.openxmlformats.org/officeDocument/2006/relationships/hyperlink" Target="https://www.linkedin.com/in/davegold/" TargetMode="External"/><Relationship Id="rId141" Type="http://schemas.openxmlformats.org/officeDocument/2006/relationships/hyperlink" Target="https://www.crunchbase.com/search/organizations/field/organizations/location_identifiers/santa-clara-california" TargetMode="External"/><Relationship Id="rId3276" Type="http://schemas.openxmlformats.org/officeDocument/2006/relationships/hyperlink" Target="https://www.linkedin.com/in/rickfarnell/" TargetMode="External"/><Relationship Id="rId140" Type="http://schemas.openxmlformats.org/officeDocument/2006/relationships/hyperlink" Target="https://www.linkedin.com/in/troy-rudd-11b93290" TargetMode="External"/><Relationship Id="rId3275" Type="http://schemas.openxmlformats.org/officeDocument/2006/relationships/hyperlink" Target="http://www.protegrity.com" TargetMode="External"/><Relationship Id="rId147" Type="http://schemas.openxmlformats.org/officeDocument/2006/relationships/hyperlink" Target="https://www.agari.com/" TargetMode="External"/><Relationship Id="rId3278" Type="http://schemas.openxmlformats.org/officeDocument/2006/relationships/hyperlink" Target="https://www.rackspace.com/" TargetMode="External"/><Relationship Id="rId146" Type="http://schemas.openxmlformats.org/officeDocument/2006/relationships/hyperlink" Target="https://www.crunchbase.com/search/organizations/field/organizations/location_identifiers/foster-city-california" TargetMode="External"/><Relationship Id="rId3277" Type="http://schemas.openxmlformats.org/officeDocument/2006/relationships/hyperlink" Target="https://www.linkedin.com/in/bridget-quinlan-09969b2/" TargetMode="External"/><Relationship Id="rId145" Type="http://schemas.openxmlformats.org/officeDocument/2006/relationships/hyperlink" Target="https://www.crunchbase.com/search/funding_rounds/field/organizations/last_funding_type/agilent" TargetMode="External"/><Relationship Id="rId144" Type="http://schemas.openxmlformats.org/officeDocument/2006/relationships/hyperlink" Target="https://www.google.com/finance?q=NYSE:A" TargetMode="External"/><Relationship Id="rId3279" Type="http://schemas.openxmlformats.org/officeDocument/2006/relationships/hyperlink" Target="https://www.linkedin.com/in/kjones150/" TargetMode="External"/><Relationship Id="rId139" Type="http://schemas.openxmlformats.org/officeDocument/2006/relationships/hyperlink" Target="https://aecom.com/" TargetMode="External"/><Relationship Id="rId138" Type="http://schemas.openxmlformats.org/officeDocument/2006/relationships/hyperlink" Target="https://www.crunchbase.com/search/organizations/field/organizations/location_identifiers/los-angeles-california" TargetMode="External"/><Relationship Id="rId137" Type="http://schemas.openxmlformats.org/officeDocument/2006/relationships/hyperlink" Target="https://www.crunchbase.com/search/people/field/organizations/num_employees_enum/afilias" TargetMode="External"/><Relationship Id="rId4590" Type="http://schemas.openxmlformats.org/officeDocument/2006/relationships/hyperlink" Target="https://www.linkedin.com/in/d0znpp/" TargetMode="External"/><Relationship Id="rId3261" Type="http://schemas.openxmlformats.org/officeDocument/2006/relationships/hyperlink" Target="https://www.linkedin.com/in/larslundebirkeland/" TargetMode="External"/><Relationship Id="rId4592" Type="http://schemas.openxmlformats.org/officeDocument/2006/relationships/hyperlink" Target="https://www.linkedin.com/in/eldar-tuvey-452133/" TargetMode="External"/><Relationship Id="rId3260" Type="http://schemas.openxmlformats.org/officeDocument/2006/relationships/hyperlink" Target="https://www.linkedin.com/in/gustaf-sahlman-a43aa/" TargetMode="External"/><Relationship Id="rId4591" Type="http://schemas.openxmlformats.org/officeDocument/2006/relationships/hyperlink" Target="https://www.wandera.com/" TargetMode="External"/><Relationship Id="rId132" Type="http://schemas.openxmlformats.org/officeDocument/2006/relationships/hyperlink" Target="https://www.linkedin.com/in/kyle-nelson-758561a" TargetMode="External"/><Relationship Id="rId3263" Type="http://schemas.openxmlformats.org/officeDocument/2006/relationships/hyperlink" Target="https://www.linkedin.com/in/kaberoashan/" TargetMode="External"/><Relationship Id="rId4594" Type="http://schemas.openxmlformats.org/officeDocument/2006/relationships/hyperlink" Target="https://www.linkedin.com/in/jimckee/" TargetMode="External"/><Relationship Id="rId131" Type="http://schemas.openxmlformats.org/officeDocument/2006/relationships/hyperlink" Target="https://www.adventiumlabs.com/" TargetMode="External"/><Relationship Id="rId3262" Type="http://schemas.openxmlformats.org/officeDocument/2006/relationships/hyperlink" Target="https://www.proofpoint.com/us" TargetMode="External"/><Relationship Id="rId4593" Type="http://schemas.openxmlformats.org/officeDocument/2006/relationships/hyperlink" Target="https://www.wapacklabs.com/" TargetMode="External"/><Relationship Id="rId130" Type="http://schemas.openxmlformats.org/officeDocument/2006/relationships/hyperlink" Target="https://www.linkedin.com/in/saar-shwartz-4201b6/" TargetMode="External"/><Relationship Id="rId3265" Type="http://schemas.openxmlformats.org/officeDocument/2006/relationships/hyperlink" Target="https://www.crunchbase.com/person/kailash-katkar" TargetMode="External"/><Relationship Id="rId4596" Type="http://schemas.openxmlformats.org/officeDocument/2006/relationships/hyperlink" Target="https://www.waratek.com/" TargetMode="External"/><Relationship Id="rId3264" Type="http://schemas.openxmlformats.org/officeDocument/2006/relationships/hyperlink" Target="http://quickheal.co.in" TargetMode="External"/><Relationship Id="rId4595" Type="http://schemas.openxmlformats.org/officeDocument/2006/relationships/hyperlink" Target="https://www.linkedin.com/in/pamela-bierau-32233511/" TargetMode="External"/><Relationship Id="rId136" Type="http://schemas.openxmlformats.org/officeDocument/2006/relationships/hyperlink" Target="https://www.linkedin.com/in/roland-laplante-2b198/" TargetMode="External"/><Relationship Id="rId3267" Type="http://schemas.openxmlformats.org/officeDocument/2006/relationships/hyperlink" Target="https://www.google.com/finance?q=NSE:QUICKHEAL" TargetMode="External"/><Relationship Id="rId4598" Type="http://schemas.openxmlformats.org/officeDocument/2006/relationships/hyperlink" Target="https://www.watchdata.com/" TargetMode="External"/><Relationship Id="rId135" Type="http://schemas.openxmlformats.org/officeDocument/2006/relationships/hyperlink" Target="https://www.linkedin.com/in/hal-lubsen-3a4230" TargetMode="External"/><Relationship Id="rId3266" Type="http://schemas.openxmlformats.org/officeDocument/2006/relationships/hyperlink" Target="https://www.linkedin.com/in/maheshnawale/?originalSubdomain=in" TargetMode="External"/><Relationship Id="rId4597" Type="http://schemas.openxmlformats.org/officeDocument/2006/relationships/hyperlink" Target="https://www.linkedin.com/in/johnkadams-atl/" TargetMode="External"/><Relationship Id="rId134" Type="http://schemas.openxmlformats.org/officeDocument/2006/relationships/hyperlink" Target="https://afilias.info/" TargetMode="External"/><Relationship Id="rId3269" Type="http://schemas.openxmlformats.org/officeDocument/2006/relationships/hyperlink" Target="https://www.linkedin.com/in/damian-ehrlicher-2955501/" TargetMode="External"/><Relationship Id="rId133" Type="http://schemas.openxmlformats.org/officeDocument/2006/relationships/hyperlink" Target="https://www.crunchbase.com/search/organizations/field/organizations/location_identifiers/dublin-dublin" TargetMode="External"/><Relationship Id="rId3268" Type="http://schemas.openxmlformats.org/officeDocument/2006/relationships/hyperlink" Target="https://www.protectedit.net/" TargetMode="External"/><Relationship Id="rId4599" Type="http://schemas.openxmlformats.org/officeDocument/2006/relationships/hyperlink" Target="https://www.watchguard.com/" TargetMode="External"/><Relationship Id="rId172" Type="http://schemas.openxmlformats.org/officeDocument/2006/relationships/hyperlink" Target="https://www.akamai.com/" TargetMode="External"/><Relationship Id="rId171" Type="http://schemas.openxmlformats.org/officeDocument/2006/relationships/hyperlink" Target="https://www.crunchbase.com/search/organizations/field/organizations/location_identifiers/cambridge-massachusetts" TargetMode="External"/><Relationship Id="rId170" Type="http://schemas.openxmlformats.org/officeDocument/2006/relationships/hyperlink" Target="https://www.crunchbase.com/search/people/field/organizations/num_employees_enum/agio-technology" TargetMode="External"/><Relationship Id="rId3290" Type="http://schemas.openxmlformats.org/officeDocument/2006/relationships/hyperlink" Target="https://www.proxy.com/" TargetMode="External"/><Relationship Id="rId3292" Type="http://schemas.openxmlformats.org/officeDocument/2006/relationships/hyperlink" Target="https://www.crunchbase.com/search/funding_rounds/field/organizations/last_funding_type/martians" TargetMode="External"/><Relationship Id="rId3291" Type="http://schemas.openxmlformats.org/officeDocument/2006/relationships/hyperlink" Target="https://www.linkedin.com/in/denismars/" TargetMode="External"/><Relationship Id="rId3294" Type="http://schemas.openxmlformats.org/officeDocument/2006/relationships/hyperlink" Target="https://www.linkedin.com/in/sudhakar-ramakrishna-a58223/" TargetMode="External"/><Relationship Id="rId3293" Type="http://schemas.openxmlformats.org/officeDocument/2006/relationships/hyperlink" Target="https://www.pulsesecure.net/" TargetMode="External"/><Relationship Id="rId165" Type="http://schemas.openxmlformats.org/officeDocument/2006/relationships/hyperlink" Target="https://www.crunchbase.com/search/people/field/organizations/num_employees_enum/1password" TargetMode="External"/><Relationship Id="rId3296" Type="http://schemas.openxmlformats.org/officeDocument/2006/relationships/hyperlink" Target="http://punch.is" TargetMode="External"/><Relationship Id="rId164" Type="http://schemas.openxmlformats.org/officeDocument/2006/relationships/hyperlink" Target="https://www.crunchbase.com/search/funding_rounds/field/organizations/last_funding_type/agile" TargetMode="External"/><Relationship Id="rId3295" Type="http://schemas.openxmlformats.org/officeDocument/2006/relationships/hyperlink" Target="https://www.linkedin.com/today/author/scogor1/" TargetMode="External"/><Relationship Id="rId163" Type="http://schemas.openxmlformats.org/officeDocument/2006/relationships/hyperlink" Target="https://ca.linkedin.com/in/jshiner" TargetMode="External"/><Relationship Id="rId3298" Type="http://schemas.openxmlformats.org/officeDocument/2006/relationships/hyperlink" Target="https://www.linkedin.com/in/yvonnewassenaar/" TargetMode="External"/><Relationship Id="rId162" Type="http://schemas.openxmlformats.org/officeDocument/2006/relationships/hyperlink" Target="https://1password.com/" TargetMode="External"/><Relationship Id="rId3297" Type="http://schemas.openxmlformats.org/officeDocument/2006/relationships/hyperlink" Target="https://puppet.com/" TargetMode="External"/><Relationship Id="rId169" Type="http://schemas.openxmlformats.org/officeDocument/2006/relationships/hyperlink" Target="https://www.linkedin.com/in/kateswood" TargetMode="External"/><Relationship Id="rId168" Type="http://schemas.openxmlformats.org/officeDocument/2006/relationships/hyperlink" Target="https://www.linkedin.com/in/bartmcd" TargetMode="External"/><Relationship Id="rId3299" Type="http://schemas.openxmlformats.org/officeDocument/2006/relationships/hyperlink" Target="https://www.linkedin.com/in/efrieberg/" TargetMode="External"/><Relationship Id="rId167" Type="http://schemas.openxmlformats.org/officeDocument/2006/relationships/hyperlink" Target="https://agio.com/" TargetMode="External"/><Relationship Id="rId166" Type="http://schemas.openxmlformats.org/officeDocument/2006/relationships/hyperlink" Target="https://www.crunchbase.com/search/organizations/field/organizations/location_identifiers/new-york-new-york" TargetMode="External"/><Relationship Id="rId161" Type="http://schemas.openxmlformats.org/officeDocument/2006/relationships/hyperlink" Target="https://www.crunchbase.com/search/organizations/field/organizations/location_identifiers/toronto-ontario" TargetMode="External"/><Relationship Id="rId160" Type="http://schemas.openxmlformats.org/officeDocument/2006/relationships/hyperlink" Target="https://www.google.com/finance?q=NYSE:AIG" TargetMode="External"/><Relationship Id="rId159" Type="http://schemas.openxmlformats.org/officeDocument/2006/relationships/hyperlink" Target="https://www.linkedin.com/in/lucy-fato-8a006a52/" TargetMode="External"/><Relationship Id="rId3281" Type="http://schemas.openxmlformats.org/officeDocument/2006/relationships/hyperlink" Target="http://www.radware.com" TargetMode="External"/><Relationship Id="rId3280" Type="http://schemas.openxmlformats.org/officeDocument/2006/relationships/hyperlink" Target="https://www.linkedin.com/in/anna-kostroun-1b521930/" TargetMode="External"/><Relationship Id="rId3283" Type="http://schemas.openxmlformats.org/officeDocument/2006/relationships/hyperlink" Target="https://www.protiviti.com/" TargetMode="External"/><Relationship Id="rId3282" Type="http://schemas.openxmlformats.org/officeDocument/2006/relationships/hyperlink" Target="https://www.linkedin.com/in/roy-zisapel-24b4204/" TargetMode="External"/><Relationship Id="rId154" Type="http://schemas.openxmlformats.org/officeDocument/2006/relationships/hyperlink" Target="https://www.crunchbase.com/search/funding_rounds/field/organizations/last_funding_type/agile" TargetMode="External"/><Relationship Id="rId3285" Type="http://schemas.openxmlformats.org/officeDocument/2006/relationships/hyperlink" Target="https://www.linkedin.com/in/patrick-scott-7220bb12/" TargetMode="External"/><Relationship Id="rId153" Type="http://schemas.openxmlformats.org/officeDocument/2006/relationships/hyperlink" Target="https://www.linkedin.com/in/belindaestellelowe/" TargetMode="External"/><Relationship Id="rId3284" Type="http://schemas.openxmlformats.org/officeDocument/2006/relationships/hyperlink" Target="https://www.linkedin.com/in/josephatarantino/" TargetMode="External"/><Relationship Id="rId152" Type="http://schemas.openxmlformats.org/officeDocument/2006/relationships/hyperlink" Target="https://www.agile-ft.com/" TargetMode="External"/><Relationship Id="rId3287" Type="http://schemas.openxmlformats.org/officeDocument/2006/relationships/hyperlink" Target="https://www.rapid7.com/" TargetMode="External"/><Relationship Id="rId151" Type="http://schemas.openxmlformats.org/officeDocument/2006/relationships/hyperlink" Target="https://www.crunchbase.com/search/organizations/field/organizations/location_identifiers/mumbai-maharashtra" TargetMode="External"/><Relationship Id="rId3286" Type="http://schemas.openxmlformats.org/officeDocument/2006/relationships/hyperlink" Target="https://www.protondata.com/" TargetMode="External"/><Relationship Id="rId158" Type="http://schemas.openxmlformats.org/officeDocument/2006/relationships/hyperlink" Target="https://www.linkedin.com/in/brian-duperreault" TargetMode="External"/><Relationship Id="rId3289" Type="http://schemas.openxmlformats.org/officeDocument/2006/relationships/hyperlink" Target="https://www.linkedin.com/in/lucian-lui/" TargetMode="External"/><Relationship Id="rId157" Type="http://schemas.openxmlformats.org/officeDocument/2006/relationships/hyperlink" Target="https://www.aig.com/" TargetMode="External"/><Relationship Id="rId3288" Type="http://schemas.openxmlformats.org/officeDocument/2006/relationships/hyperlink" Target="https://www.linkedin.com/in/coreythomas/" TargetMode="External"/><Relationship Id="rId156" Type="http://schemas.openxmlformats.org/officeDocument/2006/relationships/hyperlink" Target="https://www.crunchbase.com/search/organizations/field/organizations/location_identifiers/new-york-new-york" TargetMode="External"/><Relationship Id="rId155" Type="http://schemas.openxmlformats.org/officeDocument/2006/relationships/hyperlink" Target="https://www.crunchbase.com/search/people/field/organizations/num_employees_enum/agile" TargetMode="External"/><Relationship Id="rId2820" Type="http://schemas.openxmlformats.org/officeDocument/2006/relationships/hyperlink" Target="https://www.nanolocksecurity.com/" TargetMode="External"/><Relationship Id="rId2821" Type="http://schemas.openxmlformats.org/officeDocument/2006/relationships/hyperlink" Target="https://www.linkedin.com/in/eranfine/" TargetMode="External"/><Relationship Id="rId2822" Type="http://schemas.openxmlformats.org/officeDocument/2006/relationships/hyperlink" Target="https://nanovms.com/" TargetMode="External"/><Relationship Id="rId2823" Type="http://schemas.openxmlformats.org/officeDocument/2006/relationships/hyperlink" Target="https://www.linkedin.com/in/ianeyberg/" TargetMode="External"/><Relationship Id="rId2824" Type="http://schemas.openxmlformats.org/officeDocument/2006/relationships/hyperlink" Target="https://www.nist.gov/" TargetMode="External"/><Relationship Id="rId2825" Type="http://schemas.openxmlformats.org/officeDocument/2006/relationships/hyperlink" Target="https://www.ncipher.com/" TargetMode="External"/><Relationship Id="rId2826" Type="http://schemas.openxmlformats.org/officeDocument/2006/relationships/hyperlink" Target="https://www.nrl.navy.mil" TargetMode="External"/><Relationship Id="rId2827" Type="http://schemas.openxmlformats.org/officeDocument/2006/relationships/hyperlink" Target="http://www.netiq.com" TargetMode="External"/><Relationship Id="rId2828" Type="http://schemas.openxmlformats.org/officeDocument/2006/relationships/hyperlink" Target="https://www.navexglobal.com" TargetMode="External"/><Relationship Id="rId2829" Type="http://schemas.openxmlformats.org/officeDocument/2006/relationships/hyperlink" Target="https://www.linkedin.com/in/bobconlin/" TargetMode="External"/><Relationship Id="rId2810" Type="http://schemas.openxmlformats.org/officeDocument/2006/relationships/hyperlink" Target="https://www.linkedin.com/in/rsmets/" TargetMode="External"/><Relationship Id="rId2811" Type="http://schemas.openxmlformats.org/officeDocument/2006/relationships/hyperlink" Target="https://www.linkedin.com/in/jarrod-siket/" TargetMode="External"/><Relationship Id="rId2812" Type="http://schemas.openxmlformats.org/officeDocument/2006/relationships/hyperlink" Target="http://www.n8id.com" TargetMode="External"/><Relationship Id="rId2813" Type="http://schemas.openxmlformats.org/officeDocument/2006/relationships/hyperlink" Target="https://www.linkedin.com/in/jayodonnell/" TargetMode="External"/><Relationship Id="rId2814" Type="http://schemas.openxmlformats.org/officeDocument/2006/relationships/hyperlink" Target="https://www.crunchbase.com/organization/data443-risk-mitigation" TargetMode="External"/><Relationship Id="rId2815" Type="http://schemas.openxmlformats.org/officeDocument/2006/relationships/hyperlink" Target="http://nccgroup.com" TargetMode="External"/><Relationship Id="rId2816" Type="http://schemas.openxmlformats.org/officeDocument/2006/relationships/hyperlink" Target="https://www.linkedin.com/in/adam-palser-7954a77/" TargetMode="External"/><Relationship Id="rId2817" Type="http://schemas.openxmlformats.org/officeDocument/2006/relationships/hyperlink" Target="https://www.linkedin.com/in/max-baldwin-b0a817b/" TargetMode="External"/><Relationship Id="rId2818" Type="http://schemas.openxmlformats.org/officeDocument/2006/relationships/hyperlink" Target="https://www.intertrust.com/" TargetMode="External"/><Relationship Id="rId2819" Type="http://schemas.openxmlformats.org/officeDocument/2006/relationships/hyperlink" Target="https://www.linkedin.com/in/talal-shamoon-3186737a/" TargetMode="External"/><Relationship Id="rId1510" Type="http://schemas.openxmlformats.org/officeDocument/2006/relationships/hyperlink" Target="https://www.linkedin.com/in/john-merrill-b6ba7057" TargetMode="External"/><Relationship Id="rId2841" Type="http://schemas.openxmlformats.org/officeDocument/2006/relationships/hyperlink" Target="http://www.nehemiahsecurity.com/" TargetMode="External"/><Relationship Id="rId1511" Type="http://schemas.openxmlformats.org/officeDocument/2006/relationships/hyperlink" Target="https://www.linkedin.com/in/mark-packham-b060152/" TargetMode="External"/><Relationship Id="rId2842" Type="http://schemas.openxmlformats.org/officeDocument/2006/relationships/hyperlink" Target="https://www.linkedin.com/in/farrellpaulj/" TargetMode="External"/><Relationship Id="rId1512" Type="http://schemas.openxmlformats.org/officeDocument/2006/relationships/hyperlink" Target="https://digify.com/" TargetMode="External"/><Relationship Id="rId2843" Type="http://schemas.openxmlformats.org/officeDocument/2006/relationships/hyperlink" Target="https://nsfocusglobal.com/" TargetMode="External"/><Relationship Id="rId1513" Type="http://schemas.openxmlformats.org/officeDocument/2006/relationships/hyperlink" Target="https://www.linkedin.com/in/auglim/" TargetMode="External"/><Relationship Id="rId2844" Type="http://schemas.openxmlformats.org/officeDocument/2006/relationships/hyperlink" Target="https://www.linkedin.com/in/jiye-shen-481b218/" TargetMode="External"/><Relationship Id="rId1514" Type="http://schemas.openxmlformats.org/officeDocument/2006/relationships/hyperlink" Target="https://www.digitaldefense.com/" TargetMode="External"/><Relationship Id="rId2845" Type="http://schemas.openxmlformats.org/officeDocument/2006/relationships/hyperlink" Target="https://neocertified.com/" TargetMode="External"/><Relationship Id="rId1515" Type="http://schemas.openxmlformats.org/officeDocument/2006/relationships/hyperlink" Target="https://www.linkedin.com/in/larryhurtado/" TargetMode="External"/><Relationship Id="rId2846" Type="http://schemas.openxmlformats.org/officeDocument/2006/relationships/hyperlink" Target="https://www.neovera.com" TargetMode="External"/><Relationship Id="rId1516" Type="http://schemas.openxmlformats.org/officeDocument/2006/relationships/hyperlink" Target="https://www.linkedin.com/in/mienglim/" TargetMode="External"/><Relationship Id="rId2847" Type="http://schemas.openxmlformats.org/officeDocument/2006/relationships/hyperlink" Target="https://www.linkedin.com/in/scott-weinberg-49414/" TargetMode="External"/><Relationship Id="rId1517" Type="http://schemas.openxmlformats.org/officeDocument/2006/relationships/hyperlink" Target="https://digitalguardian.com/" TargetMode="External"/><Relationship Id="rId2848" Type="http://schemas.openxmlformats.org/officeDocument/2006/relationships/hyperlink" Target="https://www.linkedin.com/in/dale-cline-402850/" TargetMode="External"/><Relationship Id="rId1518" Type="http://schemas.openxmlformats.org/officeDocument/2006/relationships/hyperlink" Target="https://www.linkedin.com/in/mordecai-rosen-82132b21/" TargetMode="External"/><Relationship Id="rId2849" Type="http://schemas.openxmlformats.org/officeDocument/2006/relationships/hyperlink" Target="https://www.netfort.com/" TargetMode="External"/><Relationship Id="rId1519" Type="http://schemas.openxmlformats.org/officeDocument/2006/relationships/hyperlink" Target="https://www.linkedin.com/in/constancestack/" TargetMode="External"/><Relationship Id="rId2840" Type="http://schemas.openxmlformats.org/officeDocument/2006/relationships/hyperlink" Target="https://www.linkedin.com/in/rony-sebok-654761b0/" TargetMode="External"/><Relationship Id="rId2830" Type="http://schemas.openxmlformats.org/officeDocument/2006/relationships/hyperlink" Target="https://www.linkedin.com/in/susancbeermann/" TargetMode="External"/><Relationship Id="rId1500" Type="http://schemas.openxmlformats.org/officeDocument/2006/relationships/hyperlink" Target="https://www.linkedin.com/in/rosalenders/" TargetMode="External"/><Relationship Id="rId2831" Type="http://schemas.openxmlformats.org/officeDocument/2006/relationships/hyperlink" Target="https://www.navitend.com/" TargetMode="External"/><Relationship Id="rId1501" Type="http://schemas.openxmlformats.org/officeDocument/2006/relationships/hyperlink" Target="https://www.devicelock.com/" TargetMode="External"/><Relationship Id="rId2832" Type="http://schemas.openxmlformats.org/officeDocument/2006/relationships/hyperlink" Target="https://www.linkedin.com/in/frankableson/" TargetMode="External"/><Relationship Id="rId1502" Type="http://schemas.openxmlformats.org/officeDocument/2006/relationships/hyperlink" Target="https://www.devo.com/" TargetMode="External"/><Relationship Id="rId2833" Type="http://schemas.openxmlformats.org/officeDocument/2006/relationships/hyperlink" Target="http://navixia.com" TargetMode="External"/><Relationship Id="rId1503" Type="http://schemas.openxmlformats.org/officeDocument/2006/relationships/hyperlink" Target="https://www.linkedin.com/in/marcvanzadelhoff/" TargetMode="External"/><Relationship Id="rId2834" Type="http://schemas.openxmlformats.org/officeDocument/2006/relationships/hyperlink" Target="https://www.netscout.com/" TargetMode="External"/><Relationship Id="rId1504" Type="http://schemas.openxmlformats.org/officeDocument/2006/relationships/hyperlink" Target="https://www.linkedin.com/in/dvlachos/" TargetMode="External"/><Relationship Id="rId2835" Type="http://schemas.openxmlformats.org/officeDocument/2006/relationships/hyperlink" Target="https://www.linkedin.com/in/tom-raimondi-b3b83a1" TargetMode="External"/><Relationship Id="rId1505" Type="http://schemas.openxmlformats.org/officeDocument/2006/relationships/hyperlink" Target="https://www.dflabs.com/" TargetMode="External"/><Relationship Id="rId2836" Type="http://schemas.openxmlformats.org/officeDocument/2006/relationships/hyperlink" Target="https://www.ncp-e.com" TargetMode="External"/><Relationship Id="rId1506" Type="http://schemas.openxmlformats.org/officeDocument/2006/relationships/hyperlink" Target="https://www.linkedin.com/in/darioforte/" TargetMode="External"/><Relationship Id="rId2837" Type="http://schemas.openxmlformats.org/officeDocument/2006/relationships/hyperlink" Target="https://www.linkedin.com/in/patrickolivergraf/" TargetMode="External"/><Relationship Id="rId1507" Type="http://schemas.openxmlformats.org/officeDocument/2006/relationships/hyperlink" Target="https://dh2i.com/" TargetMode="External"/><Relationship Id="rId2838" Type="http://schemas.openxmlformats.org/officeDocument/2006/relationships/hyperlink" Target="https://www.northropgrumman.com/" TargetMode="External"/><Relationship Id="rId1508" Type="http://schemas.openxmlformats.org/officeDocument/2006/relationships/hyperlink" Target="https://www.linkedin.com/in/donboxleyjr/" TargetMode="External"/><Relationship Id="rId2839" Type="http://schemas.openxmlformats.org/officeDocument/2006/relationships/hyperlink" Target="https://www.linkedin.com/in/kathywarden/" TargetMode="External"/><Relationship Id="rId1509" Type="http://schemas.openxmlformats.org/officeDocument/2006/relationships/hyperlink" Target="https://www.digicert.com/" TargetMode="External"/><Relationship Id="rId2800" Type="http://schemas.openxmlformats.org/officeDocument/2006/relationships/hyperlink" Target="https://www.linkedin.com/in/zerotrustsecurityadvisor/" TargetMode="External"/><Relationship Id="rId2801" Type="http://schemas.openxmlformats.org/officeDocument/2006/relationships/hyperlink" Target="https://www.crunchbase.com/search/funding_rounds/field/organizations/last_funding_type/instasafe" TargetMode="External"/><Relationship Id="rId2802" Type="http://schemas.openxmlformats.org/officeDocument/2006/relationships/hyperlink" Target="http://www.msab.com" TargetMode="External"/><Relationship Id="rId2803" Type="http://schemas.openxmlformats.org/officeDocument/2006/relationships/hyperlink" Target="https://www.linkedin.com/in/joel-boll%C3%B6-013a2413/" TargetMode="External"/><Relationship Id="rId2804" Type="http://schemas.openxmlformats.org/officeDocument/2006/relationships/hyperlink" Target="https://www.muse.dev" TargetMode="External"/><Relationship Id="rId2805" Type="http://schemas.openxmlformats.org/officeDocument/2006/relationships/hyperlink" Target="http://www.myworkdrive.com" TargetMode="External"/><Relationship Id="rId2806" Type="http://schemas.openxmlformats.org/officeDocument/2006/relationships/hyperlink" Target="https://www.linkedin.com/in/dgordonsf/" TargetMode="External"/><Relationship Id="rId2807" Type="http://schemas.openxmlformats.org/officeDocument/2006/relationships/hyperlink" Target="https://www.n-dimension.com" TargetMode="External"/><Relationship Id="rId2808" Type="http://schemas.openxmlformats.org/officeDocument/2006/relationships/hyperlink" Target="http://www.nstalker.com/" TargetMode="External"/><Relationship Id="rId2809" Type="http://schemas.openxmlformats.org/officeDocument/2006/relationships/hyperlink" Target="https://www.napatech.com/" TargetMode="External"/><Relationship Id="rId1576" Type="http://schemas.openxmlformats.org/officeDocument/2006/relationships/hyperlink" Target="https://www.linkedin.com/in/markteolis/?originalSubdomain=ca" TargetMode="External"/><Relationship Id="rId4602" Type="http://schemas.openxmlformats.org/officeDocument/2006/relationships/hyperlink" Target="https://waterfall-security.com/" TargetMode="External"/><Relationship Id="rId1577" Type="http://schemas.openxmlformats.org/officeDocument/2006/relationships/hyperlink" Target="https://www.drweb.com/" TargetMode="External"/><Relationship Id="rId4601" Type="http://schemas.openxmlformats.org/officeDocument/2006/relationships/hyperlink" Target="https://www.linkedin.com/in/michellenerlinger/" TargetMode="External"/><Relationship Id="rId1578" Type="http://schemas.openxmlformats.org/officeDocument/2006/relationships/hyperlink" Target="https://www.dragos.com/" TargetMode="External"/><Relationship Id="rId4604" Type="http://schemas.openxmlformats.org/officeDocument/2006/relationships/hyperlink" Target="https://www.linkedin.com/in/joseph-page-2a69043/" TargetMode="External"/><Relationship Id="rId1579" Type="http://schemas.openxmlformats.org/officeDocument/2006/relationships/hyperlink" Target="https://www.linkedin.com/in/robmichaellee/" TargetMode="External"/><Relationship Id="rId4603" Type="http://schemas.openxmlformats.org/officeDocument/2006/relationships/hyperlink" Target="https://www.linkedin.com/in/lior-frenkel-91534/" TargetMode="External"/><Relationship Id="rId4606" Type="http://schemas.openxmlformats.org/officeDocument/2006/relationships/hyperlink" Target="https://www.linkedin.com/in/bhupinder-lehga-99103513/" TargetMode="External"/><Relationship Id="rId4605" Type="http://schemas.openxmlformats.org/officeDocument/2006/relationships/hyperlink" Target="https://www.wavesys.com/" TargetMode="External"/><Relationship Id="rId4608" Type="http://schemas.openxmlformats.org/officeDocument/2006/relationships/hyperlink" Target="https://www.linkedin.com/in/mike-potts-052780/" TargetMode="External"/><Relationship Id="rId4607" Type="http://schemas.openxmlformats.org/officeDocument/2006/relationships/hyperlink" Target="https://www.webroot.com/us/en" TargetMode="External"/><Relationship Id="rId4609" Type="http://schemas.openxmlformats.org/officeDocument/2006/relationships/hyperlink" Target="https://www.linkedin.com/in/fionalinehan/" TargetMode="External"/><Relationship Id="rId987" Type="http://schemas.openxmlformats.org/officeDocument/2006/relationships/hyperlink" Target="https://www.cognigo.com/" TargetMode="External"/><Relationship Id="rId986" Type="http://schemas.openxmlformats.org/officeDocument/2006/relationships/hyperlink" Target="https://www.linkedin.com/in/micallahan/" TargetMode="External"/><Relationship Id="rId985" Type="http://schemas.openxmlformats.org/officeDocument/2006/relationships/hyperlink" Target="https://www.linkedin.com/in/rohytbelani/" TargetMode="External"/><Relationship Id="rId984" Type="http://schemas.openxmlformats.org/officeDocument/2006/relationships/hyperlink" Target="https://cofense.com/" TargetMode="External"/><Relationship Id="rId989" Type="http://schemas.openxmlformats.org/officeDocument/2006/relationships/hyperlink" Target="https://www.linkedin.com/in/pjktech/" TargetMode="External"/><Relationship Id="rId988" Type="http://schemas.openxmlformats.org/officeDocument/2006/relationships/hyperlink" Target="https://www.cohesive.net/" TargetMode="External"/><Relationship Id="rId1570" Type="http://schemas.openxmlformats.org/officeDocument/2006/relationships/hyperlink" Target="https://www.linkedin.com/in/ariellarobison/" TargetMode="External"/><Relationship Id="rId1571" Type="http://schemas.openxmlformats.org/officeDocument/2006/relationships/hyperlink" Target="http://dome9.com" TargetMode="External"/><Relationship Id="rId983" Type="http://schemas.openxmlformats.org/officeDocument/2006/relationships/hyperlink" Target="https://www.linkedin.com/in/alexandragobbi/" TargetMode="External"/><Relationship Id="rId1572" Type="http://schemas.openxmlformats.org/officeDocument/2006/relationships/hyperlink" Target="https://www.linkedin.com/in/zoharalon/" TargetMode="External"/><Relationship Id="rId982" Type="http://schemas.openxmlformats.org/officeDocument/2006/relationships/hyperlink" Target="https://www.linkedin.com/in/paynejoe/" TargetMode="External"/><Relationship Id="rId1573" Type="http://schemas.openxmlformats.org/officeDocument/2006/relationships/hyperlink" Target="https://www.dbappsecurity.com/" TargetMode="External"/><Relationship Id="rId981" Type="http://schemas.openxmlformats.org/officeDocument/2006/relationships/hyperlink" Target="https://www.code42.com/" TargetMode="External"/><Relationship Id="rId1574" Type="http://schemas.openxmlformats.org/officeDocument/2006/relationships/hyperlink" Target="https://www.linkedin.com/in/emily-zhu-83012228/" TargetMode="External"/><Relationship Id="rId4600" Type="http://schemas.openxmlformats.org/officeDocument/2006/relationships/hyperlink" Target="https://www.linkedin.com/in/prakash-panjwani-2884948/" TargetMode="External"/><Relationship Id="rId980" Type="http://schemas.openxmlformats.org/officeDocument/2006/relationships/hyperlink" Target="https://www.codescan.io" TargetMode="External"/><Relationship Id="rId1575" Type="http://schemas.openxmlformats.org/officeDocument/2006/relationships/hyperlink" Target="https://www.dosarrest.com/" TargetMode="External"/><Relationship Id="rId1565" Type="http://schemas.openxmlformats.org/officeDocument/2006/relationships/hyperlink" Target="https://www.linkedin.com/in/heddleston/" TargetMode="External"/><Relationship Id="rId2896" Type="http://schemas.openxmlformats.org/officeDocument/2006/relationships/hyperlink" Target="https://www.linkedin.com/in/yipbenjamin/" TargetMode="External"/><Relationship Id="rId1566" Type="http://schemas.openxmlformats.org/officeDocument/2006/relationships/hyperlink" Target="https://www.linkedin.com/in/poulos/" TargetMode="External"/><Relationship Id="rId2897" Type="http://schemas.openxmlformats.org/officeDocument/2006/relationships/hyperlink" Target="https://www.nginx.com/" TargetMode="External"/><Relationship Id="rId1567" Type="http://schemas.openxmlformats.org/officeDocument/2006/relationships/hyperlink" Target="http://www.doctrackr.com" TargetMode="External"/><Relationship Id="rId2898" Type="http://schemas.openxmlformats.org/officeDocument/2006/relationships/hyperlink" Target="https://www.linkedin.com/in/gusrobertson/" TargetMode="External"/><Relationship Id="rId1568" Type="http://schemas.openxmlformats.org/officeDocument/2006/relationships/hyperlink" Target="https://www.domaintools.com/" TargetMode="External"/><Relationship Id="rId2899" Type="http://schemas.openxmlformats.org/officeDocument/2006/relationships/hyperlink" Target="https://www.nguard.com/" TargetMode="External"/><Relationship Id="rId1569" Type="http://schemas.openxmlformats.org/officeDocument/2006/relationships/hyperlink" Target="https://www.linkedin.com/in/timothyechen/" TargetMode="External"/><Relationship Id="rId976" Type="http://schemas.openxmlformats.org/officeDocument/2006/relationships/hyperlink" Target="https://www.velocidex.com" TargetMode="External"/><Relationship Id="rId975" Type="http://schemas.openxmlformats.org/officeDocument/2006/relationships/hyperlink" Target="https://www.linkedin.com/in/udi-levy-28a976b/" TargetMode="External"/><Relationship Id="rId974" Type="http://schemas.openxmlformats.org/officeDocument/2006/relationships/hyperlink" Target="https://cobwebs.com/" TargetMode="External"/><Relationship Id="rId973" Type="http://schemas.openxmlformats.org/officeDocument/2006/relationships/hyperlink" Target="https://coblue.eu/" TargetMode="External"/><Relationship Id="rId979" Type="http://schemas.openxmlformats.org/officeDocument/2006/relationships/hyperlink" Target="https://www.linkedin.com/in/jim-holben/" TargetMode="External"/><Relationship Id="rId978" Type="http://schemas.openxmlformats.org/officeDocument/2006/relationships/hyperlink" Target="https://www.linkedin.com/in/anita-d-amico-1a1b515/" TargetMode="External"/><Relationship Id="rId977" Type="http://schemas.openxmlformats.org/officeDocument/2006/relationships/hyperlink" Target="https://codedx.com/" TargetMode="External"/><Relationship Id="rId2890" Type="http://schemas.openxmlformats.org/officeDocument/2006/relationships/hyperlink" Target="https://www.linkedin.com/in/kenglim/" TargetMode="External"/><Relationship Id="rId1560" Type="http://schemas.openxmlformats.org/officeDocument/2006/relationships/hyperlink" Target="https://www.datto.com/" TargetMode="External"/><Relationship Id="rId2891" Type="http://schemas.openxmlformats.org/officeDocument/2006/relationships/hyperlink" Target="https://www.linkedin.com/in/hanandy/" TargetMode="External"/><Relationship Id="rId972" Type="http://schemas.openxmlformats.org/officeDocument/2006/relationships/hyperlink" Target="https://www.chubb.com/" TargetMode="External"/><Relationship Id="rId1561" Type="http://schemas.openxmlformats.org/officeDocument/2006/relationships/hyperlink" Target="https://dnif.it/" TargetMode="External"/><Relationship Id="rId2892" Type="http://schemas.openxmlformats.org/officeDocument/2006/relationships/hyperlink" Target="https://www.nexuminc.com/" TargetMode="External"/><Relationship Id="rId971" Type="http://schemas.openxmlformats.org/officeDocument/2006/relationships/hyperlink" Target="https://www.linkedin.com/in/chris-tilton-037ab71/" TargetMode="External"/><Relationship Id="rId1562" Type="http://schemas.openxmlformats.org/officeDocument/2006/relationships/hyperlink" Target="https://www.linkedin.com/in/shomiron/" TargetMode="External"/><Relationship Id="rId2893" Type="http://schemas.openxmlformats.org/officeDocument/2006/relationships/hyperlink" Target="https://www.linkedin.com/in/dalesser/" TargetMode="External"/><Relationship Id="rId970" Type="http://schemas.openxmlformats.org/officeDocument/2006/relationships/hyperlink" Target="https://www.linkedin.com/in/shark256/" TargetMode="External"/><Relationship Id="rId1563" Type="http://schemas.openxmlformats.org/officeDocument/2006/relationships/hyperlink" Target="https://www.linkedin.com/in/viral-savla-4398ba66/" TargetMode="External"/><Relationship Id="rId2894" Type="http://schemas.openxmlformats.org/officeDocument/2006/relationships/hyperlink" Target="https://www.nexusguard.com/" TargetMode="External"/><Relationship Id="rId1564" Type="http://schemas.openxmlformats.org/officeDocument/2006/relationships/hyperlink" Target="https://www.docsend.com/" TargetMode="External"/><Relationship Id="rId2895" Type="http://schemas.openxmlformats.org/officeDocument/2006/relationships/hyperlink" Target="https://www.linkedin.com/in/andyng7/" TargetMode="External"/><Relationship Id="rId1598" Type="http://schemas.openxmlformats.org/officeDocument/2006/relationships/hyperlink" Target="https://dustidentity.com/" TargetMode="External"/><Relationship Id="rId4624" Type="http://schemas.openxmlformats.org/officeDocument/2006/relationships/hyperlink" Target="https://www.linkedin.com/in/maya-rotenberg-ab918b47/" TargetMode="External"/><Relationship Id="rId1599" Type="http://schemas.openxmlformats.org/officeDocument/2006/relationships/hyperlink" Target="https://www.linkedin.com/in/ophirgaathon/" TargetMode="External"/><Relationship Id="rId4623" Type="http://schemas.openxmlformats.org/officeDocument/2006/relationships/hyperlink" Target="https://www.linkedin.com/in/sassrami/" TargetMode="External"/><Relationship Id="rId4626" Type="http://schemas.openxmlformats.org/officeDocument/2006/relationships/hyperlink" Target="https://wickr.com/" TargetMode="External"/><Relationship Id="rId4625" Type="http://schemas.openxmlformats.org/officeDocument/2006/relationships/hyperlink" Target="https://www.linkedin.com/in/frederic-van-der-planken-041573/" TargetMode="External"/><Relationship Id="rId4628" Type="http://schemas.openxmlformats.org/officeDocument/2006/relationships/hyperlink" Target="https://www.linkedin.com/in/meghan-grumbach-87698566/" TargetMode="External"/><Relationship Id="rId4627" Type="http://schemas.openxmlformats.org/officeDocument/2006/relationships/hyperlink" Target="https://www.linkedin.com/in/joelwallenstrom/" TargetMode="External"/><Relationship Id="rId4629" Type="http://schemas.openxmlformats.org/officeDocument/2006/relationships/hyperlink" Target="https://www.windwalker.com/" TargetMode="External"/><Relationship Id="rId1590" Type="http://schemas.openxmlformats.org/officeDocument/2006/relationships/hyperlink" Target="https://dualitytech.com/" TargetMode="External"/><Relationship Id="rId1591" Type="http://schemas.openxmlformats.org/officeDocument/2006/relationships/hyperlink" Target="https://www.linkedin.com/in/alon-kaufman-24067b154/" TargetMode="External"/><Relationship Id="rId1592" Type="http://schemas.openxmlformats.org/officeDocument/2006/relationships/hyperlink" Target="https://www.linkedin.com/in/rccohen/" TargetMode="External"/><Relationship Id="rId1593" Type="http://schemas.openxmlformats.org/officeDocument/2006/relationships/hyperlink" Target="https://duo.com/" TargetMode="External"/><Relationship Id="rId1594" Type="http://schemas.openxmlformats.org/officeDocument/2006/relationships/hyperlink" Target="https://www.linkedin.com/in/dugsong/" TargetMode="External"/><Relationship Id="rId4620" Type="http://schemas.openxmlformats.org/officeDocument/2006/relationships/hyperlink" Target="https://www.linkedin.com/in/david-cote-9b61271/" TargetMode="External"/><Relationship Id="rId1595" Type="http://schemas.openxmlformats.org/officeDocument/2006/relationships/hyperlink" Target="https://www.dxc.technology/" TargetMode="External"/><Relationship Id="rId1596" Type="http://schemas.openxmlformats.org/officeDocument/2006/relationships/hyperlink" Target="https://www.linkedin.com/in/mikesalvino/" TargetMode="External"/><Relationship Id="rId4622" Type="http://schemas.openxmlformats.org/officeDocument/2006/relationships/hyperlink" Target="https://www.whitesourcesoftware.com/" TargetMode="External"/><Relationship Id="rId1597" Type="http://schemas.openxmlformats.org/officeDocument/2006/relationships/hyperlink" Target="https://www.linkedin.com/in/shariwenker/" TargetMode="External"/><Relationship Id="rId4621" Type="http://schemas.openxmlformats.org/officeDocument/2006/relationships/hyperlink" Target="https://security-art.com/" TargetMode="External"/><Relationship Id="rId1587" Type="http://schemas.openxmlformats.org/officeDocument/2006/relationships/hyperlink" Target="https://www.dtexsystems.com/" TargetMode="External"/><Relationship Id="rId4613" Type="http://schemas.openxmlformats.org/officeDocument/2006/relationships/hyperlink" Target="https://www.linkedin.com/in/tomrhoton/" TargetMode="External"/><Relationship Id="rId1588" Type="http://schemas.openxmlformats.org/officeDocument/2006/relationships/hyperlink" Target="https://www.linkedin.com/in/bahman-mahbod-82813b/" TargetMode="External"/><Relationship Id="rId4612" Type="http://schemas.openxmlformats.org/officeDocument/2006/relationships/hyperlink" Target="https://www.whistic.com/" TargetMode="External"/><Relationship Id="rId1589" Type="http://schemas.openxmlformats.org/officeDocument/2006/relationships/hyperlink" Target="https://www.linkedin.com/in/jonathanwdaly76/" TargetMode="External"/><Relationship Id="rId4615" Type="http://schemas.openxmlformats.org/officeDocument/2006/relationships/hyperlink" Target="https://www.linkedin.com/in/zigshanklin" TargetMode="External"/><Relationship Id="rId4614" Type="http://schemas.openxmlformats.org/officeDocument/2006/relationships/hyperlink" Target="https://www.whitecloudsecurity.com/" TargetMode="External"/><Relationship Id="rId4617" Type="http://schemas.openxmlformats.org/officeDocument/2006/relationships/hyperlink" Target="https://www.linkedin.com/in/chjacobi" TargetMode="External"/><Relationship Id="rId4616" Type="http://schemas.openxmlformats.org/officeDocument/2006/relationships/hyperlink" Target="https://www.whitehawksoftware.com/" TargetMode="External"/><Relationship Id="rId4619" Type="http://schemas.openxmlformats.org/officeDocument/2006/relationships/hyperlink" Target="https://www.linkedin.com/in/craighinkley/" TargetMode="External"/><Relationship Id="rId4618" Type="http://schemas.openxmlformats.org/officeDocument/2006/relationships/hyperlink" Target="https://www.whitehatsec.com/" TargetMode="External"/><Relationship Id="rId998" Type="http://schemas.openxmlformats.org/officeDocument/2006/relationships/hyperlink" Target="https://www.linkedin.com/in/noam-potter-376b2b1/" TargetMode="External"/><Relationship Id="rId997" Type="http://schemas.openxmlformats.org/officeDocument/2006/relationships/hyperlink" Target="https://www.linkedin.com/in/ronen-sasson-87ab3a2/" TargetMode="External"/><Relationship Id="rId996" Type="http://schemas.openxmlformats.org/officeDocument/2006/relationships/hyperlink" Target="https://www.communitake.com/" TargetMode="External"/><Relationship Id="rId995" Type="http://schemas.openxmlformats.org/officeDocument/2006/relationships/hyperlink" Target="https://www.linkedin.com/in/eyalsassoon/" TargetMode="External"/><Relationship Id="rId999" Type="http://schemas.openxmlformats.org/officeDocument/2006/relationships/hyperlink" Target="https://www.comodo.com/" TargetMode="External"/><Relationship Id="rId990" Type="http://schemas.openxmlformats.org/officeDocument/2006/relationships/hyperlink" Target="https://www.linkedin.com/in/rkoop/" TargetMode="External"/><Relationship Id="rId1580" Type="http://schemas.openxmlformats.org/officeDocument/2006/relationships/hyperlink" Target="https://www.linkedin.com/in/petervescuso/" TargetMode="External"/><Relationship Id="rId1581" Type="http://schemas.openxmlformats.org/officeDocument/2006/relationships/hyperlink" Target="https://www.drivelock.com/" TargetMode="External"/><Relationship Id="rId1582" Type="http://schemas.openxmlformats.org/officeDocument/2006/relationships/hyperlink" Target="https://www.linkedin.com/in/anton-kreuzer-6236845/?originalSubdomain=de" TargetMode="External"/><Relationship Id="rId994" Type="http://schemas.openxmlformats.org/officeDocument/2006/relationships/hyperlink" Target="https://www.commugen.com/" TargetMode="External"/><Relationship Id="rId1583" Type="http://schemas.openxmlformats.org/officeDocument/2006/relationships/hyperlink" Target="https://www.linkedin.com/in/katrin-hentschel-b6475038/" TargetMode="External"/><Relationship Id="rId993" Type="http://schemas.openxmlformats.org/officeDocument/2006/relationships/hyperlink" Target="https://www.linkedin.com/in/sharon-levi-b8b881aa/" TargetMode="External"/><Relationship Id="rId1584" Type="http://schemas.openxmlformats.org/officeDocument/2006/relationships/hyperlink" Target="https://www.druva.com/" TargetMode="External"/><Relationship Id="rId992" Type="http://schemas.openxmlformats.org/officeDocument/2006/relationships/hyperlink" Target="https://www.linkedin.com/in/zeev-shetach-900221/" TargetMode="External"/><Relationship Id="rId1585" Type="http://schemas.openxmlformats.org/officeDocument/2006/relationships/hyperlink" Target="https://www.linkedin.com/in/jaspreets/" TargetMode="External"/><Relationship Id="rId4611" Type="http://schemas.openxmlformats.org/officeDocument/2006/relationships/hyperlink" Target="https://www.linkedin.com/in/pcunninghamwestcon/" TargetMode="External"/><Relationship Id="rId991" Type="http://schemas.openxmlformats.org/officeDocument/2006/relationships/hyperlink" Target="https://comda-en.com/" TargetMode="External"/><Relationship Id="rId1586" Type="http://schemas.openxmlformats.org/officeDocument/2006/relationships/hyperlink" Target="https://www.linkedin.com/in/tbeen/" TargetMode="External"/><Relationship Id="rId4610" Type="http://schemas.openxmlformats.org/officeDocument/2006/relationships/hyperlink" Target="https://uk.ucc.westcon.com/" TargetMode="External"/><Relationship Id="rId1532" Type="http://schemas.openxmlformats.org/officeDocument/2006/relationships/hyperlink" Target="https://www.linkedin.com/in/anthonyambrose/" TargetMode="External"/><Relationship Id="rId2863" Type="http://schemas.openxmlformats.org/officeDocument/2006/relationships/hyperlink" Target="https://www.linkedin.com/in/sanjayberi/" TargetMode="External"/><Relationship Id="rId1533" Type="http://schemas.openxmlformats.org/officeDocument/2006/relationships/hyperlink" Target="https://www.linkedin.com/in/michaeltidwell1/" TargetMode="External"/><Relationship Id="rId2864" Type="http://schemas.openxmlformats.org/officeDocument/2006/relationships/hyperlink" Target="https://www.linkedin.com/in/jasonclarkfl/" TargetMode="External"/><Relationship Id="rId1534" Type="http://schemas.openxmlformats.org/officeDocument/2006/relationships/hyperlink" Target="https://www.digitalresolve.com/" TargetMode="External"/><Relationship Id="rId2865" Type="http://schemas.openxmlformats.org/officeDocument/2006/relationships/hyperlink" Target="https://www.netsparker.com/" TargetMode="External"/><Relationship Id="rId1535" Type="http://schemas.openxmlformats.org/officeDocument/2006/relationships/hyperlink" Target="https://www.linkedin.com/in/bill-calpin-608306/" TargetMode="External"/><Relationship Id="rId2866" Type="http://schemas.openxmlformats.org/officeDocument/2006/relationships/hyperlink" Target="https://www.netspi.com/" TargetMode="External"/><Relationship Id="rId1536" Type="http://schemas.openxmlformats.org/officeDocument/2006/relationships/hyperlink" Target="https://digitalscepter.com/" TargetMode="External"/><Relationship Id="rId2867" Type="http://schemas.openxmlformats.org/officeDocument/2006/relationships/hyperlink" Target="https://www.linkedin.com/in/dekegeorge/" TargetMode="External"/><Relationship Id="rId1537" Type="http://schemas.openxmlformats.org/officeDocument/2006/relationships/hyperlink" Target="https://www.linkedin.com/in/jonrobinson/" TargetMode="External"/><Relationship Id="rId2868" Type="http://schemas.openxmlformats.org/officeDocument/2006/relationships/hyperlink" Target="https://www.linkedin.com/in/alex-jones-9ab28811" TargetMode="External"/><Relationship Id="rId1538" Type="http://schemas.openxmlformats.org/officeDocument/2006/relationships/hyperlink" Target="https://www.digitalshadows.com/" TargetMode="External"/><Relationship Id="rId2869" Type="http://schemas.openxmlformats.org/officeDocument/2006/relationships/hyperlink" Target="https://www.netsurion.com/" TargetMode="External"/><Relationship Id="rId1539" Type="http://schemas.openxmlformats.org/officeDocument/2006/relationships/hyperlink" Target="https://www.linkedin.com/in/alastair-paterson-2586445/" TargetMode="External"/><Relationship Id="rId949" Type="http://schemas.openxmlformats.org/officeDocument/2006/relationships/hyperlink" Target="https://www.linkedin.com/in/aggan/" TargetMode="External"/><Relationship Id="rId948" Type="http://schemas.openxmlformats.org/officeDocument/2006/relationships/hyperlink" Target="https://www.cloudmask.com/" TargetMode="External"/><Relationship Id="rId943" Type="http://schemas.openxmlformats.org/officeDocument/2006/relationships/hyperlink" Target="https://www.linkedin.com/in/balajiparimi/" TargetMode="External"/><Relationship Id="rId942" Type="http://schemas.openxmlformats.org/officeDocument/2006/relationships/hyperlink" Target="https://cloudknox.io/" TargetMode="External"/><Relationship Id="rId941" Type="http://schemas.openxmlformats.org/officeDocument/2006/relationships/hyperlink" Target="https://banzaicloud.com/" TargetMode="External"/><Relationship Id="rId940" Type="http://schemas.openxmlformats.org/officeDocument/2006/relationships/hyperlink" Target="https://www.linkedin.com/in/davidjsnider/" TargetMode="External"/><Relationship Id="rId947" Type="http://schemas.openxmlformats.org/officeDocument/2006/relationships/hyperlink" Target="http://cyberlynxsolutions.com/" TargetMode="External"/><Relationship Id="rId946" Type="http://schemas.openxmlformats.org/officeDocument/2006/relationships/hyperlink" Target="https://www.linkedin.com/in/gasteele/" TargetMode="External"/><Relationship Id="rId945" Type="http://schemas.openxmlformats.org/officeDocument/2006/relationships/hyperlink" Target="https://www.cloudmark.com/" TargetMode="External"/><Relationship Id="rId944" Type="http://schemas.openxmlformats.org/officeDocument/2006/relationships/hyperlink" Target="https://www.convercent.com/" TargetMode="External"/><Relationship Id="rId2860" Type="http://schemas.openxmlformats.org/officeDocument/2006/relationships/hyperlink" Target="http://odo.io/" TargetMode="External"/><Relationship Id="rId1530" Type="http://schemas.openxmlformats.org/officeDocument/2006/relationships/hyperlink" Target="https://www.linkedin.com/in/randischochet/" TargetMode="External"/><Relationship Id="rId2861" Type="http://schemas.openxmlformats.org/officeDocument/2006/relationships/hyperlink" Target="https://www.linkedin.com/in/noa-zilberman/" TargetMode="External"/><Relationship Id="rId1531" Type="http://schemas.openxmlformats.org/officeDocument/2006/relationships/hyperlink" Target="https://www.dataio.com/" TargetMode="External"/><Relationship Id="rId2862" Type="http://schemas.openxmlformats.org/officeDocument/2006/relationships/hyperlink" Target="https://www.netskope.com/" TargetMode="External"/><Relationship Id="rId1521" Type="http://schemas.openxmlformats.org/officeDocument/2006/relationships/hyperlink" Target="https://www.linkedin.com/in/charlotte-baker-b8179135/" TargetMode="External"/><Relationship Id="rId2852" Type="http://schemas.openxmlformats.org/officeDocument/2006/relationships/hyperlink" Target="https://www.linkedin.com/in/fredericbourget/" TargetMode="External"/><Relationship Id="rId1522" Type="http://schemas.openxmlformats.org/officeDocument/2006/relationships/hyperlink" Target="https://www.linkedin.com/in/bruce-j-hershey-ii/" TargetMode="External"/><Relationship Id="rId2853" Type="http://schemas.openxmlformats.org/officeDocument/2006/relationships/hyperlink" Target="https://www.netpoleons.com/" TargetMode="External"/><Relationship Id="rId1523" Type="http://schemas.openxmlformats.org/officeDocument/2006/relationships/hyperlink" Target="https://www.datadoghq.com/" TargetMode="External"/><Relationship Id="rId2854" Type="http://schemas.openxmlformats.org/officeDocument/2006/relationships/hyperlink" Target="https://www.linkedin.com/in/charlotte-lun/" TargetMode="External"/><Relationship Id="rId1524" Type="http://schemas.openxmlformats.org/officeDocument/2006/relationships/hyperlink" Target="https://www.linkedin.com/in/olivierpomel/" TargetMode="External"/><Relationship Id="rId2855" Type="http://schemas.openxmlformats.org/officeDocument/2006/relationships/hyperlink" Target="https://netprotect.com/" TargetMode="External"/><Relationship Id="rId1525" Type="http://schemas.openxmlformats.org/officeDocument/2006/relationships/hyperlink" Target="https://www.linkedin.com/in/alexrosemblat/" TargetMode="External"/><Relationship Id="rId2856" Type="http://schemas.openxmlformats.org/officeDocument/2006/relationships/hyperlink" Target="https://www.linkedin.com/in/charles-alspaugh-155711a3" TargetMode="External"/><Relationship Id="rId1526" Type="http://schemas.openxmlformats.org/officeDocument/2006/relationships/hyperlink" Target="https://www.digitalpocket.com/" TargetMode="External"/><Relationship Id="rId2857" Type="http://schemas.openxmlformats.org/officeDocument/2006/relationships/hyperlink" Target="https://www.netragard.com/" TargetMode="External"/><Relationship Id="rId1527" Type="http://schemas.openxmlformats.org/officeDocument/2006/relationships/hyperlink" Target="https://www.linkedin.com/in/jeremy-d-26233764/" TargetMode="External"/><Relationship Id="rId2858" Type="http://schemas.openxmlformats.org/officeDocument/2006/relationships/hyperlink" Target="https://www.linkedin.com/in/adrieldesautels" TargetMode="External"/><Relationship Id="rId1528" Type="http://schemas.openxmlformats.org/officeDocument/2006/relationships/hyperlink" Target="https://digitalreasoning.com/" TargetMode="External"/><Relationship Id="rId2859" Type="http://schemas.openxmlformats.org/officeDocument/2006/relationships/hyperlink" Target="https://www.netshieldcorp.com/" TargetMode="External"/><Relationship Id="rId1529" Type="http://schemas.openxmlformats.org/officeDocument/2006/relationships/hyperlink" Target="https://www.linkedin.com/in/testes/" TargetMode="External"/><Relationship Id="rId939" Type="http://schemas.openxmlformats.org/officeDocument/2006/relationships/hyperlink" Target="https://www.linkedin.com/in/timmckinnon/" TargetMode="External"/><Relationship Id="rId938" Type="http://schemas.openxmlformats.org/officeDocument/2006/relationships/hyperlink" Target="https://cloudcheckr.com/" TargetMode="External"/><Relationship Id="rId937" Type="http://schemas.openxmlformats.org/officeDocument/2006/relationships/hyperlink" Target="http://alcide.io/" TargetMode="External"/><Relationship Id="rId932" Type="http://schemas.openxmlformats.org/officeDocument/2006/relationships/hyperlink" Target="https://www.linkedin.com/in/rkhatod/" TargetMode="External"/><Relationship Id="rId931" Type="http://schemas.openxmlformats.org/officeDocument/2006/relationships/hyperlink" Target="https://www.cloudvector.com/" TargetMode="External"/><Relationship Id="rId930" Type="http://schemas.openxmlformats.org/officeDocument/2006/relationships/hyperlink" Target="https://www.linkedin.com/in/sydney-pugliares-73861373/" TargetMode="External"/><Relationship Id="rId936" Type="http://schemas.openxmlformats.org/officeDocument/2006/relationships/hyperlink" Target="https://www.linkedin.com/in/soojin-choi-550627b8/" TargetMode="External"/><Relationship Id="rId935" Type="http://schemas.openxmlformats.org/officeDocument/2006/relationships/hyperlink" Target="https://www.linkedin.com/in/taejoonj/" TargetMode="External"/><Relationship Id="rId934" Type="http://schemas.openxmlformats.org/officeDocument/2006/relationships/hyperlink" Target="https://v2.cloudbric.com/" TargetMode="External"/><Relationship Id="rId933" Type="http://schemas.openxmlformats.org/officeDocument/2006/relationships/hyperlink" Target="https://www.linkedin.com/in/evemurto/" TargetMode="External"/><Relationship Id="rId2850" Type="http://schemas.openxmlformats.org/officeDocument/2006/relationships/hyperlink" Target="https://www.linkedin.com/in/john-brosnan-608788/" TargetMode="External"/><Relationship Id="rId1520" Type="http://schemas.openxmlformats.org/officeDocument/2006/relationships/hyperlink" Target="https://www.digitalhands.com/" TargetMode="External"/><Relationship Id="rId2851" Type="http://schemas.openxmlformats.org/officeDocument/2006/relationships/hyperlink" Target="https://www.netgovern.com/" TargetMode="External"/><Relationship Id="rId1554" Type="http://schemas.openxmlformats.org/officeDocument/2006/relationships/hyperlink" Target="https://www.linkedin.com/in/jodybrazil/" TargetMode="External"/><Relationship Id="rId2885" Type="http://schemas.openxmlformats.org/officeDocument/2006/relationships/hyperlink" Target="https://newberrygroup.com/" TargetMode="External"/><Relationship Id="rId1555" Type="http://schemas.openxmlformats.org/officeDocument/2006/relationships/hyperlink" Target="https://www.linkedin.com/in/hbhullar/" TargetMode="External"/><Relationship Id="rId2886" Type="http://schemas.openxmlformats.org/officeDocument/2006/relationships/hyperlink" Target="https://www.linkedin.com/in/chris-steinbach-b2024611/" TargetMode="External"/><Relationship Id="rId1556" Type="http://schemas.openxmlformats.org/officeDocument/2006/relationships/hyperlink" Target="http://www.distilnetworks.com" TargetMode="External"/><Relationship Id="rId2887" Type="http://schemas.openxmlformats.org/officeDocument/2006/relationships/hyperlink" Target="https://www.nexor.com/" TargetMode="External"/><Relationship Id="rId1557" Type="http://schemas.openxmlformats.org/officeDocument/2006/relationships/hyperlink" Target="https://divvycloud.com/" TargetMode="External"/><Relationship Id="rId2888" Type="http://schemas.openxmlformats.org/officeDocument/2006/relationships/hyperlink" Target="https://www.linkedin.com/in/stevekingan/" TargetMode="External"/><Relationship Id="rId1558" Type="http://schemas.openxmlformats.org/officeDocument/2006/relationships/hyperlink" Target="https://www.linkedin.com/in/brian10/" TargetMode="External"/><Relationship Id="rId2889" Type="http://schemas.openxmlformats.org/officeDocument/2006/relationships/hyperlink" Target="https://www.nextlabs.com/" TargetMode="External"/><Relationship Id="rId1559" Type="http://schemas.openxmlformats.org/officeDocument/2006/relationships/hyperlink" Target="https://www.linkedin.com/in/peter-scott-86955b/" TargetMode="External"/><Relationship Id="rId965" Type="http://schemas.openxmlformats.org/officeDocument/2006/relationships/hyperlink" Target="https://www.linkedin.com/in/tom-mcandrew-5a416b117/" TargetMode="External"/><Relationship Id="rId964" Type="http://schemas.openxmlformats.org/officeDocument/2006/relationships/hyperlink" Target="https://www.coalfire.com/" TargetMode="External"/><Relationship Id="rId963" Type="http://schemas.openxmlformats.org/officeDocument/2006/relationships/hyperlink" Target="https://newcontext.com/" TargetMode="External"/><Relationship Id="rId962" Type="http://schemas.openxmlformats.org/officeDocument/2006/relationships/hyperlink" Target="https://www.chinatelecom-h.com/" TargetMode="External"/><Relationship Id="rId969" Type="http://schemas.openxmlformats.org/officeDocument/2006/relationships/hyperlink" Target="https://cobalt.io/" TargetMode="External"/><Relationship Id="rId968" Type="http://schemas.openxmlformats.org/officeDocument/2006/relationships/hyperlink" Target="https://www.linkedin.com/in/joshuamotta/" TargetMode="External"/><Relationship Id="rId967" Type="http://schemas.openxmlformats.org/officeDocument/2006/relationships/hyperlink" Target="https://www.coalitioninc.com/" TargetMode="External"/><Relationship Id="rId966" Type="http://schemas.openxmlformats.org/officeDocument/2006/relationships/hyperlink" Target="https://www.linkedin.com/in/patrickkehoe1/" TargetMode="External"/><Relationship Id="rId2880" Type="http://schemas.openxmlformats.org/officeDocument/2006/relationships/hyperlink" Target="https://www.linkedin.com/in/stevedickson2007/" TargetMode="External"/><Relationship Id="rId961" Type="http://schemas.openxmlformats.org/officeDocument/2006/relationships/hyperlink" Target="https://www.linkedin.com/in/jakeking1/" TargetMode="External"/><Relationship Id="rId1550" Type="http://schemas.openxmlformats.org/officeDocument/2006/relationships/hyperlink" Target="https://dispersive.io/" TargetMode="External"/><Relationship Id="rId2881" Type="http://schemas.openxmlformats.org/officeDocument/2006/relationships/hyperlink" Target="https://www.linkedin.com/in/wevanswest/" TargetMode="External"/><Relationship Id="rId960" Type="http://schemas.openxmlformats.org/officeDocument/2006/relationships/hyperlink" Target="https://cmd.com/" TargetMode="External"/><Relationship Id="rId1551" Type="http://schemas.openxmlformats.org/officeDocument/2006/relationships/hyperlink" Target="https://www.linkedin.com/in/edwardjwood/" TargetMode="External"/><Relationship Id="rId2882" Type="http://schemas.openxmlformats.org/officeDocument/2006/relationships/hyperlink" Target="https://neuvector.com/" TargetMode="External"/><Relationship Id="rId1552" Type="http://schemas.openxmlformats.org/officeDocument/2006/relationships/hyperlink" Target="https://www.linkedin.com/in/gregfegan/" TargetMode="External"/><Relationship Id="rId2883" Type="http://schemas.openxmlformats.org/officeDocument/2006/relationships/hyperlink" Target="https://www.linkedin.com/in/sfohn/" TargetMode="External"/><Relationship Id="rId1553" Type="http://schemas.openxmlformats.org/officeDocument/2006/relationships/hyperlink" Target="https://disruptops.com/" TargetMode="External"/><Relationship Id="rId2884" Type="http://schemas.openxmlformats.org/officeDocument/2006/relationships/hyperlink" Target="https://www.linkedin.com/in/gkosaka/" TargetMode="External"/><Relationship Id="rId1543" Type="http://schemas.openxmlformats.org/officeDocument/2006/relationships/hyperlink" Target="https://www.directrecruiters.com/" TargetMode="External"/><Relationship Id="rId2874" Type="http://schemas.openxmlformats.org/officeDocument/2006/relationships/hyperlink" Target="https://www.netsweeper.com/" TargetMode="External"/><Relationship Id="rId1544" Type="http://schemas.openxmlformats.org/officeDocument/2006/relationships/hyperlink" Target="https://www.linkedin.com/in/dan-charney-278a4a1/" TargetMode="External"/><Relationship Id="rId2875" Type="http://schemas.openxmlformats.org/officeDocument/2006/relationships/hyperlink" Target="https://www.linkedin.com/in/perryroach" TargetMode="External"/><Relationship Id="rId1545" Type="http://schemas.openxmlformats.org/officeDocument/2006/relationships/hyperlink" Target="https://www.linkedin.com/in/christy-fox/" TargetMode="External"/><Relationship Id="rId2876" Type="http://schemas.openxmlformats.org/officeDocument/2006/relationships/hyperlink" Target="https://www.nettitude.com/" TargetMode="External"/><Relationship Id="rId1546" Type="http://schemas.openxmlformats.org/officeDocument/2006/relationships/hyperlink" Target="https://directrm.com/" TargetMode="External"/><Relationship Id="rId2877" Type="http://schemas.openxmlformats.org/officeDocument/2006/relationships/hyperlink" Target="https://www.linkedin.com/in/karen-bolton/" TargetMode="External"/><Relationship Id="rId1547" Type="http://schemas.openxmlformats.org/officeDocument/2006/relationships/hyperlink" Target="https://www.linkedin.com/in/joe-baggio-90377610/" TargetMode="External"/><Relationship Id="rId2878" Type="http://schemas.openxmlformats.org/officeDocument/2006/relationships/hyperlink" Target="https://uk.linkedin.com/in/stevesherar" TargetMode="External"/><Relationship Id="rId1548" Type="http://schemas.openxmlformats.org/officeDocument/2006/relationships/hyperlink" Target="https://dispel.io/" TargetMode="External"/><Relationship Id="rId2879" Type="http://schemas.openxmlformats.org/officeDocument/2006/relationships/hyperlink" Target="https://www.netwrix.com/" TargetMode="External"/><Relationship Id="rId1549" Type="http://schemas.openxmlformats.org/officeDocument/2006/relationships/hyperlink" Target="https://www.linkedin.com/in/ethanschmertzler/" TargetMode="External"/><Relationship Id="rId959" Type="http://schemas.openxmlformats.org/officeDocument/2006/relationships/hyperlink" Target="https://www.linkedin.com/in/lisun-kung-2715b8/" TargetMode="External"/><Relationship Id="rId954" Type="http://schemas.openxmlformats.org/officeDocument/2006/relationships/hyperlink" Target="https://www.cloudpassage.com/" TargetMode="External"/><Relationship Id="rId953" Type="http://schemas.openxmlformats.org/officeDocument/2006/relationships/hyperlink" Target="https://www.cloudneeti.com/" TargetMode="External"/><Relationship Id="rId952" Type="http://schemas.openxmlformats.org/officeDocument/2006/relationships/hyperlink" Target="https://www.linkedin.com/in/melissa-he-61b5497/" TargetMode="External"/><Relationship Id="rId951" Type="http://schemas.openxmlformats.org/officeDocument/2006/relationships/hyperlink" Target="https://www.linkedin.com/in/bill-huang-188749/" TargetMode="External"/><Relationship Id="rId958" Type="http://schemas.openxmlformats.org/officeDocument/2006/relationships/hyperlink" Target="https://www.cloudvisory.com/" TargetMode="External"/><Relationship Id="rId957" Type="http://schemas.openxmlformats.org/officeDocument/2006/relationships/hyperlink" Target="https://www.linkedin.com/in/matthias-chin-13b3396/" TargetMode="External"/><Relationship Id="rId956" Type="http://schemas.openxmlformats.org/officeDocument/2006/relationships/hyperlink" Target="https://www.linkedin.com/in/richjguth/" TargetMode="External"/><Relationship Id="rId955" Type="http://schemas.openxmlformats.org/officeDocument/2006/relationships/hyperlink" Target="https://www.linkedin.com/in/carsonsweet/" TargetMode="External"/><Relationship Id="rId950" Type="http://schemas.openxmlformats.org/officeDocument/2006/relationships/hyperlink" Target="https://www.en.cloudminds.com/" TargetMode="External"/><Relationship Id="rId2870" Type="http://schemas.openxmlformats.org/officeDocument/2006/relationships/hyperlink" Target="https://ca.linkedin.com/in/stewart-wright" TargetMode="External"/><Relationship Id="rId1540" Type="http://schemas.openxmlformats.org/officeDocument/2006/relationships/hyperlink" Target="https://www.linkedin.com/in/annajjensen/" TargetMode="External"/><Relationship Id="rId2871" Type="http://schemas.openxmlformats.org/officeDocument/2006/relationships/hyperlink" Target="https://www.onespan.com/" TargetMode="External"/><Relationship Id="rId1541" Type="http://schemas.openxmlformats.org/officeDocument/2006/relationships/hyperlink" Target="https://digitalshield.net/" TargetMode="External"/><Relationship Id="rId2872" Type="http://schemas.openxmlformats.org/officeDocument/2006/relationships/hyperlink" Target="https://www.linkedin.com/in/scottmclements/" TargetMode="External"/><Relationship Id="rId1542" Type="http://schemas.openxmlformats.org/officeDocument/2006/relationships/hyperlink" Target="https://www.linkedin.com/in/joechurch2124/" TargetMode="External"/><Relationship Id="rId2873" Type="http://schemas.openxmlformats.org/officeDocument/2006/relationships/hyperlink" Target="https://www.linkedin.com/in/johnnybgood/" TargetMode="External"/><Relationship Id="rId2027" Type="http://schemas.openxmlformats.org/officeDocument/2006/relationships/hyperlink" Target="https://www.linkedin.com/in/jameskunkel/" TargetMode="External"/><Relationship Id="rId3359" Type="http://schemas.openxmlformats.org/officeDocument/2006/relationships/hyperlink" Target="https://www.rapidssl.com/" TargetMode="External"/><Relationship Id="rId2028" Type="http://schemas.openxmlformats.org/officeDocument/2006/relationships/hyperlink" Target="https://gospel.tech/" TargetMode="External"/><Relationship Id="rId3358" Type="http://schemas.openxmlformats.org/officeDocument/2006/relationships/hyperlink" Target="https://www.raoncorp.com/" TargetMode="External"/><Relationship Id="rId4689" Type="http://schemas.openxmlformats.org/officeDocument/2006/relationships/hyperlink" Target="https://www.linkedin.com/in/itzhaka/" TargetMode="External"/><Relationship Id="rId2029" Type="http://schemas.openxmlformats.org/officeDocument/2006/relationships/hyperlink" Target="https://www.grammatech.com/" TargetMode="External"/><Relationship Id="rId107" Type="http://schemas.openxmlformats.org/officeDocument/2006/relationships/hyperlink" Target="https://www.crunchbase.com/search/organizations/field/organizations/location_identifiers/london-england" TargetMode="External"/><Relationship Id="rId106" Type="http://schemas.openxmlformats.org/officeDocument/2006/relationships/hyperlink" Target="https://www.linkedin.com/in/citadelconsulting" TargetMode="External"/><Relationship Id="rId105" Type="http://schemas.openxmlformats.org/officeDocument/2006/relationships/hyperlink" Target="https://www.activecypher.com/" TargetMode="External"/><Relationship Id="rId104" Type="http://schemas.openxmlformats.org/officeDocument/2006/relationships/hyperlink" Target="https://www.crunchbase.com/search/organizations/field/organizations/location_identifiers/costa-mesa-california" TargetMode="External"/><Relationship Id="rId109" Type="http://schemas.openxmlformats.org/officeDocument/2006/relationships/hyperlink" Target="https://www.crunchbase.com/search/organizations/field/organizations/location_identifiers/london-england" TargetMode="External"/><Relationship Id="rId4680" Type="http://schemas.openxmlformats.org/officeDocument/2006/relationships/hyperlink" Target="https://www.linkedin.com/in/rajpuri/" TargetMode="External"/><Relationship Id="rId108" Type="http://schemas.openxmlformats.org/officeDocument/2006/relationships/hyperlink" Target="https://www.acumin.co.uk/" TargetMode="External"/><Relationship Id="rId3351" Type="http://schemas.openxmlformats.org/officeDocument/2006/relationships/hyperlink" Target="http://www.rand.org/" TargetMode="External"/><Relationship Id="rId4682" Type="http://schemas.openxmlformats.org/officeDocument/2006/relationships/hyperlink" Target="https://www.yarix.com/" TargetMode="External"/><Relationship Id="rId2020" Type="http://schemas.openxmlformats.org/officeDocument/2006/relationships/hyperlink" Target="https://www.goanywhere.com/" TargetMode="External"/><Relationship Id="rId3350" Type="http://schemas.openxmlformats.org/officeDocument/2006/relationships/hyperlink" Target="https://www.linkedin.com/in/schullerd/" TargetMode="External"/><Relationship Id="rId4681" Type="http://schemas.openxmlformats.org/officeDocument/2006/relationships/hyperlink" Target="https://www.linkedin.com/in/sarangopalakrishnan/" TargetMode="External"/><Relationship Id="rId2021" Type="http://schemas.openxmlformats.org/officeDocument/2006/relationships/hyperlink" Target="https://www.linkedin.com/in/bobluebbe/" TargetMode="External"/><Relationship Id="rId3353" Type="http://schemas.openxmlformats.org/officeDocument/2006/relationships/hyperlink" Target="http://www.randori.com/" TargetMode="External"/><Relationship Id="rId4684" Type="http://schemas.openxmlformats.org/officeDocument/2006/relationships/hyperlink" Target="https://www.linkedin.com/in/ksheth/" TargetMode="External"/><Relationship Id="rId2022" Type="http://schemas.openxmlformats.org/officeDocument/2006/relationships/hyperlink" Target="https://www.genians.com/" TargetMode="External"/><Relationship Id="rId3352" Type="http://schemas.openxmlformats.org/officeDocument/2006/relationships/hyperlink" Target="https://www.linkedin.com/in/michael-rich-732aa32b/" TargetMode="External"/><Relationship Id="rId4683" Type="http://schemas.openxmlformats.org/officeDocument/2006/relationships/hyperlink" Target="https://yaxa.io/" TargetMode="External"/><Relationship Id="rId103" Type="http://schemas.openxmlformats.org/officeDocument/2006/relationships/hyperlink" Target="https://www.linkedin.com/in/john-strand-a1b4b62" TargetMode="External"/><Relationship Id="rId2023" Type="http://schemas.openxmlformats.org/officeDocument/2006/relationships/hyperlink" Target="https://www.goodharbor.net/" TargetMode="External"/><Relationship Id="rId3355" Type="http://schemas.openxmlformats.org/officeDocument/2006/relationships/hyperlink" Target="https://www.rangeforce.com/" TargetMode="External"/><Relationship Id="rId4686" Type="http://schemas.openxmlformats.org/officeDocument/2006/relationships/hyperlink" Target="https://www.linkedin.com/in/stinaehrensvard/" TargetMode="External"/><Relationship Id="rId102" Type="http://schemas.openxmlformats.org/officeDocument/2006/relationships/hyperlink" Target="https://www.activecountermeasures.com/" TargetMode="External"/><Relationship Id="rId2024" Type="http://schemas.openxmlformats.org/officeDocument/2006/relationships/hyperlink" Target="https://www.linkedin.com/in/richard-clarke-177930140/" TargetMode="External"/><Relationship Id="rId3354" Type="http://schemas.openxmlformats.org/officeDocument/2006/relationships/hyperlink" Target="https://www.linkedin.com/in/brian-hazzard-583755/" TargetMode="External"/><Relationship Id="rId4685" Type="http://schemas.openxmlformats.org/officeDocument/2006/relationships/hyperlink" Target="https://www.yubico.com/" TargetMode="External"/><Relationship Id="rId101" Type="http://schemas.openxmlformats.org/officeDocument/2006/relationships/hyperlink" Target="https://www.crunchbase.com/search/organizations/field/organizations/location_identifiers/spearfish-south-dakota" TargetMode="External"/><Relationship Id="rId2025" Type="http://schemas.openxmlformats.org/officeDocument/2006/relationships/hyperlink" Target="https://www.gosecure.net/" TargetMode="External"/><Relationship Id="rId3357" Type="http://schemas.openxmlformats.org/officeDocument/2006/relationships/hyperlink" Target="https://www.linkedin.com/in/william-m-munroe-83aa094/" TargetMode="External"/><Relationship Id="rId4688" Type="http://schemas.openxmlformats.org/officeDocument/2006/relationships/hyperlink" Target="http://www.zecops.com" TargetMode="External"/><Relationship Id="rId100" Type="http://schemas.openxmlformats.org/officeDocument/2006/relationships/hyperlink" Target="https://www.crunchbase.com/search/people/field/organizations/num_employees_enum/acpl-systems" TargetMode="External"/><Relationship Id="rId2026" Type="http://schemas.openxmlformats.org/officeDocument/2006/relationships/hyperlink" Target="https://www.linkedin.com/in/nealcreighton/" TargetMode="External"/><Relationship Id="rId3356" Type="http://schemas.openxmlformats.org/officeDocument/2006/relationships/hyperlink" Target="https://www.linkedin.com/in/taavimust/" TargetMode="External"/><Relationship Id="rId4687" Type="http://schemas.openxmlformats.org/officeDocument/2006/relationships/hyperlink" Target="https://www.linkedin.com/in/ronniemanning/" TargetMode="External"/><Relationship Id="rId2016" Type="http://schemas.openxmlformats.org/officeDocument/2006/relationships/hyperlink" Target="https://www.linkedin.com/in/koji-takenobu-6082b432/" TargetMode="External"/><Relationship Id="rId3348" Type="http://schemas.openxmlformats.org/officeDocument/2006/relationships/hyperlink" Target="https://www.linkedin.com/in/thomashoffmann/" TargetMode="External"/><Relationship Id="rId4679" Type="http://schemas.openxmlformats.org/officeDocument/2006/relationships/hyperlink" Target="https://www.yaanatech.com/" TargetMode="External"/><Relationship Id="rId2017" Type="http://schemas.openxmlformats.org/officeDocument/2006/relationships/hyperlink" Target="https://www.gluu.org/" TargetMode="External"/><Relationship Id="rId3347" Type="http://schemas.openxmlformats.org/officeDocument/2006/relationships/hyperlink" Target="https://www.radarservices.com/" TargetMode="External"/><Relationship Id="rId4678" Type="http://schemas.openxmlformats.org/officeDocument/2006/relationships/hyperlink" Target="https://www.primekey.com/" TargetMode="External"/><Relationship Id="rId2018" Type="http://schemas.openxmlformats.org/officeDocument/2006/relationships/hyperlink" Target="https://www.linkedin.com/in/nynymike/" TargetMode="External"/><Relationship Id="rId2019" Type="http://schemas.openxmlformats.org/officeDocument/2006/relationships/hyperlink" Target="https://gmsectec.com/" TargetMode="External"/><Relationship Id="rId3349" Type="http://schemas.openxmlformats.org/officeDocument/2006/relationships/hyperlink" Target="http://www.radiantlogic.com/" TargetMode="External"/><Relationship Id="rId3340" Type="http://schemas.openxmlformats.org/officeDocument/2006/relationships/hyperlink" Target="https://www.linkedin.com/in/jennifer-ferguson-mktg/" TargetMode="External"/><Relationship Id="rId4671" Type="http://schemas.openxmlformats.org/officeDocument/2006/relationships/hyperlink" Target="https://www.linkedin.com/in/jeffreyanderson/" TargetMode="External"/><Relationship Id="rId4670" Type="http://schemas.openxmlformats.org/officeDocument/2006/relationships/hyperlink" Target="https://www.xmcyber.com/" TargetMode="External"/><Relationship Id="rId2010" Type="http://schemas.openxmlformats.org/officeDocument/2006/relationships/hyperlink" Target="https://www.linkedin.com/in/charliebaird/" TargetMode="External"/><Relationship Id="rId3342" Type="http://schemas.openxmlformats.org/officeDocument/2006/relationships/hyperlink" Target="https://www.linkedin.com/in/fabien-dombard/?originalSubdomain=de" TargetMode="External"/><Relationship Id="rId4673" Type="http://schemas.openxmlformats.org/officeDocument/2006/relationships/hyperlink" Target="https://ccsecuritytraining.com/" TargetMode="External"/><Relationship Id="rId2011" Type="http://schemas.openxmlformats.org/officeDocument/2006/relationships/hyperlink" Target="https://www.globallearningsystems.com/" TargetMode="External"/><Relationship Id="rId3341" Type="http://schemas.openxmlformats.org/officeDocument/2006/relationships/hyperlink" Target="http://www.quoscient.io/en/" TargetMode="External"/><Relationship Id="rId4672" Type="http://schemas.openxmlformats.org/officeDocument/2006/relationships/hyperlink" Target="https://www.linkedin.com/in/chrisancell/" TargetMode="External"/><Relationship Id="rId2012" Type="http://schemas.openxmlformats.org/officeDocument/2006/relationships/hyperlink" Target="https://www.linkedin.com/in/larry-cates-8519865/?msgControlName=reply_to_sender&amp;msgConversationId=6674333349655539712&amp;msgOverlay=true" TargetMode="External"/><Relationship Id="rId3344" Type="http://schemas.openxmlformats.org/officeDocument/2006/relationships/hyperlink" Target="https://www.racktopsystems.com/" TargetMode="External"/><Relationship Id="rId4675" Type="http://schemas.openxmlformats.org/officeDocument/2006/relationships/hyperlink" Target="https://xpertdpo.com/" TargetMode="External"/><Relationship Id="rId2013" Type="http://schemas.openxmlformats.org/officeDocument/2006/relationships/hyperlink" Target="https://www.linkedin.com/in/erica-smith-2206a021/" TargetMode="External"/><Relationship Id="rId3343" Type="http://schemas.openxmlformats.org/officeDocument/2006/relationships/hyperlink" Target="https://www.linkedin.com/in/ioannis-bizimis-6423527/?originalSubdomain=de" TargetMode="External"/><Relationship Id="rId4674" Type="http://schemas.openxmlformats.org/officeDocument/2006/relationships/hyperlink" Target="https://www.linkedin.com/in/mary-ellen-de-castro-73636a143/" TargetMode="External"/><Relationship Id="rId2014" Type="http://schemas.openxmlformats.org/officeDocument/2006/relationships/hyperlink" Target="https://www.globalsign.com/" TargetMode="External"/><Relationship Id="rId3346" Type="http://schemas.openxmlformats.org/officeDocument/2006/relationships/hyperlink" Target="https://www.linkedin.com/in/laurabednash/" TargetMode="External"/><Relationship Id="rId4677" Type="http://schemas.openxmlformats.org/officeDocument/2006/relationships/hyperlink" Target="https://mitigatecyber.com/" TargetMode="External"/><Relationship Id="rId2015" Type="http://schemas.openxmlformats.org/officeDocument/2006/relationships/hyperlink" Target="https://www.linkedin.com/in/ichiro-chujo-a714165a/" TargetMode="External"/><Relationship Id="rId3345" Type="http://schemas.openxmlformats.org/officeDocument/2006/relationships/hyperlink" Target="https://www.linkedin.com/in/ericbednash" TargetMode="External"/><Relationship Id="rId4676" Type="http://schemas.openxmlformats.org/officeDocument/2006/relationships/hyperlink" Target="https://xtn-lab.com/" TargetMode="External"/><Relationship Id="rId2049" Type="http://schemas.openxmlformats.org/officeDocument/2006/relationships/hyperlink" Target="https://www.linkedin.com/in/kmobrien/" TargetMode="External"/><Relationship Id="rId129" Type="http://schemas.openxmlformats.org/officeDocument/2006/relationships/hyperlink" Target="https://www.linkedin.com/in/ayman-sayed-41662a1/" TargetMode="External"/><Relationship Id="rId128" Type="http://schemas.openxmlformats.org/officeDocument/2006/relationships/hyperlink" Target="https://www.bmc.com/" TargetMode="External"/><Relationship Id="rId127" Type="http://schemas.openxmlformats.org/officeDocument/2006/relationships/hyperlink" Target="https://uk.linkedin.com/in/adventimmikegillespie" TargetMode="External"/><Relationship Id="rId126" Type="http://schemas.openxmlformats.org/officeDocument/2006/relationships/hyperlink" Target="https://www.advent-im.co.uk/" TargetMode="External"/><Relationship Id="rId3371" Type="http://schemas.openxmlformats.org/officeDocument/2006/relationships/hyperlink" Target="https://il.linkedin.com/in/nerisimchoni" TargetMode="External"/><Relationship Id="rId2040" Type="http://schemas.openxmlformats.org/officeDocument/2006/relationships/hyperlink" Target="https://www.graylog.org/" TargetMode="External"/><Relationship Id="rId3370" Type="http://schemas.openxmlformats.org/officeDocument/2006/relationships/hyperlink" Target="https://il.linkedin.com/in/eyal-hayardeny-8aa1293b" TargetMode="External"/><Relationship Id="rId121" Type="http://schemas.openxmlformats.org/officeDocument/2006/relationships/hyperlink" Target="https://www.linkedin.com/in/paul-allen-6915a17" TargetMode="External"/><Relationship Id="rId2041" Type="http://schemas.openxmlformats.org/officeDocument/2006/relationships/hyperlink" Target="https://www.linkedin.com/in/andygrolnick/" TargetMode="External"/><Relationship Id="rId3373" Type="http://schemas.openxmlformats.org/officeDocument/2006/relationships/hyperlink" Target="https://www.linkedin.com/in/angiesingerkeating/" TargetMode="External"/><Relationship Id="rId120" Type="http://schemas.openxmlformats.org/officeDocument/2006/relationships/hyperlink" Target="https://www.adaptivetechgroup.com/" TargetMode="External"/><Relationship Id="rId2042" Type="http://schemas.openxmlformats.org/officeDocument/2006/relationships/hyperlink" Target="https://www.linkedin.com/in/kimberspradlin/" TargetMode="External"/><Relationship Id="rId3372" Type="http://schemas.openxmlformats.org/officeDocument/2006/relationships/hyperlink" Target="https://reclamere.com/" TargetMode="External"/><Relationship Id="rId2043" Type="http://schemas.openxmlformats.org/officeDocument/2006/relationships/hyperlink" Target="https://www.crunchbase.com/search/funding_rounds/field/organizations/funding_total/graylog" TargetMode="External"/><Relationship Id="rId3375" Type="http://schemas.openxmlformats.org/officeDocument/2006/relationships/hyperlink" Target="https://ru.linkedin.com/in/christopherahlberg" TargetMode="External"/><Relationship Id="rId2044" Type="http://schemas.openxmlformats.org/officeDocument/2006/relationships/hyperlink" Target="https://grc2020.com/" TargetMode="External"/><Relationship Id="rId3374" Type="http://schemas.openxmlformats.org/officeDocument/2006/relationships/hyperlink" Target="https://www.recordedfuture.com/" TargetMode="External"/><Relationship Id="rId125" Type="http://schemas.openxmlformats.org/officeDocument/2006/relationships/hyperlink" Target="https://uk.linkedin.com/in/graemecoffey" TargetMode="External"/><Relationship Id="rId2045" Type="http://schemas.openxmlformats.org/officeDocument/2006/relationships/hyperlink" Target="https://www.linkedin.com/in/mkrasmussen/" TargetMode="External"/><Relationship Id="rId3377" Type="http://schemas.openxmlformats.org/officeDocument/2006/relationships/hyperlink" Target="https://www.redballoonsecurity.com/" TargetMode="External"/><Relationship Id="rId124" Type="http://schemas.openxmlformats.org/officeDocument/2006/relationships/hyperlink" Target="https://ie.linkedin.com/in/brian-collins-0b186443" TargetMode="External"/><Relationship Id="rId2046" Type="http://schemas.openxmlformats.org/officeDocument/2006/relationships/hyperlink" Target="https://grcgroup.co.uk/" TargetMode="External"/><Relationship Id="rId3376" Type="http://schemas.openxmlformats.org/officeDocument/2006/relationships/hyperlink" Target="https://www.linkedin.com/in/twentworth/" TargetMode="External"/><Relationship Id="rId123" Type="http://schemas.openxmlformats.org/officeDocument/2006/relationships/hyperlink" Target="https://www.adaptivemobile.com/" TargetMode="External"/><Relationship Id="rId2047" Type="http://schemas.openxmlformats.org/officeDocument/2006/relationships/hyperlink" Target="https://www.crunchbase.com/search/organizations/field/organizations/location_identifiers/waltham-massachusetts" TargetMode="External"/><Relationship Id="rId3379" Type="http://schemas.openxmlformats.org/officeDocument/2006/relationships/hyperlink" Target="https://www.crunchbase.com/search/funding_rounds/field/organizations/last_funding_type/red-balloon-secrurity" TargetMode="External"/><Relationship Id="rId122" Type="http://schemas.openxmlformats.org/officeDocument/2006/relationships/hyperlink" Target="https://www.crunchbase.com/search/organizations/field/organizations/location_identifiers/dublin-dublin" TargetMode="External"/><Relationship Id="rId2048" Type="http://schemas.openxmlformats.org/officeDocument/2006/relationships/hyperlink" Target="https://www.greathorn.com/" TargetMode="External"/><Relationship Id="rId3378" Type="http://schemas.openxmlformats.org/officeDocument/2006/relationships/hyperlink" Target="https://www.linkedin.com/in/ang-cui-705a42/" TargetMode="External"/><Relationship Id="rId2038" Type="http://schemas.openxmlformats.org/officeDocument/2006/relationships/hyperlink" Target="https://www.linkedin.com/in/jvanantwerp/" TargetMode="External"/><Relationship Id="rId2039" Type="http://schemas.openxmlformats.org/officeDocument/2006/relationships/hyperlink" Target="https://www.crunchbase.com/search/organizations/field/organizations/location_identifiers/houston-texas" TargetMode="External"/><Relationship Id="rId3369" Type="http://schemas.openxmlformats.org/officeDocument/2006/relationships/hyperlink" Target="https://www.reblaze.com/" TargetMode="External"/><Relationship Id="rId118" Type="http://schemas.openxmlformats.org/officeDocument/2006/relationships/hyperlink" Target="https://www.linkedin.com/in/jeffcharrell" TargetMode="External"/><Relationship Id="rId117" Type="http://schemas.openxmlformats.org/officeDocument/2006/relationships/hyperlink" Target="https://adaptiva.com/" TargetMode="External"/><Relationship Id="rId116" Type="http://schemas.openxmlformats.org/officeDocument/2006/relationships/hyperlink" Target="https://www.crunchbase.com/search/people/field/organizations/num_employees_enum/adnovum" TargetMode="External"/><Relationship Id="rId115" Type="http://schemas.openxmlformats.org/officeDocument/2006/relationships/hyperlink" Target="https://ch.linkedin.com/in/thomas-zangerl-64251921" TargetMode="External"/><Relationship Id="rId3360" Type="http://schemas.openxmlformats.org/officeDocument/2006/relationships/hyperlink" Target="https://raveneyegroup.com/" TargetMode="External"/><Relationship Id="rId4691" Type="http://schemas.openxmlformats.org/officeDocument/2006/relationships/hyperlink" Target="https://www.linkedin.com/in/alexeyraevsky/?originalSubdomain=ch" TargetMode="External"/><Relationship Id="rId119" Type="http://schemas.openxmlformats.org/officeDocument/2006/relationships/hyperlink" Target="https://www.crunchbase.com/search/organizations/field/organizations/location_identifiers/snohomish-washington" TargetMode="External"/><Relationship Id="rId4690" Type="http://schemas.openxmlformats.org/officeDocument/2006/relationships/hyperlink" Target="http://zecurion.com" TargetMode="External"/><Relationship Id="rId110" Type="http://schemas.openxmlformats.org/officeDocument/2006/relationships/hyperlink" Target="https://www.acunetix.com/" TargetMode="External"/><Relationship Id="rId2030" Type="http://schemas.openxmlformats.org/officeDocument/2006/relationships/hyperlink" Target="https://www.linkedin.com/in/mikedager/" TargetMode="External"/><Relationship Id="rId3362" Type="http://schemas.openxmlformats.org/officeDocument/2006/relationships/hyperlink" Target="https://www.linkedin.com/in/puckett/" TargetMode="External"/><Relationship Id="rId4693" Type="http://schemas.openxmlformats.org/officeDocument/2006/relationships/hyperlink" Target="http://www.zeguro.com/" TargetMode="External"/><Relationship Id="rId2031" Type="http://schemas.openxmlformats.org/officeDocument/2006/relationships/hyperlink" Target="https://www.linkedin.com/in/andrewbmeyer/" TargetMode="External"/><Relationship Id="rId3361" Type="http://schemas.openxmlformats.org/officeDocument/2006/relationships/hyperlink" Target="https://raxis.com/" TargetMode="External"/><Relationship Id="rId4692" Type="http://schemas.openxmlformats.org/officeDocument/2006/relationships/hyperlink" Target="https://www.linkedin.com/in/ratikagarg/" TargetMode="External"/><Relationship Id="rId2032" Type="http://schemas.openxmlformats.org/officeDocument/2006/relationships/hyperlink" Target="https://www.crunchbase.com/search/organizations/field/organizations/location_identifiers/oakland-california" TargetMode="External"/><Relationship Id="rId3364" Type="http://schemas.openxmlformats.org/officeDocument/2006/relationships/hyperlink" Target="https://rayzone.com/" TargetMode="External"/><Relationship Id="rId4695" Type="http://schemas.openxmlformats.org/officeDocument/2006/relationships/hyperlink" Target="https://www.lenznergroup.com/" TargetMode="External"/><Relationship Id="rId2033" Type="http://schemas.openxmlformats.org/officeDocument/2006/relationships/hyperlink" Target="https://goteleport.com/" TargetMode="External"/><Relationship Id="rId3363" Type="http://schemas.openxmlformats.org/officeDocument/2006/relationships/hyperlink" Target="https://www.linkedin.com/in/paul-perkinson-5790294/" TargetMode="External"/><Relationship Id="rId4694" Type="http://schemas.openxmlformats.org/officeDocument/2006/relationships/hyperlink" Target="https://www.linkedin.com/in/siddgavirneni/" TargetMode="External"/><Relationship Id="rId114" Type="http://schemas.openxmlformats.org/officeDocument/2006/relationships/hyperlink" Target="https://www.adnovum.ch/" TargetMode="External"/><Relationship Id="rId2034" Type="http://schemas.openxmlformats.org/officeDocument/2006/relationships/hyperlink" Target="https://www.linkedin.com/in/kontsevoy/" TargetMode="External"/><Relationship Id="rId3366" Type="http://schemas.openxmlformats.org/officeDocument/2006/relationships/hyperlink" Target="https://www.linkedin.com/in/shmuel-zailer-9069296/" TargetMode="External"/><Relationship Id="rId4697" Type="http://schemas.openxmlformats.org/officeDocument/2006/relationships/hyperlink" Target="http://zenmate.com/" TargetMode="External"/><Relationship Id="rId113" Type="http://schemas.openxmlformats.org/officeDocument/2006/relationships/hyperlink" Target="https://www.crunchbase.com/search/organizations/field/organizations/location_identifiers/z%C3%BCrich-zurich" TargetMode="External"/><Relationship Id="rId2035" Type="http://schemas.openxmlformats.org/officeDocument/2006/relationships/hyperlink" Target="https://www.linkedin.com/in/herringmark/" TargetMode="External"/><Relationship Id="rId3365" Type="http://schemas.openxmlformats.org/officeDocument/2006/relationships/hyperlink" Target="https://www.razlee.com/" TargetMode="External"/><Relationship Id="rId4696" Type="http://schemas.openxmlformats.org/officeDocument/2006/relationships/hyperlink" Target="https://www.linkedin.com/in/tracylenzner/" TargetMode="External"/><Relationship Id="rId112" Type="http://schemas.openxmlformats.org/officeDocument/2006/relationships/hyperlink" Target="https://www.crunchbase.com/search/people/field/organizations/num_employees_enum/acunetix" TargetMode="External"/><Relationship Id="rId2036" Type="http://schemas.openxmlformats.org/officeDocument/2006/relationships/hyperlink" Target="https://www.gravwell.io/" TargetMode="External"/><Relationship Id="rId3368" Type="http://schemas.openxmlformats.org/officeDocument/2006/relationships/hyperlink" Target="https://www.razorpoint.online/" TargetMode="External"/><Relationship Id="rId4699" Type="http://schemas.openxmlformats.org/officeDocument/2006/relationships/hyperlink" Target="http://www.zentera.net" TargetMode="External"/><Relationship Id="rId111" Type="http://schemas.openxmlformats.org/officeDocument/2006/relationships/hyperlink" Target="https://uk.linkedin.com/in/fmavituna" TargetMode="External"/><Relationship Id="rId2037" Type="http://schemas.openxmlformats.org/officeDocument/2006/relationships/hyperlink" Target="https://www.linkedin.com/in/corey-thuen/" TargetMode="External"/><Relationship Id="rId3367" Type="http://schemas.openxmlformats.org/officeDocument/2006/relationships/hyperlink" Target="https://il.linkedin.com/in/nissimmenashe" TargetMode="External"/><Relationship Id="rId4698" Type="http://schemas.openxmlformats.org/officeDocument/2006/relationships/hyperlink" Target="https://www.linkedin.com/in/mochola/" TargetMode="External"/><Relationship Id="rId3315" Type="http://schemas.openxmlformats.org/officeDocument/2006/relationships/hyperlink" Target="https://www.linkedin.com/in/krishna-kurapati-1a41b9/" TargetMode="External"/><Relationship Id="rId4646" Type="http://schemas.openxmlformats.org/officeDocument/2006/relationships/hyperlink" Target="http://www.wombatsecurity.com" TargetMode="External"/><Relationship Id="rId3314" Type="http://schemas.openxmlformats.org/officeDocument/2006/relationships/hyperlink" Target="http://www.qliqsoft.com" TargetMode="External"/><Relationship Id="rId4645" Type="http://schemas.openxmlformats.org/officeDocument/2006/relationships/hyperlink" Target="https://www.linkedin.com/in/larrystefonic/" TargetMode="External"/><Relationship Id="rId3317" Type="http://schemas.openxmlformats.org/officeDocument/2006/relationships/hyperlink" Target="https://www.linkedin.com/in/jsncrabtree/" TargetMode="External"/><Relationship Id="rId4648" Type="http://schemas.openxmlformats.org/officeDocument/2006/relationships/hyperlink" Target="https://www.linkedin.com/in/adam-t-5805504/" TargetMode="External"/><Relationship Id="rId3316" Type="http://schemas.openxmlformats.org/officeDocument/2006/relationships/hyperlink" Target="http://www.qomplx.com" TargetMode="External"/><Relationship Id="rId4647" Type="http://schemas.openxmlformats.org/officeDocument/2006/relationships/hyperlink" Target="https://www.wontok.com/" TargetMode="External"/><Relationship Id="rId3319" Type="http://schemas.openxmlformats.org/officeDocument/2006/relationships/hyperlink" Target="http://qrator.net/en/" TargetMode="External"/><Relationship Id="rId3318" Type="http://schemas.openxmlformats.org/officeDocument/2006/relationships/hyperlink" Target="https://www.linkedin.com/in/kevinrich/" TargetMode="External"/><Relationship Id="rId4649" Type="http://schemas.openxmlformats.org/officeDocument/2006/relationships/hyperlink" Target="https://www.linkedin.com/in/amanda-mariatti-2539562a/" TargetMode="External"/><Relationship Id="rId4640" Type="http://schemas.openxmlformats.org/officeDocument/2006/relationships/hyperlink" Target="https://www.withum.com/" TargetMode="External"/><Relationship Id="rId3311" Type="http://schemas.openxmlformats.org/officeDocument/2006/relationships/hyperlink" Target="http://q6cyber.com" TargetMode="External"/><Relationship Id="rId4642" Type="http://schemas.openxmlformats.org/officeDocument/2006/relationships/hyperlink" Target="https://wiz.io/" TargetMode="External"/><Relationship Id="rId3310" Type="http://schemas.openxmlformats.org/officeDocument/2006/relationships/hyperlink" Target="https://www.linkedin.com/in/bobegner/" TargetMode="External"/><Relationship Id="rId4641" Type="http://schemas.openxmlformats.org/officeDocument/2006/relationships/hyperlink" Target="https://www.linkedin.com/in/bill-hagaman-1ab987/" TargetMode="External"/><Relationship Id="rId3313" Type="http://schemas.openxmlformats.org/officeDocument/2006/relationships/hyperlink" Target="https://www.linkedin.com/in/chriscastaldo/" TargetMode="External"/><Relationship Id="rId4644" Type="http://schemas.openxmlformats.org/officeDocument/2006/relationships/hyperlink" Target="https://www.wolfssl.com/" TargetMode="External"/><Relationship Id="rId3312" Type="http://schemas.openxmlformats.org/officeDocument/2006/relationships/hyperlink" Target="https://www.linkedin.com/in/elidominitz/" TargetMode="External"/><Relationship Id="rId4643" Type="http://schemas.openxmlformats.org/officeDocument/2006/relationships/hyperlink" Target="https://www.wizlynxgroup.com/ch/en/" TargetMode="External"/><Relationship Id="rId3304" Type="http://schemas.openxmlformats.org/officeDocument/2006/relationships/hyperlink" Target="https://www.purevpn.com/" TargetMode="External"/><Relationship Id="rId4635" Type="http://schemas.openxmlformats.org/officeDocument/2006/relationships/hyperlink" Target="https://wirewheel.io/" TargetMode="External"/><Relationship Id="rId3303" Type="http://schemas.openxmlformats.org/officeDocument/2006/relationships/hyperlink" Target="https://www.linkedin.com/in/paul-cormier-78a2024" TargetMode="External"/><Relationship Id="rId4634" Type="http://schemas.openxmlformats.org/officeDocument/2006/relationships/hyperlink" Target="https://www.linkedin.com/in/charlesbraswell/" TargetMode="External"/><Relationship Id="rId3306" Type="http://schemas.openxmlformats.org/officeDocument/2006/relationships/hyperlink" Target="http://pwc.com" TargetMode="External"/><Relationship Id="rId4637" Type="http://schemas.openxmlformats.org/officeDocument/2006/relationships/hyperlink" Target="https://www.linkedin.com/in/camillelandau/" TargetMode="External"/><Relationship Id="rId3305" Type="http://schemas.openxmlformats.org/officeDocument/2006/relationships/hyperlink" Target="https://www.linkedin.com/in/uzairgadit/" TargetMode="External"/><Relationship Id="rId4636" Type="http://schemas.openxmlformats.org/officeDocument/2006/relationships/hyperlink" Target="https://www.linkedin.com/in/justin-antonipillai-86a55329/" TargetMode="External"/><Relationship Id="rId3308" Type="http://schemas.openxmlformats.org/officeDocument/2006/relationships/hyperlink" Target="http://pwnieexpress.com" TargetMode="External"/><Relationship Id="rId4639" Type="http://schemas.openxmlformats.org/officeDocument/2006/relationships/hyperlink" Target="https://www.linkedin.com/in/tomersaban" TargetMode="External"/><Relationship Id="rId3307" Type="http://schemas.openxmlformats.org/officeDocument/2006/relationships/hyperlink" Target="https://www.linkedin.com/in/robertemoritz/" TargetMode="External"/><Relationship Id="rId4638" Type="http://schemas.openxmlformats.org/officeDocument/2006/relationships/hyperlink" Target="https://wirexsystems.com/" TargetMode="External"/><Relationship Id="rId3309" Type="http://schemas.openxmlformats.org/officeDocument/2006/relationships/hyperlink" Target="https://www.linkedin.com/in/martin-henricson-3723461b/" TargetMode="External"/><Relationship Id="rId3300" Type="http://schemas.openxmlformats.org/officeDocument/2006/relationships/hyperlink" Target="https://www.rtx.com/" TargetMode="External"/><Relationship Id="rId4631" Type="http://schemas.openxmlformats.org/officeDocument/2006/relationships/hyperlink" Target="https://www.winmagic.com/" TargetMode="External"/><Relationship Id="rId4630" Type="http://schemas.openxmlformats.org/officeDocument/2006/relationships/hyperlink" Target="https://www.linkedin.com/in/hduverne/" TargetMode="External"/><Relationship Id="rId3302" Type="http://schemas.openxmlformats.org/officeDocument/2006/relationships/hyperlink" Target="https://www.redhat.com/en" TargetMode="External"/><Relationship Id="rId4633" Type="http://schemas.openxmlformats.org/officeDocument/2006/relationships/hyperlink" Target="https://www.winterhawkconsulting.com/" TargetMode="External"/><Relationship Id="rId3301" Type="http://schemas.openxmlformats.org/officeDocument/2006/relationships/hyperlink" Target="https://www.linkedin.com/in/gregory-hayes-rtx/" TargetMode="External"/><Relationship Id="rId4632" Type="http://schemas.openxmlformats.org/officeDocument/2006/relationships/hyperlink" Target="https://ca.linkedin.com/in/thi-nguyen-huu-591bb9" TargetMode="External"/><Relationship Id="rId2005" Type="http://schemas.openxmlformats.org/officeDocument/2006/relationships/hyperlink" Target="https://www.linkedin.com/in/joseph-cimino-54754742/" TargetMode="External"/><Relationship Id="rId3337" Type="http://schemas.openxmlformats.org/officeDocument/2006/relationships/hyperlink" Target="https://www.crunchbase.com/search/funding_rounds/field/organizations/last_funding_type/quickstart-technologies" TargetMode="External"/><Relationship Id="rId4668" Type="http://schemas.openxmlformats.org/officeDocument/2006/relationships/hyperlink" Target="https://alcyconie.com/" TargetMode="External"/><Relationship Id="rId2006" Type="http://schemas.openxmlformats.org/officeDocument/2006/relationships/hyperlink" Target="https://www.gd.com/" TargetMode="External"/><Relationship Id="rId3336" Type="http://schemas.openxmlformats.org/officeDocument/2006/relationships/hyperlink" Target="https://www.linkedin.com/in/mitch-argon-5a3147/" TargetMode="External"/><Relationship Id="rId4667" Type="http://schemas.openxmlformats.org/officeDocument/2006/relationships/hyperlink" Target="https://www.linkedin.com/in/stevevisconti" TargetMode="External"/><Relationship Id="rId2007" Type="http://schemas.openxmlformats.org/officeDocument/2006/relationships/hyperlink" Target="https://www.linkedin.com/in/phebe-novakovic-57066729/" TargetMode="External"/><Relationship Id="rId3339" Type="http://schemas.openxmlformats.org/officeDocument/2006/relationships/hyperlink" Target="https://www.linkedin.com/in/vikramsharma4/?originalSubdomain=au" TargetMode="External"/><Relationship Id="rId2008" Type="http://schemas.openxmlformats.org/officeDocument/2006/relationships/hyperlink" Target="https://www.globalknowledge.com/" TargetMode="External"/><Relationship Id="rId3338" Type="http://schemas.openxmlformats.org/officeDocument/2006/relationships/hyperlink" Target="http://www.quintessencelabs.com/" TargetMode="External"/><Relationship Id="rId4669" Type="http://schemas.openxmlformats.org/officeDocument/2006/relationships/hyperlink" Target="https://www.aramatech.com/" TargetMode="External"/><Relationship Id="rId2009" Type="http://schemas.openxmlformats.org/officeDocument/2006/relationships/hyperlink" Target="https://www.linkedin.com/in/todd-johnstone-986119a/" TargetMode="External"/><Relationship Id="rId4660" Type="http://schemas.openxmlformats.org/officeDocument/2006/relationships/hyperlink" Target="https://www.linkedin.com/in/norman-thorlakson-52613316/" TargetMode="External"/><Relationship Id="rId3331" Type="http://schemas.openxmlformats.org/officeDocument/2006/relationships/hyperlink" Target="http://query.ai" TargetMode="External"/><Relationship Id="rId4662" Type="http://schemas.openxmlformats.org/officeDocument/2006/relationships/hyperlink" Target="https://www.linkedin.com/in/wencesc/" TargetMode="External"/><Relationship Id="rId2000" Type="http://schemas.openxmlformats.org/officeDocument/2006/relationships/hyperlink" Target="https://www.globalcyberconsultants.com/" TargetMode="External"/><Relationship Id="rId3330" Type="http://schemas.openxmlformats.org/officeDocument/2006/relationships/hyperlink" Target="http://query.ai/" TargetMode="External"/><Relationship Id="rId4661" Type="http://schemas.openxmlformats.org/officeDocument/2006/relationships/hyperlink" Target="http://xapo.com" TargetMode="External"/><Relationship Id="rId2001" Type="http://schemas.openxmlformats.org/officeDocument/2006/relationships/hyperlink" Target="https://www.linkedin.com/in/stevenschwartzcyber/" TargetMode="External"/><Relationship Id="rId3333" Type="http://schemas.openxmlformats.org/officeDocument/2006/relationships/hyperlink" Target="https://www.linkedin.com/in/rdbarahona?trk=org-employees_profile-result-card_result-card_full-click" TargetMode="External"/><Relationship Id="rId4664" Type="http://schemas.openxmlformats.org/officeDocument/2006/relationships/hyperlink" Target="https://www.linkedin.com/in/robert-polus-3340a75/" TargetMode="External"/><Relationship Id="rId2002" Type="http://schemas.openxmlformats.org/officeDocument/2006/relationships/hyperlink" Target="https://www.linkedin.com/in/abigailkeena/" TargetMode="External"/><Relationship Id="rId3332" Type="http://schemas.openxmlformats.org/officeDocument/2006/relationships/hyperlink" Target="https://www.linkedin.com/in/dhirajsharan" TargetMode="External"/><Relationship Id="rId4663" Type="http://schemas.openxmlformats.org/officeDocument/2006/relationships/hyperlink" Target="https://www.xactdatadiscovery.com/" TargetMode="External"/><Relationship Id="rId2003" Type="http://schemas.openxmlformats.org/officeDocument/2006/relationships/hyperlink" Target="https://www.evestigate.com/" TargetMode="External"/><Relationship Id="rId3335" Type="http://schemas.openxmlformats.org/officeDocument/2006/relationships/hyperlink" Target="https://www.linkedin.com/in/edsattar/" TargetMode="External"/><Relationship Id="rId4666" Type="http://schemas.openxmlformats.org/officeDocument/2006/relationships/hyperlink" Target="https://www.xiid.com/" TargetMode="External"/><Relationship Id="rId2004" Type="http://schemas.openxmlformats.org/officeDocument/2006/relationships/hyperlink" Target="https://www.linkedin.com/in/joecarusogdf/" TargetMode="External"/><Relationship Id="rId3334" Type="http://schemas.openxmlformats.org/officeDocument/2006/relationships/hyperlink" Target="http://www.quickstart.com" TargetMode="External"/><Relationship Id="rId4665" Type="http://schemas.openxmlformats.org/officeDocument/2006/relationships/hyperlink" Target="https://www.linkedin.com/in/david-barrett-68a1155/" TargetMode="External"/><Relationship Id="rId3326" Type="http://schemas.openxmlformats.org/officeDocument/2006/relationships/hyperlink" Target="https://www.linkedin.com/in/george-hong-44239744/" TargetMode="External"/><Relationship Id="rId4657" Type="http://schemas.openxmlformats.org/officeDocument/2006/relationships/hyperlink" Target="https://www.x-ways.net/" TargetMode="External"/><Relationship Id="rId3325" Type="http://schemas.openxmlformats.org/officeDocument/2006/relationships/hyperlink" Target="http://www.quantil.com/" TargetMode="External"/><Relationship Id="rId4656" Type="http://schemas.openxmlformats.org/officeDocument/2006/relationships/hyperlink" Target="https://www.linkedin.com/in/shablygin" TargetMode="External"/><Relationship Id="rId3328" Type="http://schemas.openxmlformats.org/officeDocument/2006/relationships/hyperlink" Target="https://www.linkedin.com/in/joprisco/" TargetMode="External"/><Relationship Id="rId4659" Type="http://schemas.openxmlformats.org/officeDocument/2006/relationships/hyperlink" Target="https://www.linkedin.com/in/duncan-greatwood-15a0362/" TargetMode="External"/><Relationship Id="rId3327" Type="http://schemas.openxmlformats.org/officeDocument/2006/relationships/hyperlink" Target="http://quantumxc.com/" TargetMode="External"/><Relationship Id="rId4658" Type="http://schemas.openxmlformats.org/officeDocument/2006/relationships/hyperlink" Target="https://xage.com/" TargetMode="External"/><Relationship Id="rId3329" Type="http://schemas.openxmlformats.org/officeDocument/2006/relationships/hyperlink" Target="https://www.linkedin.com/in/aprilburghardt/" TargetMode="External"/><Relationship Id="rId3320" Type="http://schemas.openxmlformats.org/officeDocument/2006/relationships/hyperlink" Target="https://www.linkedin.com/in/alexander-lyamin-81061a11/" TargetMode="External"/><Relationship Id="rId4651" Type="http://schemas.openxmlformats.org/officeDocument/2006/relationships/hyperlink" Target="https://www.linkedin.com/in/amit-srivastav-sfbayarea/" TargetMode="External"/><Relationship Id="rId4650" Type="http://schemas.openxmlformats.org/officeDocument/2006/relationships/hyperlink" Target="https://wootcloud.com/" TargetMode="External"/><Relationship Id="rId3322" Type="http://schemas.openxmlformats.org/officeDocument/2006/relationships/hyperlink" Target="http://quadrantsec.com" TargetMode="External"/><Relationship Id="rId4653" Type="http://schemas.openxmlformats.org/officeDocument/2006/relationships/hyperlink" Target="http://www.workshare.com" TargetMode="External"/><Relationship Id="rId3321" Type="http://schemas.openxmlformats.org/officeDocument/2006/relationships/hyperlink" Target="https://www.linkedin.com/in/victoria-tsimbalova-a9a46644/?originalSubdomain=ru" TargetMode="External"/><Relationship Id="rId4652" Type="http://schemas.openxmlformats.org/officeDocument/2006/relationships/hyperlink" Target="https://www.linkedin.com/in/deepacaveney/" TargetMode="External"/><Relationship Id="rId3324" Type="http://schemas.openxmlformats.org/officeDocument/2006/relationships/hyperlink" Target="https://www.linkedin.com/in/casey-pennington-sscp-b73021134/" TargetMode="External"/><Relationship Id="rId4655" Type="http://schemas.openxmlformats.org/officeDocument/2006/relationships/hyperlink" Target="https://www.wwpass.com/" TargetMode="External"/><Relationship Id="rId3323" Type="http://schemas.openxmlformats.org/officeDocument/2006/relationships/hyperlink" Target="https://www.linkedin.com/in/ian-bush-97a8b7/" TargetMode="External"/><Relationship Id="rId4654" Type="http://schemas.openxmlformats.org/officeDocument/2006/relationships/hyperlink" Target="https://www.linkedin.com/in/michael-j-garret" TargetMode="External"/><Relationship Id="rId2090" Type="http://schemas.openxmlformats.org/officeDocument/2006/relationships/hyperlink" Target="https://www.linkedin.com/in/saryunayyar/" TargetMode="External"/><Relationship Id="rId2091" Type="http://schemas.openxmlformats.org/officeDocument/2006/relationships/hyperlink" Target="https://www.linkedin.com/in/janegrafton/" TargetMode="External"/><Relationship Id="rId2092" Type="http://schemas.openxmlformats.org/officeDocument/2006/relationships/hyperlink" Target="https://www.habitu8.io/" TargetMode="External"/><Relationship Id="rId2093" Type="http://schemas.openxmlformats.org/officeDocument/2006/relationships/hyperlink" Target="https://www.linkedin.com/in/chadloder/" TargetMode="External"/><Relationship Id="rId2094" Type="http://schemas.openxmlformats.org/officeDocument/2006/relationships/hyperlink" Target="https://www.linkedin.com/in/jasonhoenich/" TargetMode="External"/><Relationship Id="rId2095" Type="http://schemas.openxmlformats.org/officeDocument/2006/relationships/hyperlink" Target="https://www.hackerone.com/" TargetMode="External"/><Relationship Id="rId2096" Type="http://schemas.openxmlformats.org/officeDocument/2006/relationships/hyperlink" Target="https://www.linkedin.com/in/martenmickos/" TargetMode="External"/><Relationship Id="rId2097" Type="http://schemas.openxmlformats.org/officeDocument/2006/relationships/hyperlink" Target="https://www.linkedin.com/in/gvives/" TargetMode="External"/><Relationship Id="rId2098" Type="http://schemas.openxmlformats.org/officeDocument/2006/relationships/hyperlink" Target="https://hackersacademy.com/" TargetMode="External"/><Relationship Id="rId2099" Type="http://schemas.openxmlformats.org/officeDocument/2006/relationships/hyperlink" Target="https://hackeru.com/" TargetMode="External"/><Relationship Id="rId3391" Type="http://schemas.openxmlformats.org/officeDocument/2006/relationships/hyperlink" Target="https://www.linkedin.com/in/kumsal-bayazit-5bb342/" TargetMode="External"/><Relationship Id="rId2060" Type="http://schemas.openxmlformats.org/officeDocument/2006/relationships/hyperlink" Target="https://www.groundlabs.com/" TargetMode="External"/><Relationship Id="rId3390" Type="http://schemas.openxmlformats.org/officeDocument/2006/relationships/hyperlink" Target="https://www.relx.com/" TargetMode="External"/><Relationship Id="rId2061" Type="http://schemas.openxmlformats.org/officeDocument/2006/relationships/hyperlink" Target="https://www.linkedin.com/in/nellie-manktelow/" TargetMode="External"/><Relationship Id="rId3393" Type="http://schemas.openxmlformats.org/officeDocument/2006/relationships/hyperlink" Target="https://redtigersecurity.com/" TargetMode="External"/><Relationship Id="rId2062" Type="http://schemas.openxmlformats.org/officeDocument/2006/relationships/hyperlink" Target="https://www.linkedin.com/in/gregkopotic/" TargetMode="External"/><Relationship Id="rId3392" Type="http://schemas.openxmlformats.org/officeDocument/2006/relationships/hyperlink" Target="https://www.redmarlin.co.uk/" TargetMode="External"/><Relationship Id="rId2063" Type="http://schemas.openxmlformats.org/officeDocument/2006/relationships/hyperlink" Target="https://www.globalscape.com/" TargetMode="External"/><Relationship Id="rId3395" Type="http://schemas.openxmlformats.org/officeDocument/2006/relationships/hyperlink" Target="https://www.linkedin.com/in/carmen-gorham-9bb04a67/" TargetMode="External"/><Relationship Id="rId2064" Type="http://schemas.openxmlformats.org/officeDocument/2006/relationships/hyperlink" Target="https://www.linkedin.com/in/katebolseth/" TargetMode="External"/><Relationship Id="rId3394" Type="http://schemas.openxmlformats.org/officeDocument/2006/relationships/hyperlink" Target="https://www.linkedin.com/in/jonathanpollet/" TargetMode="External"/><Relationship Id="rId2065" Type="http://schemas.openxmlformats.org/officeDocument/2006/relationships/hyperlink" Target="https://www.linkedin.com/in/mike-devine-b432963/" TargetMode="External"/><Relationship Id="rId3397" Type="http://schemas.openxmlformats.org/officeDocument/2006/relationships/hyperlink" Target="https://www.redlock.io" TargetMode="External"/><Relationship Id="rId2066" Type="http://schemas.openxmlformats.org/officeDocument/2006/relationships/hyperlink" Target="https://www.godaddy.com/" TargetMode="External"/><Relationship Id="rId3396" Type="http://schemas.openxmlformats.org/officeDocument/2006/relationships/hyperlink" Target="https://redbudlabs.com/" TargetMode="External"/><Relationship Id="rId2067" Type="http://schemas.openxmlformats.org/officeDocument/2006/relationships/hyperlink" Target="https://www.linkedin.com/in/amanbhutani/" TargetMode="External"/><Relationship Id="rId3399" Type="http://schemas.openxmlformats.org/officeDocument/2006/relationships/hyperlink" Target="https://www.linkedin.com/in/ankur-shah-cloudsec/" TargetMode="External"/><Relationship Id="rId2068" Type="http://schemas.openxmlformats.org/officeDocument/2006/relationships/hyperlink" Target="https://www.linkedin.com/in/fara-howard-a316184/" TargetMode="External"/><Relationship Id="rId3398" Type="http://schemas.openxmlformats.org/officeDocument/2006/relationships/hyperlink" Target="https://www.linkedin.com/in/vbadhwar/" TargetMode="External"/><Relationship Id="rId2069" Type="http://schemas.openxmlformats.org/officeDocument/2006/relationships/hyperlink" Target="https://gttb.com/" TargetMode="External"/><Relationship Id="rId3380" Type="http://schemas.openxmlformats.org/officeDocument/2006/relationships/hyperlink" Target="https://redcanary.com/" TargetMode="External"/><Relationship Id="rId2050" Type="http://schemas.openxmlformats.org/officeDocument/2006/relationships/hyperlink" Target="https://www.linkedin.com/in/anniewacker/" TargetMode="External"/><Relationship Id="rId3382" Type="http://schemas.openxmlformats.org/officeDocument/2006/relationships/hyperlink" Target="https://www.linkedin.com/in/stacieward/" TargetMode="External"/><Relationship Id="rId2051" Type="http://schemas.openxmlformats.org/officeDocument/2006/relationships/hyperlink" Target="https://www.ghs.com/" TargetMode="External"/><Relationship Id="rId3381" Type="http://schemas.openxmlformats.org/officeDocument/2006/relationships/hyperlink" Target="https://www.linkedin.com/in/brianbeyer/" TargetMode="External"/><Relationship Id="rId2052" Type="http://schemas.openxmlformats.org/officeDocument/2006/relationships/hyperlink" Target="https://www.linkedin.com/in/ukchristophersmith/" TargetMode="External"/><Relationship Id="rId3384" Type="http://schemas.openxmlformats.org/officeDocument/2006/relationships/hyperlink" Target="https://www.linkedin.com/in/kris-coleman-5359466/" TargetMode="External"/><Relationship Id="rId2053" Type="http://schemas.openxmlformats.org/officeDocument/2006/relationships/hyperlink" Target="https://www.greycastlesecurity.com/" TargetMode="External"/><Relationship Id="rId3383" Type="http://schemas.openxmlformats.org/officeDocument/2006/relationships/hyperlink" Target="https://red5security.com/" TargetMode="External"/><Relationship Id="rId2054" Type="http://schemas.openxmlformats.org/officeDocument/2006/relationships/hyperlink" Target="https://www.linkedin.com/in/rharnish" TargetMode="External"/><Relationship Id="rId3386" Type="http://schemas.openxmlformats.org/officeDocument/2006/relationships/hyperlink" Target="http://lambdaschool.com/red-lambda" TargetMode="External"/><Relationship Id="rId2055" Type="http://schemas.openxmlformats.org/officeDocument/2006/relationships/hyperlink" Target="https://www.linkedin.com/in/dan-didier-0689776/" TargetMode="External"/><Relationship Id="rId3385" Type="http://schemas.openxmlformats.org/officeDocument/2006/relationships/hyperlink" Target="https://www.linkedin.com/in/jay-rooney-116179112/" TargetMode="External"/><Relationship Id="rId2056" Type="http://schemas.openxmlformats.org/officeDocument/2006/relationships/hyperlink" Target="https://greynoise.io/" TargetMode="External"/><Relationship Id="rId3388" Type="http://schemas.openxmlformats.org/officeDocument/2006/relationships/hyperlink" Target="https://redlion.io/" TargetMode="External"/><Relationship Id="rId2057" Type="http://schemas.openxmlformats.org/officeDocument/2006/relationships/hyperlink" Target="https://www.linkedin.com/in/andrew---morris/" TargetMode="External"/><Relationship Id="rId3387" Type="http://schemas.openxmlformats.org/officeDocument/2006/relationships/hyperlink" Target="https://www.linkedin.com/in/bahram-yusefzadeh-377087173/" TargetMode="External"/><Relationship Id="rId2058" Type="http://schemas.openxmlformats.org/officeDocument/2006/relationships/hyperlink" Target="https://grid32.com/" TargetMode="External"/><Relationship Id="rId2059" Type="http://schemas.openxmlformats.org/officeDocument/2006/relationships/hyperlink" Target="https://www.linkedin.com/in/sethd/" TargetMode="External"/><Relationship Id="rId3389" Type="http://schemas.openxmlformats.org/officeDocument/2006/relationships/hyperlink" Target="https://www.linkedin.com/in/robert-ehrlich-66b598147/" TargetMode="External"/><Relationship Id="rId2080" Type="http://schemas.openxmlformats.org/officeDocument/2006/relationships/hyperlink" Target="https://www.linkedin.com/in/ericasheehan/" TargetMode="External"/><Relationship Id="rId2081" Type="http://schemas.openxmlformats.org/officeDocument/2006/relationships/hyperlink" Target="http://guardtime.com" TargetMode="External"/><Relationship Id="rId2082" Type="http://schemas.openxmlformats.org/officeDocument/2006/relationships/hyperlink" Target="https://www.linkedin.com/in/mikegault1/" TargetMode="External"/><Relationship Id="rId2083" Type="http://schemas.openxmlformats.org/officeDocument/2006/relationships/hyperlink" Target="http://www.guidepointsecurity.com/" TargetMode="External"/><Relationship Id="rId2084" Type="http://schemas.openxmlformats.org/officeDocument/2006/relationships/hyperlink" Target="https://www.linkedin.com/in/michael-volk-33b12a8/" TargetMode="External"/><Relationship Id="rId2085" Type="http://schemas.openxmlformats.org/officeDocument/2006/relationships/hyperlink" Target="https://www.linkedin.com/in/eugene-casaus-01b2b64/" TargetMode="External"/><Relationship Id="rId2086" Type="http://schemas.openxmlformats.org/officeDocument/2006/relationships/hyperlink" Target="http://www.guidepostsolutions.com/" TargetMode="External"/><Relationship Id="rId2087" Type="http://schemas.openxmlformats.org/officeDocument/2006/relationships/hyperlink" Target="https://www.linkedin.com/in/julie-myers-wood-bb43ba10/" TargetMode="External"/><Relationship Id="rId2088" Type="http://schemas.openxmlformats.org/officeDocument/2006/relationships/hyperlink" Target="https://www.linkedin.com/in/patriciagambale/" TargetMode="External"/><Relationship Id="rId2089" Type="http://schemas.openxmlformats.org/officeDocument/2006/relationships/hyperlink" Target="https://gurucul.com/" TargetMode="External"/><Relationship Id="rId2070" Type="http://schemas.openxmlformats.org/officeDocument/2006/relationships/hyperlink" Target="https://www.linkedin.com/in/uziyair/" TargetMode="External"/><Relationship Id="rId2071" Type="http://schemas.openxmlformats.org/officeDocument/2006/relationships/hyperlink" Target="https://www.linkedin.com/in/amanda-hansen-8356187/" TargetMode="External"/><Relationship Id="rId2072" Type="http://schemas.openxmlformats.org/officeDocument/2006/relationships/hyperlink" Target="https://www.guardiandatadestruction.com/" TargetMode="External"/><Relationship Id="rId2073" Type="http://schemas.openxmlformats.org/officeDocument/2006/relationships/hyperlink" Target="https://www.linkedin.com/in/glenn-laga/" TargetMode="External"/><Relationship Id="rId2074" Type="http://schemas.openxmlformats.org/officeDocument/2006/relationships/hyperlink" Target="https://www.linkedin.com/in/michael-sirota-1946ba3/" TargetMode="External"/><Relationship Id="rId2075" Type="http://schemas.openxmlformats.org/officeDocument/2006/relationships/hyperlink" Target="https://www.guardicore.com" TargetMode="External"/><Relationship Id="rId2076" Type="http://schemas.openxmlformats.org/officeDocument/2006/relationships/hyperlink" Target="https://www.linkedin.com/in/pavelgurvich/?originalSubdomain=il" TargetMode="External"/><Relationship Id="rId2077" Type="http://schemas.openxmlformats.org/officeDocument/2006/relationships/hyperlink" Target="https://www.linkedin.com/in/davidburton07/" TargetMode="External"/><Relationship Id="rId2078" Type="http://schemas.openxmlformats.org/officeDocument/2006/relationships/hyperlink" Target="http://www.guardsquare.com/" TargetMode="External"/><Relationship Id="rId2079" Type="http://schemas.openxmlformats.org/officeDocument/2006/relationships/hyperlink" Target="https://www.linkedin.com/in/roelcaers/" TargetMode="External"/><Relationship Id="rId2940" Type="http://schemas.openxmlformats.org/officeDocument/2006/relationships/hyperlink" Target="https://nucleuscyber.com/" TargetMode="External"/><Relationship Id="rId1610" Type="http://schemas.openxmlformats.org/officeDocument/2006/relationships/hyperlink" Target="https://www.linkedin.com/in/sallyjenkins99/" TargetMode="External"/><Relationship Id="rId2941" Type="http://schemas.openxmlformats.org/officeDocument/2006/relationships/hyperlink" Target="https://www.linkedin.com/in/kmueffelmann/" TargetMode="External"/><Relationship Id="rId1611" Type="http://schemas.openxmlformats.org/officeDocument/2006/relationships/hyperlink" Target="https://www.enea.com/" TargetMode="External"/><Relationship Id="rId2942" Type="http://schemas.openxmlformats.org/officeDocument/2006/relationships/hyperlink" Target="https://www.linkedin.com/in/irena-mroz-2a98909/" TargetMode="External"/><Relationship Id="rId1612" Type="http://schemas.openxmlformats.org/officeDocument/2006/relationships/hyperlink" Target="https://www.linkedin.com/in/jan-h%C3%A4glund-4773121/" TargetMode="External"/><Relationship Id="rId2943" Type="http://schemas.openxmlformats.org/officeDocument/2006/relationships/hyperlink" Target="https://www.nucleussec.com/" TargetMode="External"/><Relationship Id="rId1613" Type="http://schemas.openxmlformats.org/officeDocument/2006/relationships/hyperlink" Target="https://www.linkedin.com/in/andreimirlogeanu/" TargetMode="External"/><Relationship Id="rId2944" Type="http://schemas.openxmlformats.org/officeDocument/2006/relationships/hyperlink" Target="https://www.linkedin.com/in/stephen-carter-nucleus/" TargetMode="External"/><Relationship Id="rId1614" Type="http://schemas.openxmlformats.org/officeDocument/2006/relationships/hyperlink" Target="https://www.earthlink.net/" TargetMode="External"/><Relationship Id="rId2945" Type="http://schemas.openxmlformats.org/officeDocument/2006/relationships/hyperlink" Target="https://nuharborsecurity.com/" TargetMode="External"/><Relationship Id="rId1615" Type="http://schemas.openxmlformats.org/officeDocument/2006/relationships/hyperlink" Target="https://www.linkedin.com/in/glenn-goad-912ba62/" TargetMode="External"/><Relationship Id="rId2946" Type="http://schemas.openxmlformats.org/officeDocument/2006/relationships/hyperlink" Target="https://www.linkedin.com/in/jfimlaid/" TargetMode="External"/><Relationship Id="rId1616" Type="http://schemas.openxmlformats.org/officeDocument/2006/relationships/hyperlink" Target="https://www.linkedin.com/in/brigittewrightroy" TargetMode="External"/><Relationship Id="rId2947" Type="http://schemas.openxmlformats.org/officeDocument/2006/relationships/hyperlink" Target="https://www.oracle.com/" TargetMode="External"/><Relationship Id="rId907" Type="http://schemas.openxmlformats.org/officeDocument/2006/relationships/hyperlink" Target="https://www.clavister.com/" TargetMode="External"/><Relationship Id="rId1617" Type="http://schemas.openxmlformats.org/officeDocument/2006/relationships/hyperlink" Target="https://www.east-tec.com/" TargetMode="External"/><Relationship Id="rId2948" Type="http://schemas.openxmlformats.org/officeDocument/2006/relationships/hyperlink" Target="https://www.linkedin.com/in/larry-ellison-5a4a84157/" TargetMode="External"/><Relationship Id="rId906" Type="http://schemas.openxmlformats.org/officeDocument/2006/relationships/hyperlink" Target="https://www.linkedin.com/in/jenniferleggio/" TargetMode="External"/><Relationship Id="rId1618" Type="http://schemas.openxmlformats.org/officeDocument/2006/relationships/hyperlink" Target="https://www.linkedin.com/in/eugen-malita-b2a8075/" TargetMode="External"/><Relationship Id="rId2949" Type="http://schemas.openxmlformats.org/officeDocument/2006/relationships/hyperlink" Target="https://www.linkedin.com/in/arielkelman/" TargetMode="External"/><Relationship Id="rId905" Type="http://schemas.openxmlformats.org/officeDocument/2006/relationships/hyperlink" Target="https://www.linkedin.com/in/yaniv-vardi-2a671512/" TargetMode="External"/><Relationship Id="rId1619" Type="http://schemas.openxmlformats.org/officeDocument/2006/relationships/hyperlink" Target="https://www.eccouncil.org/" TargetMode="External"/><Relationship Id="rId904" Type="http://schemas.openxmlformats.org/officeDocument/2006/relationships/hyperlink" Target="https://www.claroty.com/" TargetMode="External"/><Relationship Id="rId909" Type="http://schemas.openxmlformats.org/officeDocument/2006/relationships/hyperlink" Target="https://www.linkedin.com/in/johanedlund/" TargetMode="External"/><Relationship Id="rId908" Type="http://schemas.openxmlformats.org/officeDocument/2006/relationships/hyperlink" Target="https://www.linkedin.com/in/johnvestberg/" TargetMode="External"/><Relationship Id="rId903" Type="http://schemas.openxmlformats.org/officeDocument/2006/relationships/hyperlink" Target="https://www.linkedin.com/in/julia-mair-50b4621/" TargetMode="External"/><Relationship Id="rId902" Type="http://schemas.openxmlformats.org/officeDocument/2006/relationships/hyperlink" Target="https://www.linkedin.com/in/jerre-stead-a01600192/" TargetMode="External"/><Relationship Id="rId901" Type="http://schemas.openxmlformats.org/officeDocument/2006/relationships/hyperlink" Target="https://clarivate.com/" TargetMode="External"/><Relationship Id="rId900" Type="http://schemas.openxmlformats.org/officeDocument/2006/relationships/hyperlink" Target="https://www.linkedin.com/in/chadihabib/" TargetMode="External"/><Relationship Id="rId2930" Type="http://schemas.openxmlformats.org/officeDocument/2006/relationships/hyperlink" Target="https://www.npcore.com/" TargetMode="External"/><Relationship Id="rId1600" Type="http://schemas.openxmlformats.org/officeDocument/2006/relationships/hyperlink" Target="https://www.crunchbase.com/search/funding_rounds/field/organizations/last_funding_type/dust-identity" TargetMode="External"/><Relationship Id="rId2931" Type="http://schemas.openxmlformats.org/officeDocument/2006/relationships/hyperlink" Target="https://www.linkedin.com/in/s-c-han-07a61145/" TargetMode="External"/><Relationship Id="rId1601" Type="http://schemas.openxmlformats.org/officeDocument/2006/relationships/hyperlink" Target="https://www.dynamicode.com.cn/en/" TargetMode="External"/><Relationship Id="rId2932" Type="http://schemas.openxmlformats.org/officeDocument/2006/relationships/hyperlink" Target="https://www.opentext.com/" TargetMode="External"/><Relationship Id="rId1602" Type="http://schemas.openxmlformats.org/officeDocument/2006/relationships/hyperlink" Target="https://www.linkedin.com/in/yang-jun-a0671b93/?originalSubdomain=cn" TargetMode="External"/><Relationship Id="rId2933" Type="http://schemas.openxmlformats.org/officeDocument/2006/relationships/hyperlink" Target="https://www.linkedin.com/in/markbarrenechea/" TargetMode="External"/><Relationship Id="rId1603" Type="http://schemas.openxmlformats.org/officeDocument/2006/relationships/hyperlink" Target="https://www.e-share.us/" TargetMode="External"/><Relationship Id="rId2934" Type="http://schemas.openxmlformats.org/officeDocument/2006/relationships/hyperlink" Target="https://www.linkedin.com/in/louis-blatt-6003b/" TargetMode="External"/><Relationship Id="rId1604" Type="http://schemas.openxmlformats.org/officeDocument/2006/relationships/hyperlink" Target="https://www.linkedin.com/in/stamosnicholas/" TargetMode="External"/><Relationship Id="rId2935" Type="http://schemas.openxmlformats.org/officeDocument/2006/relationships/hyperlink" Target="https://www.nri-secure.com/" TargetMode="External"/><Relationship Id="rId1605" Type="http://schemas.openxmlformats.org/officeDocument/2006/relationships/hyperlink" Target="https://www.linkedin.com/in/bifletcher/" TargetMode="External"/><Relationship Id="rId2936" Type="http://schemas.openxmlformats.org/officeDocument/2006/relationships/hyperlink" Target="https://www.linkedin.com/in/felix-a-thomas-cissp-cap-9a6568125/" TargetMode="External"/><Relationship Id="rId1606" Type="http://schemas.openxmlformats.org/officeDocument/2006/relationships/hyperlink" Target="https://www.eagency.com/" TargetMode="External"/><Relationship Id="rId2937" Type="http://schemas.openxmlformats.org/officeDocument/2006/relationships/hyperlink" Target="https://www.linkedin.com/in/jrubritz/" TargetMode="External"/><Relationship Id="rId1607" Type="http://schemas.openxmlformats.org/officeDocument/2006/relationships/hyperlink" Target="https://www.linkedin.com/in/brian-sands-1078272b/" TargetMode="External"/><Relationship Id="rId2938" Type="http://schemas.openxmlformats.org/officeDocument/2006/relationships/hyperlink" Target="https://ntrepidcorp.com/" TargetMode="External"/><Relationship Id="rId1608" Type="http://schemas.openxmlformats.org/officeDocument/2006/relationships/hyperlink" Target="https://www.elastic.co/" TargetMode="External"/><Relationship Id="rId2939" Type="http://schemas.openxmlformats.org/officeDocument/2006/relationships/hyperlink" Target="https://www.linkedin.com/in/richard-helms-083a7852/" TargetMode="External"/><Relationship Id="rId1609" Type="http://schemas.openxmlformats.org/officeDocument/2006/relationships/hyperlink" Target="https://www.linkedin.com/in/kimchy" TargetMode="External"/><Relationship Id="rId1631" Type="http://schemas.openxmlformats.org/officeDocument/2006/relationships/hyperlink" Target="https://www.crunchbase.com/search/funding_rounds/field/organizations/last_funding_type/eclypsium" TargetMode="External"/><Relationship Id="rId2962" Type="http://schemas.openxmlformats.org/officeDocument/2006/relationships/hyperlink" Target="https://www.linkedin.com/in/timo3" TargetMode="External"/><Relationship Id="rId1632" Type="http://schemas.openxmlformats.org/officeDocument/2006/relationships/hyperlink" Target="https://www.crunchbase.com/search/organizations/field/organizations/location_identifiers/burlington-massachusetts" TargetMode="External"/><Relationship Id="rId2963" Type="http://schemas.openxmlformats.org/officeDocument/2006/relationships/hyperlink" Target="https://www.linkedin.com/in/mike-tuckerman-3969636/" TargetMode="External"/><Relationship Id="rId1633" Type="http://schemas.openxmlformats.org/officeDocument/2006/relationships/hyperlink" Target="https://www.edgewise.net/" TargetMode="External"/><Relationship Id="rId2964" Type="http://schemas.openxmlformats.org/officeDocument/2006/relationships/hyperlink" Target="https://www.observeit.com/" TargetMode="External"/><Relationship Id="rId1634" Type="http://schemas.openxmlformats.org/officeDocument/2006/relationships/hyperlink" Target="https://www.linkedin.com/in/peter-smith-28aa4a2/" TargetMode="External"/><Relationship Id="rId2965" Type="http://schemas.openxmlformats.org/officeDocument/2006/relationships/hyperlink" Target="https://www.linkedin.com/in/mike-mckee-9b447/" TargetMode="External"/><Relationship Id="rId1635" Type="http://schemas.openxmlformats.org/officeDocument/2006/relationships/hyperlink" Target="https://www.linkedin.com/in/nagraj-seshadri-b07231/" TargetMode="External"/><Relationship Id="rId2966" Type="http://schemas.openxmlformats.org/officeDocument/2006/relationships/hyperlink" Target="https://www.viavisolutions.com/" TargetMode="External"/><Relationship Id="rId1636" Type="http://schemas.openxmlformats.org/officeDocument/2006/relationships/hyperlink" Target="https://www.crunchbase.com/search/funding_rounds/field/organizations/last_funding_type/edgewise-networks" TargetMode="External"/><Relationship Id="rId2967" Type="http://schemas.openxmlformats.org/officeDocument/2006/relationships/hyperlink" Target="https://www.linkedin.com/in/michael-rose-0521b9/" TargetMode="External"/><Relationship Id="rId1637" Type="http://schemas.openxmlformats.org/officeDocument/2006/relationships/hyperlink" Target="https://www.crunchbase.com/organization/zscaler" TargetMode="External"/><Relationship Id="rId2968" Type="http://schemas.openxmlformats.org/officeDocument/2006/relationships/hyperlink" Target="https://www.obsidiansecurity.com" TargetMode="External"/><Relationship Id="rId1638" Type="http://schemas.openxmlformats.org/officeDocument/2006/relationships/hyperlink" Target="http://www.efani.com" TargetMode="External"/><Relationship Id="rId2969" Type="http://schemas.openxmlformats.org/officeDocument/2006/relationships/hyperlink" Target="https://www.linkedin.com/in/hasanimam/" TargetMode="External"/><Relationship Id="rId929" Type="http://schemas.openxmlformats.org/officeDocument/2006/relationships/hyperlink" Target="https://www.linkedin.com/in/degordon/" TargetMode="External"/><Relationship Id="rId1639" Type="http://schemas.openxmlformats.org/officeDocument/2006/relationships/hyperlink" Target="https://www.linkedin.com/in/haseebawan" TargetMode="External"/><Relationship Id="rId928" Type="http://schemas.openxmlformats.org/officeDocument/2006/relationships/hyperlink" Target="https://www.cloudrangecyber.com/" TargetMode="External"/><Relationship Id="rId927" Type="http://schemas.openxmlformats.org/officeDocument/2006/relationships/hyperlink" Target="https://www.cloudconformity.com/" TargetMode="External"/><Relationship Id="rId926" Type="http://schemas.openxmlformats.org/officeDocument/2006/relationships/hyperlink" Target="https://www.clone-systems.com/" TargetMode="External"/><Relationship Id="rId921" Type="http://schemas.openxmlformats.org/officeDocument/2006/relationships/hyperlink" Target="https://www.linkedin.com/in/peter-alexander-15b3936/" TargetMode="External"/><Relationship Id="rId920" Type="http://schemas.openxmlformats.org/officeDocument/2006/relationships/hyperlink" Target="https://www.checkpoint.com/" TargetMode="External"/><Relationship Id="rId925" Type="http://schemas.openxmlformats.org/officeDocument/2006/relationships/hyperlink" Target="https://www.clickssl.net/" TargetMode="External"/><Relationship Id="rId924" Type="http://schemas.openxmlformats.org/officeDocument/2006/relationships/hyperlink" Target="https://www.linkedin.com/in/john-howlett-3518b8/" TargetMode="External"/><Relationship Id="rId923" Type="http://schemas.openxmlformats.org/officeDocument/2006/relationships/hyperlink" Target="https://www.linkedin.com/in/steve-cagle/" TargetMode="External"/><Relationship Id="rId922" Type="http://schemas.openxmlformats.org/officeDocument/2006/relationships/hyperlink" Target="https://clearwatercompliance.com/" TargetMode="External"/><Relationship Id="rId2960" Type="http://schemas.openxmlformats.org/officeDocument/2006/relationships/hyperlink" Target="https://www.linkedin.com/in/sagit-manor-74b0ba11" TargetMode="External"/><Relationship Id="rId1630" Type="http://schemas.openxmlformats.org/officeDocument/2006/relationships/hyperlink" Target="https://www.linkedin.com/in/suzannebalter" TargetMode="External"/><Relationship Id="rId2961" Type="http://schemas.openxmlformats.org/officeDocument/2006/relationships/hyperlink" Target="http://www.oreilly.com" TargetMode="External"/><Relationship Id="rId1620" Type="http://schemas.openxmlformats.org/officeDocument/2006/relationships/hyperlink" Target="https://www.linkedin.com/in/jaybavisi/" TargetMode="External"/><Relationship Id="rId2951" Type="http://schemas.openxmlformats.org/officeDocument/2006/relationships/hyperlink" Target="https://www.linkedin.com/in/lockebrown/" TargetMode="External"/><Relationship Id="rId1621" Type="http://schemas.openxmlformats.org/officeDocument/2006/relationships/hyperlink" Target="https://www.echoworx.com/" TargetMode="External"/><Relationship Id="rId2952" Type="http://schemas.openxmlformats.org/officeDocument/2006/relationships/hyperlink" Target="https://www.nuix.com/" TargetMode="External"/><Relationship Id="rId1622" Type="http://schemas.openxmlformats.org/officeDocument/2006/relationships/hyperlink" Target="https://www.linkedin.com/in/michael-ginsberg-02023512/" TargetMode="External"/><Relationship Id="rId2953" Type="http://schemas.openxmlformats.org/officeDocument/2006/relationships/hyperlink" Target="https://www.linkedin.com/in/rod-vawdrey-a48a315/" TargetMode="External"/><Relationship Id="rId1623" Type="http://schemas.openxmlformats.org/officeDocument/2006/relationships/hyperlink" Target="https://www.linkedin.com/in/lorenamagee/" TargetMode="External"/><Relationship Id="rId2954" Type="http://schemas.openxmlformats.org/officeDocument/2006/relationships/hyperlink" Target="https://www.linkedin.com/in/jrjenkins/" TargetMode="External"/><Relationship Id="rId1624" Type="http://schemas.openxmlformats.org/officeDocument/2006/relationships/hyperlink" Target="https://www.eclecticiq.com" TargetMode="External"/><Relationship Id="rId2955" Type="http://schemas.openxmlformats.org/officeDocument/2006/relationships/hyperlink" Target="https://www.nuspire.com/" TargetMode="External"/><Relationship Id="rId1625" Type="http://schemas.openxmlformats.org/officeDocument/2006/relationships/hyperlink" Target="https://www.linkedin.com/in/joepgommers/" TargetMode="External"/><Relationship Id="rId2956" Type="http://schemas.openxmlformats.org/officeDocument/2006/relationships/hyperlink" Target="https://www.linkedin.com/in/lewiedunsworth/" TargetMode="External"/><Relationship Id="rId1626" Type="http://schemas.openxmlformats.org/officeDocument/2006/relationships/hyperlink" Target="https://www.linkedin.com/in/ronaldfabbro/" TargetMode="External"/><Relationship Id="rId2957" Type="http://schemas.openxmlformats.org/officeDocument/2006/relationships/hyperlink" Target="https://nvisium.com/" TargetMode="External"/><Relationship Id="rId1627" Type="http://schemas.openxmlformats.org/officeDocument/2006/relationships/hyperlink" Target="https://www.crunchbase.com/search/organizations/field/organizations/location_identifiers/portland-oregon" TargetMode="External"/><Relationship Id="rId2958" Type="http://schemas.openxmlformats.org/officeDocument/2006/relationships/hyperlink" Target="https://www.linkedin.com/in/jackmannino/" TargetMode="External"/><Relationship Id="rId918" Type="http://schemas.openxmlformats.org/officeDocument/2006/relationships/hyperlink" Target="https://www.linkedin.com/in/alexandersmartin/" TargetMode="External"/><Relationship Id="rId1628" Type="http://schemas.openxmlformats.org/officeDocument/2006/relationships/hyperlink" Target="https://eclypsium.com/" TargetMode="External"/><Relationship Id="rId2959" Type="http://schemas.openxmlformats.org/officeDocument/2006/relationships/hyperlink" Target="https://www.nyotron.com/" TargetMode="External"/><Relationship Id="rId917" Type="http://schemas.openxmlformats.org/officeDocument/2006/relationships/hyperlink" Target="https://www.clearspeed.com/" TargetMode="External"/><Relationship Id="rId1629" Type="http://schemas.openxmlformats.org/officeDocument/2006/relationships/hyperlink" Target="https://www.linkedin.com/in/bulygin" TargetMode="External"/><Relationship Id="rId916" Type="http://schemas.openxmlformats.org/officeDocument/2006/relationships/hyperlink" Target="https://www.linkedin.com/in/carolinemccaffery/" TargetMode="External"/><Relationship Id="rId915" Type="http://schemas.openxmlformats.org/officeDocument/2006/relationships/hyperlink" Target="https://www.clearops.io/" TargetMode="External"/><Relationship Id="rId919" Type="http://schemas.openxmlformats.org/officeDocument/2006/relationships/hyperlink" Target="https://www.linkedin.com/in/juliecriscentiheck/" TargetMode="External"/><Relationship Id="rId910" Type="http://schemas.openxmlformats.org/officeDocument/2006/relationships/hyperlink" Target="https://www.cleafy.com/" TargetMode="External"/><Relationship Id="rId914" Type="http://schemas.openxmlformats.org/officeDocument/2006/relationships/hyperlink" Target="https://www.linkedin.com/in/michaeldonohue/" TargetMode="External"/><Relationship Id="rId913" Type="http://schemas.openxmlformats.org/officeDocument/2006/relationships/hyperlink" Target="https://www.linkedin.com/in/darinbrannan/" TargetMode="External"/><Relationship Id="rId912" Type="http://schemas.openxmlformats.org/officeDocument/2006/relationships/hyperlink" Target="https://www.cleardata.com/" TargetMode="External"/><Relationship Id="rId911" Type="http://schemas.openxmlformats.org/officeDocument/2006/relationships/hyperlink" Target="https://www.linkedin.com/in/matteobogana/" TargetMode="External"/><Relationship Id="rId2950" Type="http://schemas.openxmlformats.org/officeDocument/2006/relationships/hyperlink" Target="https://nuid.io/" TargetMode="External"/><Relationship Id="rId2900" Type="http://schemas.openxmlformats.org/officeDocument/2006/relationships/hyperlink" Target="https://nha.com/" TargetMode="External"/><Relationship Id="rId2901" Type="http://schemas.openxmlformats.org/officeDocument/2006/relationships/hyperlink" Target="https://www.niagaranetworks.com/" TargetMode="External"/><Relationship Id="rId2902" Type="http://schemas.openxmlformats.org/officeDocument/2006/relationships/hyperlink" Target="https://www.linkedin.com/in/ben-askarinam-a3036a12/" TargetMode="External"/><Relationship Id="rId2903" Type="http://schemas.openxmlformats.org/officeDocument/2006/relationships/hyperlink" Target="https://www.linkedin.com/in/marco-hartog-41b09a4/" TargetMode="External"/><Relationship Id="rId2904" Type="http://schemas.openxmlformats.org/officeDocument/2006/relationships/hyperlink" Target="https://www.niceactimize.com/" TargetMode="External"/><Relationship Id="rId2905" Type="http://schemas.openxmlformats.org/officeDocument/2006/relationships/hyperlink" Target="https://www.linkedin.com/in/craig-costigan-2722473/" TargetMode="External"/><Relationship Id="rId2906" Type="http://schemas.openxmlformats.org/officeDocument/2006/relationships/hyperlink" Target="https://www.linkedin.com/in/einat-weiss/" TargetMode="External"/><Relationship Id="rId2907" Type="http://schemas.openxmlformats.org/officeDocument/2006/relationships/hyperlink" Target="https://nightfall.ai/" TargetMode="External"/><Relationship Id="rId2908" Type="http://schemas.openxmlformats.org/officeDocument/2006/relationships/hyperlink" Target="https://www.niksun.com/" TargetMode="External"/><Relationship Id="rId2909" Type="http://schemas.openxmlformats.org/officeDocument/2006/relationships/hyperlink" Target="https://ninjio.com/" TargetMode="External"/><Relationship Id="rId2920" Type="http://schemas.openxmlformats.org/officeDocument/2006/relationships/hyperlink" Target="https://nordvpn.com/" TargetMode="External"/><Relationship Id="rId2921" Type="http://schemas.openxmlformats.org/officeDocument/2006/relationships/hyperlink" Target="https://www.northcrossgroup.com/" TargetMode="External"/><Relationship Id="rId2922" Type="http://schemas.openxmlformats.org/officeDocument/2006/relationships/hyperlink" Target="https://www.novetta.com/" TargetMode="External"/><Relationship Id="rId2923" Type="http://schemas.openxmlformats.org/officeDocument/2006/relationships/hyperlink" Target="https://www.linkedin.com/in/tiffanny-gates-405101113/" TargetMode="External"/><Relationship Id="rId2924" Type="http://schemas.openxmlformats.org/officeDocument/2006/relationships/hyperlink" Target="https://www.nowsecure.com/" TargetMode="External"/><Relationship Id="rId2925" Type="http://schemas.openxmlformats.org/officeDocument/2006/relationships/hyperlink" Target="https://www.linkedin.com/in/alansnyder1/" TargetMode="External"/><Relationship Id="rId2926" Type="http://schemas.openxmlformats.org/officeDocument/2006/relationships/hyperlink" Target="https://www.linkedin.com/in/brianmurphy6/" TargetMode="External"/><Relationship Id="rId2927" Type="http://schemas.openxmlformats.org/officeDocument/2006/relationships/hyperlink" Target="https://www.nozominetworks.com/" TargetMode="External"/><Relationship Id="rId2928" Type="http://schemas.openxmlformats.org/officeDocument/2006/relationships/hyperlink" Target="https://www.linkedin.com/in/edgardcapdevielle/" TargetMode="External"/><Relationship Id="rId2929" Type="http://schemas.openxmlformats.org/officeDocument/2006/relationships/hyperlink" Target="https://www.linkedin.com/in/kimlegelis/" TargetMode="External"/><Relationship Id="rId2910" Type="http://schemas.openxmlformats.org/officeDocument/2006/relationships/hyperlink" Target="https://www.linkedin.com/in/zschuler/" TargetMode="External"/><Relationship Id="rId2911" Type="http://schemas.openxmlformats.org/officeDocument/2006/relationships/hyperlink" Target="https://www.nisos.com/" TargetMode="External"/><Relationship Id="rId2912" Type="http://schemas.openxmlformats.org/officeDocument/2006/relationships/hyperlink" Target="https://www.njvc.com/" TargetMode="External"/><Relationship Id="rId2913" Type="http://schemas.openxmlformats.org/officeDocument/2006/relationships/hyperlink" Target="https://noknok.com/" TargetMode="External"/><Relationship Id="rId2914" Type="http://schemas.openxmlformats.org/officeDocument/2006/relationships/hyperlink" Target="https://www.linkedin.com/in/phillip-dunkelberger-18a30/" TargetMode="External"/><Relationship Id="rId2915" Type="http://schemas.openxmlformats.org/officeDocument/2006/relationships/hyperlink" Target="https://www.linkedin.com/in/jackiecomp/" TargetMode="External"/><Relationship Id="rId2916" Type="http://schemas.openxmlformats.org/officeDocument/2006/relationships/hyperlink" Target="https://www.nominet.uk/" TargetMode="External"/><Relationship Id="rId2917" Type="http://schemas.openxmlformats.org/officeDocument/2006/relationships/hyperlink" Target="https://www.linkedin.com/in/rahaworth/" TargetMode="External"/><Relationship Id="rId2918" Type="http://schemas.openxmlformats.org/officeDocument/2006/relationships/hyperlink" Target="https://www.nopsec.com/" TargetMode="External"/><Relationship Id="rId2919" Type="http://schemas.openxmlformats.org/officeDocument/2006/relationships/hyperlink" Target="https://www.linkedin.com/in/lisa-xu-26a4aa41/" TargetMode="External"/><Relationship Id="rId1697" Type="http://schemas.openxmlformats.org/officeDocument/2006/relationships/hyperlink" Target="https://www.linkedin.com/in/samu-konttinen-30a99b4/" TargetMode="External"/><Relationship Id="rId4723" Type="http://schemas.openxmlformats.org/officeDocument/2006/relationships/hyperlink" Target="http://www.ziften.com" TargetMode="External"/><Relationship Id="rId1698" Type="http://schemas.openxmlformats.org/officeDocument/2006/relationships/hyperlink" Target="https://www.linkedin.com/in/karolinamarketing/" TargetMode="External"/><Relationship Id="rId4722" Type="http://schemas.openxmlformats.org/officeDocument/2006/relationships/hyperlink" Target="https://securitytracker.com/" TargetMode="External"/><Relationship Id="rId1699" Type="http://schemas.openxmlformats.org/officeDocument/2006/relationships/hyperlink" Target="https://keyavidata.com/" TargetMode="External"/><Relationship Id="rId4725" Type="http://schemas.openxmlformats.org/officeDocument/2006/relationships/hyperlink" Target="https://www.linkedin.com/in/michael-little-70629111/" TargetMode="External"/><Relationship Id="rId4724" Type="http://schemas.openxmlformats.org/officeDocument/2006/relationships/hyperlink" Target="https://www.linkedin.com/in/mike-hamilton-1668a83/" TargetMode="External"/><Relationship Id="rId4727" Type="http://schemas.openxmlformats.org/officeDocument/2006/relationships/hyperlink" Target="http://www.zimperium.com" TargetMode="External"/><Relationship Id="rId4726" Type="http://schemas.openxmlformats.org/officeDocument/2006/relationships/hyperlink" Target="https://www.sentorsecurity.com/" TargetMode="External"/><Relationship Id="rId4729" Type="http://schemas.openxmlformats.org/officeDocument/2006/relationships/hyperlink" Target="https://www.linkedin.com/in/itzhaka/" TargetMode="External"/><Relationship Id="rId4728" Type="http://schemas.openxmlformats.org/officeDocument/2006/relationships/hyperlink" Target="https://www.linkedin.com/in/shridhar-mittal-a7b45b/" TargetMode="External"/><Relationship Id="rId866" Type="http://schemas.openxmlformats.org/officeDocument/2006/relationships/hyperlink" Target="https://www.chertoffgroup.com/" TargetMode="External"/><Relationship Id="rId865" Type="http://schemas.openxmlformats.org/officeDocument/2006/relationships/hyperlink" Target="https://www.linkedin.com/in/prachigore/" TargetMode="External"/><Relationship Id="rId864" Type="http://schemas.openxmlformats.org/officeDocument/2006/relationships/hyperlink" Target="https://www.linkedin.com/in/yanisse/" TargetMode="External"/><Relationship Id="rId863" Type="http://schemas.openxmlformats.org/officeDocument/2006/relationships/hyperlink" Target="https://checkr.com/" TargetMode="External"/><Relationship Id="rId869" Type="http://schemas.openxmlformats.org/officeDocument/2006/relationships/hyperlink" Target="https://www.cigital.com" TargetMode="External"/><Relationship Id="rId868" Type="http://schemas.openxmlformats.org/officeDocument/2006/relationships/hyperlink" Target="https://chronicle.security/" TargetMode="External"/><Relationship Id="rId867" Type="http://schemas.openxmlformats.org/officeDocument/2006/relationships/hyperlink" Target="https://www.linkedin.com/in/chadsweet/" TargetMode="External"/><Relationship Id="rId1690" Type="http://schemas.openxmlformats.org/officeDocument/2006/relationships/hyperlink" Target="https://www.emsisoft.com/en/" TargetMode="External"/><Relationship Id="rId1691" Type="http://schemas.openxmlformats.org/officeDocument/2006/relationships/hyperlink" Target="https://www.linkedin.com/in/emsisoft/" TargetMode="External"/><Relationship Id="rId1692" Type="http://schemas.openxmlformats.org/officeDocument/2006/relationships/hyperlink" Target="https://www.enclaveforensics.com/" TargetMode="External"/><Relationship Id="rId862" Type="http://schemas.openxmlformats.org/officeDocument/2006/relationships/hyperlink" Target="https://www.linkedin.com/in/emmanuel-benzaquen-70344/" TargetMode="External"/><Relationship Id="rId1693" Type="http://schemas.openxmlformats.org/officeDocument/2006/relationships/hyperlink" Target="https://www.linkedin.com/in/davidhoelzer/" TargetMode="External"/><Relationship Id="rId861" Type="http://schemas.openxmlformats.org/officeDocument/2006/relationships/hyperlink" Target="https://www.checkmarx.com" TargetMode="External"/><Relationship Id="rId1694" Type="http://schemas.openxmlformats.org/officeDocument/2006/relationships/hyperlink" Target="https://www.encodegroup.com/" TargetMode="External"/><Relationship Id="rId860" Type="http://schemas.openxmlformats.org/officeDocument/2006/relationships/hyperlink" Target="https://www.linkedin.com/in/gronager/" TargetMode="External"/><Relationship Id="rId1695" Type="http://schemas.openxmlformats.org/officeDocument/2006/relationships/hyperlink" Target="https://www.linkedin.com/in/harryeliopoulos/" TargetMode="External"/><Relationship Id="rId4721" Type="http://schemas.openxmlformats.org/officeDocument/2006/relationships/hyperlink" Target="https://www.linkedin.com/in/melissa-tucker-griner-90786165/" TargetMode="External"/><Relationship Id="rId1696" Type="http://schemas.openxmlformats.org/officeDocument/2006/relationships/hyperlink" Target="https://www.f-secure.com/" TargetMode="External"/><Relationship Id="rId4720" Type="http://schemas.openxmlformats.org/officeDocument/2006/relationships/hyperlink" Target="https://www.linkedin.com/in/tim-reilly-41a2a52/" TargetMode="External"/><Relationship Id="rId1686" Type="http://schemas.openxmlformats.org/officeDocument/2006/relationships/hyperlink" Target="https://www.linkedin.com/in/mickey-singer-66bb69b9/" TargetMode="External"/><Relationship Id="rId4712" Type="http://schemas.openxmlformats.org/officeDocument/2006/relationships/hyperlink" Target="https://www.linkedin.com/in/john-worrall-75a7791/" TargetMode="External"/><Relationship Id="rId1687" Type="http://schemas.openxmlformats.org/officeDocument/2006/relationships/hyperlink" Target="https://www.empowerid.com/" TargetMode="External"/><Relationship Id="rId4711" Type="http://schemas.openxmlformats.org/officeDocument/2006/relationships/hyperlink" Target="http://www.zeronorth.io" TargetMode="External"/><Relationship Id="rId1688" Type="http://schemas.openxmlformats.org/officeDocument/2006/relationships/hyperlink" Target="https://www.linkedin.com/in/patrickparker/" TargetMode="External"/><Relationship Id="rId4714" Type="http://schemas.openxmlformats.org/officeDocument/2006/relationships/hyperlink" Target="http://zerowall.io/" TargetMode="External"/><Relationship Id="rId1689" Type="http://schemas.openxmlformats.org/officeDocument/2006/relationships/hyperlink" Target="https://www.linkedin.com/in/cristianap/" TargetMode="External"/><Relationship Id="rId4713" Type="http://schemas.openxmlformats.org/officeDocument/2006/relationships/hyperlink" Target="https://www.linkedin.com/in/davidhowellboston/" TargetMode="External"/><Relationship Id="rId4716" Type="http://schemas.openxmlformats.org/officeDocument/2006/relationships/hyperlink" Target="https://www.linkedin.com/in/ziv-kedem-327960/" TargetMode="External"/><Relationship Id="rId4715" Type="http://schemas.openxmlformats.org/officeDocument/2006/relationships/hyperlink" Target="http://www.zerto.com" TargetMode="External"/><Relationship Id="rId4718" Type="http://schemas.openxmlformats.org/officeDocument/2006/relationships/hyperlink" Target="https://secure-anchor.com/" TargetMode="External"/><Relationship Id="rId4717" Type="http://schemas.openxmlformats.org/officeDocument/2006/relationships/hyperlink" Target="https://www.linkedin.com/in/gillevonai/?originalSubdomain=il" TargetMode="External"/><Relationship Id="rId4719" Type="http://schemas.openxmlformats.org/officeDocument/2006/relationships/hyperlink" Target="https://www.zettaset.com/" TargetMode="External"/><Relationship Id="rId855" Type="http://schemas.openxmlformats.org/officeDocument/2006/relationships/hyperlink" Target="https://www.linkedin.com/in/daniel-myslewski-5ba42b2/" TargetMode="External"/><Relationship Id="rId854" Type="http://schemas.openxmlformats.org/officeDocument/2006/relationships/hyperlink" Target="https://www.linkedin.com/in/shawnrhughes/" TargetMode="External"/><Relationship Id="rId853" Type="http://schemas.openxmlformats.org/officeDocument/2006/relationships/hyperlink" Target="https://certipath.com/" TargetMode="External"/><Relationship Id="rId852" Type="http://schemas.openxmlformats.org/officeDocument/2006/relationships/hyperlink" Target="https://www.linkedin.com/in/paulgerman/" TargetMode="External"/><Relationship Id="rId859" Type="http://schemas.openxmlformats.org/officeDocument/2006/relationships/hyperlink" Target="https://www.chainalysis.com/" TargetMode="External"/><Relationship Id="rId858" Type="http://schemas.openxmlformats.org/officeDocument/2006/relationships/hyperlink" Target="https://www.linkedin.com/in/ryanmckamie/" TargetMode="External"/><Relationship Id="rId857" Type="http://schemas.openxmlformats.org/officeDocument/2006/relationships/hyperlink" Target="https://www.certuscyber.com/" TargetMode="External"/><Relationship Id="rId856" Type="http://schemas.openxmlformats.org/officeDocument/2006/relationships/hyperlink" Target="https://www.certosoftware.com/" TargetMode="External"/><Relationship Id="rId1680" Type="http://schemas.openxmlformats.org/officeDocument/2006/relationships/hyperlink" Target="https://www.linkedin.com/in/reicarvalho/" TargetMode="External"/><Relationship Id="rId1681" Type="http://schemas.openxmlformats.org/officeDocument/2006/relationships/hyperlink" Target="https://www.cerias.purdue.edu/" TargetMode="External"/><Relationship Id="rId851" Type="http://schemas.openxmlformats.org/officeDocument/2006/relationships/hyperlink" Target="https://certesnetworks.com/" TargetMode="External"/><Relationship Id="rId1682" Type="http://schemas.openxmlformats.org/officeDocument/2006/relationships/hyperlink" Target="https://www.emazzanti.net/" TargetMode="External"/><Relationship Id="rId850" Type="http://schemas.openxmlformats.org/officeDocument/2006/relationships/hyperlink" Target="https://www.linkedin.com/in/larry-link-3011123/" TargetMode="External"/><Relationship Id="rId1683" Type="http://schemas.openxmlformats.org/officeDocument/2006/relationships/hyperlink" Target="https://www.linkedin.com/in/cmazzanti/" TargetMode="External"/><Relationship Id="rId1684" Type="http://schemas.openxmlformats.org/officeDocument/2006/relationships/hyperlink" Target="https://empow.co/" TargetMode="External"/><Relationship Id="rId4710" Type="http://schemas.openxmlformats.org/officeDocument/2006/relationships/hyperlink" Target="https://www.linkedin.com/in/ericsivertson/" TargetMode="External"/><Relationship Id="rId1685" Type="http://schemas.openxmlformats.org/officeDocument/2006/relationships/hyperlink" Target="https://www.linkedin.com/in/avi-chesla-0637761/" TargetMode="External"/><Relationship Id="rId3414" Type="http://schemas.openxmlformats.org/officeDocument/2006/relationships/hyperlink" Target="http://www.preemptive.com" TargetMode="External"/><Relationship Id="rId4745" Type="http://schemas.openxmlformats.org/officeDocument/2006/relationships/hyperlink" Target="https://cloudsek.com/" TargetMode="External"/><Relationship Id="rId3413" Type="http://schemas.openxmlformats.org/officeDocument/2006/relationships/hyperlink" Target="https://www.linkedin.com/in/erintsweeney/" TargetMode="External"/><Relationship Id="rId4744" Type="http://schemas.openxmlformats.org/officeDocument/2006/relationships/hyperlink" Target="https://bluedog-security.com/" TargetMode="External"/><Relationship Id="rId3416" Type="http://schemas.openxmlformats.org/officeDocument/2006/relationships/hyperlink" Target="https://www.remediant.com/" TargetMode="External"/><Relationship Id="rId4747" Type="http://schemas.openxmlformats.org/officeDocument/2006/relationships/hyperlink" Target="https://digital.ai" TargetMode="External"/><Relationship Id="rId3415" Type="http://schemas.openxmlformats.org/officeDocument/2006/relationships/hyperlink" Target="https://www.linkedin.com/in/gtorok/" TargetMode="External"/><Relationship Id="rId4746" Type="http://schemas.openxmlformats.org/officeDocument/2006/relationships/hyperlink" Target="http://digital.ai/" TargetMode="External"/><Relationship Id="rId3418" Type="http://schemas.openxmlformats.org/officeDocument/2006/relationships/hyperlink" Target="https://www.linkedin.com/in/mark-hodgson-21649b/" TargetMode="External"/><Relationship Id="rId4749" Type="http://schemas.openxmlformats.org/officeDocument/2006/relationships/hyperlink" Target="https://wegalvanize.com/" TargetMode="External"/><Relationship Id="rId3417" Type="http://schemas.openxmlformats.org/officeDocument/2006/relationships/hyperlink" Target="https://www.linkedin.com/in/tkeeler/" TargetMode="External"/><Relationship Id="rId4748" Type="http://schemas.openxmlformats.org/officeDocument/2006/relationships/hyperlink" Target="https://www.linkedin.com/in/areddy?trk=org-employees_profile-result-card_result-card_full-click" TargetMode="External"/><Relationship Id="rId3419" Type="http://schemas.openxmlformats.org/officeDocument/2006/relationships/hyperlink" Target="https://www.rensysinc.com/index.html" TargetMode="External"/><Relationship Id="rId888" Type="http://schemas.openxmlformats.org/officeDocument/2006/relationships/hyperlink" Target="https://circadence.com/" TargetMode="External"/><Relationship Id="rId887" Type="http://schemas.openxmlformats.org/officeDocument/2006/relationships/hyperlink" Target="https://www.linkedin.com/in/johnjefferies/" TargetMode="External"/><Relationship Id="rId886" Type="http://schemas.openxmlformats.org/officeDocument/2006/relationships/hyperlink" Target="https://www.linkedin.com/in/davidajevans/" TargetMode="External"/><Relationship Id="rId885" Type="http://schemas.openxmlformats.org/officeDocument/2006/relationships/hyperlink" Target="https://ciphertrace.com/" TargetMode="External"/><Relationship Id="rId889" Type="http://schemas.openxmlformats.org/officeDocument/2006/relationships/hyperlink" Target="https://www.linkedin.com/in/michael-moniz-7ba6032a/" TargetMode="External"/><Relationship Id="rId880" Type="http://schemas.openxmlformats.org/officeDocument/2006/relationships/hyperlink" Target="https://www.linkedin.com/in/matthines/" TargetMode="External"/><Relationship Id="rId884" Type="http://schemas.openxmlformats.org/officeDocument/2006/relationships/hyperlink" Target="https://www.linkedin.com/in/michael-quattrochi-6b51611/" TargetMode="External"/><Relationship Id="rId3410" Type="http://schemas.openxmlformats.org/officeDocument/2006/relationships/hyperlink" Target="https://www.linkedin.com/in/robbierobbins/" TargetMode="External"/><Relationship Id="rId4741" Type="http://schemas.openxmlformats.org/officeDocument/2006/relationships/hyperlink" Target="https://triagingx.com/" TargetMode="External"/><Relationship Id="rId883" Type="http://schemas.openxmlformats.org/officeDocument/2006/relationships/hyperlink" Target="https://www.ciphertechs.com/" TargetMode="External"/><Relationship Id="rId4740" Type="http://schemas.openxmlformats.org/officeDocument/2006/relationships/hyperlink" Target="https://www.topsec.com.cn/" TargetMode="External"/><Relationship Id="rId882" Type="http://schemas.openxmlformats.org/officeDocument/2006/relationships/hyperlink" Target="https://www.linkedin.com/in/deweylayman/" TargetMode="External"/><Relationship Id="rId3412" Type="http://schemas.openxmlformats.org/officeDocument/2006/relationships/hyperlink" Target="https://www.linkedin.com/in/brianmurphyreliaquest/" TargetMode="External"/><Relationship Id="rId4743" Type="http://schemas.openxmlformats.org/officeDocument/2006/relationships/hyperlink" Target="https://alus.com.br/" TargetMode="External"/><Relationship Id="rId881" Type="http://schemas.openxmlformats.org/officeDocument/2006/relationships/hyperlink" Target="https://www.ciphernova.com/" TargetMode="External"/><Relationship Id="rId3411" Type="http://schemas.openxmlformats.org/officeDocument/2006/relationships/hyperlink" Target="https://www.reliaquest.com/" TargetMode="External"/><Relationship Id="rId4742" Type="http://schemas.openxmlformats.org/officeDocument/2006/relationships/hyperlink" Target="https://www.wetstonetech.com/" TargetMode="External"/><Relationship Id="rId3403" Type="http://schemas.openxmlformats.org/officeDocument/2006/relationships/hyperlink" Target="https://www.redseal.net/" TargetMode="External"/><Relationship Id="rId4734" Type="http://schemas.openxmlformats.org/officeDocument/2006/relationships/hyperlink" Target="https://www.linkedin.com/in/peterbalaji/" TargetMode="External"/><Relationship Id="rId3402" Type="http://schemas.openxmlformats.org/officeDocument/2006/relationships/hyperlink" Target="https://www.linkedin.com/in/gubisingh/" TargetMode="External"/><Relationship Id="rId4733" Type="http://schemas.openxmlformats.org/officeDocument/2006/relationships/hyperlink" Target="https://www.zoho.com/" TargetMode="External"/><Relationship Id="rId3405" Type="http://schemas.openxmlformats.org/officeDocument/2006/relationships/hyperlink" Target="https://www.linkedin.com/in/ericavener/" TargetMode="External"/><Relationship Id="rId4736" Type="http://schemas.openxmlformats.org/officeDocument/2006/relationships/hyperlink" Target="https://www.linkedin.com/in/dung-nguyen-bui-503bb7166/" TargetMode="External"/><Relationship Id="rId3404" Type="http://schemas.openxmlformats.org/officeDocument/2006/relationships/hyperlink" Target="https://www.linkedin.com/in/bryan-barney-05487524/" TargetMode="External"/><Relationship Id="rId4735" Type="http://schemas.openxmlformats.org/officeDocument/2006/relationships/hyperlink" Target="https://www.techlabcorp.com/" TargetMode="External"/><Relationship Id="rId3407" Type="http://schemas.openxmlformats.org/officeDocument/2006/relationships/hyperlink" Target="https://www.linkedin.com/in/john-rosenstengel-26b94a50/" TargetMode="External"/><Relationship Id="rId4738" Type="http://schemas.openxmlformats.org/officeDocument/2006/relationships/hyperlink" Target="https://www.linkedin.com/in/lee-m-zeichner-2084294/" TargetMode="External"/><Relationship Id="rId3406" Type="http://schemas.openxmlformats.org/officeDocument/2006/relationships/hyperlink" Target="https://www.redwall.us/" TargetMode="External"/><Relationship Id="rId4737" Type="http://schemas.openxmlformats.org/officeDocument/2006/relationships/hyperlink" Target="https://www.zra.com/" TargetMode="External"/><Relationship Id="rId3409" Type="http://schemas.openxmlformats.org/officeDocument/2006/relationships/hyperlink" Target="https://www.linkedin.com/in/dericknaef/" TargetMode="External"/><Relationship Id="rId3408" Type="http://schemas.openxmlformats.org/officeDocument/2006/relationships/hyperlink" Target="https://www.refirmlabs.com/" TargetMode="External"/><Relationship Id="rId4739" Type="http://schemas.openxmlformats.org/officeDocument/2006/relationships/hyperlink" Target="https://www.zurich.com/" TargetMode="External"/><Relationship Id="rId877" Type="http://schemas.openxmlformats.org/officeDocument/2006/relationships/hyperlink" Target="https://www.linkedin.com/in/nate-watters-39903b1a/" TargetMode="External"/><Relationship Id="rId876" Type="http://schemas.openxmlformats.org/officeDocument/2006/relationships/hyperlink" Target="https://www.linkedin.com/in/michael-neidorff/" TargetMode="External"/><Relationship Id="rId875" Type="http://schemas.openxmlformats.org/officeDocument/2006/relationships/hyperlink" Target="https://www.centene.com/" TargetMode="External"/><Relationship Id="rId874" Type="http://schemas.openxmlformats.org/officeDocument/2006/relationships/hyperlink" Target="https://www.linkedin.com/in/eboucas/" TargetMode="External"/><Relationship Id="rId879" Type="http://schemas.openxmlformats.org/officeDocument/2006/relationships/hyperlink" Target="https://www.linkedin.com/in/pkothari/" TargetMode="External"/><Relationship Id="rId878" Type="http://schemas.openxmlformats.org/officeDocument/2006/relationships/hyperlink" Target="https://www.ciphercloud.com/" TargetMode="External"/><Relationship Id="rId873" Type="http://schemas.openxmlformats.org/officeDocument/2006/relationships/hyperlink" Target="https://cipher.com/" TargetMode="External"/><Relationship Id="rId4730" Type="http://schemas.openxmlformats.org/officeDocument/2006/relationships/hyperlink" Target="http://www.zingbox.com" TargetMode="External"/><Relationship Id="rId872" Type="http://schemas.openxmlformats.org/officeDocument/2006/relationships/hyperlink" Target="https://www.linkedin.com/in/vonogdenj/" TargetMode="External"/><Relationship Id="rId871" Type="http://schemas.openxmlformats.org/officeDocument/2006/relationships/hyperlink" Target="https://www.linkedin.com/in/robertejohnsoniii/" TargetMode="External"/><Relationship Id="rId3401" Type="http://schemas.openxmlformats.org/officeDocument/2006/relationships/hyperlink" Target="https://www.linkedin.com/in/mike-fenton-673a1/" TargetMode="External"/><Relationship Id="rId4732" Type="http://schemas.openxmlformats.org/officeDocument/2006/relationships/hyperlink" Target="https://www.linkedin.com/in/mektare/" TargetMode="External"/><Relationship Id="rId870" Type="http://schemas.openxmlformats.org/officeDocument/2006/relationships/hyperlink" Target="https://www.cimcor.com/" TargetMode="External"/><Relationship Id="rId3400" Type="http://schemas.openxmlformats.org/officeDocument/2006/relationships/hyperlink" Target="https://www.redscan.com/" TargetMode="External"/><Relationship Id="rId4731" Type="http://schemas.openxmlformats.org/officeDocument/2006/relationships/hyperlink" Target="https://www.linkedin.com/in/may-wang-a979961/" TargetMode="External"/><Relationship Id="rId1653" Type="http://schemas.openxmlformats.org/officeDocument/2006/relationships/hyperlink" Target="https://www.linkedin.com/in/bruce-feldman-6566391/" TargetMode="External"/><Relationship Id="rId2984" Type="http://schemas.openxmlformats.org/officeDocument/2006/relationships/hyperlink" Target="http://www.omada.net" TargetMode="External"/><Relationship Id="rId1654" Type="http://schemas.openxmlformats.org/officeDocument/2006/relationships/hyperlink" Target="https://www.egress.com/" TargetMode="External"/><Relationship Id="rId2985" Type="http://schemas.openxmlformats.org/officeDocument/2006/relationships/hyperlink" Target="https://www.linkedin.com/in/seanpduffy/" TargetMode="External"/><Relationship Id="rId1655" Type="http://schemas.openxmlformats.org/officeDocument/2006/relationships/hyperlink" Target="https://www.linkedin.com/in/tony-pepper-023298/" TargetMode="External"/><Relationship Id="rId2986" Type="http://schemas.openxmlformats.org/officeDocument/2006/relationships/hyperlink" Target="https://omninet.io/" TargetMode="External"/><Relationship Id="rId1656" Type="http://schemas.openxmlformats.org/officeDocument/2006/relationships/hyperlink" Target="https://www.crunchbase.com/search/funding_rounds/field/organizations/last_funding_type/egress-software-technologies" TargetMode="External"/><Relationship Id="rId2987" Type="http://schemas.openxmlformats.org/officeDocument/2006/relationships/hyperlink" Target="https://www.linkedin.com/in/abagrin" TargetMode="External"/><Relationship Id="rId1657" Type="http://schemas.openxmlformats.org/officeDocument/2006/relationships/hyperlink" Target="https://www.ekransystem.com/en" TargetMode="External"/><Relationship Id="rId2988" Type="http://schemas.openxmlformats.org/officeDocument/2006/relationships/hyperlink" Target="https://onapsis.com/" TargetMode="External"/><Relationship Id="rId1658" Type="http://schemas.openxmlformats.org/officeDocument/2006/relationships/hyperlink" Target="https://www.elcomsoft.com/" TargetMode="External"/><Relationship Id="rId2989" Type="http://schemas.openxmlformats.org/officeDocument/2006/relationships/hyperlink" Target="https://www.linkedin.com/in/mnunezdc/" TargetMode="External"/><Relationship Id="rId1659" Type="http://schemas.openxmlformats.org/officeDocument/2006/relationships/hyperlink" Target="https://www.linkedin.com/in/andymalyshev/" TargetMode="External"/><Relationship Id="rId829" Type="http://schemas.openxmlformats.org/officeDocument/2006/relationships/hyperlink" Target="https://uk.linkedin.com/in/ianmeakin" TargetMode="External"/><Relationship Id="rId828" Type="http://schemas.openxmlformats.org/officeDocument/2006/relationships/hyperlink" Target="https://www.cellcrypt.com/" TargetMode="External"/><Relationship Id="rId827" Type="http://schemas.openxmlformats.org/officeDocument/2006/relationships/hyperlink" Target="https://www.crunchbase.com/search/organizations/field/organizations/location_identifiers/london-england" TargetMode="External"/><Relationship Id="rId822" Type="http://schemas.openxmlformats.org/officeDocument/2006/relationships/hyperlink" Target="https://www.celestix.com/" TargetMode="External"/><Relationship Id="rId821" Type="http://schemas.openxmlformats.org/officeDocument/2006/relationships/hyperlink" Target="https://www.crunchbase.com/search/organizations/field/organizations/location_identifiers/fremont-california" TargetMode="External"/><Relationship Id="rId820" Type="http://schemas.openxmlformats.org/officeDocument/2006/relationships/hyperlink" Target="https://www.linkedin.com/in/deborahjulius/" TargetMode="External"/><Relationship Id="rId826" Type="http://schemas.openxmlformats.org/officeDocument/2006/relationships/hyperlink" Target="https://www.linkedin.com/in/mehulmmehta/" TargetMode="External"/><Relationship Id="rId825" Type="http://schemas.openxmlformats.org/officeDocument/2006/relationships/hyperlink" Target="https://www.celestya.net/" TargetMode="External"/><Relationship Id="rId824" Type="http://schemas.openxmlformats.org/officeDocument/2006/relationships/hyperlink" Target="https://www.crunchbase.com/search/organizations/field/organizations/location_identifiers/migdal-tefen-hazafon" TargetMode="External"/><Relationship Id="rId823" Type="http://schemas.openxmlformats.org/officeDocument/2006/relationships/hyperlink" Target="https://www.linkedin.com/in/yongthye/" TargetMode="External"/><Relationship Id="rId2980" Type="http://schemas.openxmlformats.org/officeDocument/2006/relationships/hyperlink" Target="https://www.linkedin.com/in/claireumeda/" TargetMode="External"/><Relationship Id="rId1650" Type="http://schemas.openxmlformats.org/officeDocument/2006/relationships/hyperlink" Target="https://www.crunchbase.com/organization/matrix42-ag" TargetMode="External"/><Relationship Id="rId2981" Type="http://schemas.openxmlformats.org/officeDocument/2006/relationships/hyperlink" Target="http://www.okta.com" TargetMode="External"/><Relationship Id="rId1651" Type="http://schemas.openxmlformats.org/officeDocument/2006/relationships/hyperlink" Target="https://www.engility.com/what-we-do/" TargetMode="External"/><Relationship Id="rId2982" Type="http://schemas.openxmlformats.org/officeDocument/2006/relationships/hyperlink" Target="https://www.linkedin.com/in/toddmckinnon/" TargetMode="External"/><Relationship Id="rId1652" Type="http://schemas.openxmlformats.org/officeDocument/2006/relationships/hyperlink" Target="https://www.linkedin.com/in/lynn-d-b96342/" TargetMode="External"/><Relationship Id="rId2983" Type="http://schemas.openxmlformats.org/officeDocument/2006/relationships/hyperlink" Target="https://www.linkedin.com/in/fkerrest/" TargetMode="External"/><Relationship Id="rId1642" Type="http://schemas.openxmlformats.org/officeDocument/2006/relationships/hyperlink" Target="https://www.linkedin.com/in/vineetkjain/" TargetMode="External"/><Relationship Id="rId2973" Type="http://schemas.openxmlformats.org/officeDocument/2006/relationships/hyperlink" Target="http://www.activecountermeasures.com/" TargetMode="External"/><Relationship Id="rId1643" Type="http://schemas.openxmlformats.org/officeDocument/2006/relationships/hyperlink" Target="https://www.linkedin.com/in/davidspitz/" TargetMode="External"/><Relationship Id="rId2974" Type="http://schemas.openxmlformats.org/officeDocument/2006/relationships/hyperlink" Target="https://www.linkedin.com/in/john-strand-a1b4b62/" TargetMode="External"/><Relationship Id="rId1644" Type="http://schemas.openxmlformats.org/officeDocument/2006/relationships/hyperlink" Target="https://www.crunchbase.com/search/funding_rounds/field/organizations/last_funding_type/egnyte" TargetMode="External"/><Relationship Id="rId2975" Type="http://schemas.openxmlformats.org/officeDocument/2006/relationships/hyperlink" Target="http://www.offensive-security.com/" TargetMode="External"/><Relationship Id="rId1645" Type="http://schemas.openxmlformats.org/officeDocument/2006/relationships/hyperlink" Target="https://www.crunchbase.com/search/organizations/field/organizations/location_identifiers/geneva-geneve" TargetMode="External"/><Relationship Id="rId2976" Type="http://schemas.openxmlformats.org/officeDocument/2006/relationships/hyperlink" Target="https://www.linkedin.com/in/ning-wang-0278864/" TargetMode="External"/><Relationship Id="rId1646" Type="http://schemas.openxmlformats.org/officeDocument/2006/relationships/hyperlink" Target="https://www.egonzehnder.com/" TargetMode="External"/><Relationship Id="rId2977" Type="http://schemas.openxmlformats.org/officeDocument/2006/relationships/hyperlink" Target="https://www.linkedin.com/in/paulsebastien/" TargetMode="External"/><Relationship Id="rId1647" Type="http://schemas.openxmlformats.org/officeDocument/2006/relationships/hyperlink" Target="https://de.linkedin.com/in/edilson-camara-2ba219?trk=pub-pbmap" TargetMode="External"/><Relationship Id="rId2978" Type="http://schemas.openxmlformats.org/officeDocument/2006/relationships/hyperlink" Target="http://www.okera.com/" TargetMode="External"/><Relationship Id="rId1648" Type="http://schemas.openxmlformats.org/officeDocument/2006/relationships/hyperlink" Target="https://www.crunchbase.com/search/organizations/field/organizations/location_identifiers/ettlingen-baden-wurttemberg" TargetMode="External"/><Relationship Id="rId2979" Type="http://schemas.openxmlformats.org/officeDocument/2006/relationships/hyperlink" Target="https://www.linkedin.com/in/nickhalsey/" TargetMode="External"/><Relationship Id="rId1649" Type="http://schemas.openxmlformats.org/officeDocument/2006/relationships/hyperlink" Target="https://egosecure.com/" TargetMode="External"/><Relationship Id="rId819" Type="http://schemas.openxmlformats.org/officeDocument/2006/relationships/hyperlink" Target="https://www.linkedin.com/in/stevebaronecbi/" TargetMode="External"/><Relationship Id="rId818" Type="http://schemas.openxmlformats.org/officeDocument/2006/relationships/hyperlink" Target="https://cbisecure.com/" TargetMode="External"/><Relationship Id="rId817" Type="http://schemas.openxmlformats.org/officeDocument/2006/relationships/hyperlink" Target="https://www.crunchbase.com/search/organizations/field/organizations/location_identifiers/troy-michigan" TargetMode="External"/><Relationship Id="rId816" Type="http://schemas.openxmlformats.org/officeDocument/2006/relationships/hyperlink" Target="https://www.linkedin.com/in/daveginsburg" TargetMode="External"/><Relationship Id="rId811" Type="http://schemas.openxmlformats.org/officeDocument/2006/relationships/hyperlink" Target="https://www.caveon.com/" TargetMode="External"/><Relationship Id="rId810" Type="http://schemas.openxmlformats.org/officeDocument/2006/relationships/hyperlink" Target="https://www.crunchbase.com/search/organizations/field/organizations/location_identifiers/midvale-utah" TargetMode="External"/><Relationship Id="rId815" Type="http://schemas.openxmlformats.org/officeDocument/2006/relationships/hyperlink" Target="https://cz.linkedin.com/pub/dr-rao-m-papolu/1/55b/97b?trk=biz_employee_pub" TargetMode="External"/><Relationship Id="rId814" Type="http://schemas.openxmlformats.org/officeDocument/2006/relationships/hyperlink" Target="https://www.cavirin.com/" TargetMode="External"/><Relationship Id="rId813" Type="http://schemas.openxmlformats.org/officeDocument/2006/relationships/hyperlink" Target="https://www.crunchbase.com/search/organizations/field/organizations/location_identifiers/santa-clara-california" TargetMode="External"/><Relationship Id="rId812" Type="http://schemas.openxmlformats.org/officeDocument/2006/relationships/hyperlink" Target="https://www.linkedin.com/in/davidffoster/" TargetMode="External"/><Relationship Id="rId2970" Type="http://schemas.openxmlformats.org/officeDocument/2006/relationships/hyperlink" Target="http://www.odi-x.com/" TargetMode="External"/><Relationship Id="rId1640" Type="http://schemas.openxmlformats.org/officeDocument/2006/relationships/hyperlink" Target="https://www.crunchbase.com/search/organizations/field/organizations/location_identifiers/mountain-view-california" TargetMode="External"/><Relationship Id="rId2971" Type="http://schemas.openxmlformats.org/officeDocument/2006/relationships/hyperlink" Target="https://www.linkedin.com/in/oren-eytan-95515a4/" TargetMode="External"/><Relationship Id="rId1641" Type="http://schemas.openxmlformats.org/officeDocument/2006/relationships/hyperlink" Target="https://www.egnyte.com/" TargetMode="External"/><Relationship Id="rId2972" Type="http://schemas.openxmlformats.org/officeDocument/2006/relationships/hyperlink" Target="https://www.linkedin.com/in/omri-eytan-9a02b66/" TargetMode="External"/><Relationship Id="rId1675" Type="http://schemas.openxmlformats.org/officeDocument/2006/relationships/hyperlink" Target="https://www.emagined.com/" TargetMode="External"/><Relationship Id="rId4701" Type="http://schemas.openxmlformats.org/officeDocument/2006/relationships/hyperlink" Target="http://zerodium.com/" TargetMode="External"/><Relationship Id="rId1676" Type="http://schemas.openxmlformats.org/officeDocument/2006/relationships/hyperlink" Target="https://www.linkedin.com/in/david-sockol-3553a/" TargetMode="External"/><Relationship Id="rId4700" Type="http://schemas.openxmlformats.org/officeDocument/2006/relationships/hyperlink" Target="https://www.linkedin.com/in/jaushin-lee-6393791/" TargetMode="External"/><Relationship Id="rId1677" Type="http://schemas.openxmlformats.org/officeDocument/2006/relationships/hyperlink" Target="https://www.linkedin.com/in/david-zuckerman-73697b/" TargetMode="External"/><Relationship Id="rId4703" Type="http://schemas.openxmlformats.org/officeDocument/2006/relationships/hyperlink" Target="http://pizzlysoft.com/" TargetMode="External"/><Relationship Id="rId1678" Type="http://schemas.openxmlformats.org/officeDocument/2006/relationships/hyperlink" Target="https://www.extremenetworks.com/" TargetMode="External"/><Relationship Id="rId4702" Type="http://schemas.openxmlformats.org/officeDocument/2006/relationships/hyperlink" Target="https://www.linkedin.com/in/cbekrar/?locale=en_US" TargetMode="External"/><Relationship Id="rId1679" Type="http://schemas.openxmlformats.org/officeDocument/2006/relationships/hyperlink" Target="https://www.linkedin.com/in/ed-meyercord-3316b416" TargetMode="External"/><Relationship Id="rId4705" Type="http://schemas.openxmlformats.org/officeDocument/2006/relationships/hyperlink" Target="https://www.linkedin.com/in/jamescfoster/" TargetMode="External"/><Relationship Id="rId4704" Type="http://schemas.openxmlformats.org/officeDocument/2006/relationships/hyperlink" Target="https://www.zerofox.com/" TargetMode="External"/><Relationship Id="rId4707" Type="http://schemas.openxmlformats.org/officeDocument/2006/relationships/hyperlink" Target="https://quad9.net" TargetMode="External"/><Relationship Id="rId4706" Type="http://schemas.openxmlformats.org/officeDocument/2006/relationships/hyperlink" Target="https://www.linkedin.com/in/prestridge/" TargetMode="External"/><Relationship Id="rId4709" Type="http://schemas.openxmlformats.org/officeDocument/2006/relationships/hyperlink" Target="https://www.quantumtrace.com/" TargetMode="External"/><Relationship Id="rId4708" Type="http://schemas.openxmlformats.org/officeDocument/2006/relationships/hyperlink" Target="https://www.linkedin.com/in/johntodd/" TargetMode="External"/><Relationship Id="rId849" Type="http://schemas.openxmlformats.org/officeDocument/2006/relationships/hyperlink" Target="https://www.cequence.ai/" TargetMode="External"/><Relationship Id="rId844" Type="http://schemas.openxmlformats.org/officeDocument/2006/relationships/hyperlink" Target="https://www.linkedin.com/in/andysmithpm/" TargetMode="External"/><Relationship Id="rId843" Type="http://schemas.openxmlformats.org/officeDocument/2006/relationships/hyperlink" Target="https://www.linkedin.com/in/flint-brenton-03057a5/" TargetMode="External"/><Relationship Id="rId842" Type="http://schemas.openxmlformats.org/officeDocument/2006/relationships/hyperlink" Target="https://www.centrify.com" TargetMode="External"/><Relationship Id="rId841" Type="http://schemas.openxmlformats.org/officeDocument/2006/relationships/hyperlink" Target="https://www.linkedin.com/in/jameshsalter/" TargetMode="External"/><Relationship Id="rId848" Type="http://schemas.openxmlformats.org/officeDocument/2006/relationships/hyperlink" Target="https://www.cenzic.com/" TargetMode="External"/><Relationship Id="rId847" Type="http://schemas.openxmlformats.org/officeDocument/2006/relationships/hyperlink" Target="https://www.linkedin.com/in/byronrashed/" TargetMode="External"/><Relationship Id="rId846" Type="http://schemas.openxmlformats.org/officeDocument/2006/relationships/hyperlink" Target="https://www.linkedin.com/in/steven-rogers-63518111/" TargetMode="External"/><Relationship Id="rId845" Type="http://schemas.openxmlformats.org/officeDocument/2006/relationships/hyperlink" Target="https://www.centripetal.ai/" TargetMode="External"/><Relationship Id="rId1670" Type="http://schemas.openxmlformats.org/officeDocument/2006/relationships/hyperlink" Target="https://www.elevenpaths.com/index.html" TargetMode="External"/><Relationship Id="rId840" Type="http://schemas.openxmlformats.org/officeDocument/2006/relationships/hyperlink" Target="https://www.centritechnology.com/" TargetMode="External"/><Relationship Id="rId1671" Type="http://schemas.openxmlformats.org/officeDocument/2006/relationships/hyperlink" Target="https://www.linkedin.com/in/pedro-pablo-perez-6b71431/" TargetMode="External"/><Relationship Id="rId1672" Type="http://schemas.openxmlformats.org/officeDocument/2006/relationships/hyperlink" Target="https://www.elliptic.co/" TargetMode="External"/><Relationship Id="rId1673" Type="http://schemas.openxmlformats.org/officeDocument/2006/relationships/hyperlink" Target="https://www.linkedin.com/in/simone-maini/" TargetMode="External"/><Relationship Id="rId1674" Type="http://schemas.openxmlformats.org/officeDocument/2006/relationships/hyperlink" Target="https://www.linkedin.com/in/meredith-odgers/" TargetMode="External"/><Relationship Id="rId1664" Type="http://schemas.openxmlformats.org/officeDocument/2006/relationships/hyperlink" Target="https://www.eplus.com/" TargetMode="External"/><Relationship Id="rId2995" Type="http://schemas.openxmlformats.org/officeDocument/2006/relationships/hyperlink" Target="https://www.linkedin.com/in/st%C3%A9phane-richard-a47062111/" TargetMode="External"/><Relationship Id="rId1665" Type="http://schemas.openxmlformats.org/officeDocument/2006/relationships/hyperlink" Target="https://www.linkedin.com/in/mark-marron-a1b5b1143/" TargetMode="External"/><Relationship Id="rId2996" Type="http://schemas.openxmlformats.org/officeDocument/2006/relationships/hyperlink" Target="https://www.onelogin.com/" TargetMode="External"/><Relationship Id="rId1666" Type="http://schemas.openxmlformats.org/officeDocument/2006/relationships/hyperlink" Target="https://www.linkedin.com/in/kenfarber/" TargetMode="External"/><Relationship Id="rId2997" Type="http://schemas.openxmlformats.org/officeDocument/2006/relationships/hyperlink" Target="https://www.linkedin.com/in/brad-brooks-842b074" TargetMode="External"/><Relationship Id="rId1667" Type="http://schemas.openxmlformats.org/officeDocument/2006/relationships/hyperlink" Target="https://elevatesecurity.com/" TargetMode="External"/><Relationship Id="rId2998" Type="http://schemas.openxmlformats.org/officeDocument/2006/relationships/hyperlink" Target="https://www.linkedin.com/in/daynalrothman/" TargetMode="External"/><Relationship Id="rId1668" Type="http://schemas.openxmlformats.org/officeDocument/2006/relationships/hyperlink" Target="https://www.linkedin.com/in/robertfly/" TargetMode="External"/><Relationship Id="rId2999" Type="http://schemas.openxmlformats.org/officeDocument/2006/relationships/hyperlink" Target="https://www.onesecureit.com/" TargetMode="External"/><Relationship Id="rId1669" Type="http://schemas.openxmlformats.org/officeDocument/2006/relationships/hyperlink" Target="https://www.linkedin.com/in/sbexec/" TargetMode="External"/><Relationship Id="rId839" Type="http://schemas.openxmlformats.org/officeDocument/2006/relationships/hyperlink" Target="https://www.linkedin.com/in/gabrielfulton/" TargetMode="External"/><Relationship Id="rId838" Type="http://schemas.openxmlformats.org/officeDocument/2006/relationships/hyperlink" Target="https://www.linkedin.com/in/tonyambegaoker/" TargetMode="External"/><Relationship Id="rId833" Type="http://schemas.openxmlformats.org/officeDocument/2006/relationships/hyperlink" Target="https://www.cellrox.com/" TargetMode="External"/><Relationship Id="rId832" Type="http://schemas.openxmlformats.org/officeDocument/2006/relationships/hyperlink" Target="https://www.linkedin.com/in/mgambill/" TargetMode="External"/><Relationship Id="rId831" Type="http://schemas.openxmlformats.org/officeDocument/2006/relationships/hyperlink" Target="https://www.linkedin.com/in/yossi-carmil-6383571/" TargetMode="External"/><Relationship Id="rId830" Type="http://schemas.openxmlformats.org/officeDocument/2006/relationships/hyperlink" Target="https://www.cellebrite.com/" TargetMode="External"/><Relationship Id="rId837" Type="http://schemas.openxmlformats.org/officeDocument/2006/relationships/hyperlink" Target="https://www.centerpoint.biz" TargetMode="External"/><Relationship Id="rId836" Type="http://schemas.openxmlformats.org/officeDocument/2006/relationships/hyperlink" Target="https://www.linkedin.com/in/david-corcoran/" TargetMode="External"/><Relationship Id="rId835" Type="http://schemas.openxmlformats.org/officeDocument/2006/relationships/hyperlink" Target="https://censys.io/" TargetMode="External"/><Relationship Id="rId834" Type="http://schemas.openxmlformats.org/officeDocument/2006/relationships/hyperlink" Target="https://www.linkedin.com/in/dror-nadler-99b40a/" TargetMode="External"/><Relationship Id="rId2990" Type="http://schemas.openxmlformats.org/officeDocument/2006/relationships/hyperlink" Target="https://www.oneidentity.com/" TargetMode="External"/><Relationship Id="rId1660" Type="http://schemas.openxmlformats.org/officeDocument/2006/relationships/hyperlink" Target="https://elearnsecurity.com/" TargetMode="External"/><Relationship Id="rId2991" Type="http://schemas.openxmlformats.org/officeDocument/2006/relationships/hyperlink" Target="https://www.linkedin.com/in/nicholspatrick/" TargetMode="External"/><Relationship Id="rId1661" Type="http://schemas.openxmlformats.org/officeDocument/2006/relationships/hyperlink" Target="https://ae.linkedin.com/in/armandoromeo" TargetMode="External"/><Relationship Id="rId2992" Type="http://schemas.openxmlformats.org/officeDocument/2006/relationships/hyperlink" Target="https://www.linkedin.com/in/colleen-langevin-5927b1" TargetMode="External"/><Relationship Id="rId1662" Type="http://schemas.openxmlformats.org/officeDocument/2006/relationships/hyperlink" Target="https://www.elemental.co.za/" TargetMode="External"/><Relationship Id="rId2993" Type="http://schemas.openxmlformats.org/officeDocument/2006/relationships/hyperlink" Target="https://www.oneconsult.com/en/" TargetMode="External"/><Relationship Id="rId1663" Type="http://schemas.openxmlformats.org/officeDocument/2006/relationships/hyperlink" Target="https://www.linkedin.com/in/jerry-diender-54212810/" TargetMode="External"/><Relationship Id="rId2994" Type="http://schemas.openxmlformats.org/officeDocument/2006/relationships/hyperlink" Target="https://www.orange.com/" TargetMode="External"/><Relationship Id="rId2148" Type="http://schemas.openxmlformats.org/officeDocument/2006/relationships/hyperlink" Target="https://www.herjavecgroup.com/" TargetMode="External"/><Relationship Id="rId2149" Type="http://schemas.openxmlformats.org/officeDocument/2006/relationships/hyperlink" Target="https://www.linkedin.com/in/robertherjavec/" TargetMode="External"/><Relationship Id="rId3479" Type="http://schemas.openxmlformats.org/officeDocument/2006/relationships/hyperlink" Target="https://www.riskified.com/" TargetMode="External"/><Relationship Id="rId3470" Type="http://schemas.openxmlformats.org/officeDocument/2006/relationships/hyperlink" Target="https://www.linkedin.com/in/marc-witteman-26128827/" TargetMode="External"/><Relationship Id="rId2140" Type="http://schemas.openxmlformats.org/officeDocument/2006/relationships/hyperlink" Target="https://hedgehogsecurity.co.uk/" TargetMode="External"/><Relationship Id="rId3472" Type="http://schemas.openxmlformats.org/officeDocument/2006/relationships/hyperlink" Target="https://www.linkedin.com/in/jkouns/" TargetMode="External"/><Relationship Id="rId2141" Type="http://schemas.openxmlformats.org/officeDocument/2006/relationships/hyperlink" Target="https://www.linkedin.com/in/peterbassill/" TargetMode="External"/><Relationship Id="rId3471" Type="http://schemas.openxmlformats.org/officeDocument/2006/relationships/hyperlink" Target="https://www.riskbasedsecurity.com/" TargetMode="External"/><Relationship Id="rId2142" Type="http://schemas.openxmlformats.org/officeDocument/2006/relationships/hyperlink" Target="https://www.hillstonenet.com/" TargetMode="External"/><Relationship Id="rId3474" Type="http://schemas.openxmlformats.org/officeDocument/2006/relationships/hyperlink" Target="https://www.safe-t.com/" TargetMode="External"/><Relationship Id="rId2143" Type="http://schemas.openxmlformats.org/officeDocument/2006/relationships/hyperlink" Target="https://www.linkedin.com/in/dongping-luo-10760842/" TargetMode="External"/><Relationship Id="rId3473" Type="http://schemas.openxmlformats.org/officeDocument/2006/relationships/hyperlink" Target="https://www.linkedin.com/in/brendandodds/" TargetMode="External"/><Relationship Id="rId2144" Type="http://schemas.openxmlformats.org/officeDocument/2006/relationships/hyperlink" Target="https://www.linkedin.com/in/dongping-luo-43723559/" TargetMode="External"/><Relationship Id="rId3476" Type="http://schemas.openxmlformats.org/officeDocument/2006/relationships/hyperlink" Target="https://il.linkedin.com/in/julie-shafiki-436a4a" TargetMode="External"/><Relationship Id="rId2145" Type="http://schemas.openxmlformats.org/officeDocument/2006/relationships/hyperlink" Target="https://www.helpsystems.com/" TargetMode="External"/><Relationship Id="rId3475" Type="http://schemas.openxmlformats.org/officeDocument/2006/relationships/hyperlink" Target="https://www.linkedin.com/in/amir-mizhar-28ab2b3/" TargetMode="External"/><Relationship Id="rId2146" Type="http://schemas.openxmlformats.org/officeDocument/2006/relationships/hyperlink" Target="https://www.linkedin.com/in/katebolseth/" TargetMode="External"/><Relationship Id="rId3478" Type="http://schemas.openxmlformats.org/officeDocument/2006/relationships/hyperlink" Target="https://www.linkedin.com/in/christianhyatt/" TargetMode="External"/><Relationship Id="rId2147" Type="http://schemas.openxmlformats.org/officeDocument/2006/relationships/hyperlink" Target="https://www.linkedin.com/in/mike-devine-b432963/" TargetMode="External"/><Relationship Id="rId3477" Type="http://schemas.openxmlformats.org/officeDocument/2006/relationships/hyperlink" Target="https://risk3sixty.com/" TargetMode="External"/><Relationship Id="rId2137" Type="http://schemas.openxmlformats.org/officeDocument/2006/relationships/hyperlink" Target="https://www.linkedin.com/in/krishnan-rajagopalan-59727612/" TargetMode="External"/><Relationship Id="rId3469" Type="http://schemas.openxmlformats.org/officeDocument/2006/relationships/hyperlink" Target="https://www.riscure.com/" TargetMode="External"/><Relationship Id="rId2138" Type="http://schemas.openxmlformats.org/officeDocument/2006/relationships/hyperlink" Target="https://hdivsecurity.com/" TargetMode="External"/><Relationship Id="rId3468" Type="http://schemas.openxmlformats.org/officeDocument/2006/relationships/hyperlink" Target="https://www.linkedin.com/in/johannes-dahse-112b3057/?locale=de_DE" TargetMode="External"/><Relationship Id="rId2139" Type="http://schemas.openxmlformats.org/officeDocument/2006/relationships/hyperlink" Target="https://www.linkedin.com/in/robertovelascosarasola/?originalSubdomain=es" TargetMode="External"/><Relationship Id="rId3461" Type="http://schemas.openxmlformats.org/officeDocument/2006/relationships/hyperlink" Target="https://ribboncommunications.com/" TargetMode="External"/><Relationship Id="rId2130" Type="http://schemas.openxmlformats.org/officeDocument/2006/relationships/hyperlink" Target="https://www.linkedin.com/in/david-harris-77b0999/" TargetMode="External"/><Relationship Id="rId3460" Type="http://schemas.openxmlformats.org/officeDocument/2006/relationships/hyperlink" Target="https://www.riorey.com/" TargetMode="External"/><Relationship Id="rId2131" Type="http://schemas.openxmlformats.org/officeDocument/2006/relationships/hyperlink" Target="https://www.linkedin.com/in/reed-harrison-59673a/" TargetMode="External"/><Relationship Id="rId3463" Type="http://schemas.openxmlformats.org/officeDocument/2006/relationships/hyperlink" Target="https://www.linkedin.com/in/steven-bruny-45b5aa5/" TargetMode="External"/><Relationship Id="rId2132" Type="http://schemas.openxmlformats.org/officeDocument/2006/relationships/hyperlink" Target="https://haystax.com/haystax-technology-named-as-key-platform-company/" TargetMode="External"/><Relationship Id="rId3462" Type="http://schemas.openxmlformats.org/officeDocument/2006/relationships/hyperlink" Target="https://www.linkedin.com/in/bruce-mcclelland-0052251/" TargetMode="External"/><Relationship Id="rId2133" Type="http://schemas.openxmlformats.org/officeDocument/2006/relationships/hyperlink" Target="https://www.linkedin.com/in/wareb/" TargetMode="External"/><Relationship Id="rId3465" Type="http://schemas.openxmlformats.org/officeDocument/2006/relationships/hyperlink" Target="https://www.linkedin.com/in/jeremy-annis-8a96604/" TargetMode="External"/><Relationship Id="rId2134" Type="http://schemas.openxmlformats.org/officeDocument/2006/relationships/hyperlink" Target="https://hazy.com/" TargetMode="External"/><Relationship Id="rId3464" Type="http://schemas.openxmlformats.org/officeDocument/2006/relationships/hyperlink" Target="https://ripjar.com/" TargetMode="External"/><Relationship Id="rId2135" Type="http://schemas.openxmlformats.org/officeDocument/2006/relationships/hyperlink" Target="https://www.linkedin.com/in/harry-keen-at-hazy-86055053/" TargetMode="External"/><Relationship Id="rId3467" Type="http://schemas.openxmlformats.org/officeDocument/2006/relationships/hyperlink" Target="https://www.ripstech.com/" TargetMode="External"/><Relationship Id="rId2136" Type="http://schemas.openxmlformats.org/officeDocument/2006/relationships/hyperlink" Target="https://www.heidrick.com/" TargetMode="External"/><Relationship Id="rId3466" Type="http://schemas.openxmlformats.org/officeDocument/2006/relationships/hyperlink" Target="https://www.linkedin.com/in/jamullins/" TargetMode="External"/><Relationship Id="rId3490" Type="http://schemas.openxmlformats.org/officeDocument/2006/relationships/hyperlink" Target="https://www.linkedin.com/in/jwetekamp/" TargetMode="External"/><Relationship Id="rId2160" Type="http://schemas.openxmlformats.org/officeDocument/2006/relationships/hyperlink" Target="https://www.linkedin.com/in/rbernshteyn/" TargetMode="External"/><Relationship Id="rId3492" Type="http://schemas.openxmlformats.org/officeDocument/2006/relationships/hyperlink" Target="https://www.riskrecon.com/" TargetMode="External"/><Relationship Id="rId2161" Type="http://schemas.openxmlformats.org/officeDocument/2006/relationships/hyperlink" Target="https://www.linkedin.com/in/nicoleromoli/" TargetMode="External"/><Relationship Id="rId3491" Type="http://schemas.openxmlformats.org/officeDocument/2006/relationships/hyperlink" Target="https://www.linkedin.com/in/andreabrody/" TargetMode="External"/><Relationship Id="rId2162" Type="http://schemas.openxmlformats.org/officeDocument/2006/relationships/hyperlink" Target="https://hitrustalliance.net/" TargetMode="External"/><Relationship Id="rId3494" Type="http://schemas.openxmlformats.org/officeDocument/2006/relationships/hyperlink" Target="https://risksense.com/" TargetMode="External"/><Relationship Id="rId2163" Type="http://schemas.openxmlformats.org/officeDocument/2006/relationships/hyperlink" Target="https://www.linkedin.com/in/jeremyhuval/" TargetMode="External"/><Relationship Id="rId3493" Type="http://schemas.openxmlformats.org/officeDocument/2006/relationships/hyperlink" Target="https://www.linkedin.com/in/kelly-white-7428a7/" TargetMode="External"/><Relationship Id="rId2164" Type="http://schemas.openxmlformats.org/officeDocument/2006/relationships/hyperlink" Target="https://www.linkedin.com/in/bimal-sheth-248219130/" TargetMode="External"/><Relationship Id="rId3496" Type="http://schemas.openxmlformats.org/officeDocument/2006/relationships/hyperlink" Target="https://www.riverloopsecurity.com/" TargetMode="External"/><Relationship Id="rId2165" Type="http://schemas.openxmlformats.org/officeDocument/2006/relationships/hyperlink" Target="https://hmgstrategy.com/" TargetMode="External"/><Relationship Id="rId3495" Type="http://schemas.openxmlformats.org/officeDocument/2006/relationships/hyperlink" Target="https://www.linkedin.com/in/srinivas-mukkamala-6624029b/" TargetMode="External"/><Relationship Id="rId2166" Type="http://schemas.openxmlformats.org/officeDocument/2006/relationships/hyperlink" Target="https://www.linkedin.com/in/hunter-muller-924818/" TargetMode="External"/><Relationship Id="rId3498" Type="http://schemas.openxmlformats.org/officeDocument/2006/relationships/hyperlink" Target="https://www.linkedin.com/in/markmcclainceo" TargetMode="External"/><Relationship Id="rId2167" Type="http://schemas.openxmlformats.org/officeDocument/2006/relationships/hyperlink" Target="https://www.linkedin.com/in/travis-drew-b7144377/" TargetMode="External"/><Relationship Id="rId3497" Type="http://schemas.openxmlformats.org/officeDocument/2006/relationships/hyperlink" Target="https://www.sailpoint.com/?elqct=Website&amp;elqchannel=OrganicDirect" TargetMode="External"/><Relationship Id="rId2168" Type="http://schemas.openxmlformats.org/officeDocument/2006/relationships/hyperlink" Target="https://www.hob.de/en/" TargetMode="External"/><Relationship Id="rId2169" Type="http://schemas.openxmlformats.org/officeDocument/2006/relationships/hyperlink" Target="https://holdsecurity.com/" TargetMode="External"/><Relationship Id="rId3499" Type="http://schemas.openxmlformats.org/officeDocument/2006/relationships/hyperlink" Target="https://www.linkedin.com/in/jrizkallah" TargetMode="External"/><Relationship Id="rId2159" Type="http://schemas.openxmlformats.org/officeDocument/2006/relationships/hyperlink" Target="https://www.coupa.com/products/supplier-management/risk-assess/" TargetMode="External"/><Relationship Id="rId3481" Type="http://schemas.openxmlformats.org/officeDocument/2006/relationships/hyperlink" Target="https://www.linkedin.com/in/aviram-ganor-8b5bb910/" TargetMode="External"/><Relationship Id="rId2150" Type="http://schemas.openxmlformats.org/officeDocument/2006/relationships/hyperlink" Target="https://www.linkedin.com/in/ekjmclean/" TargetMode="External"/><Relationship Id="rId3480" Type="http://schemas.openxmlformats.org/officeDocument/2006/relationships/hyperlink" Target="https://www.linkedin.com/in/eido-gal-26651a16/" TargetMode="External"/><Relationship Id="rId2151" Type="http://schemas.openxmlformats.org/officeDocument/2006/relationships/hyperlink" Target="https://www.microsoft.com/en-ww/microsoft-365/security/endpoint-defender" TargetMode="External"/><Relationship Id="rId3483" Type="http://schemas.openxmlformats.org/officeDocument/2006/relationships/hyperlink" Target="https://www.linkedin.com/in/eliasmanousos/" TargetMode="External"/><Relationship Id="rId2152" Type="http://schemas.openxmlformats.org/officeDocument/2006/relationships/hyperlink" Target="https://www.linkedin.com/in/eranbaraka/" TargetMode="External"/><Relationship Id="rId3482" Type="http://schemas.openxmlformats.org/officeDocument/2006/relationships/hyperlink" Target="https://www.riskiq.com/" TargetMode="External"/><Relationship Id="rId2153" Type="http://schemas.openxmlformats.org/officeDocument/2006/relationships/hyperlink" Target="https://www.linkedin.com/in/levinidan/" TargetMode="External"/><Relationship Id="rId3485" Type="http://schemas.openxmlformats.org/officeDocument/2006/relationships/hyperlink" Target="https://www.linkedin.com/in/nazzic-keene-586551/" TargetMode="External"/><Relationship Id="rId2154" Type="http://schemas.openxmlformats.org/officeDocument/2006/relationships/hyperlink" Target="https://www.hidglobal.com/" TargetMode="External"/><Relationship Id="rId3484" Type="http://schemas.openxmlformats.org/officeDocument/2006/relationships/hyperlink" Target="https://www.saic.com/" TargetMode="External"/><Relationship Id="rId2155" Type="http://schemas.openxmlformats.org/officeDocument/2006/relationships/hyperlink" Target="https://www.linkedin.com/in/bj%C3%B6rn-lidefelt-78931b/" TargetMode="External"/><Relationship Id="rId3487" Type="http://schemas.openxmlformats.org/officeDocument/2006/relationships/hyperlink" Target="https://www.linkedin.com/in/nicksanna/" TargetMode="External"/><Relationship Id="rId2156" Type="http://schemas.openxmlformats.org/officeDocument/2006/relationships/hyperlink" Target="https://www.linkedin.com/in/philscarfo/" TargetMode="External"/><Relationship Id="rId3486" Type="http://schemas.openxmlformats.org/officeDocument/2006/relationships/hyperlink" Target="https://www.risklens.com/" TargetMode="External"/><Relationship Id="rId2157" Type="http://schemas.openxmlformats.org/officeDocument/2006/relationships/hyperlink" Target="https://www.hitachi.com/" TargetMode="External"/><Relationship Id="rId3489" Type="http://schemas.openxmlformats.org/officeDocument/2006/relationships/hyperlink" Target="https://riskonnect.com/" TargetMode="External"/><Relationship Id="rId2158" Type="http://schemas.openxmlformats.org/officeDocument/2006/relationships/hyperlink" Target="https://www.linkedin.com/in/beverlyrider/" TargetMode="External"/><Relationship Id="rId3488" Type="http://schemas.openxmlformats.org/officeDocument/2006/relationships/hyperlink" Target="https://www.linkedin.com/in/jeremiah-gibber/" TargetMode="External"/><Relationship Id="rId2104" Type="http://schemas.openxmlformats.org/officeDocument/2006/relationships/hyperlink" Target="https://www.linkedin.com/in/tom-rot-b93a5250/" TargetMode="External"/><Relationship Id="rId3436" Type="http://schemas.openxmlformats.org/officeDocument/2006/relationships/hyperlink" Target="https://www.linkedin.com/in/prashantketkar/" TargetMode="External"/><Relationship Id="rId2105" Type="http://schemas.openxmlformats.org/officeDocument/2006/relationships/hyperlink" Target="https://www.linkedin.com/in/valeriano-bedeschi-ba55321/" TargetMode="External"/><Relationship Id="rId3435" Type="http://schemas.openxmlformats.org/officeDocument/2006/relationships/hyperlink" Target="https://www.linkedin.com/in/vijay-kurkal-727a16/" TargetMode="External"/><Relationship Id="rId2106" Type="http://schemas.openxmlformats.org/officeDocument/2006/relationships/hyperlink" Target="https://hacklabs.com/" TargetMode="External"/><Relationship Id="rId3438" Type="http://schemas.openxmlformats.org/officeDocument/2006/relationships/hyperlink" Target="https://www.linkedin.com/in/willalexanderson/" TargetMode="External"/><Relationship Id="rId2107" Type="http://schemas.openxmlformats.org/officeDocument/2006/relationships/hyperlink" Target="https://www.google.com/" TargetMode="External"/><Relationship Id="rId3437" Type="http://schemas.openxmlformats.org/officeDocument/2006/relationships/hyperlink" Target="https://www.resolver.com/" TargetMode="External"/><Relationship Id="rId2108" Type="http://schemas.openxmlformats.org/officeDocument/2006/relationships/hyperlink" Target="https://www.linkedin.com/in/lorraine-twohill-ba3a56185/" TargetMode="External"/><Relationship Id="rId2109" Type="http://schemas.openxmlformats.org/officeDocument/2006/relationships/hyperlink" Target="https://www.halock.com/" TargetMode="External"/><Relationship Id="rId3439" Type="http://schemas.openxmlformats.org/officeDocument/2006/relationships/hyperlink" Target="https://www.linkedin.com/in/katyabovykina/" TargetMode="External"/><Relationship Id="rId3430" Type="http://schemas.openxmlformats.org/officeDocument/2006/relationships/hyperlink" Target="https://www.linkedin.com/in/richardlethin/" TargetMode="External"/><Relationship Id="rId2100" Type="http://schemas.openxmlformats.org/officeDocument/2006/relationships/hyperlink" Target="https://www.linkedin.com/in/ayalstern/" TargetMode="External"/><Relationship Id="rId3432" Type="http://schemas.openxmlformats.org/officeDocument/2006/relationships/hyperlink" Target="https://resilient.com/" TargetMode="External"/><Relationship Id="rId2101" Type="http://schemas.openxmlformats.org/officeDocument/2006/relationships/hyperlink" Target="https://www.linkedin.com/in/inonshviro/" TargetMode="External"/><Relationship Id="rId3431" Type="http://schemas.openxmlformats.org/officeDocument/2006/relationships/hyperlink" Target="https://www.linkedin.com/in/alison-ryan-389907/" TargetMode="External"/><Relationship Id="rId2102" Type="http://schemas.openxmlformats.org/officeDocument/2006/relationships/hyperlink" Target="https://hackerusa.com/" TargetMode="External"/><Relationship Id="rId3434" Type="http://schemas.openxmlformats.org/officeDocument/2006/relationships/hyperlink" Target="https://resolve.io/" TargetMode="External"/><Relationship Id="rId2103" Type="http://schemas.openxmlformats.org/officeDocument/2006/relationships/hyperlink" Target="https://www.linkedin.com/in/ayalstern/" TargetMode="External"/><Relationship Id="rId3433" Type="http://schemas.openxmlformats.org/officeDocument/2006/relationships/hyperlink" Target="https://www.linkedin.com/in/markgembicki/" TargetMode="External"/><Relationship Id="rId3425" Type="http://schemas.openxmlformats.org/officeDocument/2006/relationships/hyperlink" Target="https://www.reputation.com/" TargetMode="External"/><Relationship Id="rId4756" Type="http://schemas.openxmlformats.org/officeDocument/2006/relationships/hyperlink" Target="https://twinwave.io/" TargetMode="External"/><Relationship Id="rId3424" Type="http://schemas.openxmlformats.org/officeDocument/2006/relationships/hyperlink" Target="https://www.linkedin.com/in/rachelsalkin/" TargetMode="External"/><Relationship Id="rId4755" Type="http://schemas.openxmlformats.org/officeDocument/2006/relationships/hyperlink" Target="https://cyber.nyu.edu/" TargetMode="External"/><Relationship Id="rId3427" Type="http://schemas.openxmlformats.org/officeDocument/2006/relationships/hyperlink" Target="https://www.linkedin.com/in/rebecca-biestman-4247137/" TargetMode="External"/><Relationship Id="rId4758" Type="http://schemas.openxmlformats.org/officeDocument/2006/relationships/drawing" Target="../drawings/drawing2.xml"/><Relationship Id="rId3426" Type="http://schemas.openxmlformats.org/officeDocument/2006/relationships/hyperlink" Target="http://www.linkedin.com/pub/joe-fuca/0/282/27b" TargetMode="External"/><Relationship Id="rId4757" Type="http://schemas.openxmlformats.org/officeDocument/2006/relationships/hyperlink" Target="https://secapps.com/" TargetMode="External"/><Relationship Id="rId3429" Type="http://schemas.openxmlformats.org/officeDocument/2006/relationships/hyperlink" Target="https://www.reservoir.com/" TargetMode="External"/><Relationship Id="rId3428" Type="http://schemas.openxmlformats.org/officeDocument/2006/relationships/hyperlink" Target="https://www.resec.co/" TargetMode="External"/><Relationship Id="rId4759" Type="http://schemas.openxmlformats.org/officeDocument/2006/relationships/vmlDrawing" Target="../drawings/vmlDrawing1.vml"/><Relationship Id="rId899" Type="http://schemas.openxmlformats.org/officeDocument/2006/relationships/hyperlink" Target="https://www.cgi.com/" TargetMode="External"/><Relationship Id="rId898" Type="http://schemas.openxmlformats.org/officeDocument/2006/relationships/hyperlink" Target="https://www.linkedin.com/in/charles-nasser-0279a32/" TargetMode="External"/><Relationship Id="rId897" Type="http://schemas.openxmlformats.org/officeDocument/2006/relationships/hyperlink" Target="https://www.claranetcybersecurity.com/" TargetMode="External"/><Relationship Id="rId896" Type="http://schemas.openxmlformats.org/officeDocument/2006/relationships/hyperlink" Target="https://www.linkedin.com/in/jogilligan/" TargetMode="External"/><Relationship Id="rId891" Type="http://schemas.openxmlformats.org/officeDocument/2006/relationships/hyperlink" Target="https://www.linkedin.com/in/glen-post-iii-520a9838/" TargetMode="External"/><Relationship Id="rId890" Type="http://schemas.openxmlformats.org/officeDocument/2006/relationships/hyperlink" Target="https://www.linkedin.com/in/wesley-knee-837a639/" TargetMode="External"/><Relationship Id="rId4750" Type="http://schemas.openxmlformats.org/officeDocument/2006/relationships/hyperlink" Target="https://www.zymbit.com/" TargetMode="External"/><Relationship Id="rId895" Type="http://schemas.openxmlformats.org/officeDocument/2006/relationships/hyperlink" Target="https://www.cisecurity.org/" TargetMode="External"/><Relationship Id="rId3421" Type="http://schemas.openxmlformats.org/officeDocument/2006/relationships/hyperlink" Target="https://www.linkedin.com/in/trish-kapos-5a75711/" TargetMode="External"/><Relationship Id="rId4752" Type="http://schemas.openxmlformats.org/officeDocument/2006/relationships/hyperlink" Target="http://www.zyxel.com" TargetMode="External"/><Relationship Id="rId894" Type="http://schemas.openxmlformats.org/officeDocument/2006/relationships/hyperlink" Target="https://www.linkedin.com/in/erich-ziegler-8827911" TargetMode="External"/><Relationship Id="rId3420" Type="http://schemas.openxmlformats.org/officeDocument/2006/relationships/hyperlink" Target="https://www.linkedin.com/in/james-chavis-292bb73/" TargetMode="External"/><Relationship Id="rId4751" Type="http://schemas.openxmlformats.org/officeDocument/2006/relationships/hyperlink" Target="https://www.linkedin.com/in/strongphil" TargetMode="External"/><Relationship Id="rId893" Type="http://schemas.openxmlformats.org/officeDocument/2006/relationships/hyperlink" Target="https://www.linkedin.com/in/jimdotrose" TargetMode="External"/><Relationship Id="rId3423" Type="http://schemas.openxmlformats.org/officeDocument/2006/relationships/hyperlink" Target="https://www.linkedin.com/in/yarontal/" TargetMode="External"/><Relationship Id="rId4754" Type="http://schemas.openxmlformats.org/officeDocument/2006/relationships/hyperlink" Target="https://www.linkedin.com/in/brian-tien-%E7%94%B0%E7%91%9B%E7%9D%BF-3b23a513/" TargetMode="External"/><Relationship Id="rId892" Type="http://schemas.openxmlformats.org/officeDocument/2006/relationships/hyperlink" Target="https://circleci.com/" TargetMode="External"/><Relationship Id="rId3422" Type="http://schemas.openxmlformats.org/officeDocument/2006/relationships/hyperlink" Target="https://www.reposify.com/" TargetMode="External"/><Relationship Id="rId4753" Type="http://schemas.openxmlformats.org/officeDocument/2006/relationships/hyperlink" Target="https://www.linkedin.com/in/shun-i-chu-a0953033/" TargetMode="External"/><Relationship Id="rId2126" Type="http://schemas.openxmlformats.org/officeDocument/2006/relationships/hyperlink" Target="https://www.hashicorp.com/" TargetMode="External"/><Relationship Id="rId3458" Type="http://schemas.openxmlformats.org/officeDocument/2006/relationships/hyperlink" Target="https://ridgebacknet.com/" TargetMode="External"/><Relationship Id="rId2127" Type="http://schemas.openxmlformats.org/officeDocument/2006/relationships/hyperlink" Target="https://www.linkedin.com/in/dmcjannet" TargetMode="External"/><Relationship Id="rId3457" Type="http://schemas.openxmlformats.org/officeDocument/2006/relationships/hyperlink" Target="https://www.ridgeglobal.com/" TargetMode="External"/><Relationship Id="rId2128" Type="http://schemas.openxmlformats.org/officeDocument/2006/relationships/hyperlink" Target="https://www.linkedin.com/in/marcholmes/" TargetMode="External"/><Relationship Id="rId2129" Type="http://schemas.openxmlformats.org/officeDocument/2006/relationships/hyperlink" Target="https://www.hawk.io/" TargetMode="External"/><Relationship Id="rId3459" Type="http://schemas.openxmlformats.org/officeDocument/2006/relationships/hyperlink" Target="https://www.linkedin.com/in/rajkulkarniatseedfire/" TargetMode="External"/><Relationship Id="rId3450" Type="http://schemas.openxmlformats.org/officeDocument/2006/relationships/hyperlink" Target="http://www.rfideas.com/" TargetMode="External"/><Relationship Id="rId2120" Type="http://schemas.openxmlformats.org/officeDocument/2006/relationships/hyperlink" Target="https://www.hcltechsw.com" TargetMode="External"/><Relationship Id="rId3452" Type="http://schemas.openxmlformats.org/officeDocument/2006/relationships/hyperlink" Target="http://www.rhinosecuritylabs.com" TargetMode="External"/><Relationship Id="rId2121" Type="http://schemas.openxmlformats.org/officeDocument/2006/relationships/hyperlink" Target="https://www.linkedin.com/in/vijayakumar-c-hcl/" TargetMode="External"/><Relationship Id="rId3451" Type="http://schemas.openxmlformats.org/officeDocument/2006/relationships/hyperlink" Target="https://www.linkedin.com/in/cottinghamdavid/" TargetMode="External"/><Relationship Id="rId2122" Type="http://schemas.openxmlformats.org/officeDocument/2006/relationships/hyperlink" Target="https://www.happiestminds.com/" TargetMode="External"/><Relationship Id="rId3454" Type="http://schemas.openxmlformats.org/officeDocument/2006/relationships/hyperlink" Target="https://rhodecode.com/" TargetMode="External"/><Relationship Id="rId2123" Type="http://schemas.openxmlformats.org/officeDocument/2006/relationships/hyperlink" Target="https://www.linkedin.com/in/sachinkhurana/" TargetMode="External"/><Relationship Id="rId3453" Type="http://schemas.openxmlformats.org/officeDocument/2006/relationships/hyperlink" Target="https://www.linkedin.com/in/benjamincaudill/" TargetMode="External"/><Relationship Id="rId2124" Type="http://schemas.openxmlformats.org/officeDocument/2006/relationships/hyperlink" Target="https://en.hardsecure.com/" TargetMode="External"/><Relationship Id="rId3456" Type="http://schemas.openxmlformats.org/officeDocument/2006/relationships/hyperlink" Target="https://www.linkedin.com/in/akoppel/" TargetMode="External"/><Relationship Id="rId2125" Type="http://schemas.openxmlformats.org/officeDocument/2006/relationships/hyperlink" Target="https://www.linkedin.com/in/claudioralves/?originalSubdomain=uk" TargetMode="External"/><Relationship Id="rId3455" Type="http://schemas.openxmlformats.org/officeDocument/2006/relationships/hyperlink" Target="http://riddleandcode.com" TargetMode="External"/><Relationship Id="rId2115" Type="http://schemas.openxmlformats.org/officeDocument/2006/relationships/hyperlink" Target="https://www.haltdos.com/" TargetMode="External"/><Relationship Id="rId3447" Type="http://schemas.openxmlformats.org/officeDocument/2006/relationships/hyperlink" Target="http://www.reversinglabs.com/" TargetMode="External"/><Relationship Id="rId2116" Type="http://schemas.openxmlformats.org/officeDocument/2006/relationships/hyperlink" Target="https://www.linkedin.com/in/ansaxena87/" TargetMode="External"/><Relationship Id="rId3446" Type="http://schemas.openxmlformats.org/officeDocument/2006/relationships/hyperlink" Target="https://www.revealrisk.com" TargetMode="External"/><Relationship Id="rId2117" Type="http://schemas.openxmlformats.org/officeDocument/2006/relationships/hyperlink" Target="https://www.linkedin.com/in/hitesh-thakkar-1aa2736/" TargetMode="External"/><Relationship Id="rId3449" Type="http://schemas.openxmlformats.org/officeDocument/2006/relationships/hyperlink" Target="https://www.linkedin.com/in/tysonwhitten/" TargetMode="External"/><Relationship Id="rId2118" Type="http://schemas.openxmlformats.org/officeDocument/2006/relationships/hyperlink" Target="https://en.hansight.com/" TargetMode="External"/><Relationship Id="rId3448" Type="http://schemas.openxmlformats.org/officeDocument/2006/relationships/hyperlink" Target="https://www.linkedin.com/in/mariovuksan/" TargetMode="External"/><Relationship Id="rId2119" Type="http://schemas.openxmlformats.org/officeDocument/2006/relationships/hyperlink" Target="https://www.linkedin.com/in/hanzhao-gao-4257373a/" TargetMode="External"/><Relationship Id="rId3441" Type="http://schemas.openxmlformats.org/officeDocument/2006/relationships/hyperlink" Target="https://www.linkedin.com/in/mike-armistead-1164715/" TargetMode="External"/><Relationship Id="rId2110" Type="http://schemas.openxmlformats.org/officeDocument/2006/relationships/hyperlink" Target="https://www.linkedin.com/in/jimmirochnik/" TargetMode="External"/><Relationship Id="rId3440" Type="http://schemas.openxmlformats.org/officeDocument/2006/relationships/hyperlink" Target="https://respond-software.com/" TargetMode="External"/><Relationship Id="rId2111" Type="http://schemas.openxmlformats.org/officeDocument/2006/relationships/hyperlink" Target="https://www.linkedin.com/in/cindyakaplan/" TargetMode="External"/><Relationship Id="rId3443" Type="http://schemas.openxmlformats.org/officeDocument/2006/relationships/hyperlink" Target="https://revcult.com/" TargetMode="External"/><Relationship Id="rId2112" Type="http://schemas.openxmlformats.org/officeDocument/2006/relationships/hyperlink" Target="https://halon.io/" TargetMode="External"/><Relationship Id="rId3442" Type="http://schemas.openxmlformats.org/officeDocument/2006/relationships/hyperlink" Target="https://www.linkedin.com/in/danlamorena/" TargetMode="External"/><Relationship Id="rId2113" Type="http://schemas.openxmlformats.org/officeDocument/2006/relationships/hyperlink" Target="https://www.linkedin.com/in/anders-l%C3%A5ngsved-0aa100/" TargetMode="External"/><Relationship Id="rId3445" Type="http://schemas.openxmlformats.org/officeDocument/2006/relationships/hyperlink" Target="https://www.linkedin.com/in/nikoll-rodriguez-b041a637/" TargetMode="External"/><Relationship Id="rId2114" Type="http://schemas.openxmlformats.org/officeDocument/2006/relationships/hyperlink" Target="https://www.linkedin.com/in/roger-carlhammar-6220662/" TargetMode="External"/><Relationship Id="rId3444" Type="http://schemas.openxmlformats.org/officeDocument/2006/relationships/hyperlink" Target="https://www.linkedin.com/in/andreasschenck/" TargetMode="External"/></Relationships>
</file>

<file path=xl/worksheets/_rels/sheet3.xml.rels><?xml version="1.0" encoding="UTF-8" standalone="yes"?><Relationships xmlns="http://schemas.openxmlformats.org/package/2006/relationships"><Relationship Id="rId11" Type="http://schemas.openxmlformats.org/officeDocument/2006/relationships/hyperlink" Target="https://www.sec.gov/Archives/edgar/data/1627857/000119312517315396/d392110ds1.htm" TargetMode="External"/><Relationship Id="rId10" Type="http://schemas.openxmlformats.org/officeDocument/2006/relationships/hyperlink" Target="https://www.sec.gov/Archives/edgar/data/1679826/000104746919004829/a2239513zs-1.htm" TargetMode="External"/><Relationship Id="rId13" Type="http://schemas.openxmlformats.org/officeDocument/2006/relationships/hyperlink" Target="https://www.nasdaq.com/markets/ipos/filing.ashx?filingid=244753" TargetMode="External"/><Relationship Id="rId12" Type="http://schemas.openxmlformats.org/officeDocument/2006/relationships/hyperlink" Target="https://www.sec.gov/Archives/edgar/data/1093885/000101287099003007/0001012870-99-003007.txt" TargetMode="External"/><Relationship Id="rId15" Type="http://schemas.openxmlformats.org/officeDocument/2006/relationships/drawing" Target="../drawings/drawing3.xml"/><Relationship Id="rId14" Type="http://schemas.openxmlformats.org/officeDocument/2006/relationships/hyperlink" Target="https://www.sec.gov/Archives/edgar/data/1713683/000119312518048303/d400527ds1.htm" TargetMode="External"/><Relationship Id="rId1" Type="http://schemas.openxmlformats.org/officeDocument/2006/relationships/hyperlink" Target="https://www.sec.gov/Archives/edgar/data/1580808/000119312514057277/d631034ds1.htm" TargetMode="External"/><Relationship Id="rId2" Type="http://schemas.openxmlformats.org/officeDocument/2006/relationships/hyperlink" Target="https://www.sec.gov/Archives/edgar/data/1366527/000104746918002643/a2235165zs-1.htm" TargetMode="External"/><Relationship Id="rId3" Type="http://schemas.openxmlformats.org/officeDocument/2006/relationships/hyperlink" Target="https://www.sec.gov/Archives/edgar/data/1535527/000104746919003095/a2238800zs-1.htm" TargetMode="External"/><Relationship Id="rId4" Type="http://schemas.openxmlformats.org/officeDocument/2006/relationships/hyperlink" Target="https://www.sec.gov/Archives/edgar/data/1145057/000162828017009594/forescouts-1.htm" TargetMode="External"/><Relationship Id="rId9" Type="http://schemas.openxmlformats.org/officeDocument/2006/relationships/hyperlink" Target="https://www.sec.gov/Archives/edgar/data/1660134/000119312517080301/d289173ds1.htm" TargetMode="External"/><Relationship Id="rId5" Type="http://schemas.openxmlformats.org/officeDocument/2006/relationships/hyperlink" Target="https://www.nasdaq.com/markets/ipos/filing.ashx?filingid=1363999" TargetMode="External"/><Relationship Id="rId6" Type="http://schemas.openxmlformats.org/officeDocument/2006/relationships/hyperlink" Target="https://www.sec.gov/Archives/edgar/data/1644675/000119312515345417/d938556df1.htm" TargetMode="External"/><Relationship Id="rId7" Type="http://schemas.openxmlformats.org/officeDocument/2006/relationships/hyperlink" Target="https://www.sec.gov/Archives/edgar/data/1470099/000119312514132736/d685840ds1.htm" TargetMode="External"/><Relationship Id="rId8" Type="http://schemas.openxmlformats.org/officeDocument/2006/relationships/hyperlink" Target="http://www.nasdaq.com/markets/ipos/filing.ashx?filingid=1694665" TargetMode="External"/></Relationships>
</file>

<file path=xl/worksheets/_rels/sheet4.xml.rels><?xml version="1.0" encoding="UTF-8" standalone="yes"?><Relationships xmlns="http://schemas.openxmlformats.org/package/2006/relationships"><Relationship Id="rId392" Type="http://schemas.openxmlformats.org/officeDocument/2006/relationships/hyperlink" Target="https://tapestrytech.com/" TargetMode="External"/><Relationship Id="rId391" Type="http://schemas.openxmlformats.org/officeDocument/2006/relationships/hyperlink" Target="https://tapestrytech.com/" TargetMode="External"/><Relationship Id="rId390" Type="http://schemas.openxmlformats.org/officeDocument/2006/relationships/hyperlink" Target="https://tapestrytech.com/" TargetMode="External"/><Relationship Id="rId385" Type="http://schemas.openxmlformats.org/officeDocument/2006/relationships/hyperlink" Target="https://www.tanium.com/" TargetMode="External"/><Relationship Id="rId384" Type="http://schemas.openxmlformats.org/officeDocument/2006/relationships/hyperlink" Target="https://www.tanium.com/" TargetMode="External"/><Relationship Id="rId383" Type="http://schemas.openxmlformats.org/officeDocument/2006/relationships/hyperlink" Target="https://www.tanium.com/" TargetMode="External"/><Relationship Id="rId382" Type="http://schemas.openxmlformats.org/officeDocument/2006/relationships/hyperlink" Target="https://www.tanium.com/" TargetMode="External"/><Relationship Id="rId389" Type="http://schemas.openxmlformats.org/officeDocument/2006/relationships/hyperlink" Target="https://www.tanium.com/" TargetMode="External"/><Relationship Id="rId388" Type="http://schemas.openxmlformats.org/officeDocument/2006/relationships/hyperlink" Target="https://www.tanium.com/" TargetMode="External"/><Relationship Id="rId387" Type="http://schemas.openxmlformats.org/officeDocument/2006/relationships/hyperlink" Target="https://www.tanium.com/" TargetMode="External"/><Relationship Id="rId386" Type="http://schemas.openxmlformats.org/officeDocument/2006/relationships/hyperlink" Target="https://www.tanium.com/" TargetMode="External"/><Relationship Id="rId381" Type="http://schemas.openxmlformats.org/officeDocument/2006/relationships/hyperlink" Target="https://www.tanium.com/" TargetMode="External"/><Relationship Id="rId380" Type="http://schemas.openxmlformats.org/officeDocument/2006/relationships/hyperlink" Target="https://www.tanium.com/" TargetMode="External"/><Relationship Id="rId379" Type="http://schemas.openxmlformats.org/officeDocument/2006/relationships/hyperlink" Target="https://www.tangiblesecurity.com/" TargetMode="External"/><Relationship Id="rId374" Type="http://schemas.openxmlformats.org/officeDocument/2006/relationships/hyperlink" Target="https://www.tangiblesecurity.com/" TargetMode="External"/><Relationship Id="rId373" Type="http://schemas.openxmlformats.org/officeDocument/2006/relationships/hyperlink" Target="https://www.tangiblesecurity.com/" TargetMode="External"/><Relationship Id="rId372" Type="http://schemas.openxmlformats.org/officeDocument/2006/relationships/hyperlink" Target="https://www.tangiblesecurity.com/" TargetMode="External"/><Relationship Id="rId371" Type="http://schemas.openxmlformats.org/officeDocument/2006/relationships/hyperlink" Target="https://www.tangiblesecurity.com/" TargetMode="External"/><Relationship Id="rId378" Type="http://schemas.openxmlformats.org/officeDocument/2006/relationships/hyperlink" Target="https://www.tangiblesecurity.com/" TargetMode="External"/><Relationship Id="rId377" Type="http://schemas.openxmlformats.org/officeDocument/2006/relationships/hyperlink" Target="https://www.tangiblesecurity.com/" TargetMode="External"/><Relationship Id="rId376" Type="http://schemas.openxmlformats.org/officeDocument/2006/relationships/hyperlink" Target="https://www.tangiblesecurity.com/" TargetMode="External"/><Relationship Id="rId375" Type="http://schemas.openxmlformats.org/officeDocument/2006/relationships/hyperlink" Target="https://www.tangiblesecurity.com/" TargetMode="External"/><Relationship Id="rId396" Type="http://schemas.openxmlformats.org/officeDocument/2006/relationships/hyperlink" Target="https://www.tarlogic.com/en/" TargetMode="External"/><Relationship Id="rId395" Type="http://schemas.openxmlformats.org/officeDocument/2006/relationships/hyperlink" Target="https://tapestrytech.com/" TargetMode="External"/><Relationship Id="rId394" Type="http://schemas.openxmlformats.org/officeDocument/2006/relationships/hyperlink" Target="https://tapestrytech.com/" TargetMode="External"/><Relationship Id="rId393" Type="http://schemas.openxmlformats.org/officeDocument/2006/relationships/hyperlink" Target="https://tapestrytech.com/" TargetMode="External"/><Relationship Id="rId399" Type="http://schemas.openxmlformats.org/officeDocument/2006/relationships/hyperlink" Target="https://www.tarlogic.com/en/" TargetMode="External"/><Relationship Id="rId398" Type="http://schemas.openxmlformats.org/officeDocument/2006/relationships/hyperlink" Target="https://www.tarlogic.com/en/" TargetMode="External"/><Relationship Id="rId397" Type="http://schemas.openxmlformats.org/officeDocument/2006/relationships/hyperlink" Target="https://www.tarlogic.com/en/" TargetMode="External"/><Relationship Id="rId40" Type="http://schemas.openxmlformats.org/officeDocument/2006/relationships/hyperlink" Target="https://baffle.io/database-encryption/" TargetMode="External"/><Relationship Id="rId42" Type="http://schemas.openxmlformats.org/officeDocument/2006/relationships/hyperlink" Target="https://www.barclaysimpson.com/cyber-and-information-security" TargetMode="External"/><Relationship Id="rId41" Type="http://schemas.openxmlformats.org/officeDocument/2006/relationships/hyperlink" Target="https://baffle.io/secure-data-sharing/" TargetMode="External"/><Relationship Id="rId44" Type="http://schemas.openxmlformats.org/officeDocument/2006/relationships/hyperlink" Target="https://www.barclaysimpson.com/cyber-and-information-security" TargetMode="External"/><Relationship Id="rId43" Type="http://schemas.openxmlformats.org/officeDocument/2006/relationships/hyperlink" Target="https://www.barclaysimpson.com/cyber-and-information-security" TargetMode="External"/><Relationship Id="rId46" Type="http://schemas.openxmlformats.org/officeDocument/2006/relationships/hyperlink" Target="https://www.barclaysimpson.com/cyber-and-information-security" TargetMode="External"/><Relationship Id="rId45" Type="http://schemas.openxmlformats.org/officeDocument/2006/relationships/hyperlink" Target="https://www.barclaysimpson.com/cyber-and-information-security" TargetMode="External"/><Relationship Id="rId48" Type="http://schemas.openxmlformats.org/officeDocument/2006/relationships/hyperlink" Target="https://www.barclaysimpson.com/cyber-and-information-security" TargetMode="External"/><Relationship Id="rId47" Type="http://schemas.openxmlformats.org/officeDocument/2006/relationships/hyperlink" Target="https://www.barclaysimpson.com/cyber-and-information-security" TargetMode="External"/><Relationship Id="rId49" Type="http://schemas.openxmlformats.org/officeDocument/2006/relationships/hyperlink" Target="https://www.barclaysimpson.com/cyber-and-information-security" TargetMode="External"/><Relationship Id="rId31" Type="http://schemas.openxmlformats.org/officeDocument/2006/relationships/hyperlink" Target="https://www.appknox.com/penetration-testing" TargetMode="External"/><Relationship Id="rId30" Type="http://schemas.openxmlformats.org/officeDocument/2006/relationships/hyperlink" Target="https://www.anubex.com" TargetMode="External"/><Relationship Id="rId33" Type="http://schemas.openxmlformats.org/officeDocument/2006/relationships/hyperlink" Target="https://constellaintelligence.com/" TargetMode="External"/><Relationship Id="rId32" Type="http://schemas.openxmlformats.org/officeDocument/2006/relationships/hyperlink" Target="https://www.astadia.com/" TargetMode="External"/><Relationship Id="rId35" Type="http://schemas.openxmlformats.org/officeDocument/2006/relationships/hyperlink" Target="https://www.autorabit.com" TargetMode="External"/><Relationship Id="rId34" Type="http://schemas.openxmlformats.org/officeDocument/2006/relationships/hyperlink" Target="https://www.autorabit.com" TargetMode="External"/><Relationship Id="rId37" Type="http://schemas.openxmlformats.org/officeDocument/2006/relationships/hyperlink" Target="https://baffle.io/cloud-data-protection-platform/" TargetMode="External"/><Relationship Id="rId36" Type="http://schemas.openxmlformats.org/officeDocument/2006/relationships/hyperlink" Target="https://www.autorabit.com" TargetMode="External"/><Relationship Id="rId39" Type="http://schemas.openxmlformats.org/officeDocument/2006/relationships/hyperlink" Target="https://baffle.io/dynamic-data-masking/" TargetMode="External"/><Relationship Id="rId38" Type="http://schemas.openxmlformats.org/officeDocument/2006/relationships/hyperlink" Target="https://baffle.io/simplified-encryption/" TargetMode="External"/><Relationship Id="rId20" Type="http://schemas.openxmlformats.org/officeDocument/2006/relationships/hyperlink" Target="https://aws.amazon.com/single-sign-on/?c=sc&amp;sec=srv" TargetMode="External"/><Relationship Id="rId22" Type="http://schemas.openxmlformats.org/officeDocument/2006/relationships/hyperlink" Target="https://aws.amazon.com/inspector/?c=sc&amp;sec=srv" TargetMode="External"/><Relationship Id="rId21" Type="http://schemas.openxmlformats.org/officeDocument/2006/relationships/hyperlink" Target="https://aws.amazon.com/guardduty/?c=sc&amp;sec=srv" TargetMode="External"/><Relationship Id="rId24" Type="http://schemas.openxmlformats.org/officeDocument/2006/relationships/hyperlink" Target="https://aws.amazon.com/ram/?c=sc&amp;sec=srv" TargetMode="External"/><Relationship Id="rId23" Type="http://schemas.openxmlformats.org/officeDocument/2006/relationships/hyperlink" Target="https://aws.amazon.com/waf/?c=sc&amp;sec=srv" TargetMode="External"/><Relationship Id="rId26" Type="http://schemas.openxmlformats.org/officeDocument/2006/relationships/hyperlink" Target="https://www.anubex.com" TargetMode="External"/><Relationship Id="rId25" Type="http://schemas.openxmlformats.org/officeDocument/2006/relationships/hyperlink" Target="https://aws.amazon.com/iam/?c=sc&amp;sec=srv" TargetMode="External"/><Relationship Id="rId28" Type="http://schemas.openxmlformats.org/officeDocument/2006/relationships/hyperlink" Target="https://www.anubex.com" TargetMode="External"/><Relationship Id="rId27" Type="http://schemas.openxmlformats.org/officeDocument/2006/relationships/hyperlink" Target="https://www.anubex.com" TargetMode="External"/><Relationship Id="rId29" Type="http://schemas.openxmlformats.org/officeDocument/2006/relationships/hyperlink" Target="https://www.anubex.com" TargetMode="External"/><Relationship Id="rId11" Type="http://schemas.openxmlformats.org/officeDocument/2006/relationships/hyperlink" Target="https://aws.amazon.com/cloudtrail/?c=sc&amp;sec=srv" TargetMode="External"/><Relationship Id="rId10" Type="http://schemas.openxmlformats.org/officeDocument/2006/relationships/hyperlink" Target="https://aws.amazon.com/macie/?c=sc&amp;sec=srv" TargetMode="External"/><Relationship Id="rId13" Type="http://schemas.openxmlformats.org/officeDocument/2006/relationships/hyperlink" Target="https://aws.amazon.com/cognito/?c=sc&amp;sec=srv" TargetMode="External"/><Relationship Id="rId12" Type="http://schemas.openxmlformats.org/officeDocument/2006/relationships/hyperlink" Target="https://aws.amazon.com/firewall-manager/?c=sc&amp;sec=srv" TargetMode="External"/><Relationship Id="rId15" Type="http://schemas.openxmlformats.org/officeDocument/2006/relationships/hyperlink" Target="https://aws.amazon.com/iot-device-defender/?c=sc&amp;sec=srv" TargetMode="External"/><Relationship Id="rId14" Type="http://schemas.openxmlformats.org/officeDocument/2006/relationships/hyperlink" Target="https://aws.amazon.com/detective/?c=sc&amp;sec=srv" TargetMode="External"/><Relationship Id="rId17" Type="http://schemas.openxmlformats.org/officeDocument/2006/relationships/hyperlink" Target="https://aws.amazon.com/directoryservice/?c=sc&amp;sec=srv" TargetMode="External"/><Relationship Id="rId16" Type="http://schemas.openxmlformats.org/officeDocument/2006/relationships/hyperlink" Target="https://aws.amazon.com/kms/?c=sc&amp;sec=srv" TargetMode="External"/><Relationship Id="rId19" Type="http://schemas.openxmlformats.org/officeDocument/2006/relationships/hyperlink" Target="https://aws.amazon.com/security-hub/?c=sc&amp;sec=srv" TargetMode="External"/><Relationship Id="rId18" Type="http://schemas.openxmlformats.org/officeDocument/2006/relationships/hyperlink" Target="https://aws.amazon.com/secrets-manager/?c=sc&amp;sec=srv" TargetMode="External"/><Relationship Id="rId84" Type="http://schemas.openxmlformats.org/officeDocument/2006/relationships/hyperlink" Target="https://www.corvidtec.com/" TargetMode="External"/><Relationship Id="rId83" Type="http://schemas.openxmlformats.org/officeDocument/2006/relationships/hyperlink" Target="https://www.corsa.com/" TargetMode="External"/><Relationship Id="rId86" Type="http://schemas.openxmlformats.org/officeDocument/2006/relationships/hyperlink" Target="https://www.corvidtec.com/" TargetMode="External"/><Relationship Id="rId85" Type="http://schemas.openxmlformats.org/officeDocument/2006/relationships/hyperlink" Target="https://www.corvidtec.com/" TargetMode="External"/><Relationship Id="rId88" Type="http://schemas.openxmlformats.org/officeDocument/2006/relationships/hyperlink" Target="https://www.csisgroup.com/" TargetMode="External"/><Relationship Id="rId87" Type="http://schemas.openxmlformats.org/officeDocument/2006/relationships/hyperlink" Target="https://www.corvidtec.com/" TargetMode="External"/><Relationship Id="rId89" Type="http://schemas.openxmlformats.org/officeDocument/2006/relationships/hyperlink" Target="https://www.cyberdefenselabs.com/" TargetMode="External"/><Relationship Id="rId80" Type="http://schemas.openxmlformats.org/officeDocument/2006/relationships/hyperlink" Target="https://constellaintelligence.com/" TargetMode="External"/><Relationship Id="rId82" Type="http://schemas.openxmlformats.org/officeDocument/2006/relationships/hyperlink" Target="https://www.corsa.com/" TargetMode="External"/><Relationship Id="rId81" Type="http://schemas.openxmlformats.org/officeDocument/2006/relationships/hyperlink" Target="https://www.threatintelligence.com/" TargetMode="External"/><Relationship Id="rId73" Type="http://schemas.openxmlformats.org/officeDocument/2006/relationships/hyperlink" Target="https://en.comda.co.il/" TargetMode="External"/><Relationship Id="rId72" Type="http://schemas.openxmlformats.org/officeDocument/2006/relationships/hyperlink" Target="https://www.cognigoglobal.com/" TargetMode="External"/><Relationship Id="rId75" Type="http://schemas.openxmlformats.org/officeDocument/2006/relationships/hyperlink" Target="https://en.comda.co.il/" TargetMode="External"/><Relationship Id="rId74" Type="http://schemas.openxmlformats.org/officeDocument/2006/relationships/hyperlink" Target="https://en.comda.co.il/" TargetMode="External"/><Relationship Id="rId77" Type="http://schemas.openxmlformats.org/officeDocument/2006/relationships/hyperlink" Target="https://en.comda.co.il/" TargetMode="External"/><Relationship Id="rId76" Type="http://schemas.openxmlformats.org/officeDocument/2006/relationships/hyperlink" Target="https://en.comda.co.il/" TargetMode="External"/><Relationship Id="rId79" Type="http://schemas.openxmlformats.org/officeDocument/2006/relationships/hyperlink" Target="https://constellaintelligence.com/" TargetMode="External"/><Relationship Id="rId78" Type="http://schemas.openxmlformats.org/officeDocument/2006/relationships/hyperlink" Target="https://www.darkowl.com/darknetdataproducts" TargetMode="External"/><Relationship Id="rId71" Type="http://schemas.openxmlformats.org/officeDocument/2006/relationships/hyperlink" Target="https://www.codescan.io" TargetMode="External"/><Relationship Id="rId70" Type="http://schemas.openxmlformats.org/officeDocument/2006/relationships/hyperlink" Target="https://www.codescan.io" TargetMode="External"/><Relationship Id="rId62" Type="http://schemas.openxmlformats.org/officeDocument/2006/relationships/hyperlink" Target="https://circleci.com/" TargetMode="External"/><Relationship Id="rId61" Type="http://schemas.openxmlformats.org/officeDocument/2006/relationships/hyperlink" Target="https://constellaintelligence.com/" TargetMode="External"/><Relationship Id="rId64" Type="http://schemas.openxmlformats.org/officeDocument/2006/relationships/hyperlink" Target="https://www.cloudsine.tech/" TargetMode="External"/><Relationship Id="rId63" Type="http://schemas.openxmlformats.org/officeDocument/2006/relationships/hyperlink" Target="https://irdeto.com/cloakware-by-irdeto/" TargetMode="External"/><Relationship Id="rId66" Type="http://schemas.openxmlformats.org/officeDocument/2006/relationships/hyperlink" Target="https://www.cloudsine.tech/" TargetMode="External"/><Relationship Id="rId65" Type="http://schemas.openxmlformats.org/officeDocument/2006/relationships/hyperlink" Target="https://www.cloudsine.tech/" TargetMode="External"/><Relationship Id="rId68" Type="http://schemas.openxmlformats.org/officeDocument/2006/relationships/hyperlink" Target="https://www.cloudsine.tech/" TargetMode="External"/><Relationship Id="rId67" Type="http://schemas.openxmlformats.org/officeDocument/2006/relationships/hyperlink" Target="https://www.cloudsine.tech/" TargetMode="External"/><Relationship Id="rId60" Type="http://schemas.openxmlformats.org/officeDocument/2006/relationships/hyperlink" Target="https://www.bugcrowd.com/products/vulnerability-disclosure/" TargetMode="External"/><Relationship Id="rId69" Type="http://schemas.openxmlformats.org/officeDocument/2006/relationships/hyperlink" Target="https://www.cloudsine.tech/" TargetMode="External"/><Relationship Id="rId51" Type="http://schemas.openxmlformats.org/officeDocument/2006/relationships/hyperlink" Target="https://www.brivo.com/access-control-systems/" TargetMode="External"/><Relationship Id="rId50" Type="http://schemas.openxmlformats.org/officeDocument/2006/relationships/hyperlink" Target="https://www.barclaysimpson.com/cyber-and-information-security" TargetMode="External"/><Relationship Id="rId53" Type="http://schemas.openxmlformats.org/officeDocument/2006/relationships/hyperlink" Target="https://www.brivo.com/remote-video-surveillance/" TargetMode="External"/><Relationship Id="rId52" Type="http://schemas.openxmlformats.org/officeDocument/2006/relationships/hyperlink" Target="https://www.brivo.com/mobile-access-control/" TargetMode="External"/><Relationship Id="rId55" Type="http://schemas.openxmlformats.org/officeDocument/2006/relationships/hyperlink" Target="https://www.brivo.com/identity-federation/" TargetMode="External"/><Relationship Id="rId54" Type="http://schemas.openxmlformats.org/officeDocument/2006/relationships/hyperlink" Target="https://www.brivo.com/visitor-management/" TargetMode="External"/><Relationship Id="rId57" Type="http://schemas.openxmlformats.org/officeDocument/2006/relationships/hyperlink" Target="https://www.bugcrowd.com/products/bug-bash/" TargetMode="External"/><Relationship Id="rId56" Type="http://schemas.openxmlformats.org/officeDocument/2006/relationships/hyperlink" Target="https://www.bugcrowd.com/products/attack-surface-management/" TargetMode="External"/><Relationship Id="rId59" Type="http://schemas.openxmlformats.org/officeDocument/2006/relationships/hyperlink" Target="https://www.bugcrowd.com/products/penetration-test/" TargetMode="External"/><Relationship Id="rId58" Type="http://schemas.openxmlformats.org/officeDocument/2006/relationships/hyperlink" Target="https://www.bugcrowd.com/products/bug-bounty/" TargetMode="External"/><Relationship Id="rId349" Type="http://schemas.openxmlformats.org/officeDocument/2006/relationships/hyperlink" Target="https://securityscorecard.com/product/security-data" TargetMode="External"/><Relationship Id="rId348" Type="http://schemas.openxmlformats.org/officeDocument/2006/relationships/hyperlink" Target="https://securityscorecard.com/product/atlas" TargetMode="External"/><Relationship Id="rId347" Type="http://schemas.openxmlformats.org/officeDocument/2006/relationships/hyperlink" Target="https://securityscorecard.com/product/professional-services" TargetMode="External"/><Relationship Id="rId346" Type="http://schemas.openxmlformats.org/officeDocument/2006/relationships/hyperlink" Target="http://www.securityrisksolutions.com/services3.html" TargetMode="External"/><Relationship Id="rId341" Type="http://schemas.openxmlformats.org/officeDocument/2006/relationships/hyperlink" Target="https://www.securicon.com/federal-security-services/" TargetMode="External"/><Relationship Id="rId340" Type="http://schemas.openxmlformats.org/officeDocument/2006/relationships/hyperlink" Target="https://www.securicon.com/acusec/" TargetMode="External"/><Relationship Id="rId345" Type="http://schemas.openxmlformats.org/officeDocument/2006/relationships/hyperlink" Target="http://www.securityrisksolutions.com/services2.html" TargetMode="External"/><Relationship Id="rId344" Type="http://schemas.openxmlformats.org/officeDocument/2006/relationships/hyperlink" Target="http://www.securityrisksolutions.com/services4.html" TargetMode="External"/><Relationship Id="rId343" Type="http://schemas.openxmlformats.org/officeDocument/2006/relationships/hyperlink" Target="http://www.securityrisksolutions.com/services1.html" TargetMode="External"/><Relationship Id="rId342" Type="http://schemas.openxmlformats.org/officeDocument/2006/relationships/hyperlink" Target="http://www.securityrisksolutions.com/services5.html" TargetMode="External"/><Relationship Id="rId338" Type="http://schemas.openxmlformats.org/officeDocument/2006/relationships/hyperlink" Target="https://www.securicon.com/governance-risk-compliance/" TargetMode="External"/><Relationship Id="rId337" Type="http://schemas.openxmlformats.org/officeDocument/2006/relationships/hyperlink" Target="https://lambdaschool.com/red-lambda" TargetMode="External"/><Relationship Id="rId336" Type="http://schemas.openxmlformats.org/officeDocument/2006/relationships/hyperlink" Target="https://realsec.com/" TargetMode="External"/><Relationship Id="rId335" Type="http://schemas.openxmlformats.org/officeDocument/2006/relationships/hyperlink" Target="https://realsec.com/" TargetMode="External"/><Relationship Id="rId339" Type="http://schemas.openxmlformats.org/officeDocument/2006/relationships/hyperlink" Target="https://www.securicon.com/technical-consulting-services/" TargetMode="External"/><Relationship Id="rId330" Type="http://schemas.openxmlformats.org/officeDocument/2006/relationships/hyperlink" Target="http://www.qualys.com/" TargetMode="External"/><Relationship Id="rId334" Type="http://schemas.openxmlformats.org/officeDocument/2006/relationships/hyperlink" Target="https://realsec.com/" TargetMode="External"/><Relationship Id="rId333" Type="http://schemas.openxmlformats.org/officeDocument/2006/relationships/hyperlink" Target="https://realsec.com/" TargetMode="External"/><Relationship Id="rId332" Type="http://schemas.openxmlformats.org/officeDocument/2006/relationships/hyperlink" Target="http://www.qualys.com/" TargetMode="External"/><Relationship Id="rId331" Type="http://schemas.openxmlformats.org/officeDocument/2006/relationships/hyperlink" Target="http://www.qualys.com/" TargetMode="External"/><Relationship Id="rId370" Type="http://schemas.openxmlformats.org/officeDocument/2006/relationships/hyperlink" Target="https://www.talasecurity.io/" TargetMode="External"/><Relationship Id="rId369" Type="http://schemas.openxmlformats.org/officeDocument/2006/relationships/hyperlink" Target="https://www.talasecurity.io/" TargetMode="External"/><Relationship Id="rId368" Type="http://schemas.openxmlformats.org/officeDocument/2006/relationships/hyperlink" Target="https://www.tag-cyber.com/" TargetMode="External"/><Relationship Id="rId363" Type="http://schemas.openxmlformats.org/officeDocument/2006/relationships/hyperlink" Target="https://tacacs.net/" TargetMode="External"/><Relationship Id="rId362" Type="http://schemas.openxmlformats.org/officeDocument/2006/relationships/hyperlink" Target="http://tacacs.net" TargetMode="External"/><Relationship Id="rId361" Type="http://schemas.openxmlformats.org/officeDocument/2006/relationships/hyperlink" Target="https://www.symphonicsoft.com/" TargetMode="External"/><Relationship Id="rId360" Type="http://schemas.openxmlformats.org/officeDocument/2006/relationships/hyperlink" Target="https://www.strongpoint.io" TargetMode="External"/><Relationship Id="rId367" Type="http://schemas.openxmlformats.org/officeDocument/2006/relationships/hyperlink" Target="https://www.tag-cyber.com/" TargetMode="External"/><Relationship Id="rId366" Type="http://schemas.openxmlformats.org/officeDocument/2006/relationships/hyperlink" Target="https://www.tag-cyber.com/" TargetMode="External"/><Relationship Id="rId365" Type="http://schemas.openxmlformats.org/officeDocument/2006/relationships/hyperlink" Target="https://www.tag-cyber.com/" TargetMode="External"/><Relationship Id="rId364" Type="http://schemas.openxmlformats.org/officeDocument/2006/relationships/hyperlink" Target="https://www.tacnetsol.com/" TargetMode="External"/><Relationship Id="rId95" Type="http://schemas.openxmlformats.org/officeDocument/2006/relationships/hyperlink" Target="https://www.cyrisma.com/" TargetMode="External"/><Relationship Id="rId94" Type="http://schemas.openxmlformats.org/officeDocument/2006/relationships/hyperlink" Target="https://www.cygilant.com/vulnerability-management/" TargetMode="External"/><Relationship Id="rId97" Type="http://schemas.openxmlformats.org/officeDocument/2006/relationships/hyperlink" Target="https://www.deidentification.co/photo-protection/" TargetMode="External"/><Relationship Id="rId96" Type="http://schemas.openxmlformats.org/officeDocument/2006/relationships/hyperlink" Target="https://www.d-id.com/advanced-facial-blurring/" TargetMode="External"/><Relationship Id="rId99" Type="http://schemas.openxmlformats.org/officeDocument/2006/relationships/hyperlink" Target="https://www.daon.com/products/verifly" TargetMode="External"/><Relationship Id="rId98" Type="http://schemas.openxmlformats.org/officeDocument/2006/relationships/hyperlink" Target="https://www.deidentification.co/smart-video-anonymization/" TargetMode="External"/><Relationship Id="rId91" Type="http://schemas.openxmlformats.org/officeDocument/2006/relationships/hyperlink" Target="https://www.cygilant.com/soc-as-a-service/" TargetMode="External"/><Relationship Id="rId90" Type="http://schemas.openxmlformats.org/officeDocument/2006/relationships/hyperlink" Target="https://cyberfish.io" TargetMode="External"/><Relationship Id="rId93" Type="http://schemas.openxmlformats.org/officeDocument/2006/relationships/hyperlink" Target="https://www.cygilant.com/patch-management/" TargetMode="External"/><Relationship Id="rId92" Type="http://schemas.openxmlformats.org/officeDocument/2006/relationships/hyperlink" Target="https://www.cygilant.com/security-monitoring/" TargetMode="External"/><Relationship Id="rId359" Type="http://schemas.openxmlformats.org/officeDocument/2006/relationships/hyperlink" Target="https://www.strongpoint.io" TargetMode="External"/><Relationship Id="rId358" Type="http://schemas.openxmlformats.org/officeDocument/2006/relationships/hyperlink" Target="https://www.strongpoint.io" TargetMode="External"/><Relationship Id="rId357" Type="http://schemas.openxmlformats.org/officeDocument/2006/relationships/hyperlink" Target="https://www.strongpoint.io" TargetMode="External"/><Relationship Id="rId352" Type="http://schemas.openxmlformats.org/officeDocument/2006/relationships/hyperlink" Target="https://sonarsource.com" TargetMode="External"/><Relationship Id="rId351" Type="http://schemas.openxmlformats.org/officeDocument/2006/relationships/hyperlink" Target="https://sonarsource.com" TargetMode="External"/><Relationship Id="rId350" Type="http://schemas.openxmlformats.org/officeDocument/2006/relationships/hyperlink" Target="https://securityscorecard.com/product/security-ratings" TargetMode="External"/><Relationship Id="rId356" Type="http://schemas.openxmlformats.org/officeDocument/2006/relationships/hyperlink" Target="https://sonarsource.com" TargetMode="External"/><Relationship Id="rId355" Type="http://schemas.openxmlformats.org/officeDocument/2006/relationships/hyperlink" Target="https://sonarsource.com" TargetMode="External"/><Relationship Id="rId354" Type="http://schemas.openxmlformats.org/officeDocument/2006/relationships/hyperlink" Target="https://sonarsource.com" TargetMode="External"/><Relationship Id="rId353" Type="http://schemas.openxmlformats.org/officeDocument/2006/relationships/hyperlink" Target="https://sonarsource.com" TargetMode="External"/><Relationship Id="rId305" Type="http://schemas.openxmlformats.org/officeDocument/2006/relationships/hyperlink" Target="https://www.pradeo.com/en-US/mobile-threat-intelligence" TargetMode="External"/><Relationship Id="rId304" Type="http://schemas.openxmlformats.org/officeDocument/2006/relationships/hyperlink" Target="https://www.pradeo.com/en-US/mobile-threat-defense" TargetMode="External"/><Relationship Id="rId303" Type="http://schemas.openxmlformats.org/officeDocument/2006/relationships/hyperlink" Target="https://www.pradeo.com/en-US/in-app-protection" TargetMode="External"/><Relationship Id="rId302" Type="http://schemas.openxmlformats.org/officeDocument/2006/relationships/hyperlink" Target="https://www.pradeo.com/en-US/application-security-testing" TargetMode="External"/><Relationship Id="rId309" Type="http://schemas.openxmlformats.org/officeDocument/2006/relationships/hyperlink" Target="https://precisebiometrics.com/products/smartphone-tablet/" TargetMode="External"/><Relationship Id="rId308" Type="http://schemas.openxmlformats.org/officeDocument/2006/relationships/hyperlink" Target="https://precisebiometrics.com/products/wearable-car-iot/" TargetMode="External"/><Relationship Id="rId307" Type="http://schemas.openxmlformats.org/officeDocument/2006/relationships/hyperlink" Target="https://precisebiometrics.com/products/youniq/" TargetMode="External"/><Relationship Id="rId306" Type="http://schemas.openxmlformats.org/officeDocument/2006/relationships/hyperlink" Target="https://www.pradeo.com/en-US/private-app-store" TargetMode="External"/><Relationship Id="rId301" Type="http://schemas.openxmlformats.org/officeDocument/2006/relationships/hyperlink" Target="https://polyverse.com/products/polyscripting-wordpress-security/" TargetMode="External"/><Relationship Id="rId300" Type="http://schemas.openxmlformats.org/officeDocument/2006/relationships/hyperlink" Target="https://polyverse.com/products/php-security-polyscripting/" TargetMode="External"/><Relationship Id="rId327" Type="http://schemas.openxmlformats.org/officeDocument/2006/relationships/hyperlink" Target="http://www.qualys.com/" TargetMode="External"/><Relationship Id="rId326" Type="http://schemas.openxmlformats.org/officeDocument/2006/relationships/hyperlink" Target="http://www.qualys.com/" TargetMode="External"/><Relationship Id="rId325" Type="http://schemas.openxmlformats.org/officeDocument/2006/relationships/hyperlink" Target="https://www.primekey.com/products/solutions/smart-meter-security/" TargetMode="External"/><Relationship Id="rId324" Type="http://schemas.openxmlformats.org/officeDocument/2006/relationships/hyperlink" Target="https://www.primekey.com/products/software/signserver-enterprise/" TargetMode="External"/><Relationship Id="rId329" Type="http://schemas.openxmlformats.org/officeDocument/2006/relationships/hyperlink" Target="http://www.qualys.com/" TargetMode="External"/><Relationship Id="rId328" Type="http://schemas.openxmlformats.org/officeDocument/2006/relationships/hyperlink" Target="http://www.qualys.com/" TargetMode="External"/><Relationship Id="rId323" Type="http://schemas.openxmlformats.org/officeDocument/2006/relationships/hyperlink" Target="https://www.primekey.com/products/hardware/signserver-appliance/" TargetMode="External"/><Relationship Id="rId322" Type="http://schemas.openxmlformats.org/officeDocument/2006/relationships/hyperlink" Target="https://www.primekey.com/products/hardware/see/" TargetMode="External"/><Relationship Id="rId321" Type="http://schemas.openxmlformats.org/officeDocument/2006/relationships/hyperlink" Target="https://www.primekey.com/products/hardware/identity-authority-manager-industrial/" TargetMode="External"/><Relationship Id="rId320" Type="http://schemas.openxmlformats.org/officeDocument/2006/relationships/hyperlink" Target="https://www.primekey.com/products/software/ejbca-enterprise/" TargetMode="External"/><Relationship Id="rId316" Type="http://schemas.openxmlformats.org/officeDocument/2006/relationships/hyperlink" Target="https://www.preveil.com/preveil-drive/" TargetMode="External"/><Relationship Id="rId315" Type="http://schemas.openxmlformats.org/officeDocument/2006/relationships/hyperlink" Target="https://www.preveil.com/preveil-email/" TargetMode="External"/><Relationship Id="rId314" Type="http://schemas.openxmlformats.org/officeDocument/2006/relationships/hyperlink" Target="https://www.openpgp.org/software/server/" TargetMode="External"/><Relationship Id="rId313" Type="http://schemas.openxmlformats.org/officeDocument/2006/relationships/hyperlink" Target="https://www.openpgp.org/software/misc/" TargetMode="External"/><Relationship Id="rId319" Type="http://schemas.openxmlformats.org/officeDocument/2006/relationships/hyperlink" Target="https://www.primekey.com/products/hardware/ejbca-appliance/" TargetMode="External"/><Relationship Id="rId318" Type="http://schemas.openxmlformats.org/officeDocument/2006/relationships/hyperlink" Target="https://www.primekey.com/products/software/primekey-npkd/" TargetMode="External"/><Relationship Id="rId317" Type="http://schemas.openxmlformats.org/officeDocument/2006/relationships/hyperlink" Target="https://www.preveil.com/enterprise-solution/" TargetMode="External"/><Relationship Id="rId312" Type="http://schemas.openxmlformats.org/officeDocument/2006/relationships/hyperlink" Target="https://www.openpgp.org/software/" TargetMode="External"/><Relationship Id="rId311" Type="http://schemas.openxmlformats.org/officeDocument/2006/relationships/hyperlink" Target="https://www.openpgp.org/software/developer/" TargetMode="External"/><Relationship Id="rId310" Type="http://schemas.openxmlformats.org/officeDocument/2006/relationships/hyperlink" Target="https://precisebiometrics.com/products/smart-card/" TargetMode="External"/><Relationship Id="rId297" Type="http://schemas.openxmlformats.org/officeDocument/2006/relationships/hyperlink" Target="https://www.logpoint.com/en/" TargetMode="External"/><Relationship Id="rId296" Type="http://schemas.openxmlformats.org/officeDocument/2006/relationships/hyperlink" Target="https://www.link11.com/en/" TargetMode="External"/><Relationship Id="rId295" Type="http://schemas.openxmlformats.org/officeDocument/2006/relationships/hyperlink" Target="https://www.pegasustechnologies.com/" TargetMode="External"/><Relationship Id="rId294" Type="http://schemas.openxmlformats.org/officeDocument/2006/relationships/hyperlink" Target="https://www.pegasustechnologies.com/" TargetMode="External"/><Relationship Id="rId299" Type="http://schemas.openxmlformats.org/officeDocument/2006/relationships/hyperlink" Target="https://polyverse.com/products/polymorphing-linux-security/" TargetMode="External"/><Relationship Id="rId298" Type="http://schemas.openxmlformats.org/officeDocument/2006/relationships/hyperlink" Target="https://polyverse.com/products/polymorphic-build-farm-open-source/" TargetMode="External"/><Relationship Id="rId271" Type="http://schemas.openxmlformats.org/officeDocument/2006/relationships/hyperlink" Target="https://www.obsidiansecurity.com" TargetMode="External"/><Relationship Id="rId270" Type="http://schemas.openxmlformats.org/officeDocument/2006/relationships/hyperlink" Target="https://www.nssplus.com/" TargetMode="External"/><Relationship Id="rId269" Type="http://schemas.openxmlformats.org/officeDocument/2006/relationships/hyperlink" Target="https://www.nssplus.com/" TargetMode="External"/><Relationship Id="rId264" Type="http://schemas.openxmlformats.org/officeDocument/2006/relationships/hyperlink" Target="https://www.nssplus.com/" TargetMode="External"/><Relationship Id="rId263" Type="http://schemas.openxmlformats.org/officeDocument/2006/relationships/hyperlink" Target="https://www.nssplus.com/" TargetMode="External"/><Relationship Id="rId262" Type="http://schemas.openxmlformats.org/officeDocument/2006/relationships/hyperlink" Target="https://www.nssplus.com/" TargetMode="External"/><Relationship Id="rId261" Type="http://schemas.openxmlformats.org/officeDocument/2006/relationships/hyperlink" Target="https://www.nssplus.com/" TargetMode="External"/><Relationship Id="rId268" Type="http://schemas.openxmlformats.org/officeDocument/2006/relationships/hyperlink" Target="https://www.nssplus.com/" TargetMode="External"/><Relationship Id="rId267" Type="http://schemas.openxmlformats.org/officeDocument/2006/relationships/hyperlink" Target="https://www.nssplus.com/" TargetMode="External"/><Relationship Id="rId266" Type="http://schemas.openxmlformats.org/officeDocument/2006/relationships/hyperlink" Target="https://www.nssplus.com/" TargetMode="External"/><Relationship Id="rId265" Type="http://schemas.openxmlformats.org/officeDocument/2006/relationships/hyperlink" Target="https://www.nssplus.com/" TargetMode="External"/><Relationship Id="rId260" Type="http://schemas.openxmlformats.org/officeDocument/2006/relationships/hyperlink" Target="https://www.nssplus.com/" TargetMode="External"/><Relationship Id="rId259" Type="http://schemas.openxmlformats.org/officeDocument/2006/relationships/hyperlink" Target="https://neocertified.com/solutions/secure-email-solution/" TargetMode="External"/><Relationship Id="rId258" Type="http://schemas.openxmlformats.org/officeDocument/2006/relationships/hyperlink" Target="https://neocertified.com/secure-email-archiving/" TargetMode="External"/><Relationship Id="rId253" Type="http://schemas.openxmlformats.org/officeDocument/2006/relationships/hyperlink" Target="https://www.ncp-e.com/en/exclusive-remote-access-solution/" TargetMode="External"/><Relationship Id="rId252" Type="http://schemas.openxmlformats.org/officeDocument/2006/relationships/hyperlink" Target="https://www.ncp-e.com/en/products/ncp-authenticator-app/" TargetMode="External"/><Relationship Id="rId251" Type="http://schemas.openxmlformats.org/officeDocument/2006/relationships/hyperlink" Target="https://www.ncp-e.com/en/solutions/iiot-security/" TargetMode="External"/><Relationship Id="rId250" Type="http://schemas.openxmlformats.org/officeDocument/2006/relationships/hyperlink" Target="https://www.ncp-e.com/en/products/ipsec-vpn-client-suite/" TargetMode="External"/><Relationship Id="rId257" Type="http://schemas.openxmlformats.org/officeDocument/2006/relationships/hyperlink" Target="https://neocertified.com/hipaa-compliant-email/" TargetMode="External"/><Relationship Id="rId256" Type="http://schemas.openxmlformats.org/officeDocument/2006/relationships/hyperlink" Target="https://neocertified.com/encrypted-email-api/" TargetMode="External"/><Relationship Id="rId255" Type="http://schemas.openxmlformats.org/officeDocument/2006/relationships/hyperlink" Target="https://neocertified.com/neocertified-secure-forms/" TargetMode="External"/><Relationship Id="rId254" Type="http://schemas.openxmlformats.org/officeDocument/2006/relationships/hyperlink" Target="https://neocertified.com/encrypted-contact-form/" TargetMode="External"/><Relationship Id="rId293" Type="http://schemas.openxmlformats.org/officeDocument/2006/relationships/hyperlink" Target="https://www.pegasustechnologies.com/" TargetMode="External"/><Relationship Id="rId292" Type="http://schemas.openxmlformats.org/officeDocument/2006/relationships/hyperlink" Target="https://www.pegasustechnologies.com/" TargetMode="External"/><Relationship Id="rId291" Type="http://schemas.openxmlformats.org/officeDocument/2006/relationships/hyperlink" Target="https://www.pegasustechnologies.com/" TargetMode="External"/><Relationship Id="rId290" Type="http://schemas.openxmlformats.org/officeDocument/2006/relationships/hyperlink" Target="https://www.pegasustechnologies.com/" TargetMode="External"/><Relationship Id="rId286" Type="http://schemas.openxmlformats.org/officeDocument/2006/relationships/hyperlink" Target="https://www.parasoft.com" TargetMode="External"/><Relationship Id="rId285" Type="http://schemas.openxmlformats.org/officeDocument/2006/relationships/hyperlink" Target="https://www.parasoft.com" TargetMode="External"/><Relationship Id="rId284" Type="http://schemas.openxmlformats.org/officeDocument/2006/relationships/hyperlink" Target="https://www.parasoft.com" TargetMode="External"/><Relationship Id="rId283" Type="http://schemas.openxmlformats.org/officeDocument/2006/relationships/hyperlink" Target="https://www.parasoft.com" TargetMode="External"/><Relationship Id="rId289" Type="http://schemas.openxmlformats.org/officeDocument/2006/relationships/hyperlink" Target="https://www.pegasustechnologies.com/" TargetMode="External"/><Relationship Id="rId288" Type="http://schemas.openxmlformats.org/officeDocument/2006/relationships/hyperlink" Target="https://www.pegasustechnologies.com/" TargetMode="External"/><Relationship Id="rId287" Type="http://schemas.openxmlformats.org/officeDocument/2006/relationships/hyperlink" Target="https://www.pegasustechnologies.com/" TargetMode="External"/><Relationship Id="rId282" Type="http://schemas.openxmlformats.org/officeDocument/2006/relationships/hyperlink" Target="https://www.parasoft.com" TargetMode="External"/><Relationship Id="rId281" Type="http://schemas.openxmlformats.org/officeDocument/2006/relationships/hyperlink" Target="https://www.parasoft.com" TargetMode="External"/><Relationship Id="rId280" Type="http://schemas.openxmlformats.org/officeDocument/2006/relationships/hyperlink" Target="https://www.parasoft.com" TargetMode="External"/><Relationship Id="rId275" Type="http://schemas.openxmlformats.org/officeDocument/2006/relationships/hyperlink" Target="https://www.ondefend.com/" TargetMode="External"/><Relationship Id="rId274" Type="http://schemas.openxmlformats.org/officeDocument/2006/relationships/hyperlink" Target="https://www.blindspotsec.com/" TargetMode="External"/><Relationship Id="rId273" Type="http://schemas.openxmlformats.org/officeDocument/2006/relationships/hyperlink" Target="https://www.ondefend.com/" TargetMode="External"/><Relationship Id="rId272" Type="http://schemas.openxmlformats.org/officeDocument/2006/relationships/hyperlink" Target="https://www.obsidiansecurity.com" TargetMode="External"/><Relationship Id="rId279" Type="http://schemas.openxmlformats.org/officeDocument/2006/relationships/hyperlink" Target="https://www.parasoft.com" TargetMode="External"/><Relationship Id="rId278" Type="http://schemas.openxmlformats.org/officeDocument/2006/relationships/hyperlink" Target="https://www.parasoft.com" TargetMode="External"/><Relationship Id="rId277" Type="http://schemas.openxmlformats.org/officeDocument/2006/relationships/hyperlink" Target="https://www.panopta.com/" TargetMode="External"/><Relationship Id="rId276" Type="http://schemas.openxmlformats.org/officeDocument/2006/relationships/hyperlink" Target="https://confirm4me.com/" TargetMode="External"/><Relationship Id="rId228" Type="http://schemas.openxmlformats.org/officeDocument/2006/relationships/hyperlink" Target="https://www.link11.com/en/" TargetMode="External"/><Relationship Id="rId227" Type="http://schemas.openxmlformats.org/officeDocument/2006/relationships/hyperlink" Target="https://www.link11.com/en/" TargetMode="External"/><Relationship Id="rId226" Type="http://schemas.openxmlformats.org/officeDocument/2006/relationships/hyperlink" Target="https://www.link11.com/en/" TargetMode="External"/><Relationship Id="rId225" Type="http://schemas.openxmlformats.org/officeDocument/2006/relationships/hyperlink" Target="https://www.link11.com/en/" TargetMode="External"/><Relationship Id="rId229" Type="http://schemas.openxmlformats.org/officeDocument/2006/relationships/hyperlink" Target="https://www.logbinder.com/Products/" TargetMode="External"/><Relationship Id="rId220" Type="http://schemas.openxmlformats.org/officeDocument/2006/relationships/hyperlink" Target="https://www.k7computing.com/us/" TargetMode="External"/><Relationship Id="rId224" Type="http://schemas.openxmlformats.org/officeDocument/2006/relationships/hyperlink" Target="https://www.link11.com/en/" TargetMode="External"/><Relationship Id="rId223" Type="http://schemas.openxmlformats.org/officeDocument/2006/relationships/hyperlink" Target="https://www.link11.com/en/" TargetMode="External"/><Relationship Id="rId222" Type="http://schemas.openxmlformats.org/officeDocument/2006/relationships/hyperlink" Target="https://www.k7computing.com/us/" TargetMode="External"/><Relationship Id="rId221" Type="http://schemas.openxmlformats.org/officeDocument/2006/relationships/hyperlink" Target="https://www.k7computing.com/us/" TargetMode="External"/><Relationship Id="rId217" Type="http://schemas.openxmlformats.org/officeDocument/2006/relationships/hyperlink" Target="https://www.k7computing.com/us/" TargetMode="External"/><Relationship Id="rId216" Type="http://schemas.openxmlformats.org/officeDocument/2006/relationships/hyperlink" Target="https://www.k7computing.com/us/" TargetMode="External"/><Relationship Id="rId215" Type="http://schemas.openxmlformats.org/officeDocument/2006/relationships/hyperlink" Target="https://www.jetstack.io/jetstack-secure/" TargetMode="External"/><Relationship Id="rId214" Type="http://schemas.openxmlformats.org/officeDocument/2006/relationships/hyperlink" Target="https://www.jetstack.io/jetstack-secure/" TargetMode="External"/><Relationship Id="rId219" Type="http://schemas.openxmlformats.org/officeDocument/2006/relationships/hyperlink" Target="https://www.k7computing.com/us/" TargetMode="External"/><Relationship Id="rId218" Type="http://schemas.openxmlformats.org/officeDocument/2006/relationships/hyperlink" Target="https://www.k7computing.com/us/" TargetMode="External"/><Relationship Id="rId213" Type="http://schemas.openxmlformats.org/officeDocument/2006/relationships/hyperlink" Target="https://www.jetstack.io/jetstack-secure/" TargetMode="External"/><Relationship Id="rId212" Type="http://schemas.openxmlformats.org/officeDocument/2006/relationships/hyperlink" Target="https://www.jetstack.io/jetstack-secure/" TargetMode="External"/><Relationship Id="rId211" Type="http://schemas.openxmlformats.org/officeDocument/2006/relationships/hyperlink" Target="https://www.jetstack.io/jetstack-secure/" TargetMode="External"/><Relationship Id="rId210" Type="http://schemas.openxmlformats.org/officeDocument/2006/relationships/hyperlink" Target="https://www.jetstack.io/jetstack-secure/" TargetMode="External"/><Relationship Id="rId249" Type="http://schemas.openxmlformats.org/officeDocument/2006/relationships/hyperlink" Target="https://www.ncp-e.com/en/products/centrally-managed-vpn-solution/" TargetMode="External"/><Relationship Id="rId248" Type="http://schemas.openxmlformats.org/officeDocument/2006/relationships/hyperlink" Target="https://www.ncp-e.com/en/products/endpoint-security/" TargetMode="External"/><Relationship Id="rId247" Type="http://schemas.openxmlformats.org/officeDocument/2006/relationships/hyperlink" Target="https://www.napatech.com/products/link-assure-professional-services/" TargetMode="External"/><Relationship Id="rId242" Type="http://schemas.openxmlformats.org/officeDocument/2006/relationships/hyperlink" Target="https://www.napatech.com/products/napatech-smartnics/link-nt200a02-smartnic/" TargetMode="External"/><Relationship Id="rId241" Type="http://schemas.openxmlformats.org/officeDocument/2006/relationships/hyperlink" Target="https://www.napatech.com/products/link-capture-software-for-intel/" TargetMode="External"/><Relationship Id="rId240" Type="http://schemas.openxmlformats.org/officeDocument/2006/relationships/hyperlink" Target="https://www.napatech.com/products/link-capture-software/" TargetMode="External"/><Relationship Id="rId246" Type="http://schemas.openxmlformats.org/officeDocument/2006/relationships/hyperlink" Target="https://www.napatech.com/products/napatech-smartnics/napatech-software-suite/" TargetMode="External"/><Relationship Id="rId245" Type="http://schemas.openxmlformats.org/officeDocument/2006/relationships/hyperlink" Target="https://www.napatech.com/products/napatech-smartnics/link-nt40e3-smartnic/" TargetMode="External"/><Relationship Id="rId244" Type="http://schemas.openxmlformats.org/officeDocument/2006/relationships/hyperlink" Target="https://www.napatech.com/products/napatech-smartnics/link-nt40a01-smartnic/" TargetMode="External"/><Relationship Id="rId243" Type="http://schemas.openxmlformats.org/officeDocument/2006/relationships/hyperlink" Target="https://www.napatech.com/products/napatech-smartnics/link-nt20e3-smartnic/" TargetMode="External"/><Relationship Id="rId239" Type="http://schemas.openxmlformats.org/officeDocument/2006/relationships/hyperlink" Target="https://nanovms.com/platform" TargetMode="External"/><Relationship Id="rId238" Type="http://schemas.openxmlformats.org/officeDocument/2006/relationships/hyperlink" Target="https://nanovms.com/nanos-c2" TargetMode="External"/><Relationship Id="rId237" Type="http://schemas.openxmlformats.org/officeDocument/2006/relationships/hyperlink" Target="https://nanovms.com/services" TargetMode="External"/><Relationship Id="rId236" Type="http://schemas.openxmlformats.org/officeDocument/2006/relationships/hyperlink" Target="https://www.muse.dev" TargetMode="External"/><Relationship Id="rId231" Type="http://schemas.openxmlformats.org/officeDocument/2006/relationships/hyperlink" Target="https://www.morphisec.com/products/morphisec-guard-endpoint-protection" TargetMode="External"/><Relationship Id="rId230" Type="http://schemas.openxmlformats.org/officeDocument/2006/relationships/hyperlink" Target="https://www.morphisec.com/products/morphisec-shield-threat-prevention" TargetMode="External"/><Relationship Id="rId235" Type="http://schemas.openxmlformats.org/officeDocument/2006/relationships/hyperlink" Target="https://www.mosaic451.com/development-and-operations-devops/" TargetMode="External"/><Relationship Id="rId234" Type="http://schemas.openxmlformats.org/officeDocument/2006/relationships/hyperlink" Target="https://www.mosaic451.com/professional-services/" TargetMode="External"/><Relationship Id="rId233" Type="http://schemas.openxmlformats.org/officeDocument/2006/relationships/hyperlink" Target="https://www.mosaic451.com/managed-security-services/" TargetMode="External"/><Relationship Id="rId232" Type="http://schemas.openxmlformats.org/officeDocument/2006/relationships/hyperlink" Target="https://www.morphisec.com/products/virtual-desktop-infrastructure" TargetMode="External"/><Relationship Id="rId206" Type="http://schemas.openxmlformats.org/officeDocument/2006/relationships/hyperlink" Target="https://www.darkowl.com/darkowl-vision-ui" TargetMode="External"/><Relationship Id="rId205" Type="http://schemas.openxmlformats.org/officeDocument/2006/relationships/hyperlink" Target="https://www.darkowl.com/vision-api" TargetMode="External"/><Relationship Id="rId204" Type="http://schemas.openxmlformats.org/officeDocument/2006/relationships/hyperlink" Target="https://www.ipvsecurity.com/eng/index.php/2013-03-17-19-52-30" TargetMode="External"/><Relationship Id="rId203" Type="http://schemas.openxmlformats.org/officeDocument/2006/relationships/hyperlink" Target="https://www.ipsidy.com" TargetMode="External"/><Relationship Id="rId209" Type="http://schemas.openxmlformats.org/officeDocument/2006/relationships/hyperlink" Target="https://www.jetstack.io/jetstack-secure/" TargetMode="External"/><Relationship Id="rId208" Type="http://schemas.openxmlformats.org/officeDocument/2006/relationships/hyperlink" Target="https://www.jetstack.io/jetstack-secure/" TargetMode="External"/><Relationship Id="rId207" Type="http://schemas.openxmlformats.org/officeDocument/2006/relationships/hyperlink" Target="https://www.jetstack.io/jetstack-secure/" TargetMode="External"/><Relationship Id="rId202" Type="http://schemas.openxmlformats.org/officeDocument/2006/relationships/hyperlink" Target="https://www.ipsidy.com" TargetMode="External"/><Relationship Id="rId201" Type="http://schemas.openxmlformats.org/officeDocument/2006/relationships/hyperlink" Target="https://www.ipsidy.com" TargetMode="External"/><Relationship Id="rId200" Type="http://schemas.openxmlformats.org/officeDocument/2006/relationships/hyperlink" Target="https://www.darkowl.com/darkint-scores" TargetMode="External"/><Relationship Id="rId509" Type="http://schemas.openxmlformats.org/officeDocument/2006/relationships/hyperlink" Target="https://www.teramind.co/" TargetMode="External"/><Relationship Id="rId508" Type="http://schemas.openxmlformats.org/officeDocument/2006/relationships/hyperlink" Target="https://www.teramind.co/" TargetMode="External"/><Relationship Id="rId503" Type="http://schemas.openxmlformats.org/officeDocument/2006/relationships/hyperlink" Target="https://www.tenable.com/" TargetMode="External"/><Relationship Id="rId502" Type="http://schemas.openxmlformats.org/officeDocument/2006/relationships/hyperlink" Target="https://www.tenable.com/" TargetMode="External"/><Relationship Id="rId501" Type="http://schemas.openxmlformats.org/officeDocument/2006/relationships/hyperlink" Target="https://www.tenable.com/" TargetMode="External"/><Relationship Id="rId500" Type="http://schemas.openxmlformats.org/officeDocument/2006/relationships/hyperlink" Target="https://www.tenable.com/" TargetMode="External"/><Relationship Id="rId507" Type="http://schemas.openxmlformats.org/officeDocument/2006/relationships/hyperlink" Target="https://teradact.com/" TargetMode="External"/><Relationship Id="rId506" Type="http://schemas.openxmlformats.org/officeDocument/2006/relationships/hyperlink" Target="https://www.tenable.com/" TargetMode="External"/><Relationship Id="rId505" Type="http://schemas.openxmlformats.org/officeDocument/2006/relationships/hyperlink" Target="https://www.tenable.com/" TargetMode="External"/><Relationship Id="rId504" Type="http://schemas.openxmlformats.org/officeDocument/2006/relationships/hyperlink" Target="https://www.tenable.com/" TargetMode="External"/><Relationship Id="rId525" Type="http://schemas.openxmlformats.org/officeDocument/2006/relationships/hyperlink" Target="https://www.tesserent.com/site/content/" TargetMode="External"/><Relationship Id="rId524" Type="http://schemas.openxmlformats.org/officeDocument/2006/relationships/hyperlink" Target="https://www.tesserent.com/site/content/" TargetMode="External"/><Relationship Id="rId523" Type="http://schemas.openxmlformats.org/officeDocument/2006/relationships/hyperlink" Target="https://www.tesserent.com/site/content/" TargetMode="External"/><Relationship Id="rId522" Type="http://schemas.openxmlformats.org/officeDocument/2006/relationships/hyperlink" Target="https://www.tesserent.com/site/content/" TargetMode="External"/><Relationship Id="rId529" Type="http://schemas.openxmlformats.org/officeDocument/2006/relationships/hyperlink" Target="https://www.tessian.com/" TargetMode="External"/><Relationship Id="rId528" Type="http://schemas.openxmlformats.org/officeDocument/2006/relationships/hyperlink" Target="https://www.tessian.com/" TargetMode="External"/><Relationship Id="rId527" Type="http://schemas.openxmlformats.org/officeDocument/2006/relationships/hyperlink" Target="https://www.tesserent.com/site/content/" TargetMode="External"/><Relationship Id="rId526" Type="http://schemas.openxmlformats.org/officeDocument/2006/relationships/hyperlink" Target="https://www.tesserent.com/site/content/" TargetMode="External"/><Relationship Id="rId521" Type="http://schemas.openxmlformats.org/officeDocument/2006/relationships/hyperlink" Target="https://www.tesserent.com/site/content/" TargetMode="External"/><Relationship Id="rId520" Type="http://schemas.openxmlformats.org/officeDocument/2006/relationships/hyperlink" Target="https://www.tesserent.com/site/content/" TargetMode="External"/><Relationship Id="rId519" Type="http://schemas.openxmlformats.org/officeDocument/2006/relationships/hyperlink" Target="https://terranovasecurity.com/" TargetMode="External"/><Relationship Id="rId514" Type="http://schemas.openxmlformats.org/officeDocument/2006/relationships/hyperlink" Target="https://terranovasecurity.com/" TargetMode="External"/><Relationship Id="rId513" Type="http://schemas.openxmlformats.org/officeDocument/2006/relationships/hyperlink" Target="https://terranovasecurity.com/" TargetMode="External"/><Relationship Id="rId512" Type="http://schemas.openxmlformats.org/officeDocument/2006/relationships/hyperlink" Target="https://terranovasecurity.com/" TargetMode="External"/><Relationship Id="rId511" Type="http://schemas.openxmlformats.org/officeDocument/2006/relationships/hyperlink" Target="https://terbiumlabs.com/" TargetMode="External"/><Relationship Id="rId518" Type="http://schemas.openxmlformats.org/officeDocument/2006/relationships/hyperlink" Target="https://terranovasecurity.com/" TargetMode="External"/><Relationship Id="rId517" Type="http://schemas.openxmlformats.org/officeDocument/2006/relationships/hyperlink" Target="https://terranovasecurity.com/" TargetMode="External"/><Relationship Id="rId516" Type="http://schemas.openxmlformats.org/officeDocument/2006/relationships/hyperlink" Target="https://terranovasecurity.com/" TargetMode="External"/><Relationship Id="rId515" Type="http://schemas.openxmlformats.org/officeDocument/2006/relationships/hyperlink" Target="https://terranovasecurity.com/" TargetMode="External"/><Relationship Id="rId510" Type="http://schemas.openxmlformats.org/officeDocument/2006/relationships/hyperlink" Target="https://www.teramind.co/" TargetMode="External"/><Relationship Id="rId590" Type="http://schemas.openxmlformats.org/officeDocument/2006/relationships/hyperlink" Target="https://www.threatbook.cn/" TargetMode="External"/><Relationship Id="rId589" Type="http://schemas.openxmlformats.org/officeDocument/2006/relationships/hyperlink" Target="https://www.threatstack.com/" TargetMode="External"/><Relationship Id="rId588" Type="http://schemas.openxmlformats.org/officeDocument/2006/relationships/hyperlink" Target="https://www.threatstack.com/" TargetMode="External"/><Relationship Id="rId583" Type="http://schemas.openxmlformats.org/officeDocument/2006/relationships/hyperlink" Target="https://www.threatintelligence.com/" TargetMode="External"/><Relationship Id="rId582" Type="http://schemas.openxmlformats.org/officeDocument/2006/relationships/hyperlink" Target="https://www.threatintelligence.com/" TargetMode="External"/><Relationship Id="rId581" Type="http://schemas.openxmlformats.org/officeDocument/2006/relationships/hyperlink" Target="https://www.thousandeyes.com/" TargetMode="External"/><Relationship Id="rId580" Type="http://schemas.openxmlformats.org/officeDocument/2006/relationships/hyperlink" Target="https://www.thousandeyes.com/" TargetMode="External"/><Relationship Id="rId587" Type="http://schemas.openxmlformats.org/officeDocument/2006/relationships/hyperlink" Target="https://www.threatstack.com/" TargetMode="External"/><Relationship Id="rId586" Type="http://schemas.openxmlformats.org/officeDocument/2006/relationships/hyperlink" Target="https://www.threatintelligence.com/" TargetMode="External"/><Relationship Id="rId585" Type="http://schemas.openxmlformats.org/officeDocument/2006/relationships/hyperlink" Target="https://www.threatintelligence.com/" TargetMode="External"/><Relationship Id="rId584" Type="http://schemas.openxmlformats.org/officeDocument/2006/relationships/hyperlink" Target="https://www.threatintelligence.com/" TargetMode="External"/><Relationship Id="rId579" Type="http://schemas.openxmlformats.org/officeDocument/2006/relationships/hyperlink" Target="https://www.thousandeyes.com/" TargetMode="External"/><Relationship Id="rId578" Type="http://schemas.openxmlformats.org/officeDocument/2006/relationships/hyperlink" Target="https://www.thousandeyes.com/" TargetMode="External"/><Relationship Id="rId577" Type="http://schemas.openxmlformats.org/officeDocument/2006/relationships/hyperlink" Target="https://canary.tools/" TargetMode="External"/><Relationship Id="rId572" Type="http://schemas.openxmlformats.org/officeDocument/2006/relationships/hyperlink" Target="https://www.thesecurityawarenesscompany.com/" TargetMode="External"/><Relationship Id="rId571" Type="http://schemas.openxmlformats.org/officeDocument/2006/relationships/hyperlink" Target="https://www.thesecurityawarenesscompany.com/" TargetMode="External"/><Relationship Id="rId570" Type="http://schemas.openxmlformats.org/officeDocument/2006/relationships/hyperlink" Target="https://www.santa-fe-group.com/" TargetMode="External"/><Relationship Id="rId576" Type="http://schemas.openxmlformats.org/officeDocument/2006/relationships/hyperlink" Target="https://thetaray.com/" TargetMode="External"/><Relationship Id="rId575" Type="http://schemas.openxmlformats.org/officeDocument/2006/relationships/hyperlink" Target="https://thetaray.com/" TargetMode="External"/><Relationship Id="rId574" Type="http://schemas.openxmlformats.org/officeDocument/2006/relationships/hyperlink" Target="https://www.thesecurityawarenesscompany.com/" TargetMode="External"/><Relationship Id="rId573" Type="http://schemas.openxmlformats.org/officeDocument/2006/relationships/hyperlink" Target="https://www.thesecurityawarenesscompany.com/" TargetMode="External"/><Relationship Id="rId599" Type="http://schemas.openxmlformats.org/officeDocument/2006/relationships/hyperlink" Target="https://www.threatmark.com/" TargetMode="External"/><Relationship Id="rId594" Type="http://schemas.openxmlformats.org/officeDocument/2006/relationships/hyperlink" Target="https://threatconnect.com/" TargetMode="External"/><Relationship Id="rId593" Type="http://schemas.openxmlformats.org/officeDocument/2006/relationships/hyperlink" Target="https://threatconnect.com/" TargetMode="External"/><Relationship Id="rId592" Type="http://schemas.openxmlformats.org/officeDocument/2006/relationships/hyperlink" Target="https://www.tevora.com/" TargetMode="External"/><Relationship Id="rId591" Type="http://schemas.openxmlformats.org/officeDocument/2006/relationships/hyperlink" Target="https://www.threatbook.cn/" TargetMode="External"/><Relationship Id="rId598" Type="http://schemas.openxmlformats.org/officeDocument/2006/relationships/hyperlink" Target="https://www.threatlocker.com/" TargetMode="External"/><Relationship Id="rId597" Type="http://schemas.openxmlformats.org/officeDocument/2006/relationships/hyperlink" Target="https://www.threatlocker.com/" TargetMode="External"/><Relationship Id="rId596" Type="http://schemas.openxmlformats.org/officeDocument/2006/relationships/hyperlink" Target="https://www.threatlocker.com/" TargetMode="External"/><Relationship Id="rId595" Type="http://schemas.openxmlformats.org/officeDocument/2006/relationships/hyperlink" Target="https://threatconnect.com/" TargetMode="External"/><Relationship Id="rId547" Type="http://schemas.openxmlformats.org/officeDocument/2006/relationships/hyperlink" Target="https://cpl.thalesgroup.com/" TargetMode="External"/><Relationship Id="rId546" Type="http://schemas.openxmlformats.org/officeDocument/2006/relationships/hyperlink" Target="https://cpl.thalesgroup.com/" TargetMode="External"/><Relationship Id="rId545" Type="http://schemas.openxmlformats.org/officeDocument/2006/relationships/hyperlink" Target="https://cpl.thalesgroup.com/" TargetMode="External"/><Relationship Id="rId544" Type="http://schemas.openxmlformats.org/officeDocument/2006/relationships/hyperlink" Target="https://cpl.thalesgroup.com/" TargetMode="External"/><Relationship Id="rId549" Type="http://schemas.openxmlformats.org/officeDocument/2006/relationships/hyperlink" Target="https://www.thawte.com/" TargetMode="External"/><Relationship Id="rId548" Type="http://schemas.openxmlformats.org/officeDocument/2006/relationships/hyperlink" Target="https://cpl.thalesgroup.com/" TargetMode="External"/><Relationship Id="rId543" Type="http://schemas.openxmlformats.org/officeDocument/2006/relationships/hyperlink" Target="https://cpl.thalesgroup.com/" TargetMode="External"/><Relationship Id="rId542" Type="http://schemas.openxmlformats.org/officeDocument/2006/relationships/hyperlink" Target="https://cpl.thalesgroup.com/" TargetMode="External"/><Relationship Id="rId541" Type="http://schemas.openxmlformats.org/officeDocument/2006/relationships/hyperlink" Target="https://cpl.thalesgroup.com/" TargetMode="External"/><Relationship Id="rId540" Type="http://schemas.openxmlformats.org/officeDocument/2006/relationships/hyperlink" Target="https://cpl.thalesgroup.com/" TargetMode="External"/><Relationship Id="rId536" Type="http://schemas.openxmlformats.org/officeDocument/2006/relationships/hyperlink" Target="https://www.tevora.com/" TargetMode="External"/><Relationship Id="rId535" Type="http://schemas.openxmlformats.org/officeDocument/2006/relationships/hyperlink" Target="https://www.tevora.com/" TargetMode="External"/><Relationship Id="rId534" Type="http://schemas.openxmlformats.org/officeDocument/2006/relationships/hyperlink" Target="https://www.tevora.com/" TargetMode="External"/><Relationship Id="rId533" Type="http://schemas.openxmlformats.org/officeDocument/2006/relationships/hyperlink" Target="https://www.tevora.com/" TargetMode="External"/><Relationship Id="rId539" Type="http://schemas.openxmlformats.org/officeDocument/2006/relationships/hyperlink" Target="https://cpl.thalesgroup.com/" TargetMode="External"/><Relationship Id="rId538" Type="http://schemas.openxmlformats.org/officeDocument/2006/relationships/hyperlink" Target="https://cpl.thalesgroup.com/" TargetMode="External"/><Relationship Id="rId537" Type="http://schemas.openxmlformats.org/officeDocument/2006/relationships/hyperlink" Target="https://cpl.thalesgroup.com/" TargetMode="External"/><Relationship Id="rId532" Type="http://schemas.openxmlformats.org/officeDocument/2006/relationships/hyperlink" Target="https://www.tevora.com/" TargetMode="External"/><Relationship Id="rId531" Type="http://schemas.openxmlformats.org/officeDocument/2006/relationships/hyperlink" Target="https://www.tessian.com/" TargetMode="External"/><Relationship Id="rId530" Type="http://schemas.openxmlformats.org/officeDocument/2006/relationships/hyperlink" Target="https://www.tessian.com/" TargetMode="External"/><Relationship Id="rId569" Type="http://schemas.openxmlformats.org/officeDocument/2006/relationships/hyperlink" Target="https://www.santa-fe-group.com/" TargetMode="External"/><Relationship Id="rId568" Type="http://schemas.openxmlformats.org/officeDocument/2006/relationships/hyperlink" Target="https://www.santa-fe-group.com/" TargetMode="External"/><Relationship Id="rId567" Type="http://schemas.openxmlformats.org/officeDocument/2006/relationships/hyperlink" Target="https://theoxmangroup.com/" TargetMode="External"/><Relationship Id="rId566" Type="http://schemas.openxmlformats.org/officeDocument/2006/relationships/hyperlink" Target="https://theoxmangroup.com/" TargetMode="External"/><Relationship Id="rId561" Type="http://schemas.openxmlformats.org/officeDocument/2006/relationships/hyperlink" Target="https://mediatrust.com/" TargetMode="External"/><Relationship Id="rId560" Type="http://schemas.openxmlformats.org/officeDocument/2006/relationships/hyperlink" Target="https://mediatrust.com/" TargetMode="External"/><Relationship Id="rId565" Type="http://schemas.openxmlformats.org/officeDocument/2006/relationships/hyperlink" Target="https://theoxmangroup.com/" TargetMode="External"/><Relationship Id="rId564" Type="http://schemas.openxmlformats.org/officeDocument/2006/relationships/hyperlink" Target="https://mediatrust.com/" TargetMode="External"/><Relationship Id="rId563" Type="http://schemas.openxmlformats.org/officeDocument/2006/relationships/hyperlink" Target="https://mediatrust.com/" TargetMode="External"/><Relationship Id="rId562" Type="http://schemas.openxmlformats.org/officeDocument/2006/relationships/hyperlink" Target="https://mediatrust.com/" TargetMode="External"/><Relationship Id="rId558" Type="http://schemas.openxmlformats.org/officeDocument/2006/relationships/hyperlink" Target="https://mediatrust.com/" TargetMode="External"/><Relationship Id="rId557" Type="http://schemas.openxmlformats.org/officeDocument/2006/relationships/hyperlink" Target="https://www.thawte.com/" TargetMode="External"/><Relationship Id="rId556" Type="http://schemas.openxmlformats.org/officeDocument/2006/relationships/hyperlink" Target="https://www.thawte.com/" TargetMode="External"/><Relationship Id="rId555" Type="http://schemas.openxmlformats.org/officeDocument/2006/relationships/hyperlink" Target="https://www.thawte.com/" TargetMode="External"/><Relationship Id="rId559" Type="http://schemas.openxmlformats.org/officeDocument/2006/relationships/hyperlink" Target="https://mediatrust.com/" TargetMode="External"/><Relationship Id="rId550" Type="http://schemas.openxmlformats.org/officeDocument/2006/relationships/hyperlink" Target="https://www.thawte.com/" TargetMode="External"/><Relationship Id="rId554" Type="http://schemas.openxmlformats.org/officeDocument/2006/relationships/hyperlink" Target="https://www.thawte.com/" TargetMode="External"/><Relationship Id="rId553" Type="http://schemas.openxmlformats.org/officeDocument/2006/relationships/hyperlink" Target="https://www.thawte.com/" TargetMode="External"/><Relationship Id="rId552" Type="http://schemas.openxmlformats.org/officeDocument/2006/relationships/hyperlink" Target="https://www.thawte.com/" TargetMode="External"/><Relationship Id="rId551" Type="http://schemas.openxmlformats.org/officeDocument/2006/relationships/hyperlink" Target="https://www.thawte.com/" TargetMode="External"/><Relationship Id="rId495" Type="http://schemas.openxmlformats.org/officeDocument/2006/relationships/hyperlink" Target="https://www.templarbit.com/" TargetMode="External"/><Relationship Id="rId494" Type="http://schemas.openxmlformats.org/officeDocument/2006/relationships/hyperlink" Target="https://templarshield.com/" TargetMode="External"/><Relationship Id="rId493" Type="http://schemas.openxmlformats.org/officeDocument/2006/relationships/hyperlink" Target="https://templarshield.com/" TargetMode="External"/><Relationship Id="rId492" Type="http://schemas.openxmlformats.org/officeDocument/2006/relationships/hyperlink" Target="https://templarshield.com/" TargetMode="External"/><Relationship Id="rId499" Type="http://schemas.openxmlformats.org/officeDocument/2006/relationships/hyperlink" Target="https://www.tenable.com/" TargetMode="External"/><Relationship Id="rId498" Type="http://schemas.openxmlformats.org/officeDocument/2006/relationships/hyperlink" Target="http://tenable.ad/" TargetMode="External"/><Relationship Id="rId497" Type="http://schemas.openxmlformats.org/officeDocument/2006/relationships/hyperlink" Target="https://www.tenable.com/" TargetMode="External"/><Relationship Id="rId496" Type="http://schemas.openxmlformats.org/officeDocument/2006/relationships/hyperlink" Target="https://www.templarbit.com/" TargetMode="External"/><Relationship Id="rId409" Type="http://schemas.openxmlformats.org/officeDocument/2006/relationships/hyperlink" Target="https://tbgsecurity.com/" TargetMode="External"/><Relationship Id="rId404" Type="http://schemas.openxmlformats.org/officeDocument/2006/relationships/hyperlink" Target="https://www.tarlogic.com/en/" TargetMode="External"/><Relationship Id="rId403" Type="http://schemas.openxmlformats.org/officeDocument/2006/relationships/hyperlink" Target="https://www.tarlogic.com/en/" TargetMode="External"/><Relationship Id="rId402" Type="http://schemas.openxmlformats.org/officeDocument/2006/relationships/hyperlink" Target="https://www.tarlogic.com/en/" TargetMode="External"/><Relationship Id="rId401" Type="http://schemas.openxmlformats.org/officeDocument/2006/relationships/hyperlink" Target="https://www.tarlogic.com/en/" TargetMode="External"/><Relationship Id="rId408" Type="http://schemas.openxmlformats.org/officeDocument/2006/relationships/hyperlink" Target="https://tbgsecurity.com/" TargetMode="External"/><Relationship Id="rId407" Type="http://schemas.openxmlformats.org/officeDocument/2006/relationships/hyperlink" Target="https://tbgsecurity.com/" TargetMode="External"/><Relationship Id="rId406" Type="http://schemas.openxmlformats.org/officeDocument/2006/relationships/hyperlink" Target="https://www.tata.com/" TargetMode="External"/><Relationship Id="rId405" Type="http://schemas.openxmlformats.org/officeDocument/2006/relationships/hyperlink" Target="https://www.tarlogic.com/en/" TargetMode="External"/><Relationship Id="rId400" Type="http://schemas.openxmlformats.org/officeDocument/2006/relationships/hyperlink" Target="https://www.tarlogic.com/en/" TargetMode="External"/><Relationship Id="rId469" Type="http://schemas.openxmlformats.org/officeDocument/2006/relationships/hyperlink" Target="https://www.telus.com/en/" TargetMode="External"/><Relationship Id="rId468" Type="http://schemas.openxmlformats.org/officeDocument/2006/relationships/hyperlink" Target="https://www.telus.com/en/" TargetMode="External"/><Relationship Id="rId467" Type="http://schemas.openxmlformats.org/officeDocument/2006/relationships/hyperlink" Target="https://www.telos.com/" TargetMode="External"/><Relationship Id="rId462" Type="http://schemas.openxmlformats.org/officeDocument/2006/relationships/hyperlink" Target="https://teliapp.com/" TargetMode="External"/><Relationship Id="rId461" Type="http://schemas.openxmlformats.org/officeDocument/2006/relationships/hyperlink" Target="https://www.telesoft-technologies.com/" TargetMode="External"/><Relationship Id="rId460" Type="http://schemas.openxmlformats.org/officeDocument/2006/relationships/hyperlink" Target="https://www.telesoft-technologies.com/" TargetMode="External"/><Relationship Id="rId466" Type="http://schemas.openxmlformats.org/officeDocument/2006/relationships/hyperlink" Target="https://www.telos.com/" TargetMode="External"/><Relationship Id="rId465" Type="http://schemas.openxmlformats.org/officeDocument/2006/relationships/hyperlink" Target="https://www.telos.com/" TargetMode="External"/><Relationship Id="rId464" Type="http://schemas.openxmlformats.org/officeDocument/2006/relationships/hyperlink" Target="https://www.telos.com/" TargetMode="External"/><Relationship Id="rId463" Type="http://schemas.openxmlformats.org/officeDocument/2006/relationships/hyperlink" Target="https://www.telos.com/" TargetMode="External"/><Relationship Id="rId459" Type="http://schemas.openxmlformats.org/officeDocument/2006/relationships/hyperlink" Target="https://www.telesoft-technologies.com/" TargetMode="External"/><Relationship Id="rId458" Type="http://schemas.openxmlformats.org/officeDocument/2006/relationships/hyperlink" Target="https://www.telesoft-technologies.com/" TargetMode="External"/><Relationship Id="rId457" Type="http://schemas.openxmlformats.org/officeDocument/2006/relationships/hyperlink" Target="https://www.telesoft-technologies.com/" TargetMode="External"/><Relationship Id="rId456" Type="http://schemas.openxmlformats.org/officeDocument/2006/relationships/hyperlink" Target="https://www.tecsec.com/" TargetMode="External"/><Relationship Id="rId451" Type="http://schemas.openxmlformats.org/officeDocument/2006/relationships/hyperlink" Target="https://www.tecsec.com/" TargetMode="External"/><Relationship Id="rId450" Type="http://schemas.openxmlformats.org/officeDocument/2006/relationships/hyperlink" Target="https://www.techlabcorp.com/" TargetMode="External"/><Relationship Id="rId455" Type="http://schemas.openxmlformats.org/officeDocument/2006/relationships/hyperlink" Target="https://www.tecsec.com/" TargetMode="External"/><Relationship Id="rId454" Type="http://schemas.openxmlformats.org/officeDocument/2006/relationships/hyperlink" Target="https://www.tecsec.com/" TargetMode="External"/><Relationship Id="rId453" Type="http://schemas.openxmlformats.org/officeDocument/2006/relationships/hyperlink" Target="https://www.tecsec.com/" TargetMode="External"/><Relationship Id="rId452" Type="http://schemas.openxmlformats.org/officeDocument/2006/relationships/hyperlink" Target="https://www.tecsec.com/" TargetMode="External"/><Relationship Id="rId491" Type="http://schemas.openxmlformats.org/officeDocument/2006/relationships/hyperlink" Target="https://templarshield.com/" TargetMode="External"/><Relationship Id="rId490" Type="http://schemas.openxmlformats.org/officeDocument/2006/relationships/hyperlink" Target="https://templarshield.com/" TargetMode="External"/><Relationship Id="rId489" Type="http://schemas.openxmlformats.org/officeDocument/2006/relationships/hyperlink" Target="https://templarshield.com/" TargetMode="External"/><Relationship Id="rId484" Type="http://schemas.openxmlformats.org/officeDocument/2006/relationships/hyperlink" Target="https://templarshield.com/" TargetMode="External"/><Relationship Id="rId483" Type="http://schemas.openxmlformats.org/officeDocument/2006/relationships/hyperlink" Target="https://templarshield.com/" TargetMode="External"/><Relationship Id="rId482" Type="http://schemas.openxmlformats.org/officeDocument/2006/relationships/hyperlink" Target="https://templarshield.com/" TargetMode="External"/><Relationship Id="rId481" Type="http://schemas.openxmlformats.org/officeDocument/2006/relationships/hyperlink" Target="https://templarshield.com/" TargetMode="External"/><Relationship Id="rId488" Type="http://schemas.openxmlformats.org/officeDocument/2006/relationships/hyperlink" Target="https://templarshield.com/" TargetMode="External"/><Relationship Id="rId487" Type="http://schemas.openxmlformats.org/officeDocument/2006/relationships/hyperlink" Target="https://templarshield.com/" TargetMode="External"/><Relationship Id="rId486" Type="http://schemas.openxmlformats.org/officeDocument/2006/relationships/hyperlink" Target="https://templarshield.com/" TargetMode="External"/><Relationship Id="rId485" Type="http://schemas.openxmlformats.org/officeDocument/2006/relationships/hyperlink" Target="https://templarshield.com/" TargetMode="External"/><Relationship Id="rId480" Type="http://schemas.openxmlformats.org/officeDocument/2006/relationships/hyperlink" Target="https://templarshield.com/" TargetMode="External"/><Relationship Id="rId479" Type="http://schemas.openxmlformats.org/officeDocument/2006/relationships/hyperlink" Target="https://templarshield.com/" TargetMode="External"/><Relationship Id="rId478" Type="http://schemas.openxmlformats.org/officeDocument/2006/relationships/hyperlink" Target="https://templarshield.com/" TargetMode="External"/><Relationship Id="rId473" Type="http://schemas.openxmlformats.org/officeDocument/2006/relationships/hyperlink" Target="https://www.telus.com/en/" TargetMode="External"/><Relationship Id="rId472" Type="http://schemas.openxmlformats.org/officeDocument/2006/relationships/hyperlink" Target="https://www.telus.com/en/" TargetMode="External"/><Relationship Id="rId471" Type="http://schemas.openxmlformats.org/officeDocument/2006/relationships/hyperlink" Target="https://www.telus.com/en/" TargetMode="External"/><Relationship Id="rId470" Type="http://schemas.openxmlformats.org/officeDocument/2006/relationships/hyperlink" Target="https://www.telus.com/en/" TargetMode="External"/><Relationship Id="rId477" Type="http://schemas.openxmlformats.org/officeDocument/2006/relationships/hyperlink" Target="https://templarshield.com/" TargetMode="External"/><Relationship Id="rId476" Type="http://schemas.openxmlformats.org/officeDocument/2006/relationships/hyperlink" Target="https://tempered.io/" TargetMode="External"/><Relationship Id="rId475" Type="http://schemas.openxmlformats.org/officeDocument/2006/relationships/hyperlink" Target="https://tempered.io/" TargetMode="External"/><Relationship Id="rId474" Type="http://schemas.openxmlformats.org/officeDocument/2006/relationships/hyperlink" Target="https://tempered.io/" TargetMode="External"/><Relationship Id="rId426" Type="http://schemas.openxmlformats.org/officeDocument/2006/relationships/hyperlink" Target="https://www.techmahindra.com/" TargetMode="External"/><Relationship Id="rId425" Type="http://schemas.openxmlformats.org/officeDocument/2006/relationships/hyperlink" Target="https://www.techmahindra.com/" TargetMode="External"/><Relationship Id="rId424" Type="http://schemas.openxmlformats.org/officeDocument/2006/relationships/hyperlink" Target="https://www.techmahindra.com/" TargetMode="External"/><Relationship Id="rId423" Type="http://schemas.openxmlformats.org/officeDocument/2006/relationships/hyperlink" Target="https://team8.vc/" TargetMode="External"/><Relationship Id="rId429" Type="http://schemas.openxmlformats.org/officeDocument/2006/relationships/hyperlink" Target="https://www.techdemocracy.com/" TargetMode="External"/><Relationship Id="rId428" Type="http://schemas.openxmlformats.org/officeDocument/2006/relationships/hyperlink" Target="https://www.techdemocracy.com/" TargetMode="External"/><Relationship Id="rId427" Type="http://schemas.openxmlformats.org/officeDocument/2006/relationships/hyperlink" Target="https://www.techdemocracy.com/" TargetMode="External"/><Relationship Id="rId422" Type="http://schemas.openxmlformats.org/officeDocument/2006/relationships/hyperlink" Target="https://teachprivacy.com/" TargetMode="External"/><Relationship Id="rId421" Type="http://schemas.openxmlformats.org/officeDocument/2006/relationships/hyperlink" Target="https://www.tdisecurity.com/" TargetMode="External"/><Relationship Id="rId420" Type="http://schemas.openxmlformats.org/officeDocument/2006/relationships/hyperlink" Target="https://www.tdisecurity.com/" TargetMode="External"/><Relationship Id="rId415" Type="http://schemas.openxmlformats.org/officeDocument/2006/relationships/hyperlink" Target="https://www.tdisecurity.com/" TargetMode="External"/><Relationship Id="rId414" Type="http://schemas.openxmlformats.org/officeDocument/2006/relationships/hyperlink" Target="https://www.tdisecurity.com/" TargetMode="External"/><Relationship Id="rId413" Type="http://schemas.openxmlformats.org/officeDocument/2006/relationships/hyperlink" Target="https://www.tdisecurity.com/" TargetMode="External"/><Relationship Id="rId412" Type="http://schemas.openxmlformats.org/officeDocument/2006/relationships/hyperlink" Target="https://www.tdisecurity.com/" TargetMode="External"/><Relationship Id="rId419" Type="http://schemas.openxmlformats.org/officeDocument/2006/relationships/hyperlink" Target="https://www.tdisecurity.com/" TargetMode="External"/><Relationship Id="rId418" Type="http://schemas.openxmlformats.org/officeDocument/2006/relationships/hyperlink" Target="https://www.tdisecurity.com/" TargetMode="External"/><Relationship Id="rId417" Type="http://schemas.openxmlformats.org/officeDocument/2006/relationships/hyperlink" Target="https://www.tdisecurity.com/" TargetMode="External"/><Relationship Id="rId416" Type="http://schemas.openxmlformats.org/officeDocument/2006/relationships/hyperlink" Target="https://www.tdisecurity.com/" TargetMode="External"/><Relationship Id="rId411" Type="http://schemas.openxmlformats.org/officeDocument/2006/relationships/hyperlink" Target="https://www.tcsforensics.com/" TargetMode="External"/><Relationship Id="rId410" Type="http://schemas.openxmlformats.org/officeDocument/2006/relationships/hyperlink" Target="https://www.tcsforensics.com/" TargetMode="External"/><Relationship Id="rId448" Type="http://schemas.openxmlformats.org/officeDocument/2006/relationships/hyperlink" Target="https://www.techlabcorp.com/" TargetMode="External"/><Relationship Id="rId447" Type="http://schemas.openxmlformats.org/officeDocument/2006/relationships/hyperlink" Target="https://www.techlabcorp.com/" TargetMode="External"/><Relationship Id="rId446" Type="http://schemas.openxmlformats.org/officeDocument/2006/relationships/hyperlink" Target="https://techguard.com/" TargetMode="External"/><Relationship Id="rId445" Type="http://schemas.openxmlformats.org/officeDocument/2006/relationships/hyperlink" Target="https://techguard.com/" TargetMode="External"/><Relationship Id="rId449" Type="http://schemas.openxmlformats.org/officeDocument/2006/relationships/hyperlink" Target="https://www.techlabcorp.com/" TargetMode="External"/><Relationship Id="rId440" Type="http://schemas.openxmlformats.org/officeDocument/2006/relationships/hyperlink" Target="https://techguard.com/" TargetMode="External"/><Relationship Id="rId444" Type="http://schemas.openxmlformats.org/officeDocument/2006/relationships/hyperlink" Target="https://techguard.com/" TargetMode="External"/><Relationship Id="rId443" Type="http://schemas.openxmlformats.org/officeDocument/2006/relationships/hyperlink" Target="https://techguard.com/" TargetMode="External"/><Relationship Id="rId442" Type="http://schemas.openxmlformats.org/officeDocument/2006/relationships/hyperlink" Target="https://techguard.com/" TargetMode="External"/><Relationship Id="rId441" Type="http://schemas.openxmlformats.org/officeDocument/2006/relationships/hyperlink" Target="https://techguard.com/" TargetMode="External"/><Relationship Id="rId437" Type="http://schemas.openxmlformats.org/officeDocument/2006/relationships/hyperlink" Target="https://techguard.com/" TargetMode="External"/><Relationship Id="rId436" Type="http://schemas.openxmlformats.org/officeDocument/2006/relationships/hyperlink" Target="https://techguard.com/" TargetMode="External"/><Relationship Id="rId435" Type="http://schemas.openxmlformats.org/officeDocument/2006/relationships/hyperlink" Target="https://techguard.com/" TargetMode="External"/><Relationship Id="rId434" Type="http://schemas.openxmlformats.org/officeDocument/2006/relationships/hyperlink" Target="https://www.techfusion.com/" TargetMode="External"/><Relationship Id="rId439" Type="http://schemas.openxmlformats.org/officeDocument/2006/relationships/hyperlink" Target="https://techguard.com/" TargetMode="External"/><Relationship Id="rId438" Type="http://schemas.openxmlformats.org/officeDocument/2006/relationships/hyperlink" Target="https://techguard.com/" TargetMode="External"/><Relationship Id="rId433" Type="http://schemas.openxmlformats.org/officeDocument/2006/relationships/hyperlink" Target="https://www.techfusion.com/" TargetMode="External"/><Relationship Id="rId432" Type="http://schemas.openxmlformats.org/officeDocument/2006/relationships/hyperlink" Target="https://www.techfusion.com/" TargetMode="External"/><Relationship Id="rId431" Type="http://schemas.openxmlformats.org/officeDocument/2006/relationships/hyperlink" Target="https://www.techfusion.com/" TargetMode="External"/><Relationship Id="rId430" Type="http://schemas.openxmlformats.org/officeDocument/2006/relationships/hyperlink" Target="https://www.techdemocracy.com/" TargetMode="External"/><Relationship Id="rId1" Type="http://schemas.openxmlformats.org/officeDocument/2006/relationships/comments" Target="../comments2.xml"/><Relationship Id="rId2" Type="http://schemas.openxmlformats.org/officeDocument/2006/relationships/hyperlink" Target="https://constellaintelligence.com/" TargetMode="External"/><Relationship Id="rId3" Type="http://schemas.openxmlformats.org/officeDocument/2006/relationships/hyperlink" Target="https://upstream.auto/autothreat-intelligence/" TargetMode="External"/><Relationship Id="rId4" Type="http://schemas.openxmlformats.org/officeDocument/2006/relationships/hyperlink" Target="https://aws.amazon.com/organizations/?c=sc&amp;sec=srv" TargetMode="External"/><Relationship Id="rId9" Type="http://schemas.openxmlformats.org/officeDocument/2006/relationships/hyperlink" Target="https://aws.amazon.com/config/?c=sc&amp;sec=srv" TargetMode="External"/><Relationship Id="rId5" Type="http://schemas.openxmlformats.org/officeDocument/2006/relationships/hyperlink" Target="https://aws.amazon.com/certificate-manager/?c=sc&amp;sec=srv" TargetMode="External"/><Relationship Id="rId6" Type="http://schemas.openxmlformats.org/officeDocument/2006/relationships/hyperlink" Target="https://aws.amazon.com/shield/?c=sc&amp;sec=srv" TargetMode="External"/><Relationship Id="rId7" Type="http://schemas.openxmlformats.org/officeDocument/2006/relationships/hyperlink" Target="https://aws.amazon.com/cloudhsm/?c=sc&amp;sec=srv" TargetMode="External"/><Relationship Id="rId8" Type="http://schemas.openxmlformats.org/officeDocument/2006/relationships/hyperlink" Target="https://aws.amazon.com/artifact/?c=sc&amp;sec=srv" TargetMode="External"/><Relationship Id="rId808" Type="http://schemas.openxmlformats.org/officeDocument/2006/relationships/vmlDrawing" Target="../drawings/vmlDrawing2.vml"/><Relationship Id="rId807" Type="http://schemas.openxmlformats.org/officeDocument/2006/relationships/drawing" Target="../drawings/drawing4.xml"/><Relationship Id="rId806" Type="http://schemas.openxmlformats.org/officeDocument/2006/relationships/hyperlink" Target="http://xiid.im/" TargetMode="External"/><Relationship Id="rId805" Type="http://schemas.openxmlformats.org/officeDocument/2006/relationships/hyperlink" Target="http://xiid.io/" TargetMode="External"/><Relationship Id="rId800" Type="http://schemas.openxmlformats.org/officeDocument/2006/relationships/hyperlink" Target="https://www.vikingcloud.com/" TargetMode="External"/><Relationship Id="rId804" Type="http://schemas.openxmlformats.org/officeDocument/2006/relationships/hyperlink" Target="https://www.tainocg.com" TargetMode="External"/><Relationship Id="rId803" Type="http://schemas.openxmlformats.org/officeDocument/2006/relationships/hyperlink" Target="http://tokagroup.com/" TargetMode="External"/><Relationship Id="rId802" Type="http://schemas.openxmlformats.org/officeDocument/2006/relationships/hyperlink" Target="https://www.vikingcloud.com/" TargetMode="External"/><Relationship Id="rId801" Type="http://schemas.openxmlformats.org/officeDocument/2006/relationships/hyperlink" Target="https://www.vikingcloud.com/" TargetMode="External"/><Relationship Id="rId745" Type="http://schemas.openxmlformats.org/officeDocument/2006/relationships/hyperlink" Target="https://tresorit.com/" TargetMode="External"/><Relationship Id="rId744" Type="http://schemas.openxmlformats.org/officeDocument/2006/relationships/hyperlink" Target="https://tresorit.com/" TargetMode="External"/><Relationship Id="rId743" Type="http://schemas.openxmlformats.org/officeDocument/2006/relationships/hyperlink" Target="https://www.trendmicro.com" TargetMode="External"/><Relationship Id="rId742" Type="http://schemas.openxmlformats.org/officeDocument/2006/relationships/hyperlink" Target="https://www.trendmicro.com" TargetMode="External"/><Relationship Id="rId749" Type="http://schemas.openxmlformats.org/officeDocument/2006/relationships/hyperlink" Target="http://tokagroup.com/" TargetMode="External"/><Relationship Id="rId748" Type="http://schemas.openxmlformats.org/officeDocument/2006/relationships/hyperlink" Target="https://www.threatstop.com/" TargetMode="External"/><Relationship Id="rId747" Type="http://schemas.openxmlformats.org/officeDocument/2006/relationships/hyperlink" Target="https://tresorit.com/" TargetMode="External"/><Relationship Id="rId746" Type="http://schemas.openxmlformats.org/officeDocument/2006/relationships/hyperlink" Target="https://tresorit.com/" TargetMode="External"/><Relationship Id="rId741" Type="http://schemas.openxmlformats.org/officeDocument/2006/relationships/hyperlink" Target="https://www.trendmicro.com" TargetMode="External"/><Relationship Id="rId740" Type="http://schemas.openxmlformats.org/officeDocument/2006/relationships/hyperlink" Target="https://www.trendmicro.com" TargetMode="External"/><Relationship Id="rId739" Type="http://schemas.openxmlformats.org/officeDocument/2006/relationships/hyperlink" Target="https://www.trendmicro.com" TargetMode="External"/><Relationship Id="rId734" Type="http://schemas.openxmlformats.org/officeDocument/2006/relationships/hyperlink" Target="https://www.trendmicro.com" TargetMode="External"/><Relationship Id="rId733" Type="http://schemas.openxmlformats.org/officeDocument/2006/relationships/hyperlink" Target="https://www.trendmicro.com" TargetMode="External"/><Relationship Id="rId732" Type="http://schemas.openxmlformats.org/officeDocument/2006/relationships/hyperlink" Target="https://www.trendmicro.com" TargetMode="External"/><Relationship Id="rId731" Type="http://schemas.openxmlformats.org/officeDocument/2006/relationships/hyperlink" Target="https://www.trendmicro.com" TargetMode="External"/><Relationship Id="rId738" Type="http://schemas.openxmlformats.org/officeDocument/2006/relationships/hyperlink" Target="https://www.trendmicro.com" TargetMode="External"/><Relationship Id="rId737" Type="http://schemas.openxmlformats.org/officeDocument/2006/relationships/hyperlink" Target="https://www.trendmicro.com" TargetMode="External"/><Relationship Id="rId736" Type="http://schemas.openxmlformats.org/officeDocument/2006/relationships/hyperlink" Target="https://www.trendmicro.com" TargetMode="External"/><Relationship Id="rId735" Type="http://schemas.openxmlformats.org/officeDocument/2006/relationships/hyperlink" Target="https://www.trendmicro.com" TargetMode="External"/><Relationship Id="rId730" Type="http://schemas.openxmlformats.org/officeDocument/2006/relationships/hyperlink" Target="https://www.trendmicro.com" TargetMode="External"/><Relationship Id="rId767" Type="http://schemas.openxmlformats.org/officeDocument/2006/relationships/hyperlink" Target="https://www.go2vanguard.com/solutions/siem-connector/" TargetMode="External"/><Relationship Id="rId766" Type="http://schemas.openxmlformats.org/officeDocument/2006/relationships/hyperlink" Target="https://www.go2vanguard.com/professional-services/securityassessments/" TargetMode="External"/><Relationship Id="rId765" Type="http://schemas.openxmlformats.org/officeDocument/2006/relationships/hyperlink" Target="https://www.go2vanguard.com/professional-services/access-control/" TargetMode="External"/><Relationship Id="rId764" Type="http://schemas.openxmlformats.org/officeDocument/2006/relationships/hyperlink" Target="https://www.go2vanguard.com/professional-services/penetration-testing-2/" TargetMode="External"/><Relationship Id="rId769" Type="http://schemas.openxmlformats.org/officeDocument/2006/relationships/hyperlink" Target="https://www.vaporstream.com/secure-covid-19-screening/" TargetMode="External"/><Relationship Id="rId768" Type="http://schemas.openxmlformats.org/officeDocument/2006/relationships/hyperlink" Target="https://www.vaporstream.com/solutions/incident-response/" TargetMode="External"/><Relationship Id="rId763" Type="http://schemas.openxmlformats.org/officeDocument/2006/relationships/hyperlink" Target="https://www.go2vanguard.com/professional-services/managed-services/" TargetMode="External"/><Relationship Id="rId762" Type="http://schemas.openxmlformats.org/officeDocument/2006/relationships/hyperlink" Target="https://www.go2vanguard.com/solutions/multifactor-authentication/" TargetMode="External"/><Relationship Id="rId761" Type="http://schemas.openxmlformats.org/officeDocument/2006/relationships/hyperlink" Target="https://www.go2vanguard.com/professional-services/remediation-services-2/" TargetMode="External"/><Relationship Id="rId760" Type="http://schemas.openxmlformats.org/officeDocument/2006/relationships/hyperlink" Target="https://www.vadesecure.com/en/dedicated-email-security-for-o365/" TargetMode="External"/><Relationship Id="rId756" Type="http://schemas.openxmlformats.org/officeDocument/2006/relationships/hyperlink" Target="https://www.v-key.com/products/v-os-virtual-secure-element/" TargetMode="External"/><Relationship Id="rId755" Type="http://schemas.openxmlformats.org/officeDocument/2006/relationships/hyperlink" Target="https://www.v-key.com/products/v-os-cloud-solutions/" TargetMode="External"/><Relationship Id="rId754" Type="http://schemas.openxmlformats.org/officeDocument/2006/relationships/hyperlink" Target="https://www.v-key.com/products/v-os-messaging/" TargetMode="External"/><Relationship Id="rId753" Type="http://schemas.openxmlformats.org/officeDocument/2006/relationships/hyperlink" Target="https://www.v-key.com/products/v-os-smart-token/" TargetMode="External"/><Relationship Id="rId759" Type="http://schemas.openxmlformats.org/officeDocument/2006/relationships/hyperlink" Target="https://www.vadesecure.com/en/cloud-for-enterprise/" TargetMode="External"/><Relationship Id="rId758" Type="http://schemas.openxmlformats.org/officeDocument/2006/relationships/hyperlink" Target="https://www.vadesecure.com/en/isp-products/" TargetMode="External"/><Relationship Id="rId757" Type="http://schemas.openxmlformats.org/officeDocument/2006/relationships/hyperlink" Target="https://www.vadesecure.com/en/isitphishing-threat-detection/" TargetMode="External"/><Relationship Id="rId752" Type="http://schemas.openxmlformats.org/officeDocument/2006/relationships/hyperlink" Target="https://www.v-key.com/products/v-os-face-biometrics-ekyc/" TargetMode="External"/><Relationship Id="rId751" Type="http://schemas.openxmlformats.org/officeDocument/2006/relationships/hyperlink" Target="https://www.v-key.com/products/v-os-app-protection/" TargetMode="External"/><Relationship Id="rId750" Type="http://schemas.openxmlformats.org/officeDocument/2006/relationships/hyperlink" Target="https://upstream.auto/upstream-c4-platform/" TargetMode="External"/><Relationship Id="rId709" Type="http://schemas.openxmlformats.org/officeDocument/2006/relationships/hyperlink" Target="https://www.transmitsecurity.com/" TargetMode="External"/><Relationship Id="rId708" Type="http://schemas.openxmlformats.org/officeDocument/2006/relationships/hyperlink" Target="https://www.transmitsecurity.com/" TargetMode="External"/><Relationship Id="rId707" Type="http://schemas.openxmlformats.org/officeDocument/2006/relationships/hyperlink" Target="https://www.transmitsecurity.com/" TargetMode="External"/><Relationship Id="rId706" Type="http://schemas.openxmlformats.org/officeDocument/2006/relationships/hyperlink" Target="http://www.tranchulas.com" TargetMode="External"/><Relationship Id="rId701" Type="http://schemas.openxmlformats.org/officeDocument/2006/relationships/hyperlink" Target="http://www.tranchulas.com" TargetMode="External"/><Relationship Id="rId700" Type="http://schemas.openxmlformats.org/officeDocument/2006/relationships/hyperlink" Target="http://www.trailofbits.com/" TargetMode="External"/><Relationship Id="rId705" Type="http://schemas.openxmlformats.org/officeDocument/2006/relationships/hyperlink" Target="http://www.tranchulas.com" TargetMode="External"/><Relationship Id="rId704" Type="http://schemas.openxmlformats.org/officeDocument/2006/relationships/hyperlink" Target="http://www.tranchulas.com" TargetMode="External"/><Relationship Id="rId703" Type="http://schemas.openxmlformats.org/officeDocument/2006/relationships/hyperlink" Target="http://www.tranchulas.com" TargetMode="External"/><Relationship Id="rId702" Type="http://schemas.openxmlformats.org/officeDocument/2006/relationships/hyperlink" Target="http://www.tranchulas.com" TargetMode="External"/><Relationship Id="rId729" Type="http://schemas.openxmlformats.org/officeDocument/2006/relationships/hyperlink" Target="https://www.trendmicro.com" TargetMode="External"/><Relationship Id="rId728" Type="http://schemas.openxmlformats.org/officeDocument/2006/relationships/hyperlink" Target="https://www.trendmicro.com" TargetMode="External"/><Relationship Id="rId723" Type="http://schemas.openxmlformats.org/officeDocument/2006/relationships/hyperlink" Target="https://www.trendmicro.com" TargetMode="External"/><Relationship Id="rId722" Type="http://schemas.openxmlformats.org/officeDocument/2006/relationships/hyperlink" Target="https://www.trendmicro.com" TargetMode="External"/><Relationship Id="rId721" Type="http://schemas.openxmlformats.org/officeDocument/2006/relationships/hyperlink" Target="https://www.trendmicro.com" TargetMode="External"/><Relationship Id="rId720" Type="http://schemas.openxmlformats.org/officeDocument/2006/relationships/hyperlink" Target="https://www.trendmicro.com" TargetMode="External"/><Relationship Id="rId727" Type="http://schemas.openxmlformats.org/officeDocument/2006/relationships/hyperlink" Target="https://www.trendmicro.com" TargetMode="External"/><Relationship Id="rId726" Type="http://schemas.openxmlformats.org/officeDocument/2006/relationships/hyperlink" Target="https://www.trendmicro.com" TargetMode="External"/><Relationship Id="rId725" Type="http://schemas.openxmlformats.org/officeDocument/2006/relationships/hyperlink" Target="https://www.trendmicro.com" TargetMode="External"/><Relationship Id="rId724" Type="http://schemas.openxmlformats.org/officeDocument/2006/relationships/hyperlink" Target="https://www.trendmicro.com" TargetMode="External"/><Relationship Id="rId719" Type="http://schemas.openxmlformats.org/officeDocument/2006/relationships/hyperlink" Target="https://www.trendmicro.com" TargetMode="External"/><Relationship Id="rId718" Type="http://schemas.openxmlformats.org/officeDocument/2006/relationships/hyperlink" Target="https://www.trendmicro.com" TargetMode="External"/><Relationship Id="rId717" Type="http://schemas.openxmlformats.org/officeDocument/2006/relationships/hyperlink" Target="https://www.trendmicro.com" TargetMode="External"/><Relationship Id="rId712" Type="http://schemas.openxmlformats.org/officeDocument/2006/relationships/hyperlink" Target="https://www.travelers.com" TargetMode="External"/><Relationship Id="rId711" Type="http://schemas.openxmlformats.org/officeDocument/2006/relationships/hyperlink" Target="https://trapx.com/" TargetMode="External"/><Relationship Id="rId710" Type="http://schemas.openxmlformats.org/officeDocument/2006/relationships/hyperlink" Target="https://trapx.com/" TargetMode="External"/><Relationship Id="rId716" Type="http://schemas.openxmlformats.org/officeDocument/2006/relationships/hyperlink" Target="https://www.trendmicro.com" TargetMode="External"/><Relationship Id="rId715" Type="http://schemas.openxmlformats.org/officeDocument/2006/relationships/hyperlink" Target="https://www.trendmicro.com" TargetMode="External"/><Relationship Id="rId714" Type="http://schemas.openxmlformats.org/officeDocument/2006/relationships/hyperlink" Target="https://www.trendmicro.com" TargetMode="External"/><Relationship Id="rId713" Type="http://schemas.openxmlformats.org/officeDocument/2006/relationships/hyperlink" Target="https://www.trendmicro.com" TargetMode="External"/><Relationship Id="rId789" Type="http://schemas.openxmlformats.org/officeDocument/2006/relationships/hyperlink" Target="https://www.vikingcloud.com/" TargetMode="External"/><Relationship Id="rId788" Type="http://schemas.openxmlformats.org/officeDocument/2006/relationships/hyperlink" Target="https://www.vikingcloud.com/" TargetMode="External"/><Relationship Id="rId787" Type="http://schemas.openxmlformats.org/officeDocument/2006/relationships/hyperlink" Target="https://www.vikingcloud.com/" TargetMode="External"/><Relationship Id="rId786" Type="http://schemas.openxmlformats.org/officeDocument/2006/relationships/hyperlink" Target="https://www.vikingcloud.com/" TargetMode="External"/><Relationship Id="rId781" Type="http://schemas.openxmlformats.org/officeDocument/2006/relationships/hyperlink" Target="https://www.vikingcloud.com/" TargetMode="External"/><Relationship Id="rId780" Type="http://schemas.openxmlformats.org/officeDocument/2006/relationships/hyperlink" Target="https://www.velocidex.com" TargetMode="External"/><Relationship Id="rId785" Type="http://schemas.openxmlformats.org/officeDocument/2006/relationships/hyperlink" Target="https://www.vikingcloud.com/" TargetMode="External"/><Relationship Id="rId784" Type="http://schemas.openxmlformats.org/officeDocument/2006/relationships/hyperlink" Target="https://www.vikingcloud.com/" TargetMode="External"/><Relationship Id="rId783" Type="http://schemas.openxmlformats.org/officeDocument/2006/relationships/hyperlink" Target="https://www.vikingcloud.com/" TargetMode="External"/><Relationship Id="rId782" Type="http://schemas.openxmlformats.org/officeDocument/2006/relationships/hyperlink" Target="https://www.vikingcloud.com/" TargetMode="External"/><Relationship Id="rId778" Type="http://schemas.openxmlformats.org/officeDocument/2006/relationships/hyperlink" Target="https://www.vaultize.com/solutions/digital-rights-management" TargetMode="External"/><Relationship Id="rId777" Type="http://schemas.openxmlformats.org/officeDocument/2006/relationships/hyperlink" Target="https://www.vaultize.com/solutions/endpoint-data-protection" TargetMode="External"/><Relationship Id="rId776" Type="http://schemas.openxmlformats.org/officeDocument/2006/relationships/hyperlink" Target="https://www.vaultize.com/solutions/vault-knox-security" TargetMode="External"/><Relationship Id="rId775" Type="http://schemas.openxmlformats.org/officeDocument/2006/relationships/hyperlink" Target="https://www.vaultize.com/solutions/enterprise-file-sharing" TargetMode="External"/><Relationship Id="rId779" Type="http://schemas.openxmlformats.org/officeDocument/2006/relationships/hyperlink" Target="https://www.vaultize.com/solutions/mobile-enablement-collaboration" TargetMode="External"/><Relationship Id="rId770" Type="http://schemas.openxmlformats.org/officeDocument/2006/relationships/hyperlink" Target="https://www.vaporstream.com/solutions/patient-engagement/" TargetMode="External"/><Relationship Id="rId774" Type="http://schemas.openxmlformats.org/officeDocument/2006/relationships/hyperlink" Target="https://www.vaporstream.com/solutions/clinical-collaboration/" TargetMode="External"/><Relationship Id="rId773" Type="http://schemas.openxmlformats.org/officeDocument/2006/relationships/hyperlink" Target="https://www.vaporstream.com/solutions/business-continuity/" TargetMode="External"/><Relationship Id="rId772" Type="http://schemas.openxmlformats.org/officeDocument/2006/relationships/hyperlink" Target="https://www.vaporstream.com/solutions/private-collaboration/" TargetMode="External"/><Relationship Id="rId771" Type="http://schemas.openxmlformats.org/officeDocument/2006/relationships/hyperlink" Target="https://www.vaporstream.com/solutions/executive-communications/" TargetMode="External"/><Relationship Id="rId799" Type="http://schemas.openxmlformats.org/officeDocument/2006/relationships/hyperlink" Target="https://www.vikingcloud.com/" TargetMode="External"/><Relationship Id="rId798" Type="http://schemas.openxmlformats.org/officeDocument/2006/relationships/hyperlink" Target="https://www.vikingcloud.com/" TargetMode="External"/><Relationship Id="rId797" Type="http://schemas.openxmlformats.org/officeDocument/2006/relationships/hyperlink" Target="https://www.vikingcloud.com/" TargetMode="External"/><Relationship Id="rId792" Type="http://schemas.openxmlformats.org/officeDocument/2006/relationships/hyperlink" Target="https://www.vikingcloud.com/" TargetMode="External"/><Relationship Id="rId791" Type="http://schemas.openxmlformats.org/officeDocument/2006/relationships/hyperlink" Target="https://www.vikingcloud.com/" TargetMode="External"/><Relationship Id="rId790" Type="http://schemas.openxmlformats.org/officeDocument/2006/relationships/hyperlink" Target="https://www.vikingcloud.com/" TargetMode="External"/><Relationship Id="rId796" Type="http://schemas.openxmlformats.org/officeDocument/2006/relationships/hyperlink" Target="https://www.vikingcloud.com/" TargetMode="External"/><Relationship Id="rId795" Type="http://schemas.openxmlformats.org/officeDocument/2006/relationships/hyperlink" Target="https://www.vikingcloud.com/" TargetMode="External"/><Relationship Id="rId794" Type="http://schemas.openxmlformats.org/officeDocument/2006/relationships/hyperlink" Target="https://www.vikingcloud.com/" TargetMode="External"/><Relationship Id="rId793" Type="http://schemas.openxmlformats.org/officeDocument/2006/relationships/hyperlink" Target="https://www.vikingcloud.com/" TargetMode="External"/><Relationship Id="rId629" Type="http://schemas.openxmlformats.org/officeDocument/2006/relationships/hyperlink" Target="https://thycotic.com/" TargetMode="External"/><Relationship Id="rId624" Type="http://schemas.openxmlformats.org/officeDocument/2006/relationships/hyperlink" Target="https://www.threatx.com/" TargetMode="External"/><Relationship Id="rId623" Type="http://schemas.openxmlformats.org/officeDocument/2006/relationships/hyperlink" Target="https://www.threatx.com/" TargetMode="External"/><Relationship Id="rId622" Type="http://schemas.openxmlformats.org/officeDocument/2006/relationships/hyperlink" Target="https://www.threatx.com/" TargetMode="External"/><Relationship Id="rId621" Type="http://schemas.openxmlformats.org/officeDocument/2006/relationships/hyperlink" Target="https://www.threatmetrix.com" TargetMode="External"/><Relationship Id="rId628" Type="http://schemas.openxmlformats.org/officeDocument/2006/relationships/hyperlink" Target="https://thycotic.com/" TargetMode="External"/><Relationship Id="rId627" Type="http://schemas.openxmlformats.org/officeDocument/2006/relationships/hyperlink" Target="https://thycotic.com/" TargetMode="External"/><Relationship Id="rId626" Type="http://schemas.openxmlformats.org/officeDocument/2006/relationships/hyperlink" Target="https://thycotic.com/" TargetMode="External"/><Relationship Id="rId625" Type="http://schemas.openxmlformats.org/officeDocument/2006/relationships/hyperlink" Target="https://www.threatx.com/" TargetMode="External"/><Relationship Id="rId620" Type="http://schemas.openxmlformats.org/officeDocument/2006/relationships/hyperlink" Target="https://www.threatbook.cn/" TargetMode="External"/><Relationship Id="rId619" Type="http://schemas.openxmlformats.org/officeDocument/2006/relationships/hyperlink" Target="https://www.threatstop.com/" TargetMode="External"/><Relationship Id="rId618" Type="http://schemas.openxmlformats.org/officeDocument/2006/relationships/hyperlink" Target="https://www.threatstop.com/" TargetMode="External"/><Relationship Id="rId613" Type="http://schemas.openxmlformats.org/officeDocument/2006/relationships/hyperlink" Target="https://www.threatq.com/" TargetMode="External"/><Relationship Id="rId612" Type="http://schemas.openxmlformats.org/officeDocument/2006/relationships/hyperlink" Target="https://www.threatq.com/" TargetMode="External"/><Relationship Id="rId611" Type="http://schemas.openxmlformats.org/officeDocument/2006/relationships/hyperlink" Target="https://www.threatq.com/" TargetMode="External"/><Relationship Id="rId610" Type="http://schemas.openxmlformats.org/officeDocument/2006/relationships/hyperlink" Target="https://threatpost.com/" TargetMode="External"/><Relationship Id="rId617" Type="http://schemas.openxmlformats.org/officeDocument/2006/relationships/hyperlink" Target="https://www.threatstop.com/" TargetMode="External"/><Relationship Id="rId616" Type="http://schemas.openxmlformats.org/officeDocument/2006/relationships/hyperlink" Target="https://www.getthreatready.com/" TargetMode="External"/><Relationship Id="rId615" Type="http://schemas.openxmlformats.org/officeDocument/2006/relationships/hyperlink" Target="https://www.getthreatready.com/" TargetMode="External"/><Relationship Id="rId614" Type="http://schemas.openxmlformats.org/officeDocument/2006/relationships/hyperlink" Target="https://www.threatbook.cn/" TargetMode="External"/><Relationship Id="rId646" Type="http://schemas.openxmlformats.org/officeDocument/2006/relationships/hyperlink" Target="http://www.titanhq.com" TargetMode="External"/><Relationship Id="rId645" Type="http://schemas.openxmlformats.org/officeDocument/2006/relationships/hyperlink" Target="http://www.titanhq.com" TargetMode="External"/><Relationship Id="rId644" Type="http://schemas.openxmlformats.org/officeDocument/2006/relationships/hyperlink" Target="http://www.titanhq.com" TargetMode="External"/><Relationship Id="rId643" Type="http://schemas.openxmlformats.org/officeDocument/2006/relationships/hyperlink" Target="http://www.titan-ic.com/" TargetMode="External"/><Relationship Id="rId649" Type="http://schemas.openxmlformats.org/officeDocument/2006/relationships/hyperlink" Target="http://www.titania.com/" TargetMode="External"/><Relationship Id="rId648" Type="http://schemas.openxmlformats.org/officeDocument/2006/relationships/hyperlink" Target="http://www.titania.com/" TargetMode="External"/><Relationship Id="rId647" Type="http://schemas.openxmlformats.org/officeDocument/2006/relationships/hyperlink" Target="http://www.titania.com/" TargetMode="External"/><Relationship Id="rId642" Type="http://schemas.openxmlformats.org/officeDocument/2006/relationships/hyperlink" Target="http://www.tirosec.com" TargetMode="External"/><Relationship Id="rId641" Type="http://schemas.openxmlformats.org/officeDocument/2006/relationships/hyperlink" Target="http://www.tirosec.com" TargetMode="External"/><Relationship Id="rId640" Type="http://schemas.openxmlformats.org/officeDocument/2006/relationships/hyperlink" Target="https://www.tinfoilsecurity.com/" TargetMode="External"/><Relationship Id="rId635" Type="http://schemas.openxmlformats.org/officeDocument/2006/relationships/hyperlink" Target="https://thycotic.com/" TargetMode="External"/><Relationship Id="rId634" Type="http://schemas.openxmlformats.org/officeDocument/2006/relationships/hyperlink" Target="https://thycotic.com/" TargetMode="External"/><Relationship Id="rId633" Type="http://schemas.openxmlformats.org/officeDocument/2006/relationships/hyperlink" Target="https://thycotic.com/" TargetMode="External"/><Relationship Id="rId632" Type="http://schemas.openxmlformats.org/officeDocument/2006/relationships/hyperlink" Target="https://thycotic.com/" TargetMode="External"/><Relationship Id="rId639" Type="http://schemas.openxmlformats.org/officeDocument/2006/relationships/hyperlink" Target="https://www.tinfoilsecurity.com/" TargetMode="External"/><Relationship Id="rId638" Type="http://schemas.openxmlformats.org/officeDocument/2006/relationships/hyperlink" Target="https://www.tigera.io/" TargetMode="External"/><Relationship Id="rId637" Type="http://schemas.openxmlformats.org/officeDocument/2006/relationships/hyperlink" Target="https://www.tigera.io/" TargetMode="External"/><Relationship Id="rId636" Type="http://schemas.openxmlformats.org/officeDocument/2006/relationships/hyperlink" Target="https://www.tigera.io/" TargetMode="External"/><Relationship Id="rId631" Type="http://schemas.openxmlformats.org/officeDocument/2006/relationships/hyperlink" Target="https://thycotic.com/" TargetMode="External"/><Relationship Id="rId630" Type="http://schemas.openxmlformats.org/officeDocument/2006/relationships/hyperlink" Target="https://thycotic.com/" TargetMode="External"/><Relationship Id="rId609" Type="http://schemas.openxmlformats.org/officeDocument/2006/relationships/hyperlink" Target="https://threatpost.com/" TargetMode="External"/><Relationship Id="rId608" Type="http://schemas.openxmlformats.org/officeDocument/2006/relationships/hyperlink" Target="https://threatpost.com/" TargetMode="External"/><Relationship Id="rId607" Type="http://schemas.openxmlformats.org/officeDocument/2006/relationships/hyperlink" Target="https://threatpost.com/" TargetMode="External"/><Relationship Id="rId602" Type="http://schemas.openxmlformats.org/officeDocument/2006/relationships/hyperlink" Target="https://www.threatbook.cn/" TargetMode="External"/><Relationship Id="rId601" Type="http://schemas.openxmlformats.org/officeDocument/2006/relationships/hyperlink" Target="https://www.threatmark.com/" TargetMode="External"/><Relationship Id="rId600" Type="http://schemas.openxmlformats.org/officeDocument/2006/relationships/hyperlink" Target="https://www.threatmark.com/" TargetMode="External"/><Relationship Id="rId606" Type="http://schemas.openxmlformats.org/officeDocument/2006/relationships/hyperlink" Target="https://threatpost.com/" TargetMode="External"/><Relationship Id="rId605" Type="http://schemas.openxmlformats.org/officeDocument/2006/relationships/hyperlink" Target="https://threatmodeler.com/" TargetMode="External"/><Relationship Id="rId604" Type="http://schemas.openxmlformats.org/officeDocument/2006/relationships/hyperlink" Target="https://threatmodeler.com/" TargetMode="External"/><Relationship Id="rId603" Type="http://schemas.openxmlformats.org/officeDocument/2006/relationships/hyperlink" Target="https://threatmodeler.com/" TargetMode="External"/><Relationship Id="rId699" Type="http://schemas.openxmlformats.org/officeDocument/2006/relationships/hyperlink" Target="http://www.trailofbits.com/" TargetMode="External"/><Relationship Id="rId698" Type="http://schemas.openxmlformats.org/officeDocument/2006/relationships/hyperlink" Target="http://www.trailofbits.com/" TargetMode="External"/><Relationship Id="rId693" Type="http://schemas.openxmlformats.org/officeDocument/2006/relationships/hyperlink" Target="https://www.tracesecurity.com/" TargetMode="External"/><Relationship Id="rId692" Type="http://schemas.openxmlformats.org/officeDocument/2006/relationships/hyperlink" Target="https://www.tracesecurity.com/" TargetMode="External"/><Relationship Id="rId691" Type="http://schemas.openxmlformats.org/officeDocument/2006/relationships/hyperlink" Target="https://www.tracesecurity.com/" TargetMode="External"/><Relationship Id="rId690" Type="http://schemas.openxmlformats.org/officeDocument/2006/relationships/hyperlink" Target="https://www.tracesecurity.com/" TargetMode="External"/><Relationship Id="rId697" Type="http://schemas.openxmlformats.org/officeDocument/2006/relationships/hyperlink" Target="http://www.trailofbits.com/" TargetMode="External"/><Relationship Id="rId696" Type="http://schemas.openxmlformats.org/officeDocument/2006/relationships/hyperlink" Target="http://www.trailofbits.com/" TargetMode="External"/><Relationship Id="rId695" Type="http://schemas.openxmlformats.org/officeDocument/2006/relationships/hyperlink" Target="https://www.tracesecurity.com/" TargetMode="External"/><Relationship Id="rId694" Type="http://schemas.openxmlformats.org/officeDocument/2006/relationships/hyperlink" Target="https://www.tracesecurity.com/" TargetMode="External"/><Relationship Id="rId668" Type="http://schemas.openxmlformats.org/officeDocument/2006/relationships/hyperlink" Target="https://www.totaldefense.com/" TargetMode="External"/><Relationship Id="rId667" Type="http://schemas.openxmlformats.org/officeDocument/2006/relationships/hyperlink" Target="https://www.totaldefense.com/" TargetMode="External"/><Relationship Id="rId666" Type="http://schemas.openxmlformats.org/officeDocument/2006/relationships/hyperlink" Target="https://www.totaldefense.com/" TargetMode="External"/><Relationship Id="rId665" Type="http://schemas.openxmlformats.org/officeDocument/2006/relationships/hyperlink" Target="https://www.topsec.com.cn/" TargetMode="External"/><Relationship Id="rId669" Type="http://schemas.openxmlformats.org/officeDocument/2006/relationships/hyperlink" Target="https://www.totaldefense.com/" TargetMode="External"/><Relationship Id="rId660" Type="http://schemas.openxmlformats.org/officeDocument/2006/relationships/hyperlink" Target="https://topgallant-partners.com/" TargetMode="External"/><Relationship Id="rId664" Type="http://schemas.openxmlformats.org/officeDocument/2006/relationships/hyperlink" Target="https://topgallant-partners.com/" TargetMode="External"/><Relationship Id="rId663" Type="http://schemas.openxmlformats.org/officeDocument/2006/relationships/hyperlink" Target="https://topgallant-partners.com/" TargetMode="External"/><Relationship Id="rId662" Type="http://schemas.openxmlformats.org/officeDocument/2006/relationships/hyperlink" Target="https://topgallant-partners.com/" TargetMode="External"/><Relationship Id="rId661" Type="http://schemas.openxmlformats.org/officeDocument/2006/relationships/hyperlink" Target="https://topgallant-partners.com/" TargetMode="External"/><Relationship Id="rId657" Type="http://schemas.openxmlformats.org/officeDocument/2006/relationships/hyperlink" Target="https://www.threatstop.com/" TargetMode="External"/><Relationship Id="rId656" Type="http://schemas.openxmlformats.org/officeDocument/2006/relationships/hyperlink" Target="https://www.threatq.com/" TargetMode="External"/><Relationship Id="rId655" Type="http://schemas.openxmlformats.org/officeDocument/2006/relationships/hyperlink" Target="http://www.tofinosoftware.com/" TargetMode="External"/><Relationship Id="rId654" Type="http://schemas.openxmlformats.org/officeDocument/2006/relationships/hyperlink" Target="http://www.titus.com/" TargetMode="External"/><Relationship Id="rId659" Type="http://schemas.openxmlformats.org/officeDocument/2006/relationships/hyperlink" Target="https://topgallant-partners.com/" TargetMode="External"/><Relationship Id="rId658" Type="http://schemas.openxmlformats.org/officeDocument/2006/relationships/hyperlink" Target="https://topgallant-partners.com/" TargetMode="External"/><Relationship Id="rId653" Type="http://schemas.openxmlformats.org/officeDocument/2006/relationships/hyperlink" Target="http://www.titus.com/" TargetMode="External"/><Relationship Id="rId652" Type="http://schemas.openxmlformats.org/officeDocument/2006/relationships/hyperlink" Target="http://www.titus.com/" TargetMode="External"/><Relationship Id="rId651" Type="http://schemas.openxmlformats.org/officeDocument/2006/relationships/hyperlink" Target="http://www.titus.com/" TargetMode="External"/><Relationship Id="rId650" Type="http://schemas.openxmlformats.org/officeDocument/2006/relationships/hyperlink" Target="http://www.titania.com/" TargetMode="External"/><Relationship Id="rId689" Type="http://schemas.openxmlformats.org/officeDocument/2006/relationships/hyperlink" Target="https://www.tracesecurity.com/" TargetMode="External"/><Relationship Id="rId688" Type="http://schemas.openxmlformats.org/officeDocument/2006/relationships/hyperlink" Target="https://www.tracesecurity.com/" TargetMode="External"/><Relationship Id="rId687" Type="http://schemas.openxmlformats.org/officeDocument/2006/relationships/hyperlink" Target="https://www.tracesecurity.com/" TargetMode="External"/><Relationship Id="rId682" Type="http://schemas.openxmlformats.org/officeDocument/2006/relationships/hyperlink" Target="https://towerwall.com/" TargetMode="External"/><Relationship Id="rId681" Type="http://schemas.openxmlformats.org/officeDocument/2006/relationships/hyperlink" Target="https://towerwall.com/" TargetMode="External"/><Relationship Id="rId680" Type="http://schemas.openxmlformats.org/officeDocument/2006/relationships/hyperlink" Target="https://towerwall.com/" TargetMode="External"/><Relationship Id="rId686" Type="http://schemas.openxmlformats.org/officeDocument/2006/relationships/hyperlink" Target="https://www.tracesecurity.com/" TargetMode="External"/><Relationship Id="rId685" Type="http://schemas.openxmlformats.org/officeDocument/2006/relationships/hyperlink" Target="https://www.tracesecurity.com/" TargetMode="External"/><Relationship Id="rId684" Type="http://schemas.openxmlformats.org/officeDocument/2006/relationships/hyperlink" Target="https://www.tracesecurity.com/" TargetMode="External"/><Relationship Id="rId683" Type="http://schemas.openxmlformats.org/officeDocument/2006/relationships/hyperlink" Target="https://www.tracesecurity.com/" TargetMode="External"/><Relationship Id="rId679" Type="http://schemas.openxmlformats.org/officeDocument/2006/relationships/hyperlink" Target="https://towerwall.com/" TargetMode="External"/><Relationship Id="rId678" Type="http://schemas.openxmlformats.org/officeDocument/2006/relationships/hyperlink" Target="https://towerwall.com/" TargetMode="External"/><Relationship Id="rId677" Type="http://schemas.openxmlformats.org/officeDocument/2006/relationships/hyperlink" Target="https://towerwall.com/" TargetMode="External"/><Relationship Id="rId676" Type="http://schemas.openxmlformats.org/officeDocument/2006/relationships/hyperlink" Target="https://towerwall.com/" TargetMode="External"/><Relationship Id="rId671" Type="http://schemas.openxmlformats.org/officeDocument/2006/relationships/hyperlink" Target="https://www.totaldefense.com/" TargetMode="External"/><Relationship Id="rId670" Type="http://schemas.openxmlformats.org/officeDocument/2006/relationships/hyperlink" Target="https://www.totaldefense.com/" TargetMode="External"/><Relationship Id="rId675" Type="http://schemas.openxmlformats.org/officeDocument/2006/relationships/hyperlink" Target="https://towerwall.com/" TargetMode="External"/><Relationship Id="rId674" Type="http://schemas.openxmlformats.org/officeDocument/2006/relationships/hyperlink" Target="https://towerwall.com/" TargetMode="External"/><Relationship Id="rId673" Type="http://schemas.openxmlformats.org/officeDocument/2006/relationships/hyperlink" Target="https://toucanx.com/" TargetMode="External"/><Relationship Id="rId672" Type="http://schemas.openxmlformats.org/officeDocument/2006/relationships/hyperlink" Target="https://www.totaldefense.com/" TargetMode="External"/><Relationship Id="rId190" Type="http://schemas.openxmlformats.org/officeDocument/2006/relationships/hyperlink" Target="https://www.intellesecure.com" TargetMode="External"/><Relationship Id="rId194" Type="http://schemas.openxmlformats.org/officeDocument/2006/relationships/hyperlink" Target="https://www.intellesecure.com" TargetMode="External"/><Relationship Id="rId193" Type="http://schemas.openxmlformats.org/officeDocument/2006/relationships/hyperlink" Target="https://www.intellesecure.com" TargetMode="External"/><Relationship Id="rId192" Type="http://schemas.openxmlformats.org/officeDocument/2006/relationships/hyperlink" Target="https://www.intellesecure.com" TargetMode="External"/><Relationship Id="rId191" Type="http://schemas.openxmlformats.org/officeDocument/2006/relationships/hyperlink" Target="https://www.intellesecure.com" TargetMode="External"/><Relationship Id="rId187" Type="http://schemas.openxmlformats.org/officeDocument/2006/relationships/hyperlink" Target="https://www.intellesecure.com" TargetMode="External"/><Relationship Id="rId186" Type="http://schemas.openxmlformats.org/officeDocument/2006/relationships/hyperlink" Target="https://www.intellesecure.com" TargetMode="External"/><Relationship Id="rId185" Type="http://schemas.openxmlformats.org/officeDocument/2006/relationships/hyperlink" Target="https://www.intellesecure.com" TargetMode="External"/><Relationship Id="rId184" Type="http://schemas.openxmlformats.org/officeDocument/2006/relationships/hyperlink" Target="https://www.intellesecure.com" TargetMode="External"/><Relationship Id="rId189" Type="http://schemas.openxmlformats.org/officeDocument/2006/relationships/hyperlink" Target="https://www.intellesecure.com" TargetMode="External"/><Relationship Id="rId188" Type="http://schemas.openxmlformats.org/officeDocument/2006/relationships/hyperlink" Target="https://www.intellesecure.com" TargetMode="External"/><Relationship Id="rId183" Type="http://schemas.openxmlformats.org/officeDocument/2006/relationships/hyperlink" Target="http://www.intellect.co.uk/about-intellect-security/" TargetMode="External"/><Relationship Id="rId182" Type="http://schemas.openxmlformats.org/officeDocument/2006/relationships/hyperlink" Target="http://www.intellect.co.uk/about-intellect-security/" TargetMode="External"/><Relationship Id="rId181" Type="http://schemas.openxmlformats.org/officeDocument/2006/relationships/hyperlink" Target="http://www.intellect.co.uk/about-intellect-security/" TargetMode="External"/><Relationship Id="rId180" Type="http://schemas.openxmlformats.org/officeDocument/2006/relationships/hyperlink" Target="http://www.icebergsolutions.com/" TargetMode="External"/><Relationship Id="rId176" Type="http://schemas.openxmlformats.org/officeDocument/2006/relationships/hyperlink" Target="http://www.icebergsolutions.com/" TargetMode="External"/><Relationship Id="rId175" Type="http://schemas.openxmlformats.org/officeDocument/2006/relationships/hyperlink" Target="http://www.icebergsolutions.com/" TargetMode="External"/><Relationship Id="rId174" Type="http://schemas.openxmlformats.org/officeDocument/2006/relationships/hyperlink" Target="http://www.hansight.com/" TargetMode="External"/><Relationship Id="rId173" Type="http://schemas.openxmlformats.org/officeDocument/2006/relationships/hyperlink" Target="http://www.hansight.com/" TargetMode="External"/><Relationship Id="rId179" Type="http://schemas.openxmlformats.org/officeDocument/2006/relationships/hyperlink" Target="http://www.icebergsolutions.com/" TargetMode="External"/><Relationship Id="rId178" Type="http://schemas.openxmlformats.org/officeDocument/2006/relationships/hyperlink" Target="http://www.icebergsolutions.com/" TargetMode="External"/><Relationship Id="rId177" Type="http://schemas.openxmlformats.org/officeDocument/2006/relationships/hyperlink" Target="http://www.icebergsolutions.com/" TargetMode="External"/><Relationship Id="rId198" Type="http://schemas.openxmlformats.org/officeDocument/2006/relationships/hyperlink" Target="https://darkcubed.com/" TargetMode="External"/><Relationship Id="rId197" Type="http://schemas.openxmlformats.org/officeDocument/2006/relationships/hyperlink" Target="https://www.intellesecure.com" TargetMode="External"/><Relationship Id="rId196" Type="http://schemas.openxmlformats.org/officeDocument/2006/relationships/hyperlink" Target="https://www.intellesecure.com" TargetMode="External"/><Relationship Id="rId195" Type="http://schemas.openxmlformats.org/officeDocument/2006/relationships/hyperlink" Target="https://www.intellesecure.com" TargetMode="External"/><Relationship Id="rId199" Type="http://schemas.openxmlformats.org/officeDocument/2006/relationships/hyperlink" Target="https://www.darkowl.com/entity-api" TargetMode="External"/><Relationship Id="rId150" Type="http://schemas.openxmlformats.org/officeDocument/2006/relationships/hyperlink" Target="https://ernw.de/index.html" TargetMode="External"/><Relationship Id="rId149" Type="http://schemas.openxmlformats.org/officeDocument/2006/relationships/hyperlink" Target="https://ernw.de/index.html" TargetMode="External"/><Relationship Id="rId148" Type="http://schemas.openxmlformats.org/officeDocument/2006/relationships/hyperlink" Target="https://ernw.de/index.html" TargetMode="External"/><Relationship Id="rId143" Type="http://schemas.openxmlformats.org/officeDocument/2006/relationships/hyperlink" Target="https://constellaintelligence.com/" TargetMode="External"/><Relationship Id="rId142" Type="http://schemas.openxmlformats.org/officeDocument/2006/relationships/hyperlink" Target="https://digital.ai/" TargetMode="External"/><Relationship Id="rId141" Type="http://schemas.openxmlformats.org/officeDocument/2006/relationships/hyperlink" Target="https://digital.ai/" TargetMode="External"/><Relationship Id="rId140" Type="http://schemas.openxmlformats.org/officeDocument/2006/relationships/hyperlink" Target="https://digital.ai/" TargetMode="External"/><Relationship Id="rId147" Type="http://schemas.openxmlformats.org/officeDocument/2006/relationships/hyperlink" Target="https://ernw.de/index.html" TargetMode="External"/><Relationship Id="rId146" Type="http://schemas.openxmlformats.org/officeDocument/2006/relationships/hyperlink" Target="https://ernw.de/index.html" TargetMode="External"/><Relationship Id="rId145" Type="http://schemas.openxmlformats.org/officeDocument/2006/relationships/hyperlink" Target="https://ernw.de/index.html" TargetMode="External"/><Relationship Id="rId144" Type="http://schemas.openxmlformats.org/officeDocument/2006/relationships/hyperlink" Target="https://www.corsa.com/" TargetMode="External"/><Relationship Id="rId139" Type="http://schemas.openxmlformats.org/officeDocument/2006/relationships/hyperlink" Target="https://digital.ai/" TargetMode="External"/><Relationship Id="rId138" Type="http://schemas.openxmlformats.org/officeDocument/2006/relationships/hyperlink" Target="https://digital.ai/" TargetMode="External"/><Relationship Id="rId137" Type="http://schemas.openxmlformats.org/officeDocument/2006/relationships/hyperlink" Target="https://digital.ai/" TargetMode="External"/><Relationship Id="rId132" Type="http://schemas.openxmlformats.org/officeDocument/2006/relationships/hyperlink" Target="https://digital.ai/" TargetMode="External"/><Relationship Id="rId131" Type="http://schemas.openxmlformats.org/officeDocument/2006/relationships/hyperlink" Target="https://digital.ai/" TargetMode="External"/><Relationship Id="rId130" Type="http://schemas.openxmlformats.org/officeDocument/2006/relationships/hyperlink" Target="https://digital.ai/" TargetMode="External"/><Relationship Id="rId136" Type="http://schemas.openxmlformats.org/officeDocument/2006/relationships/hyperlink" Target="https://digital.ai/" TargetMode="External"/><Relationship Id="rId135" Type="http://schemas.openxmlformats.org/officeDocument/2006/relationships/hyperlink" Target="https://digital.ai/" TargetMode="External"/><Relationship Id="rId134" Type="http://schemas.openxmlformats.org/officeDocument/2006/relationships/hyperlink" Target="https://digital.ai/" TargetMode="External"/><Relationship Id="rId133" Type="http://schemas.openxmlformats.org/officeDocument/2006/relationships/hyperlink" Target="https://digital.ai/" TargetMode="External"/><Relationship Id="rId172" Type="http://schemas.openxmlformats.org/officeDocument/2006/relationships/hyperlink" Target="http://www.hansight.com/" TargetMode="External"/><Relationship Id="rId171" Type="http://schemas.openxmlformats.org/officeDocument/2006/relationships/hyperlink" Target="https://www.fingerprints.com/" TargetMode="External"/><Relationship Id="rId170" Type="http://schemas.openxmlformats.org/officeDocument/2006/relationships/hyperlink" Target="https://www.fingerprints.com/" TargetMode="External"/><Relationship Id="rId165" Type="http://schemas.openxmlformats.org/officeDocument/2006/relationships/hyperlink" Target="https://www.fingerprints.com/" TargetMode="External"/><Relationship Id="rId164" Type="http://schemas.openxmlformats.org/officeDocument/2006/relationships/hyperlink" Target="https://www.fingerprints.com/" TargetMode="External"/><Relationship Id="rId163" Type="http://schemas.openxmlformats.org/officeDocument/2006/relationships/hyperlink" Target="https://www.fingerprints.com/" TargetMode="External"/><Relationship Id="rId162" Type="http://schemas.openxmlformats.org/officeDocument/2006/relationships/hyperlink" Target="https://www.fingerprints.com/" TargetMode="External"/><Relationship Id="rId169" Type="http://schemas.openxmlformats.org/officeDocument/2006/relationships/hyperlink" Target="https://www.fingerprints.com/" TargetMode="External"/><Relationship Id="rId168" Type="http://schemas.openxmlformats.org/officeDocument/2006/relationships/hyperlink" Target="https://www.fingerprints.com/" TargetMode="External"/><Relationship Id="rId167" Type="http://schemas.openxmlformats.org/officeDocument/2006/relationships/hyperlink" Target="https://www.fingerprints.com/" TargetMode="External"/><Relationship Id="rId166" Type="http://schemas.openxmlformats.org/officeDocument/2006/relationships/hyperlink" Target="https://www.fingerprints.com/" TargetMode="External"/><Relationship Id="rId161" Type="http://schemas.openxmlformats.org/officeDocument/2006/relationships/hyperlink" Target="https://www.fingerprints.com/" TargetMode="External"/><Relationship Id="rId160" Type="http://schemas.openxmlformats.org/officeDocument/2006/relationships/hyperlink" Target="https://www.fingerprints.com/" TargetMode="External"/><Relationship Id="rId159" Type="http://schemas.openxmlformats.org/officeDocument/2006/relationships/hyperlink" Target="https://www.fingerprints.com/" TargetMode="External"/><Relationship Id="rId154" Type="http://schemas.openxmlformats.org/officeDocument/2006/relationships/hyperlink" Target="https://ernw.de/index.html" TargetMode="External"/><Relationship Id="rId153" Type="http://schemas.openxmlformats.org/officeDocument/2006/relationships/hyperlink" Target="https://ernw.de/index.html" TargetMode="External"/><Relationship Id="rId152" Type="http://schemas.openxmlformats.org/officeDocument/2006/relationships/hyperlink" Target="https://ernw.de/index.html" TargetMode="External"/><Relationship Id="rId151" Type="http://schemas.openxmlformats.org/officeDocument/2006/relationships/hyperlink" Target="https://ernw.de/index.html" TargetMode="External"/><Relationship Id="rId158" Type="http://schemas.openxmlformats.org/officeDocument/2006/relationships/hyperlink" Target="https://www.fingerprints.com/" TargetMode="External"/><Relationship Id="rId157" Type="http://schemas.openxmlformats.org/officeDocument/2006/relationships/hyperlink" Target="https://www.fingerprints.com/" TargetMode="External"/><Relationship Id="rId156" Type="http://schemas.openxmlformats.org/officeDocument/2006/relationships/hyperlink" Target="https://www.esecuritysolutions.com" TargetMode="External"/><Relationship Id="rId155" Type="http://schemas.openxmlformats.org/officeDocument/2006/relationships/hyperlink" Target="https://ernw.de/index.html" TargetMode="External"/><Relationship Id="rId107" Type="http://schemas.openxmlformats.org/officeDocument/2006/relationships/hyperlink" Target="https://www.darktrace.com/en/products/antigena-network" TargetMode="External"/><Relationship Id="rId106" Type="http://schemas.openxmlformats.org/officeDocument/2006/relationships/hyperlink" Target="https://www.darklight.ai/" TargetMode="External"/><Relationship Id="rId105" Type="http://schemas.openxmlformats.org/officeDocument/2006/relationships/hyperlink" Target="https://www.daon.com/products/identityx-platform" TargetMode="External"/><Relationship Id="rId104" Type="http://schemas.openxmlformats.org/officeDocument/2006/relationships/hyperlink" Target="https://www.daon.com/products/identityx-integrate" TargetMode="External"/><Relationship Id="rId109" Type="http://schemas.openxmlformats.org/officeDocument/2006/relationships/hyperlink" Target="https://www.darktrace.com/en/products/cyber-ai-analyst" TargetMode="External"/><Relationship Id="rId108" Type="http://schemas.openxmlformats.org/officeDocument/2006/relationships/hyperlink" Target="https://www.darktrace.com/en/products/industrial" TargetMode="External"/><Relationship Id="rId103" Type="http://schemas.openxmlformats.org/officeDocument/2006/relationships/hyperlink" Target="https://www.daon.com/products/identityx-fido" TargetMode="External"/><Relationship Id="rId102" Type="http://schemas.openxmlformats.org/officeDocument/2006/relationships/hyperlink" Target="https://www.daon.com/products/identityx-as-a-service" TargetMode="External"/><Relationship Id="rId101" Type="http://schemas.openxmlformats.org/officeDocument/2006/relationships/hyperlink" Target="https://www.daon.com/products/identityx-admin" TargetMode="External"/><Relationship Id="rId100" Type="http://schemas.openxmlformats.org/officeDocument/2006/relationships/hyperlink" Target="https://www.daon.com/products/daon-engine" TargetMode="External"/><Relationship Id="rId129" Type="http://schemas.openxmlformats.org/officeDocument/2006/relationships/hyperlink" Target="https://digital.ai/" TargetMode="External"/><Relationship Id="rId128" Type="http://schemas.openxmlformats.org/officeDocument/2006/relationships/hyperlink" Target="https://digital.ai/" TargetMode="External"/><Relationship Id="rId127" Type="http://schemas.openxmlformats.org/officeDocument/2006/relationships/hyperlink" Target="https://digital.ai/" TargetMode="External"/><Relationship Id="rId126" Type="http://schemas.openxmlformats.org/officeDocument/2006/relationships/hyperlink" Target="https://www.jetstack.io/jetstack-secure/" TargetMode="External"/><Relationship Id="rId121" Type="http://schemas.openxmlformats.org/officeDocument/2006/relationships/hyperlink" Target="https://datashepherd.net/gdpr-toolkit/" TargetMode="External"/><Relationship Id="rId120" Type="http://schemas.openxmlformats.org/officeDocument/2006/relationships/hyperlink" Target="https://www.datasecurityinc.com/destruction/destructiondevices.html" TargetMode="External"/><Relationship Id="rId125" Type="http://schemas.openxmlformats.org/officeDocument/2006/relationships/hyperlink" Target="https://www.datatheorem.com/products/cloud-secure" TargetMode="External"/><Relationship Id="rId124" Type="http://schemas.openxmlformats.org/officeDocument/2006/relationships/hyperlink" Target="https://www.datatheorem.com/products/api-secure" TargetMode="External"/><Relationship Id="rId123" Type="http://schemas.openxmlformats.org/officeDocument/2006/relationships/hyperlink" Target="https://datashepherd.net/hosted-services/" TargetMode="External"/><Relationship Id="rId122" Type="http://schemas.openxmlformats.org/officeDocument/2006/relationships/hyperlink" Target="https://datashepherd.net/certificate-management/" TargetMode="External"/><Relationship Id="rId118" Type="http://schemas.openxmlformats.org/officeDocument/2006/relationships/hyperlink" Target="https://datapassports.com/our-solutions/datapassports/" TargetMode="External"/><Relationship Id="rId117" Type="http://schemas.openxmlformats.org/officeDocument/2006/relationships/hyperlink" Target="http://www.datadev.com/computer-tape-duplicator-copier-cleaner-main.html" TargetMode="External"/><Relationship Id="rId116" Type="http://schemas.openxmlformats.org/officeDocument/2006/relationships/hyperlink" Target="http://www.datadev.com/shredder-destroyer-main.html" TargetMode="External"/><Relationship Id="rId115" Type="http://schemas.openxmlformats.org/officeDocument/2006/relationships/hyperlink" Target="http://www.datadev.com/hadrer.html" TargetMode="External"/><Relationship Id="rId119" Type="http://schemas.openxmlformats.org/officeDocument/2006/relationships/hyperlink" Target="https://www.datasecurityinc.com/degausser.html" TargetMode="External"/><Relationship Id="rId110" Type="http://schemas.openxmlformats.org/officeDocument/2006/relationships/hyperlink" Target="https://www.darktrace.com/en/products/enterprise" TargetMode="External"/><Relationship Id="rId114" Type="http://schemas.openxmlformats.org/officeDocument/2006/relationships/hyperlink" Target="http://www.datadev.com/hadrde.html" TargetMode="External"/><Relationship Id="rId113" Type="http://schemas.openxmlformats.org/officeDocument/2006/relationships/hyperlink" Target="http://www.datadev.com/degausser-data-security-main.html" TargetMode="External"/><Relationship Id="rId112" Type="http://schemas.openxmlformats.org/officeDocument/2006/relationships/hyperlink" Target="https://www.dashlane.com/features" TargetMode="External"/><Relationship Id="rId111" Type="http://schemas.openxmlformats.org/officeDocument/2006/relationships/hyperlink" Target="https://www.darktrace.com/en/products/antigena-email" TargetMode="Externa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hyperlink" Target="http://relyance.ai/" TargetMode="External"/><Relationship Id="rId2"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392" Type="http://schemas.openxmlformats.org/officeDocument/2006/relationships/hyperlink" Target="https://www.securicon.com/governance-risk-compliance/" TargetMode="External"/><Relationship Id="rId391" Type="http://schemas.openxmlformats.org/officeDocument/2006/relationships/hyperlink" Target="https://www.securicon.com" TargetMode="External"/><Relationship Id="rId390" Type="http://schemas.openxmlformats.org/officeDocument/2006/relationships/hyperlink" Target="https://www.securicon.com/federal-security-services/" TargetMode="External"/><Relationship Id="rId385" Type="http://schemas.openxmlformats.org/officeDocument/2006/relationships/hyperlink" Target="https://www.secureworx.com.au/" TargetMode="External"/><Relationship Id="rId384" Type="http://schemas.openxmlformats.org/officeDocument/2006/relationships/hyperlink" Target="https://www.secureworks.com/" TargetMode="External"/><Relationship Id="rId383" Type="http://schemas.openxmlformats.org/officeDocument/2006/relationships/hyperlink" Target="https://www.secureworks.com/" TargetMode="External"/><Relationship Id="rId382" Type="http://schemas.openxmlformats.org/officeDocument/2006/relationships/hyperlink" Target="https://www.secureworks.com/" TargetMode="External"/><Relationship Id="rId389" Type="http://schemas.openxmlformats.org/officeDocument/2006/relationships/hyperlink" Target="https://www.securicon.com" TargetMode="External"/><Relationship Id="rId388" Type="http://schemas.openxmlformats.org/officeDocument/2006/relationships/hyperlink" Target="https://www.securicon.com/acusec/" TargetMode="External"/><Relationship Id="rId387" Type="http://schemas.openxmlformats.org/officeDocument/2006/relationships/hyperlink" Target="https://www.securicon.com" TargetMode="External"/><Relationship Id="rId386" Type="http://schemas.openxmlformats.org/officeDocument/2006/relationships/hyperlink" Target="https://www.secureworx.com.au/" TargetMode="External"/><Relationship Id="rId381" Type="http://schemas.openxmlformats.org/officeDocument/2006/relationships/hyperlink" Target="https://www.secureworks.com/" TargetMode="External"/><Relationship Id="rId380" Type="http://schemas.openxmlformats.org/officeDocument/2006/relationships/hyperlink" Target="https://www.secureworks.com/" TargetMode="External"/><Relationship Id="rId379" Type="http://schemas.openxmlformats.org/officeDocument/2006/relationships/hyperlink" Target="https://www.secureworks.com/" TargetMode="External"/><Relationship Id="rId374" Type="http://schemas.openxmlformats.org/officeDocument/2006/relationships/hyperlink" Target="https://www.secureworks.com/" TargetMode="External"/><Relationship Id="rId373" Type="http://schemas.openxmlformats.org/officeDocument/2006/relationships/hyperlink" Target="https://www.securew2.com/products/JoinNow-NetAuth-server" TargetMode="External"/><Relationship Id="rId372" Type="http://schemas.openxmlformats.org/officeDocument/2006/relationships/hyperlink" Target="https://www.securew2.com/" TargetMode="External"/><Relationship Id="rId371" Type="http://schemas.openxmlformats.org/officeDocument/2006/relationships/hyperlink" Target="https://www.securew2.com/products/joinnow/" TargetMode="External"/><Relationship Id="rId378" Type="http://schemas.openxmlformats.org/officeDocument/2006/relationships/hyperlink" Target="https://www.secureworks.com/" TargetMode="External"/><Relationship Id="rId377" Type="http://schemas.openxmlformats.org/officeDocument/2006/relationships/hyperlink" Target="https://www.secureworks.com/" TargetMode="External"/><Relationship Id="rId376" Type="http://schemas.openxmlformats.org/officeDocument/2006/relationships/hyperlink" Target="https://www.secureworks.com/" TargetMode="External"/><Relationship Id="rId375" Type="http://schemas.openxmlformats.org/officeDocument/2006/relationships/hyperlink" Target="https://www.secureworks.com/" TargetMode="External"/><Relationship Id="rId396" Type="http://schemas.openxmlformats.org/officeDocument/2006/relationships/hyperlink" Target="https://securithings.com/" TargetMode="External"/><Relationship Id="rId395" Type="http://schemas.openxmlformats.org/officeDocument/2006/relationships/hyperlink" Target="https://securithings.com/" TargetMode="External"/><Relationship Id="rId394" Type="http://schemas.openxmlformats.org/officeDocument/2006/relationships/hyperlink" Target="https://www.securicon.com/technical-consulting-services/" TargetMode="External"/><Relationship Id="rId393" Type="http://schemas.openxmlformats.org/officeDocument/2006/relationships/hyperlink" Target="https://www.securicon.com" TargetMode="External"/><Relationship Id="rId399" Type="http://schemas.openxmlformats.org/officeDocument/2006/relationships/hyperlink" Target="https://www.security-audit.com" TargetMode="External"/><Relationship Id="rId398" Type="http://schemas.openxmlformats.org/officeDocument/2006/relationships/hyperlink" Target="https://securithings.com/" TargetMode="External"/><Relationship Id="rId397" Type="http://schemas.openxmlformats.org/officeDocument/2006/relationships/hyperlink" Target="https://securithings.com/" TargetMode="External"/><Relationship Id="rId40" Type="http://schemas.openxmlformats.org/officeDocument/2006/relationships/hyperlink" Target="https://salt.security/" TargetMode="External"/><Relationship Id="rId42" Type="http://schemas.openxmlformats.org/officeDocument/2006/relationships/hyperlink" Target="https://www.saltstack.com/" TargetMode="External"/><Relationship Id="rId41" Type="http://schemas.openxmlformats.org/officeDocument/2006/relationships/hyperlink" Target="https://saltdna.com/" TargetMode="External"/><Relationship Id="rId44" Type="http://schemas.openxmlformats.org/officeDocument/2006/relationships/hyperlink" Target="https://www.samsung.com/" TargetMode="External"/><Relationship Id="rId43" Type="http://schemas.openxmlformats.org/officeDocument/2006/relationships/hyperlink" Target="https://www.saltstack.com/" TargetMode="External"/><Relationship Id="rId46" Type="http://schemas.openxmlformats.org/officeDocument/2006/relationships/hyperlink" Target="https://www.samsung.com/" TargetMode="External"/><Relationship Id="rId45" Type="http://schemas.openxmlformats.org/officeDocument/2006/relationships/hyperlink" Target="https://www.samsung.com/" TargetMode="External"/><Relationship Id="rId48" Type="http://schemas.openxmlformats.org/officeDocument/2006/relationships/hyperlink" Target="https://www.sandia.gov/" TargetMode="External"/><Relationship Id="rId47" Type="http://schemas.openxmlformats.org/officeDocument/2006/relationships/hyperlink" Target="https://www.sandia.gov/" TargetMode="External"/><Relationship Id="rId49" Type="http://schemas.openxmlformats.org/officeDocument/2006/relationships/hyperlink" Target="https://www.sandia.gov/" TargetMode="External"/><Relationship Id="rId31" Type="http://schemas.openxmlformats.org/officeDocument/2006/relationships/hyperlink" Target="https://www.salesforce.com/products/platform/products/identity/" TargetMode="External"/><Relationship Id="rId30" Type="http://schemas.openxmlformats.org/officeDocument/2006/relationships/hyperlink" Target="https://www.sailpoint.com/?elqct=Website&amp;elqchannel=OrganicDirect" TargetMode="External"/><Relationship Id="rId33" Type="http://schemas.openxmlformats.org/officeDocument/2006/relationships/hyperlink" Target="https://www.saltgroup.com.au/" TargetMode="External"/><Relationship Id="rId32" Type="http://schemas.openxmlformats.org/officeDocument/2006/relationships/hyperlink" Target="https://www.salientcrgt.com/" TargetMode="External"/><Relationship Id="rId35" Type="http://schemas.openxmlformats.org/officeDocument/2006/relationships/hyperlink" Target="https://www.saltgroup.com.au/" TargetMode="External"/><Relationship Id="rId34" Type="http://schemas.openxmlformats.org/officeDocument/2006/relationships/hyperlink" Target="https://www.saltgroup.com.au/" TargetMode="External"/><Relationship Id="rId37" Type="http://schemas.openxmlformats.org/officeDocument/2006/relationships/hyperlink" Target="https://www.saltgroup.com.au/" TargetMode="External"/><Relationship Id="rId36" Type="http://schemas.openxmlformats.org/officeDocument/2006/relationships/hyperlink" Target="https://www.saltgroup.com.au/" TargetMode="External"/><Relationship Id="rId39" Type="http://schemas.openxmlformats.org/officeDocument/2006/relationships/hyperlink" Target="https://www.saltgroup.com.au/" TargetMode="External"/><Relationship Id="rId38" Type="http://schemas.openxmlformats.org/officeDocument/2006/relationships/hyperlink" Target="https://www.saltgroup.com.au/" TargetMode="External"/><Relationship Id="rId20" Type="http://schemas.openxmlformats.org/officeDocument/2006/relationships/hyperlink" Target="https://www.saiglobal.com/" TargetMode="External"/><Relationship Id="rId22" Type="http://schemas.openxmlformats.org/officeDocument/2006/relationships/hyperlink" Target="https://www.saiglobal.com/" TargetMode="External"/><Relationship Id="rId21" Type="http://schemas.openxmlformats.org/officeDocument/2006/relationships/hyperlink" Target="https://www.saiglobal.com/" TargetMode="External"/><Relationship Id="rId24" Type="http://schemas.openxmlformats.org/officeDocument/2006/relationships/hyperlink" Target="https://www.saiglobal.com/" TargetMode="External"/><Relationship Id="rId23" Type="http://schemas.openxmlformats.org/officeDocument/2006/relationships/hyperlink" Target="https://www.saiglobal.com/" TargetMode="External"/><Relationship Id="rId26" Type="http://schemas.openxmlformats.org/officeDocument/2006/relationships/hyperlink" Target="https://www.saic.com/" TargetMode="External"/><Relationship Id="rId25" Type="http://schemas.openxmlformats.org/officeDocument/2006/relationships/hyperlink" Target="https://www.saic.com/" TargetMode="External"/><Relationship Id="rId28" Type="http://schemas.openxmlformats.org/officeDocument/2006/relationships/hyperlink" Target="https://www.saic.com/" TargetMode="External"/><Relationship Id="rId27" Type="http://schemas.openxmlformats.org/officeDocument/2006/relationships/hyperlink" Target="https://www.saic.com/" TargetMode="External"/><Relationship Id="rId29" Type="http://schemas.openxmlformats.org/officeDocument/2006/relationships/hyperlink" Target="https://www.saife.io/" TargetMode="External"/><Relationship Id="rId11" Type="http://schemas.openxmlformats.org/officeDocument/2006/relationships/hyperlink" Target="https://www.safelogic.com/" TargetMode="External"/><Relationship Id="rId10" Type="http://schemas.openxmlformats.org/officeDocument/2006/relationships/hyperlink" Target="https://www.safelogic.com/" TargetMode="External"/><Relationship Id="rId13" Type="http://schemas.openxmlformats.org/officeDocument/2006/relationships/hyperlink" Target="https://www.safelogic.com/" TargetMode="External"/><Relationship Id="rId12" Type="http://schemas.openxmlformats.org/officeDocument/2006/relationships/hyperlink" Target="https://www.safelogic.com/" TargetMode="External"/><Relationship Id="rId15" Type="http://schemas.openxmlformats.org/officeDocument/2006/relationships/hyperlink" Target="https://safepass.me/" TargetMode="External"/><Relationship Id="rId14" Type="http://schemas.openxmlformats.org/officeDocument/2006/relationships/hyperlink" Target="https://www.safelogic.com/" TargetMode="External"/><Relationship Id="rId17" Type="http://schemas.openxmlformats.org/officeDocument/2006/relationships/hyperlink" Target="http://safepass.me/" TargetMode="External"/><Relationship Id="rId16" Type="http://schemas.openxmlformats.org/officeDocument/2006/relationships/hyperlink" Target="https://safepass.me/" TargetMode="External"/><Relationship Id="rId19" Type="http://schemas.openxmlformats.org/officeDocument/2006/relationships/hyperlink" Target="https://www.saferzone.com/" TargetMode="External"/><Relationship Id="rId18" Type="http://schemas.openxmlformats.org/officeDocument/2006/relationships/hyperlink" Target="https://www.safervpn.com/" TargetMode="External"/><Relationship Id="rId84" Type="http://schemas.openxmlformats.org/officeDocument/2006/relationships/hyperlink" Target="https://www.sasa-software.com/" TargetMode="External"/><Relationship Id="rId83" Type="http://schemas.openxmlformats.org/officeDocument/2006/relationships/hyperlink" Target="https://www.sasa-software.com/" TargetMode="External"/><Relationship Id="rId86" Type="http://schemas.openxmlformats.org/officeDocument/2006/relationships/hyperlink" Target="https://www.sasa-software.com/" TargetMode="External"/><Relationship Id="rId85" Type="http://schemas.openxmlformats.org/officeDocument/2006/relationships/hyperlink" Target="https://www.sasa-software.com/" TargetMode="External"/><Relationship Id="rId88" Type="http://schemas.openxmlformats.org/officeDocument/2006/relationships/hyperlink" Target="https://satoricyber.com/" TargetMode="External"/><Relationship Id="rId87" Type="http://schemas.openxmlformats.org/officeDocument/2006/relationships/hyperlink" Target="https://satoricyber.com/" TargetMode="External"/><Relationship Id="rId89" Type="http://schemas.openxmlformats.org/officeDocument/2006/relationships/hyperlink" Target="https://satoricyber.com/" TargetMode="External"/><Relationship Id="rId80" Type="http://schemas.openxmlformats.org/officeDocument/2006/relationships/hyperlink" Target="https://www.sasa-software.com/" TargetMode="External"/><Relationship Id="rId82" Type="http://schemas.openxmlformats.org/officeDocument/2006/relationships/hyperlink" Target="https://www.sasa-software.com/" TargetMode="External"/><Relationship Id="rId81" Type="http://schemas.openxmlformats.org/officeDocument/2006/relationships/hyperlink" Target="https://www.sasa-software.com/" TargetMode="External"/><Relationship Id="rId73" Type="http://schemas.openxmlformats.org/officeDocument/2006/relationships/hyperlink" Target="https://www.sas.com" TargetMode="External"/><Relationship Id="rId72" Type="http://schemas.openxmlformats.org/officeDocument/2006/relationships/hyperlink" Target="https://www.sas.com" TargetMode="External"/><Relationship Id="rId75" Type="http://schemas.openxmlformats.org/officeDocument/2006/relationships/hyperlink" Target="https://www.sas.com" TargetMode="External"/><Relationship Id="rId74" Type="http://schemas.openxmlformats.org/officeDocument/2006/relationships/hyperlink" Target="https://www.sas.com" TargetMode="External"/><Relationship Id="rId77" Type="http://schemas.openxmlformats.org/officeDocument/2006/relationships/hyperlink" Target="https://www.sas.com" TargetMode="External"/><Relationship Id="rId76" Type="http://schemas.openxmlformats.org/officeDocument/2006/relationships/hyperlink" Target="https://www.sas.com" TargetMode="External"/><Relationship Id="rId79" Type="http://schemas.openxmlformats.org/officeDocument/2006/relationships/hyperlink" Target="https://www.sasa-software.com/" TargetMode="External"/><Relationship Id="rId78" Type="http://schemas.openxmlformats.org/officeDocument/2006/relationships/hyperlink" Target="https://www.sasa-software.com/" TargetMode="External"/><Relationship Id="rId71" Type="http://schemas.openxmlformats.org/officeDocument/2006/relationships/hyperlink" Target="https://www.sas.com" TargetMode="External"/><Relationship Id="rId70" Type="http://schemas.openxmlformats.org/officeDocument/2006/relationships/hyperlink" Target="https://www.sap.com" TargetMode="External"/><Relationship Id="rId62" Type="http://schemas.openxmlformats.org/officeDocument/2006/relationships/hyperlink" Target="https://www.sans.org/" TargetMode="External"/><Relationship Id="rId61" Type="http://schemas.openxmlformats.org/officeDocument/2006/relationships/hyperlink" Target="https://www.sans.org/" TargetMode="External"/><Relationship Id="rId64" Type="http://schemas.openxmlformats.org/officeDocument/2006/relationships/hyperlink" Target="https://www.sans.org/" TargetMode="External"/><Relationship Id="rId63" Type="http://schemas.openxmlformats.org/officeDocument/2006/relationships/hyperlink" Target="https://www.sans.org/" TargetMode="External"/><Relationship Id="rId66" Type="http://schemas.openxmlformats.org/officeDocument/2006/relationships/hyperlink" Target="https://www.sap.com" TargetMode="External"/><Relationship Id="rId65" Type="http://schemas.openxmlformats.org/officeDocument/2006/relationships/hyperlink" Target="https://www.sap.com" TargetMode="External"/><Relationship Id="rId68" Type="http://schemas.openxmlformats.org/officeDocument/2006/relationships/hyperlink" Target="https://www.sap.com" TargetMode="External"/><Relationship Id="rId67" Type="http://schemas.openxmlformats.org/officeDocument/2006/relationships/hyperlink" Target="https://www.sap.com" TargetMode="External"/><Relationship Id="rId60" Type="http://schemas.openxmlformats.org/officeDocument/2006/relationships/hyperlink" Target="https://www.sangfor.com/" TargetMode="External"/><Relationship Id="rId69" Type="http://schemas.openxmlformats.org/officeDocument/2006/relationships/hyperlink" Target="https://www.sap.com" TargetMode="External"/><Relationship Id="rId51" Type="http://schemas.openxmlformats.org/officeDocument/2006/relationships/hyperlink" Target="https://www.sangfor.com/" TargetMode="External"/><Relationship Id="rId50" Type="http://schemas.openxmlformats.org/officeDocument/2006/relationships/hyperlink" Target="https://www.sangfor.com/" TargetMode="External"/><Relationship Id="rId53" Type="http://schemas.openxmlformats.org/officeDocument/2006/relationships/hyperlink" Target="https://www.sangfor.com/" TargetMode="External"/><Relationship Id="rId52" Type="http://schemas.openxmlformats.org/officeDocument/2006/relationships/hyperlink" Target="https://www.sangfor.com/" TargetMode="External"/><Relationship Id="rId55" Type="http://schemas.openxmlformats.org/officeDocument/2006/relationships/hyperlink" Target="https://www.sangfor.com/" TargetMode="External"/><Relationship Id="rId54" Type="http://schemas.openxmlformats.org/officeDocument/2006/relationships/hyperlink" Target="https://www.sangfor.com/" TargetMode="External"/><Relationship Id="rId57" Type="http://schemas.openxmlformats.org/officeDocument/2006/relationships/hyperlink" Target="https://www.sangfor.com/" TargetMode="External"/><Relationship Id="rId56" Type="http://schemas.openxmlformats.org/officeDocument/2006/relationships/hyperlink" Target="https://www.sangfor.com/" TargetMode="External"/><Relationship Id="rId59" Type="http://schemas.openxmlformats.org/officeDocument/2006/relationships/hyperlink" Target="https://www.sangfor.com/" TargetMode="External"/><Relationship Id="rId58" Type="http://schemas.openxmlformats.org/officeDocument/2006/relationships/hyperlink" Target="https://www.sangfor.com/" TargetMode="External"/><Relationship Id="rId349" Type="http://schemas.openxmlformats.org/officeDocument/2006/relationships/hyperlink" Target="http://securesky.com/" TargetMode="External"/><Relationship Id="rId348" Type="http://schemas.openxmlformats.org/officeDocument/2006/relationships/hyperlink" Target="http://securesky.com/" TargetMode="External"/><Relationship Id="rId347" Type="http://schemas.openxmlformats.org/officeDocument/2006/relationships/hyperlink" Target="http://securesky.com/" TargetMode="External"/><Relationship Id="rId346" Type="http://schemas.openxmlformats.org/officeDocument/2006/relationships/hyperlink" Target="https://secureset.com/" TargetMode="External"/><Relationship Id="rId341" Type="http://schemas.openxmlformats.org/officeDocument/2006/relationships/hyperlink" Target="https://www.securenvoy.com/" TargetMode="External"/><Relationship Id="rId340" Type="http://schemas.openxmlformats.org/officeDocument/2006/relationships/hyperlink" Target="https://www.securenvoy.com/" TargetMode="External"/><Relationship Id="rId345" Type="http://schemas.openxmlformats.org/officeDocument/2006/relationships/hyperlink" Target="http://www.securepush.com" TargetMode="External"/><Relationship Id="rId344" Type="http://schemas.openxmlformats.org/officeDocument/2006/relationships/hyperlink" Target="http://www.securepush.com" TargetMode="External"/><Relationship Id="rId343" Type="http://schemas.openxmlformats.org/officeDocument/2006/relationships/hyperlink" Target="http://www.securepush.com" TargetMode="External"/><Relationship Id="rId342" Type="http://schemas.openxmlformats.org/officeDocument/2006/relationships/hyperlink" Target="https://www.securenvoy.com/" TargetMode="External"/><Relationship Id="rId338" Type="http://schemas.openxmlformats.org/officeDocument/2006/relationships/hyperlink" Target="https://www.securenvoy.com/" TargetMode="External"/><Relationship Id="rId337" Type="http://schemas.openxmlformats.org/officeDocument/2006/relationships/hyperlink" Target="https://www.securenvoy.com/" TargetMode="External"/><Relationship Id="rId336" Type="http://schemas.openxmlformats.org/officeDocument/2006/relationships/hyperlink" Target="https://securenation.net/" TargetMode="External"/><Relationship Id="rId335" Type="http://schemas.openxmlformats.org/officeDocument/2006/relationships/hyperlink" Target="https://securenation.net/" TargetMode="External"/><Relationship Id="rId339" Type="http://schemas.openxmlformats.org/officeDocument/2006/relationships/hyperlink" Target="https://www.securenvoy.com/" TargetMode="External"/><Relationship Id="rId330" Type="http://schemas.openxmlformats.org/officeDocument/2006/relationships/hyperlink" Target="https://securenation.net/" TargetMode="External"/><Relationship Id="rId334" Type="http://schemas.openxmlformats.org/officeDocument/2006/relationships/hyperlink" Target="https://securenation.net/" TargetMode="External"/><Relationship Id="rId333" Type="http://schemas.openxmlformats.org/officeDocument/2006/relationships/hyperlink" Target="https://securenation.net/" TargetMode="External"/><Relationship Id="rId332" Type="http://schemas.openxmlformats.org/officeDocument/2006/relationships/hyperlink" Target="https://securenation.net/" TargetMode="External"/><Relationship Id="rId331" Type="http://schemas.openxmlformats.org/officeDocument/2006/relationships/hyperlink" Target="https://securenation.net/" TargetMode="External"/><Relationship Id="rId370" Type="http://schemas.openxmlformats.org/officeDocument/2006/relationships/hyperlink" Target="https://www.securew2.com/" TargetMode="External"/><Relationship Id="rId369" Type="http://schemas.openxmlformats.org/officeDocument/2006/relationships/hyperlink" Target="https://www.securew2.com/products/joinnow-connector" TargetMode="External"/><Relationship Id="rId368" Type="http://schemas.openxmlformats.org/officeDocument/2006/relationships/hyperlink" Target="https://www.securew2.com/" TargetMode="External"/><Relationship Id="rId363" Type="http://schemas.openxmlformats.org/officeDocument/2006/relationships/hyperlink" Target="https://securestrux.com/our-products/standalone-system-auditor-powerstrux/" TargetMode="External"/><Relationship Id="rId362" Type="http://schemas.openxmlformats.org/officeDocument/2006/relationships/hyperlink" Target="https://securestrux.com/" TargetMode="External"/><Relationship Id="rId361" Type="http://schemas.openxmlformats.org/officeDocument/2006/relationships/hyperlink" Target="https://securestrux.com/our-products/data-transfer-auditor-datastrux/" TargetMode="External"/><Relationship Id="rId360" Type="http://schemas.openxmlformats.org/officeDocument/2006/relationships/hyperlink" Target="https://securestrux.com/" TargetMode="External"/><Relationship Id="rId367" Type="http://schemas.openxmlformats.org/officeDocument/2006/relationships/hyperlink" Target="https://www.securew2.com/products/enterpriseclient" TargetMode="External"/><Relationship Id="rId366" Type="http://schemas.openxmlformats.org/officeDocument/2006/relationships/hyperlink" Target="https://www.securew2.com/" TargetMode="External"/><Relationship Id="rId365" Type="http://schemas.openxmlformats.org/officeDocument/2006/relationships/hyperlink" Target="https://www.securew2.com/products/certlock/" TargetMode="External"/><Relationship Id="rId364" Type="http://schemas.openxmlformats.org/officeDocument/2006/relationships/hyperlink" Target="https://www.securew2.com/" TargetMode="External"/><Relationship Id="rId95" Type="http://schemas.openxmlformats.org/officeDocument/2006/relationships/hyperlink" Target="https://www.scadafence.com/" TargetMode="External"/><Relationship Id="rId94" Type="http://schemas.openxmlformats.org/officeDocument/2006/relationships/hyperlink" Target="https://saviynt.com/" TargetMode="External"/><Relationship Id="rId97" Type="http://schemas.openxmlformats.org/officeDocument/2006/relationships/hyperlink" Target="https://www.scadafence.com/" TargetMode="External"/><Relationship Id="rId96" Type="http://schemas.openxmlformats.org/officeDocument/2006/relationships/hyperlink" Target="https://www.scadafence.com/" TargetMode="External"/><Relationship Id="rId99" Type="http://schemas.openxmlformats.org/officeDocument/2006/relationships/hyperlink" Target="https://scadahacker.com/" TargetMode="External"/><Relationship Id="rId98" Type="http://schemas.openxmlformats.org/officeDocument/2006/relationships/hyperlink" Target="https://www.scadafence.com/" TargetMode="External"/><Relationship Id="rId91" Type="http://schemas.openxmlformats.org/officeDocument/2006/relationships/hyperlink" Target="https://saviynt.com/" TargetMode="External"/><Relationship Id="rId90" Type="http://schemas.openxmlformats.org/officeDocument/2006/relationships/hyperlink" Target="https://saviynt.com/" TargetMode="External"/><Relationship Id="rId93" Type="http://schemas.openxmlformats.org/officeDocument/2006/relationships/hyperlink" Target="https://saviynt.com/" TargetMode="External"/><Relationship Id="rId92" Type="http://schemas.openxmlformats.org/officeDocument/2006/relationships/hyperlink" Target="https://saviynt.com/" TargetMode="External"/><Relationship Id="rId359" Type="http://schemas.openxmlformats.org/officeDocument/2006/relationships/hyperlink" Target="https://securestack.com/" TargetMode="External"/><Relationship Id="rId358" Type="http://schemas.openxmlformats.org/officeDocument/2006/relationships/hyperlink" Target="https://securestack.com/" TargetMode="External"/><Relationship Id="rId357" Type="http://schemas.openxmlformats.org/officeDocument/2006/relationships/hyperlink" Target="https://securestack.com/" TargetMode="External"/><Relationship Id="rId352" Type="http://schemas.openxmlformats.org/officeDocument/2006/relationships/hyperlink" Target="https://securestack.com/" TargetMode="External"/><Relationship Id="rId351" Type="http://schemas.openxmlformats.org/officeDocument/2006/relationships/hyperlink" Target="https://securestack.com/" TargetMode="External"/><Relationship Id="rId350" Type="http://schemas.openxmlformats.org/officeDocument/2006/relationships/hyperlink" Target="http://securesky.com/" TargetMode="External"/><Relationship Id="rId356" Type="http://schemas.openxmlformats.org/officeDocument/2006/relationships/hyperlink" Target="https://securestack.com/" TargetMode="External"/><Relationship Id="rId355" Type="http://schemas.openxmlformats.org/officeDocument/2006/relationships/hyperlink" Target="https://securestack.com/" TargetMode="External"/><Relationship Id="rId354" Type="http://schemas.openxmlformats.org/officeDocument/2006/relationships/hyperlink" Target="https://securestack.com/" TargetMode="External"/><Relationship Id="rId353" Type="http://schemas.openxmlformats.org/officeDocument/2006/relationships/hyperlink" Target="https://securestack.com/" TargetMode="External"/><Relationship Id="rId305" Type="http://schemas.openxmlformats.org/officeDocument/2006/relationships/hyperlink" Target="https://securekey.com/" TargetMode="External"/><Relationship Id="rId304" Type="http://schemas.openxmlformats.org/officeDocument/2006/relationships/hyperlink" Target="https://www.secureit.com/" TargetMode="External"/><Relationship Id="rId303" Type="http://schemas.openxmlformats.org/officeDocument/2006/relationships/hyperlink" Target="https://www.secureit.com/" TargetMode="External"/><Relationship Id="rId302" Type="http://schemas.openxmlformats.org/officeDocument/2006/relationships/hyperlink" Target="https://www.secureit.com/" TargetMode="External"/><Relationship Id="rId309" Type="http://schemas.openxmlformats.org/officeDocument/2006/relationships/hyperlink" Target="https://www.securelink.com/" TargetMode="External"/><Relationship Id="rId308" Type="http://schemas.openxmlformats.org/officeDocument/2006/relationships/hyperlink" Target="https://www.securelink.com/" TargetMode="External"/><Relationship Id="rId307" Type="http://schemas.openxmlformats.org/officeDocument/2006/relationships/hyperlink" Target="http://verified.me" TargetMode="External"/><Relationship Id="rId306" Type="http://schemas.openxmlformats.org/officeDocument/2006/relationships/hyperlink" Target="https://securekey.com/" TargetMode="External"/><Relationship Id="rId301" Type="http://schemas.openxmlformats.org/officeDocument/2006/relationships/hyperlink" Target="https://www.securedtouch.com/" TargetMode="External"/><Relationship Id="rId300" Type="http://schemas.openxmlformats.org/officeDocument/2006/relationships/hyperlink" Target="https://www.securecircle.com/" TargetMode="External"/><Relationship Id="rId327" Type="http://schemas.openxmlformats.org/officeDocument/2006/relationships/hyperlink" Target="https://www.securemysocial.com/" TargetMode="External"/><Relationship Id="rId326" Type="http://schemas.openxmlformats.org/officeDocument/2006/relationships/hyperlink" Target="https://www.securemysocial.com/" TargetMode="External"/><Relationship Id="rId325" Type="http://schemas.openxmlformats.org/officeDocument/2006/relationships/hyperlink" Target="https://www.securemysocial.com/" TargetMode="External"/><Relationship Id="rId324" Type="http://schemas.openxmlformats.org/officeDocument/2006/relationships/hyperlink" Target="https://www.securementem.com/" TargetMode="External"/><Relationship Id="rId329" Type="http://schemas.openxmlformats.org/officeDocument/2006/relationships/hyperlink" Target="https://securenation.net/" TargetMode="External"/><Relationship Id="rId328" Type="http://schemas.openxmlformats.org/officeDocument/2006/relationships/hyperlink" Target="https://www.securemysocial.com/" TargetMode="External"/><Relationship Id="rId323" Type="http://schemas.openxmlformats.org/officeDocument/2006/relationships/hyperlink" Target="https://www.securementem.com/" TargetMode="External"/><Relationship Id="rId322" Type="http://schemas.openxmlformats.org/officeDocument/2006/relationships/hyperlink" Target="https://www.securementem.com/" TargetMode="External"/><Relationship Id="rId321" Type="http://schemas.openxmlformats.org/officeDocument/2006/relationships/hyperlink" Target="https://www.securementem.com/" TargetMode="External"/><Relationship Id="rId320" Type="http://schemas.openxmlformats.org/officeDocument/2006/relationships/hyperlink" Target="https://www.securementem.com/" TargetMode="External"/><Relationship Id="rId316" Type="http://schemas.openxmlformats.org/officeDocument/2006/relationships/hyperlink" Target="https://www.securementem.com/" TargetMode="External"/><Relationship Id="rId315" Type="http://schemas.openxmlformats.org/officeDocument/2006/relationships/hyperlink" Target="https://www.securementem.com/" TargetMode="External"/><Relationship Id="rId314" Type="http://schemas.openxmlformats.org/officeDocument/2006/relationships/hyperlink" Target="https://www.securementem.com/" TargetMode="External"/><Relationship Id="rId313" Type="http://schemas.openxmlformats.org/officeDocument/2006/relationships/hyperlink" Target="https://www.securementem.com/" TargetMode="External"/><Relationship Id="rId319" Type="http://schemas.openxmlformats.org/officeDocument/2006/relationships/hyperlink" Target="https://www.securementem.com/" TargetMode="External"/><Relationship Id="rId318" Type="http://schemas.openxmlformats.org/officeDocument/2006/relationships/hyperlink" Target="https://www.securementem.com/" TargetMode="External"/><Relationship Id="rId317" Type="http://schemas.openxmlformats.org/officeDocument/2006/relationships/hyperlink" Target="https://www.securementem.com/" TargetMode="External"/><Relationship Id="rId312" Type="http://schemas.openxmlformats.org/officeDocument/2006/relationships/hyperlink" Target="https://securelogix.com/" TargetMode="External"/><Relationship Id="rId311" Type="http://schemas.openxmlformats.org/officeDocument/2006/relationships/hyperlink" Target="https://www.securelink.com/" TargetMode="External"/><Relationship Id="rId310" Type="http://schemas.openxmlformats.org/officeDocument/2006/relationships/hyperlink" Target="https://www.securelink.com/" TargetMode="External"/><Relationship Id="rId297" Type="http://schemas.openxmlformats.org/officeDocument/2006/relationships/hyperlink" Target="https://www.secureauth.com/" TargetMode="External"/><Relationship Id="rId296" Type="http://schemas.openxmlformats.org/officeDocument/2006/relationships/hyperlink" Target="https://www.secureauth.com/" TargetMode="External"/><Relationship Id="rId295" Type="http://schemas.openxmlformats.org/officeDocument/2006/relationships/hyperlink" Target="https://www.secureauth.com/" TargetMode="External"/><Relationship Id="rId294" Type="http://schemas.openxmlformats.org/officeDocument/2006/relationships/hyperlink" Target="https://www.secureauth.com/" TargetMode="External"/><Relationship Id="rId299" Type="http://schemas.openxmlformats.org/officeDocument/2006/relationships/hyperlink" Target="https://www.secureauth.com/" TargetMode="External"/><Relationship Id="rId298" Type="http://schemas.openxmlformats.org/officeDocument/2006/relationships/hyperlink" Target="https://www.secureauth.com/" TargetMode="External"/><Relationship Id="rId271" Type="http://schemas.openxmlformats.org/officeDocument/2006/relationships/hyperlink" Target="https://secureninja.com/" TargetMode="External"/><Relationship Id="rId270" Type="http://schemas.openxmlformats.org/officeDocument/2006/relationships/hyperlink" Target="https://secureninja.com/" TargetMode="External"/><Relationship Id="rId269" Type="http://schemas.openxmlformats.org/officeDocument/2006/relationships/hyperlink" Target="https://secureninja.com/" TargetMode="External"/><Relationship Id="rId264" Type="http://schemas.openxmlformats.org/officeDocument/2006/relationships/hyperlink" Target="https://secureideas.com/" TargetMode="External"/><Relationship Id="rId263" Type="http://schemas.openxmlformats.org/officeDocument/2006/relationships/hyperlink" Target="https://trustsds.com/" TargetMode="External"/><Relationship Id="rId262" Type="http://schemas.openxmlformats.org/officeDocument/2006/relationships/hyperlink" Target="https://trustsds.com/" TargetMode="External"/><Relationship Id="rId261" Type="http://schemas.openxmlformats.org/officeDocument/2006/relationships/hyperlink" Target="https://trustsds.com/" TargetMode="External"/><Relationship Id="rId268" Type="http://schemas.openxmlformats.org/officeDocument/2006/relationships/hyperlink" Target="https://secureninja.com/" TargetMode="External"/><Relationship Id="rId267" Type="http://schemas.openxmlformats.org/officeDocument/2006/relationships/hyperlink" Target="https://secureideas.com/" TargetMode="External"/><Relationship Id="rId266" Type="http://schemas.openxmlformats.org/officeDocument/2006/relationships/hyperlink" Target="https://secureideas.com/" TargetMode="External"/><Relationship Id="rId265" Type="http://schemas.openxmlformats.org/officeDocument/2006/relationships/hyperlink" Target="https://secureideas.com/" TargetMode="External"/><Relationship Id="rId260" Type="http://schemas.openxmlformats.org/officeDocument/2006/relationships/hyperlink" Target="https://trustsds.com/" TargetMode="External"/><Relationship Id="rId259" Type="http://schemas.openxmlformats.org/officeDocument/2006/relationships/hyperlink" Target="https://trustsds.com/" TargetMode="External"/><Relationship Id="rId258" Type="http://schemas.openxmlformats.org/officeDocument/2006/relationships/hyperlink" Target="https://securedecisions.com/" TargetMode="External"/><Relationship Id="rId253" Type="http://schemas.openxmlformats.org/officeDocument/2006/relationships/hyperlink" Target="https://www.securecodewarrior.com/" TargetMode="External"/><Relationship Id="rId252" Type="http://schemas.openxmlformats.org/officeDocument/2006/relationships/hyperlink" Target="https://www.securecodewarrior.com/" TargetMode="External"/><Relationship Id="rId251" Type="http://schemas.openxmlformats.org/officeDocument/2006/relationships/hyperlink" Target="https://www.securecodewarrior.com/" TargetMode="External"/><Relationship Id="rId250" Type="http://schemas.openxmlformats.org/officeDocument/2006/relationships/hyperlink" Target="https://www.securecodewarrior.com/" TargetMode="External"/><Relationship Id="rId257" Type="http://schemas.openxmlformats.org/officeDocument/2006/relationships/hyperlink" Target="https://securedecisions.com/" TargetMode="External"/><Relationship Id="rId256" Type="http://schemas.openxmlformats.org/officeDocument/2006/relationships/hyperlink" Target="https://securedecisions.com/" TargetMode="External"/><Relationship Id="rId255" Type="http://schemas.openxmlformats.org/officeDocument/2006/relationships/hyperlink" Target="https://securedecisions.com/" TargetMode="External"/><Relationship Id="rId254" Type="http://schemas.openxmlformats.org/officeDocument/2006/relationships/hyperlink" Target="https://www.securecodewarrior.com/" TargetMode="External"/><Relationship Id="rId293" Type="http://schemas.openxmlformats.org/officeDocument/2006/relationships/hyperlink" Target="https://www.secureauth.com/" TargetMode="External"/><Relationship Id="rId292" Type="http://schemas.openxmlformats.org/officeDocument/2006/relationships/hyperlink" Target="http://www.secureage.com" TargetMode="External"/><Relationship Id="rId291" Type="http://schemas.openxmlformats.org/officeDocument/2006/relationships/hyperlink" Target="http://www.secureage.com" TargetMode="External"/><Relationship Id="rId290" Type="http://schemas.openxmlformats.org/officeDocument/2006/relationships/hyperlink" Target="http://www.secureage.com" TargetMode="External"/><Relationship Id="rId286" Type="http://schemas.openxmlformats.org/officeDocument/2006/relationships/hyperlink" Target="http://secure-ic.com" TargetMode="External"/><Relationship Id="rId285" Type="http://schemas.openxmlformats.org/officeDocument/2006/relationships/hyperlink" Target="http://secure-ic.com" TargetMode="External"/><Relationship Id="rId284" Type="http://schemas.openxmlformats.org/officeDocument/2006/relationships/hyperlink" Target="http://secure-ic.com" TargetMode="External"/><Relationship Id="rId283" Type="http://schemas.openxmlformats.org/officeDocument/2006/relationships/hyperlink" Target="http://www.securestatecyber.com/" TargetMode="External"/><Relationship Id="rId289" Type="http://schemas.openxmlformats.org/officeDocument/2006/relationships/hyperlink" Target="http://www.secureage.com" TargetMode="External"/><Relationship Id="rId288" Type="http://schemas.openxmlformats.org/officeDocument/2006/relationships/hyperlink" Target="http://www.secureage.com" TargetMode="External"/><Relationship Id="rId287" Type="http://schemas.openxmlformats.org/officeDocument/2006/relationships/hyperlink" Target="http://www.secureage.com" TargetMode="External"/><Relationship Id="rId282" Type="http://schemas.openxmlformats.org/officeDocument/2006/relationships/hyperlink" Target="http://www.securestatecyber.com/" TargetMode="External"/><Relationship Id="rId281" Type="http://schemas.openxmlformats.org/officeDocument/2006/relationships/hyperlink" Target="http://www.securestatecyber.com/" TargetMode="External"/><Relationship Id="rId280" Type="http://schemas.openxmlformats.org/officeDocument/2006/relationships/hyperlink" Target="http://www.securestatecyber.com/" TargetMode="External"/><Relationship Id="rId275" Type="http://schemas.openxmlformats.org/officeDocument/2006/relationships/hyperlink" Target="https://secureninja.com/" TargetMode="External"/><Relationship Id="rId274" Type="http://schemas.openxmlformats.org/officeDocument/2006/relationships/hyperlink" Target="https://secureninja.com/" TargetMode="External"/><Relationship Id="rId273" Type="http://schemas.openxmlformats.org/officeDocument/2006/relationships/hyperlink" Target="https://secureninja.com/" TargetMode="External"/><Relationship Id="rId272" Type="http://schemas.openxmlformats.org/officeDocument/2006/relationships/hyperlink" Target="https://secureninja.com/" TargetMode="External"/><Relationship Id="rId279" Type="http://schemas.openxmlformats.org/officeDocument/2006/relationships/hyperlink" Target="https://securerecruiting.com/" TargetMode="External"/><Relationship Id="rId278" Type="http://schemas.openxmlformats.org/officeDocument/2006/relationships/hyperlink" Target="https://secureninja.com/" TargetMode="External"/><Relationship Id="rId277" Type="http://schemas.openxmlformats.org/officeDocument/2006/relationships/hyperlink" Target="https://secureninja.com/" TargetMode="External"/><Relationship Id="rId276" Type="http://schemas.openxmlformats.org/officeDocument/2006/relationships/hyperlink" Target="https://secureninja.com/" TargetMode="External"/><Relationship Id="rId1059" Type="http://schemas.openxmlformats.org/officeDocument/2006/relationships/hyperlink" Target="https://www.solarwinds.com/network-automation-manager" TargetMode="External"/><Relationship Id="rId228" Type="http://schemas.openxmlformats.org/officeDocument/2006/relationships/hyperlink" Target="https://www.secugen.com/" TargetMode="External"/><Relationship Id="rId227" Type="http://schemas.openxmlformats.org/officeDocument/2006/relationships/hyperlink" Target="https://www.secugen.com/" TargetMode="External"/><Relationship Id="rId226" Type="http://schemas.openxmlformats.org/officeDocument/2006/relationships/hyperlink" Target="https://www.secugen.com/" TargetMode="External"/><Relationship Id="rId225" Type="http://schemas.openxmlformats.org/officeDocument/2006/relationships/hyperlink" Target="https://www.secugen.com/" TargetMode="External"/><Relationship Id="rId229" Type="http://schemas.openxmlformats.org/officeDocument/2006/relationships/hyperlink" Target="https://www.secugen.com/" TargetMode="External"/><Relationship Id="rId1050" Type="http://schemas.openxmlformats.org/officeDocument/2006/relationships/hyperlink" Target="https://www.solarwinds.com/" TargetMode="External"/><Relationship Id="rId220" Type="http://schemas.openxmlformats.org/officeDocument/2006/relationships/hyperlink" Target="https://www.secugen.com/" TargetMode="External"/><Relationship Id="rId1051" Type="http://schemas.openxmlformats.org/officeDocument/2006/relationships/hyperlink" Target="https://www.solarwinds.com/database-performance-monitor/integrations/mongodb-monitoring" TargetMode="External"/><Relationship Id="rId1052" Type="http://schemas.openxmlformats.org/officeDocument/2006/relationships/hyperlink" Target="https://www.solarwinds.com/" TargetMode="External"/><Relationship Id="rId1053" Type="http://schemas.openxmlformats.org/officeDocument/2006/relationships/hyperlink" Target="https://www.solarwinds.com/database-performance-monitor/integrations/mysql-monitoring" TargetMode="External"/><Relationship Id="rId1054" Type="http://schemas.openxmlformats.org/officeDocument/2006/relationships/hyperlink" Target="https://www.solarwinds.com/" TargetMode="External"/><Relationship Id="rId224" Type="http://schemas.openxmlformats.org/officeDocument/2006/relationships/hyperlink" Target="https://www.secugen.com/" TargetMode="External"/><Relationship Id="rId1055" Type="http://schemas.openxmlformats.org/officeDocument/2006/relationships/hyperlink" Target="https://www.n-able.com/products/n-central?utm_medium=website&amp;utm_source=solarwinds-core&amp;utm_content=msp-megamenu-nc&amp;utm_campaign=multi-glbl-lt-dgd-msp_page-2020-01-01" TargetMode="External"/><Relationship Id="rId223" Type="http://schemas.openxmlformats.org/officeDocument/2006/relationships/hyperlink" Target="https://www.secugen.com/" TargetMode="External"/><Relationship Id="rId1056" Type="http://schemas.openxmlformats.org/officeDocument/2006/relationships/hyperlink" Target="https://www.solarwinds.com/" TargetMode="External"/><Relationship Id="rId222" Type="http://schemas.openxmlformats.org/officeDocument/2006/relationships/hyperlink" Target="https://www.secugen.com/" TargetMode="External"/><Relationship Id="rId1057" Type="http://schemas.openxmlformats.org/officeDocument/2006/relationships/hyperlink" Target="https://www.solarwinds.com/netflow-traffic-analyzer" TargetMode="External"/><Relationship Id="rId221" Type="http://schemas.openxmlformats.org/officeDocument/2006/relationships/hyperlink" Target="https://www.secugen.com/" TargetMode="External"/><Relationship Id="rId1058" Type="http://schemas.openxmlformats.org/officeDocument/2006/relationships/hyperlink" Target="https://www.solarwinds.com/" TargetMode="External"/><Relationship Id="rId1048" Type="http://schemas.openxmlformats.org/officeDocument/2006/relationships/hyperlink" Target="https://www.solarwinds.com/" TargetMode="External"/><Relationship Id="rId1049" Type="http://schemas.openxmlformats.org/officeDocument/2006/relationships/hyperlink" Target="https://www.n-able.com/products/mail-assure?utm_medium=website&amp;utm_source=solarwinds-core&amp;utm_content=msp-megamenu-ml&amp;utm_campaign=multi-glbl-lt-dgd-msp_page-2020-01-01" TargetMode="External"/><Relationship Id="rId217" Type="http://schemas.openxmlformats.org/officeDocument/2006/relationships/hyperlink" Target="https://www.secugen.com/" TargetMode="External"/><Relationship Id="rId216" Type="http://schemas.openxmlformats.org/officeDocument/2006/relationships/hyperlink" Target="https://www.secugen.com/" TargetMode="External"/><Relationship Id="rId215" Type="http://schemas.openxmlformats.org/officeDocument/2006/relationships/hyperlink" Target="https://www.secugen.com/" TargetMode="External"/><Relationship Id="rId214" Type="http://schemas.openxmlformats.org/officeDocument/2006/relationships/hyperlink" Target="https://www.secugen.com/" TargetMode="External"/><Relationship Id="rId219" Type="http://schemas.openxmlformats.org/officeDocument/2006/relationships/hyperlink" Target="https://www.secugen.com/" TargetMode="External"/><Relationship Id="rId218" Type="http://schemas.openxmlformats.org/officeDocument/2006/relationships/hyperlink" Target="https://www.secugen.com/" TargetMode="External"/><Relationship Id="rId1040" Type="http://schemas.openxmlformats.org/officeDocument/2006/relationships/hyperlink" Target="https://www.solarwinds.com/" TargetMode="External"/><Relationship Id="rId1041" Type="http://schemas.openxmlformats.org/officeDocument/2006/relationships/hyperlink" Target="https://www.solarwinds.com/log-analyzer" TargetMode="External"/><Relationship Id="rId1042" Type="http://schemas.openxmlformats.org/officeDocument/2006/relationships/hyperlink" Target="https://www.solarwinds.com/" TargetMode="External"/><Relationship Id="rId1043" Type="http://schemas.openxmlformats.org/officeDocument/2006/relationships/hyperlink" Target="https://www.solarwinds.com/log-network-performance-pack" TargetMode="External"/><Relationship Id="rId213" Type="http://schemas.openxmlformats.org/officeDocument/2006/relationships/hyperlink" Target="https://www.secugen.com/" TargetMode="External"/><Relationship Id="rId1044" Type="http://schemas.openxmlformats.org/officeDocument/2006/relationships/hyperlink" Target="https://www.solarwinds.com/" TargetMode="External"/><Relationship Id="rId212" Type="http://schemas.openxmlformats.org/officeDocument/2006/relationships/hyperlink" Target="https://www.secugen.com/" TargetMode="External"/><Relationship Id="rId1045" Type="http://schemas.openxmlformats.org/officeDocument/2006/relationships/hyperlink" Target="https://www.solarwinds.com/log-systems-performance-pack" TargetMode="External"/><Relationship Id="rId211" Type="http://schemas.openxmlformats.org/officeDocument/2006/relationships/hyperlink" Target="https://www.secugen.com/" TargetMode="External"/><Relationship Id="rId1046" Type="http://schemas.openxmlformats.org/officeDocument/2006/relationships/hyperlink" Target="https://www.solarwinds.com/" TargetMode="External"/><Relationship Id="rId210" Type="http://schemas.openxmlformats.org/officeDocument/2006/relationships/hyperlink" Target="https://www.secugen.com/" TargetMode="External"/><Relationship Id="rId1047" Type="http://schemas.openxmlformats.org/officeDocument/2006/relationships/hyperlink" Target="https://www.solarwinds.com/loggly" TargetMode="External"/><Relationship Id="rId249" Type="http://schemas.openxmlformats.org/officeDocument/2006/relationships/hyperlink" Target="https://www.securecodewarrior.com/" TargetMode="External"/><Relationship Id="rId248" Type="http://schemas.openxmlformats.org/officeDocument/2006/relationships/hyperlink" Target="https://www.securecodewarrior.com/" TargetMode="External"/><Relationship Id="rId247" Type="http://schemas.openxmlformats.org/officeDocument/2006/relationships/hyperlink" Target="https://www.securechannels.com/" TargetMode="External"/><Relationship Id="rId1070" Type="http://schemas.openxmlformats.org/officeDocument/2006/relationships/hyperlink" Target="https://www.solarwinds.com/" TargetMode="External"/><Relationship Id="rId1071" Type="http://schemas.openxmlformats.org/officeDocument/2006/relationships/hyperlink" Target="https://www.solarwinds.com/papertrail" TargetMode="External"/><Relationship Id="rId1072" Type="http://schemas.openxmlformats.org/officeDocument/2006/relationships/hyperlink" Target="https://www.solarwinds.com/" TargetMode="External"/><Relationship Id="rId242" Type="http://schemas.openxmlformats.org/officeDocument/2006/relationships/hyperlink" Target="https://secure-anchor.com/" TargetMode="External"/><Relationship Id="rId1073" Type="http://schemas.openxmlformats.org/officeDocument/2006/relationships/hyperlink" Target="https://www.n-able.com/products/passportal?utm_medium=website&amp;utm_source=solarwinds-core&amp;utm_content=msp-megamenu-pp&amp;utm_campaign=multi-glbl-lt-dgd-msp_page-2020-01-01" TargetMode="External"/><Relationship Id="rId241" Type="http://schemas.openxmlformats.org/officeDocument/2006/relationships/hyperlink" Target="https://secure-anchor.com/" TargetMode="External"/><Relationship Id="rId1074" Type="http://schemas.openxmlformats.org/officeDocument/2006/relationships/hyperlink" Target="https://www.solarwinds.com/" TargetMode="External"/><Relationship Id="rId240" Type="http://schemas.openxmlformats.org/officeDocument/2006/relationships/hyperlink" Target="https://secure-anchor.com/" TargetMode="External"/><Relationship Id="rId1075" Type="http://schemas.openxmlformats.org/officeDocument/2006/relationships/hyperlink" Target="https://www.solarwinds.com/patch-manager" TargetMode="External"/><Relationship Id="rId1076" Type="http://schemas.openxmlformats.org/officeDocument/2006/relationships/hyperlink" Target="https://www.solarwinds.com/" TargetMode="External"/><Relationship Id="rId246" Type="http://schemas.openxmlformats.org/officeDocument/2006/relationships/hyperlink" Target="https://www.securechannels.com/" TargetMode="External"/><Relationship Id="rId1077" Type="http://schemas.openxmlformats.org/officeDocument/2006/relationships/hyperlink" Target="https://www.solarwinds.com/pingdom" TargetMode="External"/><Relationship Id="rId245" Type="http://schemas.openxmlformats.org/officeDocument/2006/relationships/hyperlink" Target="https://www.securechannels.com/" TargetMode="External"/><Relationship Id="rId1078" Type="http://schemas.openxmlformats.org/officeDocument/2006/relationships/hyperlink" Target="https://www.solarwinds.com/" TargetMode="External"/><Relationship Id="rId244" Type="http://schemas.openxmlformats.org/officeDocument/2006/relationships/hyperlink" Target="https://secure-anchor.com/" TargetMode="External"/><Relationship Id="rId1079" Type="http://schemas.openxmlformats.org/officeDocument/2006/relationships/hyperlink" Target="https://www.solarwinds.com/database-performance-monitor/integrations/postgres-monitoring" TargetMode="External"/><Relationship Id="rId243" Type="http://schemas.openxmlformats.org/officeDocument/2006/relationships/hyperlink" Target="https://secure-anchor.com/" TargetMode="External"/><Relationship Id="rId239" Type="http://schemas.openxmlformats.org/officeDocument/2006/relationships/hyperlink" Target="https://secur1ty.com/" TargetMode="External"/><Relationship Id="rId238" Type="http://schemas.openxmlformats.org/officeDocument/2006/relationships/hyperlink" Target="https://www.secunet.com/" TargetMode="External"/><Relationship Id="rId237" Type="http://schemas.openxmlformats.org/officeDocument/2006/relationships/hyperlink" Target="https://www.secunet.com/" TargetMode="External"/><Relationship Id="rId236" Type="http://schemas.openxmlformats.org/officeDocument/2006/relationships/hyperlink" Target="https://www.secunet.com/" TargetMode="External"/><Relationship Id="rId1060" Type="http://schemas.openxmlformats.org/officeDocument/2006/relationships/hyperlink" Target="https://www.solarwinds.com/" TargetMode="External"/><Relationship Id="rId1061" Type="http://schemas.openxmlformats.org/officeDocument/2006/relationships/hyperlink" Target="https://www.solarwinds.com/network-bandwidth-analyzer-pack" TargetMode="External"/><Relationship Id="rId231" Type="http://schemas.openxmlformats.org/officeDocument/2006/relationships/hyperlink" Target="https://www.secugen.com/" TargetMode="External"/><Relationship Id="rId1062" Type="http://schemas.openxmlformats.org/officeDocument/2006/relationships/hyperlink" Target="https://www.solarwinds.com/" TargetMode="External"/><Relationship Id="rId230" Type="http://schemas.openxmlformats.org/officeDocument/2006/relationships/hyperlink" Target="https://www.secugen.com/" TargetMode="External"/><Relationship Id="rId1063" Type="http://schemas.openxmlformats.org/officeDocument/2006/relationships/hyperlink" Target="https://www.solarwinds.com/network-configuration-manager" TargetMode="External"/><Relationship Id="rId1064" Type="http://schemas.openxmlformats.org/officeDocument/2006/relationships/hyperlink" Target="https://www.solarwinds.com/" TargetMode="External"/><Relationship Id="rId1065" Type="http://schemas.openxmlformats.org/officeDocument/2006/relationships/hyperlink" Target="https://www.solarwinds.com/network-performance-monitor" TargetMode="External"/><Relationship Id="rId235" Type="http://schemas.openxmlformats.org/officeDocument/2006/relationships/hyperlink" Target="https://www.secunet.com/" TargetMode="External"/><Relationship Id="rId1066" Type="http://schemas.openxmlformats.org/officeDocument/2006/relationships/hyperlink" Target="https://www.solarwinds.com/" TargetMode="External"/><Relationship Id="rId234" Type="http://schemas.openxmlformats.org/officeDocument/2006/relationships/hyperlink" Target="https://www.secunet.com/" TargetMode="External"/><Relationship Id="rId1067" Type="http://schemas.openxmlformats.org/officeDocument/2006/relationships/hyperlink" Target="https://www.solarwinds.com/network-topology-mapper" TargetMode="External"/><Relationship Id="rId233" Type="http://schemas.openxmlformats.org/officeDocument/2006/relationships/hyperlink" Target="https://www.secugen.com/" TargetMode="External"/><Relationship Id="rId1068" Type="http://schemas.openxmlformats.org/officeDocument/2006/relationships/hyperlink" Target="https://www.solarwinds.com/" TargetMode="External"/><Relationship Id="rId232" Type="http://schemas.openxmlformats.org/officeDocument/2006/relationships/hyperlink" Target="https://www.secugen.com/" TargetMode="External"/><Relationship Id="rId1069" Type="http://schemas.openxmlformats.org/officeDocument/2006/relationships/hyperlink" Target="https://www.solarwinds.com/database-performance-analyzer-oracle-monitoring-tuning" TargetMode="External"/><Relationship Id="rId1015" Type="http://schemas.openxmlformats.org/officeDocument/2006/relationships/hyperlink" Target="https://www.solarwinds.com/remote-support-software" TargetMode="External"/><Relationship Id="rId1016" Type="http://schemas.openxmlformats.org/officeDocument/2006/relationships/hyperlink" Target="https://www.solarwinds.com/" TargetMode="External"/><Relationship Id="rId1017" Type="http://schemas.openxmlformats.org/officeDocument/2006/relationships/hyperlink" Target="https://www.solarwinds.com/database-performance-analyzer" TargetMode="External"/><Relationship Id="rId1018" Type="http://schemas.openxmlformats.org/officeDocument/2006/relationships/hyperlink" Target="https://www.solarwinds.com/" TargetMode="External"/><Relationship Id="rId1019" Type="http://schemas.openxmlformats.org/officeDocument/2006/relationships/hyperlink" Target="https://www.solarwinds.com/database-performance-monitor" TargetMode="External"/><Relationship Id="rId1010" Type="http://schemas.openxmlformats.org/officeDocument/2006/relationships/hyperlink" Target="https://www.solarwinds.com/" TargetMode="External"/><Relationship Id="rId1011" Type="http://schemas.openxmlformats.org/officeDocument/2006/relationships/hyperlink" Target="https://www.solarwinds.com/dameware-mini-remote-control" TargetMode="External"/><Relationship Id="rId1012" Type="http://schemas.openxmlformats.org/officeDocument/2006/relationships/hyperlink" Target="https://www.solarwinds.com/" TargetMode="External"/><Relationship Id="rId1013" Type="http://schemas.openxmlformats.org/officeDocument/2006/relationships/hyperlink" Target="https://www.solarwinds.com/dameware-remote-everywhere" TargetMode="External"/><Relationship Id="rId1014" Type="http://schemas.openxmlformats.org/officeDocument/2006/relationships/hyperlink" Target="https://www.solarwinds.com/" TargetMode="External"/><Relationship Id="rId1004" Type="http://schemas.openxmlformats.org/officeDocument/2006/relationships/hyperlink" Target="https://www.solarwinds.com/" TargetMode="External"/><Relationship Id="rId1005" Type="http://schemas.openxmlformats.org/officeDocument/2006/relationships/hyperlink" Target="https://www.solarwinds.com/appoptics" TargetMode="External"/><Relationship Id="rId1006" Type="http://schemas.openxmlformats.org/officeDocument/2006/relationships/hyperlink" Target="https://www.solarwinds.com/" TargetMode="External"/><Relationship Id="rId1007" Type="http://schemas.openxmlformats.org/officeDocument/2006/relationships/hyperlink" Target="https://www.solarwinds.com/database-performance-analyzer/use-cases/azure-sql-server-performance" TargetMode="External"/><Relationship Id="rId1008" Type="http://schemas.openxmlformats.org/officeDocument/2006/relationships/hyperlink" Target="https://www.solarwinds.com/" TargetMode="External"/><Relationship Id="rId1009" Type="http://schemas.openxmlformats.org/officeDocument/2006/relationships/hyperlink" Target="https://www.n-able.com/products/backup?utm_medium=website&amp;utm_source=solarwinds-core&amp;utm_content=msp-megamenu-bu&amp;utm_campaign=multi-glbl-lt-dgd-msp_page-2020-01-01" TargetMode="External"/><Relationship Id="rId1000" Type="http://schemas.openxmlformats.org/officeDocument/2006/relationships/hyperlink" Target="https://www.solarwinds.com/" TargetMode="External"/><Relationship Id="rId1001" Type="http://schemas.openxmlformats.org/officeDocument/2006/relationships/hyperlink" Target="https://www.solarwinds.com/appoptics/use-cases/application-performance-monitoring" TargetMode="External"/><Relationship Id="rId1002" Type="http://schemas.openxmlformats.org/officeDocument/2006/relationships/hyperlink" Target="https://www.solarwinds.com/" TargetMode="External"/><Relationship Id="rId1003" Type="http://schemas.openxmlformats.org/officeDocument/2006/relationships/hyperlink" Target="https://www.solarwinds.com/application-performance-optimization" TargetMode="External"/><Relationship Id="rId1037" Type="http://schemas.openxmlformats.org/officeDocument/2006/relationships/hyperlink" Target="https://www.solarwinds.com/kiwi-cattools" TargetMode="External"/><Relationship Id="rId1038" Type="http://schemas.openxmlformats.org/officeDocument/2006/relationships/hyperlink" Target="https://www.solarwinds.com/" TargetMode="External"/><Relationship Id="rId1039" Type="http://schemas.openxmlformats.org/officeDocument/2006/relationships/hyperlink" Target="https://www.solarwinds.com/kiwi-syslog-server" TargetMode="External"/><Relationship Id="rId206" Type="http://schemas.openxmlformats.org/officeDocument/2006/relationships/hyperlink" Target="https://www.secudrives.com/" TargetMode="External"/><Relationship Id="rId205" Type="http://schemas.openxmlformats.org/officeDocument/2006/relationships/hyperlink" Target="https://www.secudrives.com/" TargetMode="External"/><Relationship Id="rId204" Type="http://schemas.openxmlformats.org/officeDocument/2006/relationships/hyperlink" Target="https://secudit.com/" TargetMode="External"/><Relationship Id="rId203" Type="http://schemas.openxmlformats.org/officeDocument/2006/relationships/hyperlink" Target="https://secudit.com/" TargetMode="External"/><Relationship Id="rId209" Type="http://schemas.openxmlformats.org/officeDocument/2006/relationships/hyperlink" Target="https://www.secudrives.com/" TargetMode="External"/><Relationship Id="rId208" Type="http://schemas.openxmlformats.org/officeDocument/2006/relationships/hyperlink" Target="https://www.secudrives.com/" TargetMode="External"/><Relationship Id="rId207" Type="http://schemas.openxmlformats.org/officeDocument/2006/relationships/hyperlink" Target="https://www.secudrives.com/" TargetMode="External"/><Relationship Id="rId1030" Type="http://schemas.openxmlformats.org/officeDocument/2006/relationships/hyperlink" Target="https://www.solarwinds.com/" TargetMode="External"/><Relationship Id="rId1031" Type="http://schemas.openxmlformats.org/officeDocument/2006/relationships/hyperlink" Target="https://www.solarwinds.com/ip-control-bundle" TargetMode="External"/><Relationship Id="rId1032" Type="http://schemas.openxmlformats.org/officeDocument/2006/relationships/hyperlink" Target="https://www.solarwinds.com/" TargetMode="External"/><Relationship Id="rId202" Type="http://schemas.openxmlformats.org/officeDocument/2006/relationships/hyperlink" Target="https://secudit.com/" TargetMode="External"/><Relationship Id="rId1033" Type="http://schemas.openxmlformats.org/officeDocument/2006/relationships/hyperlink" Target="https://www.solarwinds.com/ip-monitor" TargetMode="External"/><Relationship Id="rId201" Type="http://schemas.openxmlformats.org/officeDocument/2006/relationships/hyperlink" Target="https://secudit.com/" TargetMode="External"/><Relationship Id="rId1034" Type="http://schemas.openxmlformats.org/officeDocument/2006/relationships/hyperlink" Target="https://www.solarwinds.com/" TargetMode="External"/><Relationship Id="rId200" Type="http://schemas.openxmlformats.org/officeDocument/2006/relationships/hyperlink" Target="https://secudit.com/" TargetMode="External"/><Relationship Id="rId1035" Type="http://schemas.openxmlformats.org/officeDocument/2006/relationships/hyperlink" Target="https://www.solarwinds.com/unified-it-operations-manager" TargetMode="External"/><Relationship Id="rId1036" Type="http://schemas.openxmlformats.org/officeDocument/2006/relationships/hyperlink" Target="https://www.solarwinds.com/" TargetMode="External"/><Relationship Id="rId1026" Type="http://schemas.openxmlformats.org/officeDocument/2006/relationships/hyperlink" Target="https://www.solarwinds.com/" TargetMode="External"/><Relationship Id="rId1027" Type="http://schemas.openxmlformats.org/officeDocument/2006/relationships/hyperlink" Target="https://www.solarwinds.com/identity-monitor" TargetMode="External"/><Relationship Id="rId1028" Type="http://schemas.openxmlformats.org/officeDocument/2006/relationships/hyperlink" Target="https://www.solarwinds.com/" TargetMode="External"/><Relationship Id="rId1029" Type="http://schemas.openxmlformats.org/officeDocument/2006/relationships/hyperlink" Target="https://www.solarwinds.com/ip-address-manager" TargetMode="External"/><Relationship Id="rId1020" Type="http://schemas.openxmlformats.org/officeDocument/2006/relationships/hyperlink" Target="https://www.solarwinds.com/" TargetMode="External"/><Relationship Id="rId1021" Type="http://schemas.openxmlformats.org/officeDocument/2006/relationships/hyperlink" Target="https://www.n-able.com/features/desktop-management-software" TargetMode="External"/><Relationship Id="rId1022" Type="http://schemas.openxmlformats.org/officeDocument/2006/relationships/hyperlink" Target="https://www.solarwinds.com/" TargetMode="External"/><Relationship Id="rId1023" Type="http://schemas.openxmlformats.org/officeDocument/2006/relationships/hyperlink" Target="https://www.solarwinds.com/engineers-toolset" TargetMode="External"/><Relationship Id="rId1024" Type="http://schemas.openxmlformats.org/officeDocument/2006/relationships/hyperlink" Target="https://www.solarwinds.com/" TargetMode="External"/><Relationship Id="rId1025" Type="http://schemas.openxmlformats.org/officeDocument/2006/relationships/hyperlink" Target="https://www.solarwinds.com/help-desk-essentials" TargetMode="External"/><Relationship Id="rId1090" Type="http://schemas.openxmlformats.org/officeDocument/2006/relationships/hyperlink" Target="https://www.solarwinds.com/" TargetMode="External"/><Relationship Id="rId1091" Type="http://schemas.openxmlformats.org/officeDocument/2006/relationships/hyperlink" Target="https://www.solarwinds.com/gateway" TargetMode="External"/><Relationship Id="rId1092" Type="http://schemas.openxmlformats.org/officeDocument/2006/relationships/hyperlink" Target="https://www.solarwinds.com/" TargetMode="External"/><Relationship Id="rId1093" Type="http://schemas.openxmlformats.org/officeDocument/2006/relationships/hyperlink" Target="https://www.solarwinds.com/serv-u-managed-file-transfer-server" TargetMode="External"/><Relationship Id="rId1094" Type="http://schemas.openxmlformats.org/officeDocument/2006/relationships/hyperlink" Target="https://www.solarwinds.com/" TargetMode="External"/><Relationship Id="rId1095" Type="http://schemas.openxmlformats.org/officeDocument/2006/relationships/hyperlink" Target="https://www.solarwinds.com/ftp-server-software" TargetMode="External"/><Relationship Id="rId1096" Type="http://schemas.openxmlformats.org/officeDocument/2006/relationships/hyperlink" Target="https://www.solarwinds.com/" TargetMode="External"/><Relationship Id="rId1097" Type="http://schemas.openxmlformats.org/officeDocument/2006/relationships/hyperlink" Target="https://www.solarwinds.com/server-application-monitor" TargetMode="External"/><Relationship Id="rId1098" Type="http://schemas.openxmlformats.org/officeDocument/2006/relationships/hyperlink" Target="https://www.solarwinds.com/" TargetMode="External"/><Relationship Id="rId1099" Type="http://schemas.openxmlformats.org/officeDocument/2006/relationships/hyperlink" Target="https://www.solarwinds.com/server-configuration-monitor" TargetMode="External"/><Relationship Id="rId1080" Type="http://schemas.openxmlformats.org/officeDocument/2006/relationships/hyperlink" Target="https://www.solarwinds.com/" TargetMode="External"/><Relationship Id="rId1081" Type="http://schemas.openxmlformats.org/officeDocument/2006/relationships/hyperlink" Target="https://www.n-able.com/products/msp-manager?utm_medium=website&amp;utm_source=solarwinds-core&amp;utm_content=msp-megamenu-mspm&amp;utm_campaign=multi-glbl-lt-dgd-msp_page-2020-01-01" TargetMode="External"/><Relationship Id="rId1082" Type="http://schemas.openxmlformats.org/officeDocument/2006/relationships/hyperlink" Target="https://www.solarwinds.com/" TargetMode="External"/><Relationship Id="rId1083" Type="http://schemas.openxmlformats.org/officeDocument/2006/relationships/hyperlink" Target="https://www.solarwinds.com/database-performance-monitor/integrations/redis-monitoring" TargetMode="External"/><Relationship Id="rId1084" Type="http://schemas.openxmlformats.org/officeDocument/2006/relationships/hyperlink" Target="https://www.solarwinds.com/" TargetMode="External"/><Relationship Id="rId1085" Type="http://schemas.openxmlformats.org/officeDocument/2006/relationships/hyperlink" Target="https://www.n-able.com/products/rmm?utm_medium=website&amp;utm_source=solarwinds-core&amp;utm_content=msp-megamenu-rm&amp;utm_campaign=multi-glbl-lt-dgd-msp_page-2020-01-01" TargetMode="External"/><Relationship Id="rId1086" Type="http://schemas.openxmlformats.org/officeDocument/2006/relationships/hyperlink" Target="https://www.solarwinds.com/" TargetMode="External"/><Relationship Id="rId1087" Type="http://schemas.openxmlformats.org/officeDocument/2006/relationships/hyperlink" Target="https://www.n-able.com/products/take-control?utm_medium=website&amp;utm_source=solarwinds-core&amp;utm_content=msp-megamenu-tc&amp;utm_campaign=multi-glbl-lt-dgd-msp_page-2020-01-01" TargetMode="External"/><Relationship Id="rId1088" Type="http://schemas.openxmlformats.org/officeDocument/2006/relationships/hyperlink" Target="https://www.solarwinds.com/" TargetMode="External"/><Relationship Id="rId1089" Type="http://schemas.openxmlformats.org/officeDocument/2006/relationships/hyperlink" Target="https://www.solarwinds.com/security-event-manager" TargetMode="External"/><Relationship Id="rId509" Type="http://schemas.openxmlformats.org/officeDocument/2006/relationships/hyperlink" Target="https://www.securitydam.com/" TargetMode="External"/><Relationship Id="rId508" Type="http://schemas.openxmlformats.org/officeDocument/2006/relationships/hyperlink" Target="https://www.securitydam.com/" TargetMode="External"/><Relationship Id="rId503" Type="http://schemas.openxmlformats.org/officeDocument/2006/relationships/hyperlink" Target="https://www.securityweaver.com/" TargetMode="External"/><Relationship Id="rId502" Type="http://schemas.openxmlformats.org/officeDocument/2006/relationships/hyperlink" Target="https://www.securityweaver.com/en/solutions/continuous-controls/process-auditor/" TargetMode="External"/><Relationship Id="rId501" Type="http://schemas.openxmlformats.org/officeDocument/2006/relationships/hyperlink" Target="https://www.securityweaver.com/" TargetMode="External"/><Relationship Id="rId500" Type="http://schemas.openxmlformats.org/officeDocument/2006/relationships/hyperlink" Target="https://www.securityweaver.com/en/solutions/analytics" TargetMode="External"/><Relationship Id="rId507" Type="http://schemas.openxmlformats.org/officeDocument/2006/relationships/hyperlink" Target="https://www.securitydam.com/" TargetMode="External"/><Relationship Id="rId506" Type="http://schemas.openxmlformats.org/officeDocument/2006/relationships/hyperlink" Target="https://www.securityweaver.com/en/solutions/self-service-automation" TargetMode="External"/><Relationship Id="rId505" Type="http://schemas.openxmlformats.org/officeDocument/2006/relationships/hyperlink" Target="https://www.securityweaver.com/" TargetMode="External"/><Relationship Id="rId504" Type="http://schemas.openxmlformats.org/officeDocument/2006/relationships/hyperlink" Target="https://www.securityweaver.com/en/solutions/license-optimization/license-management/" TargetMode="External"/><Relationship Id="rId1114" Type="http://schemas.openxmlformats.org/officeDocument/2006/relationships/hyperlink" Target="https://www.solarwinds.com/" TargetMode="External"/><Relationship Id="rId1115" Type="http://schemas.openxmlformats.org/officeDocument/2006/relationships/hyperlink" Target="https://www.solarwinds.com/virtualization-manager" TargetMode="External"/><Relationship Id="rId1116" Type="http://schemas.openxmlformats.org/officeDocument/2006/relationships/hyperlink" Target="https://www.solarwinds.com/" TargetMode="External"/><Relationship Id="rId1117" Type="http://schemas.openxmlformats.org/officeDocument/2006/relationships/hyperlink" Target="https://www.solarwinds.com/voip-network-quality-manager" TargetMode="External"/><Relationship Id="rId1118" Type="http://schemas.openxmlformats.org/officeDocument/2006/relationships/hyperlink" Target="https://www.solarwinds.com/" TargetMode="External"/><Relationship Id="rId1119" Type="http://schemas.openxmlformats.org/officeDocument/2006/relationships/hyperlink" Target="https://www.solarwinds.com/web-help-desk" TargetMode="External"/><Relationship Id="rId525" Type="http://schemas.openxmlformats.org/officeDocument/2006/relationships/hyperlink" Target="https://www.securitymetrics.com/" TargetMode="External"/><Relationship Id="rId524" Type="http://schemas.openxmlformats.org/officeDocument/2006/relationships/hyperlink" Target="https://www.securitymetrics.com/gsa-schedule" TargetMode="External"/><Relationship Id="rId523" Type="http://schemas.openxmlformats.org/officeDocument/2006/relationships/hyperlink" Target="https://www.securitymetrics.com/" TargetMode="External"/><Relationship Id="rId522" Type="http://schemas.openxmlformats.org/officeDocument/2006/relationships/hyperlink" Target="https://www.securitymetrics.com/forensics" TargetMode="External"/><Relationship Id="rId529" Type="http://schemas.openxmlformats.org/officeDocument/2006/relationships/hyperlink" Target="https://www.securitymetrics.com/" TargetMode="External"/><Relationship Id="rId528" Type="http://schemas.openxmlformats.org/officeDocument/2006/relationships/hyperlink" Target="https://www.securitymetrics.com/penetration-testing" TargetMode="External"/><Relationship Id="rId527" Type="http://schemas.openxmlformats.org/officeDocument/2006/relationships/hyperlink" Target="https://www.securitymetrics.com/" TargetMode="External"/><Relationship Id="rId526" Type="http://schemas.openxmlformats.org/officeDocument/2006/relationships/hyperlink" Target="https://www.securitymetrics.com/card-data-discovery" TargetMode="External"/><Relationship Id="rId521" Type="http://schemas.openxmlformats.org/officeDocument/2006/relationships/hyperlink" Target="https://www.securitymetrics.com/" TargetMode="External"/><Relationship Id="rId1110" Type="http://schemas.openxmlformats.org/officeDocument/2006/relationships/hyperlink" Target="https://www.solarwinds.com/" TargetMode="External"/><Relationship Id="rId520" Type="http://schemas.openxmlformats.org/officeDocument/2006/relationships/hyperlink" Target="https://www.securitymetrics.com/" TargetMode="External"/><Relationship Id="rId1111" Type="http://schemas.openxmlformats.org/officeDocument/2006/relationships/hyperlink" Target="https://www.solarwinds.com/systems-management-bundle" TargetMode="External"/><Relationship Id="rId1112" Type="http://schemas.openxmlformats.org/officeDocument/2006/relationships/hyperlink" Target="https://www.solarwinds.com/" TargetMode="External"/><Relationship Id="rId1113" Type="http://schemas.openxmlformats.org/officeDocument/2006/relationships/hyperlink" Target="https://www.solarwinds.com/user-device-tracker" TargetMode="External"/><Relationship Id="rId1103" Type="http://schemas.openxmlformats.org/officeDocument/2006/relationships/hyperlink" Target="https://www.solarwinds.com/service-desk" TargetMode="External"/><Relationship Id="rId1104" Type="http://schemas.openxmlformats.org/officeDocument/2006/relationships/hyperlink" Target="https://www.solarwinds.com/" TargetMode="External"/><Relationship Id="rId1105" Type="http://schemas.openxmlformats.org/officeDocument/2006/relationships/hyperlink" Target="https://www.n-able.com/products/backup" TargetMode="External"/><Relationship Id="rId1106" Type="http://schemas.openxmlformats.org/officeDocument/2006/relationships/hyperlink" Target="https://www.solarwinds.com/" TargetMode="External"/><Relationship Id="rId1107" Type="http://schemas.openxmlformats.org/officeDocument/2006/relationships/hyperlink" Target="https://www.solarwinds.com/database-performance-analyzer-sql-server" TargetMode="External"/><Relationship Id="rId1108" Type="http://schemas.openxmlformats.org/officeDocument/2006/relationships/hyperlink" Target="https://www.solarwinds.com/" TargetMode="External"/><Relationship Id="rId1109" Type="http://schemas.openxmlformats.org/officeDocument/2006/relationships/hyperlink" Target="https://www.solarwinds.com/storage-resource-monitor" TargetMode="External"/><Relationship Id="rId519" Type="http://schemas.openxmlformats.org/officeDocument/2006/relationships/hyperlink" Target="https://www.securitymetrics.com/" TargetMode="External"/><Relationship Id="rId514" Type="http://schemas.openxmlformats.org/officeDocument/2006/relationships/hyperlink" Target="https://www.securityheadhunter.com/" TargetMode="External"/><Relationship Id="rId513" Type="http://schemas.openxmlformats.org/officeDocument/2006/relationships/hyperlink" Target="https://securitygate.io/platform/" TargetMode="External"/><Relationship Id="rId512" Type="http://schemas.openxmlformats.org/officeDocument/2006/relationships/hyperlink" Target="https://www.securitygate.io/" TargetMode="External"/><Relationship Id="rId511" Type="http://schemas.openxmlformats.org/officeDocument/2006/relationships/hyperlink" Target="https://www.securitydam.com/cyberdam-ddos-protection/" TargetMode="External"/><Relationship Id="rId518" Type="http://schemas.openxmlformats.org/officeDocument/2006/relationships/hyperlink" Target="https://www.securitymetrics.com/data-security" TargetMode="External"/><Relationship Id="rId517" Type="http://schemas.openxmlformats.org/officeDocument/2006/relationships/hyperlink" Target="https://www.securitymetrics.com/" TargetMode="External"/><Relationship Id="rId516" Type="http://schemas.openxmlformats.org/officeDocument/2006/relationships/hyperlink" Target="https://www.securitymetrics.com/security-consulting" TargetMode="External"/><Relationship Id="rId515" Type="http://schemas.openxmlformats.org/officeDocument/2006/relationships/hyperlink" Target="https://www.securitymetrics.com/" TargetMode="External"/><Relationship Id="rId510" Type="http://schemas.openxmlformats.org/officeDocument/2006/relationships/hyperlink" Target="https://www.security-database.com/" TargetMode="External"/><Relationship Id="rId1100" Type="http://schemas.openxmlformats.org/officeDocument/2006/relationships/hyperlink" Target="https://www.solarwinds.com/" TargetMode="External"/><Relationship Id="rId1101" Type="http://schemas.openxmlformats.org/officeDocument/2006/relationships/hyperlink" Target="https://www.solarwinds.com/server-performance-configuration-bundle" TargetMode="External"/><Relationship Id="rId1102" Type="http://schemas.openxmlformats.org/officeDocument/2006/relationships/hyperlink" Target="https://www.solarwinds.com/" TargetMode="External"/><Relationship Id="rId590" Type="http://schemas.openxmlformats.org/officeDocument/2006/relationships/hyperlink" Target="https://www.sendthisfile.com/" TargetMode="External"/><Relationship Id="rId589" Type="http://schemas.openxmlformats.org/officeDocument/2006/relationships/hyperlink" Target="https://www.sendthisfile.com/" TargetMode="External"/><Relationship Id="rId588" Type="http://schemas.openxmlformats.org/officeDocument/2006/relationships/hyperlink" Target="https://www.sendsafely.com/dropzone/" TargetMode="External"/><Relationship Id="rId1170" Type="http://schemas.openxmlformats.org/officeDocument/2006/relationships/hyperlink" Target="https://sonraisecurity.com/" TargetMode="External"/><Relationship Id="rId1171" Type="http://schemas.openxmlformats.org/officeDocument/2006/relationships/hyperlink" Target="https://sonraisecurity.com/" TargetMode="External"/><Relationship Id="rId583" Type="http://schemas.openxmlformats.org/officeDocument/2006/relationships/hyperlink" Target="https://www.sendsafely.com/" TargetMode="External"/><Relationship Id="rId1172" Type="http://schemas.openxmlformats.org/officeDocument/2006/relationships/hyperlink" Target="https://sonraisecurity.com/" TargetMode="External"/><Relationship Id="rId582" Type="http://schemas.openxmlformats.org/officeDocument/2006/relationships/hyperlink" Target="https://www.sendsafely.com/" TargetMode="External"/><Relationship Id="rId1173" Type="http://schemas.openxmlformats.org/officeDocument/2006/relationships/hyperlink" Target="https://sonraisecurity.com/" TargetMode="External"/><Relationship Id="rId581" Type="http://schemas.openxmlformats.org/officeDocument/2006/relationships/hyperlink" Target="https://www.sendsafely.com/" TargetMode="External"/><Relationship Id="rId1174" Type="http://schemas.openxmlformats.org/officeDocument/2006/relationships/hyperlink" Target="http://www.sophos.com" TargetMode="External"/><Relationship Id="rId580" Type="http://schemas.openxmlformats.org/officeDocument/2006/relationships/hyperlink" Target="https://semmle.com/" TargetMode="External"/><Relationship Id="rId1175" Type="http://schemas.openxmlformats.org/officeDocument/2006/relationships/hyperlink" Target="https://www.sophos.com/en-us/products/endpoint-antivirus.aspx" TargetMode="External"/><Relationship Id="rId587" Type="http://schemas.openxmlformats.org/officeDocument/2006/relationships/hyperlink" Target="https://www.sendsafely.com/" TargetMode="External"/><Relationship Id="rId1176" Type="http://schemas.openxmlformats.org/officeDocument/2006/relationships/hyperlink" Target="http://www.sophos.com" TargetMode="External"/><Relationship Id="rId586" Type="http://schemas.openxmlformats.org/officeDocument/2006/relationships/hyperlink" Target="https://www.sendsafely.com/secure-file-transfer/" TargetMode="External"/><Relationship Id="rId1177" Type="http://schemas.openxmlformats.org/officeDocument/2006/relationships/hyperlink" Target="https://www.sophos.com/en-us/products/server-security.aspx" TargetMode="External"/><Relationship Id="rId585" Type="http://schemas.openxmlformats.org/officeDocument/2006/relationships/hyperlink" Target="https://www.sendsafely.com/" TargetMode="External"/><Relationship Id="rId1178" Type="http://schemas.openxmlformats.org/officeDocument/2006/relationships/hyperlink" Target="http://www.sophos.com" TargetMode="External"/><Relationship Id="rId584" Type="http://schemas.openxmlformats.org/officeDocument/2006/relationships/hyperlink" Target="https://www.sendsafely.com/email-security/" TargetMode="External"/><Relationship Id="rId1179" Type="http://schemas.openxmlformats.org/officeDocument/2006/relationships/hyperlink" Target="https://www.sophos.com/en-us/products/managed-threat-response.aspx" TargetMode="External"/><Relationship Id="rId1169" Type="http://schemas.openxmlformats.org/officeDocument/2006/relationships/hyperlink" Target="https://sonraisecurity.com/" TargetMode="External"/><Relationship Id="rId579" Type="http://schemas.openxmlformats.org/officeDocument/2006/relationships/hyperlink" Target="https://semmle.com/" TargetMode="External"/><Relationship Id="rId578" Type="http://schemas.openxmlformats.org/officeDocument/2006/relationships/hyperlink" Target="https://www.seczetta.com/" TargetMode="External"/><Relationship Id="rId577" Type="http://schemas.openxmlformats.org/officeDocument/2006/relationships/hyperlink" Target="https://www.seczetta.com/" TargetMode="External"/><Relationship Id="rId1160" Type="http://schemas.openxmlformats.org/officeDocument/2006/relationships/hyperlink" Target="https://www.sonicwall.com/products/remote-access/" TargetMode="External"/><Relationship Id="rId572" Type="http://schemas.openxmlformats.org/officeDocument/2006/relationships/hyperlink" Target="https://esecutech.com/products/unikey/" TargetMode="External"/><Relationship Id="rId1161" Type="http://schemas.openxmlformats.org/officeDocument/2006/relationships/hyperlink" Target="https://www.sonicwall.com/" TargetMode="External"/><Relationship Id="rId571" Type="http://schemas.openxmlformats.org/officeDocument/2006/relationships/hyperlink" Target="https://esecutech.com/" TargetMode="External"/><Relationship Id="rId1162" Type="http://schemas.openxmlformats.org/officeDocument/2006/relationships/hyperlink" Target="https://www.sonicwall.com/products/firewalls/security-services/capture-client/" TargetMode="External"/><Relationship Id="rId570" Type="http://schemas.openxmlformats.org/officeDocument/2006/relationships/hyperlink" Target="https://securosis.com/" TargetMode="External"/><Relationship Id="rId1163" Type="http://schemas.openxmlformats.org/officeDocument/2006/relationships/hyperlink" Target="https://www.sonicwall.com/" TargetMode="External"/><Relationship Id="rId1164" Type="http://schemas.openxmlformats.org/officeDocument/2006/relationships/hyperlink" Target="https://www.sonicwall.com/products/firewalls/security-services/content-filtering-client/" TargetMode="External"/><Relationship Id="rId576" Type="http://schemas.openxmlformats.org/officeDocument/2006/relationships/hyperlink" Target="https://www.seczetta.com/" TargetMode="External"/><Relationship Id="rId1165" Type="http://schemas.openxmlformats.org/officeDocument/2006/relationships/hyperlink" Target="https://www.sonicwall.com/" TargetMode="External"/><Relationship Id="rId575" Type="http://schemas.openxmlformats.org/officeDocument/2006/relationships/hyperlink" Target="https://esecutech.com/" TargetMode="External"/><Relationship Id="rId1166" Type="http://schemas.openxmlformats.org/officeDocument/2006/relationships/hyperlink" Target="https://www.sonicwall.com/products/management-and-reporting/network-security-manager/" TargetMode="External"/><Relationship Id="rId574" Type="http://schemas.openxmlformats.org/officeDocument/2006/relationships/hyperlink" Target="https://esecutech.com/" TargetMode="External"/><Relationship Id="rId1167" Type="http://schemas.openxmlformats.org/officeDocument/2006/relationships/hyperlink" Target="https://www.sonicwall.com/" TargetMode="External"/><Relationship Id="rId573" Type="http://schemas.openxmlformats.org/officeDocument/2006/relationships/hyperlink" Target="https://esecutech.com/" TargetMode="External"/><Relationship Id="rId1168" Type="http://schemas.openxmlformats.org/officeDocument/2006/relationships/hyperlink" Target="https://www.sonicwall.com/products/secure-wireless/" TargetMode="External"/><Relationship Id="rId1190" Type="http://schemas.openxmlformats.org/officeDocument/2006/relationships/hyperlink" Target="http://www.sophos.com" TargetMode="External"/><Relationship Id="rId1191" Type="http://schemas.openxmlformats.org/officeDocument/2006/relationships/hyperlink" Target="https://www.sophos.com/en-us/products/sophos-email.aspx" TargetMode="External"/><Relationship Id="rId1192" Type="http://schemas.openxmlformats.org/officeDocument/2006/relationships/hyperlink" Target="http://www.sophos.com" TargetMode="External"/><Relationship Id="rId1193" Type="http://schemas.openxmlformats.org/officeDocument/2006/relationships/hyperlink" Target="https://www.sophos.com/en-us/products/mobile-control.aspx" TargetMode="External"/><Relationship Id="rId1194" Type="http://schemas.openxmlformats.org/officeDocument/2006/relationships/hyperlink" Target="http://www.sophos.com" TargetMode="External"/><Relationship Id="rId1195" Type="http://schemas.openxmlformats.org/officeDocument/2006/relationships/hyperlink" Target="https://www.sophos.com/en-us/products/phish-threat.aspx" TargetMode="External"/><Relationship Id="rId1196" Type="http://schemas.openxmlformats.org/officeDocument/2006/relationships/hyperlink" Target="http://www.sophos.com" TargetMode="External"/><Relationship Id="rId1197" Type="http://schemas.openxmlformats.org/officeDocument/2006/relationships/hyperlink" Target="https://www.sophos.com/en-us/products/secure-wifi.aspx" TargetMode="External"/><Relationship Id="rId1198" Type="http://schemas.openxmlformats.org/officeDocument/2006/relationships/hyperlink" Target="http://www.sophos.com" TargetMode="External"/><Relationship Id="rId1199" Type="http://schemas.openxmlformats.org/officeDocument/2006/relationships/hyperlink" Target="https://www.sophos.com/en-us/products/next-gen-firewall.aspx" TargetMode="External"/><Relationship Id="rId599" Type="http://schemas.openxmlformats.org/officeDocument/2006/relationships/hyperlink" Target="https://www.senetas.com/" TargetMode="External"/><Relationship Id="rId1180" Type="http://schemas.openxmlformats.org/officeDocument/2006/relationships/hyperlink" Target="http://www.sophos.com" TargetMode="External"/><Relationship Id="rId1181" Type="http://schemas.openxmlformats.org/officeDocument/2006/relationships/hyperlink" Target="https://www.sophos.com/en-us/products/next-gen-firewall/tech-specs.aspx" TargetMode="External"/><Relationship Id="rId1182" Type="http://schemas.openxmlformats.org/officeDocument/2006/relationships/hyperlink" Target="http://www.sophos.com" TargetMode="External"/><Relationship Id="rId594" Type="http://schemas.openxmlformats.org/officeDocument/2006/relationships/hyperlink" Target="https://www.senetas.com/" TargetMode="External"/><Relationship Id="rId1183" Type="http://schemas.openxmlformats.org/officeDocument/2006/relationships/hyperlink" Target="https://www.sophos.com/en-us/products/choose-firewall.aspx" TargetMode="External"/><Relationship Id="rId593" Type="http://schemas.openxmlformats.org/officeDocument/2006/relationships/hyperlink" Target="https://www.senetas.com/" TargetMode="External"/><Relationship Id="rId1184" Type="http://schemas.openxmlformats.org/officeDocument/2006/relationships/hyperlink" Target="http://www.sophos.com" TargetMode="External"/><Relationship Id="rId592" Type="http://schemas.openxmlformats.org/officeDocument/2006/relationships/hyperlink" Target="https://www.sendthisfile.com/" TargetMode="External"/><Relationship Id="rId1185" Type="http://schemas.openxmlformats.org/officeDocument/2006/relationships/hyperlink" Target="https://www.sophos.com/en-us/products/sophos-central.aspx" TargetMode="External"/><Relationship Id="rId591" Type="http://schemas.openxmlformats.org/officeDocument/2006/relationships/hyperlink" Target="https://www.sendthisfile.com/" TargetMode="External"/><Relationship Id="rId1186" Type="http://schemas.openxmlformats.org/officeDocument/2006/relationships/hyperlink" Target="http://www.sophos.com" TargetMode="External"/><Relationship Id="rId598" Type="http://schemas.openxmlformats.org/officeDocument/2006/relationships/hyperlink" Target="https://www.senetas.com/" TargetMode="External"/><Relationship Id="rId1187" Type="http://schemas.openxmlformats.org/officeDocument/2006/relationships/hyperlink" Target="https://www.sophos.com/en-us/products/central-device-encryption.aspx" TargetMode="External"/><Relationship Id="rId597" Type="http://schemas.openxmlformats.org/officeDocument/2006/relationships/hyperlink" Target="https://www.senetas.com/" TargetMode="External"/><Relationship Id="rId1188" Type="http://schemas.openxmlformats.org/officeDocument/2006/relationships/hyperlink" Target="http://www.sophos.com" TargetMode="External"/><Relationship Id="rId596" Type="http://schemas.openxmlformats.org/officeDocument/2006/relationships/hyperlink" Target="https://www.senetas.com/" TargetMode="External"/><Relationship Id="rId1189" Type="http://schemas.openxmlformats.org/officeDocument/2006/relationships/hyperlink" Target="https://www.sophos.com/en-us/products/cloud-optix.aspx" TargetMode="External"/><Relationship Id="rId595" Type="http://schemas.openxmlformats.org/officeDocument/2006/relationships/hyperlink" Target="https://www.senetas.com/" TargetMode="External"/><Relationship Id="rId1136" Type="http://schemas.openxmlformats.org/officeDocument/2006/relationships/hyperlink" Target="https://www.somansatech.com/" TargetMode="External"/><Relationship Id="rId1137" Type="http://schemas.openxmlformats.org/officeDocument/2006/relationships/hyperlink" Target="https://www.somansatech.com/" TargetMode="External"/><Relationship Id="rId1138" Type="http://schemas.openxmlformats.org/officeDocument/2006/relationships/hyperlink" Target="https://www.somansatech.com/" TargetMode="External"/><Relationship Id="rId1139" Type="http://schemas.openxmlformats.org/officeDocument/2006/relationships/hyperlink" Target="https://somerdata.com/" TargetMode="External"/><Relationship Id="rId547" Type="http://schemas.openxmlformats.org/officeDocument/2006/relationships/hyperlink" Target="https://securityorb.com/stem/" TargetMode="External"/><Relationship Id="rId546" Type="http://schemas.openxmlformats.org/officeDocument/2006/relationships/hyperlink" Target="https://www.securityorb.com/" TargetMode="External"/><Relationship Id="rId545" Type="http://schemas.openxmlformats.org/officeDocument/2006/relationships/hyperlink" Target="https://securityorb.com/is4k/" TargetMode="External"/><Relationship Id="rId544" Type="http://schemas.openxmlformats.org/officeDocument/2006/relationships/hyperlink" Target="https://www.securityorb.com/" TargetMode="External"/><Relationship Id="rId549" Type="http://schemas.openxmlformats.org/officeDocument/2006/relationships/hyperlink" Target="https://www.securityrecruiter.com/" TargetMode="External"/><Relationship Id="rId548" Type="http://schemas.openxmlformats.org/officeDocument/2006/relationships/hyperlink" Target="https://www.securityorb.com/" TargetMode="External"/><Relationship Id="rId1130" Type="http://schemas.openxmlformats.org/officeDocument/2006/relationships/hyperlink" Target="https://solitonsystems.com/" TargetMode="External"/><Relationship Id="rId1131" Type="http://schemas.openxmlformats.org/officeDocument/2006/relationships/hyperlink" Target="https://solitonsystems.com/" TargetMode="External"/><Relationship Id="rId543" Type="http://schemas.openxmlformats.org/officeDocument/2006/relationships/hyperlink" Target="https://www.securitymetrics.com/webpage-integrity-monitoring" TargetMode="External"/><Relationship Id="rId1132" Type="http://schemas.openxmlformats.org/officeDocument/2006/relationships/hyperlink" Target="https://solitonsystems.com/" TargetMode="External"/><Relationship Id="rId542" Type="http://schemas.openxmlformats.org/officeDocument/2006/relationships/hyperlink" Target="https://www.securitymetrics.com/" TargetMode="External"/><Relationship Id="rId1133" Type="http://schemas.openxmlformats.org/officeDocument/2006/relationships/hyperlink" Target="http://soluble.ai" TargetMode="External"/><Relationship Id="rId541" Type="http://schemas.openxmlformats.org/officeDocument/2006/relationships/hyperlink" Target="https://www.securitymetrics.com/vulnerability-scan" TargetMode="External"/><Relationship Id="rId1134" Type="http://schemas.openxmlformats.org/officeDocument/2006/relationships/hyperlink" Target="https://www.soluble.ai/" TargetMode="External"/><Relationship Id="rId540" Type="http://schemas.openxmlformats.org/officeDocument/2006/relationships/hyperlink" Target="https://www.securitymetrics.com/" TargetMode="External"/><Relationship Id="rId1135" Type="http://schemas.openxmlformats.org/officeDocument/2006/relationships/hyperlink" Target="https://www.somansatech.com/" TargetMode="External"/><Relationship Id="rId1125" Type="http://schemas.openxmlformats.org/officeDocument/2006/relationships/hyperlink" Target="https://solitonsystems.com/" TargetMode="External"/><Relationship Id="rId1126" Type="http://schemas.openxmlformats.org/officeDocument/2006/relationships/hyperlink" Target="https://solitonsystems.com/" TargetMode="External"/><Relationship Id="rId1127" Type="http://schemas.openxmlformats.org/officeDocument/2006/relationships/hyperlink" Target="https://solitonsystems.com/" TargetMode="External"/><Relationship Id="rId1128" Type="http://schemas.openxmlformats.org/officeDocument/2006/relationships/hyperlink" Target="https://solitonsystems.com/" TargetMode="External"/><Relationship Id="rId1129" Type="http://schemas.openxmlformats.org/officeDocument/2006/relationships/hyperlink" Target="https://solitonsystems.com/" TargetMode="External"/><Relationship Id="rId536" Type="http://schemas.openxmlformats.org/officeDocument/2006/relationships/hyperlink" Target="https://www.securitymetrics.com/" TargetMode="External"/><Relationship Id="rId535" Type="http://schemas.openxmlformats.org/officeDocument/2006/relationships/hyperlink" Target="https://www.securitymetrics.com/internal-network-scan" TargetMode="External"/><Relationship Id="rId534" Type="http://schemas.openxmlformats.org/officeDocument/2006/relationships/hyperlink" Target="https://www.securitymetrics.com/" TargetMode="External"/><Relationship Id="rId533" Type="http://schemas.openxmlformats.org/officeDocument/2006/relationships/hyperlink" Target="https://www.securitymetrics.com/mobile" TargetMode="External"/><Relationship Id="rId539" Type="http://schemas.openxmlformats.org/officeDocument/2006/relationships/hyperlink" Target="https://www.securitymetrics.com/shopping-cart-monitor" TargetMode="External"/><Relationship Id="rId538" Type="http://schemas.openxmlformats.org/officeDocument/2006/relationships/hyperlink" Target="https://www.securitymetrics.com/" TargetMode="External"/><Relationship Id="rId537" Type="http://schemas.openxmlformats.org/officeDocument/2006/relationships/hyperlink" Target="https://www.securitymetrics.com/shopping-cart-inspect" TargetMode="External"/><Relationship Id="rId1120" Type="http://schemas.openxmlformats.org/officeDocument/2006/relationships/hyperlink" Target="https://www.solarwinds.com/" TargetMode="External"/><Relationship Id="rId532" Type="http://schemas.openxmlformats.org/officeDocument/2006/relationships/hyperlink" Target="https://www.securitymetrics.com/" TargetMode="External"/><Relationship Id="rId1121" Type="http://schemas.openxmlformats.org/officeDocument/2006/relationships/hyperlink" Target="https://www.solarwinds.com/web-performance-monitor" TargetMode="External"/><Relationship Id="rId531" Type="http://schemas.openxmlformats.org/officeDocument/2006/relationships/hyperlink" Target="https://www.securitymetrics.com/security-training" TargetMode="External"/><Relationship Id="rId1122" Type="http://schemas.openxmlformats.org/officeDocument/2006/relationships/hyperlink" Target="https://www.solebit.io/" TargetMode="External"/><Relationship Id="rId530" Type="http://schemas.openxmlformats.org/officeDocument/2006/relationships/hyperlink" Target="https://www.securitymetrics.com/" TargetMode="External"/><Relationship Id="rId1123" Type="http://schemas.openxmlformats.org/officeDocument/2006/relationships/hyperlink" Target="https://www.solera.com/" TargetMode="External"/><Relationship Id="rId1124" Type="http://schemas.openxmlformats.org/officeDocument/2006/relationships/hyperlink" Target="https://solitonsystems.com/" TargetMode="External"/><Relationship Id="rId1158" Type="http://schemas.openxmlformats.org/officeDocument/2006/relationships/hyperlink" Target="https://www.sonicwall.com/" TargetMode="External"/><Relationship Id="rId1159" Type="http://schemas.openxmlformats.org/officeDocument/2006/relationships/hyperlink" Target="https://www.sonicwall.com/" TargetMode="External"/><Relationship Id="rId569" Type="http://schemas.openxmlformats.org/officeDocument/2006/relationships/hyperlink" Target="https://securosis.com/" TargetMode="External"/><Relationship Id="rId568" Type="http://schemas.openxmlformats.org/officeDocument/2006/relationships/hyperlink" Target="https://securosis.com/" TargetMode="External"/><Relationship Id="rId567" Type="http://schemas.openxmlformats.org/officeDocument/2006/relationships/hyperlink" Target="https://securosis.com/" TargetMode="External"/><Relationship Id="rId566" Type="http://schemas.openxmlformats.org/officeDocument/2006/relationships/hyperlink" Target="https://www.securonix.com/products/user-and-entity-behavior-analytics/" TargetMode="External"/><Relationship Id="rId561" Type="http://schemas.openxmlformats.org/officeDocument/2006/relationships/hyperlink" Target="https://www.securonix.com/" TargetMode="External"/><Relationship Id="rId1150" Type="http://schemas.openxmlformats.org/officeDocument/2006/relationships/hyperlink" Target="https://www.sonicwall.com/" TargetMode="External"/><Relationship Id="rId560" Type="http://schemas.openxmlformats.org/officeDocument/2006/relationships/hyperlink" Target="https://www.securonix.com/products/security-orchestration-automation-and-response/" TargetMode="External"/><Relationship Id="rId1151" Type="http://schemas.openxmlformats.org/officeDocument/2006/relationships/hyperlink" Target="https://www.sonicwall.com/products/capture-security-appliance/" TargetMode="External"/><Relationship Id="rId1152" Type="http://schemas.openxmlformats.org/officeDocument/2006/relationships/hyperlink" Target="https://www.sonicwall.com/" TargetMode="External"/><Relationship Id="rId1153" Type="http://schemas.openxmlformats.org/officeDocument/2006/relationships/hyperlink" Target="https://www.sonicwall.com/products/cloud-security/cloud-app-security/" TargetMode="External"/><Relationship Id="rId565" Type="http://schemas.openxmlformats.org/officeDocument/2006/relationships/hyperlink" Target="https://www.securonix.com/" TargetMode="External"/><Relationship Id="rId1154" Type="http://schemas.openxmlformats.org/officeDocument/2006/relationships/hyperlink" Target="https://www.sonicwall.com/" TargetMode="External"/><Relationship Id="rId564" Type="http://schemas.openxmlformats.org/officeDocument/2006/relationships/hyperlink" Target="https://www.securonix.com/products/security-data-lake/" TargetMode="External"/><Relationship Id="rId1155" Type="http://schemas.openxmlformats.org/officeDocument/2006/relationships/hyperlink" Target="https://www.sonicwall.com/products/cloud-edge-secure-access/" TargetMode="External"/><Relationship Id="rId563" Type="http://schemas.openxmlformats.org/officeDocument/2006/relationships/hyperlink" Target="https://www.securonix.com/" TargetMode="External"/><Relationship Id="rId1156" Type="http://schemas.openxmlformats.org/officeDocument/2006/relationships/hyperlink" Target="https://www.sonicwall.com/" TargetMode="External"/><Relationship Id="rId562" Type="http://schemas.openxmlformats.org/officeDocument/2006/relationships/hyperlink" Target="https://www.securonix.com/products/network-detection-and-response/" TargetMode="External"/><Relationship Id="rId1157" Type="http://schemas.openxmlformats.org/officeDocument/2006/relationships/hyperlink" Target="https://www.sonicwall.com/" TargetMode="External"/><Relationship Id="rId1147" Type="http://schemas.openxmlformats.org/officeDocument/2006/relationships/hyperlink" Target="https://www.sonatype.com/" TargetMode="External"/><Relationship Id="rId1148" Type="http://schemas.openxmlformats.org/officeDocument/2006/relationships/hyperlink" Target="https://www.sonatype.com/" TargetMode="External"/><Relationship Id="rId1149" Type="http://schemas.openxmlformats.org/officeDocument/2006/relationships/hyperlink" Target="https://www.sonavation.com/" TargetMode="External"/><Relationship Id="rId558" Type="http://schemas.openxmlformats.org/officeDocument/2006/relationships/hyperlink" Target="https://www.securonix.com/products/next-generation-siem/" TargetMode="External"/><Relationship Id="rId557" Type="http://schemas.openxmlformats.org/officeDocument/2006/relationships/hyperlink" Target="https://www.securonix.com/" TargetMode="External"/><Relationship Id="rId556" Type="http://schemas.openxmlformats.org/officeDocument/2006/relationships/hyperlink" Target="https://securitytracker.com/" TargetMode="External"/><Relationship Id="rId555" Type="http://schemas.openxmlformats.org/officeDocument/2006/relationships/hyperlink" Target="https://securityscorecard.com/" TargetMode="External"/><Relationship Id="rId559" Type="http://schemas.openxmlformats.org/officeDocument/2006/relationships/hyperlink" Target="https://www.securonix.com/" TargetMode="External"/><Relationship Id="rId550" Type="http://schemas.openxmlformats.org/officeDocument/2006/relationships/hyperlink" Target="https://www.securityrecruiter.com/" TargetMode="External"/><Relationship Id="rId1140" Type="http://schemas.openxmlformats.org/officeDocument/2006/relationships/hyperlink" Target="https://sonarsource.com/" TargetMode="External"/><Relationship Id="rId1141" Type="http://schemas.openxmlformats.org/officeDocument/2006/relationships/hyperlink" Target="https://sonarsource.com/" TargetMode="External"/><Relationship Id="rId1142" Type="http://schemas.openxmlformats.org/officeDocument/2006/relationships/hyperlink" Target="https://sonarsource.com/" TargetMode="External"/><Relationship Id="rId554" Type="http://schemas.openxmlformats.org/officeDocument/2006/relationships/hyperlink" Target="https://securityscorecard.com/" TargetMode="External"/><Relationship Id="rId1143" Type="http://schemas.openxmlformats.org/officeDocument/2006/relationships/hyperlink" Target="https://sonarsource.com/" TargetMode="External"/><Relationship Id="rId553" Type="http://schemas.openxmlformats.org/officeDocument/2006/relationships/hyperlink" Target="https://securityscorecard.com/" TargetMode="External"/><Relationship Id="rId1144" Type="http://schemas.openxmlformats.org/officeDocument/2006/relationships/hyperlink" Target="https://sonarsource.com/" TargetMode="External"/><Relationship Id="rId552" Type="http://schemas.openxmlformats.org/officeDocument/2006/relationships/hyperlink" Target="https://securityscorecard.com/" TargetMode="External"/><Relationship Id="rId1145" Type="http://schemas.openxmlformats.org/officeDocument/2006/relationships/hyperlink" Target="https://sonarsource.com/" TargetMode="External"/><Relationship Id="rId551" Type="http://schemas.openxmlformats.org/officeDocument/2006/relationships/hyperlink" Target="https://www.securityrecruiter.com/" TargetMode="External"/><Relationship Id="rId1146" Type="http://schemas.openxmlformats.org/officeDocument/2006/relationships/hyperlink" Target="https://www.sonatype.com/" TargetMode="External"/><Relationship Id="rId495" Type="http://schemas.openxmlformats.org/officeDocument/2006/relationships/hyperlink" Target="https://securityscorecard.com/product/security-ratings" TargetMode="External"/><Relationship Id="rId494" Type="http://schemas.openxmlformats.org/officeDocument/2006/relationships/hyperlink" Target="https://securityscorecard.com/" TargetMode="External"/><Relationship Id="rId493" Type="http://schemas.openxmlformats.org/officeDocument/2006/relationships/hyperlink" Target="https://securityscorecard.com/product/security-data" TargetMode="External"/><Relationship Id="rId492" Type="http://schemas.openxmlformats.org/officeDocument/2006/relationships/hyperlink" Target="https://securityscorecard.com/" TargetMode="External"/><Relationship Id="rId499" Type="http://schemas.openxmlformats.org/officeDocument/2006/relationships/hyperlink" Target="https://www.securityweaver.com/" TargetMode="External"/><Relationship Id="rId498" Type="http://schemas.openxmlformats.org/officeDocument/2006/relationships/hyperlink" Target="https://www.securityweaver.com/en/solutions/access-management" TargetMode="External"/><Relationship Id="rId497" Type="http://schemas.openxmlformats.org/officeDocument/2006/relationships/hyperlink" Target="https://www.securityweaver.com/" TargetMode="External"/><Relationship Id="rId496" Type="http://schemas.openxmlformats.org/officeDocument/2006/relationships/hyperlink" Target="http://securityuniversity.net" TargetMode="External"/><Relationship Id="rId1213" Type="http://schemas.openxmlformats.org/officeDocument/2006/relationships/hyperlink" Target="https://sourcedefense.com/check-your-exposure/" TargetMode="External"/><Relationship Id="rId1214" Type="http://schemas.openxmlformats.org/officeDocument/2006/relationships/hyperlink" Target="http://sourcedefense.com/" TargetMode="External"/><Relationship Id="rId1215" Type="http://schemas.openxmlformats.org/officeDocument/2006/relationships/hyperlink" Target="https://sourcedefense.com/products/admin/" TargetMode="External"/><Relationship Id="rId1216" Type="http://schemas.openxmlformats.org/officeDocument/2006/relationships/hyperlink" Target="http://sourcedefense.com/" TargetMode="External"/><Relationship Id="rId1217" Type="http://schemas.openxmlformats.org/officeDocument/2006/relationships/hyperlink" Target="https://sourcedefense.com/products/platform/" TargetMode="External"/><Relationship Id="rId1218" Type="http://schemas.openxmlformats.org/officeDocument/2006/relationships/hyperlink" Target="http://sourcedefense.com/" TargetMode="External"/><Relationship Id="rId1219" Type="http://schemas.openxmlformats.org/officeDocument/2006/relationships/hyperlink" Target="https://sourcedefense.com/products/vice/" TargetMode="External"/><Relationship Id="rId1210" Type="http://schemas.openxmlformats.org/officeDocument/2006/relationships/hyperlink" Target="http://www.soti.net/" TargetMode="External"/><Relationship Id="rId1211" Type="http://schemas.openxmlformats.org/officeDocument/2006/relationships/hyperlink" Target="http://www.soti.net/" TargetMode="External"/><Relationship Id="rId1212" Type="http://schemas.openxmlformats.org/officeDocument/2006/relationships/hyperlink" Target="http://sourcedefense.com/" TargetMode="External"/><Relationship Id="rId1202" Type="http://schemas.openxmlformats.org/officeDocument/2006/relationships/hyperlink" Target="http://www.soti.net/" TargetMode="External"/><Relationship Id="rId1203" Type="http://schemas.openxmlformats.org/officeDocument/2006/relationships/hyperlink" Target="http://www.soti.net/" TargetMode="External"/><Relationship Id="rId1204" Type="http://schemas.openxmlformats.org/officeDocument/2006/relationships/hyperlink" Target="http://www.soti.net/" TargetMode="External"/><Relationship Id="rId1205" Type="http://schemas.openxmlformats.org/officeDocument/2006/relationships/hyperlink" Target="http://www.soti.net/" TargetMode="External"/><Relationship Id="rId1206" Type="http://schemas.openxmlformats.org/officeDocument/2006/relationships/hyperlink" Target="http://www.soti.net/" TargetMode="External"/><Relationship Id="rId1207" Type="http://schemas.openxmlformats.org/officeDocument/2006/relationships/hyperlink" Target="http://www.soti.net/" TargetMode="External"/><Relationship Id="rId1208" Type="http://schemas.openxmlformats.org/officeDocument/2006/relationships/hyperlink" Target="http://www.soti.net/" TargetMode="External"/><Relationship Id="rId1209" Type="http://schemas.openxmlformats.org/officeDocument/2006/relationships/hyperlink" Target="http://www.soti.net/" TargetMode="External"/><Relationship Id="rId1200" Type="http://schemas.openxmlformats.org/officeDocument/2006/relationships/hyperlink" Target="http://www.soti.net/" TargetMode="External"/><Relationship Id="rId1201" Type="http://schemas.openxmlformats.org/officeDocument/2006/relationships/hyperlink" Target="http://www.soti.net/" TargetMode="External"/><Relationship Id="rId1235" Type="http://schemas.openxmlformats.org/officeDocument/2006/relationships/hyperlink" Target="https://www.sparkcognition.com/" TargetMode="External"/><Relationship Id="rId1236" Type="http://schemas.openxmlformats.org/officeDocument/2006/relationships/hyperlink" Target="https://www.sparkcognition.com/products/deeparmor/" TargetMode="External"/><Relationship Id="rId1237" Type="http://schemas.openxmlformats.org/officeDocument/2006/relationships/hyperlink" Target="https://www.sparkcognition.com/" TargetMode="External"/><Relationship Id="rId1238" Type="http://schemas.openxmlformats.org/officeDocument/2006/relationships/hyperlink" Target="https://www.sparkcognition.com/products/deepnlp/" TargetMode="External"/><Relationship Id="rId1239" Type="http://schemas.openxmlformats.org/officeDocument/2006/relationships/hyperlink" Target="https://www.sparkcognition.com/" TargetMode="External"/><Relationship Id="rId409" Type="http://schemas.openxmlformats.org/officeDocument/2006/relationships/hyperlink" Target="https://www.securitycompass.com/" TargetMode="External"/><Relationship Id="rId404" Type="http://schemas.openxmlformats.org/officeDocument/2006/relationships/hyperlink" Target="https://www.securitybrigade.com/" TargetMode="External"/><Relationship Id="rId403" Type="http://schemas.openxmlformats.org/officeDocument/2006/relationships/hyperlink" Target="https://www.securitybrigade.com/" TargetMode="External"/><Relationship Id="rId402" Type="http://schemas.openxmlformats.org/officeDocument/2006/relationships/hyperlink" Target="https://www.securitybrigade.com/" TargetMode="External"/><Relationship Id="rId401" Type="http://schemas.openxmlformats.org/officeDocument/2006/relationships/hyperlink" Target="https://www.securitybrigade.com/" TargetMode="External"/><Relationship Id="rId408" Type="http://schemas.openxmlformats.org/officeDocument/2006/relationships/hyperlink" Target="https://www.securitycompass.com/" TargetMode="External"/><Relationship Id="rId407" Type="http://schemas.openxmlformats.org/officeDocument/2006/relationships/hyperlink" Target="https://www.securitybrigade.com/" TargetMode="External"/><Relationship Id="rId406" Type="http://schemas.openxmlformats.org/officeDocument/2006/relationships/hyperlink" Target="https://www.securitybrigade.com/" TargetMode="External"/><Relationship Id="rId405" Type="http://schemas.openxmlformats.org/officeDocument/2006/relationships/hyperlink" Target="https://www.securitybrigade.com/" TargetMode="External"/><Relationship Id="rId1230" Type="http://schemas.openxmlformats.org/officeDocument/2006/relationships/hyperlink" Target="https://www.spamhaus.com/product/dns-firewall/" TargetMode="External"/><Relationship Id="rId400" Type="http://schemas.openxmlformats.org/officeDocument/2006/relationships/hyperlink" Target="https://www.security-audit.com" TargetMode="External"/><Relationship Id="rId1231" Type="http://schemas.openxmlformats.org/officeDocument/2006/relationships/hyperlink" Target="https://www.spamhaus.com/" TargetMode="External"/><Relationship Id="rId1232" Type="http://schemas.openxmlformats.org/officeDocument/2006/relationships/hyperlink" Target="https://www.spamhaus.com/product/passive-dns/" TargetMode="External"/><Relationship Id="rId1233" Type="http://schemas.openxmlformats.org/officeDocument/2006/relationships/hyperlink" Target="https://www.sparkcognition.com/" TargetMode="External"/><Relationship Id="rId1234" Type="http://schemas.openxmlformats.org/officeDocument/2006/relationships/hyperlink" Target="https://www.sparkcognition.com/products/darwin/" TargetMode="External"/><Relationship Id="rId1224" Type="http://schemas.openxmlformats.org/officeDocument/2006/relationships/hyperlink" Target="https://www.sovereign.ai/" TargetMode="External"/><Relationship Id="rId1225" Type="http://schemas.openxmlformats.org/officeDocument/2006/relationships/hyperlink" Target="https://www.spamhaus.com/" TargetMode="External"/><Relationship Id="rId1226" Type="http://schemas.openxmlformats.org/officeDocument/2006/relationships/hyperlink" Target="https://www.spamhaus.com/product/border-gateway-protocol/" TargetMode="External"/><Relationship Id="rId1227" Type="http://schemas.openxmlformats.org/officeDocument/2006/relationships/hyperlink" Target="https://www.spamhaus.com/" TargetMode="External"/><Relationship Id="rId1228" Type="http://schemas.openxmlformats.org/officeDocument/2006/relationships/hyperlink" Target="https://www.spamhaus.com/product/data-query-service/" TargetMode="External"/><Relationship Id="rId1229" Type="http://schemas.openxmlformats.org/officeDocument/2006/relationships/hyperlink" Target="https://www.spamhaus.com/" TargetMode="External"/><Relationship Id="rId1220" Type="http://schemas.openxmlformats.org/officeDocument/2006/relationships/hyperlink" Target="http://sourcedefense.com/" TargetMode="External"/><Relationship Id="rId1221" Type="http://schemas.openxmlformats.org/officeDocument/2006/relationships/hyperlink" Target="https://sourcedefense.com/products/wipp/" TargetMode="External"/><Relationship Id="rId1222" Type="http://schemas.openxmlformats.org/officeDocument/2006/relationships/hyperlink" Target="https://www.sovereign.ai/" TargetMode="External"/><Relationship Id="rId1223" Type="http://schemas.openxmlformats.org/officeDocument/2006/relationships/hyperlink" Target="https://www.sovereign.ai/" TargetMode="External"/><Relationship Id="rId469" Type="http://schemas.openxmlformats.org/officeDocument/2006/relationships/hyperlink" Target="https://www.securityondemand.com/" TargetMode="External"/><Relationship Id="rId468" Type="http://schemas.openxmlformats.org/officeDocument/2006/relationships/hyperlink" Target="https://www.securityondemand.com/managed-web-application-firewall/" TargetMode="External"/><Relationship Id="rId467" Type="http://schemas.openxmlformats.org/officeDocument/2006/relationships/hyperlink" Target="https://www.securityondemand.com/" TargetMode="External"/><Relationship Id="rId1290" Type="http://schemas.openxmlformats.org/officeDocument/2006/relationships/hyperlink" Target="https://spohnsolutions.com/it-security/" TargetMode="External"/><Relationship Id="rId1291" Type="http://schemas.openxmlformats.org/officeDocument/2006/relationships/hyperlink" Target="https://spohnsolutions.com/" TargetMode="External"/><Relationship Id="rId1292" Type="http://schemas.openxmlformats.org/officeDocument/2006/relationships/hyperlink" Target="https://spohnsolutions.com/security-consulting/penetration-testing/" TargetMode="External"/><Relationship Id="rId462" Type="http://schemas.openxmlformats.org/officeDocument/2006/relationships/hyperlink" Target="https://www.securityondemand.com/managed-firewall/" TargetMode="External"/><Relationship Id="rId1293" Type="http://schemas.openxmlformats.org/officeDocument/2006/relationships/hyperlink" Target="https://spohnsolutions.com/" TargetMode="External"/><Relationship Id="rId461" Type="http://schemas.openxmlformats.org/officeDocument/2006/relationships/hyperlink" Target="https://www.securityondemand.com/" TargetMode="External"/><Relationship Id="rId1294" Type="http://schemas.openxmlformats.org/officeDocument/2006/relationships/hyperlink" Target="https://spohnsolutions.com/security-consulting/enterprise-it-security-assessment/" TargetMode="External"/><Relationship Id="rId460" Type="http://schemas.openxmlformats.org/officeDocument/2006/relationships/hyperlink" Target="https://www.securityondemand.com/dns-protection/" TargetMode="External"/><Relationship Id="rId1295" Type="http://schemas.openxmlformats.org/officeDocument/2006/relationships/hyperlink" Target="https://spohnsolutions.com/" TargetMode="External"/><Relationship Id="rId1296" Type="http://schemas.openxmlformats.org/officeDocument/2006/relationships/hyperlink" Target="https://spohnsolutions.com/security-consulting/social-engineering/" TargetMode="External"/><Relationship Id="rId466" Type="http://schemas.openxmlformats.org/officeDocument/2006/relationships/hyperlink" Target="https://www.securityondemand.com/managed-network-access-control-service/" TargetMode="External"/><Relationship Id="rId1297" Type="http://schemas.openxmlformats.org/officeDocument/2006/relationships/hyperlink" Target="https://spohnsolutions.com/" TargetMode="External"/><Relationship Id="rId465" Type="http://schemas.openxmlformats.org/officeDocument/2006/relationships/hyperlink" Target="https://www.securityondemand.com/" TargetMode="External"/><Relationship Id="rId1298" Type="http://schemas.openxmlformats.org/officeDocument/2006/relationships/hyperlink" Target="https://spohnsolutions.com/security-consulting/bcdr-planning/" TargetMode="External"/><Relationship Id="rId464" Type="http://schemas.openxmlformats.org/officeDocument/2006/relationships/hyperlink" Target="https://www.securityondemand.com/managed-intrusion-prevention-ipsids/" TargetMode="External"/><Relationship Id="rId1299" Type="http://schemas.openxmlformats.org/officeDocument/2006/relationships/hyperlink" Target="https://www.spotflux.com/" TargetMode="External"/><Relationship Id="rId463" Type="http://schemas.openxmlformats.org/officeDocument/2006/relationships/hyperlink" Target="https://www.securityondemand.com/" TargetMode="External"/><Relationship Id="rId459" Type="http://schemas.openxmlformats.org/officeDocument/2006/relationships/hyperlink" Target="https://www.securityondemand.com/" TargetMode="External"/><Relationship Id="rId458" Type="http://schemas.openxmlformats.org/officeDocument/2006/relationships/hyperlink" Target="https://www.securityondemand.com/advanced-threat-log-analysis-service/" TargetMode="External"/><Relationship Id="rId457" Type="http://schemas.openxmlformats.org/officeDocument/2006/relationships/hyperlink" Target="https://www.securityondemand.com/" TargetMode="External"/><Relationship Id="rId456" Type="http://schemas.openxmlformats.org/officeDocument/2006/relationships/hyperlink" Target="https://www.securitymentor.com/" TargetMode="External"/><Relationship Id="rId1280" Type="http://schemas.openxmlformats.org/officeDocument/2006/relationships/hyperlink" Target="http://www.splunk.com" TargetMode="External"/><Relationship Id="rId1281" Type="http://schemas.openxmlformats.org/officeDocument/2006/relationships/hyperlink" Target="http://www.splunk.com" TargetMode="External"/><Relationship Id="rId451" Type="http://schemas.openxmlformats.org/officeDocument/2006/relationships/hyperlink" Target="http://www.smpone.com/strategic-security-programs" TargetMode="External"/><Relationship Id="rId1282" Type="http://schemas.openxmlformats.org/officeDocument/2006/relationships/hyperlink" Target="http://www.splunk.com" TargetMode="External"/><Relationship Id="rId450" Type="http://schemas.openxmlformats.org/officeDocument/2006/relationships/hyperlink" Target="https://www.smpone.com/" TargetMode="External"/><Relationship Id="rId1283" Type="http://schemas.openxmlformats.org/officeDocument/2006/relationships/hyperlink" Target="http://www.splunk.com" TargetMode="External"/><Relationship Id="rId1284" Type="http://schemas.openxmlformats.org/officeDocument/2006/relationships/hyperlink" Target="http://www.splunk.com" TargetMode="External"/><Relationship Id="rId1285" Type="http://schemas.openxmlformats.org/officeDocument/2006/relationships/hyperlink" Target="http://www.splunk.com" TargetMode="External"/><Relationship Id="rId455" Type="http://schemas.openxmlformats.org/officeDocument/2006/relationships/hyperlink" Target="https://www.securitymentor.com/" TargetMode="External"/><Relationship Id="rId1286" Type="http://schemas.openxmlformats.org/officeDocument/2006/relationships/hyperlink" Target="http://www.splunk.com" TargetMode="External"/><Relationship Id="rId454" Type="http://schemas.openxmlformats.org/officeDocument/2006/relationships/hyperlink" Target="https://www.securitymentor.com/" TargetMode="External"/><Relationship Id="rId1287" Type="http://schemas.openxmlformats.org/officeDocument/2006/relationships/hyperlink" Target="https://spohnsolutions.com/" TargetMode="External"/><Relationship Id="rId453" Type="http://schemas.openxmlformats.org/officeDocument/2006/relationships/hyperlink" Target="https://www.securitymentor.com/" TargetMode="External"/><Relationship Id="rId1288" Type="http://schemas.openxmlformats.org/officeDocument/2006/relationships/hyperlink" Target="https://spohnsolutions.com/" TargetMode="External"/><Relationship Id="rId452" Type="http://schemas.openxmlformats.org/officeDocument/2006/relationships/hyperlink" Target="https://www.securitymentor.com/" TargetMode="External"/><Relationship Id="rId1289" Type="http://schemas.openxmlformats.org/officeDocument/2006/relationships/hyperlink" Target="https://spohnsolutions.com/" TargetMode="External"/><Relationship Id="rId491" Type="http://schemas.openxmlformats.org/officeDocument/2006/relationships/hyperlink" Target="https://securityscorecard.com/product/professional-services" TargetMode="External"/><Relationship Id="rId490" Type="http://schemas.openxmlformats.org/officeDocument/2006/relationships/hyperlink" Target="https://securityscorecard.com/" TargetMode="External"/><Relationship Id="rId489" Type="http://schemas.openxmlformats.org/officeDocument/2006/relationships/hyperlink" Target="https://securityscorecard.com/product/atlas" TargetMode="External"/><Relationship Id="rId484" Type="http://schemas.openxmlformats.org/officeDocument/2006/relationships/hyperlink" Target="https://www.securityrisksolutions.com/" TargetMode="External"/><Relationship Id="rId483" Type="http://schemas.openxmlformats.org/officeDocument/2006/relationships/hyperlink" Target="http://www.securityrisksolutions.com/services5.html" TargetMode="External"/><Relationship Id="rId482" Type="http://schemas.openxmlformats.org/officeDocument/2006/relationships/hyperlink" Target="https://www.securityrisksolutions.com/" TargetMode="External"/><Relationship Id="rId481" Type="http://schemas.openxmlformats.org/officeDocument/2006/relationships/hyperlink" Target="http://www.securityrisksolutions.com/services3.html" TargetMode="External"/><Relationship Id="rId488" Type="http://schemas.openxmlformats.org/officeDocument/2006/relationships/hyperlink" Target="https://securityscorecard.com/" TargetMode="External"/><Relationship Id="rId487" Type="http://schemas.openxmlformats.org/officeDocument/2006/relationships/hyperlink" Target="http://www.securityrisksolutions.com/services1.html" TargetMode="External"/><Relationship Id="rId486" Type="http://schemas.openxmlformats.org/officeDocument/2006/relationships/hyperlink" Target="https://www.securityrisksolutions.com/" TargetMode="External"/><Relationship Id="rId485" Type="http://schemas.openxmlformats.org/officeDocument/2006/relationships/hyperlink" Target="http://www.securityrisksolutions.com/services4.html" TargetMode="External"/><Relationship Id="rId480" Type="http://schemas.openxmlformats.org/officeDocument/2006/relationships/hyperlink" Target="https://www.securityrisksolutions.com/" TargetMode="External"/><Relationship Id="rId479" Type="http://schemas.openxmlformats.org/officeDocument/2006/relationships/hyperlink" Target="http://www.securityrisksolutions.com/services2.html" TargetMode="External"/><Relationship Id="rId478" Type="http://schemas.openxmlformats.org/officeDocument/2006/relationships/hyperlink" Target="https://www.securityrisksolutions.com/" TargetMode="External"/><Relationship Id="rId473" Type="http://schemas.openxmlformats.org/officeDocument/2006/relationships/hyperlink" Target="https://www.securityondemand.com/" TargetMode="External"/><Relationship Id="rId472" Type="http://schemas.openxmlformats.org/officeDocument/2006/relationships/hyperlink" Target="https://www.securityondemand.com/threatwatch-hunt/" TargetMode="External"/><Relationship Id="rId471" Type="http://schemas.openxmlformats.org/officeDocument/2006/relationships/hyperlink" Target="https://www.securityondemand.com/" TargetMode="External"/><Relationship Id="rId470" Type="http://schemas.openxmlformats.org/officeDocument/2006/relationships/hyperlink" Target="https://www.securityondemand.com/compliance/" TargetMode="External"/><Relationship Id="rId477" Type="http://schemas.openxmlformats.org/officeDocument/2006/relationships/hyperlink" Target="https://securityonionsolutions.com" TargetMode="External"/><Relationship Id="rId476" Type="http://schemas.openxmlformats.org/officeDocument/2006/relationships/hyperlink" Target="https://securityonionsolutions.com" TargetMode="External"/><Relationship Id="rId475" Type="http://schemas.openxmlformats.org/officeDocument/2006/relationships/hyperlink" Target="https://securityonionsolutions.com" TargetMode="External"/><Relationship Id="rId474" Type="http://schemas.openxmlformats.org/officeDocument/2006/relationships/hyperlink" Target="https://www.securityondemand.com/scanning/" TargetMode="External"/><Relationship Id="rId1257" Type="http://schemas.openxmlformats.org/officeDocument/2006/relationships/hyperlink" Target="http://spin.ai" TargetMode="External"/><Relationship Id="rId1258" Type="http://schemas.openxmlformats.org/officeDocument/2006/relationships/hyperlink" Target="http://spin.ai" TargetMode="External"/><Relationship Id="rId1259" Type="http://schemas.openxmlformats.org/officeDocument/2006/relationships/hyperlink" Target="http://spin.ai" TargetMode="External"/><Relationship Id="rId426" Type="http://schemas.openxmlformats.org/officeDocument/2006/relationships/hyperlink" Target="https://www.securityinmotion.co.uk/" TargetMode="External"/><Relationship Id="rId425" Type="http://schemas.openxmlformats.org/officeDocument/2006/relationships/hyperlink" Target="https://www.securityinmotion.co.uk/data-protection" TargetMode="External"/><Relationship Id="rId424" Type="http://schemas.openxmlformats.org/officeDocument/2006/relationships/hyperlink" Target="https://www.securityinmotion.co.uk/" TargetMode="External"/><Relationship Id="rId423" Type="http://schemas.openxmlformats.org/officeDocument/2006/relationships/hyperlink" Target="https://www.securityinmotion.co.uk/anti-virus" TargetMode="External"/><Relationship Id="rId429" Type="http://schemas.openxmlformats.org/officeDocument/2006/relationships/hyperlink" Target="https://www.securityinmotion.co.uk/email-security" TargetMode="External"/><Relationship Id="rId428" Type="http://schemas.openxmlformats.org/officeDocument/2006/relationships/hyperlink" Target="https://www.securityinmotion.co.uk/" TargetMode="External"/><Relationship Id="rId427" Type="http://schemas.openxmlformats.org/officeDocument/2006/relationships/hyperlink" Target="https://www.securityinmotion.co.uk/device-application-control" TargetMode="External"/><Relationship Id="rId1250" Type="http://schemas.openxmlformats.org/officeDocument/2006/relationships/hyperlink" Target="https://www.sparrowfasoo.com/en" TargetMode="External"/><Relationship Id="rId1251" Type="http://schemas.openxmlformats.org/officeDocument/2006/relationships/hyperlink" Target="https://www.sparrowfasoo.com/en" TargetMode="External"/><Relationship Id="rId1252" Type="http://schemas.openxmlformats.org/officeDocument/2006/relationships/hyperlink" Target="http://www.specterops.io/" TargetMode="External"/><Relationship Id="rId422" Type="http://schemas.openxmlformats.org/officeDocument/2006/relationships/hyperlink" Target="https://www.securityinmotion.co.uk/" TargetMode="External"/><Relationship Id="rId1253" Type="http://schemas.openxmlformats.org/officeDocument/2006/relationships/hyperlink" Target="http://www.sphere.ms" TargetMode="External"/><Relationship Id="rId421" Type="http://schemas.openxmlformats.org/officeDocument/2006/relationships/hyperlink" Target="https://securityfirstcorp.com/" TargetMode="External"/><Relationship Id="rId1254" Type="http://schemas.openxmlformats.org/officeDocument/2006/relationships/hyperlink" Target="http://sphericaldefence.com" TargetMode="External"/><Relationship Id="rId420" Type="http://schemas.openxmlformats.org/officeDocument/2006/relationships/hyperlink" Target="https://securityfirstcorp.com/" TargetMode="External"/><Relationship Id="rId1255" Type="http://schemas.openxmlformats.org/officeDocument/2006/relationships/hyperlink" Target="http://spin.ai" TargetMode="External"/><Relationship Id="rId1256" Type="http://schemas.openxmlformats.org/officeDocument/2006/relationships/hyperlink" Target="http://spin.ai" TargetMode="External"/><Relationship Id="rId1246" Type="http://schemas.openxmlformats.org/officeDocument/2006/relationships/hyperlink" Target="https://www.sparrowfasoo.com/en" TargetMode="External"/><Relationship Id="rId1247" Type="http://schemas.openxmlformats.org/officeDocument/2006/relationships/hyperlink" Target="https://www.sparrowfasoo.com/en" TargetMode="External"/><Relationship Id="rId1248" Type="http://schemas.openxmlformats.org/officeDocument/2006/relationships/hyperlink" Target="https://www.sparrowfasoo.com/en" TargetMode="External"/><Relationship Id="rId1249" Type="http://schemas.openxmlformats.org/officeDocument/2006/relationships/hyperlink" Target="https://www.sparrowfasoo.com/en" TargetMode="External"/><Relationship Id="rId415" Type="http://schemas.openxmlformats.org/officeDocument/2006/relationships/hyperlink" Target="https://securityfirstcorp.com/" TargetMode="External"/><Relationship Id="rId414" Type="http://schemas.openxmlformats.org/officeDocument/2006/relationships/hyperlink" Target="https://www.securitycompass.com/" TargetMode="External"/><Relationship Id="rId413" Type="http://schemas.openxmlformats.org/officeDocument/2006/relationships/hyperlink" Target="https://www.securitycompass.com/" TargetMode="External"/><Relationship Id="rId412" Type="http://schemas.openxmlformats.org/officeDocument/2006/relationships/hyperlink" Target="https://www.securitycompass.com/" TargetMode="External"/><Relationship Id="rId419" Type="http://schemas.openxmlformats.org/officeDocument/2006/relationships/hyperlink" Target="https://securityfirstcorp.com/" TargetMode="External"/><Relationship Id="rId418" Type="http://schemas.openxmlformats.org/officeDocument/2006/relationships/hyperlink" Target="https://securityfirstcorp.com/" TargetMode="External"/><Relationship Id="rId417" Type="http://schemas.openxmlformats.org/officeDocument/2006/relationships/hyperlink" Target="https://securityfirstcorp.com/" TargetMode="External"/><Relationship Id="rId416" Type="http://schemas.openxmlformats.org/officeDocument/2006/relationships/hyperlink" Target="https://securityfirstcorp.com/" TargetMode="External"/><Relationship Id="rId1240" Type="http://schemas.openxmlformats.org/officeDocument/2006/relationships/hyperlink" Target="https://www.sparkcognition.com/products/sparkpredict/" TargetMode="External"/><Relationship Id="rId1241" Type="http://schemas.openxmlformats.org/officeDocument/2006/relationships/hyperlink" Target="https://www.sparrowfasoo.com/en" TargetMode="External"/><Relationship Id="rId411" Type="http://schemas.openxmlformats.org/officeDocument/2006/relationships/hyperlink" Target="https://www.securitycompass.com/" TargetMode="External"/><Relationship Id="rId1242" Type="http://schemas.openxmlformats.org/officeDocument/2006/relationships/hyperlink" Target="https://www.sparrowfasoo.com/en" TargetMode="External"/><Relationship Id="rId410" Type="http://schemas.openxmlformats.org/officeDocument/2006/relationships/hyperlink" Target="https://www.securitycompass.com/" TargetMode="External"/><Relationship Id="rId1243" Type="http://schemas.openxmlformats.org/officeDocument/2006/relationships/hyperlink" Target="https://www.sparrowfasoo.com/en" TargetMode="External"/><Relationship Id="rId1244" Type="http://schemas.openxmlformats.org/officeDocument/2006/relationships/hyperlink" Target="https://www.sparrowfasoo.com/en" TargetMode="External"/><Relationship Id="rId1245" Type="http://schemas.openxmlformats.org/officeDocument/2006/relationships/hyperlink" Target="https://www.sparrowfasoo.com/en" TargetMode="External"/><Relationship Id="rId1279" Type="http://schemas.openxmlformats.org/officeDocument/2006/relationships/hyperlink" Target="http://www.splunk.com" TargetMode="External"/><Relationship Id="rId448" Type="http://schemas.openxmlformats.org/officeDocument/2006/relationships/hyperlink" Target="https://www.smpone.com/" TargetMode="External"/><Relationship Id="rId447" Type="http://schemas.openxmlformats.org/officeDocument/2006/relationships/hyperlink" Target="http://www.smpone.com/security-assessments" TargetMode="External"/><Relationship Id="rId446" Type="http://schemas.openxmlformats.org/officeDocument/2006/relationships/hyperlink" Target="https://www.smpone.com/" TargetMode="External"/><Relationship Id="rId445" Type="http://schemas.openxmlformats.org/officeDocument/2006/relationships/hyperlink" Target="http://www.smpone.com/it-general-controls-and-risk-audits" TargetMode="External"/><Relationship Id="rId449" Type="http://schemas.openxmlformats.org/officeDocument/2006/relationships/hyperlink" Target="http://www.smpone.com/security-consulting" TargetMode="External"/><Relationship Id="rId1270" Type="http://schemas.openxmlformats.org/officeDocument/2006/relationships/hyperlink" Target="https://www.spirion.com/" TargetMode="External"/><Relationship Id="rId440" Type="http://schemas.openxmlformats.org/officeDocument/2006/relationships/hyperlink" Target="https://www.securityinmotion.co.uk/web-filtering" TargetMode="External"/><Relationship Id="rId1271" Type="http://schemas.openxmlformats.org/officeDocument/2006/relationships/hyperlink" Target="https://www.spirion.com/" TargetMode="External"/><Relationship Id="rId1272" Type="http://schemas.openxmlformats.org/officeDocument/2006/relationships/hyperlink" Target="https://www.spirion.com/" TargetMode="External"/><Relationship Id="rId1273" Type="http://schemas.openxmlformats.org/officeDocument/2006/relationships/hyperlink" Target="https://www.spirion.com/" TargetMode="External"/><Relationship Id="rId1274" Type="http://schemas.openxmlformats.org/officeDocument/2006/relationships/hyperlink" Target="https://www.spirion.com/" TargetMode="External"/><Relationship Id="rId444" Type="http://schemas.openxmlformats.org/officeDocument/2006/relationships/hyperlink" Target="https://www.smpone.com/" TargetMode="External"/><Relationship Id="rId1275" Type="http://schemas.openxmlformats.org/officeDocument/2006/relationships/hyperlink" Target="https://www.spirion.com/" TargetMode="External"/><Relationship Id="rId443" Type="http://schemas.openxmlformats.org/officeDocument/2006/relationships/hyperlink" Target="https://www.securityinnovation.com/" TargetMode="External"/><Relationship Id="rId1276" Type="http://schemas.openxmlformats.org/officeDocument/2006/relationships/hyperlink" Target="https://www.spirion.com/" TargetMode="External"/><Relationship Id="rId442" Type="http://schemas.openxmlformats.org/officeDocument/2006/relationships/hyperlink" Target="https://www.securityinnovation.com/" TargetMode="External"/><Relationship Id="rId1277" Type="http://schemas.openxmlformats.org/officeDocument/2006/relationships/hyperlink" Target="https://www.spirion.com/" TargetMode="External"/><Relationship Id="rId441" Type="http://schemas.openxmlformats.org/officeDocument/2006/relationships/hyperlink" Target="https://www.securityinnovation.com/" TargetMode="External"/><Relationship Id="rId1278" Type="http://schemas.openxmlformats.org/officeDocument/2006/relationships/hyperlink" Target="http://www.splunk.com" TargetMode="External"/><Relationship Id="rId1268" Type="http://schemas.openxmlformats.org/officeDocument/2006/relationships/hyperlink" Target="https://www.spirent.com/" TargetMode="External"/><Relationship Id="rId1269" Type="http://schemas.openxmlformats.org/officeDocument/2006/relationships/hyperlink" Target="https://www.spirent.com/" TargetMode="External"/><Relationship Id="rId437" Type="http://schemas.openxmlformats.org/officeDocument/2006/relationships/hyperlink" Target="https://www.securityinmotion.co.uk/" TargetMode="External"/><Relationship Id="rId436" Type="http://schemas.openxmlformats.org/officeDocument/2006/relationships/hyperlink" Target="https://www.securityinmotion.co.uk/remote-access-authentication" TargetMode="External"/><Relationship Id="rId435" Type="http://schemas.openxmlformats.org/officeDocument/2006/relationships/hyperlink" Target="https://www.securityinmotion.co.uk/" TargetMode="External"/><Relationship Id="rId434" Type="http://schemas.openxmlformats.org/officeDocument/2006/relationships/hyperlink" Target="https://www.securityinmotion.co.uk/penetration-testing" TargetMode="External"/><Relationship Id="rId439" Type="http://schemas.openxmlformats.org/officeDocument/2006/relationships/hyperlink" Target="https://www.securityinmotion.co.uk/" TargetMode="External"/><Relationship Id="rId438" Type="http://schemas.openxmlformats.org/officeDocument/2006/relationships/hyperlink" Target="https://www.securityinmotion.co.uk/security-audit" TargetMode="External"/><Relationship Id="rId1260" Type="http://schemas.openxmlformats.org/officeDocument/2006/relationships/hyperlink" Target="http://spin.ai" TargetMode="External"/><Relationship Id="rId1261" Type="http://schemas.openxmlformats.org/officeDocument/2006/relationships/hyperlink" Target="http://spin.ai" TargetMode="External"/><Relationship Id="rId1262" Type="http://schemas.openxmlformats.org/officeDocument/2006/relationships/hyperlink" Target="https://www.spirent.com/" TargetMode="External"/><Relationship Id="rId1263" Type="http://schemas.openxmlformats.org/officeDocument/2006/relationships/hyperlink" Target="https://www.spirent.com/" TargetMode="External"/><Relationship Id="rId433" Type="http://schemas.openxmlformats.org/officeDocument/2006/relationships/hyperlink" Target="https://www.securityinmotion.co.uk/" TargetMode="External"/><Relationship Id="rId1264" Type="http://schemas.openxmlformats.org/officeDocument/2006/relationships/hyperlink" Target="https://www.spirent.com/" TargetMode="External"/><Relationship Id="rId432" Type="http://schemas.openxmlformats.org/officeDocument/2006/relationships/hyperlink" Target="https://www.securityinmotion.co.uk/" TargetMode="External"/><Relationship Id="rId1265" Type="http://schemas.openxmlformats.org/officeDocument/2006/relationships/hyperlink" Target="https://www.spirent.com/" TargetMode="External"/><Relationship Id="rId431" Type="http://schemas.openxmlformats.org/officeDocument/2006/relationships/hyperlink" Target="https://www.securityinmotion.co.uk/it-compliancy" TargetMode="External"/><Relationship Id="rId1266" Type="http://schemas.openxmlformats.org/officeDocument/2006/relationships/hyperlink" Target="https://www.spirent.com/" TargetMode="External"/><Relationship Id="rId430" Type="http://schemas.openxmlformats.org/officeDocument/2006/relationships/hyperlink" Target="https://www.securityinmotion.co.uk/" TargetMode="External"/><Relationship Id="rId1267" Type="http://schemas.openxmlformats.org/officeDocument/2006/relationships/hyperlink" Target="https://www.spirent.com/" TargetMode="External"/><Relationship Id="rId1" Type="http://schemas.openxmlformats.org/officeDocument/2006/relationships/hyperlink" Target="https://www.s21sec.com/" TargetMode="External"/><Relationship Id="rId2" Type="http://schemas.openxmlformats.org/officeDocument/2006/relationships/hyperlink" Target="https://sabatgroup.com/" TargetMode="External"/><Relationship Id="rId3" Type="http://schemas.openxmlformats.org/officeDocument/2006/relationships/hyperlink" Target="https://www.safecipher.com/" TargetMode="External"/><Relationship Id="rId4" Type="http://schemas.openxmlformats.org/officeDocument/2006/relationships/hyperlink" Target="https://www.safedns.com/en" TargetMode="External"/><Relationship Id="rId9" Type="http://schemas.openxmlformats.org/officeDocument/2006/relationships/hyperlink" Target="https://www.safeguardcyber.com/" TargetMode="External"/><Relationship Id="rId5" Type="http://schemas.openxmlformats.org/officeDocument/2006/relationships/hyperlink" Target="https://www.safedns.com/en" TargetMode="External"/><Relationship Id="rId6" Type="http://schemas.openxmlformats.org/officeDocument/2006/relationships/hyperlink" Target="https://www.safedns.com/en" TargetMode="External"/><Relationship Id="rId7" Type="http://schemas.openxmlformats.org/officeDocument/2006/relationships/hyperlink" Target="https://www.safeguardcyber.com/" TargetMode="External"/><Relationship Id="rId8" Type="http://schemas.openxmlformats.org/officeDocument/2006/relationships/hyperlink" Target="https://www.safeguardcyber.com/" TargetMode="External"/><Relationship Id="rId808" Type="http://schemas.openxmlformats.org/officeDocument/2006/relationships/hyperlink" Target="https://www.simeiosolutions.com/" TargetMode="External"/><Relationship Id="rId807" Type="http://schemas.openxmlformats.org/officeDocument/2006/relationships/hyperlink" Target="https://www.simeiosolutions.com/" TargetMode="External"/><Relationship Id="rId806" Type="http://schemas.openxmlformats.org/officeDocument/2006/relationships/hyperlink" Target="https://www.simeiosolutions.com/" TargetMode="External"/><Relationship Id="rId805" Type="http://schemas.openxmlformats.org/officeDocument/2006/relationships/hyperlink" Target="https://www.simeiosolutions.com/" TargetMode="External"/><Relationship Id="rId809" Type="http://schemas.openxmlformats.org/officeDocument/2006/relationships/hyperlink" Target="https://www.simeiosolutions.com/" TargetMode="External"/><Relationship Id="rId800" Type="http://schemas.openxmlformats.org/officeDocument/2006/relationships/hyperlink" Target="https://www.silobreaker.com/" TargetMode="External"/><Relationship Id="rId804" Type="http://schemas.openxmlformats.org/officeDocument/2006/relationships/hyperlink" Target="https://www.simeiosolutions.com/" TargetMode="External"/><Relationship Id="rId803" Type="http://schemas.openxmlformats.org/officeDocument/2006/relationships/hyperlink" Target="https://www.simeiosolutions.com/" TargetMode="External"/><Relationship Id="rId802" Type="http://schemas.openxmlformats.org/officeDocument/2006/relationships/hyperlink" Target="https://www.simeiosolutions.com/" TargetMode="External"/><Relationship Id="rId801" Type="http://schemas.openxmlformats.org/officeDocument/2006/relationships/hyperlink" Target="https://www.silobreaker.com/" TargetMode="External"/><Relationship Id="rId1334" Type="http://schemas.openxmlformats.org/officeDocument/2006/relationships/hyperlink" Target="https://www.ss8.com/" TargetMode="External"/><Relationship Id="rId1335" Type="http://schemas.openxmlformats.org/officeDocument/2006/relationships/hyperlink" Target="https://www.ss8.com/" TargetMode="External"/><Relationship Id="rId1336" Type="http://schemas.openxmlformats.org/officeDocument/2006/relationships/hyperlink" Target="https://www.ssh.com/" TargetMode="External"/><Relationship Id="rId1337" Type="http://schemas.openxmlformats.org/officeDocument/2006/relationships/hyperlink" Target="https://www.ssh.com/" TargetMode="External"/><Relationship Id="rId1338" Type="http://schemas.openxmlformats.org/officeDocument/2006/relationships/hyperlink" Target="https://www.ssh.com/" TargetMode="External"/><Relationship Id="rId1339" Type="http://schemas.openxmlformats.org/officeDocument/2006/relationships/hyperlink" Target="https://www.ssh.com/" TargetMode="External"/><Relationship Id="rId745" Type="http://schemas.openxmlformats.org/officeDocument/2006/relationships/hyperlink" Target="http://www.shift-technology.com/" TargetMode="External"/><Relationship Id="rId744" Type="http://schemas.openxmlformats.org/officeDocument/2006/relationships/hyperlink" Target="https://www.shieldx.com/" TargetMode="External"/><Relationship Id="rId743" Type="http://schemas.openxmlformats.org/officeDocument/2006/relationships/hyperlink" Target="http://www.shieldsquare.com" TargetMode="External"/><Relationship Id="rId742" Type="http://schemas.openxmlformats.org/officeDocument/2006/relationships/hyperlink" Target="http://www.shieldsquare.com" TargetMode="External"/><Relationship Id="rId749" Type="http://schemas.openxmlformats.org/officeDocument/2006/relationships/hyperlink" Target="https://www.shiftleft.io/" TargetMode="External"/><Relationship Id="rId748" Type="http://schemas.openxmlformats.org/officeDocument/2006/relationships/hyperlink" Target="https://www.shiftleft.io/" TargetMode="External"/><Relationship Id="rId747" Type="http://schemas.openxmlformats.org/officeDocument/2006/relationships/hyperlink" Target="https://www.shiftleft.io/" TargetMode="External"/><Relationship Id="rId746" Type="http://schemas.openxmlformats.org/officeDocument/2006/relationships/hyperlink" Target="http://www.shift-technology.com/" TargetMode="External"/><Relationship Id="rId741" Type="http://schemas.openxmlformats.org/officeDocument/2006/relationships/hyperlink" Target="http://www.shieldsquare.com" TargetMode="External"/><Relationship Id="rId1330" Type="http://schemas.openxmlformats.org/officeDocument/2006/relationships/hyperlink" Target="https://www.sri.com/" TargetMode="External"/><Relationship Id="rId740" Type="http://schemas.openxmlformats.org/officeDocument/2006/relationships/hyperlink" Target="http://www.shieldsquare.com" TargetMode="External"/><Relationship Id="rId1331" Type="http://schemas.openxmlformats.org/officeDocument/2006/relationships/hyperlink" Target="https://www.ss8.com/" TargetMode="External"/><Relationship Id="rId1332" Type="http://schemas.openxmlformats.org/officeDocument/2006/relationships/hyperlink" Target="https://www.ss8.com/" TargetMode="External"/><Relationship Id="rId1333" Type="http://schemas.openxmlformats.org/officeDocument/2006/relationships/hyperlink" Target="https://www.ss8.com/" TargetMode="External"/><Relationship Id="rId1323" Type="http://schemas.openxmlformats.org/officeDocument/2006/relationships/hyperlink" Target="https://www.sri.com/" TargetMode="External"/><Relationship Id="rId1324" Type="http://schemas.openxmlformats.org/officeDocument/2006/relationships/hyperlink" Target="https://www.sri.com/" TargetMode="External"/><Relationship Id="rId1325" Type="http://schemas.openxmlformats.org/officeDocument/2006/relationships/hyperlink" Target="https://www.sri.com/" TargetMode="External"/><Relationship Id="rId1326" Type="http://schemas.openxmlformats.org/officeDocument/2006/relationships/hyperlink" Target="https://www.sri.com/" TargetMode="External"/><Relationship Id="rId1327" Type="http://schemas.openxmlformats.org/officeDocument/2006/relationships/hyperlink" Target="https://www.sri.com/" TargetMode="External"/><Relationship Id="rId1328" Type="http://schemas.openxmlformats.org/officeDocument/2006/relationships/hyperlink" Target="https://www.sri.com/" TargetMode="External"/><Relationship Id="rId1329" Type="http://schemas.openxmlformats.org/officeDocument/2006/relationships/hyperlink" Target="https://www.sri.com/" TargetMode="External"/><Relationship Id="rId739" Type="http://schemas.openxmlformats.org/officeDocument/2006/relationships/hyperlink" Target="https://securitysalesrecruiters.com/" TargetMode="External"/><Relationship Id="rId734" Type="http://schemas.openxmlformats.org/officeDocument/2006/relationships/hyperlink" Target="https://www.shevirah.com/" TargetMode="External"/><Relationship Id="rId733" Type="http://schemas.openxmlformats.org/officeDocument/2006/relationships/hyperlink" Target="https://www.shevirah.com/" TargetMode="External"/><Relationship Id="rId732" Type="http://schemas.openxmlformats.org/officeDocument/2006/relationships/hyperlink" Target="https://www.shevirah.com/" TargetMode="External"/><Relationship Id="rId731" Type="http://schemas.openxmlformats.org/officeDocument/2006/relationships/hyperlink" Target="https://sherpasoftware.com/sherpa-altitude/" TargetMode="External"/><Relationship Id="rId738" Type="http://schemas.openxmlformats.org/officeDocument/2006/relationships/hyperlink" Target="https://securitysalesrecruiters.com/" TargetMode="External"/><Relationship Id="rId737" Type="http://schemas.openxmlformats.org/officeDocument/2006/relationships/hyperlink" Target="https://securitysalesrecruiters.com/" TargetMode="External"/><Relationship Id="rId736" Type="http://schemas.openxmlformats.org/officeDocument/2006/relationships/hyperlink" Target="https://www.shevirah.com/" TargetMode="External"/><Relationship Id="rId735" Type="http://schemas.openxmlformats.org/officeDocument/2006/relationships/hyperlink" Target="https://www.shevirah.com/" TargetMode="External"/><Relationship Id="rId730" Type="http://schemas.openxmlformats.org/officeDocument/2006/relationships/hyperlink" Target="https://sherpasoftware.com/" TargetMode="External"/><Relationship Id="rId1320" Type="http://schemas.openxmlformats.org/officeDocument/2006/relationships/hyperlink" Target="https://www.sri.com/" TargetMode="External"/><Relationship Id="rId1321" Type="http://schemas.openxmlformats.org/officeDocument/2006/relationships/hyperlink" Target="https://www.sri.com/" TargetMode="External"/><Relationship Id="rId1322" Type="http://schemas.openxmlformats.org/officeDocument/2006/relationships/hyperlink" Target="https://www.sri.com/" TargetMode="External"/><Relationship Id="rId1356" Type="http://schemas.openxmlformats.org/officeDocument/2006/relationships/hyperlink" Target="https://www.starlab.io/" TargetMode="External"/><Relationship Id="rId1357" Type="http://schemas.openxmlformats.org/officeDocument/2006/relationships/hyperlink" Target="https://www.starlab.io/" TargetMode="External"/><Relationship Id="rId1358" Type="http://schemas.openxmlformats.org/officeDocument/2006/relationships/hyperlink" Target="https://www.stash.com/" TargetMode="External"/><Relationship Id="rId1359" Type="http://schemas.openxmlformats.org/officeDocument/2006/relationships/hyperlink" Target="https://www.stealthworker.com/" TargetMode="External"/><Relationship Id="rId767" Type="http://schemas.openxmlformats.org/officeDocument/2006/relationships/hyperlink" Target="https://sift.com/" TargetMode="External"/><Relationship Id="rId766" Type="http://schemas.openxmlformats.org/officeDocument/2006/relationships/hyperlink" Target="https://sift.com/" TargetMode="External"/><Relationship Id="rId765" Type="http://schemas.openxmlformats.org/officeDocument/2006/relationships/hyperlink" Target="https://www.siemplify.co/" TargetMode="External"/><Relationship Id="rId764" Type="http://schemas.openxmlformats.org/officeDocument/2006/relationships/hyperlink" Target="https://www.siemplify.co/" TargetMode="External"/><Relationship Id="rId769" Type="http://schemas.openxmlformats.org/officeDocument/2006/relationships/hyperlink" Target="https://sift.com/" TargetMode="External"/><Relationship Id="rId768" Type="http://schemas.openxmlformats.org/officeDocument/2006/relationships/hyperlink" Target="https://sift.com/" TargetMode="External"/><Relationship Id="rId1350" Type="http://schemas.openxmlformats.org/officeDocument/2006/relationships/hyperlink" Target="https://www.stackpath.com/" TargetMode="External"/><Relationship Id="rId1351" Type="http://schemas.openxmlformats.org/officeDocument/2006/relationships/hyperlink" Target="https://www.stackpath.com/" TargetMode="External"/><Relationship Id="rId763" Type="http://schemas.openxmlformats.org/officeDocument/2006/relationships/hyperlink" Target="https://www.siemplify.co/" TargetMode="External"/><Relationship Id="rId1352" Type="http://schemas.openxmlformats.org/officeDocument/2006/relationships/hyperlink" Target="https://www.stanleyreid.com/" TargetMode="External"/><Relationship Id="rId762" Type="http://schemas.openxmlformats.org/officeDocument/2006/relationships/hyperlink" Target="https://www.siemens.com/global/en.html" TargetMode="External"/><Relationship Id="rId1353" Type="http://schemas.openxmlformats.org/officeDocument/2006/relationships/hyperlink" Target="https://www.stanleyreid.com/" TargetMode="External"/><Relationship Id="rId761" Type="http://schemas.openxmlformats.org/officeDocument/2006/relationships/hyperlink" Target="https://www.siemens.com/global/en.html" TargetMode="External"/><Relationship Id="rId1354" Type="http://schemas.openxmlformats.org/officeDocument/2006/relationships/hyperlink" Target="https://www.stanleyreid.com/" TargetMode="External"/><Relationship Id="rId760" Type="http://schemas.openxmlformats.org/officeDocument/2006/relationships/hyperlink" Target="https://www.siemens.com/global/en.html" TargetMode="External"/><Relationship Id="rId1355" Type="http://schemas.openxmlformats.org/officeDocument/2006/relationships/hyperlink" Target="https://www.stanleyreid.com/" TargetMode="External"/><Relationship Id="rId1345" Type="http://schemas.openxmlformats.org/officeDocument/2006/relationships/hyperlink" Target="https://www.stackpath.com/" TargetMode="External"/><Relationship Id="rId1346" Type="http://schemas.openxmlformats.org/officeDocument/2006/relationships/hyperlink" Target="https://www.stackpath.com/" TargetMode="External"/><Relationship Id="rId1347" Type="http://schemas.openxmlformats.org/officeDocument/2006/relationships/hyperlink" Target="https://www.stackpath.com/" TargetMode="External"/><Relationship Id="rId1348" Type="http://schemas.openxmlformats.org/officeDocument/2006/relationships/hyperlink" Target="https://www.stackpath.com/" TargetMode="External"/><Relationship Id="rId1349" Type="http://schemas.openxmlformats.org/officeDocument/2006/relationships/hyperlink" Target="https://www.stackpath.com/" TargetMode="External"/><Relationship Id="rId756" Type="http://schemas.openxmlformats.org/officeDocument/2006/relationships/hyperlink" Target="https://www.siemens.com/global/en.html" TargetMode="External"/><Relationship Id="rId755" Type="http://schemas.openxmlformats.org/officeDocument/2006/relationships/hyperlink" Target="https://www.siemens.com/global/en.html" TargetMode="External"/><Relationship Id="rId754" Type="http://schemas.openxmlformats.org/officeDocument/2006/relationships/hyperlink" Target="https://www.siemens.com/global/en.html" TargetMode="External"/><Relationship Id="rId753" Type="http://schemas.openxmlformats.org/officeDocument/2006/relationships/hyperlink" Target="https://www.siemens.com/global/en.html" TargetMode="External"/><Relationship Id="rId759" Type="http://schemas.openxmlformats.org/officeDocument/2006/relationships/hyperlink" Target="https://www.siemens.com/global/en.html" TargetMode="External"/><Relationship Id="rId758" Type="http://schemas.openxmlformats.org/officeDocument/2006/relationships/hyperlink" Target="https://www.siemens.com/global/en.html" TargetMode="External"/><Relationship Id="rId757" Type="http://schemas.openxmlformats.org/officeDocument/2006/relationships/hyperlink" Target="https://www.siemens.com/global/en.html" TargetMode="External"/><Relationship Id="rId1340" Type="http://schemas.openxmlformats.org/officeDocument/2006/relationships/hyperlink" Target="http://ssl.com" TargetMode="External"/><Relationship Id="rId752" Type="http://schemas.openxmlformats.org/officeDocument/2006/relationships/hyperlink" Target="https://sibertor.com/" TargetMode="External"/><Relationship Id="rId1341" Type="http://schemas.openxmlformats.org/officeDocument/2006/relationships/hyperlink" Target="https://www.ssl.com/" TargetMode="External"/><Relationship Id="rId751" Type="http://schemas.openxmlformats.org/officeDocument/2006/relationships/hyperlink" Target="https://shyld.academy/" TargetMode="External"/><Relationship Id="rId1342" Type="http://schemas.openxmlformats.org/officeDocument/2006/relationships/hyperlink" Target="https://www.stackhawk.com/" TargetMode="External"/><Relationship Id="rId750" Type="http://schemas.openxmlformats.org/officeDocument/2006/relationships/hyperlink" Target="https://www.shodan.io/" TargetMode="External"/><Relationship Id="rId1343" Type="http://schemas.openxmlformats.org/officeDocument/2006/relationships/hyperlink" Target="https://www.stackhawk.com/" TargetMode="External"/><Relationship Id="rId1344" Type="http://schemas.openxmlformats.org/officeDocument/2006/relationships/hyperlink" Target="https://www.stackpath.com/" TargetMode="External"/><Relationship Id="rId709" Type="http://schemas.openxmlformats.org/officeDocument/2006/relationships/hyperlink" Target="https://shearwatergroup.com/" TargetMode="External"/><Relationship Id="rId708" Type="http://schemas.openxmlformats.org/officeDocument/2006/relationships/hyperlink" Target="https://www.sharktech.net/" TargetMode="External"/><Relationship Id="rId707" Type="http://schemas.openxmlformats.org/officeDocument/2006/relationships/hyperlink" Target="https://shardsecure.com/" TargetMode="External"/><Relationship Id="rId706" Type="http://schemas.openxmlformats.org/officeDocument/2006/relationships/hyperlink" Target="https://shardsecure.com/" TargetMode="External"/><Relationship Id="rId701" Type="http://schemas.openxmlformats.org/officeDocument/2006/relationships/hyperlink" Target="https://www.shapesecurity.com/" TargetMode="External"/><Relationship Id="rId700" Type="http://schemas.openxmlformats.org/officeDocument/2006/relationships/hyperlink" Target="https://www.shapesecurity.com/" TargetMode="External"/><Relationship Id="rId705" Type="http://schemas.openxmlformats.org/officeDocument/2006/relationships/hyperlink" Target="https://shardsecure.com/" TargetMode="External"/><Relationship Id="rId704" Type="http://schemas.openxmlformats.org/officeDocument/2006/relationships/hyperlink" Target="https://shardsecure.com/" TargetMode="External"/><Relationship Id="rId703" Type="http://schemas.openxmlformats.org/officeDocument/2006/relationships/hyperlink" Target="https://shardsecure.com/" TargetMode="External"/><Relationship Id="rId702" Type="http://schemas.openxmlformats.org/officeDocument/2006/relationships/hyperlink" Target="https://www.shapesecurity.com/" TargetMode="External"/><Relationship Id="rId1312" Type="http://schemas.openxmlformats.org/officeDocument/2006/relationships/hyperlink" Target="https://spyglassltd.com/" TargetMode="External"/><Relationship Id="rId1313" Type="http://schemas.openxmlformats.org/officeDocument/2006/relationships/hyperlink" Target="https://spyglassltd.com/" TargetMode="External"/><Relationship Id="rId1314" Type="http://schemas.openxmlformats.org/officeDocument/2006/relationships/hyperlink" Target="https://www.sqt-training.com/" TargetMode="External"/><Relationship Id="rId1315" Type="http://schemas.openxmlformats.org/officeDocument/2006/relationships/hyperlink" Target="https://www.squadcast.com/" TargetMode="External"/><Relationship Id="rId1316" Type="http://schemas.openxmlformats.org/officeDocument/2006/relationships/hyperlink" Target="https://www.squadcast.com/" TargetMode="External"/><Relationship Id="rId1317" Type="http://schemas.openxmlformats.org/officeDocument/2006/relationships/hyperlink" Target="https://www.squadcast.com/" TargetMode="External"/><Relationship Id="rId1318" Type="http://schemas.openxmlformats.org/officeDocument/2006/relationships/hyperlink" Target="https://www.sri.com/" TargetMode="External"/><Relationship Id="rId1319" Type="http://schemas.openxmlformats.org/officeDocument/2006/relationships/hyperlink" Target="https://www.sri.com/" TargetMode="External"/><Relationship Id="rId729" Type="http://schemas.openxmlformats.org/officeDocument/2006/relationships/hyperlink" Target="https://sherpasoftware.com/proven-privacy-and-compliance-tools/" TargetMode="External"/><Relationship Id="rId728" Type="http://schemas.openxmlformats.org/officeDocument/2006/relationships/hyperlink" Target="https://sherpasoftware.com/" TargetMode="External"/><Relationship Id="rId723" Type="http://schemas.openxmlformats.org/officeDocument/2006/relationships/hyperlink" Target="https://www.sherpaintel.com/" TargetMode="External"/><Relationship Id="rId722" Type="http://schemas.openxmlformats.org/officeDocument/2006/relationships/hyperlink" Target="https://shearwatergroup.com/what-we-do/socaas/" TargetMode="External"/><Relationship Id="rId721" Type="http://schemas.openxmlformats.org/officeDocument/2006/relationships/hyperlink" Target="https://shearwatergroup.com/" TargetMode="External"/><Relationship Id="rId720" Type="http://schemas.openxmlformats.org/officeDocument/2006/relationships/hyperlink" Target="https://shearwatergroup.com/what-we-do/risk-assurance-advisory/" TargetMode="External"/><Relationship Id="rId727" Type="http://schemas.openxmlformats.org/officeDocument/2006/relationships/hyperlink" Target="https://sherpasoftware.com/ediscovery/" TargetMode="External"/><Relationship Id="rId726" Type="http://schemas.openxmlformats.org/officeDocument/2006/relationships/hyperlink" Target="https://sherpasoftware.com/" TargetMode="External"/><Relationship Id="rId725" Type="http://schemas.openxmlformats.org/officeDocument/2006/relationships/hyperlink" Target="https://sherpasoftware.com/data-governance/" TargetMode="External"/><Relationship Id="rId724" Type="http://schemas.openxmlformats.org/officeDocument/2006/relationships/hyperlink" Target="https://sherpasoftware.com/" TargetMode="External"/><Relationship Id="rId1310" Type="http://schemas.openxmlformats.org/officeDocument/2006/relationships/hyperlink" Target="https://spyglassltd.com/" TargetMode="External"/><Relationship Id="rId1311" Type="http://schemas.openxmlformats.org/officeDocument/2006/relationships/hyperlink" Target="https://spyglassltd.com/" TargetMode="External"/><Relationship Id="rId1301" Type="http://schemas.openxmlformats.org/officeDocument/2006/relationships/hyperlink" Target="https://spycloud.com/" TargetMode="External"/><Relationship Id="rId1302" Type="http://schemas.openxmlformats.org/officeDocument/2006/relationships/hyperlink" Target="https://spycloud.com/" TargetMode="External"/><Relationship Id="rId1303" Type="http://schemas.openxmlformats.org/officeDocument/2006/relationships/hyperlink" Target="https://spycloud.com/" TargetMode="External"/><Relationship Id="rId1304" Type="http://schemas.openxmlformats.org/officeDocument/2006/relationships/hyperlink" Target="https://spycloud.com/" TargetMode="External"/><Relationship Id="rId1305" Type="http://schemas.openxmlformats.org/officeDocument/2006/relationships/hyperlink" Target="https://spycloud.com/" TargetMode="External"/><Relationship Id="rId1306" Type="http://schemas.openxmlformats.org/officeDocument/2006/relationships/hyperlink" Target="https://spycloud.com/" TargetMode="External"/><Relationship Id="rId1307" Type="http://schemas.openxmlformats.org/officeDocument/2006/relationships/hyperlink" Target="https://spycloud.com/" TargetMode="External"/><Relationship Id="rId1308" Type="http://schemas.openxmlformats.org/officeDocument/2006/relationships/hyperlink" Target="https://spyglassltd.com/" TargetMode="External"/><Relationship Id="rId1309" Type="http://schemas.openxmlformats.org/officeDocument/2006/relationships/hyperlink" Target="https://spyglassltd.com/" TargetMode="External"/><Relationship Id="rId719" Type="http://schemas.openxmlformats.org/officeDocument/2006/relationships/hyperlink" Target="https://shearwatergroup.com/" TargetMode="External"/><Relationship Id="rId718" Type="http://schemas.openxmlformats.org/officeDocument/2006/relationships/hyperlink" Target="https://shearwatergroup.com/what-we-do/penetration-testing-red-teaming/" TargetMode="External"/><Relationship Id="rId717" Type="http://schemas.openxmlformats.org/officeDocument/2006/relationships/hyperlink" Target="https://shearwatergroup.com/" TargetMode="External"/><Relationship Id="rId712" Type="http://schemas.openxmlformats.org/officeDocument/2006/relationships/hyperlink" Target="https://shearwatergroup.com/what-we-do/data-loss-prevention/" TargetMode="External"/><Relationship Id="rId711" Type="http://schemas.openxmlformats.org/officeDocument/2006/relationships/hyperlink" Target="https://shearwatergroup.com/" TargetMode="External"/><Relationship Id="rId710" Type="http://schemas.openxmlformats.org/officeDocument/2006/relationships/hyperlink" Target="https://shearwatergroup.com/what-we-do/cyber-security-monitoring/" TargetMode="External"/><Relationship Id="rId716" Type="http://schemas.openxmlformats.org/officeDocument/2006/relationships/hyperlink" Target="https://shearwatergroup.com/what-we-do/it-solutions/" TargetMode="External"/><Relationship Id="rId715" Type="http://schemas.openxmlformats.org/officeDocument/2006/relationships/hyperlink" Target="https://shearwatergroup.com/" TargetMode="External"/><Relationship Id="rId714" Type="http://schemas.openxmlformats.org/officeDocument/2006/relationships/hyperlink" Target="https://shearwatergroup.com/what-we-do/identity-access-security/" TargetMode="External"/><Relationship Id="rId713" Type="http://schemas.openxmlformats.org/officeDocument/2006/relationships/hyperlink" Target="https://shearwatergroup.com/" TargetMode="External"/><Relationship Id="rId1300" Type="http://schemas.openxmlformats.org/officeDocument/2006/relationships/hyperlink" Target="https://www.springlabs.com/" TargetMode="External"/><Relationship Id="rId1378" Type="http://schemas.openxmlformats.org/officeDocument/2006/relationships/hyperlink" Target="https://www.sternumiot.com/" TargetMode="External"/><Relationship Id="rId1379" Type="http://schemas.openxmlformats.org/officeDocument/2006/relationships/hyperlink" Target="https://www.sternumiot.com/" TargetMode="External"/><Relationship Id="rId789" Type="http://schemas.openxmlformats.org/officeDocument/2006/relationships/hyperlink" Target="https://www.signalsciences.com/" TargetMode="External"/><Relationship Id="rId788" Type="http://schemas.openxmlformats.org/officeDocument/2006/relationships/hyperlink" Target="https://www.signalsciences.com/" TargetMode="External"/><Relationship Id="rId787" Type="http://schemas.openxmlformats.org/officeDocument/2006/relationships/hyperlink" Target="https://www.signalsciences.com/" TargetMode="External"/><Relationship Id="rId786" Type="http://schemas.openxmlformats.org/officeDocument/2006/relationships/hyperlink" Target="https://www.signalsciences.com/" TargetMode="External"/><Relationship Id="rId781" Type="http://schemas.openxmlformats.org/officeDocument/2006/relationships/hyperlink" Target="https://www.signacert.com/gtr/" TargetMode="External"/><Relationship Id="rId1370" Type="http://schemas.openxmlformats.org/officeDocument/2006/relationships/hyperlink" Target="https://stellarcyber.ai/" TargetMode="External"/><Relationship Id="rId780" Type="http://schemas.openxmlformats.org/officeDocument/2006/relationships/hyperlink" Target="https://www.signacert.com/" TargetMode="External"/><Relationship Id="rId1371" Type="http://schemas.openxmlformats.org/officeDocument/2006/relationships/hyperlink" Target="https://stellarcyber.ai/" TargetMode="External"/><Relationship Id="rId1372" Type="http://schemas.openxmlformats.org/officeDocument/2006/relationships/hyperlink" Target="https://stellarcyber.ai/" TargetMode="External"/><Relationship Id="rId1373" Type="http://schemas.openxmlformats.org/officeDocument/2006/relationships/hyperlink" Target="https://stellarcyber.ai/" TargetMode="External"/><Relationship Id="rId785" Type="http://schemas.openxmlformats.org/officeDocument/2006/relationships/hyperlink" Target="https://www.signalsciences.com/" TargetMode="External"/><Relationship Id="rId1374" Type="http://schemas.openxmlformats.org/officeDocument/2006/relationships/hyperlink" Target="https://stellarcyber.ai/" TargetMode="External"/><Relationship Id="rId784" Type="http://schemas.openxmlformats.org/officeDocument/2006/relationships/hyperlink" Target="https://www.signalsciences.com/" TargetMode="External"/><Relationship Id="rId1375" Type="http://schemas.openxmlformats.org/officeDocument/2006/relationships/hyperlink" Target="https://stellarcyber.ai/" TargetMode="External"/><Relationship Id="rId783" Type="http://schemas.openxmlformats.org/officeDocument/2006/relationships/hyperlink" Target="https://www.signalsciences.com/" TargetMode="External"/><Relationship Id="rId1376" Type="http://schemas.openxmlformats.org/officeDocument/2006/relationships/hyperlink" Target="https://stellarcyber.ai/" TargetMode="External"/><Relationship Id="rId782" Type="http://schemas.openxmlformats.org/officeDocument/2006/relationships/hyperlink" Target="https://signalfoundation.org/" TargetMode="External"/><Relationship Id="rId1377" Type="http://schemas.openxmlformats.org/officeDocument/2006/relationships/hyperlink" Target="https://stellarcyber.ai/" TargetMode="External"/><Relationship Id="rId1367" Type="http://schemas.openxmlformats.org/officeDocument/2006/relationships/hyperlink" Target="https://stellarcyber.ai/" TargetMode="External"/><Relationship Id="rId1368" Type="http://schemas.openxmlformats.org/officeDocument/2006/relationships/hyperlink" Target="https://stellarcyber.ai/" TargetMode="External"/><Relationship Id="rId1369" Type="http://schemas.openxmlformats.org/officeDocument/2006/relationships/hyperlink" Target="https://stellarcyber.ai/" TargetMode="External"/><Relationship Id="rId778" Type="http://schemas.openxmlformats.org/officeDocument/2006/relationships/hyperlink" Target="https://www.signacert.com/" TargetMode="External"/><Relationship Id="rId777" Type="http://schemas.openxmlformats.org/officeDocument/2006/relationships/hyperlink" Target="https://sift.com/products/account-defense" TargetMode="External"/><Relationship Id="rId776" Type="http://schemas.openxmlformats.org/officeDocument/2006/relationships/hyperlink" Target="https://sift.com/" TargetMode="External"/><Relationship Id="rId775" Type="http://schemas.openxmlformats.org/officeDocument/2006/relationships/hyperlink" Target="https://sift.com/products/content-integrity" TargetMode="External"/><Relationship Id="rId779" Type="http://schemas.openxmlformats.org/officeDocument/2006/relationships/hyperlink" Target="https://www.signacert.com/signacert-integrity/" TargetMode="External"/><Relationship Id="rId770" Type="http://schemas.openxmlformats.org/officeDocument/2006/relationships/hyperlink" Target="https://sift.com/" TargetMode="External"/><Relationship Id="rId1360" Type="http://schemas.openxmlformats.org/officeDocument/2006/relationships/hyperlink" Target="https://www.stealthworker.com/" TargetMode="External"/><Relationship Id="rId1361" Type="http://schemas.openxmlformats.org/officeDocument/2006/relationships/hyperlink" Target="https://www.steelcloud.com/" TargetMode="External"/><Relationship Id="rId1362" Type="http://schemas.openxmlformats.org/officeDocument/2006/relationships/hyperlink" Target="https://stellarcyber.ai/" TargetMode="External"/><Relationship Id="rId774" Type="http://schemas.openxmlformats.org/officeDocument/2006/relationships/hyperlink" Target="https://sift.com/" TargetMode="External"/><Relationship Id="rId1363" Type="http://schemas.openxmlformats.org/officeDocument/2006/relationships/hyperlink" Target="https://stellarcyber.ai/" TargetMode="External"/><Relationship Id="rId773" Type="http://schemas.openxmlformats.org/officeDocument/2006/relationships/hyperlink" Target="https://sift.com/products/payment-protection" TargetMode="External"/><Relationship Id="rId1364" Type="http://schemas.openxmlformats.org/officeDocument/2006/relationships/hyperlink" Target="https://stellarcyber.ai/" TargetMode="External"/><Relationship Id="rId772" Type="http://schemas.openxmlformats.org/officeDocument/2006/relationships/hyperlink" Target="https://sift.com/" TargetMode="External"/><Relationship Id="rId1365" Type="http://schemas.openxmlformats.org/officeDocument/2006/relationships/hyperlink" Target="https://stellarcyber.ai/" TargetMode="External"/><Relationship Id="rId771" Type="http://schemas.openxmlformats.org/officeDocument/2006/relationships/hyperlink" Target="https://sift.com/products/digital-trust-safety-suite" TargetMode="External"/><Relationship Id="rId1366" Type="http://schemas.openxmlformats.org/officeDocument/2006/relationships/hyperlink" Target="https://stellarcyber.ai/" TargetMode="External"/><Relationship Id="rId1390" Type="http://schemas.openxmlformats.org/officeDocument/2006/relationships/hyperlink" Target="https://setxind.com/" TargetMode="External"/><Relationship Id="rId1391" Type="http://schemas.openxmlformats.org/officeDocument/2006/relationships/hyperlink" Target="https://setxind.com/" TargetMode="External"/><Relationship Id="rId1392" Type="http://schemas.openxmlformats.org/officeDocument/2006/relationships/hyperlink" Target="https://setxind.com/" TargetMode="External"/><Relationship Id="rId1393" Type="http://schemas.openxmlformats.org/officeDocument/2006/relationships/hyperlink" Target="https://setxind.com/" TargetMode="External"/><Relationship Id="rId1394" Type="http://schemas.openxmlformats.org/officeDocument/2006/relationships/hyperlink" Target="https://setxind.com/" TargetMode="External"/><Relationship Id="rId1395" Type="http://schemas.openxmlformats.org/officeDocument/2006/relationships/hyperlink" Target="https://setxind.com/" TargetMode="External"/><Relationship Id="rId1396" Type="http://schemas.openxmlformats.org/officeDocument/2006/relationships/hyperlink" Target="https://setxind.com/" TargetMode="External"/><Relationship Id="rId1397" Type="http://schemas.openxmlformats.org/officeDocument/2006/relationships/hyperlink" Target="https://www.stormshield.com/?utm_source=linkedin&amp;utm_medium=social&amp;utm_campaign=profile" TargetMode="External"/><Relationship Id="rId1398" Type="http://schemas.openxmlformats.org/officeDocument/2006/relationships/hyperlink" Target="https://www.stormshield.com/?utm_source=linkedin&amp;utm_medium=social&amp;utm_campaign=profile" TargetMode="External"/><Relationship Id="rId1399" Type="http://schemas.openxmlformats.org/officeDocument/2006/relationships/hyperlink" Target="https://www.stormshield.com/?utm_source=linkedin&amp;utm_medium=social&amp;utm_campaign=profile" TargetMode="External"/><Relationship Id="rId1389" Type="http://schemas.openxmlformats.org/officeDocument/2006/relationships/hyperlink" Target="https://www.stickman.com.au/" TargetMode="External"/><Relationship Id="rId799" Type="http://schemas.openxmlformats.org/officeDocument/2006/relationships/hyperlink" Target="https://www.silobreaker.com/" TargetMode="External"/><Relationship Id="rId798" Type="http://schemas.openxmlformats.org/officeDocument/2006/relationships/hyperlink" Target="https://www.silobreaker.com/" TargetMode="External"/><Relationship Id="rId797" Type="http://schemas.openxmlformats.org/officeDocument/2006/relationships/hyperlink" Target="https://www.silobreaker.com/" TargetMode="External"/><Relationship Id="rId1380" Type="http://schemas.openxmlformats.org/officeDocument/2006/relationships/hyperlink" Target="https://www.sternumiot.com/" TargetMode="External"/><Relationship Id="rId792" Type="http://schemas.openxmlformats.org/officeDocument/2006/relationships/hyperlink" Target="https://silentbreaksecurity.com/" TargetMode="External"/><Relationship Id="rId1381" Type="http://schemas.openxmlformats.org/officeDocument/2006/relationships/hyperlink" Target="https://www.stig.net/" TargetMode="External"/><Relationship Id="rId791" Type="http://schemas.openxmlformats.org/officeDocument/2006/relationships/hyperlink" Target="https://www.signifyd.com/commerce-protection-platform/" TargetMode="External"/><Relationship Id="rId1382" Type="http://schemas.openxmlformats.org/officeDocument/2006/relationships/hyperlink" Target="https://www.stig.net/" TargetMode="External"/><Relationship Id="rId790" Type="http://schemas.openxmlformats.org/officeDocument/2006/relationships/hyperlink" Target="https://www.signifyd.com/" TargetMode="External"/><Relationship Id="rId1383" Type="http://schemas.openxmlformats.org/officeDocument/2006/relationships/hyperlink" Target="https://www.stig.net/" TargetMode="External"/><Relationship Id="rId1384" Type="http://schemas.openxmlformats.org/officeDocument/2006/relationships/hyperlink" Target="https://www.stig.net/" TargetMode="External"/><Relationship Id="rId796" Type="http://schemas.openxmlformats.org/officeDocument/2006/relationships/hyperlink" Target="https://www.silobreaker.com/" TargetMode="External"/><Relationship Id="rId1385" Type="http://schemas.openxmlformats.org/officeDocument/2006/relationships/hyperlink" Target="https://www.stig.net/" TargetMode="External"/><Relationship Id="rId795" Type="http://schemas.openxmlformats.org/officeDocument/2006/relationships/hyperlink" Target="https://silentcircle.com/" TargetMode="External"/><Relationship Id="rId1386" Type="http://schemas.openxmlformats.org/officeDocument/2006/relationships/hyperlink" Target="https://www.stickman.com.au/" TargetMode="External"/><Relationship Id="rId794" Type="http://schemas.openxmlformats.org/officeDocument/2006/relationships/hyperlink" Target="https://silentcircle.com/" TargetMode="External"/><Relationship Id="rId1387" Type="http://schemas.openxmlformats.org/officeDocument/2006/relationships/hyperlink" Target="https://www.stickman.com.au/" TargetMode="External"/><Relationship Id="rId793" Type="http://schemas.openxmlformats.org/officeDocument/2006/relationships/hyperlink" Target="https://silentcircle.com/" TargetMode="External"/><Relationship Id="rId1388" Type="http://schemas.openxmlformats.org/officeDocument/2006/relationships/hyperlink" Target="https://www.stickman.com.au/" TargetMode="External"/><Relationship Id="rId1455" Type="http://schemas.openxmlformats.org/officeDocument/2006/relationships/hyperlink" Target="https://www.surepassid.com/" TargetMode="External"/><Relationship Id="rId1456" Type="http://schemas.openxmlformats.org/officeDocument/2006/relationships/hyperlink" Target="https://www.surepassid.com/" TargetMode="External"/><Relationship Id="rId1457" Type="http://schemas.openxmlformats.org/officeDocument/2006/relationships/hyperlink" Target="https://www.surepassid.com/" TargetMode="External"/><Relationship Id="rId1458" Type="http://schemas.openxmlformats.org/officeDocument/2006/relationships/hyperlink" Target="https://www.surevine.com/" TargetMode="External"/><Relationship Id="rId1459" Type="http://schemas.openxmlformats.org/officeDocument/2006/relationships/hyperlink" Target="https://www.surevine.com/" TargetMode="External"/><Relationship Id="rId629" Type="http://schemas.openxmlformats.org/officeDocument/2006/relationships/hyperlink" Target="https://senr.io/" TargetMode="External"/><Relationship Id="rId624" Type="http://schemas.openxmlformats.org/officeDocument/2006/relationships/hyperlink" Target="https://senhasegura.com/en/" TargetMode="External"/><Relationship Id="rId623" Type="http://schemas.openxmlformats.org/officeDocument/2006/relationships/hyperlink" Target="https://senhasegura.com/en/" TargetMode="External"/><Relationship Id="rId622" Type="http://schemas.openxmlformats.org/officeDocument/2006/relationships/hyperlink" Target="https://senhasegura.com/en/" TargetMode="External"/><Relationship Id="rId621" Type="http://schemas.openxmlformats.org/officeDocument/2006/relationships/hyperlink" Target="https://senhasegura.com/en/" TargetMode="External"/><Relationship Id="rId628" Type="http://schemas.openxmlformats.org/officeDocument/2006/relationships/hyperlink" Target="https://senr.io/" TargetMode="External"/><Relationship Id="rId627" Type="http://schemas.openxmlformats.org/officeDocument/2006/relationships/hyperlink" Target="https://senhasegura.com/en/" TargetMode="External"/><Relationship Id="rId626" Type="http://schemas.openxmlformats.org/officeDocument/2006/relationships/hyperlink" Target="https://senhasegura.com/en/" TargetMode="External"/><Relationship Id="rId625" Type="http://schemas.openxmlformats.org/officeDocument/2006/relationships/hyperlink" Target="https://senhasegura.com/en/" TargetMode="External"/><Relationship Id="rId1450" Type="http://schemas.openxmlformats.org/officeDocument/2006/relationships/hyperlink" Target="https://www.surepassid.com/" TargetMode="External"/><Relationship Id="rId620" Type="http://schemas.openxmlformats.org/officeDocument/2006/relationships/hyperlink" Target="https://senhasegura.com/en/" TargetMode="External"/><Relationship Id="rId1451" Type="http://schemas.openxmlformats.org/officeDocument/2006/relationships/hyperlink" Target="https://www.surepassid.com/" TargetMode="External"/><Relationship Id="rId1452" Type="http://schemas.openxmlformats.org/officeDocument/2006/relationships/hyperlink" Target="https://www.surepassid.com/" TargetMode="External"/><Relationship Id="rId1453" Type="http://schemas.openxmlformats.org/officeDocument/2006/relationships/hyperlink" Target="https://www.surepassid.com/" TargetMode="External"/><Relationship Id="rId1454" Type="http://schemas.openxmlformats.org/officeDocument/2006/relationships/hyperlink" Target="https://www.surepassid.com/" TargetMode="External"/><Relationship Id="rId1444" Type="http://schemas.openxmlformats.org/officeDocument/2006/relationships/hyperlink" Target="https://www.surecloud.com/" TargetMode="External"/><Relationship Id="rId1445" Type="http://schemas.openxmlformats.org/officeDocument/2006/relationships/hyperlink" Target="https://www.surecloud.com/" TargetMode="External"/><Relationship Id="rId1446" Type="http://schemas.openxmlformats.org/officeDocument/2006/relationships/hyperlink" Target="https://www.surecloud.com/" TargetMode="External"/><Relationship Id="rId1447" Type="http://schemas.openxmlformats.org/officeDocument/2006/relationships/hyperlink" Target="https://www.surecloud.com/" TargetMode="External"/><Relationship Id="rId1448" Type="http://schemas.openxmlformats.org/officeDocument/2006/relationships/hyperlink" Target="https://www.surepassid.com/" TargetMode="External"/><Relationship Id="rId1449" Type="http://schemas.openxmlformats.org/officeDocument/2006/relationships/hyperlink" Target="https://www.surepassid.com/" TargetMode="External"/><Relationship Id="rId619" Type="http://schemas.openxmlformats.org/officeDocument/2006/relationships/hyperlink" Target="https://senhasegura.com/en/" TargetMode="External"/><Relationship Id="rId618" Type="http://schemas.openxmlformats.org/officeDocument/2006/relationships/hyperlink" Target="https://senhasegura.com/en/" TargetMode="External"/><Relationship Id="rId613" Type="http://schemas.openxmlformats.org/officeDocument/2006/relationships/hyperlink" Target="https://senhasegura.com/en/" TargetMode="External"/><Relationship Id="rId612" Type="http://schemas.openxmlformats.org/officeDocument/2006/relationships/hyperlink" Target="https://senhasegura.com/en/" TargetMode="External"/><Relationship Id="rId611" Type="http://schemas.openxmlformats.org/officeDocument/2006/relationships/hyperlink" Target="https://senhasegura.com/en/" TargetMode="External"/><Relationship Id="rId610" Type="http://schemas.openxmlformats.org/officeDocument/2006/relationships/hyperlink" Target="https://senhasegura.com/en/" TargetMode="External"/><Relationship Id="rId617" Type="http://schemas.openxmlformats.org/officeDocument/2006/relationships/hyperlink" Target="https://senhasegura.com/en/" TargetMode="External"/><Relationship Id="rId616" Type="http://schemas.openxmlformats.org/officeDocument/2006/relationships/hyperlink" Target="https://senhasegura.com/en/" TargetMode="External"/><Relationship Id="rId615" Type="http://schemas.openxmlformats.org/officeDocument/2006/relationships/hyperlink" Target="https://senhasegura.com/en/" TargetMode="External"/><Relationship Id="rId614" Type="http://schemas.openxmlformats.org/officeDocument/2006/relationships/hyperlink" Target="https://senhasegura.com/en/" TargetMode="External"/><Relationship Id="rId1440" Type="http://schemas.openxmlformats.org/officeDocument/2006/relationships/hyperlink" Target="https://www.superantispyware.com/" TargetMode="External"/><Relationship Id="rId1441" Type="http://schemas.openxmlformats.org/officeDocument/2006/relationships/hyperlink" Target="https://www.superantispyware.com/" TargetMode="External"/><Relationship Id="rId1442" Type="http://schemas.openxmlformats.org/officeDocument/2006/relationships/hyperlink" Target="https://www.surecloud.com/" TargetMode="External"/><Relationship Id="rId1443" Type="http://schemas.openxmlformats.org/officeDocument/2006/relationships/hyperlink" Target="https://www.surecloud.com/" TargetMode="External"/><Relationship Id="rId1477" Type="http://schemas.openxmlformats.org/officeDocument/2006/relationships/hyperlink" Target="https://www.swascan.com/" TargetMode="External"/><Relationship Id="rId1478" Type="http://schemas.openxmlformats.org/officeDocument/2006/relationships/hyperlink" Target="https://www.swascan.com/" TargetMode="External"/><Relationship Id="rId1479" Type="http://schemas.openxmlformats.org/officeDocument/2006/relationships/hyperlink" Target="https://www.swascan.com/" TargetMode="External"/><Relationship Id="rId646" Type="http://schemas.openxmlformats.org/officeDocument/2006/relationships/hyperlink" Target="https://www.sensorhound.com/" TargetMode="External"/><Relationship Id="rId645" Type="http://schemas.openxmlformats.org/officeDocument/2006/relationships/hyperlink" Target="https://www.sensorhound.com/" TargetMode="External"/><Relationship Id="rId644" Type="http://schemas.openxmlformats.org/officeDocument/2006/relationships/hyperlink" Target="https://cybercx.com.au/solutions/education-and-training/" TargetMode="External"/><Relationship Id="rId643" Type="http://schemas.openxmlformats.org/officeDocument/2006/relationships/hyperlink" Target="https://www.senseofsecurity.com.au/" TargetMode="External"/><Relationship Id="rId649" Type="http://schemas.openxmlformats.org/officeDocument/2006/relationships/hyperlink" Target="https://www.sentinelone.com/" TargetMode="External"/><Relationship Id="rId648" Type="http://schemas.openxmlformats.org/officeDocument/2006/relationships/hyperlink" Target="https://www.sentinelone.com/" TargetMode="External"/><Relationship Id="rId647" Type="http://schemas.openxmlformats.org/officeDocument/2006/relationships/hyperlink" Target="https://www.sensorhound.com/" TargetMode="External"/><Relationship Id="rId1470" Type="http://schemas.openxmlformats.org/officeDocument/2006/relationships/hyperlink" Target="https://swaintechs.com/" TargetMode="External"/><Relationship Id="rId1471" Type="http://schemas.openxmlformats.org/officeDocument/2006/relationships/hyperlink" Target="https://swaintechs.com/" TargetMode="External"/><Relationship Id="rId1472" Type="http://schemas.openxmlformats.org/officeDocument/2006/relationships/hyperlink" Target="https://www.swascan.com/" TargetMode="External"/><Relationship Id="rId642" Type="http://schemas.openxmlformats.org/officeDocument/2006/relationships/hyperlink" Target="https://cybercx.com.au/solutions/digital-forensics-incident-response/" TargetMode="External"/><Relationship Id="rId1473" Type="http://schemas.openxmlformats.org/officeDocument/2006/relationships/hyperlink" Target="https://www.swascan.com/" TargetMode="External"/><Relationship Id="rId641" Type="http://schemas.openxmlformats.org/officeDocument/2006/relationships/hyperlink" Target="https://www.senseofsecurity.com.au/" TargetMode="External"/><Relationship Id="rId1474" Type="http://schemas.openxmlformats.org/officeDocument/2006/relationships/hyperlink" Target="https://www.swascan.com/" TargetMode="External"/><Relationship Id="rId640" Type="http://schemas.openxmlformats.org/officeDocument/2006/relationships/hyperlink" Target="https://cybercx.com.au/solutions/identity-and-access-management/" TargetMode="External"/><Relationship Id="rId1475" Type="http://schemas.openxmlformats.org/officeDocument/2006/relationships/hyperlink" Target="https://www.swascan.com/" TargetMode="External"/><Relationship Id="rId1476" Type="http://schemas.openxmlformats.org/officeDocument/2006/relationships/hyperlink" Target="https://www.swascan.com/" TargetMode="External"/><Relationship Id="rId1466" Type="http://schemas.openxmlformats.org/officeDocument/2006/relationships/hyperlink" Target="https://swaintechs.com/" TargetMode="External"/><Relationship Id="rId1467" Type="http://schemas.openxmlformats.org/officeDocument/2006/relationships/hyperlink" Target="https://swaintechs.com/" TargetMode="External"/><Relationship Id="rId1468" Type="http://schemas.openxmlformats.org/officeDocument/2006/relationships/hyperlink" Target="https://swaintechs.com/" TargetMode="External"/><Relationship Id="rId1469" Type="http://schemas.openxmlformats.org/officeDocument/2006/relationships/hyperlink" Target="https://swaintechs.com/" TargetMode="External"/><Relationship Id="rId635" Type="http://schemas.openxmlformats.org/officeDocument/2006/relationships/hyperlink" Target="https://www.senseofsecurity.com.au/" TargetMode="External"/><Relationship Id="rId634" Type="http://schemas.openxmlformats.org/officeDocument/2006/relationships/hyperlink" Target="https://cybercx.com.au/solutions/security-testing-and-assurance/" TargetMode="External"/><Relationship Id="rId633" Type="http://schemas.openxmlformats.org/officeDocument/2006/relationships/hyperlink" Target="https://www.senseofsecurity.com.au/" TargetMode="External"/><Relationship Id="rId632" Type="http://schemas.openxmlformats.org/officeDocument/2006/relationships/hyperlink" Target="https://cybercx.com.au/solutions/governance-risk-compliance/" TargetMode="External"/><Relationship Id="rId639" Type="http://schemas.openxmlformats.org/officeDocument/2006/relationships/hyperlink" Target="https://www.senseofsecurity.com.au/" TargetMode="External"/><Relationship Id="rId638" Type="http://schemas.openxmlformats.org/officeDocument/2006/relationships/hyperlink" Target="https://cybercx.com.au/solutions/security-integration-and-engineering/" TargetMode="External"/><Relationship Id="rId637" Type="http://schemas.openxmlformats.org/officeDocument/2006/relationships/hyperlink" Target="https://www.senseofsecurity.com.au/" TargetMode="External"/><Relationship Id="rId636" Type="http://schemas.openxmlformats.org/officeDocument/2006/relationships/hyperlink" Target="https://cybercx.com.au/solutions/managed-security-services/" TargetMode="External"/><Relationship Id="rId1460" Type="http://schemas.openxmlformats.org/officeDocument/2006/relationships/hyperlink" Target="https://www.surevine.com/" TargetMode="External"/><Relationship Id="rId1461" Type="http://schemas.openxmlformats.org/officeDocument/2006/relationships/hyperlink" Target="https://www.surevine.com/" TargetMode="External"/><Relationship Id="rId631" Type="http://schemas.openxmlformats.org/officeDocument/2006/relationships/hyperlink" Target="https://www.senseofsecurity.com.au/" TargetMode="External"/><Relationship Id="rId1462" Type="http://schemas.openxmlformats.org/officeDocument/2006/relationships/hyperlink" Target="https://www.surfwatchlabs.com/" TargetMode="External"/><Relationship Id="rId630" Type="http://schemas.openxmlformats.org/officeDocument/2006/relationships/hyperlink" Target="https://senr.io/" TargetMode="External"/><Relationship Id="rId1463" Type="http://schemas.openxmlformats.org/officeDocument/2006/relationships/hyperlink" Target="https://www.surfwatchlabs.com/" TargetMode="External"/><Relationship Id="rId1464" Type="http://schemas.openxmlformats.org/officeDocument/2006/relationships/hyperlink" Target="https://www.surfwatchlabs.com/" TargetMode="External"/><Relationship Id="rId1465" Type="http://schemas.openxmlformats.org/officeDocument/2006/relationships/hyperlink" Target="https://www.suridata.ai/" TargetMode="External"/><Relationship Id="rId1411" Type="http://schemas.openxmlformats.org/officeDocument/2006/relationships/hyperlink" Target="https://www.privacylok.com/" TargetMode="External"/><Relationship Id="rId1412" Type="http://schemas.openxmlformats.org/officeDocument/2006/relationships/hyperlink" Target="https://www.strikeforcetech.com/" TargetMode="External"/><Relationship Id="rId1413" Type="http://schemas.openxmlformats.org/officeDocument/2006/relationships/hyperlink" Target="https://www.strikeforcetech.com/protectid/" TargetMode="External"/><Relationship Id="rId1414" Type="http://schemas.openxmlformats.org/officeDocument/2006/relationships/hyperlink" Target="https://www.strikeforcetech.com/" TargetMode="External"/><Relationship Id="rId1415" Type="http://schemas.openxmlformats.org/officeDocument/2006/relationships/hyperlink" Target="https://www.safevchat.com/" TargetMode="External"/><Relationship Id="rId1416" Type="http://schemas.openxmlformats.org/officeDocument/2006/relationships/hyperlink" Target="https://www.strongkey.com/" TargetMode="External"/><Relationship Id="rId1417" Type="http://schemas.openxmlformats.org/officeDocument/2006/relationships/hyperlink" Target="https://www.strongkey.com/" TargetMode="External"/><Relationship Id="rId1418" Type="http://schemas.openxmlformats.org/officeDocument/2006/relationships/hyperlink" Target="https://www.strongkey.com/" TargetMode="External"/><Relationship Id="rId1419" Type="http://schemas.openxmlformats.org/officeDocument/2006/relationships/hyperlink" Target="http://www.styra.com/" TargetMode="External"/><Relationship Id="rId1410" Type="http://schemas.openxmlformats.org/officeDocument/2006/relationships/hyperlink" Target="https://www.strikeforcetech.com/" TargetMode="External"/><Relationship Id="rId1400" Type="http://schemas.openxmlformats.org/officeDocument/2006/relationships/hyperlink" Target="https://www.stormshield.com/?utm_source=linkedin&amp;utm_medium=social&amp;utm_campaign=profile" TargetMode="External"/><Relationship Id="rId1401" Type="http://schemas.openxmlformats.org/officeDocument/2006/relationships/hyperlink" Target="https://www.s-cyber.com" TargetMode="External"/><Relationship Id="rId1402" Type="http://schemas.openxmlformats.org/officeDocument/2006/relationships/hyperlink" Target="https://www.s-cyber.com" TargetMode="External"/><Relationship Id="rId1403" Type="http://schemas.openxmlformats.org/officeDocument/2006/relationships/hyperlink" Target="https://www.s-cyber.com" TargetMode="External"/><Relationship Id="rId1404" Type="http://schemas.openxmlformats.org/officeDocument/2006/relationships/hyperlink" Target="https://www.s-cyber.com" TargetMode="External"/><Relationship Id="rId1405" Type="http://schemas.openxmlformats.org/officeDocument/2006/relationships/hyperlink" Target="https://www.s-cyber.com" TargetMode="External"/><Relationship Id="rId1406" Type="http://schemas.openxmlformats.org/officeDocument/2006/relationships/hyperlink" Target="https://www.strikeforcetech.com/" TargetMode="External"/><Relationship Id="rId1407" Type="http://schemas.openxmlformats.org/officeDocument/2006/relationships/hyperlink" Target="https://www.strikeforcecpg.com/guardedid/" TargetMode="External"/><Relationship Id="rId1408" Type="http://schemas.openxmlformats.org/officeDocument/2006/relationships/hyperlink" Target="https://www.strikeforcetech.com/" TargetMode="External"/><Relationship Id="rId1409" Type="http://schemas.openxmlformats.org/officeDocument/2006/relationships/hyperlink" Target="https://www.strikeforcecpg.com/mobile-trust/" TargetMode="External"/><Relationship Id="rId1433" Type="http://schemas.openxmlformats.org/officeDocument/2006/relationships/hyperlink" Target="http://www.sumologic.com" TargetMode="External"/><Relationship Id="rId1434" Type="http://schemas.openxmlformats.org/officeDocument/2006/relationships/hyperlink" Target="http://www.sumologic.com" TargetMode="External"/><Relationship Id="rId1435" Type="http://schemas.openxmlformats.org/officeDocument/2006/relationships/hyperlink" Target="https://www.superantispyware.com/" TargetMode="External"/><Relationship Id="rId1436" Type="http://schemas.openxmlformats.org/officeDocument/2006/relationships/hyperlink" Target="https://www.superantispyware.com/" TargetMode="External"/><Relationship Id="rId1437" Type="http://schemas.openxmlformats.org/officeDocument/2006/relationships/hyperlink" Target="https://www.superantispyware.com/" TargetMode="External"/><Relationship Id="rId1438" Type="http://schemas.openxmlformats.org/officeDocument/2006/relationships/hyperlink" Target="https://www.superantispyware.com/" TargetMode="External"/><Relationship Id="rId1439" Type="http://schemas.openxmlformats.org/officeDocument/2006/relationships/hyperlink" Target="https://www.superantispyware.com/" TargetMode="External"/><Relationship Id="rId609" Type="http://schemas.openxmlformats.org/officeDocument/2006/relationships/hyperlink" Target="https://senhasegura.com/en/" TargetMode="External"/><Relationship Id="rId608" Type="http://schemas.openxmlformats.org/officeDocument/2006/relationships/hyperlink" Target="https://senhasegura.com/en/" TargetMode="External"/><Relationship Id="rId607" Type="http://schemas.openxmlformats.org/officeDocument/2006/relationships/hyperlink" Target="https://senhasegura.com/en/" TargetMode="External"/><Relationship Id="rId602" Type="http://schemas.openxmlformats.org/officeDocument/2006/relationships/hyperlink" Target="https://senhasegura.com/en/" TargetMode="External"/><Relationship Id="rId601" Type="http://schemas.openxmlformats.org/officeDocument/2006/relationships/hyperlink" Target="https://senhasegura.com/en/" TargetMode="External"/><Relationship Id="rId600" Type="http://schemas.openxmlformats.org/officeDocument/2006/relationships/hyperlink" Target="https://sengex.com/" TargetMode="External"/><Relationship Id="rId606" Type="http://schemas.openxmlformats.org/officeDocument/2006/relationships/hyperlink" Target="https://senhasegura.com/en/" TargetMode="External"/><Relationship Id="rId605" Type="http://schemas.openxmlformats.org/officeDocument/2006/relationships/hyperlink" Target="https://senhasegura.com/en/" TargetMode="External"/><Relationship Id="rId604" Type="http://schemas.openxmlformats.org/officeDocument/2006/relationships/hyperlink" Target="https://senhasegura.com/en/" TargetMode="External"/><Relationship Id="rId603" Type="http://schemas.openxmlformats.org/officeDocument/2006/relationships/hyperlink" Target="https://senhasegura.com/en/" TargetMode="External"/><Relationship Id="rId1430" Type="http://schemas.openxmlformats.org/officeDocument/2006/relationships/hyperlink" Target="http://www.sumologic.com" TargetMode="External"/><Relationship Id="rId1431" Type="http://schemas.openxmlformats.org/officeDocument/2006/relationships/hyperlink" Target="http://www.sumologic.com" TargetMode="External"/><Relationship Id="rId1432" Type="http://schemas.openxmlformats.org/officeDocument/2006/relationships/hyperlink" Target="http://www.sumologic.com" TargetMode="External"/><Relationship Id="rId1422" Type="http://schemas.openxmlformats.org/officeDocument/2006/relationships/hyperlink" Target="https://www.subuno.com/" TargetMode="External"/><Relationship Id="rId1423" Type="http://schemas.openxmlformats.org/officeDocument/2006/relationships/hyperlink" Target="https://www.subuno.com/" TargetMode="External"/><Relationship Id="rId1424" Type="http://schemas.openxmlformats.org/officeDocument/2006/relationships/hyperlink" Target="https://www.subuno.com/" TargetMode="External"/><Relationship Id="rId1425" Type="http://schemas.openxmlformats.org/officeDocument/2006/relationships/hyperlink" Target="https://www.subuno.com/" TargetMode="External"/><Relationship Id="rId1426" Type="http://schemas.openxmlformats.org/officeDocument/2006/relationships/hyperlink" Target="https://sucuri.net/" TargetMode="External"/><Relationship Id="rId1427" Type="http://schemas.openxmlformats.org/officeDocument/2006/relationships/hyperlink" Target="https://sucuri.net/" TargetMode="External"/><Relationship Id="rId1428" Type="http://schemas.openxmlformats.org/officeDocument/2006/relationships/hyperlink" Target="https://sucuri.net/" TargetMode="External"/><Relationship Id="rId1429" Type="http://schemas.openxmlformats.org/officeDocument/2006/relationships/hyperlink" Target="https://sucuri.net/" TargetMode="External"/><Relationship Id="rId1420" Type="http://schemas.openxmlformats.org/officeDocument/2006/relationships/hyperlink" Target="http://www.styra.com/" TargetMode="External"/><Relationship Id="rId1421" Type="http://schemas.openxmlformats.org/officeDocument/2006/relationships/hyperlink" Target="http://www.styra.com/" TargetMode="External"/><Relationship Id="rId699" Type="http://schemas.openxmlformats.org/officeDocument/2006/relationships/hyperlink" Target="https://www.shapesecurity.com/" TargetMode="External"/><Relationship Id="rId698" Type="http://schemas.openxmlformats.org/officeDocument/2006/relationships/hyperlink" Target="https://www.shapesecurity.com/" TargetMode="External"/><Relationship Id="rId693" Type="http://schemas.openxmlformats.org/officeDocument/2006/relationships/hyperlink" Target="https://www.sevn-x.com/" TargetMode="External"/><Relationship Id="rId692" Type="http://schemas.openxmlformats.org/officeDocument/2006/relationships/hyperlink" Target="https://www.sevn-x.com/" TargetMode="External"/><Relationship Id="rId691" Type="http://schemas.openxmlformats.org/officeDocument/2006/relationships/hyperlink" Target="https://www.servicenow.com/" TargetMode="External"/><Relationship Id="rId690" Type="http://schemas.openxmlformats.org/officeDocument/2006/relationships/hyperlink" Target="https://www.servicenow.com/" TargetMode="External"/><Relationship Id="rId697" Type="http://schemas.openxmlformats.org/officeDocument/2006/relationships/hyperlink" Target="https://www.shakatechnologies.com/" TargetMode="External"/><Relationship Id="rId696" Type="http://schemas.openxmlformats.org/officeDocument/2006/relationships/hyperlink" Target="https://se.works/" TargetMode="External"/><Relationship Id="rId695" Type="http://schemas.openxmlformats.org/officeDocument/2006/relationships/hyperlink" Target="https://se.works/" TargetMode="External"/><Relationship Id="rId694" Type="http://schemas.openxmlformats.org/officeDocument/2006/relationships/hyperlink" Target="https://www.sevn-x.com/" TargetMode="External"/><Relationship Id="rId1499" Type="http://schemas.openxmlformats.org/officeDocument/2006/relationships/hyperlink" Target="https://sylabs.io/" TargetMode="External"/><Relationship Id="rId668" Type="http://schemas.openxmlformats.org/officeDocument/2006/relationships/hyperlink" Target="https://sera-brynn.com/" TargetMode="External"/><Relationship Id="rId667" Type="http://schemas.openxmlformats.org/officeDocument/2006/relationships/hyperlink" Target="https://sequretek.com/products/managed-detection-and-response/" TargetMode="External"/><Relationship Id="rId666" Type="http://schemas.openxmlformats.org/officeDocument/2006/relationships/hyperlink" Target="https://sequretek.com/" TargetMode="External"/><Relationship Id="rId665" Type="http://schemas.openxmlformats.org/officeDocument/2006/relationships/hyperlink" Target="https://sequretek.com/products/identity-governance-and-administration/" TargetMode="External"/><Relationship Id="rId669" Type="http://schemas.openxmlformats.org/officeDocument/2006/relationships/hyperlink" Target="https://www.threatsweep.com/" TargetMode="External"/><Relationship Id="rId1490" Type="http://schemas.openxmlformats.org/officeDocument/2006/relationships/hyperlink" Target="https://sword-grc.com/" TargetMode="External"/><Relationship Id="rId660" Type="http://schemas.openxmlformats.org/officeDocument/2006/relationships/hyperlink" Target="https://www.sequiturlabs.com/" TargetMode="External"/><Relationship Id="rId1491" Type="http://schemas.openxmlformats.org/officeDocument/2006/relationships/hyperlink" Target="https://sword-grc.com/" TargetMode="External"/><Relationship Id="rId1492" Type="http://schemas.openxmlformats.org/officeDocument/2006/relationships/hyperlink" Target="https://sword-grc.com/" TargetMode="External"/><Relationship Id="rId1493" Type="http://schemas.openxmlformats.org/officeDocument/2006/relationships/hyperlink" Target="https://sword-grc.com/" TargetMode="External"/><Relationship Id="rId1494" Type="http://schemas.openxmlformats.org/officeDocument/2006/relationships/hyperlink" Target="https://www.syferlock.com/" TargetMode="External"/><Relationship Id="rId664" Type="http://schemas.openxmlformats.org/officeDocument/2006/relationships/hyperlink" Target="https://sequretek.com/" TargetMode="External"/><Relationship Id="rId1495" Type="http://schemas.openxmlformats.org/officeDocument/2006/relationships/hyperlink" Target="https://sygnia.co/" TargetMode="External"/><Relationship Id="rId663" Type="http://schemas.openxmlformats.org/officeDocument/2006/relationships/hyperlink" Target="https://sequretek.com/products/endpoint-detection-protection-response/" TargetMode="External"/><Relationship Id="rId1496" Type="http://schemas.openxmlformats.org/officeDocument/2006/relationships/hyperlink" Target="https://sygnia.co/" TargetMode="External"/><Relationship Id="rId662" Type="http://schemas.openxmlformats.org/officeDocument/2006/relationships/hyperlink" Target="https://sequretek.com/" TargetMode="External"/><Relationship Id="rId1497" Type="http://schemas.openxmlformats.org/officeDocument/2006/relationships/hyperlink" Target="https://sygnia.co/" TargetMode="External"/><Relationship Id="rId661" Type="http://schemas.openxmlformats.org/officeDocument/2006/relationships/hyperlink" Target="https://www.sequiturlabs.com/emspark/" TargetMode="External"/><Relationship Id="rId1498" Type="http://schemas.openxmlformats.org/officeDocument/2006/relationships/hyperlink" Target="https://sylabs.io/" TargetMode="External"/><Relationship Id="rId1488" Type="http://schemas.openxmlformats.org/officeDocument/2006/relationships/hyperlink" Target="https://sword-grc.com/" TargetMode="External"/><Relationship Id="rId1489" Type="http://schemas.openxmlformats.org/officeDocument/2006/relationships/hyperlink" Target="https://sword-grc.com/" TargetMode="External"/><Relationship Id="rId657" Type="http://schemas.openxmlformats.org/officeDocument/2006/relationships/hyperlink" Target="https://www.seppmail.com/" TargetMode="External"/><Relationship Id="rId656" Type="http://schemas.openxmlformats.org/officeDocument/2006/relationships/hyperlink" Target="https://sepio.systems/" TargetMode="External"/><Relationship Id="rId655" Type="http://schemas.openxmlformats.org/officeDocument/2006/relationships/hyperlink" Target="https://sepio.systems/" TargetMode="External"/><Relationship Id="rId654" Type="http://schemas.openxmlformats.org/officeDocument/2006/relationships/hyperlink" Target="https://sentor.com/security/" TargetMode="External"/><Relationship Id="rId659" Type="http://schemas.openxmlformats.org/officeDocument/2006/relationships/hyperlink" Target="https://www.seppmail.com/" TargetMode="External"/><Relationship Id="rId658" Type="http://schemas.openxmlformats.org/officeDocument/2006/relationships/hyperlink" Target="https://www.seppmail.com/" TargetMode="External"/><Relationship Id="rId1480" Type="http://schemas.openxmlformats.org/officeDocument/2006/relationships/hyperlink" Target="https://www.swascan.com/" TargetMode="External"/><Relationship Id="rId1481" Type="http://schemas.openxmlformats.org/officeDocument/2006/relationships/hyperlink" Target="https://www.swimlane.com/" TargetMode="External"/><Relationship Id="rId1482" Type="http://schemas.openxmlformats.org/officeDocument/2006/relationships/hyperlink" Target="https://www.swimlane.com/" TargetMode="External"/><Relationship Id="rId1483" Type="http://schemas.openxmlformats.org/officeDocument/2006/relationships/hyperlink" Target="https://www.swimlane.com/" TargetMode="External"/><Relationship Id="rId653" Type="http://schemas.openxmlformats.org/officeDocument/2006/relationships/hyperlink" Target="https://sentor.com/" TargetMode="External"/><Relationship Id="rId1484" Type="http://schemas.openxmlformats.org/officeDocument/2006/relationships/hyperlink" Target="https://swivelsecure.com/" TargetMode="External"/><Relationship Id="rId652" Type="http://schemas.openxmlformats.org/officeDocument/2006/relationships/hyperlink" Target="https://www.sentinelone.com/" TargetMode="External"/><Relationship Id="rId1485" Type="http://schemas.openxmlformats.org/officeDocument/2006/relationships/hyperlink" Target="https://swivelsecure.com/" TargetMode="External"/><Relationship Id="rId651" Type="http://schemas.openxmlformats.org/officeDocument/2006/relationships/hyperlink" Target="https://www.sentinelone.com/" TargetMode="External"/><Relationship Id="rId1486" Type="http://schemas.openxmlformats.org/officeDocument/2006/relationships/hyperlink" Target="https://swivelsecure.com/" TargetMode="External"/><Relationship Id="rId650" Type="http://schemas.openxmlformats.org/officeDocument/2006/relationships/hyperlink" Target="https://www.sentinelone.com/" TargetMode="External"/><Relationship Id="rId1487" Type="http://schemas.openxmlformats.org/officeDocument/2006/relationships/hyperlink" Target="https://swivelsecure.com/" TargetMode="External"/><Relationship Id="rId689" Type="http://schemas.openxmlformats.org/officeDocument/2006/relationships/hyperlink" Target="https://www.servicenow.com/" TargetMode="External"/><Relationship Id="rId688" Type="http://schemas.openxmlformats.org/officeDocument/2006/relationships/hyperlink" Target="https://www.servicenow.com/" TargetMode="External"/><Relationship Id="rId687" Type="http://schemas.openxmlformats.org/officeDocument/2006/relationships/hyperlink" Target="https://www.sertainty.com/data-privacy-platform/" TargetMode="External"/><Relationship Id="rId682" Type="http://schemas.openxmlformats.org/officeDocument/2006/relationships/hyperlink" Target="https://sera-brynn.com/" TargetMode="External"/><Relationship Id="rId681" Type="http://schemas.openxmlformats.org/officeDocument/2006/relationships/hyperlink" Target="https://sera-brynn.com/fractional-ciso/" TargetMode="External"/><Relationship Id="rId680" Type="http://schemas.openxmlformats.org/officeDocument/2006/relationships/hyperlink" Target="https://sera-brynn.com/" TargetMode="External"/><Relationship Id="rId686" Type="http://schemas.openxmlformats.org/officeDocument/2006/relationships/hyperlink" Target="https://www.sertainty.com/" TargetMode="External"/><Relationship Id="rId685" Type="http://schemas.openxmlformats.org/officeDocument/2006/relationships/hyperlink" Target="https://sera-brynn.com/cmmc-and-dfars/" TargetMode="External"/><Relationship Id="rId684" Type="http://schemas.openxmlformats.org/officeDocument/2006/relationships/hyperlink" Target="https://sera-brynn.com/" TargetMode="External"/><Relationship Id="rId683" Type="http://schemas.openxmlformats.org/officeDocument/2006/relationships/hyperlink" Target="https://sera-brynn.com/fedramp/" TargetMode="External"/><Relationship Id="rId679" Type="http://schemas.openxmlformats.org/officeDocument/2006/relationships/hyperlink" Target="https://sera-brynn.com/pci-compliance/" TargetMode="External"/><Relationship Id="rId678" Type="http://schemas.openxmlformats.org/officeDocument/2006/relationships/hyperlink" Target="https://sera-brynn.com/" TargetMode="External"/><Relationship Id="rId677" Type="http://schemas.openxmlformats.org/officeDocument/2006/relationships/hyperlink" Target="https://sera-brynn.com/penetration-testing/" TargetMode="External"/><Relationship Id="rId676" Type="http://schemas.openxmlformats.org/officeDocument/2006/relationships/hyperlink" Target="https://sera-brynn.com/" TargetMode="External"/><Relationship Id="rId671" Type="http://schemas.openxmlformats.org/officeDocument/2006/relationships/hyperlink" Target="https://www.buychecklight.com/" TargetMode="External"/><Relationship Id="rId670" Type="http://schemas.openxmlformats.org/officeDocument/2006/relationships/hyperlink" Target="https://sera-brynn.com/" TargetMode="External"/><Relationship Id="rId675" Type="http://schemas.openxmlformats.org/officeDocument/2006/relationships/hyperlink" Target="https://sera-brynn.com/security-controls-assessments/" TargetMode="External"/><Relationship Id="rId674" Type="http://schemas.openxmlformats.org/officeDocument/2006/relationships/hyperlink" Target="https://sera-brynn.com/" TargetMode="External"/><Relationship Id="rId673" Type="http://schemas.openxmlformats.org/officeDocument/2006/relationships/hyperlink" Target="https://sera-brynn.com/incident-response-forensics/" TargetMode="External"/><Relationship Id="rId672" Type="http://schemas.openxmlformats.org/officeDocument/2006/relationships/hyperlink" Target="https://sera-brynn.com/" TargetMode="External"/><Relationship Id="rId190" Type="http://schemas.openxmlformats.org/officeDocument/2006/relationships/hyperlink" Target="https://www.secpod.com/" TargetMode="External"/><Relationship Id="rId194" Type="http://schemas.openxmlformats.org/officeDocument/2006/relationships/hyperlink" Target="https://www.secpoint.com/" TargetMode="External"/><Relationship Id="rId193" Type="http://schemas.openxmlformats.org/officeDocument/2006/relationships/hyperlink" Target="https://www.secpoint.com/" TargetMode="External"/><Relationship Id="rId192" Type="http://schemas.openxmlformats.org/officeDocument/2006/relationships/hyperlink" Target="https://www.secpoint.com/" TargetMode="External"/><Relationship Id="rId191" Type="http://schemas.openxmlformats.org/officeDocument/2006/relationships/hyperlink" Target="https://www.secpoint.com/" TargetMode="External"/><Relationship Id="rId187" Type="http://schemas.openxmlformats.org/officeDocument/2006/relationships/hyperlink" Target="https://www.secondwrite.com/" TargetMode="External"/><Relationship Id="rId186" Type="http://schemas.openxmlformats.org/officeDocument/2006/relationships/hyperlink" Target="https://www.secnology.com/" TargetMode="External"/><Relationship Id="rId185" Type="http://schemas.openxmlformats.org/officeDocument/2006/relationships/hyperlink" Target="https://www.secnology.com/" TargetMode="External"/><Relationship Id="rId184" Type="http://schemas.openxmlformats.org/officeDocument/2006/relationships/hyperlink" Target="https://www.secnology.com/" TargetMode="External"/><Relationship Id="rId189" Type="http://schemas.openxmlformats.org/officeDocument/2006/relationships/hyperlink" Target="https://www.secpod.com/" TargetMode="External"/><Relationship Id="rId188" Type="http://schemas.openxmlformats.org/officeDocument/2006/relationships/hyperlink" Target="https://www.secpod.com/" TargetMode="External"/><Relationship Id="rId183" Type="http://schemas.openxmlformats.org/officeDocument/2006/relationships/hyperlink" Target="https://www.secnology.com/" TargetMode="External"/><Relationship Id="rId182" Type="http://schemas.openxmlformats.org/officeDocument/2006/relationships/hyperlink" Target="https://www.secnology.com/" TargetMode="External"/><Relationship Id="rId181" Type="http://schemas.openxmlformats.org/officeDocument/2006/relationships/hyperlink" Target="https://www.secnology.com/" TargetMode="External"/><Relationship Id="rId180" Type="http://schemas.openxmlformats.org/officeDocument/2006/relationships/hyperlink" Target="https://www.secnology.com/" TargetMode="External"/><Relationship Id="rId176" Type="http://schemas.openxmlformats.org/officeDocument/2006/relationships/hyperlink" Target="https://www.seclore.com/" TargetMode="External"/><Relationship Id="rId175" Type="http://schemas.openxmlformats.org/officeDocument/2006/relationships/hyperlink" Target="https://www.seclore.com/" TargetMode="External"/><Relationship Id="rId174" Type="http://schemas.openxmlformats.org/officeDocument/2006/relationships/hyperlink" Target="https://www.seclore.com/" TargetMode="External"/><Relationship Id="rId173" Type="http://schemas.openxmlformats.org/officeDocument/2006/relationships/hyperlink" Target="https://www.seclore.com/" TargetMode="External"/><Relationship Id="rId179" Type="http://schemas.openxmlformats.org/officeDocument/2006/relationships/hyperlink" Target="https://www.secnology.com/" TargetMode="External"/><Relationship Id="rId178" Type="http://schemas.openxmlformats.org/officeDocument/2006/relationships/hyperlink" Target="https://www.secnology.com/" TargetMode="External"/><Relationship Id="rId177" Type="http://schemas.openxmlformats.org/officeDocument/2006/relationships/hyperlink" Target="https://www.seclore.com/" TargetMode="External"/><Relationship Id="rId198" Type="http://schemas.openxmlformats.org/officeDocument/2006/relationships/hyperlink" Target="https://sectigo.com/" TargetMode="External"/><Relationship Id="rId197" Type="http://schemas.openxmlformats.org/officeDocument/2006/relationships/hyperlink" Target="https://www.secsign.com/" TargetMode="External"/><Relationship Id="rId196" Type="http://schemas.openxmlformats.org/officeDocument/2006/relationships/hyperlink" Target="https://doubleoctopus.com/" TargetMode="External"/><Relationship Id="rId195" Type="http://schemas.openxmlformats.org/officeDocument/2006/relationships/hyperlink" Target="https://doubleoctopus.com/" TargetMode="External"/><Relationship Id="rId199" Type="http://schemas.openxmlformats.org/officeDocument/2006/relationships/hyperlink" Target="https://sectigo.com/" TargetMode="External"/><Relationship Id="rId150" Type="http://schemas.openxmlformats.org/officeDocument/2006/relationships/hyperlink" Target="https://www.seceon.com/" TargetMode="External"/><Relationship Id="rId149" Type="http://schemas.openxmlformats.org/officeDocument/2006/relationships/hyperlink" Target="https://www.seceon.com/" TargetMode="External"/><Relationship Id="rId148" Type="http://schemas.openxmlformats.org/officeDocument/2006/relationships/hyperlink" Target="https://www.sec.do/" TargetMode="External"/><Relationship Id="rId143" Type="http://schemas.openxmlformats.org/officeDocument/2006/relationships/hyperlink" Target="https://www.secbi.com/" TargetMode="External"/><Relationship Id="rId142" Type="http://schemas.openxmlformats.org/officeDocument/2006/relationships/hyperlink" Target="https://www.slcyber.io/" TargetMode="External"/><Relationship Id="rId141" Type="http://schemas.openxmlformats.org/officeDocument/2006/relationships/hyperlink" Target="https://www.slcyber.io/" TargetMode="External"/><Relationship Id="rId140" Type="http://schemas.openxmlformats.org/officeDocument/2006/relationships/hyperlink" Target="https://www.slcyber.io/" TargetMode="External"/><Relationship Id="rId147" Type="http://schemas.openxmlformats.org/officeDocument/2006/relationships/hyperlink" Target="https://www.secdev.com/" TargetMode="External"/><Relationship Id="rId146" Type="http://schemas.openxmlformats.org/officeDocument/2006/relationships/hyperlink" Target="https://www.secbi.com/" TargetMode="External"/><Relationship Id="rId145" Type="http://schemas.openxmlformats.org/officeDocument/2006/relationships/hyperlink" Target="https://www.secbi.com/" TargetMode="External"/><Relationship Id="rId144" Type="http://schemas.openxmlformats.org/officeDocument/2006/relationships/hyperlink" Target="https://www.secbi.com/" TargetMode="External"/><Relationship Id="rId139" Type="http://schemas.openxmlformats.org/officeDocument/2006/relationships/hyperlink" Target="https://www.slcyber.io/" TargetMode="External"/><Relationship Id="rId138" Type="http://schemas.openxmlformats.org/officeDocument/2006/relationships/hyperlink" Target="https://www.slcyber.io/" TargetMode="External"/><Relationship Id="rId137" Type="http://schemas.openxmlformats.org/officeDocument/2006/relationships/hyperlink" Target="https://www.seamoon.com.cn/" TargetMode="External"/><Relationship Id="rId132" Type="http://schemas.openxmlformats.org/officeDocument/2006/relationships/hyperlink" Target="http://www.scytale.com" TargetMode="External"/><Relationship Id="rId131" Type="http://schemas.openxmlformats.org/officeDocument/2006/relationships/hyperlink" Target="https://scysec.com/" TargetMode="External"/><Relationship Id="rId130" Type="http://schemas.openxmlformats.org/officeDocument/2006/relationships/hyperlink" Target="https://scysec.com/" TargetMode="External"/><Relationship Id="rId136" Type="http://schemas.openxmlformats.org/officeDocument/2006/relationships/hyperlink" Target="https://www.adioslock.com/" TargetMode="External"/><Relationship Id="rId135" Type="http://schemas.openxmlformats.org/officeDocument/2006/relationships/hyperlink" Target="https://www.sdggroup.com/" TargetMode="External"/><Relationship Id="rId134" Type="http://schemas.openxmlformats.org/officeDocument/2006/relationships/hyperlink" Target="https://www.scythe.io/" TargetMode="External"/><Relationship Id="rId133" Type="http://schemas.openxmlformats.org/officeDocument/2006/relationships/hyperlink" Target="https://www.scythe.io/" TargetMode="External"/><Relationship Id="rId172" Type="http://schemas.openxmlformats.org/officeDocument/2006/relationships/hyperlink" Target="https://www.seclore.com/" TargetMode="External"/><Relationship Id="rId171" Type="http://schemas.openxmlformats.org/officeDocument/2006/relationships/hyperlink" Target="https://www.seclore.com/" TargetMode="External"/><Relationship Id="rId170" Type="http://schemas.openxmlformats.org/officeDocument/2006/relationships/hyperlink" Target="https://www.seclore.com/" TargetMode="External"/><Relationship Id="rId165" Type="http://schemas.openxmlformats.org/officeDocument/2006/relationships/hyperlink" Target="https://www.secforce.com/" TargetMode="External"/><Relationship Id="rId164" Type="http://schemas.openxmlformats.org/officeDocument/2006/relationships/hyperlink" Target="https://www.secforce.com/" TargetMode="External"/><Relationship Id="rId163" Type="http://schemas.openxmlformats.org/officeDocument/2006/relationships/hyperlink" Target="https://www.secforce.com/" TargetMode="External"/><Relationship Id="rId162" Type="http://schemas.openxmlformats.org/officeDocument/2006/relationships/hyperlink" Target="https://secfense.com/" TargetMode="External"/><Relationship Id="rId169" Type="http://schemas.openxmlformats.org/officeDocument/2006/relationships/hyperlink" Target="https://www.seclore.com/" TargetMode="External"/><Relationship Id="rId168" Type="http://schemas.openxmlformats.org/officeDocument/2006/relationships/hyperlink" Target="https://www.seclore.com/" TargetMode="External"/><Relationship Id="rId167" Type="http://schemas.openxmlformats.org/officeDocument/2006/relationships/hyperlink" Target="https://www.seclore.com/" TargetMode="External"/><Relationship Id="rId166" Type="http://schemas.openxmlformats.org/officeDocument/2006/relationships/hyperlink" Target="https://www.seclore.com/" TargetMode="External"/><Relationship Id="rId161" Type="http://schemas.openxmlformats.org/officeDocument/2006/relationships/hyperlink" Target="https://secfense.com/" TargetMode="External"/><Relationship Id="rId160" Type="http://schemas.openxmlformats.org/officeDocument/2006/relationships/hyperlink" Target="https://secfense.com/" TargetMode="External"/><Relationship Id="rId159" Type="http://schemas.openxmlformats.org/officeDocument/2006/relationships/hyperlink" Target="https://secfense.com/" TargetMode="External"/><Relationship Id="rId154" Type="http://schemas.openxmlformats.org/officeDocument/2006/relationships/hyperlink" Target="https://www.seceon.com/" TargetMode="External"/><Relationship Id="rId153" Type="http://schemas.openxmlformats.org/officeDocument/2006/relationships/hyperlink" Target="https://www.seceon.com/" TargetMode="External"/><Relationship Id="rId152" Type="http://schemas.openxmlformats.org/officeDocument/2006/relationships/hyperlink" Target="https://www.seceon.com/" TargetMode="External"/><Relationship Id="rId151" Type="http://schemas.openxmlformats.org/officeDocument/2006/relationships/hyperlink" Target="https://www.seceon.com/" TargetMode="External"/><Relationship Id="rId158" Type="http://schemas.openxmlformats.org/officeDocument/2006/relationships/hyperlink" Target="https://www.seceon.com/" TargetMode="External"/><Relationship Id="rId157" Type="http://schemas.openxmlformats.org/officeDocument/2006/relationships/hyperlink" Target="https://www.seceon.com/" TargetMode="External"/><Relationship Id="rId156" Type="http://schemas.openxmlformats.org/officeDocument/2006/relationships/hyperlink" Target="https://www.seceon.com/" TargetMode="External"/><Relationship Id="rId155" Type="http://schemas.openxmlformats.org/officeDocument/2006/relationships/hyperlink" Target="https://www.seceon.com/" TargetMode="External"/><Relationship Id="rId1510" Type="http://schemas.openxmlformats.org/officeDocument/2006/relationships/hyperlink" Target="https://symbolsecurity.com/" TargetMode="External"/><Relationship Id="rId1511" Type="http://schemas.openxmlformats.org/officeDocument/2006/relationships/hyperlink" Target="https://symbolsecurity.com/" TargetMode="External"/><Relationship Id="rId1512" Type="http://schemas.openxmlformats.org/officeDocument/2006/relationships/hyperlink" Target="https://symbolsecurity.com/" TargetMode="External"/><Relationship Id="rId1513" Type="http://schemas.openxmlformats.org/officeDocument/2006/relationships/hyperlink" Target="https://symbolsecurity.com/" TargetMode="External"/><Relationship Id="rId1514" Type="http://schemas.openxmlformats.org/officeDocument/2006/relationships/hyperlink" Target="https://symbolsecurity.com/" TargetMode="External"/><Relationship Id="rId1515" Type="http://schemas.openxmlformats.org/officeDocument/2006/relationships/hyperlink" Target="https://symosis.com/" TargetMode="External"/><Relationship Id="rId1516" Type="http://schemas.openxmlformats.org/officeDocument/2006/relationships/hyperlink" Target="https://symosis.com/" TargetMode="External"/><Relationship Id="rId1517" Type="http://schemas.openxmlformats.org/officeDocument/2006/relationships/hyperlink" Target="https://symosis.com/" TargetMode="External"/><Relationship Id="rId1518" Type="http://schemas.openxmlformats.org/officeDocument/2006/relationships/hyperlink" Target="https://symosis.com/" TargetMode="External"/><Relationship Id="rId1519" Type="http://schemas.openxmlformats.org/officeDocument/2006/relationships/hyperlink" Target="https://symosis.com/" TargetMode="External"/><Relationship Id="rId1500" Type="http://schemas.openxmlformats.org/officeDocument/2006/relationships/hyperlink" Target="https://sylabs.io/" TargetMode="External"/><Relationship Id="rId1501" Type="http://schemas.openxmlformats.org/officeDocument/2006/relationships/hyperlink" Target="https://sylabs.io/" TargetMode="External"/><Relationship Id="rId1502" Type="http://schemas.openxmlformats.org/officeDocument/2006/relationships/hyperlink" Target="https://www.sylint.com/" TargetMode="External"/><Relationship Id="rId1503" Type="http://schemas.openxmlformats.org/officeDocument/2006/relationships/hyperlink" Target="https://www.broadcom.com/solutions/symantec-security-solutions" TargetMode="External"/><Relationship Id="rId1504" Type="http://schemas.openxmlformats.org/officeDocument/2006/relationships/hyperlink" Target="https://www.broadcom.com/solutions/symantec-security-solutions/secure-access-service-edge" TargetMode="External"/><Relationship Id="rId1505" Type="http://schemas.openxmlformats.org/officeDocument/2006/relationships/hyperlink" Target="https://www.broadcom.com/solutions/symantec-security-solutions" TargetMode="External"/><Relationship Id="rId1506" Type="http://schemas.openxmlformats.org/officeDocument/2006/relationships/hyperlink" Target="https://www.broadcom.com/solutions/symantec-security-solutions/xdr" TargetMode="External"/><Relationship Id="rId1507" Type="http://schemas.openxmlformats.org/officeDocument/2006/relationships/hyperlink" Target="https://www.broadcom.com/solutions/symantec-security-solutions" TargetMode="External"/><Relationship Id="rId1508" Type="http://schemas.openxmlformats.org/officeDocument/2006/relationships/hyperlink" Target="https://www.broadcom.com/solutions/symantec-security-solutions/zero-trust-ecosystem" TargetMode="External"/><Relationship Id="rId1509" Type="http://schemas.openxmlformats.org/officeDocument/2006/relationships/hyperlink" Target="https://symbolsecurity.com/" TargetMode="External"/><Relationship Id="rId1576" Type="http://schemas.openxmlformats.org/officeDocument/2006/relationships/hyperlink" Target="https://www.synopsys.com/" TargetMode="External"/><Relationship Id="rId1577" Type="http://schemas.openxmlformats.org/officeDocument/2006/relationships/hyperlink" Target="https://www.synopsys.com/" TargetMode="External"/><Relationship Id="rId1578" Type="http://schemas.openxmlformats.org/officeDocument/2006/relationships/hyperlink" Target="https://www.synopsys.com/" TargetMode="External"/><Relationship Id="rId1579" Type="http://schemas.openxmlformats.org/officeDocument/2006/relationships/hyperlink" Target="https://www.synopsys.com/" TargetMode="External"/><Relationship Id="rId987" Type="http://schemas.openxmlformats.org/officeDocument/2006/relationships/hyperlink" Target="https://www.sdsusa.com/" TargetMode="External"/><Relationship Id="rId986" Type="http://schemas.openxmlformats.org/officeDocument/2006/relationships/hyperlink" Target="https://www.sdsusa.com/" TargetMode="External"/><Relationship Id="rId985" Type="http://schemas.openxmlformats.org/officeDocument/2006/relationships/hyperlink" Target="https://www.sdsusa.com/" TargetMode="External"/><Relationship Id="rId984" Type="http://schemas.openxmlformats.org/officeDocument/2006/relationships/hyperlink" Target="https://www.sdsusa.com/" TargetMode="External"/><Relationship Id="rId989" Type="http://schemas.openxmlformats.org/officeDocument/2006/relationships/hyperlink" Target="https://www.sdsusa.com/" TargetMode="External"/><Relationship Id="rId988" Type="http://schemas.openxmlformats.org/officeDocument/2006/relationships/hyperlink" Target="https://www.sdsusa.com/" TargetMode="External"/><Relationship Id="rId1570" Type="http://schemas.openxmlformats.org/officeDocument/2006/relationships/hyperlink" Target="https://www.synopsys.com/" TargetMode="External"/><Relationship Id="rId1571" Type="http://schemas.openxmlformats.org/officeDocument/2006/relationships/hyperlink" Target="https://www.synopsys.com/" TargetMode="External"/><Relationship Id="rId983" Type="http://schemas.openxmlformats.org/officeDocument/2006/relationships/hyperlink" Target="https://www.sdsusa.com/" TargetMode="External"/><Relationship Id="rId1572" Type="http://schemas.openxmlformats.org/officeDocument/2006/relationships/hyperlink" Target="https://www.synopsys.com/" TargetMode="External"/><Relationship Id="rId982" Type="http://schemas.openxmlformats.org/officeDocument/2006/relationships/hyperlink" Target="https://www.sdsusa.com/" TargetMode="External"/><Relationship Id="rId1573" Type="http://schemas.openxmlformats.org/officeDocument/2006/relationships/hyperlink" Target="https://www.synopsys.com/" TargetMode="External"/><Relationship Id="rId981" Type="http://schemas.openxmlformats.org/officeDocument/2006/relationships/hyperlink" Target="https://www.sdsusa.com/" TargetMode="External"/><Relationship Id="rId1574" Type="http://schemas.openxmlformats.org/officeDocument/2006/relationships/hyperlink" Target="https://www.synopsys.com/" TargetMode="External"/><Relationship Id="rId980" Type="http://schemas.openxmlformats.org/officeDocument/2006/relationships/hyperlink" Target="https://www.sdsusa.com/" TargetMode="External"/><Relationship Id="rId1575" Type="http://schemas.openxmlformats.org/officeDocument/2006/relationships/hyperlink" Target="https://www.synopsys.com/" TargetMode="External"/><Relationship Id="rId1565" Type="http://schemas.openxmlformats.org/officeDocument/2006/relationships/hyperlink" Target="https://www.synercomm.com/" TargetMode="External"/><Relationship Id="rId1566" Type="http://schemas.openxmlformats.org/officeDocument/2006/relationships/hyperlink" Target="https://www.synercomm.com/" TargetMode="External"/><Relationship Id="rId1567" Type="http://schemas.openxmlformats.org/officeDocument/2006/relationships/hyperlink" Target="https://www.synercomm.com/" TargetMode="External"/><Relationship Id="rId1568" Type="http://schemas.openxmlformats.org/officeDocument/2006/relationships/hyperlink" Target="https://www.synopsys.com/" TargetMode="External"/><Relationship Id="rId1569" Type="http://schemas.openxmlformats.org/officeDocument/2006/relationships/hyperlink" Target="https://www.synopsys.com/" TargetMode="External"/><Relationship Id="rId976" Type="http://schemas.openxmlformats.org/officeDocument/2006/relationships/hyperlink" Target="https://www.sdsusa.com/" TargetMode="External"/><Relationship Id="rId975" Type="http://schemas.openxmlformats.org/officeDocument/2006/relationships/hyperlink" Target="https://www.sdsusa.com/" TargetMode="External"/><Relationship Id="rId974" Type="http://schemas.openxmlformats.org/officeDocument/2006/relationships/hyperlink" Target="https://www.sdsusa.com/" TargetMode="External"/><Relationship Id="rId973" Type="http://schemas.openxmlformats.org/officeDocument/2006/relationships/hyperlink" Target="https://www.sdsusa.com/" TargetMode="External"/><Relationship Id="rId979" Type="http://schemas.openxmlformats.org/officeDocument/2006/relationships/hyperlink" Target="https://www.sdsusa.com/" TargetMode="External"/><Relationship Id="rId978" Type="http://schemas.openxmlformats.org/officeDocument/2006/relationships/hyperlink" Target="https://www.sdsusa.com/" TargetMode="External"/><Relationship Id="rId977" Type="http://schemas.openxmlformats.org/officeDocument/2006/relationships/hyperlink" Target="https://www.sdsusa.com/" TargetMode="External"/><Relationship Id="rId1560" Type="http://schemas.openxmlformats.org/officeDocument/2006/relationships/hyperlink" Target="https://www.synercomm.com/" TargetMode="External"/><Relationship Id="rId972" Type="http://schemas.openxmlformats.org/officeDocument/2006/relationships/hyperlink" Target="https://www.sdsusa.com/" TargetMode="External"/><Relationship Id="rId1561" Type="http://schemas.openxmlformats.org/officeDocument/2006/relationships/hyperlink" Target="https://www.synercomm.com/" TargetMode="External"/><Relationship Id="rId971" Type="http://schemas.openxmlformats.org/officeDocument/2006/relationships/hyperlink" Target="https://www.sdsusa.com/" TargetMode="External"/><Relationship Id="rId1562" Type="http://schemas.openxmlformats.org/officeDocument/2006/relationships/hyperlink" Target="https://www.synercomm.com/" TargetMode="External"/><Relationship Id="rId970" Type="http://schemas.openxmlformats.org/officeDocument/2006/relationships/hyperlink" Target="https://www.sdsusa.com/" TargetMode="External"/><Relationship Id="rId1563" Type="http://schemas.openxmlformats.org/officeDocument/2006/relationships/hyperlink" Target="https://www.synercomm.com/" TargetMode="External"/><Relationship Id="rId1564" Type="http://schemas.openxmlformats.org/officeDocument/2006/relationships/hyperlink" Target="https://www.synercomm.com/" TargetMode="External"/><Relationship Id="rId1590" Type="http://schemas.openxmlformats.org/officeDocument/2006/relationships/hyperlink" Target="https://systemexperts.com/" TargetMode="External"/><Relationship Id="rId1591" Type="http://schemas.openxmlformats.org/officeDocument/2006/relationships/hyperlink" Target="https://systemexperts.com/" TargetMode="External"/><Relationship Id="rId1592" Type="http://schemas.openxmlformats.org/officeDocument/2006/relationships/hyperlink" Target="https://systemexperts.com/" TargetMode="External"/><Relationship Id="rId1593" Type="http://schemas.openxmlformats.org/officeDocument/2006/relationships/hyperlink" Target="https://systemexperts.com/" TargetMode="External"/><Relationship Id="rId1594" Type="http://schemas.openxmlformats.org/officeDocument/2006/relationships/hyperlink" Target="https://systemexperts.com/" TargetMode="External"/><Relationship Id="rId1595" Type="http://schemas.openxmlformats.org/officeDocument/2006/relationships/drawing" Target="../drawings/drawing8.xml"/><Relationship Id="rId1587" Type="http://schemas.openxmlformats.org/officeDocument/2006/relationships/hyperlink" Target="https://sysnetgs.com/" TargetMode="External"/><Relationship Id="rId1588" Type="http://schemas.openxmlformats.org/officeDocument/2006/relationships/hyperlink" Target="https://sysnetgs.com/" TargetMode="External"/><Relationship Id="rId1589" Type="http://schemas.openxmlformats.org/officeDocument/2006/relationships/hyperlink" Target="https://sysnetgs.com/" TargetMode="External"/><Relationship Id="rId998" Type="http://schemas.openxmlformats.org/officeDocument/2006/relationships/hyperlink" Target="https://www.solarwinds.com/" TargetMode="External"/><Relationship Id="rId997" Type="http://schemas.openxmlformats.org/officeDocument/2006/relationships/hyperlink" Target="https://www.solarflare.com/" TargetMode="External"/><Relationship Id="rId996" Type="http://schemas.openxmlformats.org/officeDocument/2006/relationships/hyperlink" Target="https://www.softwarfare.com/" TargetMode="External"/><Relationship Id="rId995" Type="http://schemas.openxmlformats.org/officeDocument/2006/relationships/hyperlink" Target="https://www.softwarfare.com/" TargetMode="External"/><Relationship Id="rId999" Type="http://schemas.openxmlformats.org/officeDocument/2006/relationships/hyperlink" Target="https://www.solarwinds.com/access-rights-manager" TargetMode="External"/><Relationship Id="rId990" Type="http://schemas.openxmlformats.org/officeDocument/2006/relationships/hyperlink" Target="https://www.softwarfare.com/" TargetMode="External"/><Relationship Id="rId1580" Type="http://schemas.openxmlformats.org/officeDocument/2006/relationships/hyperlink" Target="https://sysdig.com/" TargetMode="External"/><Relationship Id="rId1581" Type="http://schemas.openxmlformats.org/officeDocument/2006/relationships/hyperlink" Target="https://sysdig.com/" TargetMode="External"/><Relationship Id="rId1582" Type="http://schemas.openxmlformats.org/officeDocument/2006/relationships/hyperlink" Target="https://sysdig.com/" TargetMode="External"/><Relationship Id="rId994" Type="http://schemas.openxmlformats.org/officeDocument/2006/relationships/hyperlink" Target="https://www.softwarfare.com/" TargetMode="External"/><Relationship Id="rId1583" Type="http://schemas.openxmlformats.org/officeDocument/2006/relationships/hyperlink" Target="https://sysnetgs.com/" TargetMode="External"/><Relationship Id="rId993" Type="http://schemas.openxmlformats.org/officeDocument/2006/relationships/hyperlink" Target="https://www.softwarfare.com/" TargetMode="External"/><Relationship Id="rId1584" Type="http://schemas.openxmlformats.org/officeDocument/2006/relationships/hyperlink" Target="https://sysnetgs.com/" TargetMode="External"/><Relationship Id="rId992" Type="http://schemas.openxmlformats.org/officeDocument/2006/relationships/hyperlink" Target="https://www.softwarfare.com/" TargetMode="External"/><Relationship Id="rId1585" Type="http://schemas.openxmlformats.org/officeDocument/2006/relationships/hyperlink" Target="https://sysnetgs.com/" TargetMode="External"/><Relationship Id="rId991" Type="http://schemas.openxmlformats.org/officeDocument/2006/relationships/hyperlink" Target="https://www.softwarfare.com/solutions-api-integration" TargetMode="External"/><Relationship Id="rId1586" Type="http://schemas.openxmlformats.org/officeDocument/2006/relationships/hyperlink" Target="https://sysnetgs.com/" TargetMode="External"/><Relationship Id="rId1532" Type="http://schemas.openxmlformats.org/officeDocument/2006/relationships/hyperlink" Target="https://www.precisely.com/" TargetMode="External"/><Relationship Id="rId1533" Type="http://schemas.openxmlformats.org/officeDocument/2006/relationships/hyperlink" Target="https://www.precisely.com/" TargetMode="External"/><Relationship Id="rId1534" Type="http://schemas.openxmlformats.org/officeDocument/2006/relationships/hyperlink" Target="https://www.precisely.com/" TargetMode="External"/><Relationship Id="rId1535" Type="http://schemas.openxmlformats.org/officeDocument/2006/relationships/hyperlink" Target="https://www.precisely.com/" TargetMode="External"/><Relationship Id="rId1536" Type="http://schemas.openxmlformats.org/officeDocument/2006/relationships/hyperlink" Target="https://www.syncurity.net/" TargetMode="External"/><Relationship Id="rId1537" Type="http://schemas.openxmlformats.org/officeDocument/2006/relationships/hyperlink" Target="https://www.syncurity.net/" TargetMode="External"/><Relationship Id="rId1538" Type="http://schemas.openxmlformats.org/officeDocument/2006/relationships/hyperlink" Target="https://www.syncurity.net/" TargetMode="External"/><Relationship Id="rId1539" Type="http://schemas.openxmlformats.org/officeDocument/2006/relationships/hyperlink" Target="https://www.syncurity.net/" TargetMode="External"/><Relationship Id="rId949" Type="http://schemas.openxmlformats.org/officeDocument/2006/relationships/hyperlink" Target="https://www.socure.com/" TargetMode="External"/><Relationship Id="rId948" Type="http://schemas.openxmlformats.org/officeDocument/2006/relationships/hyperlink" Target="https://www.socure.com/" TargetMode="External"/><Relationship Id="rId943" Type="http://schemas.openxmlformats.org/officeDocument/2006/relationships/hyperlink" Target="https://snyk.io/" TargetMode="External"/><Relationship Id="rId942" Type="http://schemas.openxmlformats.org/officeDocument/2006/relationships/hyperlink" Target="https://snyk.io/" TargetMode="External"/><Relationship Id="rId941" Type="http://schemas.openxmlformats.org/officeDocument/2006/relationships/hyperlink" Target="https://www.snowflake.com/" TargetMode="External"/><Relationship Id="rId940" Type="http://schemas.openxmlformats.org/officeDocument/2006/relationships/hyperlink" Target="https://www.smoothwall.com/" TargetMode="External"/><Relationship Id="rId947" Type="http://schemas.openxmlformats.org/officeDocument/2006/relationships/hyperlink" Target="https://www.socure.com/" TargetMode="External"/><Relationship Id="rId946" Type="http://schemas.openxmlformats.org/officeDocument/2006/relationships/hyperlink" Target="https://www.socure.com/" TargetMode="External"/><Relationship Id="rId945" Type="http://schemas.openxmlformats.org/officeDocument/2006/relationships/hyperlink" Target="https://socexperts.com/" TargetMode="External"/><Relationship Id="rId944" Type="http://schemas.openxmlformats.org/officeDocument/2006/relationships/hyperlink" Target="https://snyk.io/" TargetMode="External"/><Relationship Id="rId1530" Type="http://schemas.openxmlformats.org/officeDocument/2006/relationships/hyperlink" Target="https://www.syncdog.com/" TargetMode="External"/><Relationship Id="rId1531" Type="http://schemas.openxmlformats.org/officeDocument/2006/relationships/hyperlink" Target="https://www.precisely.com/" TargetMode="External"/><Relationship Id="rId1521" Type="http://schemas.openxmlformats.org/officeDocument/2006/relationships/hyperlink" Target="https://symosis.com/" TargetMode="External"/><Relationship Id="rId1522" Type="http://schemas.openxmlformats.org/officeDocument/2006/relationships/hyperlink" Target="https://symosis.com/" TargetMode="External"/><Relationship Id="rId1523" Type="http://schemas.openxmlformats.org/officeDocument/2006/relationships/hyperlink" Target="https://symosis.com/" TargetMode="External"/><Relationship Id="rId1524" Type="http://schemas.openxmlformats.org/officeDocument/2006/relationships/hyperlink" Target="https://www.synack.com/" TargetMode="External"/><Relationship Id="rId1525" Type="http://schemas.openxmlformats.org/officeDocument/2006/relationships/hyperlink" Target="https://www.synack.com/" TargetMode="External"/><Relationship Id="rId1526" Type="http://schemas.openxmlformats.org/officeDocument/2006/relationships/hyperlink" Target="https://www.synack.com/" TargetMode="External"/><Relationship Id="rId1527" Type="http://schemas.openxmlformats.org/officeDocument/2006/relationships/hyperlink" Target="https://www.synack.com/" TargetMode="External"/><Relationship Id="rId1528" Type="http://schemas.openxmlformats.org/officeDocument/2006/relationships/hyperlink" Target="https://www.synack.com/" TargetMode="External"/><Relationship Id="rId1529" Type="http://schemas.openxmlformats.org/officeDocument/2006/relationships/hyperlink" Target="https://www.syncdog.com/" TargetMode="External"/><Relationship Id="rId939" Type="http://schemas.openxmlformats.org/officeDocument/2006/relationships/hyperlink" Target="https://www.smoothwall.com/" TargetMode="External"/><Relationship Id="rId938" Type="http://schemas.openxmlformats.org/officeDocument/2006/relationships/hyperlink" Target="https://www.smokescreen.io/" TargetMode="External"/><Relationship Id="rId937" Type="http://schemas.openxmlformats.org/officeDocument/2006/relationships/hyperlink" Target="https://www.smokescreen.io/" TargetMode="External"/><Relationship Id="rId932" Type="http://schemas.openxmlformats.org/officeDocument/2006/relationships/hyperlink" Target="https://www.smokescreen.io/" TargetMode="External"/><Relationship Id="rId931" Type="http://schemas.openxmlformats.org/officeDocument/2006/relationships/hyperlink" Target="https://www.smartvault.com/" TargetMode="External"/><Relationship Id="rId930" Type="http://schemas.openxmlformats.org/officeDocument/2006/relationships/hyperlink" Target="https://www.smartvault.com/" TargetMode="External"/><Relationship Id="rId936" Type="http://schemas.openxmlformats.org/officeDocument/2006/relationships/hyperlink" Target="https://www.smokescreen.io/" TargetMode="External"/><Relationship Id="rId935" Type="http://schemas.openxmlformats.org/officeDocument/2006/relationships/hyperlink" Target="https://www.smokescreen.io/" TargetMode="External"/><Relationship Id="rId934" Type="http://schemas.openxmlformats.org/officeDocument/2006/relationships/hyperlink" Target="https://www.smokescreen.io/" TargetMode="External"/><Relationship Id="rId933" Type="http://schemas.openxmlformats.org/officeDocument/2006/relationships/hyperlink" Target="https://www.smokescreen.io/" TargetMode="External"/><Relationship Id="rId1520" Type="http://schemas.openxmlformats.org/officeDocument/2006/relationships/hyperlink" Target="https://symosis.com/" TargetMode="External"/><Relationship Id="rId1554" Type="http://schemas.openxmlformats.org/officeDocument/2006/relationships/hyperlink" Target="https://www.synercomm.com/" TargetMode="External"/><Relationship Id="rId1555" Type="http://schemas.openxmlformats.org/officeDocument/2006/relationships/hyperlink" Target="https://www.synercomm.com/" TargetMode="External"/><Relationship Id="rId1556" Type="http://schemas.openxmlformats.org/officeDocument/2006/relationships/hyperlink" Target="https://www.synercomm.com/" TargetMode="External"/><Relationship Id="rId1557" Type="http://schemas.openxmlformats.org/officeDocument/2006/relationships/hyperlink" Target="https://www.synercomm.com/" TargetMode="External"/><Relationship Id="rId1558" Type="http://schemas.openxmlformats.org/officeDocument/2006/relationships/hyperlink" Target="https://www.synercomm.com/" TargetMode="External"/><Relationship Id="rId1559" Type="http://schemas.openxmlformats.org/officeDocument/2006/relationships/hyperlink" Target="https://www.synercomm.com/" TargetMode="External"/><Relationship Id="rId965" Type="http://schemas.openxmlformats.org/officeDocument/2006/relationships/hyperlink" Target="https://www.sdsusa.com/" TargetMode="External"/><Relationship Id="rId964" Type="http://schemas.openxmlformats.org/officeDocument/2006/relationships/hyperlink" Target="https://www.sdsusa.com/" TargetMode="External"/><Relationship Id="rId963" Type="http://schemas.openxmlformats.org/officeDocument/2006/relationships/hyperlink" Target="https://www.sdsusa.com/" TargetMode="External"/><Relationship Id="rId962" Type="http://schemas.openxmlformats.org/officeDocument/2006/relationships/hyperlink" Target="https://www.sdsusa.com/" TargetMode="External"/><Relationship Id="rId969" Type="http://schemas.openxmlformats.org/officeDocument/2006/relationships/hyperlink" Target="https://www.sdsusa.com/" TargetMode="External"/><Relationship Id="rId968" Type="http://schemas.openxmlformats.org/officeDocument/2006/relationships/hyperlink" Target="https://www.sdsusa.com/" TargetMode="External"/><Relationship Id="rId967" Type="http://schemas.openxmlformats.org/officeDocument/2006/relationships/hyperlink" Target="https://www.sdsusa.com/" TargetMode="External"/><Relationship Id="rId966" Type="http://schemas.openxmlformats.org/officeDocument/2006/relationships/hyperlink" Target="https://www.sdsusa.com/" TargetMode="External"/><Relationship Id="rId961" Type="http://schemas.openxmlformats.org/officeDocument/2006/relationships/hyperlink" Target="https://www.sdsusa.com/" TargetMode="External"/><Relationship Id="rId1550" Type="http://schemas.openxmlformats.org/officeDocument/2006/relationships/hyperlink" Target="https://www.syndis.is/" TargetMode="External"/><Relationship Id="rId960" Type="http://schemas.openxmlformats.org/officeDocument/2006/relationships/hyperlink" Target="https://www.sdsusa.com/" TargetMode="External"/><Relationship Id="rId1551" Type="http://schemas.openxmlformats.org/officeDocument/2006/relationships/hyperlink" Target="https://www.syndis.is/" TargetMode="External"/><Relationship Id="rId1552" Type="http://schemas.openxmlformats.org/officeDocument/2006/relationships/hyperlink" Target="https://www.syndis.is/" TargetMode="External"/><Relationship Id="rId1553" Type="http://schemas.openxmlformats.org/officeDocument/2006/relationships/hyperlink" Target="https://www.syndis.is/" TargetMode="External"/><Relationship Id="rId1543" Type="http://schemas.openxmlformats.org/officeDocument/2006/relationships/hyperlink" Target="https://www.syncurity.net/" TargetMode="External"/><Relationship Id="rId1544" Type="http://schemas.openxmlformats.org/officeDocument/2006/relationships/hyperlink" Target="https://www.syndis.is/" TargetMode="External"/><Relationship Id="rId1545" Type="http://schemas.openxmlformats.org/officeDocument/2006/relationships/hyperlink" Target="https://www.syndis.is/" TargetMode="External"/><Relationship Id="rId1546" Type="http://schemas.openxmlformats.org/officeDocument/2006/relationships/hyperlink" Target="https://www.syndis.is/" TargetMode="External"/><Relationship Id="rId1547" Type="http://schemas.openxmlformats.org/officeDocument/2006/relationships/hyperlink" Target="https://www.syndis.is/" TargetMode="External"/><Relationship Id="rId1548" Type="http://schemas.openxmlformats.org/officeDocument/2006/relationships/hyperlink" Target="https://www.syndis.is/" TargetMode="External"/><Relationship Id="rId1549" Type="http://schemas.openxmlformats.org/officeDocument/2006/relationships/hyperlink" Target="https://www.syndis.is/" TargetMode="External"/><Relationship Id="rId959" Type="http://schemas.openxmlformats.org/officeDocument/2006/relationships/hyperlink" Target="https://www.sdsusa.com/" TargetMode="External"/><Relationship Id="rId954" Type="http://schemas.openxmlformats.org/officeDocument/2006/relationships/hyperlink" Target="https://www.soffid.com/" TargetMode="External"/><Relationship Id="rId953" Type="http://schemas.openxmlformats.org/officeDocument/2006/relationships/hyperlink" Target="https://www.soffid.com/" TargetMode="External"/><Relationship Id="rId952" Type="http://schemas.openxmlformats.org/officeDocument/2006/relationships/hyperlink" Target="https://www.soffid.com/" TargetMode="External"/><Relationship Id="rId951" Type="http://schemas.openxmlformats.org/officeDocument/2006/relationships/hyperlink" Target="https://www.soffid.com/" TargetMode="External"/><Relationship Id="rId958" Type="http://schemas.openxmlformats.org/officeDocument/2006/relationships/hyperlink" Target="https://www.sdsusa.com/" TargetMode="External"/><Relationship Id="rId957" Type="http://schemas.openxmlformats.org/officeDocument/2006/relationships/hyperlink" Target="https://www.sdsusa.com/" TargetMode="External"/><Relationship Id="rId956" Type="http://schemas.openxmlformats.org/officeDocument/2006/relationships/hyperlink" Target="https://www.sdsusa.com/" TargetMode="External"/><Relationship Id="rId955" Type="http://schemas.openxmlformats.org/officeDocument/2006/relationships/hyperlink" Target="https://www.sdsusa.com/" TargetMode="External"/><Relationship Id="rId950" Type="http://schemas.openxmlformats.org/officeDocument/2006/relationships/hyperlink" Target="https://www.socure.com/" TargetMode="External"/><Relationship Id="rId1540" Type="http://schemas.openxmlformats.org/officeDocument/2006/relationships/hyperlink" Target="https://www.syncurity.net/" TargetMode="External"/><Relationship Id="rId1541" Type="http://schemas.openxmlformats.org/officeDocument/2006/relationships/hyperlink" Target="https://www.syncurity.net/" TargetMode="External"/><Relationship Id="rId1542" Type="http://schemas.openxmlformats.org/officeDocument/2006/relationships/hyperlink" Target="https://www.syncurity.net/" TargetMode="External"/><Relationship Id="rId107" Type="http://schemas.openxmlformats.org/officeDocument/2006/relationships/hyperlink" Target="https://www.se.com/" TargetMode="External"/><Relationship Id="rId106" Type="http://schemas.openxmlformats.org/officeDocument/2006/relationships/hyperlink" Target="https://www.se.com/" TargetMode="External"/><Relationship Id="rId105" Type="http://schemas.openxmlformats.org/officeDocument/2006/relationships/hyperlink" Target="https://www.se.com/" TargetMode="External"/><Relationship Id="rId104" Type="http://schemas.openxmlformats.org/officeDocument/2006/relationships/hyperlink" Target="https://www.se.com/" TargetMode="External"/><Relationship Id="rId109" Type="http://schemas.openxmlformats.org/officeDocument/2006/relationships/hyperlink" Target="https://www.sciencesoft.com/" TargetMode="External"/><Relationship Id="rId108" Type="http://schemas.openxmlformats.org/officeDocument/2006/relationships/hyperlink" Target="https://www.sciencesoft.com/" TargetMode="External"/><Relationship Id="rId103" Type="http://schemas.openxmlformats.org/officeDocument/2006/relationships/hyperlink" Target="https://www.se.com/" TargetMode="External"/><Relationship Id="rId102" Type="http://schemas.openxmlformats.org/officeDocument/2006/relationships/hyperlink" Target="https://www.se.com/" TargetMode="External"/><Relationship Id="rId101" Type="http://schemas.openxmlformats.org/officeDocument/2006/relationships/hyperlink" Target="https://www.se.com/" TargetMode="External"/><Relationship Id="rId100" Type="http://schemas.openxmlformats.org/officeDocument/2006/relationships/hyperlink" Target="https://scadahacker.com/" TargetMode="External"/><Relationship Id="rId129" Type="http://schemas.openxmlformats.org/officeDocument/2006/relationships/hyperlink" Target="https://scysec.com/" TargetMode="External"/><Relationship Id="rId128" Type="http://schemas.openxmlformats.org/officeDocument/2006/relationships/hyperlink" Target="https://scysec.com/" TargetMode="External"/><Relationship Id="rId127" Type="http://schemas.openxmlformats.org/officeDocument/2006/relationships/hyperlink" Target="https://scysec.com/" TargetMode="External"/><Relationship Id="rId126" Type="http://schemas.openxmlformats.org/officeDocument/2006/relationships/hyperlink" Target="https://scysec.com/" TargetMode="External"/><Relationship Id="rId121" Type="http://schemas.openxmlformats.org/officeDocument/2006/relationships/hyperlink" Target="https://scysec.com/" TargetMode="External"/><Relationship Id="rId120" Type="http://schemas.openxmlformats.org/officeDocument/2006/relationships/hyperlink" Target="https://scysec.com/" TargetMode="External"/><Relationship Id="rId125" Type="http://schemas.openxmlformats.org/officeDocument/2006/relationships/hyperlink" Target="https://scysec.com/" TargetMode="External"/><Relationship Id="rId124" Type="http://schemas.openxmlformats.org/officeDocument/2006/relationships/hyperlink" Target="https://scysec.com/" TargetMode="External"/><Relationship Id="rId123" Type="http://schemas.openxmlformats.org/officeDocument/2006/relationships/hyperlink" Target="https://scysec.com/" TargetMode="External"/><Relationship Id="rId122" Type="http://schemas.openxmlformats.org/officeDocument/2006/relationships/hyperlink" Target="https://scysec.com/" TargetMode="External"/><Relationship Id="rId118" Type="http://schemas.openxmlformats.org/officeDocument/2006/relationships/hyperlink" Target="https://www.sciencesoft.com/" TargetMode="External"/><Relationship Id="rId117" Type="http://schemas.openxmlformats.org/officeDocument/2006/relationships/hyperlink" Target="https://www.sciencesoft.com/" TargetMode="External"/><Relationship Id="rId116" Type="http://schemas.openxmlformats.org/officeDocument/2006/relationships/hyperlink" Target="https://www.sciencesoft.com/" TargetMode="External"/><Relationship Id="rId115" Type="http://schemas.openxmlformats.org/officeDocument/2006/relationships/hyperlink" Target="https://www.sciencesoft.com/" TargetMode="External"/><Relationship Id="rId119" Type="http://schemas.openxmlformats.org/officeDocument/2006/relationships/hyperlink" Target="https://scysec.com/" TargetMode="External"/><Relationship Id="rId110" Type="http://schemas.openxmlformats.org/officeDocument/2006/relationships/hyperlink" Target="https://www.sciencesoft.com/" TargetMode="External"/><Relationship Id="rId114" Type="http://schemas.openxmlformats.org/officeDocument/2006/relationships/hyperlink" Target="https://www.sciencesoft.com/" TargetMode="External"/><Relationship Id="rId113" Type="http://schemas.openxmlformats.org/officeDocument/2006/relationships/hyperlink" Target="https://www.sciencesoft.com/" TargetMode="External"/><Relationship Id="rId112" Type="http://schemas.openxmlformats.org/officeDocument/2006/relationships/hyperlink" Target="https://www.sciencesoft.com/" TargetMode="External"/><Relationship Id="rId111" Type="http://schemas.openxmlformats.org/officeDocument/2006/relationships/hyperlink" Target="https://www.sciencesoft.com/" TargetMode="External"/><Relationship Id="rId907" Type="http://schemas.openxmlformats.org/officeDocument/2006/relationships/hyperlink" Target="https://www.skillbridgetraining.com/" TargetMode="External"/><Relationship Id="rId906" Type="http://schemas.openxmlformats.org/officeDocument/2006/relationships/hyperlink" Target="https://www.skillbridgetraining.com/" TargetMode="External"/><Relationship Id="rId905" Type="http://schemas.openxmlformats.org/officeDocument/2006/relationships/hyperlink" Target="https://www.skillbridgetraining.com/" TargetMode="External"/><Relationship Id="rId904" Type="http://schemas.openxmlformats.org/officeDocument/2006/relationships/hyperlink" Target="https://www.skillbridgetraining.com/" TargetMode="External"/><Relationship Id="rId909" Type="http://schemas.openxmlformats.org/officeDocument/2006/relationships/hyperlink" Target="https://www.skyboxsecurity.com/" TargetMode="External"/><Relationship Id="rId908" Type="http://schemas.openxmlformats.org/officeDocument/2006/relationships/hyperlink" Target="https://www.skillbridgetraining.com/" TargetMode="External"/><Relationship Id="rId903" Type="http://schemas.openxmlformats.org/officeDocument/2006/relationships/hyperlink" Target="https://www.skillbridgetraining.com/" TargetMode="External"/><Relationship Id="rId902" Type="http://schemas.openxmlformats.org/officeDocument/2006/relationships/hyperlink" Target="https://www.skillbridgetraining.com/" TargetMode="External"/><Relationship Id="rId901" Type="http://schemas.openxmlformats.org/officeDocument/2006/relationships/hyperlink" Target="https://www.skillbridgetraining.com/" TargetMode="External"/><Relationship Id="rId900" Type="http://schemas.openxmlformats.org/officeDocument/2006/relationships/hyperlink" Target="https://www.sken.ai/" TargetMode="External"/><Relationship Id="rId929" Type="http://schemas.openxmlformats.org/officeDocument/2006/relationships/hyperlink" Target="https://www.smartvault.com/" TargetMode="External"/><Relationship Id="rId928" Type="http://schemas.openxmlformats.org/officeDocument/2006/relationships/hyperlink" Target="https://www.smartvault.com/" TargetMode="External"/><Relationship Id="rId927" Type="http://schemas.openxmlformats.org/officeDocument/2006/relationships/hyperlink" Target="https://www.smartvault.com/" TargetMode="External"/><Relationship Id="rId926" Type="http://schemas.openxmlformats.org/officeDocument/2006/relationships/hyperlink" Target="https://www.slashnext.com/" TargetMode="External"/><Relationship Id="rId921" Type="http://schemas.openxmlformats.org/officeDocument/2006/relationships/hyperlink" Target="https://www.slashnext.com/" TargetMode="External"/><Relationship Id="rId920" Type="http://schemas.openxmlformats.org/officeDocument/2006/relationships/hyperlink" Target="https://www.slashnext.com/" TargetMode="External"/><Relationship Id="rId925" Type="http://schemas.openxmlformats.org/officeDocument/2006/relationships/hyperlink" Target="https://www.slashnext.com/" TargetMode="External"/><Relationship Id="rId924" Type="http://schemas.openxmlformats.org/officeDocument/2006/relationships/hyperlink" Target="https://www.slashnext.com/" TargetMode="External"/><Relationship Id="rId923" Type="http://schemas.openxmlformats.org/officeDocument/2006/relationships/hyperlink" Target="https://www.slashnext.com/" TargetMode="External"/><Relationship Id="rId922" Type="http://schemas.openxmlformats.org/officeDocument/2006/relationships/hyperlink" Target="https://www.slashnext.com/" TargetMode="External"/><Relationship Id="rId918" Type="http://schemas.openxmlformats.org/officeDocument/2006/relationships/hyperlink" Target="https://www.slashnext.com/" TargetMode="External"/><Relationship Id="rId917" Type="http://schemas.openxmlformats.org/officeDocument/2006/relationships/hyperlink" Target="https://www.skyboxsecurity.com/" TargetMode="External"/><Relationship Id="rId916" Type="http://schemas.openxmlformats.org/officeDocument/2006/relationships/hyperlink" Target="https://www.skyboxsecurity.com/" TargetMode="External"/><Relationship Id="rId915" Type="http://schemas.openxmlformats.org/officeDocument/2006/relationships/hyperlink" Target="https://www.skyboxsecurity.com/" TargetMode="External"/><Relationship Id="rId919" Type="http://schemas.openxmlformats.org/officeDocument/2006/relationships/hyperlink" Target="https://www.slashnext.com/" TargetMode="External"/><Relationship Id="rId910" Type="http://schemas.openxmlformats.org/officeDocument/2006/relationships/hyperlink" Target="https://www.skyboxsecurity.com/" TargetMode="External"/><Relationship Id="rId914" Type="http://schemas.openxmlformats.org/officeDocument/2006/relationships/hyperlink" Target="https://www.skyboxsecurity.com/" TargetMode="External"/><Relationship Id="rId913" Type="http://schemas.openxmlformats.org/officeDocument/2006/relationships/hyperlink" Target="https://www.skyboxsecurity.com/" TargetMode="External"/><Relationship Id="rId912" Type="http://schemas.openxmlformats.org/officeDocument/2006/relationships/hyperlink" Target="https://www.skyboxsecurity.com/" TargetMode="External"/><Relationship Id="rId911" Type="http://schemas.openxmlformats.org/officeDocument/2006/relationships/hyperlink" Target="https://www.skyboxsecurity.com/" TargetMode="External"/><Relationship Id="rId866" Type="http://schemas.openxmlformats.org/officeDocument/2006/relationships/hyperlink" Target="https://www.siriuscom.com/" TargetMode="External"/><Relationship Id="rId865" Type="http://schemas.openxmlformats.org/officeDocument/2006/relationships/hyperlink" Target="https://www.siriuscom.com/" TargetMode="External"/><Relationship Id="rId864" Type="http://schemas.openxmlformats.org/officeDocument/2006/relationships/hyperlink" Target="https://www.siriuscom.com/" TargetMode="External"/><Relationship Id="rId863" Type="http://schemas.openxmlformats.org/officeDocument/2006/relationships/hyperlink" Target="https://www.siriuscom.com/" TargetMode="External"/><Relationship Id="rId869" Type="http://schemas.openxmlformats.org/officeDocument/2006/relationships/hyperlink" Target="https://www.siriuscom.com/" TargetMode="External"/><Relationship Id="rId868" Type="http://schemas.openxmlformats.org/officeDocument/2006/relationships/hyperlink" Target="https://www.siriuscom.com/" TargetMode="External"/><Relationship Id="rId867" Type="http://schemas.openxmlformats.org/officeDocument/2006/relationships/hyperlink" Target="https://www.siriuscom.com/" TargetMode="External"/><Relationship Id="rId862" Type="http://schemas.openxmlformats.org/officeDocument/2006/relationships/hyperlink" Target="https://www.siriuscom.com/" TargetMode="External"/><Relationship Id="rId861" Type="http://schemas.openxmlformats.org/officeDocument/2006/relationships/hyperlink" Target="https://www.siriuscom.com/" TargetMode="External"/><Relationship Id="rId860" Type="http://schemas.openxmlformats.org/officeDocument/2006/relationships/hyperlink" Target="https://www.siriuscom.com/" TargetMode="External"/><Relationship Id="rId855" Type="http://schemas.openxmlformats.org/officeDocument/2006/relationships/hyperlink" Target="https://www.siriuscom.com/" TargetMode="External"/><Relationship Id="rId854" Type="http://schemas.openxmlformats.org/officeDocument/2006/relationships/hyperlink" Target="https://www.siriuscom.com/" TargetMode="External"/><Relationship Id="rId853" Type="http://schemas.openxmlformats.org/officeDocument/2006/relationships/hyperlink" Target="https://www.siriuscom.com/" TargetMode="External"/><Relationship Id="rId852" Type="http://schemas.openxmlformats.org/officeDocument/2006/relationships/hyperlink" Target="https://www.siriuscom.com/" TargetMode="External"/><Relationship Id="rId859" Type="http://schemas.openxmlformats.org/officeDocument/2006/relationships/hyperlink" Target="https://www.siriuscom.com/" TargetMode="External"/><Relationship Id="rId858" Type="http://schemas.openxmlformats.org/officeDocument/2006/relationships/hyperlink" Target="https://www.siriuscom.com/" TargetMode="External"/><Relationship Id="rId857" Type="http://schemas.openxmlformats.org/officeDocument/2006/relationships/hyperlink" Target="https://www.siriuscom.com/" TargetMode="External"/><Relationship Id="rId856" Type="http://schemas.openxmlformats.org/officeDocument/2006/relationships/hyperlink" Target="https://www.siriuscom.com/" TargetMode="External"/><Relationship Id="rId851" Type="http://schemas.openxmlformats.org/officeDocument/2006/relationships/hyperlink" Target="https://www.siriuscom.com/" TargetMode="External"/><Relationship Id="rId850" Type="http://schemas.openxmlformats.org/officeDocument/2006/relationships/hyperlink" Target="https://www.siriuscom.com/" TargetMode="External"/><Relationship Id="rId888" Type="http://schemas.openxmlformats.org/officeDocument/2006/relationships/hyperlink" Target="https://www.rohde-schwarz.com/products/cybersecurity/network-security/network-security_232370.html" TargetMode="External"/><Relationship Id="rId887" Type="http://schemas.openxmlformats.org/officeDocument/2006/relationships/hyperlink" Target="http://www.sirrix.com/" TargetMode="External"/><Relationship Id="rId886" Type="http://schemas.openxmlformats.org/officeDocument/2006/relationships/hyperlink" Target="https://www.rohde-schwarz.com/products/cybersecurity/mobile-security/mobile-security_232368.html" TargetMode="External"/><Relationship Id="rId885" Type="http://schemas.openxmlformats.org/officeDocument/2006/relationships/hyperlink" Target="http://www.sirrix.com/" TargetMode="External"/><Relationship Id="rId889" Type="http://schemas.openxmlformats.org/officeDocument/2006/relationships/hyperlink" Target="https://www.sitelock.com/" TargetMode="External"/><Relationship Id="rId880" Type="http://schemas.openxmlformats.org/officeDocument/2006/relationships/hyperlink" Target="https://www.sirp.io/" TargetMode="External"/><Relationship Id="rId884" Type="http://schemas.openxmlformats.org/officeDocument/2006/relationships/hyperlink" Target="https://www.rohde-schwarz.com/products/cybersecurity/desktop-security/endpoint-security_232364.html" TargetMode="External"/><Relationship Id="rId883" Type="http://schemas.openxmlformats.org/officeDocument/2006/relationships/hyperlink" Target="http://www.sirrix.com/" TargetMode="External"/><Relationship Id="rId882" Type="http://schemas.openxmlformats.org/officeDocument/2006/relationships/hyperlink" Target="https://www.rohde-schwarz.com/products/cybersecurity/application-cloud-security/application-cloud-security_232372.html" TargetMode="External"/><Relationship Id="rId881" Type="http://schemas.openxmlformats.org/officeDocument/2006/relationships/hyperlink" Target="http://www.sirrix.com/" TargetMode="External"/><Relationship Id="rId877" Type="http://schemas.openxmlformats.org/officeDocument/2006/relationships/hyperlink" Target="https://www.sirp.io/" TargetMode="External"/><Relationship Id="rId876" Type="http://schemas.openxmlformats.org/officeDocument/2006/relationships/hyperlink" Target="https://www.sirp.io/" TargetMode="External"/><Relationship Id="rId875" Type="http://schemas.openxmlformats.org/officeDocument/2006/relationships/hyperlink" Target="https://www.sirp.io/" TargetMode="External"/><Relationship Id="rId874" Type="http://schemas.openxmlformats.org/officeDocument/2006/relationships/hyperlink" Target="https://www.sirp.io/" TargetMode="External"/><Relationship Id="rId879" Type="http://schemas.openxmlformats.org/officeDocument/2006/relationships/hyperlink" Target="https://www.sirp.io/" TargetMode="External"/><Relationship Id="rId878" Type="http://schemas.openxmlformats.org/officeDocument/2006/relationships/hyperlink" Target="https://www.sirp.io/" TargetMode="External"/><Relationship Id="rId873" Type="http://schemas.openxmlformats.org/officeDocument/2006/relationships/hyperlink" Target="https://www.sirp.io/" TargetMode="External"/><Relationship Id="rId872" Type="http://schemas.openxmlformats.org/officeDocument/2006/relationships/hyperlink" Target="https://www.sirp.io/" TargetMode="External"/><Relationship Id="rId871" Type="http://schemas.openxmlformats.org/officeDocument/2006/relationships/hyperlink" Target="https://www.siriuscom.com/" TargetMode="External"/><Relationship Id="rId870" Type="http://schemas.openxmlformats.org/officeDocument/2006/relationships/hyperlink" Target="https://www.siriuscom.com/" TargetMode="External"/><Relationship Id="rId829" Type="http://schemas.openxmlformats.org/officeDocument/2006/relationships/hyperlink" Target="https://www.singularsecurity.com/" TargetMode="External"/><Relationship Id="rId828" Type="http://schemas.openxmlformats.org/officeDocument/2006/relationships/hyperlink" Target="https://www.singularsecurity.com/" TargetMode="External"/><Relationship Id="rId827" Type="http://schemas.openxmlformats.org/officeDocument/2006/relationships/hyperlink" Target="https://www.singularsecurity.com/" TargetMode="External"/><Relationship Id="rId822" Type="http://schemas.openxmlformats.org/officeDocument/2006/relationships/hyperlink" Target="https://www.singularsecurity.com/" TargetMode="External"/><Relationship Id="rId821" Type="http://schemas.openxmlformats.org/officeDocument/2006/relationships/hyperlink" Target="https://www.singularsecurity.com/" TargetMode="External"/><Relationship Id="rId820" Type="http://schemas.openxmlformats.org/officeDocument/2006/relationships/hyperlink" Target="https://www.singularsecurity.com/" TargetMode="External"/><Relationship Id="rId826" Type="http://schemas.openxmlformats.org/officeDocument/2006/relationships/hyperlink" Target="https://www.singularsecurity.com/" TargetMode="External"/><Relationship Id="rId825" Type="http://schemas.openxmlformats.org/officeDocument/2006/relationships/hyperlink" Target="https://www.singularsecurity.com/" TargetMode="External"/><Relationship Id="rId824" Type="http://schemas.openxmlformats.org/officeDocument/2006/relationships/hyperlink" Target="https://www.singularsecurity.com/" TargetMode="External"/><Relationship Id="rId823" Type="http://schemas.openxmlformats.org/officeDocument/2006/relationships/hyperlink" Target="https://www.singularsecurity.com/" TargetMode="External"/><Relationship Id="rId819" Type="http://schemas.openxmlformats.org/officeDocument/2006/relationships/hyperlink" Target="https://www.singularsecurity.com/" TargetMode="External"/><Relationship Id="rId818" Type="http://schemas.openxmlformats.org/officeDocument/2006/relationships/hyperlink" Target="https://www.singularsecurity.com/" TargetMode="External"/><Relationship Id="rId817" Type="http://schemas.openxmlformats.org/officeDocument/2006/relationships/hyperlink" Target="https://www.simeiosolutions.com/" TargetMode="External"/><Relationship Id="rId816" Type="http://schemas.openxmlformats.org/officeDocument/2006/relationships/hyperlink" Target="https://www.simeiosolutions.com/" TargetMode="External"/><Relationship Id="rId811" Type="http://schemas.openxmlformats.org/officeDocument/2006/relationships/hyperlink" Target="https://www.simeiosolutions.com/" TargetMode="External"/><Relationship Id="rId810" Type="http://schemas.openxmlformats.org/officeDocument/2006/relationships/hyperlink" Target="https://www.simeiosolutions.com/" TargetMode="External"/><Relationship Id="rId815" Type="http://schemas.openxmlformats.org/officeDocument/2006/relationships/hyperlink" Target="https://www.simeiosolutions.com/" TargetMode="External"/><Relationship Id="rId814" Type="http://schemas.openxmlformats.org/officeDocument/2006/relationships/hyperlink" Target="https://www.simeiosolutions.com/" TargetMode="External"/><Relationship Id="rId813" Type="http://schemas.openxmlformats.org/officeDocument/2006/relationships/hyperlink" Target="https://www.simeiosolutions.com/" TargetMode="External"/><Relationship Id="rId812" Type="http://schemas.openxmlformats.org/officeDocument/2006/relationships/hyperlink" Target="https://www.simeiosolutions.com/" TargetMode="External"/><Relationship Id="rId849" Type="http://schemas.openxmlformats.org/officeDocument/2006/relationships/hyperlink" Target="https://www.siriuscom.com/" TargetMode="External"/><Relationship Id="rId844" Type="http://schemas.openxmlformats.org/officeDocument/2006/relationships/hyperlink" Target="https://www.siriuscom.com/" TargetMode="External"/><Relationship Id="rId843" Type="http://schemas.openxmlformats.org/officeDocument/2006/relationships/hyperlink" Target="https://www.siriuscom.com/" TargetMode="External"/><Relationship Id="rId842" Type="http://schemas.openxmlformats.org/officeDocument/2006/relationships/hyperlink" Target="https://www.siriuscom.com/" TargetMode="External"/><Relationship Id="rId841" Type="http://schemas.openxmlformats.org/officeDocument/2006/relationships/hyperlink" Target="https://www.siriuscom.com/" TargetMode="External"/><Relationship Id="rId848" Type="http://schemas.openxmlformats.org/officeDocument/2006/relationships/hyperlink" Target="https://www.siriuscom.com/" TargetMode="External"/><Relationship Id="rId847" Type="http://schemas.openxmlformats.org/officeDocument/2006/relationships/hyperlink" Target="https://www.siriuscom.com/" TargetMode="External"/><Relationship Id="rId846" Type="http://schemas.openxmlformats.org/officeDocument/2006/relationships/hyperlink" Target="https://www.siriuscom.com/" TargetMode="External"/><Relationship Id="rId845" Type="http://schemas.openxmlformats.org/officeDocument/2006/relationships/hyperlink" Target="https://www.siriuscom.com/" TargetMode="External"/><Relationship Id="rId840" Type="http://schemas.openxmlformats.org/officeDocument/2006/relationships/hyperlink" Target="https://www.siriuscom.com/" TargetMode="External"/><Relationship Id="rId839" Type="http://schemas.openxmlformats.org/officeDocument/2006/relationships/hyperlink" Target="https://www.siriuscom.com/" TargetMode="External"/><Relationship Id="rId838" Type="http://schemas.openxmlformats.org/officeDocument/2006/relationships/hyperlink" Target="https://www.siriuscom.com/" TargetMode="External"/><Relationship Id="rId833" Type="http://schemas.openxmlformats.org/officeDocument/2006/relationships/hyperlink" Target="https://www.singularsecurity.com/" TargetMode="External"/><Relationship Id="rId832" Type="http://schemas.openxmlformats.org/officeDocument/2006/relationships/hyperlink" Target="https://www.singularsecurity.com/" TargetMode="External"/><Relationship Id="rId831" Type="http://schemas.openxmlformats.org/officeDocument/2006/relationships/hyperlink" Target="https://www.singularsecurity.com/" TargetMode="External"/><Relationship Id="rId830" Type="http://schemas.openxmlformats.org/officeDocument/2006/relationships/hyperlink" Target="https://www.singularsecurity.com/" TargetMode="External"/><Relationship Id="rId837" Type="http://schemas.openxmlformats.org/officeDocument/2006/relationships/hyperlink" Target="https://www.siriuscom.com/" TargetMode="External"/><Relationship Id="rId836" Type="http://schemas.openxmlformats.org/officeDocument/2006/relationships/hyperlink" Target="https://www.siriuscom.com/" TargetMode="External"/><Relationship Id="rId835" Type="http://schemas.openxmlformats.org/officeDocument/2006/relationships/hyperlink" Target="https://www.singularsecurity.com/" TargetMode="External"/><Relationship Id="rId834" Type="http://schemas.openxmlformats.org/officeDocument/2006/relationships/hyperlink" Target="https://www.singularsecurity.com/" TargetMode="External"/><Relationship Id="rId899" Type="http://schemas.openxmlformats.org/officeDocument/2006/relationships/hyperlink" Target="http://sken.ai" TargetMode="External"/><Relationship Id="rId898" Type="http://schemas.openxmlformats.org/officeDocument/2006/relationships/hyperlink" Target="https://www.cybersixgill.com/" TargetMode="External"/><Relationship Id="rId897" Type="http://schemas.openxmlformats.org/officeDocument/2006/relationships/hyperlink" Target="https://www.cybersixgill.com/" TargetMode="External"/><Relationship Id="rId896" Type="http://schemas.openxmlformats.org/officeDocument/2006/relationships/hyperlink" Target="https://www.sitelock.com/" TargetMode="External"/><Relationship Id="rId891" Type="http://schemas.openxmlformats.org/officeDocument/2006/relationships/hyperlink" Target="https://www.sitelock.com/" TargetMode="External"/><Relationship Id="rId890" Type="http://schemas.openxmlformats.org/officeDocument/2006/relationships/hyperlink" Target="https://www.sitelock.com/" TargetMode="External"/><Relationship Id="rId895" Type="http://schemas.openxmlformats.org/officeDocument/2006/relationships/hyperlink" Target="https://www.sitelock.com/" TargetMode="External"/><Relationship Id="rId894" Type="http://schemas.openxmlformats.org/officeDocument/2006/relationships/hyperlink" Target="https://www.sitelock.com/" TargetMode="External"/><Relationship Id="rId893" Type="http://schemas.openxmlformats.org/officeDocument/2006/relationships/hyperlink" Target="https://www.sitelock.com/" TargetMode="External"/><Relationship Id="rId892" Type="http://schemas.openxmlformats.org/officeDocument/2006/relationships/hyperlink" Target="https://www.sitelock.com/" TargetMode="Externa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1" width="20.67"/>
    <col customWidth="1" min="2" max="2" width="11.44"/>
    <col customWidth="1" min="3" max="3" width="8.67"/>
    <col customWidth="1" min="4" max="4" width="12.67"/>
    <col customWidth="1" min="5" max="5" width="9.11"/>
    <col customWidth="1" min="6" max="6" width="15.56"/>
    <col customWidth="1" min="7" max="21" width="8.67"/>
  </cols>
  <sheetData>
    <row r="1">
      <c r="A1" s="1" t="s">
        <v>0</v>
      </c>
      <c r="B1" s="2" t="s">
        <v>1</v>
      </c>
      <c r="C1" s="2" t="s">
        <v>2</v>
      </c>
      <c r="D1" s="2" t="s">
        <v>3</v>
      </c>
      <c r="E1" s="2" t="s">
        <v>4</v>
      </c>
      <c r="F1" s="3"/>
      <c r="G1" s="3"/>
      <c r="H1" s="4"/>
      <c r="I1" s="4"/>
      <c r="J1" s="4"/>
      <c r="K1" s="4"/>
      <c r="L1" s="4"/>
      <c r="M1" s="4"/>
      <c r="N1" s="4"/>
      <c r="O1" s="4"/>
      <c r="P1" s="4"/>
      <c r="Q1" s="4"/>
      <c r="R1" s="4"/>
      <c r="S1" s="4"/>
      <c r="T1" s="4"/>
      <c r="U1" s="4"/>
    </row>
    <row r="2">
      <c r="A2" s="5" t="s">
        <v>5</v>
      </c>
      <c r="B2" s="6">
        <f>COUNTIF(product_data!D:D,A2)</f>
        <v>2891</v>
      </c>
      <c r="C2" s="7">
        <f>(B2/COUNTA(product_data!D:D))</f>
        <v>0.3082746854</v>
      </c>
      <c r="D2" s="5">
        <f>IFERROR(__xludf.DUMMYFUNCTION("COUNTUNIQUE(QUERY(product_data!$A:$D,""select A, count(A) where D = '""&amp;A2&amp;""' group by A,D""))"),689.0)</f>
        <v>689</v>
      </c>
      <c r="E2" s="7">
        <f>(D2/COUNTA(company_data!A:A))</f>
        <v>0.3347910593</v>
      </c>
    </row>
    <row r="3">
      <c r="A3" s="8" t="s">
        <v>6</v>
      </c>
      <c r="B3" s="6">
        <f>COUNTIF(product_data!D:D,A3)</f>
        <v>612</v>
      </c>
      <c r="C3" s="7">
        <f>(B3/COUNTA(product_data!D:D))</f>
        <v>0.06525911708</v>
      </c>
      <c r="D3" s="5">
        <f>IFERROR(__xludf.DUMMYFUNCTION("COUNTUNIQUE(QUERY(product_data!$A:$D,""select A, count(A) where D = '""&amp;A3&amp;""' group by A,D""))"),232.0)</f>
        <v>232</v>
      </c>
      <c r="E3" s="7">
        <f>(D3/COUNTA(company_data!A:A))</f>
        <v>0.1127308066</v>
      </c>
    </row>
    <row r="4">
      <c r="A4" s="5" t="s">
        <v>7</v>
      </c>
      <c r="B4" s="6">
        <f>COUNTIF(product_data!D:D,A4)</f>
        <v>467</v>
      </c>
      <c r="C4" s="7">
        <f>(B4/COUNTA(product_data!D:D))</f>
        <v>0.04979739817</v>
      </c>
      <c r="D4" s="5">
        <f>IFERROR(__xludf.DUMMYFUNCTION("COUNTUNIQUE(QUERY(product_data!$A:$D,""select A, count(A) where D = '""&amp;A4&amp;""' group by A,D""))"),277.0)</f>
        <v>277</v>
      </c>
      <c r="E4" s="7">
        <f>(D4/COUNTA(company_data!A:A))</f>
        <v>0.1345966958</v>
      </c>
    </row>
    <row r="5">
      <c r="A5" s="8" t="s">
        <v>8</v>
      </c>
      <c r="B5" s="6">
        <f>COUNTIF(product_data!D:D,A5)</f>
        <v>452</v>
      </c>
      <c r="C5" s="7">
        <f>(B5/COUNTA(product_data!D:D))</f>
        <v>0.04819791</v>
      </c>
      <c r="D5" s="5">
        <f>IFERROR(__xludf.DUMMYFUNCTION("COUNTUNIQUE(QUERY(product_data!$A:$D,""select A, count(A) where D = '""&amp;A5&amp;""' group by A,D""))"),224.0)</f>
        <v>224</v>
      </c>
      <c r="E5" s="7">
        <f>(D5/COUNTA(company_data!A:A))</f>
        <v>0.1088435374</v>
      </c>
    </row>
    <row r="6">
      <c r="A6" s="8" t="s">
        <v>9</v>
      </c>
      <c r="B6" s="6">
        <f>COUNTIF(product_data!D:D,A6)</f>
        <v>432</v>
      </c>
      <c r="C6" s="7">
        <f>(B6/COUNTA(product_data!D:D))</f>
        <v>0.04606525912</v>
      </c>
      <c r="D6" s="5">
        <f>IFERROR(__xludf.DUMMYFUNCTION("COUNTUNIQUE(QUERY(product_data!$A:$D,""select A, count(A) where D = '""&amp;A6&amp;""' group by A,D""))"),188.0)</f>
        <v>188</v>
      </c>
      <c r="E6" s="7">
        <f>(D6/COUNTA(company_data!A:A))</f>
        <v>0.09135082604</v>
      </c>
    </row>
    <row r="7">
      <c r="A7" s="8" t="s">
        <v>10</v>
      </c>
      <c r="B7" s="6">
        <f>COUNTIF(product_data!D:D,A7)</f>
        <v>404</v>
      </c>
      <c r="C7" s="7">
        <f>(B7/COUNTA(product_data!D:D))</f>
        <v>0.04307954788</v>
      </c>
      <c r="D7" s="5">
        <f>IFERROR(__xludf.DUMMYFUNCTION("COUNTUNIQUE(QUERY(product_data!$A:$D,""select A, count(A) where D = '""&amp;A7&amp;""' group by A,D""))"),193.0)</f>
        <v>193</v>
      </c>
      <c r="E7" s="7">
        <f>(D7/COUNTA(company_data!A:A))</f>
        <v>0.09378036929</v>
      </c>
    </row>
    <row r="8">
      <c r="A8" s="9" t="s">
        <v>11</v>
      </c>
      <c r="B8" s="6">
        <f>COUNTIF(product_data!D:D,A8)</f>
        <v>358</v>
      </c>
      <c r="C8" s="7">
        <f>(B8/COUNTA(product_data!D:D))</f>
        <v>0.03817445084</v>
      </c>
      <c r="D8" s="5">
        <f>IFERROR(__xludf.DUMMYFUNCTION("COUNTUNIQUE(QUERY(product_data!$A:$D,""select A, count(A) where D = '""&amp;A8&amp;""' group by A,D""))"),207.0)</f>
        <v>207</v>
      </c>
      <c r="E8" s="7">
        <f>(D8/COUNTA(company_data!A:A))</f>
        <v>0.1005830904</v>
      </c>
    </row>
    <row r="9">
      <c r="A9" s="10" t="s">
        <v>12</v>
      </c>
      <c r="B9" s="6">
        <f>COUNTIF(product_data!D:D,A9)</f>
        <v>335</v>
      </c>
      <c r="C9" s="7">
        <f>(B9/COUNTA(product_data!D:D))</f>
        <v>0.03572190232</v>
      </c>
      <c r="D9" s="5">
        <f>IFERROR(__xludf.DUMMYFUNCTION("COUNTUNIQUE(QUERY(product_data!$A:$D,""select A, count(A) where D = '""&amp;A9&amp;""' group by A,D""))"),176.0)</f>
        <v>176</v>
      </c>
      <c r="E9" s="7">
        <f>(D9/COUNTA(company_data!A:A))</f>
        <v>0.08551992225</v>
      </c>
    </row>
    <row r="10">
      <c r="A10" s="8" t="s">
        <v>13</v>
      </c>
      <c r="B10" s="6">
        <f>COUNTIF(product_data!D:D,A10)</f>
        <v>315</v>
      </c>
      <c r="C10" s="7">
        <f>(B10/COUNTA(product_data!D:D))</f>
        <v>0.03358925144</v>
      </c>
      <c r="D10" s="5">
        <f>IFERROR(__xludf.DUMMYFUNCTION("COUNTUNIQUE(QUERY(product_data!$A:$D,""select A, count(A) where D = '""&amp;A10&amp;""' group by A,D""))"),144.0)</f>
        <v>144</v>
      </c>
      <c r="E10" s="7">
        <f>(D10/COUNTA(company_data!A:A))</f>
        <v>0.06997084548</v>
      </c>
    </row>
    <row r="11">
      <c r="A11" s="8" t="s">
        <v>14</v>
      </c>
      <c r="B11" s="6">
        <f>COUNTIF(product_data!D:D,A11)</f>
        <v>295</v>
      </c>
      <c r="C11" s="7">
        <f>(B11/COUNTA(product_data!D:D))</f>
        <v>0.03145660055</v>
      </c>
      <c r="D11" s="5">
        <f>IFERROR(__xludf.DUMMYFUNCTION("COUNTUNIQUE(QUERY(product_data!$A:$D,""select A, count(A) where D = '""&amp;A11&amp;""' group by A,D""))"),159.0)</f>
        <v>159</v>
      </c>
      <c r="E11" s="7">
        <f>(D11/COUNTA(company_data!A:A))</f>
        <v>0.07725947522</v>
      </c>
    </row>
    <row r="12">
      <c r="A12" s="8" t="s">
        <v>15</v>
      </c>
      <c r="B12" s="6">
        <f>COUNTIF(product_data!D:D,A12)</f>
        <v>210</v>
      </c>
      <c r="C12" s="7">
        <f>(B12/COUNTA(product_data!D:D))</f>
        <v>0.02239283429</v>
      </c>
      <c r="D12" s="5">
        <f>IFERROR(__xludf.DUMMYFUNCTION("COUNTUNIQUE(QUERY(product_data!$A:$D,""select A, count(A) where D = '""&amp;A12&amp;""' group by A,D""))"),128.0)</f>
        <v>128</v>
      </c>
      <c r="E12" s="7">
        <f>(D12/COUNTA(company_data!A:A))</f>
        <v>0.06219630709</v>
      </c>
    </row>
    <row r="13">
      <c r="A13" s="5" t="s">
        <v>16</v>
      </c>
      <c r="B13" s="6">
        <f>COUNTIF(product_data!D:D,A13)</f>
        <v>211</v>
      </c>
      <c r="C13" s="7">
        <f>(B13/COUNTA(product_data!D:D))</f>
        <v>0.02249946684</v>
      </c>
      <c r="D13" s="5">
        <f>IFERROR(__xludf.DUMMYFUNCTION("COUNTUNIQUE(QUERY(product_data!$A:$D,""select A, count(A) where D = '""&amp;A13&amp;""' group by A,D""))"),72.0)</f>
        <v>72</v>
      </c>
      <c r="E13" s="7">
        <f>(D13/COUNTA(company_data!A:A))</f>
        <v>0.03498542274</v>
      </c>
    </row>
    <row r="14">
      <c r="A14" s="8" t="s">
        <v>17</v>
      </c>
      <c r="B14" s="6">
        <f>COUNTIF(product_data!D:D,A14)</f>
        <v>180</v>
      </c>
      <c r="C14" s="7">
        <f>(B14/COUNTA(product_data!D:D))</f>
        <v>0.01919385797</v>
      </c>
      <c r="D14" s="5">
        <f>IFERROR(__xludf.DUMMYFUNCTION("COUNTUNIQUE(QUERY(product_data!$A:$D,""select A, count(A) where D = '""&amp;A14&amp;""' group by A,D""))"),121.0)</f>
        <v>121</v>
      </c>
      <c r="E14" s="7">
        <f>(D14/COUNTA(company_data!A:A))</f>
        <v>0.05879494655</v>
      </c>
    </row>
    <row r="15">
      <c r="A15" s="5" t="s">
        <v>18</v>
      </c>
      <c r="B15" s="6">
        <f>COUNTIF(product_data!D:D,A15)</f>
        <v>155</v>
      </c>
      <c r="C15" s="7">
        <f>(B15/COUNTA(product_data!D:D))</f>
        <v>0.01652804436</v>
      </c>
      <c r="D15" s="5">
        <f>IFERROR(__xludf.DUMMYFUNCTION("COUNTUNIQUE(QUERY(product_data!$A:$D,""select A, count(A) where D = '""&amp;A15&amp;""' group by A,D""))"),89.0)</f>
        <v>89</v>
      </c>
      <c r="E15" s="7">
        <f>(D15/COUNTA(company_data!A:A))</f>
        <v>0.04324586978</v>
      </c>
    </row>
    <row r="16">
      <c r="A16" s="8" t="s">
        <v>19</v>
      </c>
      <c r="B16" s="6">
        <f>COUNTIF(product_data!D:D,A16)</f>
        <v>140</v>
      </c>
      <c r="C16" s="7">
        <f>(B16/COUNTA(product_data!D:D))</f>
        <v>0.0149285562</v>
      </c>
      <c r="D16" s="5">
        <f>IFERROR(__xludf.DUMMYFUNCTION("COUNTUNIQUE(QUERY(product_data!$A:$D,""select A, count(A) where D = '""&amp;A16&amp;""' group by A,D""))"),87.0)</f>
        <v>87</v>
      </c>
      <c r="E16" s="7">
        <f>(D16/COUNTA(company_data!A:A))</f>
        <v>0.04227405248</v>
      </c>
    </row>
    <row r="17">
      <c r="A17" s="8" t="s">
        <v>20</v>
      </c>
      <c r="B17" s="6">
        <f>COUNTIF(product_data!D:D,A17)</f>
        <v>142</v>
      </c>
      <c r="C17" s="7">
        <f>(B17/COUNTA(product_data!D:D))</f>
        <v>0.01514182128</v>
      </c>
      <c r="D17" s="5">
        <f>IFERROR(__xludf.DUMMYFUNCTION("COUNTUNIQUE(QUERY(product_data!$A:$D,""select A, count(A) where D = '""&amp;A17&amp;""' group by A,D""))"),103.0)</f>
        <v>103</v>
      </c>
      <c r="E17" s="7">
        <f>(D17/COUNTA(company_data!A:A))</f>
        <v>0.05004859086</v>
      </c>
    </row>
    <row r="18" ht="15.75" customHeight="1">
      <c r="A18" s="5" t="s">
        <v>21</v>
      </c>
      <c r="B18" s="6">
        <f>COUNTIF(product_data!D:D,A18)</f>
        <v>127</v>
      </c>
      <c r="C18" s="7">
        <f>(B18/COUNTA(product_data!D:D))</f>
        <v>0.01354233312</v>
      </c>
      <c r="D18" s="5">
        <f>IFERROR(__xludf.DUMMYFUNCTION("COUNTUNIQUE(QUERY(product_data!$A:$D,""select A, count(A) where D = '""&amp;A18&amp;""' group by A,D""))"),72.0)</f>
        <v>72</v>
      </c>
      <c r="E18" s="7">
        <f>(D18/COUNTA(company_data!A:A))</f>
        <v>0.03498542274</v>
      </c>
    </row>
    <row r="19" ht="15.75" customHeight="1">
      <c r="A19" s="8" t="s">
        <v>22</v>
      </c>
      <c r="B19" s="6">
        <f>COUNTIF(product_data!D:D,A19)</f>
        <v>116</v>
      </c>
      <c r="C19" s="7">
        <f>(B19/COUNTA(product_data!D:D))</f>
        <v>0.01236937513</v>
      </c>
      <c r="D19" s="5">
        <f>IFERROR(__xludf.DUMMYFUNCTION("COUNTUNIQUE(QUERY(product_data!$A:$D,""select A, count(A) where D = '""&amp;A19&amp;""' group by A,D""))"),95.0)</f>
        <v>95</v>
      </c>
      <c r="E19" s="7">
        <f>(D19/COUNTA(company_data!A:A))</f>
        <v>0.04616132167</v>
      </c>
    </row>
    <row r="20" ht="15.75" customHeight="1">
      <c r="A20" s="5" t="s">
        <v>23</v>
      </c>
      <c r="B20" s="6">
        <f>COUNTIF(product_data!D:D,A20)</f>
        <v>101</v>
      </c>
      <c r="C20" s="7">
        <f>(B20/COUNTA(product_data!D:D))</f>
        <v>0.01076988697</v>
      </c>
      <c r="D20" s="5">
        <f>IFERROR(__xludf.DUMMYFUNCTION("COUNTUNIQUE(QUERY(product_data!$A:$D,""select A, count(A) where D = '""&amp;A20&amp;""' group by A,D""))"),51.0)</f>
        <v>51</v>
      </c>
      <c r="E20" s="7">
        <f>(D20/COUNTA(company_data!A:A))</f>
        <v>0.02478134111</v>
      </c>
    </row>
    <row r="21" ht="15.75" customHeight="1">
      <c r="A21" s="11" t="s">
        <v>24</v>
      </c>
      <c r="B21" s="6">
        <f>COUNTIF(product_data!D:D,A21)</f>
        <v>96</v>
      </c>
      <c r="C21" s="7">
        <f>(B21/COUNTA(product_data!D:D))</f>
        <v>0.01023672425</v>
      </c>
      <c r="D21" s="5">
        <f>IFERROR(__xludf.DUMMYFUNCTION("COUNTUNIQUE(QUERY(product_data!$A:$D,""select A, count(A) where D = '""&amp;A21&amp;""' group by A,D""))"),60.0)</f>
        <v>60</v>
      </c>
      <c r="E21" s="7">
        <f>(D21/COUNTA(company_data!A:A))</f>
        <v>0.02915451895</v>
      </c>
    </row>
    <row r="22" ht="15.75" customHeight="1">
      <c r="A22" s="12" t="s">
        <v>25</v>
      </c>
      <c r="B22" s="6">
        <f>COUNTIF(product_data!D:D,A22)</f>
        <v>65</v>
      </c>
      <c r="C22" s="7">
        <f>(B22/COUNTA(product_data!D:D))</f>
        <v>0.006931115376</v>
      </c>
      <c r="D22" s="5">
        <f>IFERROR(__xludf.DUMMYFUNCTION("COUNTUNIQUE(QUERY(product_data!$A:$D,""select A, count(A) where D = '""&amp;A22&amp;""' group by A,D""))"),54.0)</f>
        <v>54</v>
      </c>
      <c r="E22" s="7">
        <f>(D22/COUNTA(company_data!A:A))</f>
        <v>0.02623906706</v>
      </c>
    </row>
    <row r="23" ht="15.75" customHeight="1">
      <c r="A23" s="11" t="s">
        <v>26</v>
      </c>
      <c r="B23" s="6">
        <f>COUNTIF(product_data!D:D,A23)</f>
        <v>65</v>
      </c>
      <c r="C23" s="7">
        <f>(B23/COUNTA(product_data!D:D))</f>
        <v>0.006931115376</v>
      </c>
      <c r="D23" s="5">
        <f>IFERROR(__xludf.DUMMYFUNCTION("COUNTUNIQUE(QUERY(product_data!$A:$D,""select A, count(A) where D = '""&amp;A23&amp;""' group by A,D""))"),49.0)</f>
        <v>49</v>
      </c>
      <c r="E23" s="7">
        <f>(D23/COUNTA(company_data!A:A))</f>
        <v>0.02380952381</v>
      </c>
    </row>
    <row r="24" ht="15.75" customHeight="1">
      <c r="A24" s="12" t="s">
        <v>27</v>
      </c>
      <c r="B24" s="6">
        <f>COUNTIF(product_data!D:D,A24)</f>
        <v>62</v>
      </c>
      <c r="C24" s="7">
        <f>(B24/COUNTA(product_data!D:D))</f>
        <v>0.006611217744</v>
      </c>
      <c r="D24" s="5">
        <f>IFERROR(__xludf.DUMMYFUNCTION("COUNTUNIQUE(QUERY(product_data!$A:$D,""select A, count(A) where D = '""&amp;A24&amp;""' group by A,D""))"),43.0)</f>
        <v>43</v>
      </c>
      <c r="E24" s="7">
        <f>(D24/COUNTA(company_data!A:A))</f>
        <v>0.02089407191</v>
      </c>
    </row>
    <row r="25" ht="15.75" customHeight="1">
      <c r="A25" s="12" t="s">
        <v>28</v>
      </c>
      <c r="B25" s="6">
        <f>COUNTIF(product_data!D:D,A25)</f>
        <v>58</v>
      </c>
      <c r="C25" s="7">
        <f>(B25/COUNTA(product_data!D:D))</f>
        <v>0.006184687567</v>
      </c>
      <c r="D25" s="5">
        <f>IFERROR(__xludf.DUMMYFUNCTION("COUNTUNIQUE(QUERY(product_data!$A:$D,""select A, count(A) where D = '""&amp;A25&amp;""' group by A,D""))"),40.0)</f>
        <v>40</v>
      </c>
      <c r="E25" s="7">
        <f>(D25/COUNTA(company_data!A:A))</f>
        <v>0.01943634597</v>
      </c>
    </row>
    <row r="26" ht="15.75" customHeight="1">
      <c r="A26" s="11" t="s">
        <v>29</v>
      </c>
      <c r="B26" s="6">
        <f>COUNTIF(product_data!D:D,A26)</f>
        <v>57</v>
      </c>
      <c r="C26" s="7">
        <f>(B26/COUNTA(product_data!D:D))</f>
        <v>0.006078055022</v>
      </c>
      <c r="D26" s="5">
        <f>IFERROR(__xludf.DUMMYFUNCTION("COUNTUNIQUE(QUERY(product_data!$A:$D,""select A, count(A) where D = '""&amp;A26&amp;""' group by A,D""))"),26.0)</f>
        <v>26</v>
      </c>
      <c r="E26" s="7">
        <f>(D26/COUNTA(company_data!A:A))</f>
        <v>0.01263362488</v>
      </c>
    </row>
    <row r="27" ht="15.75" customHeight="1">
      <c r="A27" s="11" t="s">
        <v>30</v>
      </c>
      <c r="B27" s="6">
        <f>COUNTIF(product_data!D:D,A27)</f>
        <v>57</v>
      </c>
      <c r="C27" s="7">
        <f>(B27/COUNTA(product_data!D:D))</f>
        <v>0.006078055022</v>
      </c>
      <c r="D27" s="5">
        <f>IFERROR(__xludf.DUMMYFUNCTION("COUNTUNIQUE(QUERY(product_data!$A:$D,""select A, count(A) where D = '""&amp;A27&amp;""' group by A,D""))"),53.0)</f>
        <v>53</v>
      </c>
      <c r="E27" s="7">
        <f>(D27/COUNTA(company_data!A:A))</f>
        <v>0.02575315841</v>
      </c>
    </row>
    <row r="28" ht="15.75" customHeight="1">
      <c r="A28" s="11" t="s">
        <v>31</v>
      </c>
      <c r="B28" s="6">
        <f>COUNTIF(product_data!D:D,A28)</f>
        <v>53</v>
      </c>
      <c r="C28" s="7">
        <f>(B28/COUNTA(product_data!D:D))</f>
        <v>0.005651524845</v>
      </c>
      <c r="D28" s="5">
        <f>IFERROR(__xludf.DUMMYFUNCTION("COUNTUNIQUE(QUERY(product_data!$A:$D,""select A, count(A) where D = '""&amp;A28&amp;""' group by A,D""))"),40.0)</f>
        <v>40</v>
      </c>
      <c r="E28" s="7">
        <f>(D28/COUNTA(company_data!A:A))</f>
        <v>0.01943634597</v>
      </c>
    </row>
    <row r="29" ht="15.75" customHeight="1">
      <c r="A29" s="12" t="s">
        <v>32</v>
      </c>
      <c r="B29" s="6">
        <f>COUNTIF(product_data!D:D,A29)</f>
        <v>46</v>
      </c>
      <c r="C29" s="7">
        <f>(B29/COUNTA(product_data!D:D))</f>
        <v>0.004905097036</v>
      </c>
      <c r="D29" s="5">
        <f>IFERROR(__xludf.DUMMYFUNCTION("COUNTUNIQUE(QUERY(product_data!$A:$D,""select A, count(A) where D = '""&amp;A29&amp;""' group by A,D""))"),47.0)</f>
        <v>47</v>
      </c>
      <c r="E29" s="7">
        <f>(D29/COUNTA(company_data!A:A))</f>
        <v>0.02283770651</v>
      </c>
    </row>
    <row r="30" ht="15.75" customHeight="1">
      <c r="A30" s="8" t="s">
        <v>33</v>
      </c>
      <c r="B30" s="6">
        <f>COUNTIF(product_data!D:D,A30)</f>
        <v>51</v>
      </c>
      <c r="C30" s="7">
        <f>(B30/COUNTA(product_data!D:D))</f>
        <v>0.005438259757</v>
      </c>
      <c r="D30" s="5">
        <f>IFERROR(__xludf.DUMMYFUNCTION("COUNTUNIQUE(QUERY(product_data!$A:$D,""select A, count(A) where D = '""&amp;A30&amp;""' group by A,D""))"),41.0)</f>
        <v>41</v>
      </c>
      <c r="E30" s="7">
        <f>(D30/COUNTA(company_data!A:A))</f>
        <v>0.01992225462</v>
      </c>
    </row>
    <row r="31" ht="15.75" customHeight="1">
      <c r="A31" s="12" t="s">
        <v>34</v>
      </c>
      <c r="B31" s="6">
        <f>COUNTIF(product_data!D:D,A31)</f>
        <v>38</v>
      </c>
      <c r="C31" s="7">
        <f>(B31/COUNTA(product_data!D:D))</f>
        <v>0.004052036682</v>
      </c>
      <c r="D31" s="5">
        <f>IFERROR(__xludf.DUMMYFUNCTION("COUNTUNIQUE(QUERY(product_data!$A:$D,""select A, count(A) where D = '""&amp;A31&amp;""' group by A,D""))"),34.0)</f>
        <v>34</v>
      </c>
      <c r="E31" s="7">
        <f>(D31/COUNTA(company_data!A:A))</f>
        <v>0.01652089407</v>
      </c>
    </row>
    <row r="32" ht="15.75" customHeight="1">
      <c r="A32" s="11" t="s">
        <v>35</v>
      </c>
      <c r="B32" s="6">
        <f>COUNTIF(product_data!D:D,A32)</f>
        <v>43</v>
      </c>
      <c r="C32" s="7">
        <f>(B32/COUNTA(product_data!D:D))</f>
        <v>0.004585199403</v>
      </c>
      <c r="D32" s="5">
        <f>IFERROR(__xludf.DUMMYFUNCTION("COUNTUNIQUE(QUERY(product_data!$A:$D,""select A, count(A) where D = '""&amp;A32&amp;""' group by A,D""))"),27.0)</f>
        <v>27</v>
      </c>
      <c r="E32" s="7">
        <f>(D32/COUNTA(company_data!A:A))</f>
        <v>0.01311953353</v>
      </c>
    </row>
    <row r="33" ht="15.75" customHeight="1">
      <c r="A33" s="8" t="s">
        <v>36</v>
      </c>
      <c r="B33" s="6">
        <f>COUNTIF(product_data!D:D,A33)</f>
        <v>50</v>
      </c>
      <c r="C33" s="7">
        <f>(B33/COUNTA(product_data!D:D))</f>
        <v>0.005331627213</v>
      </c>
      <c r="D33" s="5">
        <f>IFERROR(__xludf.DUMMYFUNCTION("COUNTUNIQUE(QUERY(product_data!$A:$D,""select A, count(A) where D = '""&amp;A33&amp;""' group by A,D""))"),41.0)</f>
        <v>41</v>
      </c>
      <c r="E33" s="7">
        <f>(D33/COUNTA(company_data!A:A))</f>
        <v>0.01992225462</v>
      </c>
    </row>
    <row r="34" ht="15.75" customHeight="1">
      <c r="A34" s="8" t="s">
        <v>37</v>
      </c>
      <c r="B34" s="6">
        <f>COUNTIF(product_data!D:D,A34)</f>
        <v>31</v>
      </c>
      <c r="C34" s="7">
        <f>(B34/COUNTA(product_data!D:D))</f>
        <v>0.003305608872</v>
      </c>
      <c r="D34" s="5">
        <f>IFERROR(__xludf.DUMMYFUNCTION("COUNTUNIQUE(QUERY(product_data!$A:$D,""select A, count(A) where D = '""&amp;A34&amp;""' group by A,D""))"),26.0)</f>
        <v>26</v>
      </c>
      <c r="E34" s="7">
        <f>(D34/COUNTA(company_data!A:A))</f>
        <v>0.01263362488</v>
      </c>
    </row>
    <row r="35" ht="15.75" customHeight="1">
      <c r="A35" s="11" t="s">
        <v>38</v>
      </c>
      <c r="B35" s="6">
        <f>COUNTIF(product_data!D:D,A35)</f>
        <v>40</v>
      </c>
      <c r="C35" s="7">
        <f>(B35/COUNTA(product_data!D:D))</f>
        <v>0.00426530177</v>
      </c>
      <c r="D35" s="5">
        <f>IFERROR(__xludf.DUMMYFUNCTION("COUNTUNIQUE(QUERY(product_data!$A:$D,""select A, count(A) where D = '""&amp;A35&amp;""' group by A,D""))"),24.0)</f>
        <v>24</v>
      </c>
      <c r="E35" s="7">
        <f>(D35/COUNTA(company_data!A:A))</f>
        <v>0.01166180758</v>
      </c>
    </row>
    <row r="36" ht="15.75" customHeight="1">
      <c r="A36" s="12" t="s">
        <v>39</v>
      </c>
      <c r="B36" s="6">
        <f>COUNTIF(product_data!D:D,A36)</f>
        <v>39</v>
      </c>
      <c r="C36" s="7">
        <f>(B36/COUNTA(product_data!D:D))</f>
        <v>0.004158669226</v>
      </c>
      <c r="D36" s="5">
        <f>IFERROR(__xludf.DUMMYFUNCTION("COUNTUNIQUE(QUERY(product_data!$A:$D,""select A, count(A) where D = '""&amp;A36&amp;""' group by A,D""))"),33.0)</f>
        <v>33</v>
      </c>
      <c r="E36" s="7">
        <f>(D36/COUNTA(company_data!A:A))</f>
        <v>0.01603498542</v>
      </c>
    </row>
    <row r="37" ht="15.75" customHeight="1">
      <c r="A37" s="5" t="s">
        <v>40</v>
      </c>
      <c r="B37" s="6">
        <f>COUNTIF(product_data!D:D,A37)</f>
        <v>38</v>
      </c>
      <c r="C37" s="7">
        <f>(B37/COUNTA(product_data!D:D))</f>
        <v>0.004052036682</v>
      </c>
      <c r="D37" s="5">
        <f>IFERROR(__xludf.DUMMYFUNCTION("COUNTUNIQUE(QUERY(product_data!$A:$D,""select A, count(A) where D = '""&amp;A37&amp;""' group by A,D""))"),24.0)</f>
        <v>24</v>
      </c>
      <c r="E37" s="7">
        <f>(D37/COUNTA(company_data!A:A))</f>
        <v>0.01166180758</v>
      </c>
    </row>
    <row r="38" ht="15.75" customHeight="1">
      <c r="A38" s="12" t="s">
        <v>41</v>
      </c>
      <c r="B38" s="6">
        <f>COUNTIF(product_data!D:D,A38)</f>
        <v>35</v>
      </c>
      <c r="C38" s="7">
        <f>(B38/COUNTA(product_data!D:D))</f>
        <v>0.003732139049</v>
      </c>
      <c r="D38" s="5">
        <f>IFERROR(__xludf.DUMMYFUNCTION("COUNTUNIQUE(QUERY(product_data!$A:$D,""select A, count(A) where D = '""&amp;A38&amp;""' group by A,D""))"),26.0)</f>
        <v>26</v>
      </c>
      <c r="E38" s="7">
        <f>(D38/COUNTA(company_data!A:A))</f>
        <v>0.01263362488</v>
      </c>
    </row>
    <row r="39" ht="15.75" customHeight="1">
      <c r="A39" s="5" t="s">
        <v>42</v>
      </c>
      <c r="B39" s="6">
        <f>COUNTIF(product_data!D:D,A39)</f>
        <v>40</v>
      </c>
      <c r="C39" s="7">
        <f>(B39/COUNTA(product_data!D:D))</f>
        <v>0.00426530177</v>
      </c>
      <c r="D39" s="5">
        <f>IFERROR(__xludf.DUMMYFUNCTION("COUNTUNIQUE(QUERY(product_data!$A:$D,""select A, count(A) where D = '""&amp;A39&amp;""' group by A,D""))"),39.0)</f>
        <v>39</v>
      </c>
      <c r="E39" s="7">
        <f>(D39/COUNTA(company_data!A:A))</f>
        <v>0.01895043732</v>
      </c>
    </row>
    <row r="40" ht="15.75" customHeight="1">
      <c r="A40" s="11" t="s">
        <v>43</v>
      </c>
      <c r="B40" s="6">
        <f>COUNTIF(product_data!D:D,A40)</f>
        <v>34</v>
      </c>
      <c r="C40" s="7">
        <f>(B40/COUNTA(product_data!D:D))</f>
        <v>0.003625506505</v>
      </c>
      <c r="D40" s="5">
        <f>IFERROR(__xludf.DUMMYFUNCTION("COUNTUNIQUE(QUERY(product_data!$A:$D,""select A, count(A) where D = '""&amp;A40&amp;""' group by A,D""))"),26.0)</f>
        <v>26</v>
      </c>
      <c r="E40" s="7">
        <f>(D40/COUNTA(company_data!A:A))</f>
        <v>0.01263362488</v>
      </c>
    </row>
    <row r="41" ht="15.75" customHeight="1">
      <c r="A41" s="12" t="s">
        <v>44</v>
      </c>
      <c r="B41" s="6">
        <f>COUNTIF(product_data!D:D,A41)</f>
        <v>33</v>
      </c>
      <c r="C41" s="7">
        <f>(B41/COUNTA(product_data!D:D))</f>
        <v>0.00351887396</v>
      </c>
      <c r="D41" s="5">
        <f>IFERROR(__xludf.DUMMYFUNCTION("COUNTUNIQUE(QUERY(product_data!$A:$D,""select A, count(A) where D = '""&amp;A41&amp;""' group by A,D""))"),32.0)</f>
        <v>32</v>
      </c>
      <c r="E41" s="7">
        <f>(D41/COUNTA(company_data!A:A))</f>
        <v>0.01554907677</v>
      </c>
    </row>
    <row r="42" ht="15.75" customHeight="1">
      <c r="A42" s="11" t="s">
        <v>45</v>
      </c>
      <c r="B42" s="6">
        <f>COUNTIF(product_data!D:D,A42)</f>
        <v>31</v>
      </c>
      <c r="C42" s="7">
        <f>(B42/COUNTA(product_data!D:D))</f>
        <v>0.003305608872</v>
      </c>
      <c r="D42" s="5">
        <f>IFERROR(__xludf.DUMMYFUNCTION("COUNTUNIQUE(QUERY(product_data!$A:$D,""select A, count(A) where D = '""&amp;A42&amp;""' group by A,D""))"),19.0)</f>
        <v>19</v>
      </c>
      <c r="E42" s="7">
        <f>(D42/COUNTA(company_data!A:A))</f>
        <v>0.009232264334</v>
      </c>
    </row>
    <row r="43" ht="15.75" customHeight="1">
      <c r="A43" s="11" t="s">
        <v>46</v>
      </c>
      <c r="B43" s="6">
        <f>COUNTIF(product_data!D:D,A43)</f>
        <v>30</v>
      </c>
      <c r="C43" s="7">
        <f>(B43/COUNTA(product_data!D:D))</f>
        <v>0.003198976328</v>
      </c>
      <c r="D43" s="5">
        <f>IFERROR(__xludf.DUMMYFUNCTION("COUNTUNIQUE(QUERY(product_data!$A:$D,""select A, count(A) where D = '""&amp;A43&amp;""' group by A,D""))"),26.0)</f>
        <v>26</v>
      </c>
      <c r="E43" s="7">
        <f>(D43/COUNTA(company_data!A:A))</f>
        <v>0.01263362488</v>
      </c>
    </row>
    <row r="44" ht="15.75" customHeight="1">
      <c r="A44" s="5" t="s">
        <v>47</v>
      </c>
      <c r="B44" s="6">
        <f>COUNTIF(product_data!D:D,A44)</f>
        <v>28</v>
      </c>
      <c r="C44" s="7">
        <f>(B44/COUNTA(product_data!D:D))</f>
        <v>0.002985711239</v>
      </c>
      <c r="D44" s="5">
        <f>IFERROR(__xludf.DUMMYFUNCTION("COUNTUNIQUE(QUERY(product_data!$A:$D,""select A, count(A) where D = '""&amp;A44&amp;""' group by A,D""))"),23.0)</f>
        <v>23</v>
      </c>
      <c r="E44" s="7">
        <f>(D44/COUNTA(company_data!A:A))</f>
        <v>0.01117589893</v>
      </c>
    </row>
    <row r="45" ht="15.75" customHeight="1">
      <c r="A45" s="5" t="s">
        <v>48</v>
      </c>
      <c r="B45" s="6">
        <f>COUNTIF(product_data!D:D,A45)</f>
        <v>27</v>
      </c>
      <c r="C45" s="7">
        <f>(B45/COUNTA(product_data!D:D))</f>
        <v>0.002879078695</v>
      </c>
      <c r="D45" s="5">
        <f>IFERROR(__xludf.DUMMYFUNCTION("COUNTUNIQUE(QUERY(product_data!$A:$D,""select A, count(A) where D = '""&amp;A45&amp;""' group by A,D""))"),25.0)</f>
        <v>25</v>
      </c>
      <c r="E45" s="7">
        <f>(D45/COUNTA(company_data!A:A))</f>
        <v>0.01214771623</v>
      </c>
    </row>
    <row r="46" ht="15.75" customHeight="1">
      <c r="A46" s="11" t="s">
        <v>49</v>
      </c>
      <c r="B46" s="6">
        <f>COUNTIF(product_data!D:D,A46)</f>
        <v>26</v>
      </c>
      <c r="C46" s="7">
        <f>(B46/COUNTA(product_data!D:D))</f>
        <v>0.002772446151</v>
      </c>
      <c r="D46" s="5">
        <f>IFERROR(__xludf.DUMMYFUNCTION("COUNTUNIQUE(QUERY(product_data!$A:$D,""select A, count(A) where D = '""&amp;A46&amp;""' group by A,D""))"),25.0)</f>
        <v>25</v>
      </c>
      <c r="E46" s="7">
        <f>(D46/COUNTA(company_data!A:A))</f>
        <v>0.01214771623</v>
      </c>
    </row>
    <row r="47" ht="15.75" customHeight="1">
      <c r="A47" s="11" t="s">
        <v>50</v>
      </c>
      <c r="B47" s="6">
        <f>COUNTIF(product_data!D:D,A47)</f>
        <v>28</v>
      </c>
      <c r="C47" s="7">
        <f>(B47/COUNTA(product_data!D:D))</f>
        <v>0.002985711239</v>
      </c>
      <c r="D47" s="5">
        <f>IFERROR(__xludf.DUMMYFUNCTION("COUNTUNIQUE(QUERY(product_data!$A:$D,""select A, count(A) where D = '""&amp;A47&amp;""' group by A,D""))"),25.0)</f>
        <v>25</v>
      </c>
      <c r="E47" s="7">
        <f>(D47/COUNTA(company_data!A:A))</f>
        <v>0.01214771623</v>
      </c>
    </row>
    <row r="48" ht="15.75" customHeight="1">
      <c r="A48" s="12" t="s">
        <v>51</v>
      </c>
      <c r="B48" s="6">
        <f>COUNTIF(product_data!D:D,A48)</f>
        <v>26</v>
      </c>
      <c r="C48" s="7">
        <f>(B48/COUNTA(product_data!D:D))</f>
        <v>0.002772446151</v>
      </c>
      <c r="D48" s="5">
        <f>IFERROR(__xludf.DUMMYFUNCTION("COUNTUNIQUE(QUERY(product_data!$A:$D,""select A, count(A) where D = '""&amp;A48&amp;""' group by A,D""))"),21.0)</f>
        <v>21</v>
      </c>
      <c r="E48" s="7">
        <f>(D48/COUNTA(company_data!A:A))</f>
        <v>0.01020408163</v>
      </c>
    </row>
    <row r="49" ht="15.75" customHeight="1">
      <c r="A49" s="12" t="s">
        <v>52</v>
      </c>
      <c r="B49" s="6">
        <f>COUNTIF(product_data!D:D,A49)</f>
        <v>25</v>
      </c>
      <c r="C49" s="7">
        <f>(B49/COUNTA(product_data!D:D))</f>
        <v>0.002665813606</v>
      </c>
      <c r="D49" s="5">
        <f>IFERROR(__xludf.DUMMYFUNCTION("COUNTUNIQUE(QUERY(product_data!$A:$D,""select A, count(A) where D = '""&amp;A49&amp;""' group by A,D""))"),20.0)</f>
        <v>20</v>
      </c>
      <c r="E49" s="7">
        <f>(D49/COUNTA(company_data!A:A))</f>
        <v>0.009718172983</v>
      </c>
    </row>
    <row r="50" ht="15.75" customHeight="1">
      <c r="A50" s="11" t="s">
        <v>53</v>
      </c>
      <c r="B50" s="6">
        <f>COUNTIF(product_data!D:D,A50)</f>
        <v>24</v>
      </c>
      <c r="C50" s="7">
        <f>(B50/COUNTA(product_data!D:D))</f>
        <v>0.002559181062</v>
      </c>
      <c r="D50" s="5">
        <f>IFERROR(__xludf.DUMMYFUNCTION("COUNTUNIQUE(QUERY(product_data!$A:$D,""select A, count(A) where D = '""&amp;A50&amp;""' group by A,D""))"),23.0)</f>
        <v>23</v>
      </c>
      <c r="E50" s="7">
        <f>(D50/COUNTA(company_data!A:A))</f>
        <v>0.01117589893</v>
      </c>
    </row>
    <row r="51" ht="15.75" customHeight="1">
      <c r="A51" s="12" t="s">
        <v>54</v>
      </c>
      <c r="B51" s="6">
        <f>COUNTIF(product_data!D:D,A51)</f>
        <v>24</v>
      </c>
      <c r="C51" s="7">
        <f>(B51/COUNTA(product_data!D:D))</f>
        <v>0.002559181062</v>
      </c>
      <c r="D51" s="5">
        <f>IFERROR(__xludf.DUMMYFUNCTION("COUNTUNIQUE(QUERY(product_data!$A:$D,""select A, count(A) where D = '""&amp;A51&amp;""' group by A,D""))"),18.0)</f>
        <v>18</v>
      </c>
      <c r="E51" s="7">
        <f>(D51/COUNTA(company_data!A:A))</f>
        <v>0.008746355685</v>
      </c>
    </row>
    <row r="52" ht="15.75" customHeight="1">
      <c r="A52" s="12" t="s">
        <v>55</v>
      </c>
      <c r="B52" s="6">
        <f>COUNTIF(product_data!D:D,A52)</f>
        <v>22</v>
      </c>
      <c r="C52" s="7">
        <f>(B52/COUNTA(product_data!D:D))</f>
        <v>0.002345915974</v>
      </c>
      <c r="D52" s="5">
        <f>IFERROR(__xludf.DUMMYFUNCTION("COUNTUNIQUE(QUERY(product_data!$A:$D,""select A, count(A) where D = '""&amp;A52&amp;""' group by A,D""))"),20.0)</f>
        <v>20</v>
      </c>
      <c r="E52" s="7">
        <f>(D52/COUNTA(company_data!A:A))</f>
        <v>0.009718172983</v>
      </c>
    </row>
    <row r="53" ht="15.75" customHeight="1">
      <c r="A53" s="12" t="s">
        <v>56</v>
      </c>
      <c r="B53" s="6">
        <f>COUNTIF(product_data!D:D,A53)</f>
        <v>22</v>
      </c>
      <c r="C53" s="7">
        <f>(B53/COUNTA(product_data!D:D))</f>
        <v>0.002345915974</v>
      </c>
      <c r="D53" s="5">
        <f>IFERROR(__xludf.DUMMYFUNCTION("COUNTUNIQUE(QUERY(product_data!$A:$D,""select A, count(A) where D = '""&amp;A53&amp;""' group by A,D""))"),23.0)</f>
        <v>23</v>
      </c>
      <c r="E53" s="7">
        <f>(D53/COUNTA(company_data!A:A))</f>
        <v>0.01117589893</v>
      </c>
    </row>
    <row r="54" ht="15.75" customHeight="1">
      <c r="A54" s="11" t="s">
        <v>57</v>
      </c>
      <c r="B54" s="6">
        <f>COUNTIF(product_data!D:D,A54)</f>
        <v>19</v>
      </c>
      <c r="C54" s="7">
        <f>(B54/COUNTA(product_data!D:D))</f>
        <v>0.002026018341</v>
      </c>
      <c r="D54" s="5">
        <f>IFERROR(__xludf.DUMMYFUNCTION("COUNTUNIQUE(QUERY(product_data!$A:$D,""select A, count(A) where D = '""&amp;A54&amp;""' group by A,D""))"),20.0)</f>
        <v>20</v>
      </c>
      <c r="E54" s="7">
        <f>(D54/COUNTA(company_data!A:A))</f>
        <v>0.009718172983</v>
      </c>
    </row>
    <row r="55" ht="15.75" customHeight="1">
      <c r="A55" s="5" t="s">
        <v>58</v>
      </c>
      <c r="B55" s="6">
        <f>COUNTIF(product_data!D:D,A55)</f>
        <v>21</v>
      </c>
      <c r="C55" s="7">
        <f>(B55/COUNTA(product_data!D:D))</f>
        <v>0.002239283429</v>
      </c>
      <c r="D55" s="5">
        <f>IFERROR(__xludf.DUMMYFUNCTION("COUNTUNIQUE(QUERY(product_data!$A:$D,""select A, count(A) where D = '""&amp;A55&amp;""' group by A,D""))"),22.0)</f>
        <v>22</v>
      </c>
      <c r="E55" s="7">
        <f>(D55/COUNTA(company_data!A:A))</f>
        <v>0.01068999028</v>
      </c>
    </row>
    <row r="56" ht="15.75" customHeight="1">
      <c r="A56" s="11" t="s">
        <v>59</v>
      </c>
      <c r="B56" s="6">
        <f>COUNTIF(product_data!D:D,A56)</f>
        <v>16</v>
      </c>
      <c r="C56" s="7">
        <f>(B56/COUNTA(product_data!D:D))</f>
        <v>0.001706120708</v>
      </c>
      <c r="D56" s="5">
        <f>IFERROR(__xludf.DUMMYFUNCTION("COUNTUNIQUE(QUERY(product_data!$A:$D,""select A, count(A) where D = '""&amp;A56&amp;""' group by A,D""))"),18.0)</f>
        <v>18</v>
      </c>
      <c r="E56" s="7">
        <f>(D56/COUNTA(company_data!A:A))</f>
        <v>0.008746355685</v>
      </c>
    </row>
    <row r="57" ht="15.75" customHeight="1">
      <c r="A57" s="12" t="s">
        <v>60</v>
      </c>
      <c r="B57" s="6">
        <f>COUNTIF(product_data!D:D,A57)</f>
        <v>13</v>
      </c>
      <c r="C57" s="7">
        <f>(B57/COUNTA(product_data!D:D))</f>
        <v>0.001386223075</v>
      </c>
      <c r="D57" s="5">
        <f>IFERROR(__xludf.DUMMYFUNCTION("COUNTUNIQUE(QUERY(product_data!$A:$D,""select A, count(A) where D = '""&amp;A57&amp;""' group by A,D""))"),12.0)</f>
        <v>12</v>
      </c>
      <c r="E57" s="7">
        <f>(D57/COUNTA(company_data!A:A))</f>
        <v>0.00583090379</v>
      </c>
    </row>
    <row r="58" ht="15.75" customHeight="1">
      <c r="A58" s="11" t="s">
        <v>61</v>
      </c>
      <c r="B58" s="6">
        <f>COUNTIF(product_data!D:D,A58)</f>
        <v>10</v>
      </c>
      <c r="C58" s="7">
        <f>(B58/COUNTA(product_data!D:D))</f>
        <v>0.001066325443</v>
      </c>
      <c r="D58" s="5">
        <f>IFERROR(__xludf.DUMMYFUNCTION("COUNTUNIQUE(QUERY(product_data!$A:$D,""select A, count(A) where D = '""&amp;A58&amp;""' group by A,D""))"),11.0)</f>
        <v>11</v>
      </c>
      <c r="E58" s="7">
        <f>(D58/COUNTA(company_data!A:A))</f>
        <v>0.005344995141</v>
      </c>
    </row>
    <row r="59" ht="15.75" customHeight="1">
      <c r="A59" s="11" t="s">
        <v>62</v>
      </c>
      <c r="B59" s="6">
        <f>COUNTIF(product_data!D:D,A59)</f>
        <v>10</v>
      </c>
      <c r="C59" s="7">
        <f>(B59/COUNTA(product_data!D:D))</f>
        <v>0.001066325443</v>
      </c>
      <c r="D59" s="5">
        <f>IFERROR(__xludf.DUMMYFUNCTION("COUNTUNIQUE(QUERY(product_data!$A:$D,""select A, count(A) where D = '""&amp;A59&amp;""' group by A,D""))"),12.0)</f>
        <v>12</v>
      </c>
      <c r="E59" s="7">
        <f>(D59/COUNTA(company_data!A:A))</f>
        <v>0.00583090379</v>
      </c>
    </row>
    <row r="60" ht="15.75" customHeight="1">
      <c r="A60" s="13"/>
      <c r="C60" s="7"/>
    </row>
    <row r="61" ht="15.75" customHeight="1">
      <c r="A61" s="13"/>
      <c r="C61" s="7"/>
    </row>
    <row r="62" ht="15.75" customHeight="1">
      <c r="A62" s="13"/>
      <c r="C62" s="7"/>
    </row>
    <row r="63" ht="15.75" customHeight="1">
      <c r="A63" s="13"/>
      <c r="C63" s="7"/>
    </row>
    <row r="64" ht="15.75" customHeight="1">
      <c r="A64" s="13"/>
      <c r="C64" s="7"/>
    </row>
    <row r="65" ht="15.75" customHeight="1">
      <c r="A65" s="13"/>
      <c r="C65" s="7"/>
    </row>
    <row r="66" ht="15.75" customHeight="1">
      <c r="A66" s="13"/>
      <c r="C66" s="7"/>
    </row>
    <row r="67" ht="15.75" customHeight="1">
      <c r="A67" s="13"/>
      <c r="C67" s="7"/>
    </row>
    <row r="68" ht="15.75" customHeight="1">
      <c r="A68" s="13"/>
      <c r="C68" s="7"/>
    </row>
    <row r="69" ht="15.75" customHeight="1">
      <c r="A69" s="13"/>
      <c r="C69" s="7"/>
    </row>
    <row r="70" ht="15.75" customHeight="1">
      <c r="A70" s="13"/>
      <c r="C70" s="7"/>
    </row>
    <row r="71" ht="15.75" customHeight="1">
      <c r="A71" s="13"/>
      <c r="C71" s="7"/>
    </row>
    <row r="72" ht="15.75" customHeight="1">
      <c r="A72" s="13"/>
      <c r="C72" s="7"/>
    </row>
    <row r="73" ht="15.75" customHeight="1">
      <c r="A73" s="10"/>
      <c r="C73" s="7"/>
    </row>
    <row r="74" ht="15.75" customHeight="1">
      <c r="A74" s="10"/>
      <c r="C74" s="7"/>
    </row>
    <row r="75" ht="15.75" customHeight="1">
      <c r="A75" s="13"/>
      <c r="C75" s="7"/>
    </row>
    <row r="76" ht="15.75" customHeight="1">
      <c r="A76" s="13"/>
      <c r="C76" s="7"/>
    </row>
    <row r="77" ht="15.75" customHeight="1">
      <c r="A77" s="13"/>
      <c r="C77" s="7"/>
    </row>
    <row r="78" ht="15.75" customHeight="1">
      <c r="A78" s="13"/>
      <c r="C78" s="7"/>
    </row>
    <row r="79" ht="15.75" customHeight="1">
      <c r="A79" s="13"/>
      <c r="C79" s="7"/>
    </row>
    <row r="80" ht="15.75" customHeight="1">
      <c r="A80" s="13"/>
      <c r="C80" s="7"/>
    </row>
    <row r="81" ht="15.75" customHeight="1">
      <c r="A81" s="13"/>
      <c r="C81" s="7"/>
    </row>
    <row r="82" ht="15.75" customHeight="1">
      <c r="A82" s="13"/>
      <c r="C82" s="7"/>
    </row>
    <row r="83" ht="15.75" customHeight="1">
      <c r="A83" s="13"/>
      <c r="C83" s="7"/>
    </row>
    <row r="84" ht="15.75" customHeight="1">
      <c r="A84" s="13"/>
      <c r="C84" s="7"/>
    </row>
    <row r="85" ht="15.75" customHeight="1">
      <c r="A85" s="13"/>
      <c r="C85" s="7"/>
    </row>
    <row r="86" ht="15.75" customHeight="1">
      <c r="A86" s="13"/>
      <c r="C86" s="7"/>
    </row>
    <row r="87" ht="15.75" customHeight="1">
      <c r="A87" s="13"/>
      <c r="C87" s="7"/>
    </row>
    <row r="88" ht="15.75" customHeight="1">
      <c r="A88" s="13"/>
      <c r="C88" s="7"/>
    </row>
    <row r="89" ht="15.75" customHeight="1">
      <c r="A89" s="13"/>
      <c r="C89" s="7"/>
    </row>
    <row r="90" ht="15.75" customHeight="1">
      <c r="A90" s="13"/>
      <c r="C90" s="7"/>
    </row>
    <row r="91" ht="15.75" customHeight="1">
      <c r="A91" s="13"/>
      <c r="C91" s="7"/>
    </row>
    <row r="92" ht="15.75" customHeight="1">
      <c r="A92" s="13"/>
      <c r="C92" s="7"/>
    </row>
    <row r="93" ht="15.75" customHeight="1">
      <c r="A93" s="13"/>
      <c r="C93" s="7"/>
    </row>
    <row r="94" ht="15.75" customHeight="1">
      <c r="A94" s="13"/>
      <c r="C94" s="7"/>
    </row>
    <row r="95" ht="15.75" customHeight="1">
      <c r="A95" s="13"/>
      <c r="C95" s="7"/>
    </row>
    <row r="96" ht="15.75" customHeight="1">
      <c r="A96" s="13"/>
      <c r="C96" s="7"/>
    </row>
    <row r="97" ht="15.75" customHeight="1">
      <c r="A97" s="13"/>
      <c r="C97" s="7"/>
    </row>
    <row r="98" ht="15.75" customHeight="1">
      <c r="A98" s="13"/>
      <c r="C98" s="7"/>
    </row>
    <row r="99" ht="15.75" customHeight="1">
      <c r="A99" s="13"/>
      <c r="C99" s="7"/>
    </row>
    <row r="100" ht="15.75" customHeight="1">
      <c r="A100" s="13"/>
      <c r="C100" s="7"/>
    </row>
    <row r="101" ht="15.75" customHeight="1">
      <c r="A101" s="13"/>
      <c r="C101" s="7"/>
    </row>
    <row r="102" ht="15.75" customHeight="1">
      <c r="A102" s="13"/>
      <c r="C102" s="7"/>
    </row>
    <row r="103" ht="15.75" customHeight="1">
      <c r="A103" s="13"/>
      <c r="C103" s="7"/>
    </row>
    <row r="104" ht="15.75" customHeight="1">
      <c r="A104" s="13"/>
      <c r="C104" s="7"/>
    </row>
    <row r="105" ht="15.75" customHeight="1">
      <c r="A105" s="13"/>
      <c r="C105" s="7"/>
    </row>
    <row r="106" ht="15.75" customHeight="1">
      <c r="A106" s="13"/>
      <c r="C106" s="7"/>
    </row>
    <row r="107" ht="15.75" customHeight="1">
      <c r="A107" s="13"/>
      <c r="C107" s="7"/>
    </row>
    <row r="108" ht="15.75" customHeight="1">
      <c r="A108" s="13"/>
      <c r="C108" s="7"/>
    </row>
    <row r="109" ht="15.75" customHeight="1">
      <c r="A109" s="13"/>
      <c r="C109" s="7"/>
    </row>
    <row r="110" ht="15.75" customHeight="1">
      <c r="A110" s="13"/>
      <c r="C110" s="7"/>
    </row>
    <row r="111" ht="15.75" customHeight="1">
      <c r="A111" s="13"/>
      <c r="C111" s="7"/>
    </row>
    <row r="112" ht="15.75" customHeight="1">
      <c r="A112" s="13"/>
      <c r="C112" s="7"/>
    </row>
    <row r="113" ht="15.75" customHeight="1">
      <c r="A113" s="13"/>
      <c r="C113" s="7"/>
    </row>
    <row r="114" ht="15.75" customHeight="1">
      <c r="A114" s="13"/>
      <c r="C114" s="7"/>
    </row>
    <row r="115" ht="15.75" customHeight="1">
      <c r="A115" s="13"/>
      <c r="C115" s="7"/>
    </row>
    <row r="116" ht="15.75" customHeight="1">
      <c r="A116" s="13"/>
      <c r="C116" s="7"/>
    </row>
    <row r="117" ht="15.75" customHeight="1">
      <c r="A117" s="13"/>
      <c r="C117" s="7"/>
    </row>
    <row r="118" ht="15.75" customHeight="1">
      <c r="A118" s="13"/>
      <c r="C118" s="7"/>
    </row>
    <row r="119" ht="15.75" customHeight="1">
      <c r="A119" s="13"/>
      <c r="C119" s="7"/>
    </row>
    <row r="120" ht="15.75" customHeight="1">
      <c r="A120" s="13"/>
      <c r="C120" s="7"/>
    </row>
    <row r="121" ht="15.75" customHeight="1">
      <c r="A121" s="13"/>
      <c r="C121" s="7"/>
    </row>
    <row r="122" ht="15.75" customHeight="1">
      <c r="A122" s="13"/>
      <c r="C122" s="7"/>
    </row>
    <row r="123" ht="15.75" customHeight="1">
      <c r="A123" s="13"/>
      <c r="C123" s="7"/>
    </row>
    <row r="124" ht="15.75" customHeight="1">
      <c r="A124" s="13"/>
      <c r="C124" s="7"/>
    </row>
    <row r="125" ht="15.75" customHeight="1">
      <c r="A125" s="13"/>
      <c r="C125" s="7"/>
    </row>
    <row r="126" ht="15.75" customHeight="1">
      <c r="A126" s="13"/>
      <c r="C126" s="7"/>
    </row>
    <row r="127" ht="15.75" customHeight="1">
      <c r="A127" s="13"/>
      <c r="C127" s="7"/>
    </row>
    <row r="128" ht="15.75" customHeight="1">
      <c r="A128" s="13"/>
      <c r="C128" s="7"/>
    </row>
    <row r="129" ht="15.75" customHeight="1">
      <c r="A129" s="13"/>
      <c r="C129" s="7"/>
    </row>
    <row r="130" ht="15.75" customHeight="1">
      <c r="A130" s="13"/>
      <c r="C130" s="7"/>
    </row>
    <row r="131" ht="15.75" customHeight="1">
      <c r="A131" s="13"/>
      <c r="C131" s="7"/>
    </row>
    <row r="132" ht="15.75" customHeight="1">
      <c r="A132" s="13"/>
      <c r="C132" s="7"/>
    </row>
    <row r="133" ht="15.75" customHeight="1">
      <c r="A133" s="13"/>
      <c r="C133" s="7"/>
    </row>
    <row r="134" ht="15.75" customHeight="1">
      <c r="A134" s="13"/>
      <c r="C134" s="7"/>
    </row>
    <row r="135" ht="15.75" customHeight="1">
      <c r="A135" s="13"/>
      <c r="C135" s="7"/>
    </row>
    <row r="136" ht="15.75" customHeight="1">
      <c r="A136" s="13"/>
      <c r="C136" s="7"/>
    </row>
    <row r="137" ht="15.75" customHeight="1">
      <c r="A137" s="13"/>
      <c r="C137" s="7"/>
    </row>
    <row r="138" ht="15.75" customHeight="1">
      <c r="A138" s="13"/>
      <c r="C138" s="7"/>
    </row>
    <row r="139" ht="15.75" customHeight="1">
      <c r="A139" s="13"/>
      <c r="C139" s="7"/>
    </row>
    <row r="140" ht="15.75" customHeight="1">
      <c r="A140" s="13"/>
      <c r="C140" s="7"/>
    </row>
    <row r="141" ht="15.75" customHeight="1">
      <c r="A141" s="13"/>
      <c r="C141" s="7"/>
    </row>
    <row r="142" ht="15.75" customHeight="1">
      <c r="A142" s="13"/>
      <c r="C142" s="7"/>
    </row>
    <row r="143" ht="15.75" customHeight="1">
      <c r="A143" s="13"/>
      <c r="C143" s="7"/>
    </row>
    <row r="144" ht="15.75" customHeight="1">
      <c r="A144" s="13"/>
      <c r="C144" s="7"/>
    </row>
    <row r="145" ht="15.75" customHeight="1">
      <c r="A145" s="13"/>
      <c r="C145" s="7"/>
    </row>
    <row r="146" ht="15.75" customHeight="1">
      <c r="A146" s="13"/>
      <c r="C146" s="7"/>
    </row>
    <row r="147" ht="15.75" customHeight="1">
      <c r="A147" s="13"/>
      <c r="C147" s="7"/>
    </row>
    <row r="148" ht="15.75" customHeight="1">
      <c r="A148" s="13"/>
      <c r="C148" s="7"/>
    </row>
    <row r="149" ht="15.75" customHeight="1">
      <c r="A149" s="13"/>
      <c r="C149" s="7"/>
    </row>
    <row r="150" ht="15.75" customHeight="1">
      <c r="A150" s="13"/>
      <c r="C150" s="7"/>
    </row>
    <row r="151" ht="15.75" customHeight="1">
      <c r="A151" s="13"/>
      <c r="C151" s="7"/>
    </row>
    <row r="152" ht="15.75" customHeight="1">
      <c r="A152" s="13"/>
      <c r="C152" s="7"/>
    </row>
    <row r="153" ht="15.75" customHeight="1">
      <c r="A153" s="13"/>
      <c r="C153" s="7"/>
    </row>
    <row r="154" ht="15.75" customHeight="1">
      <c r="A154" s="13"/>
      <c r="C154" s="7"/>
    </row>
    <row r="155" ht="15.75" customHeight="1">
      <c r="A155" s="13"/>
      <c r="C155" s="7"/>
    </row>
    <row r="156" ht="15.75" customHeight="1">
      <c r="A156" s="13"/>
      <c r="C156" s="7"/>
    </row>
    <row r="157" ht="15.75" customHeight="1">
      <c r="A157" s="13"/>
      <c r="C157" s="7"/>
    </row>
    <row r="158" ht="15.75" customHeight="1">
      <c r="A158" s="13"/>
      <c r="C158" s="7"/>
    </row>
    <row r="159" ht="15.75" customHeight="1">
      <c r="A159" s="13"/>
      <c r="C159" s="7"/>
    </row>
    <row r="160" ht="15.75" customHeight="1">
      <c r="A160" s="13"/>
      <c r="C160" s="7"/>
    </row>
    <row r="161" ht="15.75" customHeight="1">
      <c r="A161" s="13"/>
      <c r="C161" s="7"/>
    </row>
    <row r="162" ht="15.75" customHeight="1">
      <c r="A162" s="13"/>
      <c r="C162" s="7"/>
    </row>
    <row r="163" ht="15.75" customHeight="1">
      <c r="A163" s="13"/>
      <c r="C163" s="7"/>
    </row>
    <row r="164" ht="15.75" customHeight="1">
      <c r="A164" s="13"/>
      <c r="C164" s="7"/>
    </row>
    <row r="165" ht="15.75" customHeight="1">
      <c r="A165" s="13"/>
      <c r="C165" s="7"/>
    </row>
    <row r="166" ht="15.75" customHeight="1">
      <c r="A166" s="13"/>
      <c r="C166" s="7"/>
    </row>
    <row r="167" ht="15.75" customHeight="1">
      <c r="A167" s="13"/>
      <c r="C167" s="7"/>
    </row>
    <row r="168" ht="15.75" customHeight="1">
      <c r="A168" s="13"/>
      <c r="C168" s="7"/>
    </row>
    <row r="169" ht="15.75" customHeight="1">
      <c r="A169" s="13"/>
      <c r="C169" s="7"/>
    </row>
    <row r="170" ht="15.75" customHeight="1">
      <c r="A170" s="13"/>
      <c r="C170" s="7"/>
    </row>
    <row r="171" ht="15.75" customHeight="1">
      <c r="A171" s="13"/>
      <c r="C171" s="7"/>
    </row>
    <row r="172" ht="15.75" customHeight="1">
      <c r="A172" s="13"/>
      <c r="C172" s="7"/>
    </row>
    <row r="173" ht="15.75" customHeight="1">
      <c r="A173" s="13"/>
      <c r="C173" s="7"/>
    </row>
    <row r="174" ht="15.75" customHeight="1">
      <c r="A174" s="13"/>
      <c r="C174" s="7"/>
    </row>
    <row r="175" ht="15.75" customHeight="1">
      <c r="A175" s="13"/>
      <c r="C175" s="7"/>
    </row>
    <row r="176" ht="15.75" customHeight="1">
      <c r="A176" s="13"/>
      <c r="C176" s="7"/>
    </row>
    <row r="177" ht="15.75" customHeight="1">
      <c r="A177" s="13"/>
      <c r="C177" s="7"/>
    </row>
    <row r="178" ht="15.75" customHeight="1">
      <c r="A178" s="13"/>
      <c r="C178" s="7"/>
    </row>
    <row r="179" ht="15.75" customHeight="1">
      <c r="A179" s="13"/>
      <c r="C179" s="7"/>
    </row>
    <row r="180" ht="15.75" customHeight="1">
      <c r="A180" s="13"/>
      <c r="C180" s="7"/>
    </row>
    <row r="181" ht="15.75" customHeight="1">
      <c r="A181" s="13"/>
      <c r="C181" s="7"/>
    </row>
    <row r="182" ht="15.75" customHeight="1">
      <c r="A182" s="13"/>
      <c r="C182" s="7"/>
    </row>
    <row r="183" ht="15.75" customHeight="1">
      <c r="A183" s="13"/>
      <c r="C183" s="7"/>
    </row>
    <row r="184" ht="15.75" customHeight="1">
      <c r="A184" s="13"/>
      <c r="C184" s="7"/>
    </row>
    <row r="185" ht="15.75" customHeight="1">
      <c r="A185" s="13"/>
      <c r="C185" s="7"/>
    </row>
    <row r="186" ht="15.75" customHeight="1">
      <c r="A186" s="13"/>
      <c r="C186" s="7"/>
    </row>
    <row r="187" ht="15.75" customHeight="1">
      <c r="A187" s="13"/>
      <c r="C187" s="7"/>
    </row>
    <row r="188" ht="15.75" customHeight="1">
      <c r="A188" s="13"/>
      <c r="C188" s="7"/>
    </row>
    <row r="189" ht="15.75" customHeight="1">
      <c r="A189" s="13"/>
      <c r="C189" s="7"/>
    </row>
    <row r="190" ht="15.75" customHeight="1">
      <c r="A190" s="13"/>
      <c r="C190" s="7"/>
    </row>
    <row r="191" ht="15.75" customHeight="1">
      <c r="A191" s="13"/>
      <c r="C191" s="7"/>
    </row>
    <row r="192" ht="15.75" customHeight="1">
      <c r="A192" s="13"/>
      <c r="C192" s="7"/>
    </row>
    <row r="193" ht="15.75" customHeight="1">
      <c r="A193" s="13"/>
      <c r="C193" s="7"/>
    </row>
    <row r="194" ht="15.75" customHeight="1">
      <c r="A194" s="13"/>
      <c r="C194" s="7"/>
    </row>
    <row r="195" ht="15.75" customHeight="1">
      <c r="A195" s="13"/>
      <c r="C195" s="7"/>
    </row>
    <row r="196" ht="15.75" customHeight="1">
      <c r="A196" s="13"/>
      <c r="C196" s="7"/>
    </row>
    <row r="197" ht="15.75" customHeight="1">
      <c r="A197" s="13"/>
      <c r="C197" s="7"/>
    </row>
    <row r="198" ht="15.75" customHeight="1">
      <c r="A198" s="13"/>
      <c r="C198" s="7"/>
    </row>
    <row r="199" ht="15.75" customHeight="1">
      <c r="A199" s="13"/>
      <c r="C199" s="7"/>
    </row>
    <row r="200" ht="15.75" customHeight="1">
      <c r="A200" s="13"/>
      <c r="C200" s="7"/>
    </row>
    <row r="201" ht="15.75" customHeight="1">
      <c r="A201" s="13"/>
      <c r="C201" s="7"/>
    </row>
    <row r="202" ht="15.75" customHeight="1">
      <c r="A202" s="13"/>
      <c r="C202" s="7"/>
    </row>
    <row r="203" ht="15.75" customHeight="1">
      <c r="A203" s="13"/>
      <c r="C203" s="7"/>
    </row>
    <row r="204" ht="15.75" customHeight="1">
      <c r="A204" s="13"/>
      <c r="C204" s="7"/>
    </row>
    <row r="205" ht="15.75" customHeight="1">
      <c r="A205" s="13"/>
      <c r="C205" s="7"/>
    </row>
    <row r="206" ht="15.75" customHeight="1">
      <c r="A206" s="13"/>
      <c r="C206" s="7"/>
    </row>
    <row r="207" ht="15.75" customHeight="1">
      <c r="A207" s="13"/>
      <c r="C207" s="7"/>
    </row>
    <row r="208" ht="15.75" customHeight="1">
      <c r="A208" s="13"/>
      <c r="C208" s="7"/>
    </row>
    <row r="209" ht="15.75" customHeight="1">
      <c r="A209" s="13"/>
      <c r="C209" s="7"/>
    </row>
    <row r="210" ht="15.75" customHeight="1">
      <c r="A210" s="13"/>
      <c r="C210" s="7"/>
    </row>
    <row r="211" ht="15.75" customHeight="1">
      <c r="A211" s="13"/>
      <c r="C211" s="7"/>
    </row>
    <row r="212" ht="15.75" customHeight="1">
      <c r="A212" s="13"/>
      <c r="C212" s="7"/>
    </row>
    <row r="213" ht="15.75" customHeight="1">
      <c r="A213" s="13"/>
      <c r="C213" s="7"/>
    </row>
    <row r="214" ht="15.75" customHeight="1">
      <c r="A214" s="13"/>
      <c r="C214" s="7"/>
    </row>
    <row r="215" ht="15.75" customHeight="1">
      <c r="A215" s="13"/>
      <c r="C215" s="7"/>
    </row>
    <row r="216" ht="15.75" customHeight="1">
      <c r="A216" s="13"/>
      <c r="C216" s="7"/>
    </row>
    <row r="217" ht="15.75" customHeight="1">
      <c r="A217" s="13"/>
      <c r="C217" s="7"/>
    </row>
    <row r="218" ht="15.75" customHeight="1">
      <c r="A218" s="13"/>
      <c r="C218" s="7"/>
    </row>
    <row r="219" ht="15.75" customHeight="1">
      <c r="A219" s="13"/>
      <c r="C219" s="7"/>
    </row>
    <row r="220" ht="15.75" customHeight="1">
      <c r="A220" s="13"/>
      <c r="C220" s="7"/>
    </row>
    <row r="221" ht="15.75" customHeight="1">
      <c r="A221" s="13"/>
      <c r="C221" s="7"/>
    </row>
    <row r="222" ht="15.75" customHeight="1">
      <c r="A222" s="13"/>
      <c r="C222" s="7"/>
    </row>
    <row r="223" ht="15.75" customHeight="1">
      <c r="A223" s="13"/>
      <c r="C223" s="7"/>
    </row>
    <row r="224" ht="15.75" customHeight="1">
      <c r="A224" s="13"/>
      <c r="C224" s="7"/>
    </row>
    <row r="225" ht="15.75" customHeight="1">
      <c r="A225" s="13"/>
      <c r="C225" s="7"/>
    </row>
    <row r="226" ht="15.75" customHeight="1">
      <c r="A226" s="13"/>
      <c r="C226" s="7"/>
    </row>
    <row r="227" ht="15.75" customHeight="1">
      <c r="A227" s="13"/>
      <c r="C227" s="7"/>
    </row>
    <row r="228" ht="15.75" customHeight="1">
      <c r="A228" s="13"/>
      <c r="C228" s="7"/>
    </row>
    <row r="229" ht="15.75" customHeight="1">
      <c r="A229" s="13"/>
      <c r="C229" s="7"/>
    </row>
    <row r="230" ht="15.75" customHeight="1">
      <c r="A230" s="13"/>
      <c r="C230" s="7"/>
    </row>
    <row r="231" ht="15.75" customHeight="1">
      <c r="A231" s="13"/>
      <c r="C231" s="7"/>
    </row>
    <row r="232" ht="15.75" customHeight="1">
      <c r="A232" s="13"/>
      <c r="C232" s="7"/>
    </row>
    <row r="233" ht="15.75" customHeight="1">
      <c r="A233" s="13"/>
      <c r="C233" s="7"/>
    </row>
    <row r="234" ht="15.75" customHeight="1">
      <c r="A234" s="13"/>
      <c r="C234" s="7"/>
    </row>
    <row r="235" ht="15.75" customHeight="1">
      <c r="A235" s="13"/>
      <c r="C235" s="7"/>
    </row>
    <row r="236" ht="15.75" customHeight="1">
      <c r="A236" s="13"/>
      <c r="C236" s="7"/>
    </row>
    <row r="237" ht="15.75" customHeight="1">
      <c r="A237" s="13"/>
      <c r="C237" s="7"/>
    </row>
    <row r="238" ht="15.75" customHeight="1">
      <c r="A238" s="13"/>
      <c r="C238" s="7"/>
    </row>
    <row r="239" ht="15.75" customHeight="1">
      <c r="A239" s="13"/>
      <c r="C239" s="7"/>
    </row>
    <row r="240" ht="15.75" customHeight="1">
      <c r="A240" s="13"/>
      <c r="C240" s="7"/>
    </row>
    <row r="241" ht="15.75" customHeight="1">
      <c r="A241" s="13"/>
      <c r="C241" s="7"/>
    </row>
    <row r="242" ht="15.75" customHeight="1">
      <c r="A242" s="13"/>
      <c r="C242" s="7"/>
    </row>
    <row r="243" ht="15.75" customHeight="1">
      <c r="A243" s="13"/>
      <c r="C243" s="7"/>
    </row>
    <row r="244" ht="15.75" customHeight="1">
      <c r="A244" s="13"/>
      <c r="C244" s="7"/>
    </row>
    <row r="245" ht="15.75" customHeight="1">
      <c r="A245" s="13"/>
      <c r="C245" s="7"/>
    </row>
    <row r="246" ht="15.75" customHeight="1">
      <c r="A246" s="13"/>
      <c r="C246" s="7"/>
    </row>
    <row r="247" ht="15.75" customHeight="1">
      <c r="A247" s="13"/>
      <c r="C247" s="7"/>
    </row>
    <row r="248" ht="15.75" customHeight="1">
      <c r="A248" s="13"/>
      <c r="C248" s="7"/>
    </row>
    <row r="249" ht="15.75" customHeight="1">
      <c r="A249" s="13"/>
      <c r="C249" s="7"/>
    </row>
    <row r="250" ht="15.75" customHeight="1">
      <c r="A250" s="13"/>
      <c r="C250" s="7"/>
    </row>
    <row r="251" ht="15.75" customHeight="1">
      <c r="A251" s="13"/>
      <c r="C251" s="7"/>
    </row>
    <row r="252" ht="15.75" customHeight="1">
      <c r="A252" s="13"/>
      <c r="C252" s="7"/>
    </row>
    <row r="253" ht="15.75" customHeight="1">
      <c r="A253" s="13"/>
      <c r="C253" s="7"/>
    </row>
    <row r="254" ht="15.75" customHeight="1">
      <c r="A254" s="13"/>
      <c r="C254" s="7"/>
    </row>
    <row r="255" ht="15.75" customHeight="1">
      <c r="A255" s="13"/>
      <c r="C255" s="7"/>
    </row>
    <row r="256" ht="15.75" customHeight="1">
      <c r="A256" s="13"/>
      <c r="C256" s="7"/>
    </row>
    <row r="257" ht="15.75" customHeight="1">
      <c r="A257" s="13"/>
      <c r="C257" s="7"/>
    </row>
    <row r="258" ht="15.75" customHeight="1">
      <c r="A258" s="13"/>
      <c r="C258" s="7"/>
    </row>
    <row r="259" ht="15.75" customHeight="1">
      <c r="A259" s="13"/>
      <c r="C259" s="7"/>
    </row>
    <row r="260" ht="15.75" customHeight="1">
      <c r="A260" s="13"/>
      <c r="C260" s="7"/>
    </row>
    <row r="261" ht="15.75" customHeight="1">
      <c r="A261" s="13"/>
      <c r="C261" s="7"/>
    </row>
    <row r="262" ht="15.75" customHeight="1">
      <c r="A262" s="13"/>
      <c r="C262" s="7"/>
    </row>
    <row r="263" ht="15.75" customHeight="1">
      <c r="A263" s="13"/>
      <c r="C263" s="7"/>
    </row>
    <row r="264" ht="15.75" customHeight="1">
      <c r="A264" s="13"/>
      <c r="C264" s="7"/>
    </row>
    <row r="265" ht="15.75" customHeight="1">
      <c r="A265" s="13"/>
      <c r="C265" s="7"/>
    </row>
    <row r="266" ht="15.75" customHeight="1">
      <c r="A266" s="13"/>
      <c r="C266" s="7"/>
    </row>
    <row r="267" ht="15.75" customHeight="1">
      <c r="A267" s="13"/>
      <c r="C267" s="7"/>
    </row>
    <row r="268" ht="15.75" customHeight="1">
      <c r="A268" s="13"/>
      <c r="C268" s="7"/>
    </row>
    <row r="269" ht="15.75" customHeight="1">
      <c r="A269" s="13"/>
      <c r="C269" s="7"/>
    </row>
    <row r="270" ht="15.75" customHeight="1">
      <c r="A270" s="13"/>
      <c r="C270" s="7"/>
    </row>
    <row r="271" ht="15.75" customHeight="1">
      <c r="A271" s="13"/>
      <c r="C271" s="7"/>
    </row>
    <row r="272" ht="15.75" customHeight="1">
      <c r="A272" s="13"/>
      <c r="C272" s="7"/>
    </row>
    <row r="273" ht="15.75" customHeight="1">
      <c r="A273" s="13"/>
      <c r="C273" s="7"/>
    </row>
    <row r="274" ht="15.75" customHeight="1">
      <c r="A274" s="13"/>
      <c r="C274" s="7"/>
    </row>
    <row r="275" ht="15.75" customHeight="1">
      <c r="A275" s="13"/>
      <c r="C275" s="7"/>
    </row>
    <row r="276" ht="15.75" customHeight="1">
      <c r="A276" s="13"/>
      <c r="C276" s="7"/>
    </row>
    <row r="277" ht="15.75" customHeight="1">
      <c r="A277" s="13"/>
      <c r="C277" s="7"/>
    </row>
    <row r="278" ht="15.75" customHeight="1">
      <c r="A278" s="13"/>
      <c r="C278" s="7"/>
    </row>
    <row r="279" ht="15.75" customHeight="1">
      <c r="A279" s="13"/>
      <c r="C279" s="7"/>
    </row>
    <row r="280" ht="15.75" customHeight="1">
      <c r="A280" s="13"/>
      <c r="C280" s="7"/>
    </row>
    <row r="281" ht="15.75" customHeight="1">
      <c r="A281" s="13"/>
      <c r="C281" s="7"/>
    </row>
    <row r="282" ht="15.75" customHeight="1">
      <c r="A282" s="13"/>
      <c r="C282" s="7"/>
    </row>
    <row r="283" ht="15.75" customHeight="1">
      <c r="A283" s="13"/>
      <c r="C283" s="7"/>
    </row>
    <row r="284" ht="15.75" customHeight="1">
      <c r="A284" s="13"/>
      <c r="C284" s="7"/>
    </row>
    <row r="285" ht="15.75" customHeight="1">
      <c r="A285" s="13"/>
      <c r="C285" s="7"/>
    </row>
    <row r="286" ht="15.75" customHeight="1">
      <c r="A286" s="13"/>
      <c r="C286" s="7"/>
    </row>
    <row r="287" ht="15.75" customHeight="1">
      <c r="A287" s="13"/>
      <c r="C287" s="7"/>
    </row>
    <row r="288" ht="15.75" customHeight="1">
      <c r="A288" s="13"/>
      <c r="C288" s="7"/>
    </row>
    <row r="289" ht="15.75" customHeight="1">
      <c r="A289" s="13"/>
      <c r="C289" s="7"/>
    </row>
    <row r="290" ht="15.75" customHeight="1">
      <c r="A290" s="13"/>
      <c r="C290" s="7"/>
    </row>
    <row r="291" ht="15.75" customHeight="1">
      <c r="A291" s="13"/>
      <c r="C291" s="7"/>
    </row>
    <row r="292" ht="15.75" customHeight="1">
      <c r="A292" s="13"/>
      <c r="C292" s="7"/>
    </row>
    <row r="293" ht="15.75" customHeight="1">
      <c r="A293" s="13"/>
      <c r="C293" s="7"/>
    </row>
    <row r="294" ht="15.75" customHeight="1">
      <c r="A294" s="13"/>
      <c r="C294" s="7"/>
    </row>
    <row r="295" ht="15.75" customHeight="1">
      <c r="A295" s="13"/>
      <c r="C295" s="7"/>
    </row>
    <row r="296" ht="15.75" customHeight="1">
      <c r="A296" s="13"/>
      <c r="C296" s="7"/>
    </row>
    <row r="297" ht="15.75" customHeight="1">
      <c r="A297" s="13"/>
      <c r="C297" s="7"/>
    </row>
    <row r="298" ht="15.75" customHeight="1">
      <c r="A298" s="13"/>
      <c r="C298" s="7"/>
    </row>
    <row r="299" ht="15.75" customHeight="1">
      <c r="A299" s="13"/>
      <c r="C299" s="7"/>
    </row>
    <row r="300" ht="15.75" customHeight="1">
      <c r="A300" s="13"/>
      <c r="C300" s="7"/>
    </row>
    <row r="301" ht="15.75" customHeight="1">
      <c r="A301" s="13"/>
      <c r="C301" s="7"/>
    </row>
    <row r="302" ht="15.75" customHeight="1">
      <c r="A302" s="13"/>
      <c r="C302" s="7"/>
    </row>
    <row r="303" ht="15.75" customHeight="1">
      <c r="A303" s="13"/>
      <c r="C303" s="7"/>
    </row>
    <row r="304" ht="15.75" customHeight="1">
      <c r="A304" s="13"/>
      <c r="C304" s="7"/>
    </row>
    <row r="305" ht="15.75" customHeight="1">
      <c r="A305" s="13"/>
      <c r="C305" s="7"/>
    </row>
    <row r="306" ht="15.75" customHeight="1">
      <c r="A306" s="13"/>
      <c r="C306" s="7"/>
    </row>
    <row r="307" ht="15.75" customHeight="1">
      <c r="A307" s="13"/>
      <c r="C307" s="7"/>
    </row>
    <row r="308" ht="15.75" customHeight="1">
      <c r="A308" s="13"/>
      <c r="C308" s="7"/>
    </row>
    <row r="309" ht="15.75" customHeight="1">
      <c r="A309" s="13"/>
      <c r="C309" s="7"/>
    </row>
    <row r="310" ht="15.75" customHeight="1">
      <c r="A310" s="13"/>
      <c r="C310" s="7"/>
    </row>
    <row r="311" ht="15.75" customHeight="1">
      <c r="A311" s="13"/>
      <c r="C311" s="7"/>
    </row>
    <row r="312" ht="15.75" customHeight="1">
      <c r="A312" s="13"/>
      <c r="C312" s="7"/>
    </row>
    <row r="313" ht="15.75" customHeight="1">
      <c r="A313" s="13"/>
      <c r="C313" s="7"/>
    </row>
    <row r="314" ht="15.75" customHeight="1">
      <c r="A314" s="13"/>
      <c r="C314" s="7"/>
    </row>
    <row r="315" ht="15.75" customHeight="1">
      <c r="A315" s="13"/>
      <c r="C315" s="7"/>
    </row>
    <row r="316" ht="15.75" customHeight="1">
      <c r="A316" s="13"/>
      <c r="C316" s="7"/>
    </row>
    <row r="317" ht="15.75" customHeight="1">
      <c r="A317" s="13"/>
      <c r="C317" s="7"/>
    </row>
    <row r="318" ht="15.75" customHeight="1">
      <c r="A318" s="13"/>
      <c r="C318" s="7"/>
    </row>
    <row r="319" ht="15.75" customHeight="1">
      <c r="A319" s="13"/>
      <c r="C319" s="7"/>
    </row>
    <row r="320" ht="15.75" customHeight="1">
      <c r="A320" s="13"/>
      <c r="C320" s="7"/>
    </row>
    <row r="321" ht="15.75" customHeight="1">
      <c r="A321" s="13"/>
      <c r="C321" s="7"/>
    </row>
    <row r="322" ht="15.75" customHeight="1">
      <c r="A322" s="13"/>
      <c r="C322" s="7"/>
    </row>
    <row r="323" ht="15.75" customHeight="1">
      <c r="A323" s="13"/>
      <c r="C323" s="7"/>
    </row>
    <row r="324" ht="15.75" customHeight="1">
      <c r="A324" s="13"/>
      <c r="C324" s="7"/>
    </row>
    <row r="325" ht="15.75" customHeight="1">
      <c r="A325" s="13"/>
      <c r="C325" s="7"/>
    </row>
    <row r="326" ht="15.75" customHeight="1">
      <c r="A326" s="13"/>
      <c r="C326" s="7"/>
    </row>
    <row r="327" ht="15.75" customHeight="1">
      <c r="A327" s="13"/>
      <c r="C327" s="7"/>
    </row>
    <row r="328" ht="15.75" customHeight="1">
      <c r="A328" s="13"/>
      <c r="C328" s="7"/>
    </row>
    <row r="329" ht="15.75" customHeight="1">
      <c r="A329" s="13"/>
      <c r="C329" s="7"/>
    </row>
    <row r="330" ht="15.75" customHeight="1">
      <c r="A330" s="13"/>
      <c r="C330" s="7"/>
    </row>
    <row r="331" ht="15.75" customHeight="1">
      <c r="A331" s="13"/>
      <c r="C331" s="7"/>
    </row>
    <row r="332" ht="15.75" customHeight="1">
      <c r="A332" s="13"/>
      <c r="C332" s="7"/>
    </row>
    <row r="333" ht="15.75" customHeight="1">
      <c r="A333" s="13"/>
      <c r="C333" s="7"/>
    </row>
    <row r="334" ht="15.75" customHeight="1">
      <c r="A334" s="13"/>
      <c r="C334" s="7"/>
    </row>
    <row r="335" ht="15.75" customHeight="1">
      <c r="A335" s="13"/>
      <c r="C335" s="7"/>
    </row>
    <row r="336" ht="15.75" customHeight="1">
      <c r="A336" s="13"/>
      <c r="C336" s="7"/>
    </row>
    <row r="337" ht="15.75" customHeight="1">
      <c r="A337" s="13"/>
      <c r="C337" s="7"/>
    </row>
    <row r="338" ht="15.75" customHeight="1">
      <c r="A338" s="13"/>
      <c r="C338" s="7"/>
    </row>
    <row r="339" ht="15.75" customHeight="1">
      <c r="A339" s="13"/>
      <c r="C339" s="7"/>
    </row>
    <row r="340" ht="15.75" customHeight="1">
      <c r="A340" s="13"/>
      <c r="C340" s="7"/>
    </row>
    <row r="341" ht="15.75" customHeight="1">
      <c r="A341" s="13"/>
      <c r="C341" s="7"/>
    </row>
    <row r="342" ht="15.75" customHeight="1">
      <c r="A342" s="13"/>
      <c r="C342" s="7"/>
    </row>
    <row r="343" ht="15.75" customHeight="1">
      <c r="A343" s="13"/>
      <c r="C343" s="7"/>
    </row>
    <row r="344" ht="15.75" customHeight="1">
      <c r="A344" s="13"/>
      <c r="C344" s="7"/>
    </row>
    <row r="345" ht="15.75" customHeight="1">
      <c r="A345" s="13"/>
      <c r="C345" s="7"/>
    </row>
    <row r="346" ht="15.75" customHeight="1">
      <c r="A346" s="13"/>
      <c r="C346" s="7"/>
    </row>
    <row r="347" ht="15.75" customHeight="1">
      <c r="A347" s="13"/>
      <c r="C347" s="7"/>
    </row>
    <row r="348" ht="15.75" customHeight="1">
      <c r="A348" s="13"/>
      <c r="C348" s="7"/>
    </row>
    <row r="349" ht="15.75" customHeight="1">
      <c r="A349" s="13"/>
      <c r="C349" s="7"/>
    </row>
    <row r="350" ht="15.75" customHeight="1">
      <c r="A350" s="13"/>
      <c r="C350" s="7"/>
    </row>
    <row r="351" ht="15.75" customHeight="1">
      <c r="A351" s="13"/>
      <c r="C351" s="7"/>
    </row>
    <row r="352" ht="15.75" customHeight="1">
      <c r="A352" s="13"/>
      <c r="C352" s="7"/>
    </row>
    <row r="353" ht="15.75" customHeight="1">
      <c r="A353" s="13"/>
      <c r="C353" s="7"/>
    </row>
    <row r="354" ht="15.75" customHeight="1">
      <c r="A354" s="13"/>
      <c r="C354" s="7"/>
    </row>
    <row r="355" ht="15.75" customHeight="1">
      <c r="A355" s="13"/>
      <c r="C355" s="7"/>
    </row>
    <row r="356" ht="15.75" customHeight="1">
      <c r="A356" s="13"/>
      <c r="C356" s="7"/>
    </row>
    <row r="357" ht="15.75" customHeight="1">
      <c r="A357" s="13"/>
      <c r="C357" s="7"/>
    </row>
    <row r="358" ht="15.75" customHeight="1">
      <c r="A358" s="13"/>
      <c r="C358" s="7"/>
    </row>
    <row r="359" ht="15.75" customHeight="1">
      <c r="A359" s="13"/>
      <c r="C359" s="7"/>
    </row>
    <row r="360" ht="15.75" customHeight="1">
      <c r="A360" s="13"/>
      <c r="C360" s="7"/>
    </row>
    <row r="361" ht="15.75" customHeight="1">
      <c r="A361" s="13"/>
      <c r="C361" s="7"/>
    </row>
    <row r="362" ht="15.75" customHeight="1">
      <c r="A362" s="13"/>
      <c r="C362" s="7"/>
    </row>
    <row r="363" ht="15.75" customHeight="1">
      <c r="A363" s="13"/>
      <c r="C363" s="7"/>
    </row>
    <row r="364" ht="15.75" customHeight="1">
      <c r="A364" s="13"/>
      <c r="C364" s="7"/>
    </row>
    <row r="365" ht="15.75" customHeight="1">
      <c r="A365" s="13"/>
      <c r="C365" s="7"/>
    </row>
    <row r="366" ht="15.75" customHeight="1">
      <c r="A366" s="13"/>
      <c r="C366" s="7"/>
    </row>
    <row r="367" ht="15.75" customHeight="1">
      <c r="A367" s="13"/>
      <c r="C367" s="7"/>
    </row>
    <row r="368" ht="15.75" customHeight="1">
      <c r="A368" s="13"/>
      <c r="C368" s="7"/>
    </row>
    <row r="369" ht="15.75" customHeight="1">
      <c r="A369" s="13"/>
      <c r="C369" s="7"/>
    </row>
    <row r="370" ht="15.75" customHeight="1">
      <c r="A370" s="13"/>
      <c r="C370" s="7"/>
    </row>
    <row r="371" ht="15.75" customHeight="1">
      <c r="A371" s="13"/>
      <c r="C371" s="7"/>
    </row>
    <row r="372" ht="15.75" customHeight="1">
      <c r="A372" s="13"/>
      <c r="C372" s="7"/>
    </row>
    <row r="373" ht="15.75" customHeight="1">
      <c r="A373" s="13"/>
      <c r="C373" s="7"/>
    </row>
    <row r="374" ht="15.75" customHeight="1">
      <c r="A374" s="13"/>
      <c r="C374" s="7"/>
    </row>
    <row r="375" ht="15.75" customHeight="1">
      <c r="A375" s="13"/>
      <c r="C375" s="7"/>
    </row>
    <row r="376" ht="15.75" customHeight="1">
      <c r="A376" s="13"/>
      <c r="C376" s="7"/>
    </row>
    <row r="377" ht="15.75" customHeight="1">
      <c r="A377" s="13"/>
      <c r="C377" s="7"/>
    </row>
    <row r="378" ht="15.75" customHeight="1">
      <c r="A378" s="13"/>
      <c r="C378" s="7"/>
    </row>
    <row r="379" ht="15.75" customHeight="1">
      <c r="A379" s="13"/>
      <c r="C379" s="7"/>
    </row>
    <row r="380" ht="15.75" customHeight="1">
      <c r="A380" s="13"/>
      <c r="C380" s="7"/>
    </row>
    <row r="381" ht="15.75" customHeight="1">
      <c r="A381" s="13"/>
      <c r="C381" s="7"/>
    </row>
    <row r="382" ht="15.75" customHeight="1">
      <c r="A382" s="13"/>
      <c r="C382" s="7"/>
    </row>
    <row r="383" ht="15.75" customHeight="1">
      <c r="A383" s="13"/>
      <c r="C383" s="7"/>
    </row>
    <row r="384" ht="15.75" customHeight="1">
      <c r="A384" s="13"/>
      <c r="C384" s="7"/>
    </row>
    <row r="385" ht="15.75" customHeight="1">
      <c r="A385" s="13"/>
      <c r="C385" s="7"/>
    </row>
    <row r="386" ht="15.75" customHeight="1">
      <c r="A386" s="13"/>
      <c r="C386" s="7"/>
    </row>
    <row r="387" ht="15.75" customHeight="1">
      <c r="A387" s="13"/>
      <c r="C387" s="7"/>
    </row>
    <row r="388" ht="15.75" customHeight="1">
      <c r="A388" s="13"/>
      <c r="C388" s="7"/>
    </row>
    <row r="389" ht="15.75" customHeight="1">
      <c r="A389" s="13"/>
      <c r="C389" s="7"/>
    </row>
    <row r="390" ht="15.75" customHeight="1">
      <c r="A390" s="13"/>
      <c r="C390" s="7"/>
    </row>
    <row r="391" ht="15.75" customHeight="1">
      <c r="A391" s="13"/>
      <c r="C391" s="7"/>
    </row>
    <row r="392" ht="15.75" customHeight="1">
      <c r="A392" s="13"/>
      <c r="C392" s="7"/>
    </row>
    <row r="393" ht="15.75" customHeight="1">
      <c r="A393" s="13"/>
      <c r="C393" s="7"/>
    </row>
    <row r="394" ht="15.75" customHeight="1">
      <c r="A394" s="13"/>
      <c r="C394" s="7"/>
    </row>
    <row r="395" ht="15.75" customHeight="1">
      <c r="A395" s="13"/>
      <c r="C395" s="7"/>
    </row>
    <row r="396" ht="15.75" customHeight="1">
      <c r="A396" s="13"/>
      <c r="C396" s="7"/>
    </row>
    <row r="397" ht="15.75" customHeight="1">
      <c r="A397" s="13"/>
      <c r="C397" s="7"/>
    </row>
    <row r="398" ht="15.75" customHeight="1">
      <c r="A398" s="13"/>
      <c r="C398" s="7"/>
    </row>
    <row r="399" ht="15.75" customHeight="1">
      <c r="A399" s="13"/>
      <c r="C399" s="7"/>
    </row>
    <row r="400" ht="15.75" customHeight="1">
      <c r="A400" s="13"/>
      <c r="C400" s="7"/>
    </row>
    <row r="401" ht="15.75" customHeight="1">
      <c r="A401" s="13"/>
      <c r="C401" s="7"/>
    </row>
    <row r="402" ht="15.75" customHeight="1">
      <c r="A402" s="13"/>
      <c r="C402" s="7"/>
    </row>
    <row r="403" ht="15.75" customHeight="1">
      <c r="A403" s="13"/>
      <c r="C403" s="7"/>
    </row>
    <row r="404" ht="15.75" customHeight="1">
      <c r="A404" s="13"/>
      <c r="C404" s="7"/>
    </row>
    <row r="405" ht="15.75" customHeight="1">
      <c r="A405" s="13"/>
      <c r="C405" s="7"/>
    </row>
    <row r="406" ht="15.75" customHeight="1">
      <c r="A406" s="13"/>
      <c r="C406" s="7"/>
    </row>
    <row r="407" ht="15.75" customHeight="1">
      <c r="A407" s="13"/>
      <c r="C407" s="7"/>
    </row>
    <row r="408" ht="15.75" customHeight="1">
      <c r="A408" s="13"/>
      <c r="C408" s="7"/>
    </row>
    <row r="409" ht="15.75" customHeight="1">
      <c r="A409" s="13"/>
      <c r="C409" s="7"/>
    </row>
    <row r="410" ht="15.75" customHeight="1">
      <c r="A410" s="13"/>
      <c r="C410" s="7"/>
    </row>
    <row r="411" ht="15.75" customHeight="1">
      <c r="A411" s="13"/>
      <c r="C411" s="7"/>
    </row>
    <row r="412" ht="15.75" customHeight="1">
      <c r="A412" s="13"/>
      <c r="C412" s="7"/>
    </row>
    <row r="413" ht="15.75" customHeight="1">
      <c r="A413" s="13"/>
      <c r="C413" s="7"/>
    </row>
    <row r="414" ht="15.75" customHeight="1">
      <c r="A414" s="13"/>
      <c r="C414" s="7"/>
    </row>
    <row r="415" ht="15.75" customHeight="1">
      <c r="A415" s="13"/>
      <c r="C415" s="7"/>
    </row>
    <row r="416" ht="15.75" customHeight="1">
      <c r="A416" s="13"/>
      <c r="C416" s="7"/>
    </row>
    <row r="417" ht="15.75" customHeight="1">
      <c r="A417" s="13"/>
      <c r="C417" s="7"/>
    </row>
    <row r="418" ht="15.75" customHeight="1">
      <c r="A418" s="13"/>
      <c r="C418" s="7"/>
    </row>
    <row r="419" ht="15.75" customHeight="1">
      <c r="A419" s="13"/>
      <c r="C419" s="7"/>
    </row>
    <row r="420" ht="15.75" customHeight="1">
      <c r="A420" s="13"/>
      <c r="C420" s="7"/>
    </row>
    <row r="421" ht="15.75" customHeight="1">
      <c r="A421" s="13"/>
      <c r="C421" s="7"/>
    </row>
    <row r="422" ht="15.75" customHeight="1">
      <c r="A422" s="13"/>
      <c r="C422" s="7"/>
    </row>
    <row r="423" ht="15.75" customHeight="1">
      <c r="A423" s="13"/>
      <c r="C423" s="7"/>
    </row>
    <row r="424" ht="15.75" customHeight="1">
      <c r="A424" s="13"/>
      <c r="C424" s="7"/>
    </row>
    <row r="425" ht="15.75" customHeight="1">
      <c r="A425" s="13"/>
      <c r="C425" s="7"/>
    </row>
    <row r="426" ht="15.75" customHeight="1">
      <c r="A426" s="13"/>
      <c r="C426" s="7"/>
    </row>
    <row r="427" ht="15.75" customHeight="1">
      <c r="A427" s="13"/>
      <c r="C427" s="7"/>
    </row>
    <row r="428" ht="15.75" customHeight="1">
      <c r="A428" s="13"/>
      <c r="C428" s="7"/>
    </row>
    <row r="429" ht="15.75" customHeight="1">
      <c r="A429" s="13"/>
      <c r="C429" s="7"/>
    </row>
    <row r="430" ht="15.75" customHeight="1">
      <c r="A430" s="13"/>
      <c r="C430" s="7"/>
    </row>
    <row r="431" ht="15.75" customHeight="1">
      <c r="A431" s="13"/>
      <c r="C431" s="7"/>
    </row>
    <row r="432" ht="15.75" customHeight="1">
      <c r="A432" s="13"/>
      <c r="C432" s="7"/>
    </row>
    <row r="433" ht="15.75" customHeight="1">
      <c r="A433" s="13"/>
      <c r="C433" s="7"/>
    </row>
    <row r="434" ht="15.75" customHeight="1">
      <c r="A434" s="13"/>
      <c r="C434" s="7"/>
    </row>
    <row r="435" ht="15.75" customHeight="1">
      <c r="A435" s="13"/>
      <c r="C435" s="7"/>
    </row>
    <row r="436" ht="15.75" customHeight="1">
      <c r="A436" s="13"/>
      <c r="C436" s="7"/>
    </row>
    <row r="437" ht="15.75" customHeight="1">
      <c r="A437" s="13"/>
      <c r="C437" s="7"/>
    </row>
    <row r="438" ht="15.75" customHeight="1">
      <c r="A438" s="13"/>
      <c r="C438" s="7"/>
    </row>
    <row r="439" ht="15.75" customHeight="1">
      <c r="A439" s="13"/>
      <c r="C439" s="7"/>
    </row>
    <row r="440" ht="15.75" customHeight="1">
      <c r="A440" s="13"/>
      <c r="C440" s="7"/>
    </row>
    <row r="441" ht="15.75" customHeight="1">
      <c r="A441" s="13"/>
      <c r="C441" s="7"/>
    </row>
    <row r="442" ht="15.75" customHeight="1">
      <c r="A442" s="13"/>
      <c r="C442" s="7"/>
    </row>
    <row r="443" ht="15.75" customHeight="1">
      <c r="A443" s="13"/>
      <c r="C443" s="7"/>
    </row>
    <row r="444" ht="15.75" customHeight="1">
      <c r="A444" s="13"/>
      <c r="C444" s="7"/>
    </row>
    <row r="445" ht="15.75" customHeight="1">
      <c r="A445" s="13"/>
      <c r="C445" s="7"/>
    </row>
    <row r="446" ht="15.75" customHeight="1">
      <c r="A446" s="13"/>
      <c r="C446" s="7"/>
    </row>
    <row r="447" ht="15.75" customHeight="1">
      <c r="A447" s="13"/>
      <c r="C447" s="7"/>
    </row>
    <row r="448" ht="15.75" customHeight="1">
      <c r="A448" s="13"/>
      <c r="C448" s="7"/>
    </row>
    <row r="449" ht="15.75" customHeight="1">
      <c r="A449" s="13"/>
      <c r="C449" s="7"/>
    </row>
    <row r="450" ht="15.75" customHeight="1">
      <c r="A450" s="13"/>
      <c r="C450" s="7"/>
    </row>
    <row r="451" ht="15.75" customHeight="1">
      <c r="A451" s="13"/>
      <c r="C451" s="7"/>
    </row>
    <row r="452" ht="15.75" customHeight="1">
      <c r="A452" s="13"/>
      <c r="C452" s="7"/>
    </row>
    <row r="453" ht="15.75" customHeight="1">
      <c r="A453" s="13"/>
      <c r="C453" s="7"/>
    </row>
    <row r="454" ht="15.75" customHeight="1">
      <c r="A454" s="13"/>
      <c r="C454" s="7"/>
    </row>
    <row r="455" ht="15.75" customHeight="1">
      <c r="A455" s="13"/>
      <c r="C455" s="7"/>
    </row>
    <row r="456" ht="15.75" customHeight="1">
      <c r="A456" s="13"/>
      <c r="C456" s="7"/>
    </row>
    <row r="457" ht="15.75" customHeight="1">
      <c r="A457" s="13"/>
      <c r="C457" s="7"/>
    </row>
    <row r="458" ht="15.75" customHeight="1">
      <c r="A458" s="13"/>
      <c r="C458" s="7"/>
    </row>
    <row r="459" ht="15.75" customHeight="1">
      <c r="A459" s="13"/>
      <c r="C459" s="7"/>
    </row>
    <row r="460" ht="15.75" customHeight="1">
      <c r="A460" s="13"/>
      <c r="C460" s="7"/>
    </row>
    <row r="461" ht="15.75" customHeight="1">
      <c r="A461" s="13"/>
      <c r="C461" s="7"/>
    </row>
    <row r="462" ht="15.75" customHeight="1">
      <c r="A462" s="13"/>
      <c r="C462" s="7"/>
    </row>
    <row r="463" ht="15.75" customHeight="1">
      <c r="A463" s="13"/>
      <c r="C463" s="7"/>
    </row>
    <row r="464" ht="15.75" customHeight="1">
      <c r="A464" s="13"/>
      <c r="C464" s="7"/>
    </row>
    <row r="465" ht="15.75" customHeight="1">
      <c r="A465" s="13"/>
      <c r="C465" s="7"/>
    </row>
    <row r="466" ht="15.75" customHeight="1">
      <c r="A466" s="13"/>
      <c r="C466" s="7"/>
    </row>
    <row r="467" ht="15.75" customHeight="1">
      <c r="A467" s="13"/>
      <c r="C467" s="7"/>
    </row>
    <row r="468" ht="15.75" customHeight="1">
      <c r="A468" s="13"/>
      <c r="C468" s="7"/>
    </row>
    <row r="469" ht="15.75" customHeight="1">
      <c r="A469" s="13"/>
      <c r="C469" s="7"/>
    </row>
    <row r="470" ht="15.75" customHeight="1">
      <c r="A470" s="13"/>
      <c r="C470" s="7"/>
    </row>
    <row r="471" ht="15.75" customHeight="1">
      <c r="A471" s="13"/>
      <c r="C471" s="7"/>
    </row>
    <row r="472" ht="15.75" customHeight="1">
      <c r="A472" s="13"/>
      <c r="C472" s="7"/>
    </row>
    <row r="473" ht="15.75" customHeight="1">
      <c r="A473" s="13"/>
      <c r="C473" s="7"/>
    </row>
    <row r="474" ht="15.75" customHeight="1">
      <c r="A474" s="13"/>
      <c r="C474" s="7"/>
    </row>
    <row r="475" ht="15.75" customHeight="1">
      <c r="A475" s="13"/>
      <c r="C475" s="7"/>
    </row>
    <row r="476" ht="15.75" customHeight="1">
      <c r="A476" s="13"/>
      <c r="C476" s="7"/>
    </row>
    <row r="477" ht="15.75" customHeight="1">
      <c r="A477" s="13"/>
      <c r="C477" s="7"/>
    </row>
    <row r="478" ht="15.75" customHeight="1">
      <c r="A478" s="13"/>
      <c r="C478" s="7"/>
    </row>
    <row r="479" ht="15.75" customHeight="1">
      <c r="A479" s="13"/>
      <c r="C479" s="7"/>
    </row>
    <row r="480" ht="15.75" customHeight="1">
      <c r="A480" s="13"/>
      <c r="C480" s="7"/>
    </row>
    <row r="481" ht="15.75" customHeight="1">
      <c r="A481" s="13"/>
      <c r="C481" s="7"/>
    </row>
    <row r="482" ht="15.75" customHeight="1">
      <c r="A482" s="13"/>
      <c r="C482" s="7"/>
    </row>
    <row r="483" ht="15.75" customHeight="1">
      <c r="A483" s="13"/>
      <c r="C483" s="7"/>
    </row>
    <row r="484" ht="15.75" customHeight="1">
      <c r="A484" s="13"/>
      <c r="C484" s="7"/>
    </row>
    <row r="485" ht="15.75" customHeight="1">
      <c r="A485" s="13"/>
      <c r="C485" s="7"/>
    </row>
    <row r="486" ht="15.75" customHeight="1">
      <c r="A486" s="13"/>
      <c r="C486" s="7"/>
    </row>
    <row r="487" ht="15.75" customHeight="1">
      <c r="A487" s="13"/>
      <c r="C487" s="7"/>
    </row>
    <row r="488" ht="15.75" customHeight="1">
      <c r="A488" s="13"/>
      <c r="C488" s="7"/>
    </row>
    <row r="489" ht="15.75" customHeight="1">
      <c r="A489" s="13"/>
      <c r="C489" s="7"/>
    </row>
    <row r="490" ht="15.75" customHeight="1">
      <c r="A490" s="13"/>
      <c r="C490" s="7"/>
    </row>
    <row r="491" ht="15.75" customHeight="1">
      <c r="A491" s="13"/>
      <c r="C491" s="7"/>
    </row>
    <row r="492" ht="15.75" customHeight="1">
      <c r="A492" s="13"/>
      <c r="C492" s="7"/>
    </row>
    <row r="493" ht="15.75" customHeight="1">
      <c r="A493" s="13"/>
      <c r="C493" s="7"/>
    </row>
    <row r="494" ht="15.75" customHeight="1">
      <c r="A494" s="13"/>
      <c r="C494" s="7"/>
    </row>
    <row r="495" ht="15.75" customHeight="1">
      <c r="A495" s="13"/>
      <c r="C495" s="7"/>
    </row>
    <row r="496" ht="15.75" customHeight="1">
      <c r="A496" s="13"/>
      <c r="C496" s="7"/>
    </row>
    <row r="497" ht="15.75" customHeight="1">
      <c r="A497" s="13"/>
      <c r="C497" s="7"/>
    </row>
    <row r="498" ht="15.75" customHeight="1">
      <c r="A498" s="13"/>
      <c r="C498" s="7"/>
    </row>
    <row r="499" ht="15.75" customHeight="1">
      <c r="A499" s="13"/>
      <c r="C499" s="7"/>
    </row>
    <row r="500" ht="15.75" customHeight="1">
      <c r="A500" s="13"/>
      <c r="C500" s="7"/>
    </row>
    <row r="501" ht="15.75" customHeight="1">
      <c r="A501" s="13"/>
      <c r="C501" s="7"/>
    </row>
    <row r="502" ht="15.75" customHeight="1">
      <c r="A502" s="13"/>
      <c r="C502" s="7"/>
    </row>
    <row r="503" ht="15.75" customHeight="1">
      <c r="A503" s="13"/>
      <c r="C503" s="7"/>
    </row>
    <row r="504" ht="15.75" customHeight="1">
      <c r="A504" s="13"/>
      <c r="C504" s="7"/>
    </row>
    <row r="505" ht="15.75" customHeight="1">
      <c r="A505" s="13"/>
      <c r="C505" s="7"/>
    </row>
    <row r="506" ht="15.75" customHeight="1">
      <c r="A506" s="13"/>
      <c r="C506" s="7"/>
    </row>
    <row r="507" ht="15.75" customHeight="1">
      <c r="A507" s="13"/>
      <c r="C507" s="7"/>
    </row>
    <row r="508" ht="15.75" customHeight="1">
      <c r="A508" s="13"/>
      <c r="C508" s="7"/>
    </row>
    <row r="509" ht="15.75" customHeight="1">
      <c r="A509" s="13"/>
      <c r="C509" s="7"/>
    </row>
    <row r="510" ht="15.75" customHeight="1">
      <c r="A510" s="13"/>
      <c r="C510" s="7"/>
    </row>
    <row r="511" ht="15.75" customHeight="1">
      <c r="A511" s="13"/>
      <c r="C511" s="7"/>
    </row>
    <row r="512" ht="15.75" customHeight="1">
      <c r="A512" s="13"/>
      <c r="C512" s="7"/>
    </row>
    <row r="513" ht="15.75" customHeight="1">
      <c r="A513" s="13"/>
      <c r="C513" s="7"/>
    </row>
    <row r="514" ht="15.75" customHeight="1">
      <c r="A514" s="13"/>
      <c r="C514" s="7"/>
    </row>
    <row r="515" ht="15.75" customHeight="1">
      <c r="A515" s="13"/>
      <c r="C515" s="7"/>
    </row>
    <row r="516" ht="15.75" customHeight="1">
      <c r="A516" s="13"/>
      <c r="C516" s="7"/>
    </row>
    <row r="517" ht="15.75" customHeight="1">
      <c r="A517" s="13"/>
      <c r="C517" s="7"/>
    </row>
    <row r="518" ht="15.75" customHeight="1">
      <c r="A518" s="13"/>
      <c r="C518" s="7"/>
    </row>
    <row r="519" ht="15.75" customHeight="1">
      <c r="A519" s="13"/>
      <c r="C519" s="7"/>
    </row>
    <row r="520" ht="15.75" customHeight="1">
      <c r="A520" s="13"/>
      <c r="C520" s="7"/>
    </row>
    <row r="521" ht="15.75" customHeight="1">
      <c r="A521" s="13"/>
      <c r="C521" s="7"/>
    </row>
    <row r="522" ht="15.75" customHeight="1">
      <c r="A522" s="13"/>
      <c r="C522" s="7"/>
    </row>
    <row r="523" ht="15.75" customHeight="1">
      <c r="A523" s="13"/>
      <c r="C523" s="7"/>
    </row>
    <row r="524" ht="15.75" customHeight="1">
      <c r="A524" s="13"/>
      <c r="C524" s="7"/>
    </row>
    <row r="525" ht="15.75" customHeight="1">
      <c r="A525" s="13"/>
      <c r="C525" s="7"/>
    </row>
    <row r="526" ht="15.75" customHeight="1">
      <c r="A526" s="13"/>
      <c r="C526" s="7"/>
    </row>
    <row r="527" ht="15.75" customHeight="1">
      <c r="A527" s="13"/>
      <c r="C527" s="7"/>
    </row>
    <row r="528" ht="15.75" customHeight="1">
      <c r="A528" s="13"/>
      <c r="C528" s="7"/>
    </row>
    <row r="529" ht="15.75" customHeight="1">
      <c r="A529" s="13"/>
      <c r="C529" s="7"/>
    </row>
    <row r="530" ht="15.75" customHeight="1">
      <c r="A530" s="13"/>
      <c r="C530" s="7"/>
    </row>
    <row r="531" ht="15.75" customHeight="1">
      <c r="A531" s="13"/>
      <c r="C531" s="7"/>
    </row>
    <row r="532" ht="15.75" customHeight="1">
      <c r="A532" s="13"/>
      <c r="C532" s="7"/>
    </row>
    <row r="533" ht="15.75" customHeight="1">
      <c r="A533" s="13"/>
      <c r="C533" s="7"/>
    </row>
    <row r="534" ht="15.75" customHeight="1">
      <c r="A534" s="13"/>
      <c r="C534" s="7"/>
    </row>
    <row r="535" ht="15.75" customHeight="1">
      <c r="A535" s="13"/>
      <c r="C535" s="7"/>
    </row>
    <row r="536" ht="15.75" customHeight="1">
      <c r="A536" s="13"/>
      <c r="C536" s="7"/>
    </row>
    <row r="537" ht="15.75" customHeight="1">
      <c r="A537" s="13"/>
      <c r="C537" s="7"/>
    </row>
    <row r="538" ht="15.75" customHeight="1">
      <c r="A538" s="13"/>
      <c r="C538" s="7"/>
    </row>
    <row r="539" ht="15.75" customHeight="1">
      <c r="A539" s="13"/>
      <c r="C539" s="7"/>
    </row>
    <row r="540" ht="15.75" customHeight="1">
      <c r="A540" s="13"/>
      <c r="C540" s="7"/>
    </row>
    <row r="541" ht="15.75" customHeight="1">
      <c r="A541" s="13"/>
      <c r="C541" s="7"/>
    </row>
    <row r="542" ht="15.75" customHeight="1">
      <c r="A542" s="13"/>
      <c r="C542" s="7"/>
    </row>
    <row r="543" ht="15.75" customHeight="1">
      <c r="A543" s="13"/>
      <c r="C543" s="7"/>
    </row>
    <row r="544" ht="15.75" customHeight="1">
      <c r="A544" s="13"/>
      <c r="C544" s="7"/>
    </row>
    <row r="545" ht="15.75" customHeight="1">
      <c r="A545" s="13"/>
      <c r="C545" s="7"/>
    </row>
    <row r="546" ht="15.75" customHeight="1">
      <c r="A546" s="13"/>
      <c r="C546" s="7"/>
    </row>
    <row r="547" ht="15.75" customHeight="1">
      <c r="A547" s="13"/>
      <c r="C547" s="7"/>
    </row>
    <row r="548" ht="15.75" customHeight="1">
      <c r="A548" s="13"/>
      <c r="C548" s="7"/>
    </row>
    <row r="549" ht="15.75" customHeight="1">
      <c r="A549" s="13"/>
      <c r="C549" s="7"/>
    </row>
    <row r="550" ht="15.75" customHeight="1">
      <c r="A550" s="13"/>
      <c r="C550" s="7"/>
    </row>
    <row r="551" ht="15.75" customHeight="1">
      <c r="A551" s="13"/>
      <c r="C551" s="7"/>
    </row>
    <row r="552" ht="15.75" customHeight="1">
      <c r="A552" s="13"/>
      <c r="C552" s="7"/>
    </row>
    <row r="553" ht="15.75" customHeight="1">
      <c r="A553" s="13"/>
      <c r="C553" s="7"/>
    </row>
    <row r="554" ht="15.75" customHeight="1">
      <c r="A554" s="13"/>
      <c r="C554" s="7"/>
    </row>
    <row r="555" ht="15.75" customHeight="1">
      <c r="A555" s="13"/>
      <c r="C555" s="7"/>
    </row>
    <row r="556" ht="15.75" customHeight="1">
      <c r="A556" s="13"/>
      <c r="C556" s="7"/>
    </row>
    <row r="557" ht="15.75" customHeight="1">
      <c r="A557" s="13"/>
      <c r="C557" s="7"/>
    </row>
    <row r="558" ht="15.75" customHeight="1">
      <c r="A558" s="13"/>
      <c r="C558" s="7"/>
    </row>
    <row r="559" ht="15.75" customHeight="1">
      <c r="A559" s="13"/>
      <c r="C559" s="7"/>
    </row>
    <row r="560" ht="15.75" customHeight="1">
      <c r="A560" s="13"/>
      <c r="C560" s="7"/>
    </row>
    <row r="561" ht="15.75" customHeight="1">
      <c r="A561" s="13"/>
      <c r="C561" s="7"/>
    </row>
    <row r="562" ht="15.75" customHeight="1">
      <c r="A562" s="13"/>
      <c r="C562" s="7"/>
    </row>
    <row r="563" ht="15.75" customHeight="1">
      <c r="A563" s="13"/>
      <c r="C563" s="7"/>
    </row>
    <row r="564" ht="15.75" customHeight="1">
      <c r="A564" s="13"/>
      <c r="C564" s="7"/>
    </row>
    <row r="565" ht="15.75" customHeight="1">
      <c r="A565" s="13"/>
      <c r="C565" s="7"/>
    </row>
    <row r="566" ht="15.75" customHeight="1">
      <c r="A566" s="13"/>
      <c r="C566" s="7"/>
    </row>
    <row r="567" ht="15.75" customHeight="1">
      <c r="A567" s="13"/>
      <c r="C567" s="7"/>
    </row>
    <row r="568" ht="15.75" customHeight="1">
      <c r="A568" s="13"/>
      <c r="C568" s="7"/>
    </row>
    <row r="569" ht="15.75" customHeight="1">
      <c r="A569" s="13"/>
      <c r="C569" s="7"/>
    </row>
    <row r="570" ht="15.75" customHeight="1">
      <c r="A570" s="13"/>
      <c r="C570" s="7"/>
    </row>
    <row r="571" ht="15.75" customHeight="1">
      <c r="A571" s="13"/>
      <c r="C571" s="7"/>
    </row>
    <row r="572" ht="15.75" customHeight="1">
      <c r="A572" s="13"/>
      <c r="C572" s="7"/>
    </row>
    <row r="573" ht="15.75" customHeight="1">
      <c r="A573" s="13"/>
      <c r="C573" s="7"/>
    </row>
    <row r="574" ht="15.75" customHeight="1">
      <c r="A574" s="13"/>
      <c r="C574" s="7"/>
    </row>
    <row r="575" ht="15.75" customHeight="1">
      <c r="A575" s="13"/>
      <c r="C575" s="7"/>
    </row>
    <row r="576" ht="15.75" customHeight="1">
      <c r="A576" s="13"/>
      <c r="C576" s="7"/>
    </row>
    <row r="577" ht="15.75" customHeight="1">
      <c r="A577" s="13"/>
      <c r="C577" s="7"/>
    </row>
    <row r="578" ht="15.75" customHeight="1">
      <c r="A578" s="13"/>
      <c r="C578" s="7"/>
    </row>
    <row r="579" ht="15.75" customHeight="1">
      <c r="A579" s="13"/>
      <c r="C579" s="7"/>
    </row>
    <row r="580" ht="15.75" customHeight="1">
      <c r="A580" s="13"/>
      <c r="C580" s="7"/>
    </row>
    <row r="581" ht="15.75" customHeight="1">
      <c r="A581" s="13"/>
      <c r="C581" s="7"/>
    </row>
    <row r="582" ht="15.75" customHeight="1">
      <c r="A582" s="13"/>
      <c r="C582" s="7"/>
    </row>
    <row r="583" ht="15.75" customHeight="1">
      <c r="A583" s="13"/>
      <c r="C583" s="7"/>
    </row>
    <row r="584" ht="15.75" customHeight="1">
      <c r="A584" s="13"/>
      <c r="C584" s="7"/>
    </row>
    <row r="585" ht="15.75" customHeight="1">
      <c r="A585" s="13"/>
      <c r="C585" s="7"/>
    </row>
    <row r="586" ht="15.75" customHeight="1">
      <c r="A586" s="13"/>
      <c r="C586" s="7"/>
    </row>
    <row r="587" ht="15.75" customHeight="1">
      <c r="A587" s="13"/>
      <c r="C587" s="7"/>
    </row>
    <row r="588" ht="15.75" customHeight="1">
      <c r="A588" s="13"/>
      <c r="C588" s="7"/>
    </row>
    <row r="589" ht="15.75" customHeight="1">
      <c r="A589" s="13"/>
      <c r="C589" s="7"/>
    </row>
    <row r="590" ht="15.75" customHeight="1">
      <c r="A590" s="13"/>
      <c r="C590" s="7"/>
    </row>
    <row r="591" ht="15.75" customHeight="1">
      <c r="A591" s="13"/>
      <c r="C591" s="7"/>
    </row>
    <row r="592" ht="15.75" customHeight="1">
      <c r="A592" s="13"/>
      <c r="C592" s="7"/>
    </row>
    <row r="593" ht="15.75" customHeight="1">
      <c r="A593" s="13"/>
      <c r="C593" s="7"/>
    </row>
    <row r="594" ht="15.75" customHeight="1">
      <c r="A594" s="13"/>
      <c r="C594" s="7"/>
    </row>
    <row r="595" ht="15.75" customHeight="1">
      <c r="A595" s="13"/>
      <c r="C595" s="7"/>
    </row>
    <row r="596" ht="15.75" customHeight="1">
      <c r="A596" s="13"/>
      <c r="C596" s="7"/>
    </row>
    <row r="597" ht="15.75" customHeight="1">
      <c r="A597" s="13"/>
      <c r="C597" s="7"/>
    </row>
    <row r="598" ht="15.75" customHeight="1">
      <c r="A598" s="13"/>
      <c r="C598" s="7"/>
    </row>
    <row r="599" ht="15.75" customHeight="1">
      <c r="A599" s="13"/>
      <c r="C599" s="7"/>
    </row>
    <row r="600" ht="15.75" customHeight="1">
      <c r="A600" s="13"/>
      <c r="C600" s="7"/>
    </row>
    <row r="601" ht="15.75" customHeight="1">
      <c r="A601" s="13"/>
      <c r="C601" s="7"/>
    </row>
    <row r="602" ht="15.75" customHeight="1">
      <c r="A602" s="13"/>
      <c r="C602" s="7"/>
    </row>
    <row r="603" ht="15.75" customHeight="1">
      <c r="A603" s="13"/>
      <c r="C603" s="7"/>
    </row>
    <row r="604" ht="15.75" customHeight="1">
      <c r="A604" s="13"/>
      <c r="C604" s="7"/>
    </row>
    <row r="605" ht="15.75" customHeight="1">
      <c r="A605" s="13"/>
      <c r="C605" s="7"/>
    </row>
    <row r="606" ht="15.75" customHeight="1">
      <c r="A606" s="13"/>
      <c r="C606" s="7"/>
    </row>
    <row r="607" ht="15.75" customHeight="1">
      <c r="A607" s="13"/>
      <c r="C607" s="7"/>
    </row>
    <row r="608" ht="15.75" customHeight="1">
      <c r="A608" s="13"/>
      <c r="C608" s="7"/>
    </row>
    <row r="609" ht="15.75" customHeight="1">
      <c r="A609" s="13"/>
      <c r="C609" s="7"/>
    </row>
    <row r="610" ht="15.75" customHeight="1">
      <c r="A610" s="13"/>
      <c r="C610" s="7"/>
    </row>
    <row r="611" ht="15.75" customHeight="1">
      <c r="A611" s="13"/>
      <c r="C611" s="7"/>
    </row>
    <row r="612" ht="15.75" customHeight="1">
      <c r="A612" s="13"/>
      <c r="C612" s="7"/>
    </row>
    <row r="613" ht="15.75" customHeight="1">
      <c r="A613" s="13"/>
      <c r="C613" s="7"/>
    </row>
    <row r="614" ht="15.75" customHeight="1">
      <c r="A614" s="13"/>
      <c r="C614" s="7"/>
    </row>
    <row r="615" ht="15.75" customHeight="1">
      <c r="A615" s="13"/>
      <c r="C615" s="7"/>
    </row>
    <row r="616" ht="15.75" customHeight="1">
      <c r="A616" s="13"/>
      <c r="C616" s="7"/>
    </row>
    <row r="617" ht="15.75" customHeight="1">
      <c r="A617" s="13"/>
      <c r="C617" s="7"/>
    </row>
    <row r="618" ht="15.75" customHeight="1">
      <c r="A618" s="13"/>
      <c r="C618" s="7"/>
    </row>
    <row r="619" ht="15.75" customHeight="1">
      <c r="A619" s="13"/>
      <c r="C619" s="7"/>
    </row>
    <row r="620" ht="15.75" customHeight="1">
      <c r="A620" s="13"/>
      <c r="C620" s="7"/>
    </row>
    <row r="621" ht="15.75" customHeight="1">
      <c r="A621" s="13"/>
      <c r="C621" s="7"/>
    </row>
    <row r="622" ht="15.75" customHeight="1">
      <c r="A622" s="13"/>
      <c r="C622" s="7"/>
    </row>
    <row r="623" ht="15.75" customHeight="1">
      <c r="A623" s="13"/>
      <c r="C623" s="7"/>
    </row>
    <row r="624" ht="15.75" customHeight="1">
      <c r="A624" s="13"/>
      <c r="C624" s="7"/>
    </row>
    <row r="625" ht="15.75" customHeight="1">
      <c r="A625" s="13"/>
      <c r="C625" s="7"/>
    </row>
    <row r="626" ht="15.75" customHeight="1">
      <c r="A626" s="13"/>
      <c r="C626" s="7"/>
    </row>
    <row r="627" ht="15.75" customHeight="1">
      <c r="A627" s="13"/>
      <c r="C627" s="7"/>
    </row>
    <row r="628" ht="15.75" customHeight="1">
      <c r="A628" s="13"/>
      <c r="C628" s="7"/>
    </row>
    <row r="629" ht="15.75" customHeight="1">
      <c r="A629" s="13"/>
      <c r="C629" s="7"/>
    </row>
    <row r="630" ht="15.75" customHeight="1">
      <c r="A630" s="13"/>
      <c r="C630" s="7"/>
    </row>
    <row r="631" ht="15.75" customHeight="1">
      <c r="A631" s="13"/>
      <c r="C631" s="7"/>
    </row>
    <row r="632" ht="15.75" customHeight="1">
      <c r="A632" s="13"/>
      <c r="C632" s="7"/>
    </row>
    <row r="633" ht="15.75" customHeight="1">
      <c r="A633" s="13"/>
      <c r="C633" s="7"/>
    </row>
    <row r="634" ht="15.75" customHeight="1">
      <c r="A634" s="13"/>
      <c r="C634" s="7"/>
    </row>
    <row r="635" ht="15.75" customHeight="1">
      <c r="A635" s="13"/>
      <c r="C635" s="7"/>
    </row>
    <row r="636" ht="15.75" customHeight="1">
      <c r="A636" s="13"/>
      <c r="C636" s="7"/>
    </row>
    <row r="637" ht="15.75" customHeight="1">
      <c r="A637" s="13"/>
      <c r="C637" s="7"/>
    </row>
    <row r="638" ht="15.75" customHeight="1">
      <c r="A638" s="13"/>
      <c r="C638" s="7"/>
    </row>
    <row r="639" ht="15.75" customHeight="1">
      <c r="A639" s="13"/>
      <c r="C639" s="7"/>
    </row>
    <row r="640" ht="15.75" customHeight="1">
      <c r="A640" s="13"/>
      <c r="C640" s="7"/>
    </row>
    <row r="641" ht="15.75" customHeight="1">
      <c r="A641" s="13"/>
      <c r="C641" s="7"/>
    </row>
    <row r="642" ht="15.75" customHeight="1">
      <c r="A642" s="13"/>
      <c r="C642" s="7"/>
    </row>
    <row r="643" ht="15.75" customHeight="1">
      <c r="A643" s="13"/>
      <c r="C643" s="7"/>
    </row>
    <row r="644" ht="15.75" customHeight="1">
      <c r="A644" s="13"/>
      <c r="C644" s="7"/>
    </row>
    <row r="645" ht="15.75" customHeight="1">
      <c r="A645" s="13"/>
      <c r="C645" s="7"/>
    </row>
    <row r="646" ht="15.75" customHeight="1">
      <c r="A646" s="13"/>
      <c r="C646" s="7"/>
    </row>
    <row r="647" ht="15.75" customHeight="1">
      <c r="A647" s="13"/>
      <c r="C647" s="7"/>
    </row>
    <row r="648" ht="15.75" customHeight="1">
      <c r="A648" s="13"/>
      <c r="C648" s="7"/>
    </row>
    <row r="649" ht="15.75" customHeight="1">
      <c r="A649" s="13"/>
      <c r="C649" s="7"/>
    </row>
    <row r="650" ht="15.75" customHeight="1">
      <c r="A650" s="13"/>
      <c r="C650" s="7"/>
    </row>
    <row r="651" ht="15.75" customHeight="1">
      <c r="A651" s="13"/>
      <c r="C651" s="7"/>
    </row>
    <row r="652" ht="15.75" customHeight="1">
      <c r="A652" s="13"/>
      <c r="C652" s="7"/>
    </row>
    <row r="653" ht="15.75" customHeight="1">
      <c r="A653" s="13"/>
      <c r="C653" s="7"/>
    </row>
    <row r="654" ht="15.75" customHeight="1">
      <c r="A654" s="13"/>
      <c r="C654" s="7"/>
    </row>
    <row r="655" ht="15.75" customHeight="1">
      <c r="A655" s="13"/>
      <c r="C655" s="7"/>
    </row>
    <row r="656" ht="15.75" customHeight="1">
      <c r="A656" s="13"/>
      <c r="C656" s="7"/>
    </row>
    <row r="657" ht="15.75" customHeight="1">
      <c r="A657" s="13"/>
      <c r="C657" s="7"/>
    </row>
    <row r="658" ht="15.75" customHeight="1">
      <c r="A658" s="13"/>
      <c r="C658" s="7"/>
    </row>
    <row r="659" ht="15.75" customHeight="1">
      <c r="A659" s="13"/>
      <c r="C659" s="7"/>
    </row>
    <row r="660" ht="15.75" customHeight="1">
      <c r="A660" s="13"/>
      <c r="C660" s="7"/>
    </row>
    <row r="661" ht="15.75" customHeight="1">
      <c r="A661" s="13"/>
      <c r="C661" s="7"/>
    </row>
    <row r="662" ht="15.75" customHeight="1">
      <c r="A662" s="13"/>
      <c r="C662" s="7"/>
    </row>
    <row r="663" ht="15.75" customHeight="1">
      <c r="A663" s="13"/>
      <c r="C663" s="7"/>
    </row>
    <row r="664" ht="15.75" customHeight="1">
      <c r="A664" s="13"/>
      <c r="C664" s="7"/>
    </row>
    <row r="665" ht="15.75" customHeight="1">
      <c r="A665" s="13"/>
      <c r="C665" s="7"/>
    </row>
    <row r="666" ht="15.75" customHeight="1">
      <c r="A666" s="13"/>
      <c r="C666" s="7"/>
    </row>
    <row r="667" ht="15.75" customHeight="1">
      <c r="A667" s="13"/>
      <c r="C667" s="7"/>
    </row>
    <row r="668" ht="15.75" customHeight="1">
      <c r="A668" s="13"/>
      <c r="C668" s="7"/>
    </row>
    <row r="669" ht="15.75" customHeight="1">
      <c r="A669" s="13"/>
      <c r="C669" s="7"/>
    </row>
    <row r="670" ht="15.75" customHeight="1">
      <c r="A670" s="13"/>
      <c r="C670" s="7"/>
    </row>
    <row r="671" ht="15.75" customHeight="1">
      <c r="A671" s="13"/>
      <c r="C671" s="7"/>
    </row>
    <row r="672" ht="15.75" customHeight="1">
      <c r="A672" s="13"/>
      <c r="C672" s="7"/>
    </row>
    <row r="673" ht="15.75" customHeight="1">
      <c r="A673" s="13"/>
      <c r="C673" s="7"/>
    </row>
    <row r="674" ht="15.75" customHeight="1">
      <c r="A674" s="13"/>
      <c r="C674" s="7"/>
    </row>
    <row r="675" ht="15.75" customHeight="1">
      <c r="A675" s="13"/>
      <c r="C675" s="7"/>
    </row>
    <row r="676" ht="15.75" customHeight="1">
      <c r="A676" s="13"/>
      <c r="C676" s="7"/>
    </row>
    <row r="677" ht="15.75" customHeight="1">
      <c r="A677" s="13"/>
      <c r="C677" s="7"/>
    </row>
    <row r="678" ht="15.75" customHeight="1">
      <c r="A678" s="13"/>
      <c r="C678" s="7"/>
    </row>
    <row r="679" ht="15.75" customHeight="1">
      <c r="A679" s="13"/>
      <c r="C679" s="7"/>
    </row>
    <row r="680" ht="15.75" customHeight="1">
      <c r="A680" s="13"/>
      <c r="C680" s="7"/>
    </row>
    <row r="681" ht="15.75" customHeight="1">
      <c r="A681" s="13"/>
      <c r="C681" s="7"/>
    </row>
    <row r="682" ht="15.75" customHeight="1">
      <c r="A682" s="13"/>
      <c r="C682" s="7"/>
    </row>
    <row r="683" ht="15.75" customHeight="1">
      <c r="A683" s="13"/>
      <c r="C683" s="7"/>
    </row>
    <row r="684" ht="15.75" customHeight="1">
      <c r="A684" s="13"/>
      <c r="C684" s="7"/>
    </row>
    <row r="685" ht="15.75" customHeight="1">
      <c r="A685" s="13"/>
      <c r="C685" s="7"/>
    </row>
    <row r="686" ht="15.75" customHeight="1">
      <c r="A686" s="13"/>
      <c r="C686" s="7"/>
    </row>
    <row r="687" ht="15.75" customHeight="1">
      <c r="A687" s="13"/>
      <c r="C687" s="7"/>
    </row>
    <row r="688" ht="15.75" customHeight="1">
      <c r="A688" s="13"/>
      <c r="C688" s="7"/>
    </row>
    <row r="689" ht="15.75" customHeight="1">
      <c r="A689" s="13"/>
      <c r="C689" s="7"/>
    </row>
    <row r="690" ht="15.75" customHeight="1">
      <c r="A690" s="13"/>
      <c r="C690" s="7"/>
    </row>
    <row r="691" ht="15.75" customHeight="1">
      <c r="A691" s="13"/>
      <c r="C691" s="7"/>
    </row>
    <row r="692" ht="15.75" customHeight="1">
      <c r="A692" s="13"/>
      <c r="C692" s="7"/>
    </row>
    <row r="693" ht="15.75" customHeight="1">
      <c r="A693" s="13"/>
      <c r="C693" s="7"/>
    </row>
    <row r="694" ht="15.75" customHeight="1">
      <c r="A694" s="13"/>
      <c r="C694" s="7"/>
    </row>
    <row r="695" ht="15.75" customHeight="1">
      <c r="A695" s="13"/>
      <c r="C695" s="7"/>
    </row>
    <row r="696" ht="15.75" customHeight="1">
      <c r="A696" s="13"/>
      <c r="C696" s="7"/>
    </row>
    <row r="697" ht="15.75" customHeight="1">
      <c r="A697" s="13"/>
      <c r="C697" s="7"/>
    </row>
    <row r="698" ht="15.75" customHeight="1">
      <c r="A698" s="13"/>
      <c r="C698" s="7"/>
    </row>
    <row r="699" ht="15.75" customHeight="1">
      <c r="A699" s="13"/>
      <c r="C699" s="7"/>
    </row>
    <row r="700" ht="15.75" customHeight="1">
      <c r="A700" s="13"/>
      <c r="C700" s="7"/>
    </row>
    <row r="701" ht="15.75" customHeight="1">
      <c r="A701" s="13"/>
      <c r="C701" s="7"/>
    </row>
    <row r="702" ht="15.75" customHeight="1">
      <c r="A702" s="13"/>
      <c r="C702" s="7"/>
    </row>
    <row r="703" ht="15.75" customHeight="1">
      <c r="A703" s="13"/>
      <c r="C703" s="7"/>
    </row>
    <row r="704" ht="15.75" customHeight="1">
      <c r="A704" s="13"/>
      <c r="C704" s="7"/>
    </row>
    <row r="705" ht="15.75" customHeight="1">
      <c r="A705" s="13"/>
      <c r="C705" s="7"/>
    </row>
    <row r="706" ht="15.75" customHeight="1">
      <c r="A706" s="13"/>
      <c r="C706" s="7"/>
    </row>
    <row r="707" ht="15.75" customHeight="1">
      <c r="A707" s="13"/>
      <c r="C707" s="7"/>
    </row>
    <row r="708" ht="15.75" customHeight="1">
      <c r="A708" s="13"/>
      <c r="C708" s="7"/>
    </row>
    <row r="709" ht="15.75" customHeight="1">
      <c r="A709" s="13"/>
      <c r="C709" s="7"/>
    </row>
    <row r="710" ht="15.75" customHeight="1">
      <c r="A710" s="13"/>
      <c r="C710" s="7"/>
    </row>
    <row r="711" ht="15.75" customHeight="1">
      <c r="A711" s="13"/>
      <c r="C711" s="7"/>
    </row>
    <row r="712" ht="15.75" customHeight="1">
      <c r="A712" s="13"/>
      <c r="C712" s="7"/>
    </row>
    <row r="713" ht="15.75" customHeight="1">
      <c r="A713" s="13"/>
      <c r="C713" s="7"/>
    </row>
    <row r="714" ht="15.75" customHeight="1">
      <c r="A714" s="13"/>
      <c r="C714" s="7"/>
    </row>
    <row r="715" ht="15.75" customHeight="1">
      <c r="A715" s="13"/>
      <c r="C715" s="7"/>
    </row>
    <row r="716" ht="15.75" customHeight="1">
      <c r="A716" s="13"/>
      <c r="C716" s="7"/>
    </row>
    <row r="717" ht="15.75" customHeight="1">
      <c r="A717" s="13"/>
      <c r="C717" s="7"/>
    </row>
    <row r="718" ht="15.75" customHeight="1">
      <c r="A718" s="13"/>
      <c r="C718" s="7"/>
    </row>
    <row r="719" ht="15.75" customHeight="1">
      <c r="A719" s="13"/>
      <c r="C719" s="7"/>
    </row>
    <row r="720" ht="15.75" customHeight="1">
      <c r="A720" s="13"/>
      <c r="C720" s="7"/>
    </row>
    <row r="721" ht="15.75" customHeight="1">
      <c r="A721" s="13"/>
      <c r="C721" s="7"/>
    </row>
    <row r="722" ht="15.75" customHeight="1">
      <c r="A722" s="13"/>
      <c r="C722" s="7"/>
    </row>
    <row r="723" ht="15.75" customHeight="1">
      <c r="A723" s="13"/>
      <c r="C723" s="7"/>
    </row>
    <row r="724" ht="15.75" customHeight="1">
      <c r="A724" s="13"/>
      <c r="C724" s="7"/>
    </row>
    <row r="725" ht="15.75" customHeight="1">
      <c r="A725" s="13"/>
      <c r="C725" s="7"/>
    </row>
    <row r="726" ht="15.75" customHeight="1">
      <c r="A726" s="13"/>
      <c r="C726" s="7"/>
    </row>
    <row r="727" ht="15.75" customHeight="1">
      <c r="A727" s="13"/>
      <c r="C727" s="7"/>
    </row>
    <row r="728" ht="15.75" customHeight="1">
      <c r="A728" s="13"/>
      <c r="C728" s="7"/>
    </row>
    <row r="729" ht="15.75" customHeight="1">
      <c r="A729" s="13"/>
      <c r="C729" s="7"/>
    </row>
    <row r="730" ht="15.75" customHeight="1">
      <c r="A730" s="13"/>
      <c r="C730" s="7"/>
    </row>
    <row r="731" ht="15.75" customHeight="1">
      <c r="A731" s="13"/>
      <c r="C731" s="7"/>
    </row>
    <row r="732" ht="15.75" customHeight="1">
      <c r="A732" s="13"/>
      <c r="C732" s="7"/>
    </row>
    <row r="733" ht="15.75" customHeight="1">
      <c r="A733" s="13"/>
      <c r="C733" s="7"/>
    </row>
    <row r="734" ht="15.75" customHeight="1">
      <c r="A734" s="13"/>
      <c r="C734" s="7"/>
    </row>
    <row r="735" ht="15.75" customHeight="1">
      <c r="A735" s="13"/>
      <c r="C735" s="7"/>
    </row>
    <row r="736" ht="15.75" customHeight="1">
      <c r="A736" s="13"/>
      <c r="C736" s="7"/>
    </row>
    <row r="737" ht="15.75" customHeight="1">
      <c r="A737" s="13"/>
      <c r="C737" s="7"/>
    </row>
    <row r="738" ht="15.75" customHeight="1">
      <c r="A738" s="13"/>
      <c r="C738" s="7"/>
    </row>
    <row r="739" ht="15.75" customHeight="1">
      <c r="A739" s="13"/>
      <c r="C739" s="7"/>
    </row>
    <row r="740" ht="15.75" customHeight="1">
      <c r="A740" s="13"/>
      <c r="C740" s="7"/>
    </row>
    <row r="741" ht="15.75" customHeight="1">
      <c r="A741" s="13"/>
      <c r="C741" s="7"/>
    </row>
    <row r="742" ht="15.75" customHeight="1">
      <c r="A742" s="13"/>
      <c r="C742" s="7"/>
    </row>
    <row r="743" ht="15.75" customHeight="1">
      <c r="A743" s="13"/>
      <c r="C743" s="7"/>
    </row>
    <row r="744" ht="15.75" customHeight="1">
      <c r="A744" s="13"/>
      <c r="C744" s="7"/>
    </row>
    <row r="745" ht="15.75" customHeight="1">
      <c r="A745" s="13"/>
      <c r="C745" s="7"/>
    </row>
    <row r="746" ht="15.75" customHeight="1">
      <c r="A746" s="13"/>
      <c r="C746" s="7"/>
    </row>
    <row r="747" ht="15.75" customHeight="1">
      <c r="A747" s="13"/>
      <c r="C747" s="7"/>
    </row>
    <row r="748" ht="15.75" customHeight="1">
      <c r="A748" s="13"/>
      <c r="C748" s="7"/>
    </row>
    <row r="749" ht="15.75" customHeight="1">
      <c r="A749" s="13"/>
      <c r="C749" s="7"/>
    </row>
    <row r="750" ht="15.75" customHeight="1">
      <c r="A750" s="13"/>
      <c r="C750" s="7"/>
    </row>
    <row r="751" ht="15.75" customHeight="1">
      <c r="A751" s="13"/>
      <c r="C751" s="7"/>
    </row>
    <row r="752" ht="15.75" customHeight="1">
      <c r="A752" s="13"/>
      <c r="C752" s="7"/>
    </row>
    <row r="753" ht="15.75" customHeight="1">
      <c r="A753" s="13"/>
      <c r="C753" s="7"/>
    </row>
    <row r="754" ht="15.75" customHeight="1">
      <c r="A754" s="13"/>
      <c r="C754" s="7"/>
    </row>
    <row r="755" ht="15.75" customHeight="1">
      <c r="A755" s="13"/>
      <c r="C755" s="7"/>
    </row>
    <row r="756" ht="15.75" customHeight="1">
      <c r="A756" s="13"/>
      <c r="C756" s="7"/>
    </row>
    <row r="757" ht="15.75" customHeight="1">
      <c r="A757" s="13"/>
      <c r="C757" s="7"/>
    </row>
    <row r="758" ht="15.75" customHeight="1">
      <c r="A758" s="13"/>
      <c r="C758" s="7"/>
    </row>
    <row r="759" ht="15.75" customHeight="1">
      <c r="A759" s="13"/>
      <c r="C759" s="7"/>
    </row>
    <row r="760" ht="15.75" customHeight="1">
      <c r="A760" s="13"/>
      <c r="C760" s="7"/>
    </row>
    <row r="761" ht="15.75" customHeight="1">
      <c r="A761" s="13"/>
      <c r="C761" s="7"/>
    </row>
    <row r="762" ht="15.75" customHeight="1">
      <c r="A762" s="13"/>
      <c r="C762" s="7"/>
    </row>
    <row r="763" ht="15.75" customHeight="1">
      <c r="A763" s="13"/>
      <c r="C763" s="7"/>
    </row>
    <row r="764" ht="15.75" customHeight="1">
      <c r="A764" s="13"/>
      <c r="C764" s="7"/>
    </row>
    <row r="765" ht="15.75" customHeight="1">
      <c r="A765" s="13"/>
      <c r="C765" s="7"/>
    </row>
    <row r="766" ht="15.75" customHeight="1">
      <c r="A766" s="13"/>
      <c r="C766" s="7"/>
    </row>
    <row r="767" ht="15.75" customHeight="1">
      <c r="A767" s="13"/>
      <c r="C767" s="7"/>
    </row>
    <row r="768" ht="15.75" customHeight="1">
      <c r="A768" s="13"/>
      <c r="C768" s="7"/>
    </row>
    <row r="769" ht="15.75" customHeight="1">
      <c r="A769" s="13"/>
      <c r="C769" s="7"/>
    </row>
    <row r="770" ht="15.75" customHeight="1">
      <c r="A770" s="13"/>
      <c r="C770" s="7"/>
    </row>
    <row r="771" ht="15.75" customHeight="1">
      <c r="A771" s="13"/>
      <c r="C771" s="7"/>
    </row>
    <row r="772" ht="15.75" customHeight="1">
      <c r="A772" s="13"/>
      <c r="C772" s="7"/>
    </row>
    <row r="773" ht="15.75" customHeight="1">
      <c r="A773" s="13"/>
      <c r="C773" s="7"/>
    </row>
    <row r="774" ht="15.75" customHeight="1">
      <c r="A774" s="13"/>
      <c r="C774" s="7"/>
    </row>
    <row r="775" ht="15.75" customHeight="1">
      <c r="A775" s="13"/>
      <c r="C775" s="7"/>
    </row>
    <row r="776" ht="15.75" customHeight="1">
      <c r="A776" s="13"/>
      <c r="C776" s="7"/>
    </row>
    <row r="777" ht="15.75" customHeight="1">
      <c r="A777" s="13"/>
      <c r="C777" s="7"/>
    </row>
    <row r="778" ht="15.75" customHeight="1">
      <c r="A778" s="13"/>
      <c r="C778" s="7"/>
    </row>
    <row r="779" ht="15.75" customHeight="1">
      <c r="A779" s="13"/>
      <c r="C779" s="7"/>
    </row>
    <row r="780" ht="15.75" customHeight="1">
      <c r="A780" s="13"/>
      <c r="C780" s="7"/>
    </row>
    <row r="781" ht="15.75" customHeight="1">
      <c r="A781" s="13"/>
      <c r="C781" s="7"/>
    </row>
    <row r="782" ht="15.75" customHeight="1">
      <c r="A782" s="13"/>
      <c r="C782" s="7"/>
    </row>
    <row r="783" ht="15.75" customHeight="1">
      <c r="A783" s="13"/>
      <c r="C783" s="7"/>
    </row>
    <row r="784" ht="15.75" customHeight="1">
      <c r="A784" s="13"/>
      <c r="C784" s="7"/>
    </row>
    <row r="785" ht="15.75" customHeight="1">
      <c r="A785" s="13"/>
      <c r="C785" s="7"/>
    </row>
    <row r="786" ht="15.75" customHeight="1">
      <c r="A786" s="13"/>
      <c r="C786" s="7"/>
    </row>
    <row r="787" ht="15.75" customHeight="1">
      <c r="A787" s="13"/>
      <c r="C787" s="7"/>
    </row>
    <row r="788" ht="15.75" customHeight="1">
      <c r="A788" s="13"/>
      <c r="C788" s="7"/>
    </row>
    <row r="789" ht="15.75" customHeight="1">
      <c r="A789" s="13"/>
      <c r="C789" s="7"/>
    </row>
    <row r="790" ht="15.75" customHeight="1">
      <c r="A790" s="13"/>
      <c r="C790" s="7"/>
    </row>
    <row r="791" ht="15.75" customHeight="1">
      <c r="A791" s="13"/>
      <c r="C791" s="7"/>
    </row>
    <row r="792" ht="15.75" customHeight="1">
      <c r="A792" s="13"/>
      <c r="C792" s="7"/>
    </row>
    <row r="793" ht="15.75" customHeight="1">
      <c r="A793" s="13"/>
      <c r="C793" s="7"/>
    </row>
    <row r="794" ht="15.75" customHeight="1">
      <c r="A794" s="13"/>
      <c r="C794" s="7"/>
    </row>
    <row r="795" ht="15.75" customHeight="1">
      <c r="A795" s="13"/>
      <c r="C795" s="7"/>
    </row>
    <row r="796" ht="15.75" customHeight="1">
      <c r="A796" s="13"/>
      <c r="C796" s="7"/>
    </row>
    <row r="797" ht="15.75" customHeight="1">
      <c r="A797" s="13"/>
      <c r="C797" s="7"/>
    </row>
    <row r="798" ht="15.75" customHeight="1">
      <c r="A798" s="13"/>
      <c r="C798" s="7"/>
    </row>
    <row r="799" ht="15.75" customHeight="1">
      <c r="A799" s="13"/>
      <c r="C799" s="7"/>
    </row>
    <row r="800" ht="15.75" customHeight="1">
      <c r="A800" s="13"/>
      <c r="C800" s="7"/>
    </row>
    <row r="801" ht="15.75" customHeight="1">
      <c r="A801" s="13"/>
      <c r="C801" s="7"/>
    </row>
    <row r="802" ht="15.75" customHeight="1">
      <c r="A802" s="13"/>
      <c r="C802" s="7"/>
    </row>
    <row r="803" ht="15.75" customHeight="1">
      <c r="A803" s="13"/>
      <c r="C803" s="7"/>
    </row>
    <row r="804" ht="15.75" customHeight="1">
      <c r="A804" s="13"/>
      <c r="C804" s="7"/>
    </row>
    <row r="805" ht="15.75" customHeight="1">
      <c r="A805" s="13"/>
      <c r="C805" s="7"/>
    </row>
    <row r="806" ht="15.75" customHeight="1">
      <c r="A806" s="13"/>
      <c r="C806" s="7"/>
    </row>
    <row r="807" ht="15.75" customHeight="1">
      <c r="A807" s="13"/>
      <c r="C807" s="7"/>
    </row>
    <row r="808" ht="15.75" customHeight="1">
      <c r="A808" s="13"/>
      <c r="C808" s="7"/>
    </row>
    <row r="809" ht="15.75" customHeight="1">
      <c r="A809" s="13"/>
      <c r="C809" s="7"/>
    </row>
    <row r="810" ht="15.75" customHeight="1">
      <c r="A810" s="13"/>
      <c r="C810" s="7"/>
    </row>
    <row r="811" ht="15.75" customHeight="1">
      <c r="A811" s="13"/>
      <c r="C811" s="7"/>
    </row>
    <row r="812" ht="15.75" customHeight="1">
      <c r="A812" s="13"/>
      <c r="C812" s="7"/>
    </row>
    <row r="813" ht="15.75" customHeight="1">
      <c r="A813" s="13"/>
      <c r="C813" s="7"/>
    </row>
    <row r="814" ht="15.75" customHeight="1">
      <c r="A814" s="13"/>
      <c r="C814" s="7"/>
    </row>
    <row r="815" ht="15.75" customHeight="1">
      <c r="A815" s="13"/>
      <c r="C815" s="7"/>
    </row>
    <row r="816" ht="15.75" customHeight="1">
      <c r="A816" s="13"/>
      <c r="C816" s="7"/>
    </row>
    <row r="817" ht="15.75" customHeight="1">
      <c r="A817" s="13"/>
      <c r="C817" s="7"/>
    </row>
    <row r="818" ht="15.75" customHeight="1">
      <c r="A818" s="13"/>
      <c r="C818" s="7"/>
    </row>
    <row r="819" ht="15.75" customHeight="1">
      <c r="A819" s="13"/>
      <c r="C819" s="7"/>
    </row>
    <row r="820" ht="15.75" customHeight="1">
      <c r="A820" s="13"/>
      <c r="C820" s="7"/>
    </row>
    <row r="821" ht="15.75" customHeight="1">
      <c r="A821" s="13"/>
      <c r="C821" s="7"/>
    </row>
    <row r="822" ht="15.75" customHeight="1">
      <c r="A822" s="13"/>
      <c r="C822" s="7"/>
    </row>
    <row r="823" ht="15.75" customHeight="1">
      <c r="A823" s="13"/>
      <c r="C823" s="7"/>
    </row>
    <row r="824" ht="15.75" customHeight="1">
      <c r="A824" s="13"/>
      <c r="C824" s="7"/>
    </row>
    <row r="825" ht="15.75" customHeight="1">
      <c r="A825" s="13"/>
      <c r="C825" s="7"/>
    </row>
    <row r="826" ht="15.75" customHeight="1">
      <c r="A826" s="13"/>
      <c r="C826" s="7"/>
    </row>
    <row r="827" ht="15.75" customHeight="1">
      <c r="A827" s="13"/>
      <c r="C827" s="7"/>
    </row>
    <row r="828" ht="15.75" customHeight="1">
      <c r="A828" s="13"/>
      <c r="C828" s="7"/>
    </row>
    <row r="829" ht="15.75" customHeight="1">
      <c r="A829" s="13"/>
      <c r="C829" s="7"/>
    </row>
    <row r="830" ht="15.75" customHeight="1">
      <c r="A830" s="13"/>
      <c r="C830" s="7"/>
    </row>
    <row r="831" ht="15.75" customHeight="1">
      <c r="A831" s="13"/>
      <c r="C831" s="7"/>
    </row>
    <row r="832" ht="15.75" customHeight="1">
      <c r="A832" s="13"/>
      <c r="C832" s="7"/>
    </row>
    <row r="833" ht="15.75" customHeight="1">
      <c r="A833" s="13"/>
      <c r="C833" s="7"/>
    </row>
    <row r="834" ht="15.75" customHeight="1">
      <c r="A834" s="13"/>
      <c r="C834" s="7"/>
    </row>
    <row r="835" ht="15.75" customHeight="1">
      <c r="A835" s="13"/>
      <c r="C835" s="7"/>
    </row>
    <row r="836" ht="15.75" customHeight="1">
      <c r="A836" s="13"/>
      <c r="C836" s="7"/>
    </row>
    <row r="837" ht="15.75" customHeight="1">
      <c r="A837" s="13"/>
      <c r="C837" s="7"/>
    </row>
    <row r="838" ht="15.75" customHeight="1">
      <c r="A838" s="13"/>
      <c r="C838" s="7"/>
    </row>
    <row r="839" ht="15.75" customHeight="1">
      <c r="A839" s="13"/>
      <c r="C839" s="7"/>
    </row>
    <row r="840" ht="15.75" customHeight="1">
      <c r="A840" s="13"/>
      <c r="C840" s="7"/>
    </row>
    <row r="841" ht="15.75" customHeight="1">
      <c r="A841" s="13"/>
      <c r="C841" s="7"/>
    </row>
    <row r="842" ht="15.75" customHeight="1">
      <c r="A842" s="13"/>
      <c r="C842" s="7"/>
    </row>
    <row r="843" ht="15.75" customHeight="1">
      <c r="A843" s="13"/>
      <c r="C843" s="7"/>
    </row>
    <row r="844" ht="15.75" customHeight="1">
      <c r="A844" s="13"/>
      <c r="C844" s="7"/>
    </row>
    <row r="845" ht="15.75" customHeight="1">
      <c r="A845" s="13"/>
      <c r="C845" s="7"/>
    </row>
    <row r="846" ht="15.75" customHeight="1">
      <c r="A846" s="13"/>
      <c r="C846" s="7"/>
    </row>
    <row r="847" ht="15.75" customHeight="1">
      <c r="A847" s="13"/>
      <c r="C847" s="7"/>
    </row>
    <row r="848" ht="15.75" customHeight="1">
      <c r="A848" s="13"/>
      <c r="C848" s="7"/>
    </row>
    <row r="849" ht="15.75" customHeight="1">
      <c r="A849" s="13"/>
      <c r="C849" s="7"/>
    </row>
    <row r="850" ht="15.75" customHeight="1">
      <c r="A850" s="13"/>
      <c r="C850" s="7"/>
    </row>
    <row r="851" ht="15.75" customHeight="1">
      <c r="A851" s="13"/>
      <c r="C851" s="7"/>
    </row>
    <row r="852" ht="15.75" customHeight="1">
      <c r="A852" s="13"/>
      <c r="C852" s="7"/>
    </row>
    <row r="853" ht="15.75" customHeight="1">
      <c r="A853" s="13"/>
      <c r="C853" s="7"/>
    </row>
    <row r="854" ht="15.75" customHeight="1">
      <c r="A854" s="13"/>
      <c r="C854" s="7"/>
    </row>
    <row r="855" ht="15.75" customHeight="1">
      <c r="A855" s="13"/>
      <c r="C855" s="7"/>
    </row>
    <row r="856" ht="15.75" customHeight="1">
      <c r="A856" s="13"/>
      <c r="C856" s="7"/>
    </row>
    <row r="857" ht="15.75" customHeight="1">
      <c r="A857" s="13"/>
      <c r="C857" s="7"/>
    </row>
    <row r="858" ht="15.75" customHeight="1">
      <c r="A858" s="13"/>
      <c r="C858" s="7"/>
    </row>
    <row r="859" ht="15.75" customHeight="1">
      <c r="A859" s="13"/>
      <c r="C859" s="7"/>
    </row>
    <row r="860" ht="15.75" customHeight="1">
      <c r="A860" s="13"/>
      <c r="C860" s="7"/>
    </row>
    <row r="861" ht="15.75" customHeight="1">
      <c r="A861" s="13"/>
      <c r="C861" s="7"/>
    </row>
    <row r="862" ht="15.75" customHeight="1">
      <c r="A862" s="13"/>
      <c r="C862" s="7"/>
    </row>
    <row r="863" ht="15.75" customHeight="1">
      <c r="A863" s="13"/>
      <c r="C863" s="7"/>
    </row>
    <row r="864" ht="15.75" customHeight="1">
      <c r="A864" s="13"/>
      <c r="C864" s="7"/>
    </row>
    <row r="865" ht="15.75" customHeight="1">
      <c r="A865" s="13"/>
      <c r="C865" s="7"/>
    </row>
    <row r="866" ht="15.75" customHeight="1">
      <c r="A866" s="13"/>
      <c r="C866" s="7"/>
    </row>
    <row r="867" ht="15.75" customHeight="1">
      <c r="A867" s="13"/>
      <c r="C867" s="7"/>
    </row>
    <row r="868" ht="15.75" customHeight="1">
      <c r="A868" s="13"/>
      <c r="C868" s="7"/>
    </row>
    <row r="869" ht="15.75" customHeight="1">
      <c r="A869" s="13"/>
      <c r="C869" s="7"/>
    </row>
    <row r="870" ht="15.75" customHeight="1">
      <c r="A870" s="13"/>
      <c r="C870" s="7"/>
    </row>
    <row r="871" ht="15.75" customHeight="1">
      <c r="A871" s="13"/>
      <c r="C871" s="7"/>
    </row>
    <row r="872" ht="15.75" customHeight="1">
      <c r="A872" s="13"/>
      <c r="C872" s="7"/>
    </row>
    <row r="873" ht="15.75" customHeight="1">
      <c r="A873" s="13"/>
      <c r="C873" s="7"/>
    </row>
    <row r="874" ht="15.75" customHeight="1">
      <c r="A874" s="13"/>
      <c r="C874" s="7"/>
    </row>
    <row r="875" ht="15.75" customHeight="1">
      <c r="A875" s="13"/>
      <c r="C875" s="7"/>
    </row>
    <row r="876" ht="15.75" customHeight="1">
      <c r="A876" s="13"/>
      <c r="C876" s="7"/>
    </row>
    <row r="877" ht="15.75" customHeight="1">
      <c r="A877" s="13"/>
      <c r="C877" s="7"/>
    </row>
    <row r="878" ht="15.75" customHeight="1">
      <c r="A878" s="13"/>
      <c r="C878" s="7"/>
    </row>
    <row r="879" ht="15.75" customHeight="1">
      <c r="A879" s="13"/>
      <c r="C879" s="7"/>
    </row>
    <row r="880" ht="15.75" customHeight="1">
      <c r="A880" s="13"/>
      <c r="C880" s="7"/>
    </row>
    <row r="881" ht="15.75" customHeight="1">
      <c r="A881" s="13"/>
      <c r="C881" s="7"/>
    </row>
    <row r="882" ht="15.75" customHeight="1">
      <c r="A882" s="13"/>
      <c r="C882" s="7"/>
    </row>
    <row r="883" ht="15.75" customHeight="1">
      <c r="A883" s="13"/>
      <c r="C883" s="7"/>
    </row>
    <row r="884" ht="15.75" customHeight="1">
      <c r="A884" s="13"/>
      <c r="C884" s="7"/>
    </row>
    <row r="885" ht="15.75" customHeight="1">
      <c r="A885" s="13"/>
      <c r="C885" s="7"/>
    </row>
    <row r="886" ht="15.75" customHeight="1">
      <c r="A886" s="13"/>
      <c r="C886" s="7"/>
    </row>
    <row r="887" ht="15.75" customHeight="1">
      <c r="A887" s="13"/>
      <c r="C887" s="7"/>
    </row>
    <row r="888" ht="15.75" customHeight="1">
      <c r="A888" s="13"/>
      <c r="C888" s="7"/>
    </row>
    <row r="889" ht="15.75" customHeight="1">
      <c r="A889" s="13"/>
      <c r="C889" s="7"/>
    </row>
    <row r="890" ht="15.75" customHeight="1">
      <c r="A890" s="13"/>
      <c r="C890" s="7"/>
    </row>
    <row r="891" ht="15.75" customHeight="1">
      <c r="A891" s="13"/>
      <c r="C891" s="7"/>
    </row>
    <row r="892" ht="15.75" customHeight="1">
      <c r="A892" s="13"/>
      <c r="C892" s="7"/>
    </row>
    <row r="893" ht="15.75" customHeight="1">
      <c r="A893" s="13"/>
      <c r="C893" s="7"/>
    </row>
    <row r="894" ht="15.75" customHeight="1">
      <c r="A894" s="13"/>
      <c r="C894" s="7"/>
    </row>
    <row r="895" ht="15.75" customHeight="1">
      <c r="A895" s="13"/>
      <c r="C895" s="7"/>
    </row>
    <row r="896" ht="15.75" customHeight="1">
      <c r="A896" s="13"/>
      <c r="C896" s="7"/>
    </row>
    <row r="897" ht="15.75" customHeight="1">
      <c r="A897" s="13"/>
      <c r="C897" s="7"/>
    </row>
    <row r="898" ht="15.75" customHeight="1">
      <c r="A898" s="13"/>
      <c r="C898" s="7"/>
    </row>
    <row r="899" ht="15.75" customHeight="1">
      <c r="A899" s="13"/>
      <c r="C899" s="7"/>
    </row>
    <row r="900" ht="15.75" customHeight="1">
      <c r="A900" s="13"/>
      <c r="C900" s="7"/>
    </row>
    <row r="901" ht="15.75" customHeight="1">
      <c r="A901" s="13"/>
      <c r="C901" s="7"/>
    </row>
    <row r="902" ht="15.75" customHeight="1">
      <c r="A902" s="13"/>
      <c r="C902" s="7"/>
    </row>
    <row r="903" ht="15.75" customHeight="1">
      <c r="A903" s="13"/>
      <c r="C903" s="7"/>
    </row>
    <row r="904" ht="15.75" customHeight="1">
      <c r="A904" s="13"/>
      <c r="C904" s="7"/>
    </row>
    <row r="905" ht="15.75" customHeight="1">
      <c r="A905" s="13"/>
      <c r="C905" s="7"/>
    </row>
    <row r="906" ht="15.75" customHeight="1">
      <c r="A906" s="13"/>
      <c r="C906" s="7"/>
    </row>
    <row r="907" ht="15.75" customHeight="1">
      <c r="A907" s="13"/>
      <c r="C907" s="7"/>
    </row>
    <row r="908" ht="15.75" customHeight="1">
      <c r="A908" s="13"/>
      <c r="C908" s="7"/>
    </row>
    <row r="909" ht="15.75" customHeight="1">
      <c r="A909" s="13"/>
      <c r="C909" s="7"/>
    </row>
    <row r="910" ht="15.75" customHeight="1">
      <c r="A910" s="13"/>
      <c r="C910" s="7"/>
    </row>
    <row r="911" ht="15.75" customHeight="1">
      <c r="A911" s="13"/>
      <c r="C911" s="7"/>
    </row>
    <row r="912" ht="15.75" customHeight="1">
      <c r="A912" s="13"/>
      <c r="C912" s="7"/>
    </row>
    <row r="913" ht="15.75" customHeight="1">
      <c r="A913" s="13"/>
      <c r="C913" s="7"/>
    </row>
    <row r="914" ht="15.75" customHeight="1">
      <c r="A914" s="13"/>
      <c r="C914" s="7"/>
    </row>
    <row r="915" ht="15.75" customHeight="1">
      <c r="A915" s="13"/>
      <c r="C915" s="7"/>
    </row>
    <row r="916" ht="15.75" customHeight="1">
      <c r="A916" s="13"/>
      <c r="C916" s="7"/>
    </row>
    <row r="917" ht="15.75" customHeight="1">
      <c r="A917" s="13"/>
      <c r="C917" s="7"/>
    </row>
    <row r="918" ht="15.75" customHeight="1">
      <c r="A918" s="13"/>
      <c r="C918" s="7"/>
    </row>
    <row r="919" ht="15.75" customHeight="1">
      <c r="A919" s="13"/>
      <c r="C919" s="7"/>
    </row>
    <row r="920" ht="15.75" customHeight="1">
      <c r="A920" s="13"/>
      <c r="C920" s="7"/>
    </row>
    <row r="921" ht="15.75" customHeight="1">
      <c r="A921" s="13"/>
      <c r="C921" s="7"/>
    </row>
    <row r="922" ht="15.75" customHeight="1">
      <c r="A922" s="13"/>
      <c r="C922" s="7"/>
    </row>
    <row r="923" ht="15.75" customHeight="1">
      <c r="A923" s="13"/>
      <c r="C923" s="7"/>
    </row>
    <row r="924" ht="15.75" customHeight="1">
      <c r="A924" s="13"/>
      <c r="C924" s="7"/>
    </row>
    <row r="925" ht="15.75" customHeight="1">
      <c r="A925" s="13"/>
      <c r="C925" s="7"/>
    </row>
    <row r="926" ht="15.75" customHeight="1">
      <c r="A926" s="13"/>
      <c r="C926" s="7"/>
    </row>
    <row r="927" ht="15.75" customHeight="1">
      <c r="A927" s="13"/>
      <c r="C927" s="7"/>
    </row>
    <row r="928" ht="15.75" customHeight="1">
      <c r="A928" s="13"/>
      <c r="C928" s="7"/>
    </row>
    <row r="929" ht="15.75" customHeight="1">
      <c r="A929" s="13"/>
      <c r="C929" s="7"/>
    </row>
    <row r="930" ht="15.75" customHeight="1">
      <c r="A930" s="13"/>
      <c r="C930" s="7"/>
    </row>
    <row r="931" ht="15.75" customHeight="1">
      <c r="A931" s="13"/>
      <c r="C931" s="7"/>
    </row>
    <row r="932" ht="15.75" customHeight="1">
      <c r="A932" s="13"/>
      <c r="C932" s="7"/>
    </row>
    <row r="933" ht="15.75" customHeight="1">
      <c r="A933" s="13"/>
      <c r="C933" s="7"/>
    </row>
    <row r="934" ht="15.75" customHeight="1">
      <c r="A934" s="13"/>
      <c r="C934" s="7"/>
    </row>
    <row r="935" ht="15.75" customHeight="1">
      <c r="A935" s="13"/>
      <c r="C935" s="7"/>
    </row>
    <row r="936" ht="15.75" customHeight="1">
      <c r="A936" s="13"/>
      <c r="C936" s="7"/>
    </row>
    <row r="937" ht="15.75" customHeight="1">
      <c r="A937" s="13"/>
      <c r="C937" s="7"/>
    </row>
    <row r="938" ht="15.75" customHeight="1">
      <c r="A938" s="13"/>
      <c r="C938" s="7"/>
    </row>
    <row r="939" ht="15.75" customHeight="1">
      <c r="A939" s="13"/>
      <c r="C939" s="7"/>
    </row>
    <row r="940" ht="15.75" customHeight="1">
      <c r="A940" s="13"/>
      <c r="C940" s="7"/>
    </row>
    <row r="941" ht="15.75" customHeight="1">
      <c r="A941" s="13"/>
      <c r="C941" s="7"/>
    </row>
    <row r="942" ht="15.75" customHeight="1">
      <c r="A942" s="13"/>
      <c r="C942" s="7"/>
    </row>
    <row r="943" ht="15.75" customHeight="1">
      <c r="A943" s="13"/>
      <c r="C943" s="7"/>
    </row>
    <row r="944" ht="15.75" customHeight="1">
      <c r="A944" s="13"/>
      <c r="C944" s="7"/>
    </row>
    <row r="945" ht="15.75" customHeight="1">
      <c r="A945" s="13"/>
      <c r="C945" s="7"/>
    </row>
    <row r="946" ht="15.75" customHeight="1">
      <c r="A946" s="13"/>
      <c r="C946" s="7"/>
    </row>
    <row r="947" ht="15.75" customHeight="1">
      <c r="A947" s="13"/>
      <c r="C947" s="7"/>
    </row>
    <row r="948" ht="15.75" customHeight="1">
      <c r="A948" s="13"/>
      <c r="C948" s="7"/>
    </row>
    <row r="949" ht="15.75" customHeight="1">
      <c r="A949" s="13"/>
      <c r="C949" s="7"/>
    </row>
    <row r="950" ht="15.75" customHeight="1">
      <c r="A950" s="13"/>
      <c r="C950" s="7"/>
    </row>
    <row r="951" ht="15.75" customHeight="1">
      <c r="A951" s="13"/>
      <c r="C951" s="7"/>
    </row>
    <row r="952" ht="15.75" customHeight="1">
      <c r="A952" s="13"/>
      <c r="C952" s="7"/>
    </row>
    <row r="953" ht="15.75" customHeight="1">
      <c r="A953" s="13"/>
      <c r="C953" s="7"/>
    </row>
    <row r="954" ht="15.75" customHeight="1">
      <c r="A954" s="13"/>
      <c r="C954" s="7"/>
    </row>
    <row r="955" ht="15.75" customHeight="1">
      <c r="A955" s="13"/>
      <c r="C955" s="7"/>
    </row>
    <row r="956" ht="15.75" customHeight="1">
      <c r="A956" s="13"/>
      <c r="C956" s="7"/>
    </row>
    <row r="957" ht="15.75" customHeight="1">
      <c r="A957" s="13"/>
      <c r="C957" s="7"/>
    </row>
    <row r="958" ht="15.75" customHeight="1">
      <c r="A958" s="13"/>
      <c r="C958" s="7"/>
    </row>
    <row r="959" ht="15.75" customHeight="1">
      <c r="A959" s="13"/>
      <c r="C959" s="7"/>
    </row>
    <row r="960" ht="15.75" customHeight="1">
      <c r="A960" s="13"/>
      <c r="C960" s="7"/>
    </row>
    <row r="961" ht="15.75" customHeight="1">
      <c r="A961" s="13"/>
      <c r="C961" s="7"/>
    </row>
    <row r="962" ht="15.75" customHeight="1">
      <c r="A962" s="13"/>
      <c r="C962" s="7"/>
    </row>
    <row r="963" ht="15.75" customHeight="1">
      <c r="A963" s="13"/>
      <c r="C963" s="7"/>
    </row>
    <row r="964" ht="15.75" customHeight="1">
      <c r="A964" s="13"/>
      <c r="C964" s="7"/>
    </row>
    <row r="965" ht="15.75" customHeight="1">
      <c r="A965" s="13"/>
      <c r="C965" s="7"/>
    </row>
    <row r="966" ht="15.75" customHeight="1">
      <c r="A966" s="13"/>
      <c r="C966" s="7"/>
    </row>
    <row r="967" ht="15.75" customHeight="1">
      <c r="A967" s="13"/>
      <c r="C967" s="7"/>
    </row>
    <row r="968" ht="15.75" customHeight="1">
      <c r="A968" s="13"/>
      <c r="C968" s="7"/>
    </row>
    <row r="969" ht="15.75" customHeight="1">
      <c r="A969" s="13"/>
      <c r="C969" s="7"/>
    </row>
    <row r="970" ht="15.75" customHeight="1">
      <c r="A970" s="13"/>
      <c r="C970" s="7"/>
    </row>
    <row r="971" ht="15.75" customHeight="1">
      <c r="A971" s="13"/>
      <c r="C971" s="7"/>
    </row>
    <row r="972" ht="15.75" customHeight="1">
      <c r="A972" s="13"/>
      <c r="C972" s="7"/>
    </row>
    <row r="973" ht="15.75" customHeight="1">
      <c r="A973" s="13"/>
      <c r="C973" s="7"/>
    </row>
    <row r="974" ht="15.75" customHeight="1">
      <c r="A974" s="13"/>
      <c r="C974" s="7"/>
    </row>
    <row r="975" ht="15.75" customHeight="1">
      <c r="A975" s="13"/>
      <c r="C975" s="7"/>
    </row>
    <row r="976" ht="15.75" customHeight="1">
      <c r="A976" s="13"/>
      <c r="C976" s="7"/>
    </row>
    <row r="977" ht="15.75" customHeight="1">
      <c r="A977" s="13"/>
      <c r="C977" s="7"/>
    </row>
    <row r="978" ht="15.75" customHeight="1">
      <c r="A978" s="13"/>
      <c r="C978" s="7"/>
    </row>
    <row r="979" ht="15.75" customHeight="1">
      <c r="A979" s="13"/>
      <c r="C979" s="7"/>
    </row>
    <row r="980" ht="15.75" customHeight="1">
      <c r="A980" s="13"/>
      <c r="C980" s="7"/>
    </row>
  </sheetData>
  <printOptions/>
  <pageMargins bottom="0.75" footer="0.0" header="0.0" left="0.7" right="0.7" top="0.75"/>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1.22" defaultRowHeight="15.0"/>
  <cols>
    <col customWidth="1" min="1" max="1" width="22.67"/>
    <col customWidth="1" min="2" max="2" width="26.33"/>
    <col customWidth="1" min="3" max="3" width="12.67"/>
    <col customWidth="1" min="4" max="4" width="15.11"/>
    <col customWidth="1" min="5" max="7" width="11.0"/>
    <col customWidth="1" min="8" max="8" width="16.78"/>
    <col customWidth="1" min="9" max="9" width="14.11"/>
    <col customWidth="1" min="10" max="10" width="13.44"/>
    <col customWidth="1" min="11" max="11" width="15.89"/>
    <col customWidth="1" min="12" max="12" width="11.22"/>
    <col customWidth="1" min="13" max="16" width="11.0"/>
    <col customWidth="1" min="17" max="17" width="15.44"/>
    <col customWidth="1" min="18" max="26" width="11.0"/>
  </cols>
  <sheetData>
    <row r="1" ht="38.25" customHeight="1">
      <c r="A1" s="14" t="s">
        <v>63</v>
      </c>
      <c r="B1" s="15" t="s">
        <v>64</v>
      </c>
      <c r="C1" s="16" t="s">
        <v>65</v>
      </c>
      <c r="D1" s="16" t="s">
        <v>66</v>
      </c>
      <c r="E1" s="16" t="s">
        <v>67</v>
      </c>
      <c r="F1" s="16" t="s">
        <v>68</v>
      </c>
      <c r="G1" s="16" t="s">
        <v>69</v>
      </c>
      <c r="H1" s="16" t="s">
        <v>70</v>
      </c>
      <c r="I1" s="17" t="s">
        <v>71</v>
      </c>
      <c r="J1" s="15" t="s">
        <v>72</v>
      </c>
      <c r="K1" s="15" t="s">
        <v>73</v>
      </c>
      <c r="L1" s="15" t="s">
        <v>74</v>
      </c>
      <c r="M1" s="16" t="s">
        <v>75</v>
      </c>
      <c r="N1" s="18" t="s">
        <v>76</v>
      </c>
      <c r="O1" s="18" t="s">
        <v>77</v>
      </c>
      <c r="P1" s="18" t="s">
        <v>78</v>
      </c>
      <c r="Q1" s="15" t="s">
        <v>79</v>
      </c>
      <c r="R1" s="18" t="s">
        <v>80</v>
      </c>
      <c r="S1" s="18" t="s">
        <v>81</v>
      </c>
      <c r="T1" s="18" t="s">
        <v>82</v>
      </c>
      <c r="U1" s="16" t="s">
        <v>83</v>
      </c>
      <c r="V1" s="16" t="s">
        <v>84</v>
      </c>
      <c r="W1" s="4"/>
      <c r="X1" s="4"/>
      <c r="Y1" s="4"/>
      <c r="Z1" s="4"/>
    </row>
    <row r="2" ht="19.5" customHeight="1">
      <c r="A2" s="19" t="s">
        <v>85</v>
      </c>
      <c r="B2" s="19" t="s">
        <v>86</v>
      </c>
      <c r="C2" s="20" t="s">
        <v>87</v>
      </c>
      <c r="D2" s="20" t="s">
        <v>88</v>
      </c>
      <c r="E2" s="21" t="s">
        <v>89</v>
      </c>
      <c r="F2" s="22">
        <v>38261.0</v>
      </c>
      <c r="G2" s="21" t="s">
        <v>90</v>
      </c>
      <c r="H2" s="23" t="s">
        <v>91</v>
      </c>
      <c r="I2" s="21" t="s">
        <v>92</v>
      </c>
      <c r="J2" s="24" t="s">
        <v>93</v>
      </c>
      <c r="K2" s="19" t="s">
        <v>94</v>
      </c>
      <c r="L2" s="24" t="s">
        <v>95</v>
      </c>
      <c r="M2" s="19" t="s">
        <v>96</v>
      </c>
      <c r="N2" s="19" t="s">
        <v>97</v>
      </c>
      <c r="O2" s="19" t="s">
        <v>98</v>
      </c>
      <c r="P2" s="19" t="s">
        <v>99</v>
      </c>
      <c r="Q2" s="25" t="s">
        <v>100</v>
      </c>
      <c r="R2" s="25">
        <v>800.0</v>
      </c>
      <c r="S2" s="19" t="s">
        <v>101</v>
      </c>
      <c r="T2" s="19"/>
      <c r="U2" s="25"/>
      <c r="V2" s="25"/>
      <c r="W2" s="4"/>
      <c r="X2" s="4"/>
      <c r="Y2" s="4"/>
      <c r="Z2" s="4"/>
    </row>
    <row r="3" ht="19.5" hidden="1" customHeight="1">
      <c r="A3" s="19" t="s">
        <v>102</v>
      </c>
      <c r="B3" s="19" t="s">
        <v>103</v>
      </c>
      <c r="C3" s="20" t="s">
        <v>104</v>
      </c>
      <c r="D3" s="26"/>
      <c r="E3" s="20" t="s">
        <v>105</v>
      </c>
      <c r="F3" s="21">
        <v>2016.0</v>
      </c>
      <c r="G3" s="21" t="s">
        <v>106</v>
      </c>
      <c r="H3" s="23" t="s">
        <v>107</v>
      </c>
      <c r="I3" s="21" t="s">
        <v>108</v>
      </c>
      <c r="J3" s="24" t="s">
        <v>109</v>
      </c>
      <c r="K3" s="19"/>
      <c r="L3" s="19"/>
      <c r="M3" s="19" t="s">
        <v>110</v>
      </c>
      <c r="N3" s="19"/>
      <c r="O3" s="19"/>
      <c r="P3" s="19"/>
      <c r="Q3" s="25" t="s">
        <v>111</v>
      </c>
      <c r="R3" s="25" t="s">
        <v>112</v>
      </c>
      <c r="S3" s="19" t="s">
        <v>101</v>
      </c>
      <c r="T3" s="19"/>
      <c r="U3" s="25"/>
      <c r="V3" s="25"/>
      <c r="W3" s="4"/>
      <c r="X3" s="4"/>
      <c r="Y3" s="4"/>
      <c r="Z3" s="4"/>
    </row>
    <row r="4" ht="19.5" hidden="1" customHeight="1">
      <c r="A4" s="19" t="s">
        <v>113</v>
      </c>
      <c r="B4" s="19" t="s">
        <v>114</v>
      </c>
      <c r="C4" s="20" t="s">
        <v>115</v>
      </c>
      <c r="D4" s="20" t="s">
        <v>115</v>
      </c>
      <c r="E4" s="20" t="s">
        <v>89</v>
      </c>
      <c r="F4" s="21">
        <v>1997.0</v>
      </c>
      <c r="G4" s="21" t="s">
        <v>116</v>
      </c>
      <c r="H4" s="23" t="s">
        <v>117</v>
      </c>
      <c r="I4" s="21" t="s">
        <v>118</v>
      </c>
      <c r="J4" s="24" t="s">
        <v>119</v>
      </c>
      <c r="K4" s="19" t="s">
        <v>120</v>
      </c>
      <c r="L4" s="24" t="s">
        <v>121</v>
      </c>
      <c r="M4" s="19" t="s">
        <v>110</v>
      </c>
      <c r="N4" s="19"/>
      <c r="O4" s="19"/>
      <c r="P4" s="19"/>
      <c r="Q4" s="27">
        <v>2.93E7</v>
      </c>
      <c r="R4" s="25">
        <v>346.0</v>
      </c>
      <c r="S4" s="19" t="s">
        <v>101</v>
      </c>
      <c r="T4" s="19"/>
      <c r="U4" s="25"/>
      <c r="V4" s="25"/>
      <c r="W4" s="4"/>
      <c r="X4" s="4"/>
      <c r="Y4" s="4"/>
      <c r="Z4" s="4"/>
    </row>
    <row r="5" ht="19.5" hidden="1" customHeight="1">
      <c r="A5" s="19" t="s">
        <v>122</v>
      </c>
      <c r="B5" s="19" t="s">
        <v>123</v>
      </c>
      <c r="C5" s="20" t="s">
        <v>124</v>
      </c>
      <c r="D5" s="20" t="s">
        <v>125</v>
      </c>
      <c r="E5" s="20" t="s">
        <v>126</v>
      </c>
      <c r="F5" s="22">
        <v>38545.0</v>
      </c>
      <c r="G5" s="21" t="s">
        <v>127</v>
      </c>
      <c r="H5" s="23" t="s">
        <v>128</v>
      </c>
      <c r="I5" s="21" t="s">
        <v>129</v>
      </c>
      <c r="J5" s="24" t="s">
        <v>130</v>
      </c>
      <c r="K5" s="19" t="s">
        <v>131</v>
      </c>
      <c r="L5" s="24" t="s">
        <v>132</v>
      </c>
      <c r="M5" s="19" t="s">
        <v>110</v>
      </c>
      <c r="N5" s="19"/>
      <c r="O5" s="28" t="s">
        <v>133</v>
      </c>
      <c r="P5" s="28" t="s">
        <v>134</v>
      </c>
      <c r="Q5" s="25" t="s">
        <v>135</v>
      </c>
      <c r="R5" s="25">
        <v>186.0</v>
      </c>
      <c r="S5" s="19" t="s">
        <v>101</v>
      </c>
      <c r="T5" s="19"/>
      <c r="U5" s="25"/>
      <c r="V5" s="25"/>
      <c r="W5" s="4"/>
      <c r="X5" s="4"/>
      <c r="Y5" s="4"/>
      <c r="Z5" s="4"/>
    </row>
    <row r="6" ht="19.5" hidden="1" customHeight="1">
      <c r="A6" s="19" t="s">
        <v>136</v>
      </c>
      <c r="B6" s="19" t="s">
        <v>137</v>
      </c>
      <c r="C6" s="20" t="s">
        <v>138</v>
      </c>
      <c r="D6" s="20" t="s">
        <v>139</v>
      </c>
      <c r="E6" s="20" t="s">
        <v>140</v>
      </c>
      <c r="F6" s="21">
        <v>2011.0</v>
      </c>
      <c r="G6" s="21" t="s">
        <v>141</v>
      </c>
      <c r="H6" s="23" t="s">
        <v>142</v>
      </c>
      <c r="I6" s="21" t="s">
        <v>143</v>
      </c>
      <c r="J6" s="24" t="s">
        <v>144</v>
      </c>
      <c r="K6" s="19" t="s">
        <v>145</v>
      </c>
      <c r="L6" s="24" t="s">
        <v>146</v>
      </c>
      <c r="M6" s="19" t="s">
        <v>110</v>
      </c>
      <c r="N6" s="19"/>
      <c r="O6" s="19"/>
      <c r="P6" s="19"/>
      <c r="Q6" s="25" t="s">
        <v>147</v>
      </c>
      <c r="R6" s="25">
        <v>25.0</v>
      </c>
      <c r="S6" s="19" t="s">
        <v>101</v>
      </c>
      <c r="T6" s="19"/>
      <c r="U6" s="25"/>
      <c r="V6" s="25"/>
      <c r="W6" s="4"/>
      <c r="X6" s="4"/>
      <c r="Y6" s="4"/>
      <c r="Z6" s="4"/>
    </row>
    <row r="7" ht="19.5" hidden="1" customHeight="1">
      <c r="A7" s="19" t="s">
        <v>148</v>
      </c>
      <c r="B7" s="19" t="s">
        <v>149</v>
      </c>
      <c r="C7" s="20" t="s">
        <v>150</v>
      </c>
      <c r="D7" s="26"/>
      <c r="E7" s="20" t="s">
        <v>151</v>
      </c>
      <c r="F7" s="21">
        <v>2003.0</v>
      </c>
      <c r="G7" s="21" t="s">
        <v>152</v>
      </c>
      <c r="H7" s="23" t="s">
        <v>153</v>
      </c>
      <c r="I7" s="21" t="s">
        <v>154</v>
      </c>
      <c r="J7" s="24" t="s">
        <v>155</v>
      </c>
      <c r="K7" s="19" t="s">
        <v>156</v>
      </c>
      <c r="L7" s="24" t="s">
        <v>157</v>
      </c>
      <c r="M7" s="19" t="s">
        <v>110</v>
      </c>
      <c r="N7" s="19"/>
      <c r="O7" s="19"/>
      <c r="P7" s="19"/>
      <c r="Q7" s="29" t="s">
        <v>158</v>
      </c>
      <c r="R7" s="25">
        <v>39.0</v>
      </c>
      <c r="S7" s="19" t="s">
        <v>159</v>
      </c>
      <c r="T7" s="19" t="s">
        <v>160</v>
      </c>
      <c r="U7" s="25"/>
      <c r="V7" s="25">
        <v>2012.0</v>
      </c>
      <c r="W7" s="4"/>
      <c r="X7" s="4"/>
      <c r="Y7" s="4"/>
      <c r="Z7" s="4"/>
    </row>
    <row r="8" ht="19.5" customHeight="1">
      <c r="A8" s="19" t="s">
        <v>161</v>
      </c>
      <c r="B8" s="19" t="s">
        <v>162</v>
      </c>
      <c r="C8" s="20" t="s">
        <v>163</v>
      </c>
      <c r="D8" s="20" t="s">
        <v>164</v>
      </c>
      <c r="E8" s="20" t="s">
        <v>126</v>
      </c>
      <c r="F8" s="21">
        <v>1993.0</v>
      </c>
      <c r="G8" s="21" t="s">
        <v>165</v>
      </c>
      <c r="H8" s="23" t="s">
        <v>166</v>
      </c>
      <c r="I8" s="21" t="s">
        <v>167</v>
      </c>
      <c r="J8" s="24" t="s">
        <v>168</v>
      </c>
      <c r="K8" s="19" t="s">
        <v>169</v>
      </c>
      <c r="L8" s="24" t="s">
        <v>170</v>
      </c>
      <c r="M8" s="19" t="s">
        <v>96</v>
      </c>
      <c r="N8" s="19" t="s">
        <v>171</v>
      </c>
      <c r="O8" s="19" t="s">
        <v>172</v>
      </c>
      <c r="P8" s="28" t="s">
        <v>173</v>
      </c>
      <c r="Q8" s="25" t="s">
        <v>174</v>
      </c>
      <c r="R8" s="25">
        <v>499.0</v>
      </c>
      <c r="S8" s="19" t="s">
        <v>101</v>
      </c>
      <c r="T8" s="19"/>
      <c r="U8" s="25"/>
      <c r="V8" s="25"/>
      <c r="W8" s="4"/>
      <c r="X8" s="4"/>
      <c r="Y8" s="4"/>
      <c r="Z8" s="4"/>
    </row>
    <row r="9" ht="19.5" hidden="1" customHeight="1">
      <c r="A9" s="19" t="s">
        <v>175</v>
      </c>
      <c r="B9" s="19" t="s">
        <v>176</v>
      </c>
      <c r="C9" s="20" t="s">
        <v>177</v>
      </c>
      <c r="D9" s="20" t="s">
        <v>125</v>
      </c>
      <c r="E9" s="21" t="s">
        <v>126</v>
      </c>
      <c r="F9" s="21">
        <v>1998.0</v>
      </c>
      <c r="G9" s="21" t="s">
        <v>178</v>
      </c>
      <c r="H9" s="23" t="s">
        <v>179</v>
      </c>
      <c r="I9" s="21" t="s">
        <v>180</v>
      </c>
      <c r="J9" s="24" t="s">
        <v>181</v>
      </c>
      <c r="K9" s="19"/>
      <c r="L9" s="19"/>
      <c r="M9" s="19" t="s">
        <v>110</v>
      </c>
      <c r="N9" s="19"/>
      <c r="O9" s="19" t="s">
        <v>182</v>
      </c>
      <c r="P9" s="19"/>
      <c r="Q9" s="25" t="s">
        <v>183</v>
      </c>
      <c r="R9" s="25">
        <v>65.0</v>
      </c>
      <c r="S9" s="19" t="s">
        <v>159</v>
      </c>
      <c r="T9" s="19" t="s">
        <v>184</v>
      </c>
      <c r="U9" s="25"/>
      <c r="V9" s="25">
        <v>2019.0</v>
      </c>
      <c r="W9" s="4"/>
      <c r="X9" s="4"/>
      <c r="Y9" s="4"/>
      <c r="Z9" s="4"/>
    </row>
    <row r="10" ht="19.5" hidden="1" customHeight="1">
      <c r="A10" s="19" t="s">
        <v>185</v>
      </c>
      <c r="B10" s="19" t="s">
        <v>186</v>
      </c>
      <c r="C10" s="20" t="s">
        <v>187</v>
      </c>
      <c r="D10" s="21" t="s">
        <v>188</v>
      </c>
      <c r="E10" s="20" t="s">
        <v>89</v>
      </c>
      <c r="F10" s="22">
        <v>41939.0</v>
      </c>
      <c r="G10" s="21" t="s">
        <v>189</v>
      </c>
      <c r="H10" s="30" t="s">
        <v>190</v>
      </c>
      <c r="I10" s="19"/>
      <c r="J10" s="19"/>
      <c r="K10" s="19"/>
      <c r="L10" s="19"/>
      <c r="M10" s="19" t="s">
        <v>110</v>
      </c>
      <c r="N10" s="19"/>
      <c r="O10" s="19"/>
      <c r="P10" s="19" t="s">
        <v>191</v>
      </c>
      <c r="Q10" s="25" t="s">
        <v>192</v>
      </c>
      <c r="R10" s="25" t="s">
        <v>112</v>
      </c>
      <c r="S10" s="19" t="s">
        <v>101</v>
      </c>
      <c r="T10" s="19"/>
      <c r="U10" s="25"/>
      <c r="V10" s="25"/>
      <c r="W10" s="4"/>
      <c r="X10" s="4"/>
      <c r="Y10" s="4"/>
      <c r="Z10" s="4"/>
    </row>
    <row r="11" ht="19.5" hidden="1" customHeight="1">
      <c r="A11" s="19" t="s">
        <v>193</v>
      </c>
      <c r="B11" s="19" t="s">
        <v>194</v>
      </c>
      <c r="C11" s="20" t="s">
        <v>195</v>
      </c>
      <c r="D11" s="20" t="s">
        <v>196</v>
      </c>
      <c r="E11" s="20" t="s">
        <v>197</v>
      </c>
      <c r="F11" s="21">
        <v>2007.0</v>
      </c>
      <c r="G11" s="21" t="s">
        <v>198</v>
      </c>
      <c r="H11" s="23" t="s">
        <v>199</v>
      </c>
      <c r="I11" s="21" t="s">
        <v>200</v>
      </c>
      <c r="J11" s="24" t="s">
        <v>201</v>
      </c>
      <c r="K11" s="19"/>
      <c r="L11" s="19"/>
      <c r="M11" s="19" t="s">
        <v>110</v>
      </c>
      <c r="N11" s="19"/>
      <c r="O11" s="19"/>
      <c r="P11" s="19" t="s">
        <v>202</v>
      </c>
      <c r="Q11" s="25" t="s">
        <v>203</v>
      </c>
      <c r="R11" s="25">
        <v>20.0</v>
      </c>
      <c r="S11" s="19" t="s">
        <v>101</v>
      </c>
      <c r="T11" s="19"/>
      <c r="U11" s="25"/>
      <c r="V11" s="25"/>
      <c r="W11" s="4"/>
      <c r="X11" s="4"/>
      <c r="Y11" s="4"/>
      <c r="Z11" s="4"/>
    </row>
    <row r="12" ht="19.5" hidden="1" customHeight="1">
      <c r="A12" s="19" t="s">
        <v>204</v>
      </c>
      <c r="B12" s="19" t="s">
        <v>205</v>
      </c>
      <c r="C12" s="20" t="s">
        <v>206</v>
      </c>
      <c r="D12" s="21" t="s">
        <v>207</v>
      </c>
      <c r="E12" s="21" t="s">
        <v>89</v>
      </c>
      <c r="F12" s="21">
        <v>2015.0</v>
      </c>
      <c r="G12" s="21" t="s">
        <v>208</v>
      </c>
      <c r="H12" s="23" t="s">
        <v>209</v>
      </c>
      <c r="I12" s="21" t="s">
        <v>210</v>
      </c>
      <c r="J12" s="24" t="s">
        <v>211</v>
      </c>
      <c r="K12" s="19"/>
      <c r="L12" s="19"/>
      <c r="M12" s="19" t="s">
        <v>110</v>
      </c>
      <c r="N12" s="19"/>
      <c r="O12" s="19"/>
      <c r="P12" s="19"/>
      <c r="Q12" s="25" t="s">
        <v>212</v>
      </c>
      <c r="R12" s="25">
        <v>9.0</v>
      </c>
      <c r="S12" s="19" t="s">
        <v>101</v>
      </c>
      <c r="T12" s="19"/>
      <c r="U12" s="25"/>
      <c r="V12" s="25"/>
      <c r="W12" s="4"/>
      <c r="X12" s="4"/>
      <c r="Y12" s="4"/>
      <c r="Z12" s="4"/>
    </row>
    <row r="13" ht="19.5" hidden="1" customHeight="1">
      <c r="A13" s="19" t="s">
        <v>213</v>
      </c>
      <c r="B13" s="19" t="s">
        <v>214</v>
      </c>
      <c r="C13" s="20" t="s">
        <v>138</v>
      </c>
      <c r="D13" s="20" t="s">
        <v>139</v>
      </c>
      <c r="E13" s="20" t="s">
        <v>140</v>
      </c>
      <c r="F13" s="22">
        <v>42362.0</v>
      </c>
      <c r="G13" s="21" t="s">
        <v>215</v>
      </c>
      <c r="H13" s="23" t="s">
        <v>216</v>
      </c>
      <c r="I13" s="21" t="s">
        <v>217</v>
      </c>
      <c r="J13" s="24" t="s">
        <v>218</v>
      </c>
      <c r="K13" s="19" t="s">
        <v>219</v>
      </c>
      <c r="L13" s="24" t="s">
        <v>220</v>
      </c>
      <c r="M13" s="19" t="s">
        <v>110</v>
      </c>
      <c r="N13" s="19"/>
      <c r="O13" s="19" t="s">
        <v>221</v>
      </c>
      <c r="P13" s="19" t="s">
        <v>222</v>
      </c>
      <c r="Q13" s="25" t="s">
        <v>223</v>
      </c>
      <c r="R13" s="25">
        <v>17.0</v>
      </c>
      <c r="S13" s="19" t="s">
        <v>101</v>
      </c>
      <c r="T13" s="19"/>
      <c r="U13" s="25"/>
      <c r="V13" s="25"/>
      <c r="W13" s="4"/>
      <c r="X13" s="4"/>
      <c r="Y13" s="4"/>
      <c r="Z13" s="4"/>
    </row>
    <row r="14" ht="19.5" hidden="1" customHeight="1">
      <c r="A14" s="19" t="s">
        <v>224</v>
      </c>
      <c r="B14" s="19" t="s">
        <v>225</v>
      </c>
      <c r="C14" s="20" t="s">
        <v>226</v>
      </c>
      <c r="D14" s="21" t="s">
        <v>227</v>
      </c>
      <c r="E14" s="20" t="s">
        <v>89</v>
      </c>
      <c r="F14" s="21">
        <v>2009.0</v>
      </c>
      <c r="G14" s="21" t="s">
        <v>228</v>
      </c>
      <c r="H14" s="23" t="s">
        <v>229</v>
      </c>
      <c r="I14" s="21" t="s">
        <v>230</v>
      </c>
      <c r="J14" s="24" t="s">
        <v>231</v>
      </c>
      <c r="K14" s="19" t="s">
        <v>232</v>
      </c>
      <c r="L14" s="24" t="s">
        <v>233</v>
      </c>
      <c r="M14" s="19" t="s">
        <v>110</v>
      </c>
      <c r="N14" s="19"/>
      <c r="O14" s="19"/>
      <c r="P14" s="19"/>
      <c r="Q14" s="25" t="s">
        <v>234</v>
      </c>
      <c r="R14" s="25">
        <v>36.0</v>
      </c>
      <c r="S14" s="19" t="s">
        <v>101</v>
      </c>
      <c r="T14" s="19"/>
      <c r="U14" s="25"/>
      <c r="V14" s="25"/>
      <c r="W14" s="4"/>
      <c r="X14" s="4"/>
      <c r="Y14" s="4"/>
      <c r="Z14" s="4"/>
    </row>
    <row r="15" ht="19.5" hidden="1" customHeight="1">
      <c r="A15" s="19" t="s">
        <v>235</v>
      </c>
      <c r="B15" s="19" t="s">
        <v>236</v>
      </c>
      <c r="C15" s="20" t="s">
        <v>237</v>
      </c>
      <c r="D15" s="20" t="s">
        <v>88</v>
      </c>
      <c r="E15" s="21" t="s">
        <v>89</v>
      </c>
      <c r="F15" s="21">
        <v>2016.0</v>
      </c>
      <c r="G15" s="21" t="s">
        <v>238</v>
      </c>
      <c r="H15" s="23" t="s">
        <v>239</v>
      </c>
      <c r="I15" s="21" t="s">
        <v>240</v>
      </c>
      <c r="J15" s="24" t="s">
        <v>241</v>
      </c>
      <c r="K15" s="19" t="s">
        <v>242</v>
      </c>
      <c r="L15" s="24" t="s">
        <v>243</v>
      </c>
      <c r="M15" s="19" t="s">
        <v>110</v>
      </c>
      <c r="N15" s="19"/>
      <c r="O15" s="19" t="s">
        <v>244</v>
      </c>
      <c r="P15" s="19" t="s">
        <v>245</v>
      </c>
      <c r="Q15" s="25" t="s">
        <v>246</v>
      </c>
      <c r="R15" s="25">
        <v>105.0</v>
      </c>
      <c r="S15" s="21" t="s">
        <v>159</v>
      </c>
      <c r="T15" s="21" t="s">
        <v>247</v>
      </c>
      <c r="U15" s="31"/>
      <c r="V15" s="31">
        <v>2020.0</v>
      </c>
      <c r="W15" s="4"/>
      <c r="X15" s="4"/>
      <c r="Y15" s="4"/>
      <c r="Z15" s="4"/>
    </row>
    <row r="16" ht="19.5" hidden="1" customHeight="1">
      <c r="A16" s="19" t="s">
        <v>248</v>
      </c>
      <c r="B16" s="19" t="s">
        <v>249</v>
      </c>
      <c r="C16" s="20" t="s">
        <v>250</v>
      </c>
      <c r="D16" s="20" t="s">
        <v>139</v>
      </c>
      <c r="E16" s="20" t="s">
        <v>140</v>
      </c>
      <c r="F16" s="21">
        <v>2003.0</v>
      </c>
      <c r="G16" s="21" t="s">
        <v>251</v>
      </c>
      <c r="H16" s="23" t="s">
        <v>252</v>
      </c>
      <c r="I16" s="21" t="s">
        <v>253</v>
      </c>
      <c r="J16" s="24" t="s">
        <v>254</v>
      </c>
      <c r="K16" s="19" t="s">
        <v>255</v>
      </c>
      <c r="L16" s="24" t="s">
        <v>256</v>
      </c>
      <c r="M16" s="19" t="s">
        <v>110</v>
      </c>
      <c r="N16" s="19"/>
      <c r="O16" s="19"/>
      <c r="P16" s="19"/>
      <c r="Q16" s="25" t="s">
        <v>257</v>
      </c>
      <c r="R16" s="25" t="s">
        <v>112</v>
      </c>
      <c r="S16" s="19" t="s">
        <v>101</v>
      </c>
      <c r="T16" s="19"/>
      <c r="U16" s="25"/>
      <c r="V16" s="25"/>
      <c r="W16" s="4"/>
      <c r="X16" s="4"/>
      <c r="Y16" s="4"/>
      <c r="Z16" s="4"/>
    </row>
    <row r="17" ht="19.5" hidden="1" customHeight="1">
      <c r="A17" s="19" t="s">
        <v>258</v>
      </c>
      <c r="B17" s="19" t="s">
        <v>259</v>
      </c>
      <c r="C17" s="20" t="s">
        <v>260</v>
      </c>
      <c r="D17" s="21" t="s">
        <v>261</v>
      </c>
      <c r="E17" s="20" t="s">
        <v>89</v>
      </c>
      <c r="F17" s="21">
        <v>2009.0</v>
      </c>
      <c r="G17" s="21" t="s">
        <v>262</v>
      </c>
      <c r="H17" s="30" t="s">
        <v>263</v>
      </c>
      <c r="I17" s="19"/>
      <c r="J17" s="19"/>
      <c r="K17" s="19"/>
      <c r="L17" s="19"/>
      <c r="M17" s="19" t="s">
        <v>110</v>
      </c>
      <c r="N17" s="19"/>
      <c r="O17" s="19" t="s">
        <v>264</v>
      </c>
      <c r="P17" s="19" t="s">
        <v>265</v>
      </c>
      <c r="Q17" s="25" t="s">
        <v>266</v>
      </c>
      <c r="R17" s="25">
        <v>29.0</v>
      </c>
      <c r="S17" s="19" t="s">
        <v>159</v>
      </c>
      <c r="T17" s="19" t="s">
        <v>267</v>
      </c>
      <c r="U17" s="25"/>
      <c r="V17" s="25">
        <v>2019.0</v>
      </c>
      <c r="W17" s="4"/>
      <c r="X17" s="4"/>
      <c r="Y17" s="4"/>
      <c r="Z17" s="4"/>
    </row>
    <row r="18" ht="19.5" hidden="1" customHeight="1">
      <c r="A18" s="19" t="s">
        <v>268</v>
      </c>
      <c r="B18" s="19" t="s">
        <v>269</v>
      </c>
      <c r="C18" s="20" t="s">
        <v>270</v>
      </c>
      <c r="D18" s="21" t="s">
        <v>261</v>
      </c>
      <c r="E18" s="32" t="s">
        <v>89</v>
      </c>
      <c r="F18" s="21">
        <v>2011.0</v>
      </c>
      <c r="G18" s="21" t="s">
        <v>271</v>
      </c>
      <c r="H18" s="30" t="s">
        <v>272</v>
      </c>
      <c r="I18" s="19"/>
      <c r="J18" s="19"/>
      <c r="K18" s="19"/>
      <c r="L18" s="19"/>
      <c r="M18" s="19" t="s">
        <v>110</v>
      </c>
      <c r="N18" s="19"/>
      <c r="O18" s="19" t="s">
        <v>133</v>
      </c>
      <c r="P18" s="19"/>
      <c r="Q18" s="25"/>
      <c r="R18" s="25" t="s">
        <v>112</v>
      </c>
      <c r="S18" s="19" t="s">
        <v>101</v>
      </c>
      <c r="T18" s="19"/>
      <c r="U18" s="25"/>
      <c r="V18" s="25"/>
      <c r="W18" s="4"/>
      <c r="X18" s="4"/>
      <c r="Y18" s="4"/>
      <c r="Z18" s="4"/>
    </row>
    <row r="19" ht="19.5" hidden="1" customHeight="1">
      <c r="A19" s="19" t="s">
        <v>273</v>
      </c>
      <c r="B19" s="19" t="s">
        <v>274</v>
      </c>
      <c r="C19" s="20" t="s">
        <v>275</v>
      </c>
      <c r="D19" s="20" t="s">
        <v>88</v>
      </c>
      <c r="E19" s="21" t="s">
        <v>89</v>
      </c>
      <c r="F19" s="21">
        <v>2014.0</v>
      </c>
      <c r="G19" s="21" t="s">
        <v>276</v>
      </c>
      <c r="H19" s="23" t="s">
        <v>277</v>
      </c>
      <c r="I19" s="21" t="s">
        <v>278</v>
      </c>
      <c r="J19" s="24" t="s">
        <v>279</v>
      </c>
      <c r="K19" s="19" t="s">
        <v>280</v>
      </c>
      <c r="L19" s="24" t="s">
        <v>281</v>
      </c>
      <c r="M19" s="19" t="s">
        <v>110</v>
      </c>
      <c r="N19" s="19"/>
      <c r="O19" s="19" t="s">
        <v>264</v>
      </c>
      <c r="P19" s="19" t="s">
        <v>234</v>
      </c>
      <c r="Q19" s="25" t="s">
        <v>266</v>
      </c>
      <c r="R19" s="25">
        <v>49.0</v>
      </c>
      <c r="S19" s="19" t="s">
        <v>101</v>
      </c>
      <c r="T19" s="19"/>
      <c r="U19" s="25"/>
      <c r="V19" s="25"/>
      <c r="W19" s="4"/>
      <c r="X19" s="4"/>
      <c r="Y19" s="4"/>
      <c r="Z19" s="4"/>
    </row>
    <row r="20" ht="19.5" hidden="1" customHeight="1">
      <c r="A20" s="19" t="s">
        <v>282</v>
      </c>
      <c r="B20" s="19" t="s">
        <v>283</v>
      </c>
      <c r="C20" s="20" t="s">
        <v>284</v>
      </c>
      <c r="D20" s="20" t="s">
        <v>188</v>
      </c>
      <c r="E20" s="20" t="s">
        <v>89</v>
      </c>
      <c r="F20" s="21">
        <v>2002.0</v>
      </c>
      <c r="G20" s="21" t="s">
        <v>285</v>
      </c>
      <c r="H20" s="30" t="s">
        <v>286</v>
      </c>
      <c r="I20" s="19"/>
      <c r="J20" s="19"/>
      <c r="K20" s="19" t="s">
        <v>287</v>
      </c>
      <c r="L20" s="24" t="s">
        <v>288</v>
      </c>
      <c r="M20" s="19" t="s">
        <v>110</v>
      </c>
      <c r="N20" s="19"/>
      <c r="O20" s="19"/>
      <c r="P20" s="19" t="s">
        <v>289</v>
      </c>
      <c r="Q20" s="25" t="s">
        <v>290</v>
      </c>
      <c r="R20" s="25">
        <v>134.0</v>
      </c>
      <c r="S20" s="19" t="s">
        <v>101</v>
      </c>
      <c r="T20" s="19"/>
      <c r="U20" s="25"/>
      <c r="V20" s="25"/>
      <c r="W20" s="4"/>
      <c r="X20" s="4"/>
      <c r="Y20" s="4"/>
      <c r="Z20" s="4"/>
    </row>
    <row r="21" ht="19.5" hidden="1" customHeight="1">
      <c r="A21" s="19" t="s">
        <v>291</v>
      </c>
      <c r="B21" s="19" t="s">
        <v>292</v>
      </c>
      <c r="C21" s="20" t="s">
        <v>293</v>
      </c>
      <c r="D21" s="26"/>
      <c r="E21" s="20" t="s">
        <v>294</v>
      </c>
      <c r="F21" s="22">
        <v>40909.0</v>
      </c>
      <c r="G21" s="21" t="s">
        <v>295</v>
      </c>
      <c r="H21" s="23" t="s">
        <v>296</v>
      </c>
      <c r="I21" s="21" t="s">
        <v>297</v>
      </c>
      <c r="J21" s="24" t="s">
        <v>298</v>
      </c>
      <c r="K21" s="19" t="s">
        <v>299</v>
      </c>
      <c r="L21" s="24" t="s">
        <v>300</v>
      </c>
      <c r="M21" s="19" t="s">
        <v>110</v>
      </c>
      <c r="N21" s="19"/>
      <c r="O21" s="19"/>
      <c r="P21" s="19"/>
      <c r="Q21" s="25" t="s">
        <v>301</v>
      </c>
      <c r="R21" s="25">
        <v>22.0</v>
      </c>
      <c r="S21" s="19" t="s">
        <v>101</v>
      </c>
      <c r="T21" s="19"/>
      <c r="U21" s="25"/>
      <c r="V21" s="25"/>
      <c r="W21" s="4"/>
      <c r="X21" s="4"/>
      <c r="Y21" s="4"/>
      <c r="Z21" s="4"/>
    </row>
    <row r="22" ht="19.5" customHeight="1">
      <c r="A22" s="19" t="s">
        <v>302</v>
      </c>
      <c r="B22" s="19" t="s">
        <v>303</v>
      </c>
      <c r="C22" s="20" t="s">
        <v>304</v>
      </c>
      <c r="D22" s="20" t="s">
        <v>304</v>
      </c>
      <c r="E22" s="20" t="s">
        <v>305</v>
      </c>
      <c r="F22" s="21">
        <v>1989.0</v>
      </c>
      <c r="G22" s="21" t="s">
        <v>306</v>
      </c>
      <c r="H22" s="23" t="s">
        <v>307</v>
      </c>
      <c r="I22" s="21" t="s">
        <v>308</v>
      </c>
      <c r="J22" s="24" t="s">
        <v>309</v>
      </c>
      <c r="K22" s="19" t="s">
        <v>310</v>
      </c>
      <c r="L22" s="24" t="s">
        <v>311</v>
      </c>
      <c r="M22" s="19" t="s">
        <v>96</v>
      </c>
      <c r="N22" s="19" t="s">
        <v>312</v>
      </c>
      <c r="O22" s="19" t="s">
        <v>182</v>
      </c>
      <c r="P22" s="19" t="s">
        <v>234</v>
      </c>
      <c r="Q22" s="25" t="s">
        <v>313</v>
      </c>
      <c r="R22" s="29">
        <v>506000.0</v>
      </c>
      <c r="S22" s="19" t="s">
        <v>101</v>
      </c>
      <c r="T22" s="19"/>
      <c r="U22" s="25"/>
      <c r="V22" s="25"/>
      <c r="W22" s="4"/>
      <c r="X22" s="4"/>
      <c r="Y22" s="4"/>
      <c r="Z22" s="4"/>
    </row>
    <row r="23" ht="19.5" hidden="1" customHeight="1">
      <c r="A23" s="19" t="s">
        <v>314</v>
      </c>
      <c r="B23" s="19" t="s">
        <v>314</v>
      </c>
      <c r="C23" s="20" t="s">
        <v>315</v>
      </c>
      <c r="D23" s="21" t="s">
        <v>261</v>
      </c>
      <c r="E23" s="32" t="s">
        <v>89</v>
      </c>
      <c r="F23" s="21">
        <v>2014.0</v>
      </c>
      <c r="G23" s="21" t="s">
        <v>316</v>
      </c>
      <c r="H23" s="23" t="s">
        <v>317</v>
      </c>
      <c r="I23" s="21" t="s">
        <v>318</v>
      </c>
      <c r="J23" s="24" t="s">
        <v>319</v>
      </c>
      <c r="K23" s="19" t="s">
        <v>320</v>
      </c>
      <c r="L23" s="24" t="s">
        <v>321</v>
      </c>
      <c r="M23" s="19" t="s">
        <v>110</v>
      </c>
      <c r="N23" s="19"/>
      <c r="O23" s="19" t="s">
        <v>133</v>
      </c>
      <c r="P23" s="19" t="s">
        <v>322</v>
      </c>
      <c r="Q23" s="25" t="s">
        <v>323</v>
      </c>
      <c r="R23" s="25">
        <v>30.0</v>
      </c>
      <c r="S23" s="19" t="s">
        <v>101</v>
      </c>
      <c r="T23" s="19"/>
      <c r="U23" s="25"/>
      <c r="V23" s="25"/>
      <c r="W23" s="4"/>
      <c r="X23" s="4"/>
      <c r="Y23" s="4"/>
      <c r="Z23" s="4"/>
    </row>
    <row r="24" ht="19.5" customHeight="1">
      <c r="A24" s="19" t="s">
        <v>324</v>
      </c>
      <c r="B24" s="25" t="s">
        <v>325</v>
      </c>
      <c r="C24" s="33" t="s">
        <v>326</v>
      </c>
      <c r="D24" s="32" t="s">
        <v>115</v>
      </c>
      <c r="E24" s="32" t="s">
        <v>89</v>
      </c>
      <c r="F24" s="34" t="s">
        <v>327</v>
      </c>
      <c r="G24" s="31" t="s">
        <v>328</v>
      </c>
      <c r="H24" s="23" t="s">
        <v>329</v>
      </c>
      <c r="I24" s="21" t="s">
        <v>330</v>
      </c>
      <c r="J24" s="24" t="s">
        <v>331</v>
      </c>
      <c r="K24" s="19" t="s">
        <v>332</v>
      </c>
      <c r="L24" s="24" t="s">
        <v>333</v>
      </c>
      <c r="M24" s="19" t="s">
        <v>96</v>
      </c>
      <c r="N24" s="35" t="s">
        <v>334</v>
      </c>
      <c r="O24" s="25" t="s">
        <v>335</v>
      </c>
      <c r="P24" s="19" t="s">
        <v>336</v>
      </c>
      <c r="Q24" s="25"/>
      <c r="R24" s="25" t="s">
        <v>112</v>
      </c>
      <c r="S24" s="19" t="s">
        <v>159</v>
      </c>
      <c r="T24" s="24" t="s">
        <v>337</v>
      </c>
      <c r="U24" s="36"/>
      <c r="V24" s="36">
        <v>43739.0</v>
      </c>
      <c r="W24" s="4"/>
      <c r="X24" s="4"/>
      <c r="Y24" s="4"/>
      <c r="Z24" s="4"/>
    </row>
    <row r="25" ht="19.5" hidden="1" customHeight="1">
      <c r="A25" s="19" t="s">
        <v>338</v>
      </c>
      <c r="B25" s="19" t="s">
        <v>339</v>
      </c>
      <c r="C25" s="20" t="s">
        <v>340</v>
      </c>
      <c r="D25" s="20" t="s">
        <v>88</v>
      </c>
      <c r="E25" s="21" t="s">
        <v>89</v>
      </c>
      <c r="F25" s="37">
        <v>43191.0</v>
      </c>
      <c r="G25" s="21" t="s">
        <v>341</v>
      </c>
      <c r="H25" s="23" t="s">
        <v>342</v>
      </c>
      <c r="I25" s="21" t="s">
        <v>343</v>
      </c>
      <c r="J25" s="24" t="s">
        <v>344</v>
      </c>
      <c r="K25" s="19" t="s">
        <v>345</v>
      </c>
      <c r="L25" s="24" t="s">
        <v>346</v>
      </c>
      <c r="M25" s="19" t="s">
        <v>110</v>
      </c>
      <c r="N25" s="19"/>
      <c r="O25" s="19" t="s">
        <v>133</v>
      </c>
      <c r="P25" s="19" t="s">
        <v>347</v>
      </c>
      <c r="Q25" s="25" t="s">
        <v>348</v>
      </c>
      <c r="R25" s="25">
        <v>71.0</v>
      </c>
      <c r="S25" s="19" t="s">
        <v>101</v>
      </c>
      <c r="T25" s="19"/>
      <c r="U25" s="25"/>
      <c r="V25" s="25"/>
      <c r="W25" s="4"/>
      <c r="X25" s="4"/>
      <c r="Y25" s="4"/>
      <c r="Z25" s="4"/>
    </row>
    <row r="26" ht="19.5" hidden="1" customHeight="1">
      <c r="A26" s="19" t="s">
        <v>349</v>
      </c>
      <c r="B26" s="19" t="s">
        <v>350</v>
      </c>
      <c r="C26" s="20" t="s">
        <v>351</v>
      </c>
      <c r="D26" s="20" t="s">
        <v>352</v>
      </c>
      <c r="E26" s="20" t="s">
        <v>89</v>
      </c>
      <c r="F26" s="21">
        <v>2009.0</v>
      </c>
      <c r="G26" s="21" t="s">
        <v>353</v>
      </c>
      <c r="H26" s="23" t="s">
        <v>354</v>
      </c>
      <c r="I26" s="21" t="s">
        <v>355</v>
      </c>
      <c r="J26" s="24" t="s">
        <v>356</v>
      </c>
      <c r="K26" s="19" t="s">
        <v>357</v>
      </c>
      <c r="L26" s="24" t="s">
        <v>358</v>
      </c>
      <c r="M26" s="19" t="s">
        <v>110</v>
      </c>
      <c r="N26" s="19"/>
      <c r="O26" s="19" t="s">
        <v>264</v>
      </c>
      <c r="P26" s="19" t="s">
        <v>359</v>
      </c>
      <c r="Q26" s="25" t="s">
        <v>360</v>
      </c>
      <c r="R26" s="25">
        <v>6.0</v>
      </c>
      <c r="S26" s="19" t="s">
        <v>101</v>
      </c>
      <c r="T26" s="19"/>
      <c r="U26" s="25"/>
      <c r="V26" s="25"/>
      <c r="W26" s="4"/>
      <c r="X26" s="4"/>
      <c r="Y26" s="4"/>
      <c r="Z26" s="4"/>
    </row>
    <row r="27" ht="19.5" hidden="1" customHeight="1">
      <c r="A27" s="19" t="s">
        <v>361</v>
      </c>
      <c r="B27" s="19" t="s">
        <v>362</v>
      </c>
      <c r="C27" s="20" t="s">
        <v>363</v>
      </c>
      <c r="D27" s="21" t="s">
        <v>364</v>
      </c>
      <c r="E27" s="20" t="s">
        <v>89</v>
      </c>
      <c r="F27" s="22">
        <v>40087.0</v>
      </c>
      <c r="G27" s="21" t="s">
        <v>365</v>
      </c>
      <c r="H27" s="23" t="s">
        <v>366</v>
      </c>
      <c r="I27" s="21" t="s">
        <v>367</v>
      </c>
      <c r="J27" s="24" t="s">
        <v>368</v>
      </c>
      <c r="K27" s="19" t="s">
        <v>369</v>
      </c>
      <c r="L27" s="24" t="s">
        <v>370</v>
      </c>
      <c r="M27" s="19" t="s">
        <v>110</v>
      </c>
      <c r="N27" s="19"/>
      <c r="O27" s="19" t="s">
        <v>371</v>
      </c>
      <c r="P27" s="19" t="s">
        <v>372</v>
      </c>
      <c r="Q27" s="25" t="s">
        <v>373</v>
      </c>
      <c r="R27" s="25">
        <v>81.0</v>
      </c>
      <c r="S27" s="19" t="s">
        <v>101</v>
      </c>
      <c r="T27" s="19"/>
      <c r="U27" s="25"/>
      <c r="V27" s="25"/>
      <c r="W27" s="4"/>
      <c r="X27" s="4"/>
      <c r="Y27" s="4"/>
      <c r="Z27" s="4"/>
    </row>
    <row r="28" ht="19.5" hidden="1" customHeight="1">
      <c r="A28" s="19" t="s">
        <v>374</v>
      </c>
      <c r="B28" s="19" t="s">
        <v>375</v>
      </c>
      <c r="C28" s="20" t="s">
        <v>376</v>
      </c>
      <c r="D28" s="20" t="s">
        <v>88</v>
      </c>
      <c r="E28" s="21" t="s">
        <v>89</v>
      </c>
      <c r="F28" s="22">
        <v>42217.0</v>
      </c>
      <c r="G28" s="21" t="s">
        <v>377</v>
      </c>
      <c r="H28" s="23" t="s">
        <v>378</v>
      </c>
      <c r="I28" s="21" t="s">
        <v>379</v>
      </c>
      <c r="J28" s="24" t="s">
        <v>380</v>
      </c>
      <c r="K28" s="19" t="s">
        <v>381</v>
      </c>
      <c r="L28" s="24" t="s">
        <v>382</v>
      </c>
      <c r="M28" s="19" t="s">
        <v>110</v>
      </c>
      <c r="N28" s="19"/>
      <c r="O28" s="19" t="s">
        <v>383</v>
      </c>
      <c r="P28" s="19" t="s">
        <v>384</v>
      </c>
      <c r="Q28" s="25" t="s">
        <v>385</v>
      </c>
      <c r="R28" s="25">
        <v>62.0</v>
      </c>
      <c r="S28" s="19" t="s">
        <v>101</v>
      </c>
      <c r="T28" s="19"/>
      <c r="U28" s="25"/>
      <c r="V28" s="25"/>
      <c r="W28" s="4"/>
      <c r="X28" s="4"/>
      <c r="Y28" s="4"/>
      <c r="Z28" s="4"/>
    </row>
    <row r="29" ht="19.5" hidden="1" customHeight="1">
      <c r="A29" s="19" t="s">
        <v>386</v>
      </c>
      <c r="B29" s="19" t="s">
        <v>387</v>
      </c>
      <c r="C29" s="20" t="s">
        <v>388</v>
      </c>
      <c r="D29" s="20" t="s">
        <v>88</v>
      </c>
      <c r="E29" s="21" t="s">
        <v>89</v>
      </c>
      <c r="F29" s="21">
        <v>1999.0</v>
      </c>
      <c r="G29" s="21" t="s">
        <v>389</v>
      </c>
      <c r="H29" s="23" t="s">
        <v>390</v>
      </c>
      <c r="I29" s="21" t="s">
        <v>391</v>
      </c>
      <c r="J29" s="24" t="s">
        <v>392</v>
      </c>
      <c r="K29" s="19" t="s">
        <v>393</v>
      </c>
      <c r="L29" s="24" t="s">
        <v>394</v>
      </c>
      <c r="M29" s="19" t="s">
        <v>110</v>
      </c>
      <c r="N29" s="19"/>
      <c r="O29" s="19" t="s">
        <v>221</v>
      </c>
      <c r="P29" s="19" t="s">
        <v>395</v>
      </c>
      <c r="Q29" s="25" t="s">
        <v>396</v>
      </c>
      <c r="R29" s="25">
        <v>150.0</v>
      </c>
      <c r="S29" s="19" t="s">
        <v>101</v>
      </c>
      <c r="T29" s="19"/>
      <c r="U29" s="25"/>
      <c r="V29" s="25"/>
      <c r="W29" s="4"/>
      <c r="X29" s="4"/>
      <c r="Y29" s="4"/>
      <c r="Z29" s="4"/>
    </row>
    <row r="30" ht="19.5" hidden="1" customHeight="1">
      <c r="A30" s="19" t="s">
        <v>397</v>
      </c>
      <c r="B30" s="19" t="s">
        <v>398</v>
      </c>
      <c r="C30" s="20" t="s">
        <v>399</v>
      </c>
      <c r="D30" s="20" t="s">
        <v>400</v>
      </c>
      <c r="E30" s="20" t="s">
        <v>89</v>
      </c>
      <c r="F30" s="21">
        <v>1987.0</v>
      </c>
      <c r="G30" s="21" t="s">
        <v>401</v>
      </c>
      <c r="H30" s="23" t="s">
        <v>402</v>
      </c>
      <c r="I30" s="21" t="s">
        <v>403</v>
      </c>
      <c r="J30" s="24" t="s">
        <v>404</v>
      </c>
      <c r="K30" s="19" t="s">
        <v>405</v>
      </c>
      <c r="L30" s="24" t="s">
        <v>406</v>
      </c>
      <c r="M30" s="19" t="s">
        <v>110</v>
      </c>
      <c r="N30" s="19"/>
      <c r="O30" s="19" t="s">
        <v>407</v>
      </c>
      <c r="P30" s="19" t="s">
        <v>408</v>
      </c>
      <c r="Q30" s="25" t="s">
        <v>409</v>
      </c>
      <c r="R30" s="25">
        <v>150.0</v>
      </c>
      <c r="S30" s="19" t="s">
        <v>101</v>
      </c>
      <c r="T30" s="19"/>
      <c r="U30" s="25"/>
      <c r="V30" s="25"/>
      <c r="W30" s="4"/>
      <c r="X30" s="4"/>
      <c r="Y30" s="4"/>
      <c r="Z30" s="4"/>
    </row>
    <row r="31" ht="19.5" hidden="1" customHeight="1">
      <c r="A31" s="19" t="s">
        <v>410</v>
      </c>
      <c r="B31" s="19" t="s">
        <v>411</v>
      </c>
      <c r="C31" s="20" t="s">
        <v>412</v>
      </c>
      <c r="D31" s="21" t="s">
        <v>413</v>
      </c>
      <c r="E31" s="20" t="s">
        <v>89</v>
      </c>
      <c r="F31" s="21">
        <v>2001.0</v>
      </c>
      <c r="G31" s="21" t="s">
        <v>414</v>
      </c>
      <c r="H31" s="23" t="s">
        <v>415</v>
      </c>
      <c r="I31" s="21" t="s">
        <v>416</v>
      </c>
      <c r="J31" s="24" t="s">
        <v>417</v>
      </c>
      <c r="K31" s="19"/>
      <c r="L31" s="19"/>
      <c r="M31" s="19" t="s">
        <v>110</v>
      </c>
      <c r="N31" s="19"/>
      <c r="O31" s="19"/>
      <c r="P31" s="19" t="s">
        <v>212</v>
      </c>
      <c r="Q31" s="25" t="s">
        <v>418</v>
      </c>
      <c r="R31" s="25">
        <v>77.0</v>
      </c>
      <c r="S31" s="19" t="s">
        <v>101</v>
      </c>
      <c r="T31" s="19"/>
      <c r="U31" s="25"/>
      <c r="V31" s="25"/>
      <c r="W31" s="4"/>
      <c r="X31" s="4"/>
      <c r="Y31" s="4"/>
      <c r="Z31" s="4"/>
    </row>
    <row r="32" ht="19.5" hidden="1" customHeight="1">
      <c r="A32" s="19" t="s">
        <v>419</v>
      </c>
      <c r="B32" s="19" t="s">
        <v>420</v>
      </c>
      <c r="C32" s="20" t="s">
        <v>115</v>
      </c>
      <c r="D32" s="21" t="s">
        <v>115</v>
      </c>
      <c r="E32" s="20" t="s">
        <v>89</v>
      </c>
      <c r="F32" s="21">
        <v>1994.0</v>
      </c>
      <c r="G32" s="21" t="s">
        <v>421</v>
      </c>
      <c r="H32" s="23" t="s">
        <v>422</v>
      </c>
      <c r="I32" s="21" t="s">
        <v>423</v>
      </c>
      <c r="J32" s="24" t="s">
        <v>424</v>
      </c>
      <c r="K32" s="19" t="s">
        <v>425</v>
      </c>
      <c r="L32" s="24" t="s">
        <v>426</v>
      </c>
      <c r="M32" s="19" t="s">
        <v>110</v>
      </c>
      <c r="N32" s="19"/>
      <c r="O32" s="19"/>
      <c r="P32" s="19"/>
      <c r="Q32" s="25" t="s">
        <v>266</v>
      </c>
      <c r="R32" s="25">
        <v>204.0</v>
      </c>
      <c r="S32" s="19" t="s">
        <v>101</v>
      </c>
      <c r="T32" s="19"/>
      <c r="U32" s="25"/>
      <c r="V32" s="25"/>
      <c r="W32" s="4"/>
      <c r="X32" s="4"/>
      <c r="Y32" s="4"/>
      <c r="Z32" s="4"/>
    </row>
    <row r="33" ht="19.5" hidden="1" customHeight="1">
      <c r="A33" s="19" t="s">
        <v>427</v>
      </c>
      <c r="B33" s="19" t="s">
        <v>428</v>
      </c>
      <c r="C33" s="33" t="s">
        <v>429</v>
      </c>
      <c r="D33" s="32" t="s">
        <v>88</v>
      </c>
      <c r="E33" s="32" t="s">
        <v>89</v>
      </c>
      <c r="F33" s="38">
        <v>33604.0</v>
      </c>
      <c r="G33" s="31" t="s">
        <v>430</v>
      </c>
      <c r="H33" s="23" t="s">
        <v>431</v>
      </c>
      <c r="I33" s="21" t="s">
        <v>432</v>
      </c>
      <c r="J33" s="24" t="s">
        <v>433</v>
      </c>
      <c r="K33" s="19"/>
      <c r="L33" s="19"/>
      <c r="M33" s="19" t="s">
        <v>110</v>
      </c>
      <c r="N33" s="19"/>
      <c r="O33" s="19"/>
      <c r="P33" s="19"/>
      <c r="Q33" s="25" t="s">
        <v>434</v>
      </c>
      <c r="R33" s="39">
        <v>44105.0</v>
      </c>
      <c r="S33" s="19" t="s">
        <v>101</v>
      </c>
      <c r="T33" s="19"/>
      <c r="U33" s="25"/>
      <c r="V33" s="25"/>
      <c r="W33" s="4"/>
      <c r="X33" s="4"/>
      <c r="Y33" s="4"/>
      <c r="Z33" s="4"/>
    </row>
    <row r="34" ht="19.5" hidden="1" customHeight="1">
      <c r="A34" s="19" t="s">
        <v>435</v>
      </c>
      <c r="B34" s="25" t="s">
        <v>436</v>
      </c>
      <c r="C34" s="33" t="s">
        <v>437</v>
      </c>
      <c r="D34" s="32" t="s">
        <v>88</v>
      </c>
      <c r="E34" s="32" t="s">
        <v>89</v>
      </c>
      <c r="F34" s="31">
        <v>2019.0</v>
      </c>
      <c r="G34" s="31" t="s">
        <v>438</v>
      </c>
      <c r="H34" s="23" t="s">
        <v>439</v>
      </c>
      <c r="I34" s="21" t="s">
        <v>440</v>
      </c>
      <c r="J34" s="24" t="s">
        <v>441</v>
      </c>
      <c r="K34" s="19" t="s">
        <v>442</v>
      </c>
      <c r="L34" s="24" t="s">
        <v>443</v>
      </c>
      <c r="M34" s="19" t="s">
        <v>110</v>
      </c>
      <c r="N34" s="19"/>
      <c r="O34" s="25" t="s">
        <v>444</v>
      </c>
      <c r="P34" s="19" t="s">
        <v>445</v>
      </c>
      <c r="Q34" s="25"/>
      <c r="R34" s="25" t="s">
        <v>112</v>
      </c>
      <c r="S34" s="19" t="s">
        <v>101</v>
      </c>
      <c r="T34" s="19"/>
      <c r="U34" s="25"/>
      <c r="V34" s="25"/>
      <c r="W34" s="4"/>
      <c r="X34" s="4"/>
      <c r="Y34" s="4"/>
      <c r="Z34" s="4"/>
    </row>
    <row r="35" ht="19.5" hidden="1" customHeight="1">
      <c r="A35" s="19" t="s">
        <v>446</v>
      </c>
      <c r="B35" s="25" t="s">
        <v>447</v>
      </c>
      <c r="C35" s="33" t="s">
        <v>163</v>
      </c>
      <c r="D35" s="32" t="s">
        <v>164</v>
      </c>
      <c r="E35" s="32" t="s">
        <v>126</v>
      </c>
      <c r="F35" s="31">
        <v>1987.0</v>
      </c>
      <c r="G35" s="31" t="s">
        <v>448</v>
      </c>
      <c r="H35" s="23" t="s">
        <v>449</v>
      </c>
      <c r="I35" s="21" t="s">
        <v>450</v>
      </c>
      <c r="J35" s="24" t="s">
        <v>451</v>
      </c>
      <c r="K35" s="19"/>
      <c r="L35" s="19"/>
      <c r="M35" s="19" t="s">
        <v>110</v>
      </c>
      <c r="N35" s="19"/>
      <c r="O35" s="25" t="s">
        <v>452</v>
      </c>
      <c r="P35" s="19" t="s">
        <v>453</v>
      </c>
      <c r="Q35" s="25" t="s">
        <v>454</v>
      </c>
      <c r="R35" s="35" t="s">
        <v>455</v>
      </c>
      <c r="S35" s="19" t="s">
        <v>101</v>
      </c>
      <c r="T35" s="19"/>
      <c r="U35" s="25"/>
      <c r="V35" s="25"/>
      <c r="W35" s="4"/>
      <c r="X35" s="4"/>
      <c r="Y35" s="4"/>
      <c r="Z35" s="4"/>
    </row>
    <row r="36" ht="19.5" hidden="1" customHeight="1">
      <c r="A36" s="19" t="s">
        <v>456</v>
      </c>
      <c r="B36" s="19" t="s">
        <v>457</v>
      </c>
      <c r="C36" s="33" t="s">
        <v>458</v>
      </c>
      <c r="D36" s="32" t="s">
        <v>459</v>
      </c>
      <c r="E36" s="32" t="s">
        <v>460</v>
      </c>
      <c r="F36" s="38">
        <v>32874.0</v>
      </c>
      <c r="G36" s="31" t="s">
        <v>461</v>
      </c>
      <c r="H36" s="23" t="s">
        <v>462</v>
      </c>
      <c r="I36" s="21" t="s">
        <v>463</v>
      </c>
      <c r="J36" s="24" t="s">
        <v>464</v>
      </c>
      <c r="K36" s="19"/>
      <c r="L36" s="19"/>
      <c r="M36" s="19" t="s">
        <v>110</v>
      </c>
      <c r="N36" s="19"/>
      <c r="O36" s="19"/>
      <c r="P36" s="19"/>
      <c r="Q36" s="25" t="s">
        <v>147</v>
      </c>
      <c r="R36" s="35" t="s">
        <v>465</v>
      </c>
      <c r="S36" s="19" t="s">
        <v>101</v>
      </c>
      <c r="T36" s="19"/>
      <c r="U36" s="25"/>
      <c r="V36" s="25"/>
      <c r="W36" s="4"/>
      <c r="X36" s="4"/>
      <c r="Y36" s="4"/>
      <c r="Z36" s="4"/>
    </row>
    <row r="37" ht="19.5" hidden="1" customHeight="1">
      <c r="A37" s="19" t="s">
        <v>466</v>
      </c>
      <c r="B37" s="19" t="s">
        <v>467</v>
      </c>
      <c r="C37" s="33" t="s">
        <v>468</v>
      </c>
      <c r="D37" s="32" t="s">
        <v>469</v>
      </c>
      <c r="E37" s="32" t="s">
        <v>89</v>
      </c>
      <c r="F37" s="21">
        <v>2016.0</v>
      </c>
      <c r="G37" s="21" t="s">
        <v>470</v>
      </c>
      <c r="H37" s="30" t="s">
        <v>471</v>
      </c>
      <c r="I37" s="21" t="s">
        <v>472</v>
      </c>
      <c r="J37" s="24" t="s">
        <v>473</v>
      </c>
      <c r="K37" s="19"/>
      <c r="L37" s="19"/>
      <c r="M37" s="19" t="s">
        <v>110</v>
      </c>
      <c r="N37" s="19"/>
      <c r="O37" s="19"/>
      <c r="P37" s="19"/>
      <c r="Q37" s="25" t="s">
        <v>474</v>
      </c>
      <c r="R37" s="25" t="s">
        <v>112</v>
      </c>
      <c r="S37" s="19" t="s">
        <v>101</v>
      </c>
      <c r="T37" s="19"/>
      <c r="U37" s="25"/>
      <c r="V37" s="25"/>
      <c r="W37" s="4"/>
      <c r="X37" s="4"/>
      <c r="Y37" s="4"/>
      <c r="Z37" s="4"/>
    </row>
    <row r="38" ht="19.5" hidden="1" customHeight="1">
      <c r="A38" s="19" t="s">
        <v>475</v>
      </c>
      <c r="B38" s="25" t="s">
        <v>476</v>
      </c>
      <c r="C38" s="33" t="s">
        <v>477</v>
      </c>
      <c r="D38" s="32" t="s">
        <v>88</v>
      </c>
      <c r="E38" s="32" t="s">
        <v>89</v>
      </c>
      <c r="F38" s="31">
        <v>2017.0</v>
      </c>
      <c r="G38" s="31" t="s">
        <v>478</v>
      </c>
      <c r="H38" s="23" t="s">
        <v>479</v>
      </c>
      <c r="I38" s="21" t="s">
        <v>480</v>
      </c>
      <c r="J38" s="24" t="s">
        <v>481</v>
      </c>
      <c r="K38" s="19"/>
      <c r="L38" s="19"/>
      <c r="M38" s="19" t="s">
        <v>110</v>
      </c>
      <c r="N38" s="19"/>
      <c r="O38" s="25" t="s">
        <v>371</v>
      </c>
      <c r="P38" s="19" t="s">
        <v>482</v>
      </c>
      <c r="Q38" s="25" t="s">
        <v>212</v>
      </c>
      <c r="R38" s="39">
        <v>44105.0</v>
      </c>
      <c r="S38" s="19" t="s">
        <v>101</v>
      </c>
      <c r="T38" s="19"/>
      <c r="U38" s="25"/>
      <c r="V38" s="25"/>
      <c r="W38" s="4"/>
      <c r="X38" s="4"/>
      <c r="Y38" s="4"/>
      <c r="Z38" s="4"/>
    </row>
    <row r="39" ht="19.5" hidden="1" customHeight="1">
      <c r="A39" s="19" t="s">
        <v>483</v>
      </c>
      <c r="B39" s="19" t="s">
        <v>483</v>
      </c>
      <c r="C39" s="33" t="s">
        <v>138</v>
      </c>
      <c r="D39" s="32" t="s">
        <v>139</v>
      </c>
      <c r="E39" s="32" t="s">
        <v>140</v>
      </c>
      <c r="F39" s="31">
        <v>1998.0</v>
      </c>
      <c r="G39" s="31" t="s">
        <v>484</v>
      </c>
      <c r="H39" s="23" t="s">
        <v>485</v>
      </c>
      <c r="I39" s="19"/>
      <c r="J39" s="19"/>
      <c r="K39" s="19"/>
      <c r="L39" s="19"/>
      <c r="M39" s="19" t="s">
        <v>110</v>
      </c>
      <c r="N39" s="19"/>
      <c r="O39" s="19"/>
      <c r="P39" s="19"/>
      <c r="Q39" s="25"/>
      <c r="R39" s="25"/>
      <c r="S39" s="19" t="s">
        <v>101</v>
      </c>
      <c r="T39" s="19"/>
      <c r="U39" s="25"/>
      <c r="V39" s="25"/>
      <c r="W39" s="4"/>
      <c r="X39" s="4"/>
      <c r="Y39" s="4"/>
      <c r="Z39" s="4"/>
    </row>
    <row r="40" ht="19.5" hidden="1" customHeight="1">
      <c r="A40" s="19" t="s">
        <v>486</v>
      </c>
      <c r="B40" s="25" t="s">
        <v>487</v>
      </c>
      <c r="C40" s="33" t="s">
        <v>138</v>
      </c>
      <c r="D40" s="32" t="s">
        <v>139</v>
      </c>
      <c r="E40" s="32" t="s">
        <v>140</v>
      </c>
      <c r="F40" s="31">
        <v>2004.0</v>
      </c>
      <c r="G40" s="31" t="s">
        <v>488</v>
      </c>
      <c r="H40" s="30" t="s">
        <v>489</v>
      </c>
      <c r="I40" s="21" t="s">
        <v>490</v>
      </c>
      <c r="J40" s="24" t="s">
        <v>491</v>
      </c>
      <c r="K40" s="19"/>
      <c r="L40" s="19"/>
      <c r="M40" s="19" t="s">
        <v>110</v>
      </c>
      <c r="N40" s="19"/>
      <c r="O40" s="19"/>
      <c r="P40" s="19"/>
      <c r="Q40" s="25" t="s">
        <v>266</v>
      </c>
      <c r="R40" s="35" t="s">
        <v>112</v>
      </c>
      <c r="S40" s="19" t="s">
        <v>101</v>
      </c>
      <c r="T40" s="19"/>
      <c r="U40" s="25"/>
      <c r="V40" s="25"/>
      <c r="W40" s="4"/>
      <c r="X40" s="4"/>
      <c r="Y40" s="4"/>
      <c r="Z40" s="4"/>
    </row>
    <row r="41" ht="19.5" hidden="1" customHeight="1">
      <c r="A41" s="19" t="s">
        <v>492</v>
      </c>
      <c r="B41" s="19" t="s">
        <v>493</v>
      </c>
      <c r="C41" s="33" t="s">
        <v>494</v>
      </c>
      <c r="D41" s="32" t="s">
        <v>495</v>
      </c>
      <c r="E41" s="32" t="s">
        <v>105</v>
      </c>
      <c r="F41" s="31">
        <v>1988.0</v>
      </c>
      <c r="G41" s="31" t="s">
        <v>496</v>
      </c>
      <c r="H41" s="23" t="s">
        <v>497</v>
      </c>
      <c r="I41" s="21" t="s">
        <v>498</v>
      </c>
      <c r="J41" s="24" t="s">
        <v>499</v>
      </c>
      <c r="K41" s="19"/>
      <c r="L41" s="19"/>
      <c r="M41" s="19" t="s">
        <v>110</v>
      </c>
      <c r="N41" s="19"/>
      <c r="O41" s="19"/>
      <c r="P41" s="19"/>
      <c r="Q41" s="25" t="s">
        <v>234</v>
      </c>
      <c r="R41" s="35" t="s">
        <v>500</v>
      </c>
      <c r="S41" s="19" t="s">
        <v>101</v>
      </c>
      <c r="T41" s="19"/>
      <c r="U41" s="25"/>
      <c r="V41" s="25"/>
      <c r="W41" s="4"/>
      <c r="X41" s="4"/>
      <c r="Y41" s="4"/>
      <c r="Z41" s="4"/>
    </row>
    <row r="42" ht="19.5" hidden="1" customHeight="1">
      <c r="A42" s="19" t="s">
        <v>501</v>
      </c>
      <c r="B42" s="19" t="s">
        <v>502</v>
      </c>
      <c r="C42" s="20" t="s">
        <v>503</v>
      </c>
      <c r="D42" s="21" t="s">
        <v>207</v>
      </c>
      <c r="E42" s="21" t="s">
        <v>89</v>
      </c>
      <c r="F42" s="31">
        <v>2004.0</v>
      </c>
      <c r="G42" s="31" t="s">
        <v>504</v>
      </c>
      <c r="H42" s="23" t="s">
        <v>505</v>
      </c>
      <c r="I42" s="21" t="s">
        <v>506</v>
      </c>
      <c r="J42" s="19"/>
      <c r="K42" s="19" t="s">
        <v>507</v>
      </c>
      <c r="L42" s="24" t="s">
        <v>508</v>
      </c>
      <c r="M42" s="19" t="s">
        <v>110</v>
      </c>
      <c r="N42" s="19" t="s">
        <v>509</v>
      </c>
      <c r="O42" s="19"/>
      <c r="P42" s="19"/>
      <c r="Q42" s="25" t="s">
        <v>203</v>
      </c>
      <c r="R42" s="25" t="s">
        <v>112</v>
      </c>
      <c r="S42" s="19" t="s">
        <v>101</v>
      </c>
      <c r="T42" s="19"/>
      <c r="U42" s="25"/>
      <c r="V42" s="25"/>
      <c r="W42" s="4"/>
      <c r="X42" s="4"/>
      <c r="Y42" s="4"/>
      <c r="Z42" s="4"/>
    </row>
    <row r="43" ht="19.5" hidden="1" customHeight="1">
      <c r="A43" s="19" t="s">
        <v>510</v>
      </c>
      <c r="B43" s="19" t="s">
        <v>511</v>
      </c>
      <c r="C43" s="33" t="s">
        <v>512</v>
      </c>
      <c r="D43" s="32" t="s">
        <v>207</v>
      </c>
      <c r="E43" s="32" t="s">
        <v>89</v>
      </c>
      <c r="F43" s="21">
        <v>2005.0</v>
      </c>
      <c r="G43" s="21" t="s">
        <v>513</v>
      </c>
      <c r="H43" s="30" t="s">
        <v>514</v>
      </c>
      <c r="I43" s="21" t="s">
        <v>515</v>
      </c>
      <c r="J43" s="24" t="s">
        <v>516</v>
      </c>
      <c r="K43" s="19"/>
      <c r="L43" s="19"/>
      <c r="M43" s="19" t="s">
        <v>110</v>
      </c>
      <c r="N43" s="19"/>
      <c r="O43" s="19"/>
      <c r="P43" s="19"/>
      <c r="Q43" s="25" t="s">
        <v>474</v>
      </c>
      <c r="R43" s="25">
        <v>21.0</v>
      </c>
      <c r="S43" s="19" t="s">
        <v>159</v>
      </c>
      <c r="T43" s="19" t="s">
        <v>517</v>
      </c>
      <c r="U43" s="36"/>
      <c r="V43" s="36">
        <v>43579.0</v>
      </c>
      <c r="W43" s="4"/>
      <c r="X43" s="4"/>
      <c r="Y43" s="4"/>
      <c r="Z43" s="4"/>
    </row>
    <row r="44" ht="19.5" hidden="1" customHeight="1">
      <c r="A44" s="19" t="s">
        <v>518</v>
      </c>
      <c r="B44" s="19" t="s">
        <v>519</v>
      </c>
      <c r="C44" s="33" t="s">
        <v>304</v>
      </c>
      <c r="D44" s="32" t="s">
        <v>304</v>
      </c>
      <c r="E44" s="32" t="s">
        <v>305</v>
      </c>
      <c r="F44" s="31">
        <v>2004.0</v>
      </c>
      <c r="G44" s="31" t="s">
        <v>520</v>
      </c>
      <c r="H44" s="23" t="s">
        <v>521</v>
      </c>
      <c r="I44" s="21" t="s">
        <v>522</v>
      </c>
      <c r="J44" s="24" t="s">
        <v>523</v>
      </c>
      <c r="K44" s="19" t="s">
        <v>524</v>
      </c>
      <c r="L44" s="24" t="s">
        <v>525</v>
      </c>
      <c r="M44" s="19" t="s">
        <v>110</v>
      </c>
      <c r="N44" s="19"/>
      <c r="O44" s="25" t="s">
        <v>526</v>
      </c>
      <c r="P44" s="19" t="s">
        <v>527</v>
      </c>
      <c r="Q44" s="25" t="s">
        <v>528</v>
      </c>
      <c r="R44" s="25">
        <v>150.0</v>
      </c>
      <c r="S44" s="19" t="s">
        <v>101</v>
      </c>
      <c r="T44" s="19"/>
      <c r="U44" s="36"/>
      <c r="V44" s="36"/>
      <c r="W44" s="4"/>
      <c r="X44" s="4"/>
      <c r="Y44" s="4"/>
      <c r="Z44" s="4"/>
    </row>
    <row r="45" ht="19.5" hidden="1" customHeight="1">
      <c r="A45" s="19" t="s">
        <v>529</v>
      </c>
      <c r="B45" s="19" t="s">
        <v>530</v>
      </c>
      <c r="C45" s="20" t="s">
        <v>531</v>
      </c>
      <c r="D45" s="20" t="s">
        <v>532</v>
      </c>
      <c r="E45" s="21" t="s">
        <v>140</v>
      </c>
      <c r="F45" s="31">
        <v>2002.0</v>
      </c>
      <c r="G45" s="31" t="s">
        <v>533</v>
      </c>
      <c r="H45" s="23" t="s">
        <v>534</v>
      </c>
      <c r="I45" s="21" t="s">
        <v>535</v>
      </c>
      <c r="J45" s="24" t="s">
        <v>536</v>
      </c>
      <c r="K45" s="19"/>
      <c r="L45" s="19"/>
      <c r="M45" s="19" t="s">
        <v>110</v>
      </c>
      <c r="N45" s="19"/>
      <c r="O45" s="19"/>
      <c r="P45" s="19"/>
      <c r="Q45" s="25" t="s">
        <v>537</v>
      </c>
      <c r="R45" s="25" t="s">
        <v>112</v>
      </c>
      <c r="S45" s="19" t="s">
        <v>101</v>
      </c>
      <c r="T45" s="19"/>
      <c r="U45" s="25"/>
      <c r="V45" s="25"/>
      <c r="W45" s="4"/>
      <c r="X45" s="4"/>
      <c r="Y45" s="4"/>
      <c r="Z45" s="4"/>
    </row>
    <row r="46" ht="19.5" hidden="1" customHeight="1">
      <c r="A46" s="19" t="s">
        <v>538</v>
      </c>
      <c r="B46" s="19" t="s">
        <v>539</v>
      </c>
      <c r="C46" s="20" t="s">
        <v>540</v>
      </c>
      <c r="D46" s="20" t="s">
        <v>188</v>
      </c>
      <c r="E46" s="20" t="s">
        <v>89</v>
      </c>
      <c r="F46" s="22">
        <v>29483.0</v>
      </c>
      <c r="G46" s="21" t="s">
        <v>541</v>
      </c>
      <c r="H46" s="30" t="s">
        <v>542</v>
      </c>
      <c r="I46" s="21" t="s">
        <v>543</v>
      </c>
      <c r="J46" s="24" t="s">
        <v>544</v>
      </c>
      <c r="K46" s="19" t="s">
        <v>545</v>
      </c>
      <c r="L46" s="24" t="s">
        <v>546</v>
      </c>
      <c r="M46" s="19"/>
      <c r="N46" s="19"/>
      <c r="O46" s="19" t="s">
        <v>407</v>
      </c>
      <c r="P46" s="19" t="s">
        <v>547</v>
      </c>
      <c r="Q46" s="29" t="s">
        <v>548</v>
      </c>
      <c r="R46" s="29">
        <v>6000.0</v>
      </c>
      <c r="S46" s="19" t="s">
        <v>159</v>
      </c>
      <c r="T46" s="19" t="s">
        <v>549</v>
      </c>
      <c r="U46" s="25"/>
      <c r="V46" s="25">
        <v>2018.0</v>
      </c>
      <c r="W46" s="4"/>
      <c r="X46" s="4"/>
      <c r="Y46" s="4"/>
      <c r="Z46" s="4"/>
    </row>
    <row r="47" ht="19.5" hidden="1" customHeight="1">
      <c r="A47" s="19" t="s">
        <v>550</v>
      </c>
      <c r="B47" s="19" t="s">
        <v>550</v>
      </c>
      <c r="C47" s="20" t="s">
        <v>551</v>
      </c>
      <c r="D47" s="20" t="s">
        <v>552</v>
      </c>
      <c r="E47" s="20" t="s">
        <v>89</v>
      </c>
      <c r="F47" s="21">
        <v>2002.0</v>
      </c>
      <c r="G47" s="21" t="s">
        <v>553</v>
      </c>
      <c r="H47" s="23" t="s">
        <v>554</v>
      </c>
      <c r="I47" s="21" t="s">
        <v>555</v>
      </c>
      <c r="J47" s="24" t="s">
        <v>556</v>
      </c>
      <c r="K47" s="19"/>
      <c r="L47" s="19"/>
      <c r="M47" s="19" t="s">
        <v>110</v>
      </c>
      <c r="N47" s="19"/>
      <c r="O47" s="19"/>
      <c r="P47" s="19"/>
      <c r="Q47" s="25" t="s">
        <v>147</v>
      </c>
      <c r="R47" s="25">
        <v>39.0</v>
      </c>
      <c r="S47" s="19" t="s">
        <v>101</v>
      </c>
      <c r="T47" s="19"/>
      <c r="U47" s="25"/>
      <c r="V47" s="25"/>
      <c r="W47" s="4"/>
      <c r="X47" s="4"/>
      <c r="Y47" s="4"/>
      <c r="Z47" s="4"/>
    </row>
    <row r="48" ht="19.5" hidden="1" customHeight="1">
      <c r="A48" s="19" t="s">
        <v>557</v>
      </c>
      <c r="B48" s="19" t="s">
        <v>558</v>
      </c>
      <c r="C48" s="33" t="s">
        <v>304</v>
      </c>
      <c r="D48" s="32" t="s">
        <v>304</v>
      </c>
      <c r="E48" s="32" t="s">
        <v>305</v>
      </c>
      <c r="F48" s="31">
        <v>2000.0</v>
      </c>
      <c r="G48" s="31" t="s">
        <v>559</v>
      </c>
      <c r="H48" s="23" t="s">
        <v>560</v>
      </c>
      <c r="I48" s="21" t="s">
        <v>561</v>
      </c>
      <c r="J48" s="24" t="s">
        <v>562</v>
      </c>
      <c r="K48" s="19" t="s">
        <v>563</v>
      </c>
      <c r="L48" s="24" t="s">
        <v>564</v>
      </c>
      <c r="M48" s="19" t="s">
        <v>110</v>
      </c>
      <c r="N48" s="19"/>
      <c r="O48" s="19"/>
      <c r="P48" s="19"/>
      <c r="Q48" s="25" t="s">
        <v>565</v>
      </c>
      <c r="R48" s="35" t="s">
        <v>455</v>
      </c>
      <c r="S48" s="19" t="s">
        <v>101</v>
      </c>
      <c r="T48" s="19"/>
      <c r="U48" s="25"/>
      <c r="V48" s="25"/>
      <c r="W48" s="4"/>
      <c r="X48" s="4"/>
      <c r="Y48" s="4"/>
      <c r="Z48" s="4"/>
    </row>
    <row r="49" ht="19.5" customHeight="1">
      <c r="A49" s="19" t="s">
        <v>566</v>
      </c>
      <c r="B49" s="19" t="s">
        <v>566</v>
      </c>
      <c r="C49" s="33" t="s">
        <v>429</v>
      </c>
      <c r="D49" s="32" t="s">
        <v>88</v>
      </c>
      <c r="E49" s="32" t="s">
        <v>89</v>
      </c>
      <c r="F49" s="21">
        <v>1990.0</v>
      </c>
      <c r="G49" s="21" t="s">
        <v>567</v>
      </c>
      <c r="H49" s="23" t="s">
        <v>568</v>
      </c>
      <c r="I49" s="21" t="s">
        <v>569</v>
      </c>
      <c r="J49" s="24" t="s">
        <v>570</v>
      </c>
      <c r="K49" s="19"/>
      <c r="L49" s="19"/>
      <c r="M49" s="19" t="s">
        <v>96</v>
      </c>
      <c r="N49" s="25" t="s">
        <v>571</v>
      </c>
      <c r="O49" s="19" t="s">
        <v>572</v>
      </c>
      <c r="P49" s="29"/>
      <c r="Q49" s="29" t="s">
        <v>573</v>
      </c>
      <c r="R49" s="29">
        <v>56000.0</v>
      </c>
      <c r="S49" s="19" t="s">
        <v>101</v>
      </c>
      <c r="T49" s="19"/>
      <c r="U49" s="25"/>
      <c r="V49" s="25"/>
      <c r="W49" s="4"/>
      <c r="X49" s="4"/>
      <c r="Y49" s="4"/>
      <c r="Z49" s="4"/>
    </row>
    <row r="50" ht="19.5" customHeight="1">
      <c r="A50" s="19" t="s">
        <v>574</v>
      </c>
      <c r="B50" s="25" t="s">
        <v>575</v>
      </c>
      <c r="C50" s="33" t="s">
        <v>376</v>
      </c>
      <c r="D50" s="32" t="s">
        <v>88</v>
      </c>
      <c r="E50" s="32" t="s">
        <v>89</v>
      </c>
      <c r="F50" s="31">
        <v>1999.0</v>
      </c>
      <c r="G50" s="31" t="s">
        <v>576</v>
      </c>
      <c r="H50" s="23" t="s">
        <v>577</v>
      </c>
      <c r="I50" s="21" t="s">
        <v>578</v>
      </c>
      <c r="J50" s="24" t="s">
        <v>579</v>
      </c>
      <c r="K50" s="19"/>
      <c r="L50" s="19"/>
      <c r="M50" s="19" t="s">
        <v>96</v>
      </c>
      <c r="N50" s="35" t="s">
        <v>580</v>
      </c>
      <c r="O50" s="35" t="s">
        <v>98</v>
      </c>
      <c r="P50" s="19" t="s">
        <v>581</v>
      </c>
      <c r="Q50" s="25" t="s">
        <v>582</v>
      </c>
      <c r="R50" s="29">
        <v>13500.0</v>
      </c>
      <c r="S50" s="19" t="s">
        <v>101</v>
      </c>
      <c r="T50" s="19"/>
      <c r="U50" s="25"/>
      <c r="V50" s="25"/>
      <c r="W50" s="4"/>
      <c r="X50" s="4"/>
      <c r="Y50" s="4"/>
      <c r="Z50" s="4"/>
    </row>
    <row r="51" ht="19.5" hidden="1" customHeight="1">
      <c r="A51" s="19" t="s">
        <v>583</v>
      </c>
      <c r="B51" s="25" t="s">
        <v>584</v>
      </c>
      <c r="C51" s="33" t="s">
        <v>585</v>
      </c>
      <c r="D51" s="32" t="s">
        <v>88</v>
      </c>
      <c r="E51" s="32" t="s">
        <v>89</v>
      </c>
      <c r="F51" s="31">
        <v>2009.0</v>
      </c>
      <c r="G51" s="31" t="s">
        <v>586</v>
      </c>
      <c r="H51" s="23" t="s">
        <v>587</v>
      </c>
      <c r="I51" s="21" t="s">
        <v>588</v>
      </c>
      <c r="J51" s="24" t="s">
        <v>589</v>
      </c>
      <c r="K51" s="19"/>
      <c r="L51" s="19" t="s">
        <v>590</v>
      </c>
      <c r="M51" s="19" t="s">
        <v>110</v>
      </c>
      <c r="N51" s="19"/>
      <c r="O51" s="35" t="s">
        <v>591</v>
      </c>
      <c r="P51" s="29" t="s">
        <v>592</v>
      </c>
      <c r="Q51" s="29" t="s">
        <v>593</v>
      </c>
      <c r="R51" s="35" t="s">
        <v>465</v>
      </c>
      <c r="S51" s="19" t="s">
        <v>101</v>
      </c>
      <c r="T51" s="19"/>
      <c r="U51" s="25"/>
      <c r="V51" s="25"/>
      <c r="W51" s="4"/>
      <c r="X51" s="4"/>
      <c r="Y51" s="4"/>
      <c r="Z51" s="4"/>
    </row>
    <row r="52" ht="19.5" hidden="1" customHeight="1">
      <c r="A52" s="19" t="s">
        <v>594</v>
      </c>
      <c r="B52" s="25" t="s">
        <v>595</v>
      </c>
      <c r="C52" s="33" t="s">
        <v>596</v>
      </c>
      <c r="D52" s="32" t="s">
        <v>597</v>
      </c>
      <c r="E52" s="32" t="s">
        <v>460</v>
      </c>
      <c r="F52" s="38">
        <v>39402.0</v>
      </c>
      <c r="G52" s="31" t="s">
        <v>598</v>
      </c>
      <c r="H52" s="23" t="s">
        <v>599</v>
      </c>
      <c r="I52" s="21" t="s">
        <v>600</v>
      </c>
      <c r="J52" s="24" t="s">
        <v>601</v>
      </c>
      <c r="K52" s="19"/>
      <c r="L52" s="19"/>
      <c r="M52" s="19" t="s">
        <v>110</v>
      </c>
      <c r="N52" s="19"/>
      <c r="O52" s="35" t="s">
        <v>133</v>
      </c>
      <c r="P52" s="19" t="s">
        <v>602</v>
      </c>
      <c r="Q52" s="25"/>
      <c r="R52" s="35" t="s">
        <v>500</v>
      </c>
      <c r="S52" s="19" t="s">
        <v>101</v>
      </c>
      <c r="T52" s="19"/>
      <c r="U52" s="25"/>
      <c r="V52" s="25"/>
      <c r="W52" s="4"/>
      <c r="X52" s="4"/>
      <c r="Y52" s="4"/>
      <c r="Z52" s="4"/>
    </row>
    <row r="53" ht="19.5" customHeight="1">
      <c r="A53" s="19" t="s">
        <v>603</v>
      </c>
      <c r="B53" s="19" t="s">
        <v>604</v>
      </c>
      <c r="C53" s="33" t="s">
        <v>115</v>
      </c>
      <c r="D53" s="32" t="s">
        <v>115</v>
      </c>
      <c r="E53" s="32" t="s">
        <v>89</v>
      </c>
      <c r="F53" s="38">
        <v>7293.0</v>
      </c>
      <c r="G53" s="31" t="s">
        <v>605</v>
      </c>
      <c r="H53" s="23" t="s">
        <v>606</v>
      </c>
      <c r="I53" s="21" t="s">
        <v>607</v>
      </c>
      <c r="J53" s="24" t="s">
        <v>608</v>
      </c>
      <c r="K53" s="19" t="s">
        <v>609</v>
      </c>
      <c r="L53" s="24" t="s">
        <v>610</v>
      </c>
      <c r="M53" s="19" t="s">
        <v>96</v>
      </c>
      <c r="N53" s="35" t="s">
        <v>611</v>
      </c>
      <c r="O53" s="25" t="s">
        <v>612</v>
      </c>
      <c r="P53" s="19"/>
      <c r="Q53" s="29" t="s">
        <v>613</v>
      </c>
      <c r="R53" s="29">
        <v>49600.0</v>
      </c>
      <c r="S53" s="19" t="s">
        <v>101</v>
      </c>
      <c r="T53" s="19"/>
      <c r="U53" s="36"/>
      <c r="V53" s="36"/>
      <c r="W53" s="4"/>
      <c r="X53" s="4"/>
      <c r="Y53" s="4"/>
      <c r="Z53" s="4"/>
    </row>
    <row r="54" ht="19.5" hidden="1" customHeight="1">
      <c r="A54" s="19" t="s">
        <v>614</v>
      </c>
      <c r="B54" s="25" t="s">
        <v>123</v>
      </c>
      <c r="C54" s="33" t="s">
        <v>124</v>
      </c>
      <c r="D54" s="32" t="s">
        <v>125</v>
      </c>
      <c r="E54" s="32" t="s">
        <v>126</v>
      </c>
      <c r="F54" s="38">
        <v>38545.0</v>
      </c>
      <c r="G54" s="31" t="s">
        <v>615</v>
      </c>
      <c r="H54" s="23" t="s">
        <v>128</v>
      </c>
      <c r="I54" s="21" t="s">
        <v>129</v>
      </c>
      <c r="J54" s="24" t="s">
        <v>616</v>
      </c>
      <c r="K54" s="19"/>
      <c r="L54" s="19"/>
      <c r="M54" s="19" t="s">
        <v>110</v>
      </c>
      <c r="N54" s="19"/>
      <c r="O54" s="35" t="s">
        <v>133</v>
      </c>
      <c r="P54" s="19" t="s">
        <v>134</v>
      </c>
      <c r="Q54" s="25" t="s">
        <v>135</v>
      </c>
      <c r="R54" s="35" t="s">
        <v>465</v>
      </c>
      <c r="S54" s="19" t="s">
        <v>101</v>
      </c>
      <c r="T54" s="19"/>
      <c r="U54" s="25"/>
      <c r="V54" s="25"/>
      <c r="W54" s="4"/>
      <c r="X54" s="4"/>
      <c r="Y54" s="4"/>
      <c r="Z54" s="4"/>
    </row>
    <row r="55" ht="19.5" hidden="1" customHeight="1">
      <c r="A55" s="19" t="s">
        <v>617</v>
      </c>
      <c r="B55" s="19" t="s">
        <v>618</v>
      </c>
      <c r="C55" s="33" t="s">
        <v>115</v>
      </c>
      <c r="D55" s="32" t="s">
        <v>115</v>
      </c>
      <c r="E55" s="32" t="s">
        <v>89</v>
      </c>
      <c r="F55" s="38">
        <v>40193.0</v>
      </c>
      <c r="G55" s="31" t="s">
        <v>619</v>
      </c>
      <c r="H55" s="23" t="s">
        <v>620</v>
      </c>
      <c r="I55" s="21" t="s">
        <v>621</v>
      </c>
      <c r="J55" s="24" t="s">
        <v>622</v>
      </c>
      <c r="K55" s="19" t="s">
        <v>623</v>
      </c>
      <c r="L55" s="24" t="s">
        <v>624</v>
      </c>
      <c r="M55" s="19" t="s">
        <v>110</v>
      </c>
      <c r="N55" s="19"/>
      <c r="O55" s="19"/>
      <c r="P55" s="19"/>
      <c r="Q55" s="25" t="s">
        <v>173</v>
      </c>
      <c r="R55" s="35" t="s">
        <v>465</v>
      </c>
      <c r="S55" s="19" t="s">
        <v>101</v>
      </c>
      <c r="T55" s="19"/>
      <c r="U55" s="36"/>
      <c r="V55" s="36"/>
      <c r="W55" s="4"/>
      <c r="X55" s="4"/>
      <c r="Y55" s="4"/>
      <c r="Z55" s="4"/>
    </row>
    <row r="56" ht="19.5" customHeight="1">
      <c r="A56" s="19" t="s">
        <v>625</v>
      </c>
      <c r="B56" s="25" t="s">
        <v>626</v>
      </c>
      <c r="C56" s="33" t="s">
        <v>627</v>
      </c>
      <c r="D56" s="32" t="s">
        <v>364</v>
      </c>
      <c r="E56" s="32" t="s">
        <v>89</v>
      </c>
      <c r="F56" s="38">
        <v>36008.0</v>
      </c>
      <c r="G56" s="31" t="s">
        <v>628</v>
      </c>
      <c r="H56" s="23" t="s">
        <v>629</v>
      </c>
      <c r="I56" s="21" t="s">
        <v>630</v>
      </c>
      <c r="J56" s="24" t="s">
        <v>631</v>
      </c>
      <c r="K56" s="19" t="s">
        <v>632</v>
      </c>
      <c r="L56" s="24" t="s">
        <v>633</v>
      </c>
      <c r="M56" s="19" t="s">
        <v>96</v>
      </c>
      <c r="N56" s="19" t="s">
        <v>634</v>
      </c>
      <c r="O56" s="19" t="s">
        <v>635</v>
      </c>
      <c r="P56" s="19" t="s">
        <v>636</v>
      </c>
      <c r="Q56" s="25" t="s">
        <v>637</v>
      </c>
      <c r="R56" s="29">
        <v>7519.0</v>
      </c>
      <c r="S56" s="19" t="s">
        <v>101</v>
      </c>
      <c r="T56" s="19"/>
      <c r="U56" s="25"/>
      <c r="V56" s="25"/>
      <c r="W56" s="4"/>
      <c r="X56" s="4"/>
      <c r="Y56" s="4"/>
      <c r="Z56" s="4"/>
    </row>
    <row r="57" ht="19.5" customHeight="1">
      <c r="A57" s="19" t="s">
        <v>638</v>
      </c>
      <c r="B57" s="19" t="s">
        <v>639</v>
      </c>
      <c r="C57" s="20" t="s">
        <v>640</v>
      </c>
      <c r="D57" s="20" t="s">
        <v>641</v>
      </c>
      <c r="E57" s="20" t="s">
        <v>642</v>
      </c>
      <c r="F57" s="22">
        <v>36254.0</v>
      </c>
      <c r="G57" s="21" t="s">
        <v>643</v>
      </c>
      <c r="H57" s="23" t="s">
        <v>644</v>
      </c>
      <c r="I57" s="21" t="s">
        <v>645</v>
      </c>
      <c r="J57" s="24" t="s">
        <v>646</v>
      </c>
      <c r="K57" s="19"/>
      <c r="L57" s="19"/>
      <c r="M57" s="19" t="s">
        <v>96</v>
      </c>
      <c r="N57" s="19" t="s">
        <v>647</v>
      </c>
      <c r="O57" s="19" t="s">
        <v>648</v>
      </c>
      <c r="P57" s="19" t="s">
        <v>649</v>
      </c>
      <c r="Q57" s="25" t="s">
        <v>650</v>
      </c>
      <c r="R57" s="29">
        <v>117600.0</v>
      </c>
      <c r="S57" s="19" t="s">
        <v>101</v>
      </c>
      <c r="T57" s="19"/>
      <c r="U57" s="25"/>
      <c r="V57" s="25"/>
      <c r="W57" s="4"/>
      <c r="X57" s="4"/>
      <c r="Y57" s="4"/>
      <c r="Z57" s="4"/>
    </row>
    <row r="58" ht="19.5" hidden="1" customHeight="1">
      <c r="A58" s="19" t="s">
        <v>651</v>
      </c>
      <c r="B58" s="19" t="s">
        <v>652</v>
      </c>
      <c r="C58" s="33" t="s">
        <v>653</v>
      </c>
      <c r="D58" s="32" t="s">
        <v>654</v>
      </c>
      <c r="E58" s="32" t="s">
        <v>655</v>
      </c>
      <c r="F58" s="38">
        <v>34773.0</v>
      </c>
      <c r="G58" s="31" t="s">
        <v>656</v>
      </c>
      <c r="H58" s="23" t="s">
        <v>657</v>
      </c>
      <c r="I58" s="21" t="s">
        <v>658</v>
      </c>
      <c r="J58" s="24" t="s">
        <v>659</v>
      </c>
      <c r="K58" s="19"/>
      <c r="L58" s="19"/>
      <c r="M58" s="19" t="s">
        <v>110</v>
      </c>
      <c r="N58" s="19"/>
      <c r="O58" s="19"/>
      <c r="P58" s="19"/>
      <c r="Q58" s="25" t="s">
        <v>99</v>
      </c>
      <c r="R58" s="29">
        <v>1133.0</v>
      </c>
      <c r="S58" s="19" t="s">
        <v>101</v>
      </c>
      <c r="T58" s="19"/>
      <c r="U58" s="25"/>
      <c r="V58" s="25"/>
      <c r="W58" s="4"/>
      <c r="X58" s="4"/>
      <c r="Y58" s="4"/>
      <c r="Z58" s="4"/>
    </row>
    <row r="59" ht="19.5" hidden="1" customHeight="1">
      <c r="A59" s="19" t="s">
        <v>660</v>
      </c>
      <c r="B59" s="19" t="s">
        <v>661</v>
      </c>
      <c r="C59" s="20" t="s">
        <v>653</v>
      </c>
      <c r="D59" s="20"/>
      <c r="E59" s="20" t="s">
        <v>655</v>
      </c>
      <c r="F59" s="40">
        <v>37833.0</v>
      </c>
      <c r="G59" s="21" t="s">
        <v>662</v>
      </c>
      <c r="H59" s="23" t="s">
        <v>663</v>
      </c>
      <c r="I59" s="21" t="s">
        <v>664</v>
      </c>
      <c r="J59" s="24" t="s">
        <v>665</v>
      </c>
      <c r="K59" s="19"/>
      <c r="L59" s="19"/>
      <c r="M59" s="19" t="s">
        <v>110</v>
      </c>
      <c r="N59" s="19"/>
      <c r="O59" s="19"/>
      <c r="P59" s="19"/>
      <c r="Q59" s="25"/>
      <c r="R59" s="25" t="s">
        <v>112</v>
      </c>
      <c r="S59" s="19" t="s">
        <v>101</v>
      </c>
      <c r="T59" s="19"/>
      <c r="U59" s="25"/>
      <c r="V59" s="25"/>
      <c r="W59" s="4"/>
      <c r="X59" s="4"/>
      <c r="Y59" s="4"/>
      <c r="Z59" s="4"/>
    </row>
    <row r="60" ht="19.5" hidden="1" customHeight="1">
      <c r="A60" s="19" t="s">
        <v>666</v>
      </c>
      <c r="B60" s="25" t="s">
        <v>667</v>
      </c>
      <c r="C60" s="33" t="s">
        <v>138</v>
      </c>
      <c r="D60" s="32" t="s">
        <v>139</v>
      </c>
      <c r="E60" s="32" t="s">
        <v>140</v>
      </c>
      <c r="F60" s="31">
        <v>2014.0</v>
      </c>
      <c r="G60" s="31" t="s">
        <v>668</v>
      </c>
      <c r="H60" s="23" t="s">
        <v>669</v>
      </c>
      <c r="I60" s="21" t="s">
        <v>670</v>
      </c>
      <c r="J60" s="24" t="s">
        <v>671</v>
      </c>
      <c r="K60" s="19"/>
      <c r="L60" s="19"/>
      <c r="M60" s="19" t="s">
        <v>110</v>
      </c>
      <c r="N60" s="19"/>
      <c r="O60" s="19" t="s">
        <v>635</v>
      </c>
      <c r="P60" s="19" t="s">
        <v>672</v>
      </c>
      <c r="Q60" s="25" t="s">
        <v>673</v>
      </c>
      <c r="R60" s="25" t="s">
        <v>112</v>
      </c>
      <c r="S60" s="19" t="s">
        <v>159</v>
      </c>
      <c r="T60" s="19" t="s">
        <v>674</v>
      </c>
      <c r="U60" s="36"/>
      <c r="V60" s="36">
        <v>43872.0</v>
      </c>
      <c r="W60" s="4"/>
      <c r="X60" s="4"/>
      <c r="Y60" s="4"/>
      <c r="Z60" s="4"/>
    </row>
    <row r="61" ht="19.5" hidden="1" customHeight="1">
      <c r="A61" s="19" t="s">
        <v>675</v>
      </c>
      <c r="B61" s="19" t="s">
        <v>676</v>
      </c>
      <c r="C61" s="41" t="s">
        <v>540</v>
      </c>
      <c r="D61" s="20" t="s">
        <v>188</v>
      </c>
      <c r="E61" s="20" t="s">
        <v>89</v>
      </c>
      <c r="F61" s="21">
        <v>2003.0</v>
      </c>
      <c r="G61" s="21" t="s">
        <v>677</v>
      </c>
      <c r="H61" s="23" t="s">
        <v>678</v>
      </c>
      <c r="I61" s="21" t="s">
        <v>679</v>
      </c>
      <c r="J61" s="24" t="s">
        <v>680</v>
      </c>
      <c r="K61" s="19" t="s">
        <v>681</v>
      </c>
      <c r="L61" s="24" t="s">
        <v>682</v>
      </c>
      <c r="M61" s="19" t="s">
        <v>110</v>
      </c>
      <c r="N61" s="19"/>
      <c r="O61" s="19"/>
      <c r="P61" s="19"/>
      <c r="Q61" s="25" t="s">
        <v>683</v>
      </c>
      <c r="R61" s="29">
        <v>40000.0</v>
      </c>
      <c r="S61" s="19" t="s">
        <v>101</v>
      </c>
      <c r="T61" s="19"/>
      <c r="U61" s="25"/>
      <c r="V61" s="25"/>
      <c r="W61" s="4"/>
      <c r="X61" s="4"/>
      <c r="Y61" s="4"/>
      <c r="Z61" s="4"/>
    </row>
    <row r="62" ht="19.5" hidden="1" customHeight="1">
      <c r="A62" s="19" t="s">
        <v>684</v>
      </c>
      <c r="B62" s="19" t="s">
        <v>685</v>
      </c>
      <c r="C62" s="20" t="s">
        <v>376</v>
      </c>
      <c r="D62" s="20" t="s">
        <v>88</v>
      </c>
      <c r="E62" s="21" t="s">
        <v>89</v>
      </c>
      <c r="F62" s="21">
        <v>2019.0</v>
      </c>
      <c r="G62" s="21" t="s">
        <v>686</v>
      </c>
      <c r="H62" s="23" t="s">
        <v>687</v>
      </c>
      <c r="I62" s="21" t="s">
        <v>688</v>
      </c>
      <c r="J62" s="24" t="s">
        <v>689</v>
      </c>
      <c r="K62" s="19" t="s">
        <v>690</v>
      </c>
      <c r="L62" s="24" t="s">
        <v>691</v>
      </c>
      <c r="M62" s="19" t="s">
        <v>110</v>
      </c>
      <c r="N62" s="19"/>
      <c r="O62" s="25" t="s">
        <v>371</v>
      </c>
      <c r="P62" s="19" t="s">
        <v>223</v>
      </c>
      <c r="Q62" s="25" t="s">
        <v>212</v>
      </c>
      <c r="R62" s="25" t="s">
        <v>112</v>
      </c>
      <c r="S62" s="19" t="s">
        <v>101</v>
      </c>
      <c r="T62" s="19"/>
      <c r="U62" s="25"/>
      <c r="V62" s="25"/>
      <c r="W62" s="4"/>
      <c r="X62" s="4"/>
      <c r="Y62" s="4"/>
      <c r="Z62" s="4"/>
    </row>
    <row r="63" ht="19.5" hidden="1" customHeight="1">
      <c r="A63" s="19" t="s">
        <v>692</v>
      </c>
      <c r="B63" s="19" t="s">
        <v>693</v>
      </c>
      <c r="C63" s="33" t="s">
        <v>694</v>
      </c>
      <c r="D63" s="32" t="s">
        <v>695</v>
      </c>
      <c r="E63" s="32" t="s">
        <v>89</v>
      </c>
      <c r="F63" s="31">
        <v>2003.0</v>
      </c>
      <c r="G63" s="31" t="s">
        <v>696</v>
      </c>
      <c r="H63" s="23" t="s">
        <v>697</v>
      </c>
      <c r="I63" s="21" t="s">
        <v>698</v>
      </c>
      <c r="J63" s="24" t="s">
        <v>699</v>
      </c>
      <c r="K63" s="19"/>
      <c r="L63" s="19"/>
      <c r="M63" s="19" t="s">
        <v>110</v>
      </c>
      <c r="N63" s="19"/>
      <c r="O63" s="19" t="s">
        <v>700</v>
      </c>
      <c r="P63" s="19" t="s">
        <v>701</v>
      </c>
      <c r="Q63" s="25" t="s">
        <v>702</v>
      </c>
      <c r="R63" s="29">
        <v>1600.0</v>
      </c>
      <c r="S63" s="19" t="s">
        <v>159</v>
      </c>
      <c r="T63" s="19" t="s">
        <v>703</v>
      </c>
      <c r="U63" s="25"/>
      <c r="V63" s="25" t="s">
        <v>704</v>
      </c>
      <c r="W63" s="4"/>
      <c r="X63" s="4"/>
      <c r="Y63" s="4"/>
      <c r="Z63" s="4"/>
    </row>
    <row r="64" ht="19.5" hidden="1" customHeight="1">
      <c r="A64" s="19" t="s">
        <v>705</v>
      </c>
      <c r="B64" s="19" t="s">
        <v>706</v>
      </c>
      <c r="C64" s="20" t="s">
        <v>429</v>
      </c>
      <c r="D64" s="20" t="s">
        <v>88</v>
      </c>
      <c r="E64" s="20" t="s">
        <v>89</v>
      </c>
      <c r="F64" s="21">
        <v>2001.0</v>
      </c>
      <c r="G64" s="21" t="s">
        <v>707</v>
      </c>
      <c r="H64" s="23" t="s">
        <v>708</v>
      </c>
      <c r="I64" s="21" t="s">
        <v>709</v>
      </c>
      <c r="J64" s="24" t="s">
        <v>710</v>
      </c>
      <c r="K64" s="19"/>
      <c r="L64" s="19"/>
      <c r="M64" s="19" t="s">
        <v>110</v>
      </c>
      <c r="N64" s="19"/>
      <c r="O64" s="19" t="s">
        <v>244</v>
      </c>
      <c r="P64" s="19" t="s">
        <v>711</v>
      </c>
      <c r="Q64" s="25" t="s">
        <v>712</v>
      </c>
      <c r="R64" s="25">
        <v>65.0</v>
      </c>
      <c r="S64" s="19" t="s">
        <v>159</v>
      </c>
      <c r="T64" s="19" t="s">
        <v>713</v>
      </c>
      <c r="U64" s="36"/>
      <c r="V64" s="36">
        <v>42703.0</v>
      </c>
      <c r="W64" s="42"/>
      <c r="X64" s="43"/>
      <c r="Y64" s="43"/>
      <c r="Z64" s="43"/>
    </row>
    <row r="65" ht="19.5" hidden="1" customHeight="1">
      <c r="A65" s="19" t="s">
        <v>714</v>
      </c>
      <c r="B65" s="25" t="s">
        <v>715</v>
      </c>
      <c r="C65" s="20" t="s">
        <v>388</v>
      </c>
      <c r="D65" s="20" t="s">
        <v>88</v>
      </c>
      <c r="E65" s="20" t="s">
        <v>89</v>
      </c>
      <c r="F65" s="21">
        <v>2016.0</v>
      </c>
      <c r="G65" s="21" t="s">
        <v>716</v>
      </c>
      <c r="H65" s="23" t="s">
        <v>717</v>
      </c>
      <c r="I65" s="21" t="s">
        <v>718</v>
      </c>
      <c r="J65" s="24" t="s">
        <v>719</v>
      </c>
      <c r="K65" s="19"/>
      <c r="L65" s="19"/>
      <c r="M65" s="19" t="s">
        <v>110</v>
      </c>
      <c r="N65" s="19"/>
      <c r="O65" s="25" t="s">
        <v>635</v>
      </c>
      <c r="P65" s="19" t="s">
        <v>720</v>
      </c>
      <c r="Q65" s="25" t="s">
        <v>721</v>
      </c>
      <c r="R65" s="25">
        <v>35.0</v>
      </c>
      <c r="S65" s="19" t="s">
        <v>101</v>
      </c>
      <c r="T65" s="19"/>
      <c r="U65" s="25"/>
      <c r="V65" s="25"/>
      <c r="W65" s="4"/>
      <c r="X65" s="4"/>
      <c r="Y65" s="4"/>
      <c r="Z65" s="4"/>
    </row>
    <row r="66" ht="19.5" hidden="1" customHeight="1">
      <c r="A66" s="19" t="s">
        <v>722</v>
      </c>
      <c r="B66" s="19" t="s">
        <v>723</v>
      </c>
      <c r="C66" s="33" t="s">
        <v>724</v>
      </c>
      <c r="D66" s="32" t="s">
        <v>88</v>
      </c>
      <c r="E66" s="32" t="s">
        <v>89</v>
      </c>
      <c r="F66" s="31">
        <v>2007.0</v>
      </c>
      <c r="G66" s="31" t="s">
        <v>725</v>
      </c>
      <c r="H66" s="23" t="s">
        <v>726</v>
      </c>
      <c r="I66" s="21" t="s">
        <v>727</v>
      </c>
      <c r="J66" s="24" t="s">
        <v>728</v>
      </c>
      <c r="K66" s="19" t="s">
        <v>729</v>
      </c>
      <c r="L66" s="24" t="s">
        <v>730</v>
      </c>
      <c r="M66" s="19" t="s">
        <v>110</v>
      </c>
      <c r="N66" s="19"/>
      <c r="O66" s="19" t="s">
        <v>731</v>
      </c>
      <c r="P66" s="19" t="s">
        <v>732</v>
      </c>
      <c r="Q66" s="25"/>
      <c r="R66" s="25">
        <v>350.0</v>
      </c>
      <c r="S66" s="19" t="s">
        <v>101</v>
      </c>
      <c r="T66" s="19"/>
      <c r="U66" s="25"/>
      <c r="V66" s="25"/>
      <c r="W66" s="4"/>
      <c r="X66" s="4"/>
      <c r="Y66" s="4"/>
      <c r="Z66" s="4"/>
    </row>
    <row r="67" ht="19.5" hidden="1" customHeight="1">
      <c r="A67" s="19" t="s">
        <v>733</v>
      </c>
      <c r="B67" s="25" t="s">
        <v>734</v>
      </c>
      <c r="C67" s="20" t="s">
        <v>540</v>
      </c>
      <c r="D67" s="20" t="s">
        <v>188</v>
      </c>
      <c r="E67" s="20" t="s">
        <v>89</v>
      </c>
      <c r="F67" s="21">
        <v>2002.0</v>
      </c>
      <c r="G67" s="21" t="s">
        <v>735</v>
      </c>
      <c r="H67" s="23" t="s">
        <v>736</v>
      </c>
      <c r="I67" s="21" t="s">
        <v>737</v>
      </c>
      <c r="J67" s="24" t="s">
        <v>738</v>
      </c>
      <c r="K67" s="44" t="s">
        <v>739</v>
      </c>
      <c r="L67" s="24" t="s">
        <v>740</v>
      </c>
      <c r="M67" s="19" t="s">
        <v>110</v>
      </c>
      <c r="N67" s="19"/>
      <c r="O67" s="25" t="s">
        <v>407</v>
      </c>
      <c r="P67" s="19" t="s">
        <v>741</v>
      </c>
      <c r="Q67" s="25" t="s">
        <v>742</v>
      </c>
      <c r="R67" s="25">
        <v>700.0</v>
      </c>
      <c r="S67" s="19" t="s">
        <v>101</v>
      </c>
      <c r="T67" s="19"/>
      <c r="U67" s="25"/>
      <c r="V67" s="25"/>
      <c r="W67" s="4"/>
      <c r="X67" s="4"/>
      <c r="Y67" s="4"/>
      <c r="Z67" s="4"/>
    </row>
    <row r="68" ht="19.5" hidden="1" customHeight="1">
      <c r="A68" s="19" t="s">
        <v>743</v>
      </c>
      <c r="B68" s="19" t="s">
        <v>744</v>
      </c>
      <c r="C68" s="20" t="s">
        <v>388</v>
      </c>
      <c r="D68" s="20" t="s">
        <v>88</v>
      </c>
      <c r="E68" s="20" t="s">
        <v>89</v>
      </c>
      <c r="F68" s="21">
        <v>2007.0</v>
      </c>
      <c r="G68" s="21" t="s">
        <v>745</v>
      </c>
      <c r="H68" s="23" t="s">
        <v>746</v>
      </c>
      <c r="I68" s="21" t="s">
        <v>747</v>
      </c>
      <c r="J68" s="24" t="s">
        <v>748</v>
      </c>
      <c r="K68" s="45"/>
      <c r="L68" s="19"/>
      <c r="M68" s="19" t="s">
        <v>110</v>
      </c>
      <c r="N68" s="19"/>
      <c r="O68" s="25"/>
      <c r="P68" s="19"/>
      <c r="Q68" s="25" t="s">
        <v>749</v>
      </c>
      <c r="R68" s="25" t="s">
        <v>112</v>
      </c>
      <c r="S68" s="19" t="s">
        <v>101</v>
      </c>
      <c r="T68" s="19"/>
      <c r="U68" s="25"/>
      <c r="V68" s="25"/>
      <c r="W68" s="4"/>
      <c r="X68" s="4"/>
      <c r="Y68" s="4"/>
      <c r="Z68" s="4"/>
    </row>
    <row r="69" ht="19.5" hidden="1" customHeight="1">
      <c r="A69" s="19" t="s">
        <v>750</v>
      </c>
      <c r="B69" s="25" t="s">
        <v>751</v>
      </c>
      <c r="C69" s="20" t="s">
        <v>752</v>
      </c>
      <c r="D69" s="20" t="s">
        <v>753</v>
      </c>
      <c r="E69" s="20" t="s">
        <v>89</v>
      </c>
      <c r="F69" s="21">
        <v>2004.0</v>
      </c>
      <c r="G69" s="21" t="s">
        <v>754</v>
      </c>
      <c r="H69" s="23" t="s">
        <v>755</v>
      </c>
      <c r="I69" s="21" t="s">
        <v>756</v>
      </c>
      <c r="J69" s="24" t="s">
        <v>757</v>
      </c>
      <c r="K69" s="19" t="s">
        <v>758</v>
      </c>
      <c r="L69" s="24" t="s">
        <v>759</v>
      </c>
      <c r="M69" s="19" t="s">
        <v>110</v>
      </c>
      <c r="N69" s="19"/>
      <c r="O69" s="19" t="s">
        <v>635</v>
      </c>
      <c r="P69" s="19" t="s">
        <v>760</v>
      </c>
      <c r="Q69" s="25" t="s">
        <v>453</v>
      </c>
      <c r="R69" s="25">
        <v>372.0</v>
      </c>
      <c r="S69" s="19" t="s">
        <v>101</v>
      </c>
      <c r="T69" s="19"/>
      <c r="U69" s="25"/>
      <c r="V69" s="25"/>
      <c r="W69" s="4"/>
      <c r="X69" s="4"/>
      <c r="Y69" s="4"/>
      <c r="Z69" s="4"/>
    </row>
    <row r="70" ht="19.5" hidden="1" customHeight="1">
      <c r="A70" s="19" t="s">
        <v>761</v>
      </c>
      <c r="B70" s="19" t="s">
        <v>762</v>
      </c>
      <c r="C70" s="20" t="s">
        <v>284</v>
      </c>
      <c r="D70" s="20" t="s">
        <v>188</v>
      </c>
      <c r="E70" s="20" t="s">
        <v>89</v>
      </c>
      <c r="F70" s="21">
        <v>2004.0</v>
      </c>
      <c r="G70" s="21" t="s">
        <v>763</v>
      </c>
      <c r="H70" s="23" t="s">
        <v>764</v>
      </c>
      <c r="I70" s="21" t="s">
        <v>765</v>
      </c>
      <c r="J70" s="24" t="s">
        <v>766</v>
      </c>
      <c r="K70" s="19"/>
      <c r="L70" s="19"/>
      <c r="M70" s="19" t="s">
        <v>110</v>
      </c>
      <c r="N70" s="19"/>
      <c r="O70" s="19" t="s">
        <v>452</v>
      </c>
      <c r="P70" s="19" t="s">
        <v>767</v>
      </c>
      <c r="Q70" s="25" t="s">
        <v>768</v>
      </c>
      <c r="R70" s="25">
        <v>92.0</v>
      </c>
      <c r="S70" s="19" t="s">
        <v>159</v>
      </c>
      <c r="T70" s="25" t="s">
        <v>769</v>
      </c>
      <c r="U70" s="46"/>
      <c r="V70" s="46">
        <v>43662.0</v>
      </c>
      <c r="W70" s="4"/>
      <c r="X70" s="4"/>
      <c r="Y70" s="4"/>
      <c r="Z70" s="4"/>
    </row>
    <row r="71" ht="19.5" customHeight="1">
      <c r="A71" s="19" t="s">
        <v>770</v>
      </c>
      <c r="B71" s="19" t="s">
        <v>771</v>
      </c>
      <c r="C71" s="20" t="s">
        <v>772</v>
      </c>
      <c r="D71" s="20" t="s">
        <v>773</v>
      </c>
      <c r="E71" s="20" t="s">
        <v>151</v>
      </c>
      <c r="F71" s="21">
        <v>1996.0</v>
      </c>
      <c r="G71" s="21" t="s">
        <v>774</v>
      </c>
      <c r="H71" s="23" t="s">
        <v>775</v>
      </c>
      <c r="I71" s="21" t="s">
        <v>776</v>
      </c>
      <c r="J71" s="24" t="s">
        <v>777</v>
      </c>
      <c r="K71" s="25" t="s">
        <v>778</v>
      </c>
      <c r="L71" s="24" t="s">
        <v>779</v>
      </c>
      <c r="M71" s="19" t="s">
        <v>96</v>
      </c>
      <c r="N71" s="19" t="s">
        <v>780</v>
      </c>
      <c r="O71" s="19" t="s">
        <v>591</v>
      </c>
      <c r="P71" s="19" t="s">
        <v>781</v>
      </c>
      <c r="Q71" s="25" t="s">
        <v>782</v>
      </c>
      <c r="R71" s="25">
        <v>700.0</v>
      </c>
      <c r="S71" s="19" t="s">
        <v>101</v>
      </c>
      <c r="T71" s="19"/>
      <c r="U71" s="25"/>
      <c r="V71" s="25"/>
      <c r="W71" s="4"/>
      <c r="X71" s="4"/>
      <c r="Y71" s="4"/>
      <c r="Z71" s="4"/>
    </row>
    <row r="72" ht="19.5" hidden="1" customHeight="1">
      <c r="A72" s="19" t="s">
        <v>783</v>
      </c>
      <c r="B72" s="19" t="s">
        <v>784</v>
      </c>
      <c r="C72" s="20" t="s">
        <v>785</v>
      </c>
      <c r="D72" s="20" t="s">
        <v>364</v>
      </c>
      <c r="E72" s="20" t="s">
        <v>89</v>
      </c>
      <c r="F72" s="21">
        <v>1996.0</v>
      </c>
      <c r="G72" s="21" t="s">
        <v>786</v>
      </c>
      <c r="H72" s="23" t="s">
        <v>787</v>
      </c>
      <c r="I72" s="21" t="s">
        <v>788</v>
      </c>
      <c r="J72" s="24" t="s">
        <v>789</v>
      </c>
      <c r="K72" s="19" t="s">
        <v>790</v>
      </c>
      <c r="L72" s="24" t="s">
        <v>791</v>
      </c>
      <c r="M72" s="19" t="s">
        <v>110</v>
      </c>
      <c r="N72" s="19"/>
      <c r="O72" s="19"/>
      <c r="P72" s="19"/>
      <c r="Q72" s="25" t="s">
        <v>212</v>
      </c>
      <c r="R72" s="25" t="s">
        <v>112</v>
      </c>
      <c r="S72" s="19" t="s">
        <v>101</v>
      </c>
      <c r="T72" s="19"/>
      <c r="U72" s="25"/>
      <c r="V72" s="25"/>
      <c r="W72" s="4"/>
      <c r="X72" s="4"/>
      <c r="Y72" s="4"/>
      <c r="Z72" s="4"/>
    </row>
    <row r="73" ht="19.5" hidden="1" customHeight="1">
      <c r="A73" s="19" t="s">
        <v>792</v>
      </c>
      <c r="B73" s="19" t="s">
        <v>793</v>
      </c>
      <c r="C73" s="20" t="s">
        <v>794</v>
      </c>
      <c r="D73" s="20" t="s">
        <v>88</v>
      </c>
      <c r="E73" s="21" t="s">
        <v>89</v>
      </c>
      <c r="F73" s="21">
        <v>2008.0</v>
      </c>
      <c r="G73" s="21" t="s">
        <v>795</v>
      </c>
      <c r="H73" s="23" t="s">
        <v>796</v>
      </c>
      <c r="I73" s="21" t="s">
        <v>797</v>
      </c>
      <c r="J73" s="24" t="s">
        <v>798</v>
      </c>
      <c r="K73" s="45" t="s">
        <v>280</v>
      </c>
      <c r="L73" s="24" t="s">
        <v>281</v>
      </c>
      <c r="M73" s="19" t="s">
        <v>110</v>
      </c>
      <c r="N73" s="19"/>
      <c r="O73" s="19"/>
      <c r="P73" s="19"/>
      <c r="Q73" s="25" t="s">
        <v>799</v>
      </c>
      <c r="R73" s="25">
        <v>36.0</v>
      </c>
      <c r="S73" s="19" t="s">
        <v>101</v>
      </c>
      <c r="T73" s="19"/>
      <c r="U73" s="25"/>
      <c r="V73" s="25"/>
      <c r="W73" s="4"/>
      <c r="X73" s="4"/>
      <c r="Y73" s="4"/>
      <c r="Z73" s="4"/>
    </row>
    <row r="74" ht="19.5" hidden="1" customHeight="1">
      <c r="A74" s="19" t="s">
        <v>800</v>
      </c>
      <c r="B74" s="19" t="s">
        <v>801</v>
      </c>
      <c r="C74" s="20" t="s">
        <v>124</v>
      </c>
      <c r="D74" s="20" t="s">
        <v>125</v>
      </c>
      <c r="E74" s="20" t="s">
        <v>126</v>
      </c>
      <c r="F74" s="21">
        <v>1846.0</v>
      </c>
      <c r="G74" s="21" t="s">
        <v>802</v>
      </c>
      <c r="H74" s="23" t="s">
        <v>803</v>
      </c>
      <c r="I74" s="21" t="s">
        <v>804</v>
      </c>
      <c r="J74" s="24" t="s">
        <v>805</v>
      </c>
      <c r="K74" s="19" t="s">
        <v>806</v>
      </c>
      <c r="L74" s="24" t="s">
        <v>807</v>
      </c>
      <c r="M74" s="19" t="s">
        <v>110</v>
      </c>
      <c r="N74" s="19"/>
      <c r="O74" s="19"/>
      <c r="P74" s="19"/>
      <c r="Q74" s="25" t="s">
        <v>808</v>
      </c>
      <c r="R74" s="25">
        <v>200.0</v>
      </c>
      <c r="S74" s="19" t="s">
        <v>159</v>
      </c>
      <c r="T74" s="19" t="s">
        <v>809</v>
      </c>
      <c r="U74" s="36"/>
      <c r="V74" s="36">
        <v>38064.0</v>
      </c>
      <c r="W74" s="4"/>
      <c r="X74" s="4"/>
      <c r="Y74" s="4"/>
      <c r="Z74" s="4"/>
    </row>
    <row r="75" ht="19.5" hidden="1" customHeight="1">
      <c r="A75" s="19" t="s">
        <v>810</v>
      </c>
      <c r="B75" s="19" t="s">
        <v>811</v>
      </c>
      <c r="C75" s="20" t="s">
        <v>340</v>
      </c>
      <c r="D75" s="20" t="s">
        <v>88</v>
      </c>
      <c r="E75" s="20" t="s">
        <v>89</v>
      </c>
      <c r="F75" s="21">
        <v>2015.0</v>
      </c>
      <c r="G75" s="21" t="s">
        <v>812</v>
      </c>
      <c r="H75" s="23" t="s">
        <v>813</v>
      </c>
      <c r="I75" s="21" t="s">
        <v>814</v>
      </c>
      <c r="J75" s="24" t="s">
        <v>815</v>
      </c>
      <c r="K75" s="19"/>
      <c r="L75" s="19"/>
      <c r="M75" s="19" t="s">
        <v>110</v>
      </c>
      <c r="N75" s="19"/>
      <c r="O75" s="19"/>
      <c r="P75" s="19"/>
      <c r="Q75" s="25" t="s">
        <v>816</v>
      </c>
      <c r="R75" s="25"/>
      <c r="S75" s="19" t="s">
        <v>101</v>
      </c>
      <c r="T75" s="19"/>
      <c r="U75" s="25"/>
      <c r="V75" s="25"/>
      <c r="W75" s="4"/>
      <c r="X75" s="4"/>
      <c r="Y75" s="4"/>
      <c r="Z75" s="4"/>
    </row>
    <row r="76" ht="19.5" hidden="1" customHeight="1">
      <c r="A76" s="19" t="s">
        <v>817</v>
      </c>
      <c r="B76" s="19" t="s">
        <v>818</v>
      </c>
      <c r="C76" s="41" t="s">
        <v>819</v>
      </c>
      <c r="D76" s="20" t="s">
        <v>364</v>
      </c>
      <c r="E76" s="20" t="s">
        <v>89</v>
      </c>
      <c r="F76" s="21">
        <v>2009.0</v>
      </c>
      <c r="G76" s="21" t="s">
        <v>820</v>
      </c>
      <c r="H76" s="23" t="s">
        <v>821</v>
      </c>
      <c r="I76" s="21" t="s">
        <v>822</v>
      </c>
      <c r="J76" s="24" t="s">
        <v>823</v>
      </c>
      <c r="K76" s="19" t="s">
        <v>824</v>
      </c>
      <c r="L76" s="24" t="s">
        <v>825</v>
      </c>
      <c r="M76" s="19" t="s">
        <v>110</v>
      </c>
      <c r="N76" s="19"/>
      <c r="O76" s="19" t="s">
        <v>371</v>
      </c>
      <c r="P76" s="19" t="s">
        <v>826</v>
      </c>
      <c r="Q76" s="25" t="s">
        <v>827</v>
      </c>
      <c r="R76" s="25" t="s">
        <v>112</v>
      </c>
      <c r="S76" s="19" t="s">
        <v>101</v>
      </c>
      <c r="T76" s="19"/>
      <c r="U76" s="25"/>
      <c r="V76" s="25"/>
      <c r="W76" s="4"/>
      <c r="X76" s="4"/>
      <c r="Y76" s="4"/>
      <c r="Z76" s="4"/>
    </row>
    <row r="77" ht="19.5" hidden="1" customHeight="1">
      <c r="A77" s="19" t="s">
        <v>828</v>
      </c>
      <c r="B77" s="19" t="s">
        <v>829</v>
      </c>
      <c r="C77" s="20" t="s">
        <v>830</v>
      </c>
      <c r="D77" s="20" t="s">
        <v>831</v>
      </c>
      <c r="E77" s="20" t="s">
        <v>832</v>
      </c>
      <c r="F77" s="19"/>
      <c r="G77" s="21" t="s">
        <v>833</v>
      </c>
      <c r="H77" s="30" t="s">
        <v>834</v>
      </c>
      <c r="I77" s="21" t="s">
        <v>835</v>
      </c>
      <c r="J77" s="19"/>
      <c r="K77" s="19"/>
      <c r="L77" s="19"/>
      <c r="M77" s="19"/>
      <c r="N77" s="19"/>
      <c r="O77" s="19"/>
      <c r="P77" s="19"/>
      <c r="Q77" s="25" t="s">
        <v>836</v>
      </c>
      <c r="R77" s="25">
        <v>6.0</v>
      </c>
      <c r="S77" s="19" t="s">
        <v>159</v>
      </c>
      <c r="T77" s="19" t="s">
        <v>837</v>
      </c>
      <c r="U77" s="25"/>
      <c r="V77" s="25">
        <v>2016.0</v>
      </c>
      <c r="W77" s="4"/>
      <c r="X77" s="4"/>
      <c r="Y77" s="4"/>
      <c r="Z77" s="4"/>
    </row>
    <row r="78" ht="19.5" hidden="1" customHeight="1">
      <c r="A78" s="19" t="s">
        <v>838</v>
      </c>
      <c r="B78" s="19" t="s">
        <v>839</v>
      </c>
      <c r="C78" s="20" t="s">
        <v>840</v>
      </c>
      <c r="D78" s="20" t="s">
        <v>841</v>
      </c>
      <c r="E78" s="20" t="s">
        <v>89</v>
      </c>
      <c r="F78" s="21">
        <v>2017.0</v>
      </c>
      <c r="G78" s="21" t="s">
        <v>842</v>
      </c>
      <c r="H78" s="23" t="s">
        <v>843</v>
      </c>
      <c r="I78" s="21" t="s">
        <v>844</v>
      </c>
      <c r="J78" s="24" t="s">
        <v>845</v>
      </c>
      <c r="K78" s="19" t="s">
        <v>846</v>
      </c>
      <c r="L78" s="24" t="s">
        <v>847</v>
      </c>
      <c r="M78" s="19" t="s">
        <v>110</v>
      </c>
      <c r="N78" s="19"/>
      <c r="O78" s="19"/>
      <c r="P78" s="19"/>
      <c r="Q78" s="25" t="s">
        <v>848</v>
      </c>
      <c r="R78" s="25">
        <v>162.0</v>
      </c>
      <c r="S78" s="19" t="s">
        <v>101</v>
      </c>
      <c r="T78" s="19"/>
      <c r="U78" s="25"/>
      <c r="V78" s="25"/>
      <c r="W78" s="4"/>
      <c r="X78" s="4"/>
      <c r="Y78" s="4"/>
      <c r="Z78" s="4"/>
    </row>
    <row r="79" ht="19.5" hidden="1" customHeight="1">
      <c r="A79" s="19" t="s">
        <v>849</v>
      </c>
      <c r="B79" s="19" t="s">
        <v>850</v>
      </c>
      <c r="C79" s="20" t="s">
        <v>851</v>
      </c>
      <c r="D79" s="21" t="s">
        <v>413</v>
      </c>
      <c r="E79" s="20" t="s">
        <v>89</v>
      </c>
      <c r="F79" s="21">
        <v>2013.0</v>
      </c>
      <c r="G79" s="21" t="s">
        <v>852</v>
      </c>
      <c r="H79" s="23" t="s">
        <v>853</v>
      </c>
      <c r="I79" s="21" t="s">
        <v>854</v>
      </c>
      <c r="J79" s="24" t="s">
        <v>855</v>
      </c>
      <c r="K79" s="19"/>
      <c r="L79" s="19"/>
      <c r="M79" s="19" t="s">
        <v>110</v>
      </c>
      <c r="N79" s="19"/>
      <c r="O79" s="19"/>
      <c r="P79" s="19"/>
      <c r="Q79" s="25" t="s">
        <v>147</v>
      </c>
      <c r="R79" s="39">
        <v>44105.0</v>
      </c>
      <c r="S79" s="19" t="s">
        <v>101</v>
      </c>
      <c r="T79" s="19"/>
      <c r="U79" s="25"/>
      <c r="V79" s="25"/>
      <c r="W79" s="4"/>
      <c r="X79" s="4"/>
      <c r="Y79" s="4"/>
      <c r="Z79" s="4"/>
    </row>
    <row r="80" ht="19.5" hidden="1" customHeight="1">
      <c r="A80" s="19" t="s">
        <v>856</v>
      </c>
      <c r="B80" s="19" t="s">
        <v>857</v>
      </c>
      <c r="C80" s="20" t="s">
        <v>858</v>
      </c>
      <c r="D80" s="20" t="s">
        <v>859</v>
      </c>
      <c r="E80" s="20" t="s">
        <v>860</v>
      </c>
      <c r="F80" s="22">
        <v>42536.0</v>
      </c>
      <c r="G80" s="21" t="s">
        <v>861</v>
      </c>
      <c r="H80" s="23" t="s">
        <v>862</v>
      </c>
      <c r="I80" s="21" t="s">
        <v>863</v>
      </c>
      <c r="J80" s="24" t="s">
        <v>864</v>
      </c>
      <c r="K80" s="19" t="s">
        <v>865</v>
      </c>
      <c r="L80" s="24" t="s">
        <v>866</v>
      </c>
      <c r="M80" s="19" t="s">
        <v>110</v>
      </c>
      <c r="N80" s="19"/>
      <c r="O80" s="19" t="s">
        <v>133</v>
      </c>
      <c r="P80" s="19" t="s">
        <v>867</v>
      </c>
      <c r="Q80" s="25" t="s">
        <v>868</v>
      </c>
      <c r="R80" s="25">
        <v>100.0</v>
      </c>
      <c r="S80" s="19" t="s">
        <v>101</v>
      </c>
      <c r="T80" s="19"/>
      <c r="U80" s="25"/>
      <c r="V80" s="25"/>
      <c r="W80" s="4"/>
      <c r="X80" s="4"/>
      <c r="Y80" s="4"/>
      <c r="Z80" s="4"/>
    </row>
    <row r="81" ht="19.5" hidden="1" customHeight="1">
      <c r="A81" s="19" t="s">
        <v>869</v>
      </c>
      <c r="B81" s="19" t="s">
        <v>869</v>
      </c>
      <c r="C81" s="41" t="s">
        <v>870</v>
      </c>
      <c r="D81" s="20" t="s">
        <v>753</v>
      </c>
      <c r="E81" s="20" t="s">
        <v>89</v>
      </c>
      <c r="F81" s="21">
        <v>1986.0</v>
      </c>
      <c r="G81" s="21" t="s">
        <v>871</v>
      </c>
      <c r="H81" s="23" t="s">
        <v>872</v>
      </c>
      <c r="I81" s="21" t="s">
        <v>873</v>
      </c>
      <c r="J81" s="24" t="s">
        <v>874</v>
      </c>
      <c r="K81" s="19"/>
      <c r="L81" s="19"/>
      <c r="M81" s="19" t="s">
        <v>110</v>
      </c>
      <c r="N81" s="19"/>
      <c r="O81" s="19"/>
      <c r="P81" s="19"/>
      <c r="Q81" s="25" t="s">
        <v>875</v>
      </c>
      <c r="R81" s="39">
        <v>44106.0</v>
      </c>
      <c r="S81" s="19" t="s">
        <v>101</v>
      </c>
      <c r="T81" s="19"/>
      <c r="U81" s="25"/>
      <c r="V81" s="25"/>
      <c r="W81" s="4"/>
      <c r="X81" s="4"/>
      <c r="Y81" s="4"/>
      <c r="Z81" s="4"/>
    </row>
    <row r="82" ht="19.5" hidden="1" customHeight="1">
      <c r="A82" s="19" t="s">
        <v>876</v>
      </c>
      <c r="B82" s="19" t="s">
        <v>877</v>
      </c>
      <c r="C82" s="41" t="s">
        <v>284</v>
      </c>
      <c r="D82" s="20" t="s">
        <v>188</v>
      </c>
      <c r="E82" s="20" t="s">
        <v>89</v>
      </c>
      <c r="F82" s="21">
        <v>2014.0</v>
      </c>
      <c r="G82" s="21" t="s">
        <v>878</v>
      </c>
      <c r="H82" s="23" t="s">
        <v>879</v>
      </c>
      <c r="I82" s="21" t="s">
        <v>880</v>
      </c>
      <c r="J82" s="24" t="s">
        <v>881</v>
      </c>
      <c r="K82" s="19" t="s">
        <v>882</v>
      </c>
      <c r="L82" s="24" t="s">
        <v>883</v>
      </c>
      <c r="M82" s="19" t="s">
        <v>110</v>
      </c>
      <c r="N82" s="19"/>
      <c r="O82" s="19" t="s">
        <v>635</v>
      </c>
      <c r="P82" s="19" t="s">
        <v>884</v>
      </c>
      <c r="Q82" s="25" t="s">
        <v>537</v>
      </c>
      <c r="R82" s="25">
        <v>50.0</v>
      </c>
      <c r="S82" s="19" t="s">
        <v>101</v>
      </c>
      <c r="T82" s="19"/>
      <c r="U82" s="25"/>
      <c r="V82" s="25"/>
      <c r="W82" s="4"/>
      <c r="X82" s="4"/>
      <c r="Y82" s="4"/>
      <c r="Z82" s="4"/>
    </row>
    <row r="83" ht="19.5" hidden="1" customHeight="1">
      <c r="A83" s="19" t="s">
        <v>885</v>
      </c>
      <c r="B83" s="19" t="s">
        <v>886</v>
      </c>
      <c r="C83" s="20" t="s">
        <v>207</v>
      </c>
      <c r="D83" s="20" t="s">
        <v>887</v>
      </c>
      <c r="E83" s="20" t="s">
        <v>89</v>
      </c>
      <c r="F83" s="19"/>
      <c r="G83" s="21" t="s">
        <v>888</v>
      </c>
      <c r="H83" s="23" t="s">
        <v>889</v>
      </c>
      <c r="I83" s="21" t="s">
        <v>890</v>
      </c>
      <c r="J83" s="24" t="s">
        <v>891</v>
      </c>
      <c r="K83" s="19"/>
      <c r="L83" s="19"/>
      <c r="M83" s="19" t="s">
        <v>110</v>
      </c>
      <c r="N83" s="19"/>
      <c r="O83" s="19"/>
      <c r="P83" s="19"/>
      <c r="Q83" s="25"/>
      <c r="R83" s="39">
        <v>44106.0</v>
      </c>
      <c r="S83" s="19" t="s">
        <v>101</v>
      </c>
      <c r="T83" s="19"/>
      <c r="U83" s="25"/>
      <c r="V83" s="25"/>
      <c r="W83" s="4"/>
      <c r="X83" s="4"/>
      <c r="Y83" s="4"/>
      <c r="Z83" s="4"/>
    </row>
    <row r="84" ht="19.5" hidden="1" customHeight="1">
      <c r="A84" s="19" t="s">
        <v>892</v>
      </c>
      <c r="B84" s="19" t="s">
        <v>893</v>
      </c>
      <c r="C84" s="20" t="s">
        <v>894</v>
      </c>
      <c r="D84" s="20" t="s">
        <v>773</v>
      </c>
      <c r="E84" s="20" t="s">
        <v>151</v>
      </c>
      <c r="F84" s="21">
        <v>1972.0</v>
      </c>
      <c r="G84" s="21" t="s">
        <v>895</v>
      </c>
      <c r="H84" s="23" t="s">
        <v>896</v>
      </c>
      <c r="I84" s="21" t="s">
        <v>897</v>
      </c>
      <c r="J84" s="24" t="s">
        <v>898</v>
      </c>
      <c r="K84" s="19" t="s">
        <v>899</v>
      </c>
      <c r="L84" s="24" t="s">
        <v>900</v>
      </c>
      <c r="M84" s="19" t="s">
        <v>110</v>
      </c>
      <c r="N84" s="19"/>
      <c r="O84" s="19"/>
      <c r="P84" s="19"/>
      <c r="Q84" s="25" t="s">
        <v>901</v>
      </c>
      <c r="R84" s="25">
        <v>170.0</v>
      </c>
      <c r="S84" s="19" t="s">
        <v>101</v>
      </c>
      <c r="T84" s="19"/>
      <c r="U84" s="25"/>
      <c r="V84" s="25"/>
      <c r="W84" s="4"/>
      <c r="X84" s="4"/>
      <c r="Y84" s="4"/>
      <c r="Z84" s="4"/>
    </row>
    <row r="85" ht="19.5" hidden="1" customHeight="1">
      <c r="A85" s="19" t="s">
        <v>902</v>
      </c>
      <c r="B85" s="19" t="s">
        <v>902</v>
      </c>
      <c r="C85" s="20" t="s">
        <v>207</v>
      </c>
      <c r="D85" s="20" t="s">
        <v>887</v>
      </c>
      <c r="E85" s="20" t="s">
        <v>89</v>
      </c>
      <c r="F85" s="40">
        <v>6709.0</v>
      </c>
      <c r="G85" s="21" t="s">
        <v>903</v>
      </c>
      <c r="H85" s="23" t="s">
        <v>904</v>
      </c>
      <c r="I85" s="21" t="s">
        <v>905</v>
      </c>
      <c r="J85" s="19"/>
      <c r="K85" s="19" t="s">
        <v>906</v>
      </c>
      <c r="L85" s="24" t="s">
        <v>907</v>
      </c>
      <c r="M85" s="19" t="s">
        <v>110</v>
      </c>
      <c r="N85" s="19"/>
      <c r="O85" s="19" t="s">
        <v>407</v>
      </c>
      <c r="P85" s="19" t="s">
        <v>212</v>
      </c>
      <c r="Q85" s="25" t="s">
        <v>537</v>
      </c>
      <c r="R85" s="25">
        <v>200.0</v>
      </c>
      <c r="S85" s="19" t="s">
        <v>101</v>
      </c>
      <c r="T85" s="19"/>
      <c r="U85" s="25"/>
      <c r="V85" s="25"/>
      <c r="W85" s="4"/>
      <c r="X85" s="4"/>
      <c r="Y85" s="4"/>
      <c r="Z85" s="4"/>
    </row>
    <row r="86" ht="19.5" hidden="1" customHeight="1">
      <c r="A86" s="19" t="s">
        <v>908</v>
      </c>
      <c r="B86" s="19" t="s">
        <v>909</v>
      </c>
      <c r="C86" s="20" t="s">
        <v>87</v>
      </c>
      <c r="D86" s="20" t="s">
        <v>88</v>
      </c>
      <c r="E86" s="20" t="s">
        <v>89</v>
      </c>
      <c r="F86" s="37">
        <v>43282.0</v>
      </c>
      <c r="G86" s="21" t="s">
        <v>910</v>
      </c>
      <c r="H86" s="23" t="s">
        <v>911</v>
      </c>
      <c r="I86" s="21" t="s">
        <v>912</v>
      </c>
      <c r="J86" s="24" t="s">
        <v>913</v>
      </c>
      <c r="K86" s="19" t="s">
        <v>914</v>
      </c>
      <c r="L86" s="19" t="s">
        <v>915</v>
      </c>
      <c r="M86" s="19" t="s">
        <v>110</v>
      </c>
      <c r="N86" s="19"/>
      <c r="O86" s="19" t="s">
        <v>371</v>
      </c>
      <c r="P86" s="19" t="s">
        <v>916</v>
      </c>
      <c r="Q86" s="29" t="s">
        <v>158</v>
      </c>
      <c r="R86" s="25">
        <v>13.0</v>
      </c>
      <c r="S86" s="19" t="s">
        <v>101</v>
      </c>
      <c r="T86" s="19"/>
      <c r="U86" s="25"/>
      <c r="V86" s="25"/>
      <c r="W86" s="4"/>
      <c r="X86" s="4"/>
      <c r="Y86" s="4"/>
      <c r="Z86" s="4"/>
    </row>
    <row r="87" ht="19.5" hidden="1" customHeight="1">
      <c r="A87" s="19" t="s">
        <v>917</v>
      </c>
      <c r="B87" s="19" t="s">
        <v>918</v>
      </c>
      <c r="C87" s="20" t="s">
        <v>919</v>
      </c>
      <c r="D87" s="20" t="s">
        <v>920</v>
      </c>
      <c r="E87" s="20" t="s">
        <v>89</v>
      </c>
      <c r="F87" s="21">
        <v>2002.0</v>
      </c>
      <c r="G87" s="21" t="s">
        <v>921</v>
      </c>
      <c r="H87" s="23" t="s">
        <v>922</v>
      </c>
      <c r="I87" s="21" t="s">
        <v>923</v>
      </c>
      <c r="J87" s="24" t="s">
        <v>924</v>
      </c>
      <c r="K87" s="19"/>
      <c r="L87" s="19"/>
      <c r="M87" s="19" t="s">
        <v>110</v>
      </c>
      <c r="N87" s="19"/>
      <c r="O87" s="19"/>
      <c r="P87" s="19"/>
      <c r="Q87" s="25" t="s">
        <v>266</v>
      </c>
      <c r="R87" s="25">
        <v>14.0</v>
      </c>
      <c r="S87" s="19" t="s">
        <v>101</v>
      </c>
      <c r="T87" s="19"/>
      <c r="U87" s="25"/>
      <c r="V87" s="25"/>
      <c r="W87" s="4"/>
      <c r="X87" s="4"/>
      <c r="Y87" s="4"/>
      <c r="Z87" s="4"/>
    </row>
    <row r="88" ht="19.5" hidden="1" customHeight="1">
      <c r="A88" s="19" t="s">
        <v>925</v>
      </c>
      <c r="B88" s="19" t="s">
        <v>926</v>
      </c>
      <c r="C88" s="20" t="s">
        <v>927</v>
      </c>
      <c r="D88" s="20" t="s">
        <v>88</v>
      </c>
      <c r="E88" s="20" t="s">
        <v>89</v>
      </c>
      <c r="F88" s="22">
        <v>38684.0</v>
      </c>
      <c r="G88" s="21" t="s">
        <v>928</v>
      </c>
      <c r="H88" s="23" t="s">
        <v>929</v>
      </c>
      <c r="I88" s="21" t="s">
        <v>930</v>
      </c>
      <c r="J88" s="24" t="s">
        <v>931</v>
      </c>
      <c r="K88" s="19"/>
      <c r="L88" s="19"/>
      <c r="M88" s="19" t="s">
        <v>110</v>
      </c>
      <c r="N88" s="19"/>
      <c r="O88" s="19" t="s">
        <v>635</v>
      </c>
      <c r="P88" s="28" t="s">
        <v>932</v>
      </c>
      <c r="Q88" s="29" t="s">
        <v>933</v>
      </c>
      <c r="R88" s="25">
        <v>175.0</v>
      </c>
      <c r="S88" s="19" t="s">
        <v>159</v>
      </c>
      <c r="T88" s="19" t="s">
        <v>934</v>
      </c>
      <c r="U88" s="31"/>
      <c r="V88" s="31" t="s">
        <v>935</v>
      </c>
      <c r="W88" s="4"/>
      <c r="X88" s="4"/>
      <c r="Y88" s="4"/>
      <c r="Z88" s="4"/>
    </row>
    <row r="89" ht="19.5" hidden="1" customHeight="1">
      <c r="A89" s="19" t="s">
        <v>936</v>
      </c>
      <c r="B89" s="19" t="s">
        <v>937</v>
      </c>
      <c r="C89" s="20" t="s">
        <v>938</v>
      </c>
      <c r="D89" s="20" t="s">
        <v>939</v>
      </c>
      <c r="E89" s="20" t="s">
        <v>89</v>
      </c>
      <c r="F89" s="22">
        <v>34982.0</v>
      </c>
      <c r="G89" s="21" t="s">
        <v>940</v>
      </c>
      <c r="H89" s="23" t="s">
        <v>941</v>
      </c>
      <c r="I89" s="21" t="s">
        <v>942</v>
      </c>
      <c r="J89" s="24" t="s">
        <v>943</v>
      </c>
      <c r="K89" s="19" t="s">
        <v>944</v>
      </c>
      <c r="L89" s="24" t="s">
        <v>945</v>
      </c>
      <c r="M89" s="19" t="s">
        <v>110</v>
      </c>
      <c r="N89" s="19"/>
      <c r="O89" s="19" t="s">
        <v>133</v>
      </c>
      <c r="P89" s="19" t="s">
        <v>946</v>
      </c>
      <c r="Q89" s="29" t="s">
        <v>826</v>
      </c>
      <c r="R89" s="25">
        <v>60.0</v>
      </c>
      <c r="S89" s="19" t="s">
        <v>101</v>
      </c>
      <c r="T89" s="19"/>
      <c r="U89" s="25"/>
      <c r="V89" s="25"/>
      <c r="W89" s="4"/>
      <c r="X89" s="4"/>
      <c r="Y89" s="4"/>
      <c r="Z89" s="4"/>
    </row>
    <row r="90" ht="19.5" hidden="1" customHeight="1">
      <c r="A90" s="19" t="s">
        <v>947</v>
      </c>
      <c r="B90" s="19" t="s">
        <v>948</v>
      </c>
      <c r="C90" s="20" t="s">
        <v>388</v>
      </c>
      <c r="D90" s="20" t="s">
        <v>88</v>
      </c>
      <c r="E90" s="20" t="s">
        <v>89</v>
      </c>
      <c r="F90" s="21">
        <v>2017.0</v>
      </c>
      <c r="G90" s="21" t="s">
        <v>949</v>
      </c>
      <c r="H90" s="23" t="s">
        <v>950</v>
      </c>
      <c r="I90" s="21" t="s">
        <v>951</v>
      </c>
      <c r="J90" s="24" t="s">
        <v>952</v>
      </c>
      <c r="K90" s="19" t="s">
        <v>953</v>
      </c>
      <c r="L90" s="19" t="s">
        <v>953</v>
      </c>
      <c r="M90" s="19" t="s">
        <v>110</v>
      </c>
      <c r="N90" s="19"/>
      <c r="O90" s="19" t="s">
        <v>133</v>
      </c>
      <c r="P90" s="28" t="s">
        <v>954</v>
      </c>
      <c r="Q90" s="25"/>
      <c r="R90" s="25" t="s">
        <v>112</v>
      </c>
      <c r="S90" s="19" t="s">
        <v>101</v>
      </c>
      <c r="T90" s="19"/>
      <c r="U90" s="25"/>
      <c r="V90" s="25"/>
      <c r="W90" s="4"/>
      <c r="X90" s="4"/>
      <c r="Y90" s="4"/>
      <c r="Z90" s="4"/>
    </row>
    <row r="91" ht="19.5" hidden="1" customHeight="1">
      <c r="A91" s="19" t="s">
        <v>955</v>
      </c>
      <c r="B91" s="19" t="s">
        <v>956</v>
      </c>
      <c r="C91" s="20" t="s">
        <v>957</v>
      </c>
      <c r="D91" s="20" t="s">
        <v>773</v>
      </c>
      <c r="E91" s="20" t="s">
        <v>151</v>
      </c>
      <c r="F91" s="40">
        <v>41760.0</v>
      </c>
      <c r="G91" s="21" t="s">
        <v>958</v>
      </c>
      <c r="H91" s="23" t="s">
        <v>959</v>
      </c>
      <c r="I91" s="21" t="s">
        <v>960</v>
      </c>
      <c r="J91" s="24" t="s">
        <v>961</v>
      </c>
      <c r="K91" s="19" t="s">
        <v>962</v>
      </c>
      <c r="L91" s="24" t="s">
        <v>963</v>
      </c>
      <c r="M91" s="19" t="s">
        <v>110</v>
      </c>
      <c r="N91" s="19"/>
      <c r="O91" s="19" t="s">
        <v>244</v>
      </c>
      <c r="P91" s="28" t="s">
        <v>964</v>
      </c>
      <c r="Q91" s="29" t="s">
        <v>965</v>
      </c>
      <c r="R91" s="25">
        <v>70.0</v>
      </c>
      <c r="S91" s="19" t="s">
        <v>101</v>
      </c>
      <c r="T91" s="19"/>
      <c r="U91" s="25"/>
      <c r="V91" s="25"/>
      <c r="W91" s="4"/>
      <c r="X91" s="4"/>
      <c r="Y91" s="4"/>
      <c r="Z91" s="4"/>
    </row>
    <row r="92" ht="19.5" hidden="1" customHeight="1">
      <c r="A92" s="19" t="s">
        <v>966</v>
      </c>
      <c r="B92" s="19" t="s">
        <v>967</v>
      </c>
      <c r="C92" s="20" t="s">
        <v>968</v>
      </c>
      <c r="D92" s="20" t="s">
        <v>88</v>
      </c>
      <c r="E92" s="20" t="s">
        <v>89</v>
      </c>
      <c r="F92" s="21">
        <v>2013.0</v>
      </c>
      <c r="G92" s="21" t="s">
        <v>969</v>
      </c>
      <c r="H92" s="23" t="s">
        <v>970</v>
      </c>
      <c r="I92" s="21" t="s">
        <v>971</v>
      </c>
      <c r="J92" s="24" t="s">
        <v>972</v>
      </c>
      <c r="K92" s="19" t="s">
        <v>973</v>
      </c>
      <c r="L92" s="24" t="s">
        <v>974</v>
      </c>
      <c r="M92" s="19" t="s">
        <v>110</v>
      </c>
      <c r="N92" s="19"/>
      <c r="O92" s="19" t="s">
        <v>975</v>
      </c>
      <c r="P92" s="19" t="s">
        <v>976</v>
      </c>
      <c r="Q92" s="25" t="s">
        <v>976</v>
      </c>
      <c r="R92" s="25">
        <v>242.0</v>
      </c>
      <c r="S92" s="19" t="s">
        <v>101</v>
      </c>
      <c r="T92" s="19"/>
      <c r="U92" s="25"/>
      <c r="V92" s="25"/>
      <c r="W92" s="4"/>
      <c r="X92" s="4"/>
      <c r="Y92" s="4"/>
      <c r="Z92" s="4"/>
    </row>
    <row r="93" ht="19.5" hidden="1" customHeight="1">
      <c r="A93" s="19" t="s">
        <v>977</v>
      </c>
      <c r="B93" s="19" t="s">
        <v>978</v>
      </c>
      <c r="C93" s="20" t="s">
        <v>979</v>
      </c>
      <c r="D93" s="21" t="s">
        <v>841</v>
      </c>
      <c r="E93" s="20" t="s">
        <v>89</v>
      </c>
      <c r="F93" s="21">
        <v>2013.0</v>
      </c>
      <c r="G93" s="21" t="s">
        <v>980</v>
      </c>
      <c r="H93" s="23" t="s">
        <v>981</v>
      </c>
      <c r="I93" s="21" t="s">
        <v>982</v>
      </c>
      <c r="J93" s="24" t="s">
        <v>983</v>
      </c>
      <c r="K93" s="19"/>
      <c r="L93" s="19"/>
      <c r="M93" s="19" t="s">
        <v>110</v>
      </c>
      <c r="N93" s="19"/>
      <c r="O93" s="19"/>
      <c r="P93" s="19"/>
      <c r="Q93" s="29" t="s">
        <v>984</v>
      </c>
      <c r="R93" s="25" t="s">
        <v>112</v>
      </c>
      <c r="S93" s="19" t="s">
        <v>101</v>
      </c>
      <c r="T93" s="19"/>
      <c r="U93" s="25"/>
      <c r="V93" s="25"/>
      <c r="W93" s="4"/>
      <c r="X93" s="4"/>
      <c r="Y93" s="4"/>
      <c r="Z93" s="4"/>
    </row>
    <row r="94" ht="19.5" hidden="1" customHeight="1">
      <c r="A94" s="19" t="s">
        <v>985</v>
      </c>
      <c r="B94" s="19" t="s">
        <v>986</v>
      </c>
      <c r="C94" s="20"/>
      <c r="D94" s="21" t="s">
        <v>88</v>
      </c>
      <c r="E94" s="21" t="s">
        <v>89</v>
      </c>
      <c r="F94" s="21">
        <v>1995.0</v>
      </c>
      <c r="G94" s="21" t="s">
        <v>987</v>
      </c>
      <c r="H94" s="23" t="s">
        <v>988</v>
      </c>
      <c r="I94" s="21" t="s">
        <v>989</v>
      </c>
      <c r="J94" s="24" t="s">
        <v>990</v>
      </c>
      <c r="K94" s="19"/>
      <c r="L94" s="19"/>
      <c r="M94" s="19" t="s">
        <v>110</v>
      </c>
      <c r="N94" s="19"/>
      <c r="O94" s="19"/>
      <c r="P94" s="19"/>
      <c r="Q94" s="25" t="s">
        <v>212</v>
      </c>
      <c r="R94" s="25"/>
      <c r="S94" s="19" t="s">
        <v>159</v>
      </c>
      <c r="T94" s="19" t="s">
        <v>991</v>
      </c>
      <c r="U94" s="47"/>
      <c r="V94" s="47">
        <v>40483.0</v>
      </c>
      <c r="W94" s="4"/>
      <c r="X94" s="4"/>
      <c r="Y94" s="4"/>
      <c r="Z94" s="4"/>
    </row>
    <row r="95" ht="19.5" hidden="1" customHeight="1">
      <c r="A95" s="19" t="s">
        <v>992</v>
      </c>
      <c r="B95" s="19" t="s">
        <v>992</v>
      </c>
      <c r="C95" s="20" t="s">
        <v>858</v>
      </c>
      <c r="D95" s="20" t="s">
        <v>993</v>
      </c>
      <c r="E95" s="20" t="s">
        <v>860</v>
      </c>
      <c r="F95" s="21">
        <v>2017.0</v>
      </c>
      <c r="G95" s="21" t="s">
        <v>994</v>
      </c>
      <c r="H95" s="30" t="s">
        <v>995</v>
      </c>
      <c r="I95" s="21" t="s">
        <v>996</v>
      </c>
      <c r="J95" s="24" t="s">
        <v>997</v>
      </c>
      <c r="K95" s="19"/>
      <c r="L95" s="19"/>
      <c r="M95" s="19" t="s">
        <v>110</v>
      </c>
      <c r="N95" s="19"/>
      <c r="O95" s="19"/>
      <c r="P95" s="19"/>
      <c r="Q95" s="25"/>
      <c r="R95" s="39">
        <v>44105.0</v>
      </c>
      <c r="S95" s="19" t="s">
        <v>101</v>
      </c>
      <c r="T95" s="19"/>
      <c r="U95" s="25"/>
      <c r="V95" s="25"/>
      <c r="W95" s="4"/>
      <c r="X95" s="4"/>
      <c r="Y95" s="4"/>
      <c r="Z95" s="4"/>
    </row>
    <row r="96" ht="19.5" hidden="1" customHeight="1">
      <c r="A96" s="19" t="s">
        <v>998</v>
      </c>
      <c r="B96" s="19" t="s">
        <v>999</v>
      </c>
      <c r="C96" s="20" t="s">
        <v>340</v>
      </c>
      <c r="D96" s="20" t="s">
        <v>88</v>
      </c>
      <c r="E96" s="20" t="s">
        <v>89</v>
      </c>
      <c r="F96" s="21">
        <v>2000.0</v>
      </c>
      <c r="G96" s="21" t="s">
        <v>1000</v>
      </c>
      <c r="H96" s="23" t="s">
        <v>1001</v>
      </c>
      <c r="I96" s="19"/>
      <c r="J96" s="19"/>
      <c r="K96" s="19"/>
      <c r="L96" s="19"/>
      <c r="M96" s="19" t="s">
        <v>110</v>
      </c>
      <c r="N96" s="19"/>
      <c r="O96" s="19" t="s">
        <v>731</v>
      </c>
      <c r="P96" s="28" t="s">
        <v>1002</v>
      </c>
      <c r="Q96" s="29"/>
      <c r="R96" s="25" t="s">
        <v>465</v>
      </c>
      <c r="S96" s="19" t="s">
        <v>101</v>
      </c>
      <c r="T96" s="19"/>
      <c r="U96" s="25"/>
      <c r="V96" s="25"/>
      <c r="W96" s="4"/>
      <c r="X96" s="4"/>
      <c r="Y96" s="4"/>
      <c r="Z96" s="4"/>
    </row>
    <row r="97" ht="19.5" hidden="1" customHeight="1">
      <c r="A97" s="21" t="s">
        <v>1003</v>
      </c>
      <c r="B97" s="19"/>
      <c r="C97" s="21" t="s">
        <v>1004</v>
      </c>
      <c r="D97" s="20"/>
      <c r="E97" s="21" t="s">
        <v>1005</v>
      </c>
      <c r="F97" s="21"/>
      <c r="G97" s="21"/>
      <c r="H97" s="23" t="s">
        <v>1006</v>
      </c>
      <c r="I97" s="19"/>
      <c r="J97" s="19"/>
      <c r="K97" s="19"/>
      <c r="L97" s="19"/>
      <c r="M97" s="21" t="s">
        <v>110</v>
      </c>
      <c r="N97" s="19"/>
      <c r="O97" s="19"/>
      <c r="P97" s="28"/>
      <c r="Q97" s="29"/>
      <c r="R97" s="31" t="s">
        <v>112</v>
      </c>
      <c r="S97" s="21" t="s">
        <v>159</v>
      </c>
      <c r="T97" s="21" t="s">
        <v>1007</v>
      </c>
      <c r="U97" s="34"/>
      <c r="V97" s="34">
        <v>44278.0</v>
      </c>
      <c r="W97" s="4"/>
      <c r="X97" s="4"/>
      <c r="Y97" s="4"/>
      <c r="Z97" s="4"/>
    </row>
    <row r="98" ht="19.5" hidden="1" customHeight="1">
      <c r="A98" s="19" t="s">
        <v>1008</v>
      </c>
      <c r="B98" s="19" t="s">
        <v>1009</v>
      </c>
      <c r="C98" s="20" t="s">
        <v>1010</v>
      </c>
      <c r="D98" s="20" t="s">
        <v>939</v>
      </c>
      <c r="E98" s="20" t="s">
        <v>89</v>
      </c>
      <c r="F98" s="21">
        <v>1993.0</v>
      </c>
      <c r="G98" s="21" t="s">
        <v>1011</v>
      </c>
      <c r="H98" s="23" t="s">
        <v>1012</v>
      </c>
      <c r="I98" s="21" t="s">
        <v>1013</v>
      </c>
      <c r="J98" s="24" t="s">
        <v>1014</v>
      </c>
      <c r="K98" s="19" t="s">
        <v>1015</v>
      </c>
      <c r="L98" s="24" t="s">
        <v>1016</v>
      </c>
      <c r="M98" s="19" t="s">
        <v>110</v>
      </c>
      <c r="N98" s="19"/>
      <c r="O98" s="19"/>
      <c r="P98" s="19"/>
      <c r="Q98" s="29" t="s">
        <v>1017</v>
      </c>
      <c r="R98" s="25">
        <v>90.0</v>
      </c>
      <c r="S98" s="19" t="s">
        <v>101</v>
      </c>
      <c r="T98" s="19"/>
      <c r="U98" s="25"/>
      <c r="V98" s="25"/>
      <c r="W98" s="4"/>
      <c r="X98" s="4"/>
      <c r="Y98" s="4"/>
      <c r="Z98" s="4"/>
    </row>
    <row r="99" ht="19.5" hidden="1" customHeight="1">
      <c r="A99" s="19" t="s">
        <v>1018</v>
      </c>
      <c r="B99" s="19" t="s">
        <v>1019</v>
      </c>
      <c r="C99" s="20" t="s">
        <v>87</v>
      </c>
      <c r="D99" s="20" t="s">
        <v>88</v>
      </c>
      <c r="E99" s="20" t="s">
        <v>89</v>
      </c>
      <c r="F99" s="21">
        <v>2015.0</v>
      </c>
      <c r="G99" s="21" t="s">
        <v>1020</v>
      </c>
      <c r="H99" s="23" t="s">
        <v>1021</v>
      </c>
      <c r="I99" s="21" t="s">
        <v>1022</v>
      </c>
      <c r="J99" s="24" t="s">
        <v>1023</v>
      </c>
      <c r="K99" s="19"/>
      <c r="L99" s="19"/>
      <c r="M99" s="19" t="s">
        <v>110</v>
      </c>
      <c r="N99" s="19"/>
      <c r="O99" s="19" t="s">
        <v>731</v>
      </c>
      <c r="P99" s="19" t="s">
        <v>1024</v>
      </c>
      <c r="Q99" s="25" t="s">
        <v>1025</v>
      </c>
      <c r="R99" s="25">
        <v>68.0</v>
      </c>
      <c r="S99" s="19" t="s">
        <v>159</v>
      </c>
      <c r="T99" s="19" t="s">
        <v>1026</v>
      </c>
      <c r="U99" s="36"/>
      <c r="V99" s="36">
        <v>43794.0</v>
      </c>
      <c r="W99" s="4"/>
      <c r="X99" s="4"/>
      <c r="Y99" s="4"/>
      <c r="Z99" s="4"/>
    </row>
    <row r="100" ht="19.5" hidden="1" customHeight="1">
      <c r="A100" s="19" t="s">
        <v>1027</v>
      </c>
      <c r="B100" s="19" t="s">
        <v>1028</v>
      </c>
      <c r="C100" s="19"/>
      <c r="D100" s="19"/>
      <c r="E100" s="19"/>
      <c r="F100" s="22">
        <v>41365.0</v>
      </c>
      <c r="G100" s="21" t="s">
        <v>1029</v>
      </c>
      <c r="H100" s="30" t="s">
        <v>1030</v>
      </c>
      <c r="I100" s="21" t="s">
        <v>1031</v>
      </c>
      <c r="J100" s="24" t="s">
        <v>1032</v>
      </c>
      <c r="K100" s="19"/>
      <c r="L100" s="19"/>
      <c r="M100" s="19" t="s">
        <v>110</v>
      </c>
      <c r="N100" s="19"/>
      <c r="O100" s="19" t="s">
        <v>371</v>
      </c>
      <c r="P100" s="19" t="s">
        <v>1033</v>
      </c>
      <c r="Q100" s="25" t="s">
        <v>212</v>
      </c>
      <c r="R100" s="39">
        <v>44105.0</v>
      </c>
      <c r="S100" s="19" t="s">
        <v>101</v>
      </c>
      <c r="T100" s="19"/>
      <c r="U100" s="25"/>
      <c r="V100" s="25"/>
      <c r="W100" s="4"/>
      <c r="X100" s="4"/>
      <c r="Y100" s="4"/>
      <c r="Z100" s="4"/>
    </row>
    <row r="101" ht="19.5" hidden="1" customHeight="1">
      <c r="A101" s="19" t="s">
        <v>1034</v>
      </c>
      <c r="B101" s="19" t="s">
        <v>1035</v>
      </c>
      <c r="C101" s="20" t="s">
        <v>1036</v>
      </c>
      <c r="D101" s="20" t="s">
        <v>1037</v>
      </c>
      <c r="E101" s="20" t="s">
        <v>89</v>
      </c>
      <c r="F101" s="19"/>
      <c r="G101" s="21" t="s">
        <v>1038</v>
      </c>
      <c r="H101" s="23" t="s">
        <v>1039</v>
      </c>
      <c r="I101" s="19"/>
      <c r="J101" s="19"/>
      <c r="K101" s="19"/>
      <c r="L101" s="19"/>
      <c r="M101" s="19" t="s">
        <v>110</v>
      </c>
      <c r="N101" s="19"/>
      <c r="O101" s="19"/>
      <c r="P101" s="19"/>
      <c r="Q101" s="25" t="s">
        <v>147</v>
      </c>
      <c r="R101" s="25"/>
      <c r="S101" s="19" t="s">
        <v>101</v>
      </c>
      <c r="T101" s="19"/>
      <c r="U101" s="25"/>
      <c r="V101" s="25"/>
      <c r="W101" s="4"/>
      <c r="X101" s="4"/>
      <c r="Y101" s="4"/>
      <c r="Z101" s="4"/>
    </row>
    <row r="102" ht="19.5" hidden="1" customHeight="1">
      <c r="A102" s="19" t="s">
        <v>1040</v>
      </c>
      <c r="B102" s="19" t="s">
        <v>1041</v>
      </c>
      <c r="C102" s="20" t="s">
        <v>968</v>
      </c>
      <c r="D102" s="20" t="s">
        <v>88</v>
      </c>
      <c r="E102" s="20" t="s">
        <v>89</v>
      </c>
      <c r="F102" s="21">
        <v>2011.0</v>
      </c>
      <c r="G102" s="21" t="s">
        <v>1042</v>
      </c>
      <c r="H102" s="23" t="s">
        <v>1043</v>
      </c>
      <c r="I102" s="21" t="s">
        <v>1044</v>
      </c>
      <c r="J102" s="24" t="s">
        <v>1045</v>
      </c>
      <c r="K102" s="19" t="s">
        <v>1046</v>
      </c>
      <c r="L102" s="24" t="s">
        <v>1047</v>
      </c>
      <c r="M102" s="19" t="s">
        <v>110</v>
      </c>
      <c r="N102" s="19"/>
      <c r="O102" s="19" t="s">
        <v>221</v>
      </c>
      <c r="P102" s="19" t="s">
        <v>1048</v>
      </c>
      <c r="Q102" s="25" t="s">
        <v>1049</v>
      </c>
      <c r="R102" s="25">
        <v>48.0</v>
      </c>
      <c r="S102" s="19" t="s">
        <v>101</v>
      </c>
      <c r="T102" s="19"/>
      <c r="U102" s="25"/>
      <c r="V102" s="25"/>
      <c r="W102" s="4"/>
      <c r="X102" s="4"/>
      <c r="Y102" s="4"/>
      <c r="Z102" s="4"/>
    </row>
    <row r="103" ht="19.5" hidden="1" customHeight="1">
      <c r="A103" s="19" t="s">
        <v>1050</v>
      </c>
      <c r="B103" s="19" t="s">
        <v>1051</v>
      </c>
      <c r="C103" s="20" t="s">
        <v>1052</v>
      </c>
      <c r="D103" s="20" t="s">
        <v>261</v>
      </c>
      <c r="E103" s="20" t="s">
        <v>89</v>
      </c>
      <c r="F103" s="21">
        <v>2020.0</v>
      </c>
      <c r="G103" s="21" t="s">
        <v>1053</v>
      </c>
      <c r="H103" s="23" t="s">
        <v>1054</v>
      </c>
      <c r="I103" s="21" t="s">
        <v>1055</v>
      </c>
      <c r="J103" s="24" t="s">
        <v>1056</v>
      </c>
      <c r="K103" s="19" t="s">
        <v>1057</v>
      </c>
      <c r="L103" s="24" t="s">
        <v>1058</v>
      </c>
      <c r="M103" s="19" t="s">
        <v>110</v>
      </c>
      <c r="N103" s="19"/>
      <c r="O103" s="19"/>
      <c r="P103" s="19"/>
      <c r="Q103" s="25" t="s">
        <v>1059</v>
      </c>
      <c r="R103" s="25" t="s">
        <v>1060</v>
      </c>
      <c r="S103" s="19" t="s">
        <v>101</v>
      </c>
      <c r="T103" s="19"/>
      <c r="U103" s="25"/>
      <c r="V103" s="25"/>
      <c r="W103" s="4"/>
      <c r="X103" s="4"/>
      <c r="Y103" s="4"/>
      <c r="Z103" s="4"/>
    </row>
    <row r="104" ht="19.5" hidden="1" customHeight="1">
      <c r="A104" s="19" t="s">
        <v>1061</v>
      </c>
      <c r="B104" s="19" t="s">
        <v>1062</v>
      </c>
      <c r="C104" s="20" t="s">
        <v>115</v>
      </c>
      <c r="D104" s="20" t="s">
        <v>115</v>
      </c>
      <c r="E104" s="20" t="s">
        <v>89</v>
      </c>
      <c r="F104" s="21">
        <v>2011.0</v>
      </c>
      <c r="G104" s="21" t="s">
        <v>1063</v>
      </c>
      <c r="H104" s="23" t="s">
        <v>1064</v>
      </c>
      <c r="I104" s="21" t="s">
        <v>1065</v>
      </c>
      <c r="J104" s="24" t="s">
        <v>1066</v>
      </c>
      <c r="K104" s="19" t="s">
        <v>1067</v>
      </c>
      <c r="L104" s="24" t="s">
        <v>1068</v>
      </c>
      <c r="M104" s="19" t="s">
        <v>110</v>
      </c>
      <c r="N104" s="19"/>
      <c r="O104" s="19" t="s">
        <v>731</v>
      </c>
      <c r="P104" s="19" t="s">
        <v>1069</v>
      </c>
      <c r="Q104" s="25" t="s">
        <v>1070</v>
      </c>
      <c r="R104" s="25">
        <v>48.0</v>
      </c>
      <c r="S104" s="19" t="s">
        <v>101</v>
      </c>
      <c r="T104" s="19"/>
      <c r="U104" s="25"/>
      <c r="V104" s="25"/>
      <c r="W104" s="4"/>
      <c r="X104" s="4"/>
      <c r="Y104" s="4"/>
      <c r="Z104" s="4"/>
    </row>
    <row r="105" ht="19.5" hidden="1" customHeight="1">
      <c r="A105" s="19" t="s">
        <v>1071</v>
      </c>
      <c r="B105" s="19" t="s">
        <v>1072</v>
      </c>
      <c r="C105" s="20" t="s">
        <v>1073</v>
      </c>
      <c r="D105" s="20" t="s">
        <v>1074</v>
      </c>
      <c r="E105" s="20" t="s">
        <v>1073</v>
      </c>
      <c r="F105" s="22">
        <v>41756.0</v>
      </c>
      <c r="G105" s="21" t="s">
        <v>1075</v>
      </c>
      <c r="H105" s="23" t="s">
        <v>1076</v>
      </c>
      <c r="I105" s="21" t="s">
        <v>1077</v>
      </c>
      <c r="J105" s="24" t="s">
        <v>1078</v>
      </c>
      <c r="K105" s="19" t="s">
        <v>1079</v>
      </c>
      <c r="L105" s="24" t="s">
        <v>1080</v>
      </c>
      <c r="M105" s="19" t="s">
        <v>110</v>
      </c>
      <c r="N105" s="19"/>
      <c r="O105" s="19" t="s">
        <v>371</v>
      </c>
      <c r="P105" s="28" t="s">
        <v>1081</v>
      </c>
      <c r="Q105" s="25" t="s">
        <v>1082</v>
      </c>
      <c r="R105" s="25">
        <v>50.0</v>
      </c>
      <c r="S105" s="19" t="s">
        <v>101</v>
      </c>
      <c r="T105" s="19"/>
      <c r="U105" s="25"/>
      <c r="V105" s="25"/>
      <c r="W105" s="4"/>
      <c r="X105" s="4"/>
      <c r="Y105" s="4"/>
      <c r="Z105" s="4"/>
    </row>
    <row r="106" ht="19.5" hidden="1" customHeight="1">
      <c r="A106" s="19" t="s">
        <v>1083</v>
      </c>
      <c r="B106" s="19" t="s">
        <v>1083</v>
      </c>
      <c r="C106" s="20" t="s">
        <v>115</v>
      </c>
      <c r="D106" s="20" t="s">
        <v>115</v>
      </c>
      <c r="E106" s="20" t="s">
        <v>89</v>
      </c>
      <c r="F106" s="21">
        <v>2001.0</v>
      </c>
      <c r="G106" s="21" t="s">
        <v>1084</v>
      </c>
      <c r="H106" s="23" t="s">
        <v>1085</v>
      </c>
      <c r="I106" s="21" t="s">
        <v>1086</v>
      </c>
      <c r="J106" s="24" t="s">
        <v>1087</v>
      </c>
      <c r="K106" s="19"/>
      <c r="L106" s="19"/>
      <c r="M106" s="19" t="s">
        <v>110</v>
      </c>
      <c r="N106" s="19"/>
      <c r="O106" s="19" t="s">
        <v>244</v>
      </c>
      <c r="P106" s="19" t="s">
        <v>1088</v>
      </c>
      <c r="Q106" s="25"/>
      <c r="R106" s="25" t="s">
        <v>1089</v>
      </c>
      <c r="S106" s="19" t="s">
        <v>159</v>
      </c>
      <c r="T106" s="19" t="s">
        <v>1090</v>
      </c>
      <c r="U106" s="36"/>
      <c r="V106" s="36">
        <v>41590.0</v>
      </c>
      <c r="W106" s="4"/>
      <c r="X106" s="4"/>
      <c r="Y106" s="4"/>
      <c r="Z106" s="4"/>
    </row>
    <row r="107" ht="19.5" hidden="1" customHeight="1">
      <c r="A107" s="19" t="s">
        <v>1091</v>
      </c>
      <c r="B107" s="19" t="s">
        <v>1092</v>
      </c>
      <c r="C107" s="20" t="s">
        <v>1093</v>
      </c>
      <c r="D107" s="20" t="s">
        <v>1094</v>
      </c>
      <c r="E107" s="20" t="s">
        <v>151</v>
      </c>
      <c r="F107" s="21">
        <v>2004.0</v>
      </c>
      <c r="G107" s="21" t="s">
        <v>1095</v>
      </c>
      <c r="H107" s="30" t="s">
        <v>1096</v>
      </c>
      <c r="I107" s="21" t="s">
        <v>1097</v>
      </c>
      <c r="J107" s="24" t="s">
        <v>1098</v>
      </c>
      <c r="K107" s="19"/>
      <c r="L107" s="19"/>
      <c r="M107" s="19" t="s">
        <v>110</v>
      </c>
      <c r="N107" s="19" t="s">
        <v>1099</v>
      </c>
      <c r="O107" s="19" t="s">
        <v>635</v>
      </c>
      <c r="P107" s="19" t="s">
        <v>1100</v>
      </c>
      <c r="Q107" s="25" t="s">
        <v>1101</v>
      </c>
      <c r="R107" s="25">
        <v>114.0</v>
      </c>
      <c r="S107" s="19" t="s">
        <v>101</v>
      </c>
      <c r="T107" s="19"/>
      <c r="U107" s="25"/>
      <c r="V107" s="25"/>
      <c r="W107" s="4"/>
      <c r="X107" s="4"/>
      <c r="Y107" s="4"/>
      <c r="Z107" s="4"/>
    </row>
    <row r="108" ht="19.5" hidden="1" customHeight="1">
      <c r="A108" s="19" t="s">
        <v>1102</v>
      </c>
      <c r="B108" s="19" t="s">
        <v>1103</v>
      </c>
      <c r="C108" s="20" t="s">
        <v>1104</v>
      </c>
      <c r="D108" s="21" t="s">
        <v>413</v>
      </c>
      <c r="E108" s="20" t="s">
        <v>89</v>
      </c>
      <c r="F108" s="21">
        <v>1973.0</v>
      </c>
      <c r="G108" s="21" t="s">
        <v>1105</v>
      </c>
      <c r="H108" s="23" t="s">
        <v>1106</v>
      </c>
      <c r="I108" s="19"/>
      <c r="J108" s="19"/>
      <c r="K108" s="19"/>
      <c r="L108" s="19"/>
      <c r="M108" s="19" t="s">
        <v>110</v>
      </c>
      <c r="N108" s="19"/>
      <c r="O108" s="19"/>
      <c r="P108" s="19"/>
      <c r="Q108" s="25" t="s">
        <v>1107</v>
      </c>
      <c r="R108" s="39">
        <v>44106.0</v>
      </c>
      <c r="S108" s="19" t="s">
        <v>101</v>
      </c>
      <c r="T108" s="19"/>
      <c r="U108" s="25"/>
      <c r="V108" s="25"/>
      <c r="W108" s="4"/>
      <c r="X108" s="4"/>
      <c r="Y108" s="4"/>
      <c r="Z108" s="4"/>
    </row>
    <row r="109" ht="19.5" hidden="1" customHeight="1">
      <c r="A109" s="19" t="s">
        <v>1108</v>
      </c>
      <c r="B109" s="19" t="s">
        <v>1109</v>
      </c>
      <c r="C109" s="20" t="s">
        <v>1110</v>
      </c>
      <c r="D109" s="20"/>
      <c r="E109" s="21" t="s">
        <v>1111</v>
      </c>
      <c r="F109" s="21">
        <v>2012.0</v>
      </c>
      <c r="G109" s="21" t="s">
        <v>1112</v>
      </c>
      <c r="H109" s="23" t="s">
        <v>1113</v>
      </c>
      <c r="I109" s="21" t="s">
        <v>1114</v>
      </c>
      <c r="J109" s="24" t="s">
        <v>1115</v>
      </c>
      <c r="K109" s="19"/>
      <c r="L109" s="19"/>
      <c r="M109" s="19" t="s">
        <v>110</v>
      </c>
      <c r="N109" s="19"/>
      <c r="O109" s="19"/>
      <c r="P109" s="19"/>
      <c r="Q109" s="25" t="s">
        <v>147</v>
      </c>
      <c r="R109" s="39">
        <v>44105.0</v>
      </c>
      <c r="S109" s="19" t="s">
        <v>101</v>
      </c>
      <c r="T109" s="19"/>
      <c r="U109" s="25"/>
      <c r="V109" s="25"/>
      <c r="W109" s="4"/>
      <c r="X109" s="4"/>
      <c r="Y109" s="4"/>
      <c r="Z109" s="4"/>
    </row>
    <row r="110" ht="19.5" hidden="1" customHeight="1">
      <c r="A110" s="19" t="s">
        <v>1116</v>
      </c>
      <c r="B110" s="19" t="s">
        <v>1117</v>
      </c>
      <c r="C110" s="20" t="s">
        <v>1118</v>
      </c>
      <c r="D110" s="20" t="s">
        <v>1119</v>
      </c>
      <c r="E110" s="20" t="s">
        <v>89</v>
      </c>
      <c r="F110" s="21">
        <v>2004.0</v>
      </c>
      <c r="G110" s="21" t="s">
        <v>1120</v>
      </c>
      <c r="H110" s="23" t="s">
        <v>1121</v>
      </c>
      <c r="I110" s="21" t="s">
        <v>1122</v>
      </c>
      <c r="J110" s="24" t="s">
        <v>1123</v>
      </c>
      <c r="K110" s="19"/>
      <c r="L110" s="19"/>
      <c r="M110" s="19" t="s">
        <v>110</v>
      </c>
      <c r="N110" s="19"/>
      <c r="O110" s="19"/>
      <c r="P110" s="19"/>
      <c r="Q110" s="25" t="s">
        <v>602</v>
      </c>
      <c r="R110" s="25" t="s">
        <v>112</v>
      </c>
      <c r="S110" s="19" t="s">
        <v>101</v>
      </c>
      <c r="T110" s="19"/>
      <c r="U110" s="25"/>
      <c r="V110" s="25"/>
      <c r="W110" s="4"/>
      <c r="X110" s="4"/>
      <c r="Y110" s="4"/>
      <c r="Z110" s="4"/>
    </row>
    <row r="111" ht="19.5" hidden="1" customHeight="1">
      <c r="A111" s="19" t="s">
        <v>1124</v>
      </c>
      <c r="B111" s="19" t="s">
        <v>1124</v>
      </c>
      <c r="C111" s="20" t="s">
        <v>340</v>
      </c>
      <c r="D111" s="20" t="s">
        <v>88</v>
      </c>
      <c r="E111" s="20" t="s">
        <v>89</v>
      </c>
      <c r="F111" s="21">
        <v>2018.0</v>
      </c>
      <c r="G111" s="21" t="s">
        <v>1125</v>
      </c>
      <c r="H111" s="30" t="s">
        <v>1126</v>
      </c>
      <c r="I111" s="21" t="s">
        <v>1127</v>
      </c>
      <c r="J111" s="24" t="s">
        <v>1128</v>
      </c>
      <c r="K111" s="19" t="s">
        <v>1129</v>
      </c>
      <c r="L111" s="24" t="s">
        <v>1130</v>
      </c>
      <c r="M111" s="19" t="s">
        <v>110</v>
      </c>
      <c r="N111" s="19"/>
      <c r="O111" s="19" t="s">
        <v>133</v>
      </c>
      <c r="P111" s="19" t="s">
        <v>1131</v>
      </c>
      <c r="Q111" s="25" t="s">
        <v>1132</v>
      </c>
      <c r="R111" s="25">
        <v>32.0</v>
      </c>
      <c r="S111" s="19" t="s">
        <v>101</v>
      </c>
      <c r="T111" s="19"/>
      <c r="U111" s="25"/>
      <c r="V111" s="25"/>
      <c r="W111" s="4"/>
      <c r="X111" s="4"/>
      <c r="Y111" s="4"/>
      <c r="Z111" s="4"/>
    </row>
    <row r="112" ht="19.5" hidden="1" customHeight="1">
      <c r="A112" s="19" t="s">
        <v>1133</v>
      </c>
      <c r="B112" s="19" t="s">
        <v>1134</v>
      </c>
      <c r="C112" s="20" t="s">
        <v>1135</v>
      </c>
      <c r="D112" s="20" t="s">
        <v>261</v>
      </c>
      <c r="E112" s="20" t="s">
        <v>89</v>
      </c>
      <c r="F112" s="22">
        <v>37348.0</v>
      </c>
      <c r="G112" s="21" t="s">
        <v>1136</v>
      </c>
      <c r="H112" s="23" t="s">
        <v>1137</v>
      </c>
      <c r="I112" s="21" t="s">
        <v>1138</v>
      </c>
      <c r="J112" s="19"/>
      <c r="K112" s="19" t="s">
        <v>1139</v>
      </c>
      <c r="L112" s="24" t="s">
        <v>1140</v>
      </c>
      <c r="M112" s="19" t="s">
        <v>110</v>
      </c>
      <c r="N112" s="19"/>
      <c r="O112" s="19"/>
      <c r="P112" s="19" t="s">
        <v>1141</v>
      </c>
      <c r="Q112" s="25" t="s">
        <v>1142</v>
      </c>
      <c r="R112" s="25">
        <v>276.0</v>
      </c>
      <c r="S112" s="19" t="s">
        <v>159</v>
      </c>
      <c r="T112" s="19" t="s">
        <v>1143</v>
      </c>
      <c r="U112" s="36"/>
      <c r="V112" s="36">
        <v>43480.0</v>
      </c>
      <c r="W112" s="4"/>
      <c r="X112" s="4"/>
      <c r="Y112" s="4"/>
      <c r="Z112" s="4"/>
    </row>
    <row r="113" ht="19.5" hidden="1" customHeight="1">
      <c r="A113" s="19" t="s">
        <v>1144</v>
      </c>
      <c r="B113" s="19" t="s">
        <v>1144</v>
      </c>
      <c r="C113" s="20" t="s">
        <v>1145</v>
      </c>
      <c r="D113" s="20" t="s">
        <v>773</v>
      </c>
      <c r="E113" s="20" t="s">
        <v>151</v>
      </c>
      <c r="F113" s="21">
        <v>2010.0</v>
      </c>
      <c r="G113" s="21" t="s">
        <v>1146</v>
      </c>
      <c r="H113" s="23" t="s">
        <v>1147</v>
      </c>
      <c r="I113" s="21" t="s">
        <v>1148</v>
      </c>
      <c r="J113" s="24" t="s">
        <v>1149</v>
      </c>
      <c r="K113" s="19"/>
      <c r="L113" s="19"/>
      <c r="M113" s="19" t="s">
        <v>110</v>
      </c>
      <c r="N113" s="19"/>
      <c r="O113" s="19"/>
      <c r="P113" s="19"/>
      <c r="Q113" s="25"/>
      <c r="R113" s="25" t="s">
        <v>112</v>
      </c>
      <c r="S113" s="19" t="s">
        <v>101</v>
      </c>
      <c r="T113" s="19"/>
      <c r="U113" s="25"/>
      <c r="V113" s="25"/>
      <c r="W113" s="4"/>
      <c r="X113" s="4"/>
      <c r="Y113" s="4"/>
      <c r="Z113" s="4"/>
    </row>
    <row r="114" ht="19.5" hidden="1" customHeight="1">
      <c r="A114" s="19" t="s">
        <v>1150</v>
      </c>
      <c r="B114" s="19" t="s">
        <v>1150</v>
      </c>
      <c r="C114" s="20" t="s">
        <v>138</v>
      </c>
      <c r="D114" s="20" t="s">
        <v>139</v>
      </c>
      <c r="E114" s="20" t="s">
        <v>140</v>
      </c>
      <c r="F114" s="40">
        <v>42153.0</v>
      </c>
      <c r="G114" s="21" t="s">
        <v>1151</v>
      </c>
      <c r="H114" s="23" t="s">
        <v>1152</v>
      </c>
      <c r="I114" s="21" t="s">
        <v>1153</v>
      </c>
      <c r="J114" s="24" t="s">
        <v>1154</v>
      </c>
      <c r="K114" s="19"/>
      <c r="L114" s="19"/>
      <c r="M114" s="19" t="s">
        <v>110</v>
      </c>
      <c r="N114" s="19"/>
      <c r="O114" s="19" t="s">
        <v>371</v>
      </c>
      <c r="P114" s="19" t="s">
        <v>1155</v>
      </c>
      <c r="Q114" s="25" t="s">
        <v>1156</v>
      </c>
      <c r="R114" s="39">
        <v>44105.0</v>
      </c>
      <c r="S114" s="19" t="s">
        <v>101</v>
      </c>
      <c r="T114" s="19"/>
      <c r="U114" s="25"/>
      <c r="V114" s="25"/>
      <c r="W114" s="4"/>
      <c r="X114" s="4"/>
      <c r="Y114" s="4"/>
      <c r="Z114" s="4"/>
    </row>
    <row r="115" ht="19.5" hidden="1" customHeight="1">
      <c r="A115" s="19" t="s">
        <v>1157</v>
      </c>
      <c r="B115" s="19" t="s">
        <v>1158</v>
      </c>
      <c r="C115" s="20" t="s">
        <v>115</v>
      </c>
      <c r="D115" s="20" t="s">
        <v>115</v>
      </c>
      <c r="E115" s="20" t="s">
        <v>89</v>
      </c>
      <c r="F115" s="21">
        <v>2015.0</v>
      </c>
      <c r="G115" s="21" t="s">
        <v>1159</v>
      </c>
      <c r="H115" s="23" t="s">
        <v>1160</v>
      </c>
      <c r="I115" s="21" t="s">
        <v>1161</v>
      </c>
      <c r="J115" s="24" t="s">
        <v>1162</v>
      </c>
      <c r="K115" s="19" t="s">
        <v>1163</v>
      </c>
      <c r="L115" s="24" t="s">
        <v>1164</v>
      </c>
      <c r="M115" s="19" t="s">
        <v>110</v>
      </c>
      <c r="N115" s="19"/>
      <c r="O115" s="19" t="s">
        <v>264</v>
      </c>
      <c r="P115" s="19" t="s">
        <v>1165</v>
      </c>
      <c r="Q115" s="25" t="s">
        <v>1166</v>
      </c>
      <c r="R115" s="25">
        <v>286.0</v>
      </c>
      <c r="S115" s="19" t="s">
        <v>101</v>
      </c>
      <c r="T115" s="19"/>
      <c r="U115" s="25"/>
      <c r="V115" s="25"/>
      <c r="W115" s="4"/>
      <c r="X115" s="4"/>
      <c r="Y115" s="4"/>
      <c r="Z115" s="4"/>
    </row>
    <row r="116" ht="19.5" hidden="1" customHeight="1">
      <c r="A116" s="19" t="s">
        <v>1167</v>
      </c>
      <c r="B116" s="19" t="s">
        <v>1168</v>
      </c>
      <c r="C116" s="20" t="s">
        <v>1169</v>
      </c>
      <c r="D116" s="20" t="s">
        <v>88</v>
      </c>
      <c r="E116" s="20" t="s">
        <v>89</v>
      </c>
      <c r="F116" s="21">
        <v>1983.0</v>
      </c>
      <c r="G116" s="21" t="s">
        <v>1170</v>
      </c>
      <c r="H116" s="23" t="s">
        <v>1171</v>
      </c>
      <c r="I116" s="21" t="s">
        <v>1172</v>
      </c>
      <c r="J116" s="24" t="s">
        <v>1173</v>
      </c>
      <c r="K116" s="19" t="s">
        <v>1174</v>
      </c>
      <c r="L116" s="24" t="s">
        <v>1175</v>
      </c>
      <c r="M116" s="19" t="s">
        <v>110</v>
      </c>
      <c r="N116" s="19"/>
      <c r="O116" s="19"/>
      <c r="P116" s="19"/>
      <c r="Q116" s="25" t="s">
        <v>1176</v>
      </c>
      <c r="R116" s="25" t="s">
        <v>112</v>
      </c>
      <c r="S116" s="19" t="s">
        <v>101</v>
      </c>
      <c r="T116" s="19"/>
      <c r="U116" s="25"/>
      <c r="V116" s="25"/>
      <c r="W116" s="4"/>
      <c r="X116" s="4"/>
      <c r="Y116" s="4"/>
      <c r="Z116" s="4"/>
    </row>
    <row r="117" ht="19.5" hidden="1" customHeight="1">
      <c r="A117" s="19" t="s">
        <v>1177</v>
      </c>
      <c r="B117" s="19" t="s">
        <v>1178</v>
      </c>
      <c r="C117" s="20" t="s">
        <v>340</v>
      </c>
      <c r="D117" s="20" t="s">
        <v>88</v>
      </c>
      <c r="E117" s="20" t="s">
        <v>89</v>
      </c>
      <c r="F117" s="22">
        <v>41365.0</v>
      </c>
      <c r="G117" s="21" t="s">
        <v>1179</v>
      </c>
      <c r="H117" s="23" t="s">
        <v>1180</v>
      </c>
      <c r="I117" s="21" t="s">
        <v>1181</v>
      </c>
      <c r="J117" s="24" t="s">
        <v>1182</v>
      </c>
      <c r="K117" s="19" t="s">
        <v>1183</v>
      </c>
      <c r="L117" s="24" t="s">
        <v>1184</v>
      </c>
      <c r="M117" s="19" t="s">
        <v>110</v>
      </c>
      <c r="N117" s="19"/>
      <c r="O117" s="19" t="s">
        <v>133</v>
      </c>
      <c r="P117" s="19" t="s">
        <v>954</v>
      </c>
      <c r="Q117" s="25"/>
      <c r="R117" s="25">
        <v>48.0</v>
      </c>
      <c r="S117" s="19" t="s">
        <v>101</v>
      </c>
      <c r="T117" s="19"/>
      <c r="U117" s="25"/>
      <c r="V117" s="25"/>
      <c r="W117" s="4"/>
      <c r="X117" s="4"/>
      <c r="Y117" s="4"/>
      <c r="Z117" s="4"/>
    </row>
    <row r="118" ht="19.5" hidden="1" customHeight="1">
      <c r="A118" s="19" t="s">
        <v>1185</v>
      </c>
      <c r="B118" s="19" t="s">
        <v>1186</v>
      </c>
      <c r="C118" s="20" t="s">
        <v>1187</v>
      </c>
      <c r="D118" s="20" t="s">
        <v>364</v>
      </c>
      <c r="E118" s="20" t="s">
        <v>89</v>
      </c>
      <c r="F118" s="21">
        <v>2015.0</v>
      </c>
      <c r="G118" s="21" t="s">
        <v>1188</v>
      </c>
      <c r="H118" s="30" t="s">
        <v>1189</v>
      </c>
      <c r="I118" s="21" t="s">
        <v>1190</v>
      </c>
      <c r="J118" s="24" t="s">
        <v>1191</v>
      </c>
      <c r="K118" s="19" t="s">
        <v>1192</v>
      </c>
      <c r="L118" s="24" t="s">
        <v>1193</v>
      </c>
      <c r="M118" s="19" t="s">
        <v>110</v>
      </c>
      <c r="N118" s="19"/>
      <c r="O118" s="19" t="s">
        <v>975</v>
      </c>
      <c r="P118" s="19" t="s">
        <v>1194</v>
      </c>
      <c r="Q118" s="25" t="s">
        <v>1195</v>
      </c>
      <c r="R118" s="25">
        <v>264.0</v>
      </c>
      <c r="S118" s="19" t="s">
        <v>159</v>
      </c>
      <c r="T118" s="19" t="s">
        <v>1196</v>
      </c>
      <c r="U118" s="36"/>
      <c r="V118" s="36">
        <v>43781.0</v>
      </c>
      <c r="W118" s="4"/>
      <c r="X118" s="4"/>
      <c r="Y118" s="4"/>
      <c r="Z118" s="4"/>
    </row>
    <row r="119" ht="19.5" customHeight="1">
      <c r="A119" s="19" t="s">
        <v>1197</v>
      </c>
      <c r="B119" s="19" t="s">
        <v>1198</v>
      </c>
      <c r="C119" s="20" t="s">
        <v>1199</v>
      </c>
      <c r="D119" s="20" t="s">
        <v>207</v>
      </c>
      <c r="E119" s="20" t="s">
        <v>89</v>
      </c>
      <c r="F119" s="21">
        <v>2006.0</v>
      </c>
      <c r="G119" s="21" t="s">
        <v>1200</v>
      </c>
      <c r="H119" s="30" t="s">
        <v>1201</v>
      </c>
      <c r="I119" s="21" t="s">
        <v>1202</v>
      </c>
      <c r="J119" s="24" t="s">
        <v>1203</v>
      </c>
      <c r="K119" s="19" t="s">
        <v>1204</v>
      </c>
      <c r="L119" s="24" t="s">
        <v>1205</v>
      </c>
      <c r="M119" s="19" t="s">
        <v>96</v>
      </c>
      <c r="N119" s="19" t="s">
        <v>1206</v>
      </c>
      <c r="O119" s="19" t="s">
        <v>1207</v>
      </c>
      <c r="P119" s="19"/>
      <c r="Q119" s="29" t="s">
        <v>1208</v>
      </c>
      <c r="R119" s="29">
        <v>25000.0</v>
      </c>
      <c r="S119" s="19" t="s">
        <v>101</v>
      </c>
      <c r="T119" s="19"/>
      <c r="U119" s="25"/>
      <c r="V119" s="25"/>
      <c r="W119" s="4"/>
      <c r="X119" s="4"/>
      <c r="Y119" s="4"/>
      <c r="Z119" s="4"/>
    </row>
    <row r="120" ht="19.5" hidden="1" customHeight="1">
      <c r="A120" s="19" t="s">
        <v>1209</v>
      </c>
      <c r="B120" s="19" t="s">
        <v>1209</v>
      </c>
      <c r="C120" s="20" t="s">
        <v>596</v>
      </c>
      <c r="D120" s="20" t="s">
        <v>597</v>
      </c>
      <c r="E120" s="20" t="s">
        <v>460</v>
      </c>
      <c r="F120" s="21">
        <v>2006.0</v>
      </c>
      <c r="G120" s="21" t="s">
        <v>1210</v>
      </c>
      <c r="H120" s="23" t="s">
        <v>1211</v>
      </c>
      <c r="I120" s="19"/>
      <c r="J120" s="19"/>
      <c r="K120" s="19" t="s">
        <v>1212</v>
      </c>
      <c r="L120" s="24" t="s">
        <v>1213</v>
      </c>
      <c r="M120" s="19" t="s">
        <v>110</v>
      </c>
      <c r="N120" s="19"/>
      <c r="O120" s="19"/>
      <c r="P120" s="19"/>
      <c r="Q120" s="25"/>
      <c r="R120" s="25">
        <v>150.0</v>
      </c>
      <c r="S120" s="19" t="s">
        <v>101</v>
      </c>
      <c r="T120" s="19"/>
      <c r="U120" s="25"/>
      <c r="V120" s="25"/>
      <c r="W120" s="4"/>
      <c r="X120" s="4"/>
      <c r="Y120" s="4"/>
      <c r="Z120" s="4"/>
    </row>
    <row r="121" ht="19.5" customHeight="1">
      <c r="A121" s="19" t="s">
        <v>1214</v>
      </c>
      <c r="B121" s="19" t="s">
        <v>1215</v>
      </c>
      <c r="C121" s="20" t="s">
        <v>138</v>
      </c>
      <c r="D121" s="20" t="s">
        <v>139</v>
      </c>
      <c r="E121" s="20" t="s">
        <v>140</v>
      </c>
      <c r="F121" s="21">
        <v>1919.0</v>
      </c>
      <c r="G121" s="21" t="s">
        <v>1216</v>
      </c>
      <c r="H121" s="23" t="s">
        <v>1217</v>
      </c>
      <c r="I121" s="21" t="s">
        <v>1218</v>
      </c>
      <c r="J121" s="24" t="s">
        <v>1219</v>
      </c>
      <c r="K121" s="19"/>
      <c r="L121" s="19"/>
      <c r="M121" s="19" t="s">
        <v>96</v>
      </c>
      <c r="N121" s="19" t="s">
        <v>1220</v>
      </c>
      <c r="O121" s="19" t="s">
        <v>1221</v>
      </c>
      <c r="P121" s="19"/>
      <c r="Q121" s="27">
        <v>1.0E10</v>
      </c>
      <c r="R121" s="29">
        <v>50000.0</v>
      </c>
      <c r="S121" s="19" t="s">
        <v>101</v>
      </c>
      <c r="T121" s="19"/>
      <c r="U121" s="25"/>
      <c r="V121" s="25"/>
      <c r="W121" s="4"/>
      <c r="X121" s="4"/>
      <c r="Y121" s="4"/>
      <c r="Z121" s="4"/>
    </row>
    <row r="122" ht="19.5" hidden="1" customHeight="1">
      <c r="A122" s="19" t="s">
        <v>1222</v>
      </c>
      <c r="B122" s="19" t="s">
        <v>1223</v>
      </c>
      <c r="C122" s="20" t="s">
        <v>1224</v>
      </c>
      <c r="D122" s="20" t="s">
        <v>1224</v>
      </c>
      <c r="E122" s="20" t="s">
        <v>1225</v>
      </c>
      <c r="F122" s="21">
        <v>2017.0</v>
      </c>
      <c r="G122" s="21" t="s">
        <v>1226</v>
      </c>
      <c r="H122" s="23" t="s">
        <v>1227</v>
      </c>
      <c r="I122" s="21" t="s">
        <v>1228</v>
      </c>
      <c r="J122" s="24" t="s">
        <v>1229</v>
      </c>
      <c r="K122" s="19"/>
      <c r="L122" s="19"/>
      <c r="M122" s="19" t="s">
        <v>110</v>
      </c>
      <c r="N122" s="19"/>
      <c r="O122" s="19" t="s">
        <v>221</v>
      </c>
      <c r="P122" s="19"/>
      <c r="Q122" s="25"/>
      <c r="R122" s="25" t="s">
        <v>112</v>
      </c>
      <c r="S122" s="19" t="s">
        <v>101</v>
      </c>
      <c r="T122" s="19"/>
      <c r="U122" s="25"/>
      <c r="V122" s="25"/>
      <c r="W122" s="4"/>
      <c r="X122" s="4"/>
      <c r="Y122" s="4"/>
      <c r="Z122" s="4"/>
    </row>
    <row r="123" ht="19.5" hidden="1" customHeight="1">
      <c r="A123" s="19" t="s">
        <v>1230</v>
      </c>
      <c r="B123" s="19" t="s">
        <v>1231</v>
      </c>
      <c r="C123" s="20" t="s">
        <v>1232</v>
      </c>
      <c r="D123" s="20" t="s">
        <v>552</v>
      </c>
      <c r="E123" s="20" t="s">
        <v>89</v>
      </c>
      <c r="F123" s="21">
        <v>2012.0</v>
      </c>
      <c r="G123" s="21" t="s">
        <v>1233</v>
      </c>
      <c r="H123" s="23" t="s">
        <v>1234</v>
      </c>
      <c r="I123" s="21" t="s">
        <v>1235</v>
      </c>
      <c r="J123" s="24" t="s">
        <v>1236</v>
      </c>
      <c r="K123" s="19" t="s">
        <v>1237</v>
      </c>
      <c r="L123" s="24" t="s">
        <v>1238</v>
      </c>
      <c r="M123" s="19" t="s">
        <v>110</v>
      </c>
      <c r="N123" s="19"/>
      <c r="O123" s="19" t="s">
        <v>591</v>
      </c>
      <c r="P123" s="19" t="s">
        <v>1239</v>
      </c>
      <c r="Q123" s="25" t="s">
        <v>1240</v>
      </c>
      <c r="R123" s="25">
        <v>504.0</v>
      </c>
      <c r="S123" s="19" t="s">
        <v>159</v>
      </c>
      <c r="T123" s="19" t="s">
        <v>1241</v>
      </c>
      <c r="U123" s="36"/>
      <c r="V123" s="36">
        <v>43446.0</v>
      </c>
      <c r="W123" s="4"/>
      <c r="X123" s="4"/>
      <c r="Y123" s="4"/>
      <c r="Z123" s="4"/>
    </row>
    <row r="124" ht="19.5" hidden="1" customHeight="1">
      <c r="A124" s="19" t="s">
        <v>1242</v>
      </c>
      <c r="B124" s="19" t="s">
        <v>1243</v>
      </c>
      <c r="C124" s="20" t="s">
        <v>1244</v>
      </c>
      <c r="D124" s="20" t="s">
        <v>920</v>
      </c>
      <c r="E124" s="20" t="s">
        <v>89</v>
      </c>
      <c r="F124" s="22">
        <v>42726.0</v>
      </c>
      <c r="G124" s="21" t="s">
        <v>1245</v>
      </c>
      <c r="H124" s="23" t="s">
        <v>1246</v>
      </c>
      <c r="I124" s="21" t="s">
        <v>1247</v>
      </c>
      <c r="J124" s="24" t="s">
        <v>1248</v>
      </c>
      <c r="K124" s="19"/>
      <c r="L124" s="19"/>
      <c r="M124" s="19" t="s">
        <v>110</v>
      </c>
      <c r="N124" s="19"/>
      <c r="O124" s="19" t="s">
        <v>1249</v>
      </c>
      <c r="P124" s="19" t="s">
        <v>1107</v>
      </c>
      <c r="Q124" s="25"/>
      <c r="R124" s="39">
        <v>44105.0</v>
      </c>
      <c r="S124" s="19" t="s">
        <v>101</v>
      </c>
      <c r="T124" s="19"/>
      <c r="U124" s="25"/>
      <c r="V124" s="25"/>
      <c r="W124" s="4"/>
      <c r="X124" s="4"/>
      <c r="Y124" s="4"/>
      <c r="Z124" s="4"/>
    </row>
    <row r="125" ht="19.5" customHeight="1">
      <c r="A125" s="19" t="s">
        <v>1250</v>
      </c>
      <c r="B125" s="19" t="s">
        <v>1251</v>
      </c>
      <c r="C125" s="20" t="s">
        <v>376</v>
      </c>
      <c r="D125" s="20" t="s">
        <v>88</v>
      </c>
      <c r="E125" s="20" t="s">
        <v>89</v>
      </c>
      <c r="F125" s="48">
        <v>38261.0</v>
      </c>
      <c r="G125" s="21" t="s">
        <v>1252</v>
      </c>
      <c r="H125" s="23" t="s">
        <v>1253</v>
      </c>
      <c r="I125" s="21" t="s">
        <v>1254</v>
      </c>
      <c r="J125" s="24" t="s">
        <v>1255</v>
      </c>
      <c r="K125" s="19" t="s">
        <v>1256</v>
      </c>
      <c r="L125" s="24" t="s">
        <v>1257</v>
      </c>
      <c r="M125" s="19" t="s">
        <v>96</v>
      </c>
      <c r="N125" s="19" t="s">
        <v>1258</v>
      </c>
      <c r="O125" s="19" t="s">
        <v>407</v>
      </c>
      <c r="P125" s="19" t="s">
        <v>1259</v>
      </c>
      <c r="Q125" s="25" t="s">
        <v>1260</v>
      </c>
      <c r="R125" s="29">
        <v>2300.0</v>
      </c>
      <c r="S125" s="19" t="s">
        <v>159</v>
      </c>
      <c r="T125" s="19" t="s">
        <v>1261</v>
      </c>
      <c r="U125" s="36"/>
      <c r="V125" s="36">
        <v>44102.0</v>
      </c>
      <c r="W125" s="4"/>
      <c r="X125" s="4"/>
      <c r="Y125" s="4"/>
      <c r="Z125" s="4"/>
    </row>
    <row r="126" ht="19.5" customHeight="1">
      <c r="A126" s="21" t="s">
        <v>1262</v>
      </c>
      <c r="B126" s="19" t="s">
        <v>1262</v>
      </c>
      <c r="C126" s="20" t="s">
        <v>376</v>
      </c>
      <c r="D126" s="20" t="s">
        <v>88</v>
      </c>
      <c r="E126" s="20" t="s">
        <v>89</v>
      </c>
      <c r="F126" s="22">
        <v>37257.0</v>
      </c>
      <c r="G126" s="21" t="s">
        <v>1263</v>
      </c>
      <c r="H126" s="23" t="s">
        <v>1264</v>
      </c>
      <c r="I126" s="21" t="s">
        <v>1265</v>
      </c>
      <c r="J126" s="24" t="s">
        <v>1266</v>
      </c>
      <c r="K126" s="19" t="s">
        <v>1267</v>
      </c>
      <c r="L126" s="24" t="s">
        <v>1268</v>
      </c>
      <c r="M126" s="19" t="s">
        <v>96</v>
      </c>
      <c r="N126" s="19" t="s">
        <v>1269</v>
      </c>
      <c r="O126" s="19" t="s">
        <v>975</v>
      </c>
      <c r="P126" s="19" t="s">
        <v>1270</v>
      </c>
      <c r="Q126" s="25" t="s">
        <v>1271</v>
      </c>
      <c r="R126" s="29">
        <v>6000.0</v>
      </c>
      <c r="S126" s="19" t="s">
        <v>159</v>
      </c>
      <c r="T126" s="19" t="s">
        <v>1272</v>
      </c>
      <c r="U126" s="36"/>
      <c r="V126" s="36">
        <v>42065.0</v>
      </c>
      <c r="W126" s="4"/>
      <c r="X126" s="4"/>
      <c r="Y126" s="4"/>
      <c r="Z126" s="4"/>
    </row>
    <row r="127" ht="19.5" hidden="1" customHeight="1">
      <c r="A127" s="19" t="s">
        <v>1273</v>
      </c>
      <c r="B127" s="19" t="s">
        <v>1274</v>
      </c>
      <c r="C127" s="20" t="s">
        <v>968</v>
      </c>
      <c r="D127" s="20" t="s">
        <v>88</v>
      </c>
      <c r="E127" s="20" t="s">
        <v>89</v>
      </c>
      <c r="F127" s="37">
        <v>41579.0</v>
      </c>
      <c r="G127" s="21" t="s">
        <v>1275</v>
      </c>
      <c r="H127" s="23" t="s">
        <v>1276</v>
      </c>
      <c r="I127" s="21" t="s">
        <v>1277</v>
      </c>
      <c r="J127" s="24" t="s">
        <v>1278</v>
      </c>
      <c r="K127" s="19" t="s">
        <v>1279</v>
      </c>
      <c r="L127" s="24" t="s">
        <v>1280</v>
      </c>
      <c r="M127" s="19" t="s">
        <v>110</v>
      </c>
      <c r="N127" s="19"/>
      <c r="O127" s="19" t="s">
        <v>975</v>
      </c>
      <c r="P127" s="19" t="s">
        <v>1281</v>
      </c>
      <c r="Q127" s="25" t="s">
        <v>1282</v>
      </c>
      <c r="R127" s="25">
        <v>97.0</v>
      </c>
      <c r="S127" s="19" t="s">
        <v>101</v>
      </c>
      <c r="T127" s="19"/>
      <c r="U127" s="25"/>
      <c r="V127" s="25"/>
      <c r="W127" s="4"/>
      <c r="X127" s="4"/>
      <c r="Y127" s="4"/>
      <c r="Z127" s="4"/>
    </row>
    <row r="128" ht="19.5" hidden="1" customHeight="1">
      <c r="A128" s="21" t="s">
        <v>1283</v>
      </c>
      <c r="B128" s="21" t="s">
        <v>1284</v>
      </c>
      <c r="C128" s="20" t="s">
        <v>1285</v>
      </c>
      <c r="D128" s="20" t="s">
        <v>413</v>
      </c>
      <c r="E128" s="20" t="s">
        <v>89</v>
      </c>
      <c r="F128" s="21">
        <v>2016.0</v>
      </c>
      <c r="G128" s="21" t="s">
        <v>1286</v>
      </c>
      <c r="H128" s="23" t="s">
        <v>1287</v>
      </c>
      <c r="I128" s="21" t="s">
        <v>1288</v>
      </c>
      <c r="J128" s="24" t="s">
        <v>1289</v>
      </c>
      <c r="K128" s="19" t="s">
        <v>1290</v>
      </c>
      <c r="L128" s="24" t="s">
        <v>1291</v>
      </c>
      <c r="M128" s="19" t="s">
        <v>110</v>
      </c>
      <c r="N128" s="19"/>
      <c r="O128" s="19" t="s">
        <v>452</v>
      </c>
      <c r="P128" s="19" t="s">
        <v>1292</v>
      </c>
      <c r="Q128" s="25" t="s">
        <v>1293</v>
      </c>
      <c r="R128" s="25">
        <v>743.0</v>
      </c>
      <c r="S128" s="19" t="s">
        <v>159</v>
      </c>
      <c r="T128" s="19" t="s">
        <v>1294</v>
      </c>
      <c r="U128" s="36"/>
      <c r="V128" s="36">
        <v>43035.0</v>
      </c>
      <c r="W128" s="4"/>
      <c r="X128" s="4"/>
      <c r="Y128" s="4"/>
      <c r="Z128" s="4"/>
    </row>
    <row r="129" ht="19.5" customHeight="1">
      <c r="A129" s="19" t="s">
        <v>1295</v>
      </c>
      <c r="B129" s="19" t="s">
        <v>1296</v>
      </c>
      <c r="C129" s="20" t="s">
        <v>1297</v>
      </c>
      <c r="D129" s="20" t="s">
        <v>1298</v>
      </c>
      <c r="E129" s="20" t="s">
        <v>1299</v>
      </c>
      <c r="F129" s="40">
        <v>35744.0</v>
      </c>
      <c r="G129" s="21" t="s">
        <v>1300</v>
      </c>
      <c r="H129" s="23" t="s">
        <v>1301</v>
      </c>
      <c r="I129" s="21" t="s">
        <v>1302</v>
      </c>
      <c r="J129" s="19"/>
      <c r="K129" s="19"/>
      <c r="L129" s="19"/>
      <c r="M129" s="19" t="s">
        <v>96</v>
      </c>
      <c r="N129" s="19" t="s">
        <v>1303</v>
      </c>
      <c r="O129" s="19"/>
      <c r="P129" s="19"/>
      <c r="Q129" s="25" t="s">
        <v>1304</v>
      </c>
      <c r="R129" s="25">
        <v>141.0</v>
      </c>
      <c r="S129" s="19" t="s">
        <v>101</v>
      </c>
      <c r="T129" s="19"/>
      <c r="U129" s="25"/>
      <c r="V129" s="25"/>
      <c r="W129" s="4"/>
      <c r="X129" s="4"/>
      <c r="Y129" s="4"/>
      <c r="Z129" s="4"/>
    </row>
    <row r="130" ht="19.5" hidden="1" customHeight="1">
      <c r="A130" s="19" t="s">
        <v>1305</v>
      </c>
      <c r="B130" s="19" t="s">
        <v>1306</v>
      </c>
      <c r="C130" s="20" t="s">
        <v>1307</v>
      </c>
      <c r="D130" s="20" t="s">
        <v>1094</v>
      </c>
      <c r="E130" s="20" t="s">
        <v>151</v>
      </c>
      <c r="F130" s="21">
        <v>2013.0</v>
      </c>
      <c r="G130" s="21" t="s">
        <v>1308</v>
      </c>
      <c r="H130" s="23" t="s">
        <v>1309</v>
      </c>
      <c r="I130" s="21" t="s">
        <v>1310</v>
      </c>
      <c r="J130" s="24" t="s">
        <v>1311</v>
      </c>
      <c r="K130" s="19" t="s">
        <v>1312</v>
      </c>
      <c r="L130" s="24" t="s">
        <v>1313</v>
      </c>
      <c r="M130" s="19" t="s">
        <v>110</v>
      </c>
      <c r="N130" s="19"/>
      <c r="O130" s="19" t="s">
        <v>731</v>
      </c>
      <c r="P130" s="19" t="s">
        <v>1314</v>
      </c>
      <c r="Q130" s="25" t="s">
        <v>1315</v>
      </c>
      <c r="R130" s="25">
        <v>70.0</v>
      </c>
      <c r="S130" s="19" t="s">
        <v>159</v>
      </c>
      <c r="T130" s="19" t="s">
        <v>1316</v>
      </c>
      <c r="U130" s="36"/>
      <c r="V130" s="36">
        <v>43042.0</v>
      </c>
      <c r="W130" s="4"/>
      <c r="X130" s="4"/>
      <c r="Y130" s="4"/>
      <c r="Z130" s="4"/>
    </row>
    <row r="131" ht="19.5" hidden="1" customHeight="1">
      <c r="A131" s="19" t="s">
        <v>1317</v>
      </c>
      <c r="B131" s="19" t="s">
        <v>1318</v>
      </c>
      <c r="C131" s="20" t="s">
        <v>1319</v>
      </c>
      <c r="D131" s="20" t="s">
        <v>1320</v>
      </c>
      <c r="E131" s="20" t="s">
        <v>89</v>
      </c>
      <c r="F131" s="21">
        <v>2008.0</v>
      </c>
      <c r="G131" s="21" t="s">
        <v>1321</v>
      </c>
      <c r="H131" s="23" t="s">
        <v>1322</v>
      </c>
      <c r="I131" s="21" t="s">
        <v>1323</v>
      </c>
      <c r="J131" s="24" t="s">
        <v>1324</v>
      </c>
      <c r="K131" s="19"/>
      <c r="L131" s="19"/>
      <c r="M131" s="19" t="s">
        <v>110</v>
      </c>
      <c r="N131" s="19"/>
      <c r="O131" s="19"/>
      <c r="P131" s="19"/>
      <c r="Q131" s="25"/>
      <c r="R131" s="25" t="s">
        <v>112</v>
      </c>
      <c r="S131" s="19" t="s">
        <v>101</v>
      </c>
      <c r="T131" s="19"/>
      <c r="U131" s="25"/>
      <c r="V131" s="25"/>
      <c r="W131" s="4"/>
      <c r="X131" s="4"/>
      <c r="Y131" s="4"/>
      <c r="Z131" s="4"/>
    </row>
    <row r="132" ht="19.5" customHeight="1">
      <c r="A132" s="21" t="s">
        <v>1325</v>
      </c>
      <c r="B132" s="19" t="s">
        <v>1326</v>
      </c>
      <c r="C132" s="20" t="s">
        <v>1327</v>
      </c>
      <c r="D132" s="21" t="s">
        <v>188</v>
      </c>
      <c r="E132" s="20" t="s">
        <v>89</v>
      </c>
      <c r="F132" s="22">
        <v>30594.0</v>
      </c>
      <c r="G132" s="21" t="s">
        <v>1328</v>
      </c>
      <c r="H132" s="23" t="s">
        <v>1329</v>
      </c>
      <c r="I132" s="21" t="s">
        <v>1330</v>
      </c>
      <c r="J132" s="24" t="s">
        <v>1331</v>
      </c>
      <c r="K132" s="19" t="s">
        <v>1332</v>
      </c>
      <c r="L132" s="24" t="s">
        <v>1333</v>
      </c>
      <c r="M132" s="19" t="s">
        <v>96</v>
      </c>
      <c r="N132" s="19" t="s">
        <v>1334</v>
      </c>
      <c r="O132" s="19"/>
      <c r="P132" s="19"/>
      <c r="Q132" s="25" t="s">
        <v>1335</v>
      </c>
      <c r="R132" s="29">
        <v>243350.0</v>
      </c>
      <c r="S132" s="19" t="s">
        <v>101</v>
      </c>
      <c r="T132" s="19"/>
      <c r="U132" s="25"/>
      <c r="V132" s="25"/>
      <c r="W132" s="4"/>
      <c r="X132" s="4"/>
      <c r="Y132" s="4"/>
      <c r="Z132" s="4"/>
    </row>
    <row r="133" ht="19.5" customHeight="1">
      <c r="A133" s="19" t="s">
        <v>1336</v>
      </c>
      <c r="B133" s="19" t="s">
        <v>1337</v>
      </c>
      <c r="C133" s="20" t="s">
        <v>1338</v>
      </c>
      <c r="D133" s="20" t="s">
        <v>1339</v>
      </c>
      <c r="E133" s="20" t="s">
        <v>1340</v>
      </c>
      <c r="F133" s="21">
        <v>1988.0</v>
      </c>
      <c r="G133" s="21" t="s">
        <v>1341</v>
      </c>
      <c r="H133" s="23" t="s">
        <v>1342</v>
      </c>
      <c r="I133" s="21" t="s">
        <v>1343</v>
      </c>
      <c r="J133" s="24" t="s">
        <v>1344</v>
      </c>
      <c r="K133" s="19" t="s">
        <v>1345</v>
      </c>
      <c r="L133" s="24" t="s">
        <v>1346</v>
      </c>
      <c r="M133" s="19" t="s">
        <v>96</v>
      </c>
      <c r="N133" s="19" t="s">
        <v>1347</v>
      </c>
      <c r="O133" s="19" t="s">
        <v>221</v>
      </c>
      <c r="P133" s="19" t="s">
        <v>1348</v>
      </c>
      <c r="Q133" s="25" t="s">
        <v>1349</v>
      </c>
      <c r="R133" s="25">
        <v>1700.0</v>
      </c>
      <c r="S133" s="19" t="s">
        <v>101</v>
      </c>
      <c r="T133" s="19"/>
      <c r="U133" s="25"/>
      <c r="V133" s="25"/>
      <c r="W133" s="4"/>
      <c r="X133" s="4"/>
      <c r="Y133" s="4"/>
      <c r="Z133" s="4"/>
    </row>
    <row r="134" ht="19.5" hidden="1" customHeight="1">
      <c r="A134" s="19" t="s">
        <v>1350</v>
      </c>
      <c r="B134" s="19" t="s">
        <v>1351</v>
      </c>
      <c r="C134" s="20" t="s">
        <v>340</v>
      </c>
      <c r="D134" s="20" t="s">
        <v>88</v>
      </c>
      <c r="E134" s="20" t="s">
        <v>89</v>
      </c>
      <c r="F134" s="21">
        <v>2015.0</v>
      </c>
      <c r="G134" s="21" t="s">
        <v>1352</v>
      </c>
      <c r="H134" s="23" t="s">
        <v>1353</v>
      </c>
      <c r="I134" s="21" t="s">
        <v>1354</v>
      </c>
      <c r="J134" s="24" t="s">
        <v>1355</v>
      </c>
      <c r="K134" s="19" t="s">
        <v>1356</v>
      </c>
      <c r="L134" s="24" t="s">
        <v>1357</v>
      </c>
      <c r="M134" s="19" t="s">
        <v>110</v>
      </c>
      <c r="N134" s="19"/>
      <c r="O134" s="19" t="s">
        <v>731</v>
      </c>
      <c r="P134" s="19" t="s">
        <v>1358</v>
      </c>
      <c r="Q134" s="25" t="s">
        <v>445</v>
      </c>
      <c r="R134" s="25">
        <v>107.0</v>
      </c>
      <c r="S134" s="19" t="s">
        <v>101</v>
      </c>
      <c r="T134" s="19"/>
      <c r="U134" s="25"/>
      <c r="V134" s="25"/>
      <c r="W134" s="4"/>
      <c r="X134" s="4"/>
      <c r="Y134" s="4"/>
      <c r="Z134" s="4"/>
    </row>
    <row r="135" ht="19.5" hidden="1" customHeight="1">
      <c r="A135" s="21" t="s">
        <v>1359</v>
      </c>
      <c r="B135" s="19"/>
      <c r="C135" s="21" t="s">
        <v>138</v>
      </c>
      <c r="D135" s="21" t="s">
        <v>139</v>
      </c>
      <c r="E135" s="21" t="s">
        <v>140</v>
      </c>
      <c r="F135" s="21">
        <v>2001.0</v>
      </c>
      <c r="G135" s="21"/>
      <c r="H135" s="49" t="s">
        <v>1360</v>
      </c>
      <c r="I135" s="21" t="s">
        <v>1361</v>
      </c>
      <c r="J135" s="19"/>
      <c r="K135" s="19"/>
      <c r="L135" s="19"/>
      <c r="M135" s="21" t="s">
        <v>110</v>
      </c>
      <c r="N135" s="19"/>
      <c r="O135" s="19"/>
      <c r="P135" s="19"/>
      <c r="Q135" s="25"/>
      <c r="R135" s="25"/>
      <c r="S135" s="21" t="s">
        <v>101</v>
      </c>
      <c r="T135" s="19"/>
      <c r="U135" s="36"/>
      <c r="V135" s="36"/>
      <c r="W135" s="4"/>
      <c r="X135" s="4"/>
      <c r="Y135" s="4"/>
      <c r="Z135" s="4"/>
    </row>
    <row r="136" ht="19.5" hidden="1" customHeight="1">
      <c r="A136" s="19" t="s">
        <v>1362</v>
      </c>
      <c r="B136" s="19" t="s">
        <v>1363</v>
      </c>
      <c r="C136" s="20" t="s">
        <v>388</v>
      </c>
      <c r="D136" s="20" t="s">
        <v>88</v>
      </c>
      <c r="E136" s="20" t="s">
        <v>89</v>
      </c>
      <c r="F136" s="21">
        <v>2015.0</v>
      </c>
      <c r="G136" s="21" t="s">
        <v>1364</v>
      </c>
      <c r="H136" s="23" t="s">
        <v>1365</v>
      </c>
      <c r="I136" s="21" t="s">
        <v>1366</v>
      </c>
      <c r="J136" s="24" t="s">
        <v>1367</v>
      </c>
      <c r="K136" s="19" t="s">
        <v>1368</v>
      </c>
      <c r="L136" s="24" t="s">
        <v>1369</v>
      </c>
      <c r="M136" s="19" t="s">
        <v>110</v>
      </c>
      <c r="N136" s="19"/>
      <c r="O136" s="19" t="s">
        <v>244</v>
      </c>
      <c r="P136" s="19" t="s">
        <v>1370</v>
      </c>
      <c r="Q136" s="25" t="s">
        <v>1371</v>
      </c>
      <c r="R136" s="25">
        <v>246.0</v>
      </c>
      <c r="S136" s="19" t="s">
        <v>159</v>
      </c>
      <c r="T136" s="19" t="s">
        <v>1372</v>
      </c>
      <c r="U136" s="36"/>
      <c r="V136" s="36">
        <v>43836.0</v>
      </c>
      <c r="W136" s="4"/>
      <c r="X136" s="4"/>
      <c r="Y136" s="4"/>
      <c r="Z136" s="4"/>
    </row>
    <row r="137" ht="19.5" hidden="1" customHeight="1">
      <c r="A137" s="19" t="s">
        <v>1373</v>
      </c>
      <c r="B137" s="19" t="s">
        <v>1374</v>
      </c>
      <c r="C137" s="20" t="s">
        <v>115</v>
      </c>
      <c r="D137" s="20" t="s">
        <v>115</v>
      </c>
      <c r="E137" s="20" t="s">
        <v>89</v>
      </c>
      <c r="F137" s="22">
        <v>37361.0</v>
      </c>
      <c r="G137" s="21" t="s">
        <v>1375</v>
      </c>
      <c r="H137" s="23" t="s">
        <v>1376</v>
      </c>
      <c r="I137" s="19"/>
      <c r="J137" s="19"/>
      <c r="K137" s="19"/>
      <c r="L137" s="19"/>
      <c r="M137" s="19" t="s">
        <v>110</v>
      </c>
      <c r="N137" s="19"/>
      <c r="O137" s="19"/>
      <c r="P137" s="19"/>
      <c r="Q137" s="25" t="s">
        <v>1377</v>
      </c>
      <c r="R137" s="25">
        <v>106.0</v>
      </c>
      <c r="S137" s="19" t="s">
        <v>101</v>
      </c>
      <c r="T137" s="19"/>
      <c r="U137" s="25"/>
      <c r="V137" s="25"/>
      <c r="W137" s="4"/>
      <c r="X137" s="4"/>
      <c r="Y137" s="4"/>
      <c r="Z137" s="4"/>
    </row>
    <row r="138" ht="19.5" hidden="1" customHeight="1">
      <c r="A138" s="19" t="s">
        <v>1378</v>
      </c>
      <c r="B138" s="19" t="s">
        <v>1379</v>
      </c>
      <c r="C138" s="20" t="s">
        <v>1380</v>
      </c>
      <c r="D138" s="20" t="s">
        <v>188</v>
      </c>
      <c r="E138" s="20" t="s">
        <v>89</v>
      </c>
      <c r="F138" s="21">
        <v>2009.0</v>
      </c>
      <c r="G138" s="21" t="s">
        <v>1381</v>
      </c>
      <c r="H138" s="23" t="s">
        <v>1382</v>
      </c>
      <c r="I138" s="21" t="s">
        <v>1383</v>
      </c>
      <c r="J138" s="24" t="s">
        <v>1384</v>
      </c>
      <c r="K138" s="19" t="s">
        <v>1385</v>
      </c>
      <c r="L138" s="24" t="s">
        <v>1386</v>
      </c>
      <c r="M138" s="19" t="s">
        <v>110</v>
      </c>
      <c r="N138" s="19"/>
      <c r="O138" s="19" t="s">
        <v>1387</v>
      </c>
      <c r="P138" s="19" t="s">
        <v>1388</v>
      </c>
      <c r="Q138" s="25" t="s">
        <v>1389</v>
      </c>
      <c r="R138" s="25">
        <v>201.0</v>
      </c>
      <c r="S138" s="19" t="s">
        <v>101</v>
      </c>
      <c r="T138" s="19"/>
      <c r="U138" s="25"/>
      <c r="V138" s="25"/>
      <c r="W138" s="4"/>
      <c r="X138" s="4"/>
      <c r="Y138" s="4"/>
      <c r="Z138" s="4"/>
    </row>
    <row r="139" ht="19.5" hidden="1" customHeight="1">
      <c r="A139" s="19" t="s">
        <v>1390</v>
      </c>
      <c r="B139" s="19" t="s">
        <v>1391</v>
      </c>
      <c r="C139" s="20" t="s">
        <v>1392</v>
      </c>
      <c r="D139" s="20" t="s">
        <v>88</v>
      </c>
      <c r="E139" s="20" t="s">
        <v>89</v>
      </c>
      <c r="F139" s="37">
        <v>42917.0</v>
      </c>
      <c r="G139" s="21" t="s">
        <v>1393</v>
      </c>
      <c r="H139" s="23" t="s">
        <v>1394</v>
      </c>
      <c r="I139" s="21" t="s">
        <v>1395</v>
      </c>
      <c r="J139" s="24" t="s">
        <v>1396</v>
      </c>
      <c r="K139" s="19" t="s">
        <v>1397</v>
      </c>
      <c r="L139" s="24" t="s">
        <v>1398</v>
      </c>
      <c r="M139" s="19" t="s">
        <v>110</v>
      </c>
      <c r="N139" s="19"/>
      <c r="O139" s="19" t="s">
        <v>133</v>
      </c>
      <c r="P139" s="19" t="s">
        <v>1399</v>
      </c>
      <c r="Q139" s="25" t="s">
        <v>1400</v>
      </c>
      <c r="R139" s="25">
        <v>50.0</v>
      </c>
      <c r="S139" s="19" t="s">
        <v>101</v>
      </c>
      <c r="T139" s="19"/>
      <c r="U139" s="25"/>
      <c r="V139" s="25"/>
      <c r="W139" s="4"/>
      <c r="X139" s="4"/>
      <c r="Y139" s="4"/>
      <c r="Z139" s="4"/>
    </row>
    <row r="140" ht="19.5" hidden="1" customHeight="1">
      <c r="A140" s="19" t="s">
        <v>1401</v>
      </c>
      <c r="B140" s="19" t="s">
        <v>1401</v>
      </c>
      <c r="C140" s="20" t="s">
        <v>1402</v>
      </c>
      <c r="D140" s="20" t="s">
        <v>364</v>
      </c>
      <c r="E140" s="20" t="s">
        <v>89</v>
      </c>
      <c r="F140" s="21">
        <v>2010.0</v>
      </c>
      <c r="G140" s="21" t="s">
        <v>1403</v>
      </c>
      <c r="H140" s="23" t="s">
        <v>1404</v>
      </c>
      <c r="I140" s="21" t="s">
        <v>1405</v>
      </c>
      <c r="J140" s="24" t="s">
        <v>1406</v>
      </c>
      <c r="K140" s="19"/>
      <c r="L140" s="19"/>
      <c r="M140" s="19" t="s">
        <v>110</v>
      </c>
      <c r="N140" s="19"/>
      <c r="O140" s="19"/>
      <c r="P140" s="19"/>
      <c r="Q140" s="39"/>
      <c r="R140" s="39">
        <v>44106.0</v>
      </c>
      <c r="S140" s="19" t="s">
        <v>101</v>
      </c>
      <c r="T140" s="19"/>
      <c r="U140" s="25"/>
      <c r="V140" s="25"/>
      <c r="W140" s="4"/>
      <c r="X140" s="4"/>
      <c r="Y140" s="4"/>
      <c r="Z140" s="4"/>
    </row>
    <row r="141" ht="19.5" hidden="1" customHeight="1">
      <c r="A141" s="19" t="s">
        <v>1407</v>
      </c>
      <c r="B141" s="19" t="s">
        <v>1408</v>
      </c>
      <c r="C141" s="20" t="s">
        <v>363</v>
      </c>
      <c r="D141" s="20" t="s">
        <v>364</v>
      </c>
      <c r="E141" s="20" t="s">
        <v>89</v>
      </c>
      <c r="F141" s="22">
        <v>42736.0</v>
      </c>
      <c r="G141" s="21" t="s">
        <v>1409</v>
      </c>
      <c r="H141" s="23" t="s">
        <v>1410</v>
      </c>
      <c r="I141" s="21" t="s">
        <v>1411</v>
      </c>
      <c r="J141" s="24" t="s">
        <v>1412</v>
      </c>
      <c r="K141" s="19"/>
      <c r="L141" s="19"/>
      <c r="M141" s="19" t="s">
        <v>110</v>
      </c>
      <c r="N141" s="19"/>
      <c r="O141" s="19" t="s">
        <v>264</v>
      </c>
      <c r="P141" s="19" t="s">
        <v>984</v>
      </c>
      <c r="Q141" s="25"/>
      <c r="R141" s="39">
        <v>44105.0</v>
      </c>
      <c r="S141" s="19" t="s">
        <v>101</v>
      </c>
      <c r="T141" s="19"/>
      <c r="U141" s="25"/>
      <c r="V141" s="25"/>
      <c r="W141" s="4"/>
      <c r="X141" s="4"/>
      <c r="Y141" s="4"/>
      <c r="Z141" s="4"/>
    </row>
    <row r="142" ht="19.5" hidden="1" customHeight="1">
      <c r="A142" s="19" t="s">
        <v>1413</v>
      </c>
      <c r="B142" s="19" t="s">
        <v>1414</v>
      </c>
      <c r="C142" s="20" t="s">
        <v>340</v>
      </c>
      <c r="D142" s="20" t="s">
        <v>88</v>
      </c>
      <c r="E142" s="20" t="s">
        <v>89</v>
      </c>
      <c r="F142" s="21">
        <v>2001.0</v>
      </c>
      <c r="G142" s="21" t="s">
        <v>1415</v>
      </c>
      <c r="H142" s="30" t="s">
        <v>1416</v>
      </c>
      <c r="I142" s="21" t="s">
        <v>1417</v>
      </c>
      <c r="J142" s="24" t="s">
        <v>1418</v>
      </c>
      <c r="K142" s="19" t="s">
        <v>1419</v>
      </c>
      <c r="L142" s="24" t="s">
        <v>1420</v>
      </c>
      <c r="M142" s="19" t="s">
        <v>110</v>
      </c>
      <c r="N142" s="19"/>
      <c r="O142" s="19" t="s">
        <v>264</v>
      </c>
      <c r="P142" s="19" t="s">
        <v>1421</v>
      </c>
      <c r="Q142" s="25" t="s">
        <v>1422</v>
      </c>
      <c r="R142" s="25">
        <v>130.0</v>
      </c>
      <c r="S142" s="19" t="s">
        <v>159</v>
      </c>
      <c r="T142" s="50" t="s">
        <v>1423</v>
      </c>
      <c r="U142" s="36"/>
      <c r="V142" s="36">
        <v>43937.0</v>
      </c>
      <c r="W142" s="4"/>
      <c r="X142" s="4"/>
      <c r="Y142" s="4"/>
      <c r="Z142" s="4"/>
    </row>
    <row r="143" ht="19.5" hidden="1" customHeight="1">
      <c r="A143" s="19" t="s">
        <v>1424</v>
      </c>
      <c r="B143" s="19" t="s">
        <v>1425</v>
      </c>
      <c r="C143" s="20" t="s">
        <v>1426</v>
      </c>
      <c r="D143" s="20" t="s">
        <v>1427</v>
      </c>
      <c r="E143" s="20" t="s">
        <v>89</v>
      </c>
      <c r="F143" s="22">
        <v>38353.0</v>
      </c>
      <c r="G143" s="21" t="s">
        <v>1428</v>
      </c>
      <c r="H143" s="23" t="s">
        <v>1429</v>
      </c>
      <c r="I143" s="21" t="s">
        <v>1430</v>
      </c>
      <c r="J143" s="24" t="s">
        <v>1431</v>
      </c>
      <c r="K143" s="19"/>
      <c r="L143" s="19"/>
      <c r="M143" s="19" t="s">
        <v>110</v>
      </c>
      <c r="N143" s="19"/>
      <c r="O143" s="19"/>
      <c r="P143" s="19"/>
      <c r="Q143" s="25" t="s">
        <v>1432</v>
      </c>
      <c r="R143" s="25">
        <v>3.0</v>
      </c>
      <c r="S143" s="19" t="s">
        <v>101</v>
      </c>
      <c r="T143" s="19"/>
      <c r="U143" s="25"/>
      <c r="V143" s="25"/>
      <c r="W143" s="4"/>
      <c r="X143" s="4"/>
      <c r="Y143" s="4"/>
      <c r="Z143" s="4"/>
    </row>
    <row r="144" ht="19.5" customHeight="1">
      <c r="A144" s="19" t="s">
        <v>1433</v>
      </c>
      <c r="B144" s="19" t="s">
        <v>1434</v>
      </c>
      <c r="C144" s="20" t="s">
        <v>858</v>
      </c>
      <c r="D144" s="20" t="s">
        <v>993</v>
      </c>
      <c r="E144" s="20" t="s">
        <v>860</v>
      </c>
      <c r="F144" s="19"/>
      <c r="G144" s="21" t="s">
        <v>1435</v>
      </c>
      <c r="H144" s="23" t="s">
        <v>1436</v>
      </c>
      <c r="I144" s="21" t="s">
        <v>1437</v>
      </c>
      <c r="J144" s="24" t="s">
        <v>1438</v>
      </c>
      <c r="K144" s="19" t="s">
        <v>1439</v>
      </c>
      <c r="L144" s="24" t="s">
        <v>1440</v>
      </c>
      <c r="M144" s="19" t="s">
        <v>96</v>
      </c>
      <c r="N144" s="19" t="s">
        <v>1441</v>
      </c>
      <c r="O144" s="19"/>
      <c r="P144" s="19"/>
      <c r="Q144" s="51" t="s">
        <v>1442</v>
      </c>
      <c r="R144" s="29">
        <v>160000.0</v>
      </c>
      <c r="S144" s="19" t="s">
        <v>101</v>
      </c>
      <c r="T144" s="19"/>
      <c r="U144" s="25"/>
      <c r="V144" s="25"/>
      <c r="W144" s="4"/>
      <c r="X144" s="4"/>
      <c r="Y144" s="4"/>
      <c r="Z144" s="4"/>
    </row>
    <row r="145" ht="19.5" hidden="1" customHeight="1">
      <c r="A145" s="19" t="s">
        <v>1443</v>
      </c>
      <c r="B145" s="19" t="s">
        <v>1444</v>
      </c>
      <c r="C145" s="20" t="s">
        <v>1445</v>
      </c>
      <c r="D145" s="20" t="s">
        <v>1446</v>
      </c>
      <c r="E145" s="20" t="s">
        <v>140</v>
      </c>
      <c r="F145" s="22">
        <v>38275.0</v>
      </c>
      <c r="G145" s="21" t="s">
        <v>1447</v>
      </c>
      <c r="H145" s="30" t="s">
        <v>1448</v>
      </c>
      <c r="I145" s="21" t="s">
        <v>1449</v>
      </c>
      <c r="J145" s="24" t="s">
        <v>1450</v>
      </c>
      <c r="K145" s="19"/>
      <c r="L145" s="19"/>
      <c r="M145" s="19" t="s">
        <v>110</v>
      </c>
      <c r="N145" s="19"/>
      <c r="O145" s="19"/>
      <c r="P145" s="19"/>
      <c r="Q145" s="25" t="s">
        <v>1451</v>
      </c>
      <c r="R145" s="25">
        <v>48.0</v>
      </c>
      <c r="S145" s="19" t="s">
        <v>101</v>
      </c>
      <c r="T145" s="19"/>
      <c r="U145" s="25"/>
      <c r="V145" s="25"/>
      <c r="W145" s="4"/>
      <c r="X145" s="4"/>
      <c r="Y145" s="4"/>
      <c r="Z145" s="4"/>
    </row>
    <row r="146" ht="19.5" customHeight="1">
      <c r="A146" s="19" t="s">
        <v>1452</v>
      </c>
      <c r="B146" s="19" t="s">
        <v>1453</v>
      </c>
      <c r="C146" s="20" t="s">
        <v>1454</v>
      </c>
      <c r="D146" s="20" t="s">
        <v>1455</v>
      </c>
      <c r="E146" s="20" t="s">
        <v>89</v>
      </c>
      <c r="F146" s="21">
        <v>2001.0</v>
      </c>
      <c r="G146" s="21" t="s">
        <v>1456</v>
      </c>
      <c r="H146" s="23" t="s">
        <v>1457</v>
      </c>
      <c r="I146" s="21" t="s">
        <v>1458</v>
      </c>
      <c r="J146" s="24" t="s">
        <v>1459</v>
      </c>
      <c r="K146" s="19" t="s">
        <v>1460</v>
      </c>
      <c r="L146" s="24" t="s">
        <v>1461</v>
      </c>
      <c r="M146" s="19" t="s">
        <v>96</v>
      </c>
      <c r="N146" s="19" t="s">
        <v>1462</v>
      </c>
      <c r="O146" s="19"/>
      <c r="P146" s="19"/>
      <c r="Q146" s="29" t="s">
        <v>1463</v>
      </c>
      <c r="R146" s="29">
        <v>1930.0</v>
      </c>
      <c r="S146" s="19" t="s">
        <v>101</v>
      </c>
      <c r="T146" s="19"/>
      <c r="U146" s="25"/>
      <c r="V146" s="25"/>
      <c r="W146" s="4"/>
      <c r="X146" s="4"/>
      <c r="Y146" s="4"/>
      <c r="Z146" s="4"/>
    </row>
    <row r="147" ht="19.5" hidden="1" customHeight="1">
      <c r="A147" s="19" t="s">
        <v>1464</v>
      </c>
      <c r="B147" s="19" t="s">
        <v>1464</v>
      </c>
      <c r="C147" s="20" t="s">
        <v>1465</v>
      </c>
      <c r="D147" s="20" t="s">
        <v>115</v>
      </c>
      <c r="E147" s="20" t="s">
        <v>89</v>
      </c>
      <c r="F147" s="21">
        <v>1986.0</v>
      </c>
      <c r="G147" s="21" t="s">
        <v>1466</v>
      </c>
      <c r="H147" s="23" t="s">
        <v>1467</v>
      </c>
      <c r="I147" s="21" t="s">
        <v>1468</v>
      </c>
      <c r="J147" s="24" t="s">
        <v>1469</v>
      </c>
      <c r="K147" s="19"/>
      <c r="L147" s="19"/>
      <c r="M147" s="19" t="s">
        <v>110</v>
      </c>
      <c r="N147" s="19"/>
      <c r="O147" s="19"/>
      <c r="P147" s="19"/>
      <c r="Q147" s="25" t="s">
        <v>234</v>
      </c>
      <c r="R147" s="25">
        <v>33.0</v>
      </c>
      <c r="S147" s="19" t="s">
        <v>101</v>
      </c>
      <c r="T147" s="19"/>
      <c r="U147" s="25"/>
      <c r="V147" s="25"/>
      <c r="W147" s="4"/>
      <c r="X147" s="4"/>
      <c r="Y147" s="4"/>
      <c r="Z147" s="4"/>
    </row>
    <row r="148" ht="19.5" hidden="1" customHeight="1">
      <c r="A148" s="19" t="s">
        <v>1470</v>
      </c>
      <c r="B148" s="19" t="s">
        <v>1470</v>
      </c>
      <c r="C148" s="20" t="s">
        <v>1471</v>
      </c>
      <c r="D148" s="21" t="s">
        <v>920</v>
      </c>
      <c r="E148" s="32" t="s">
        <v>89</v>
      </c>
      <c r="F148" s="21">
        <v>2002.0</v>
      </c>
      <c r="G148" s="21" t="s">
        <v>1472</v>
      </c>
      <c r="H148" s="23" t="s">
        <v>1473</v>
      </c>
      <c r="I148" s="19"/>
      <c r="J148" s="19"/>
      <c r="K148" s="19"/>
      <c r="L148" s="19"/>
      <c r="M148" s="19" t="s">
        <v>110</v>
      </c>
      <c r="N148" s="19"/>
      <c r="O148" s="19"/>
      <c r="P148" s="19"/>
      <c r="Q148" s="25"/>
      <c r="R148" s="25">
        <v>51.0</v>
      </c>
      <c r="S148" s="19" t="s">
        <v>159</v>
      </c>
      <c r="T148" s="19" t="s">
        <v>1474</v>
      </c>
      <c r="U148" s="38"/>
      <c r="V148" s="38">
        <v>43110.0</v>
      </c>
      <c r="W148" s="4"/>
      <c r="X148" s="4"/>
      <c r="Y148" s="4"/>
      <c r="Z148" s="4"/>
    </row>
    <row r="149" ht="19.5" hidden="1" customHeight="1">
      <c r="A149" s="19" t="s">
        <v>1475</v>
      </c>
      <c r="B149" s="19" t="s">
        <v>1476</v>
      </c>
      <c r="C149" s="20" t="s">
        <v>1477</v>
      </c>
      <c r="D149" s="21" t="s">
        <v>261</v>
      </c>
      <c r="E149" s="32" t="s">
        <v>89</v>
      </c>
      <c r="F149" s="21">
        <v>1986.0</v>
      </c>
      <c r="G149" s="21" t="s">
        <v>1478</v>
      </c>
      <c r="H149" s="30" t="s">
        <v>1479</v>
      </c>
      <c r="I149" s="21" t="s">
        <v>1480</v>
      </c>
      <c r="J149" s="24" t="s">
        <v>1481</v>
      </c>
      <c r="K149" s="19" t="s">
        <v>1482</v>
      </c>
      <c r="L149" s="24" t="s">
        <v>1483</v>
      </c>
      <c r="M149" s="19" t="s">
        <v>110</v>
      </c>
      <c r="N149" s="19"/>
      <c r="O149" s="19"/>
      <c r="P149" s="19"/>
      <c r="Q149" s="25" t="s">
        <v>1484</v>
      </c>
      <c r="R149" s="25">
        <v>32.0</v>
      </c>
      <c r="S149" s="19" t="s">
        <v>101</v>
      </c>
      <c r="T149" s="19"/>
      <c r="U149" s="25"/>
      <c r="V149" s="25"/>
      <c r="W149" s="4"/>
      <c r="X149" s="4"/>
      <c r="Y149" s="4"/>
      <c r="Z149" s="4"/>
    </row>
    <row r="150" ht="19.5" hidden="1" customHeight="1">
      <c r="A150" s="19" t="s">
        <v>1485</v>
      </c>
      <c r="B150" s="19" t="s">
        <v>1486</v>
      </c>
      <c r="C150" s="20" t="s">
        <v>919</v>
      </c>
      <c r="D150" s="20" t="s">
        <v>920</v>
      </c>
      <c r="E150" s="20" t="s">
        <v>89</v>
      </c>
      <c r="F150" s="21">
        <v>2006.0</v>
      </c>
      <c r="G150" s="21" t="s">
        <v>1487</v>
      </c>
      <c r="H150" s="23" t="s">
        <v>1488</v>
      </c>
      <c r="I150" s="21" t="s">
        <v>1489</v>
      </c>
      <c r="J150" s="24" t="s">
        <v>1490</v>
      </c>
      <c r="K150" s="19"/>
      <c r="L150" s="19"/>
      <c r="M150" s="19" t="s">
        <v>110</v>
      </c>
      <c r="N150" s="19"/>
      <c r="O150" s="19"/>
      <c r="P150" s="19"/>
      <c r="Q150" s="25" t="s">
        <v>474</v>
      </c>
      <c r="R150" s="25">
        <v>24.0</v>
      </c>
      <c r="S150" s="19" t="s">
        <v>101</v>
      </c>
      <c r="T150" s="19"/>
      <c r="U150" s="25"/>
      <c r="V150" s="25"/>
      <c r="W150" s="4"/>
      <c r="X150" s="4"/>
      <c r="Y150" s="4"/>
      <c r="Z150" s="4"/>
    </row>
    <row r="151" ht="19.5" hidden="1" customHeight="1">
      <c r="A151" s="19" t="s">
        <v>1491</v>
      </c>
      <c r="B151" s="19" t="s">
        <v>1492</v>
      </c>
      <c r="C151" s="20" t="s">
        <v>1493</v>
      </c>
      <c r="D151" s="20" t="s">
        <v>1494</v>
      </c>
      <c r="E151" s="20" t="s">
        <v>140</v>
      </c>
      <c r="F151" s="21">
        <v>2011.0</v>
      </c>
      <c r="G151" s="21" t="s">
        <v>1495</v>
      </c>
      <c r="H151" s="23" t="s">
        <v>1496</v>
      </c>
      <c r="I151" s="19"/>
      <c r="J151" s="19"/>
      <c r="K151" s="19"/>
      <c r="L151" s="19"/>
      <c r="M151" s="19" t="s">
        <v>110</v>
      </c>
      <c r="N151" s="19"/>
      <c r="O151" s="19"/>
      <c r="P151" s="19"/>
      <c r="Q151" s="25" t="s">
        <v>1497</v>
      </c>
      <c r="R151" s="25">
        <v>10.0</v>
      </c>
      <c r="S151" s="19" t="s">
        <v>101</v>
      </c>
      <c r="T151" s="19"/>
      <c r="U151" s="25"/>
      <c r="V151" s="25"/>
      <c r="W151" s="4"/>
      <c r="X151" s="4"/>
      <c r="Y151" s="4"/>
      <c r="Z151" s="4"/>
    </row>
    <row r="152" ht="19.5" hidden="1" customHeight="1">
      <c r="A152" s="19" t="s">
        <v>1498</v>
      </c>
      <c r="B152" s="19" t="s">
        <v>1499</v>
      </c>
      <c r="C152" s="20" t="s">
        <v>1500</v>
      </c>
      <c r="D152" s="21" t="s">
        <v>115</v>
      </c>
      <c r="E152" s="20" t="s">
        <v>89</v>
      </c>
      <c r="F152" s="21">
        <v>2001.0</v>
      </c>
      <c r="G152" s="21" t="s">
        <v>1501</v>
      </c>
      <c r="H152" s="23" t="s">
        <v>1502</v>
      </c>
      <c r="I152" s="21" t="s">
        <v>1503</v>
      </c>
      <c r="J152" s="24" t="s">
        <v>1504</v>
      </c>
      <c r="K152" s="19"/>
      <c r="L152" s="19"/>
      <c r="M152" s="19" t="s">
        <v>110</v>
      </c>
      <c r="N152" s="19"/>
      <c r="O152" s="19" t="s">
        <v>264</v>
      </c>
      <c r="P152" s="19" t="s">
        <v>1505</v>
      </c>
      <c r="Q152" s="25" t="s">
        <v>1506</v>
      </c>
      <c r="R152" s="25">
        <v>200.0</v>
      </c>
      <c r="S152" s="19" t="s">
        <v>101</v>
      </c>
      <c r="T152" s="19"/>
      <c r="U152" s="25"/>
      <c r="V152" s="25"/>
      <c r="W152" s="4"/>
      <c r="X152" s="4"/>
      <c r="Y152" s="4"/>
      <c r="Z152" s="4"/>
    </row>
    <row r="153" ht="19.5" hidden="1" customHeight="1">
      <c r="A153" s="19" t="s">
        <v>1507</v>
      </c>
      <c r="B153" s="19" t="s">
        <v>1508</v>
      </c>
      <c r="C153" s="20" t="s">
        <v>1509</v>
      </c>
      <c r="D153" s="20" t="s">
        <v>1509</v>
      </c>
      <c r="E153" s="20" t="s">
        <v>140</v>
      </c>
      <c r="F153" s="21">
        <v>2005.0</v>
      </c>
      <c r="G153" s="21" t="s">
        <v>1510</v>
      </c>
      <c r="H153" s="23" t="s">
        <v>1511</v>
      </c>
      <c r="I153" s="21" t="s">
        <v>1512</v>
      </c>
      <c r="J153" s="24" t="s">
        <v>1513</v>
      </c>
      <c r="K153" s="19"/>
      <c r="L153" s="19"/>
      <c r="M153" s="19" t="s">
        <v>110</v>
      </c>
      <c r="N153" s="19"/>
      <c r="O153" s="19"/>
      <c r="P153" s="19"/>
      <c r="Q153" s="25" t="s">
        <v>203</v>
      </c>
      <c r="R153" s="25">
        <v>18.0</v>
      </c>
      <c r="S153" s="19" t="s">
        <v>101</v>
      </c>
      <c r="T153" s="19"/>
      <c r="U153" s="25"/>
      <c r="V153" s="25"/>
      <c r="W153" s="4"/>
      <c r="X153" s="4"/>
      <c r="Y153" s="4"/>
      <c r="Z153" s="4"/>
    </row>
    <row r="154" ht="19.5" hidden="1" customHeight="1">
      <c r="A154" s="19" t="s">
        <v>1514</v>
      </c>
      <c r="B154" s="19" t="s">
        <v>1515</v>
      </c>
      <c r="C154" s="20" t="s">
        <v>1516</v>
      </c>
      <c r="D154" s="20" t="s">
        <v>1119</v>
      </c>
      <c r="E154" s="20" t="s">
        <v>89</v>
      </c>
      <c r="F154" s="21">
        <v>2013.0</v>
      </c>
      <c r="G154" s="21" t="s">
        <v>1517</v>
      </c>
      <c r="H154" s="23" t="s">
        <v>1518</v>
      </c>
      <c r="I154" s="21" t="s">
        <v>1519</v>
      </c>
      <c r="J154" s="24" t="s">
        <v>1520</v>
      </c>
      <c r="K154" s="19" t="s">
        <v>1521</v>
      </c>
      <c r="L154" s="24" t="s">
        <v>1522</v>
      </c>
      <c r="M154" s="19" t="s">
        <v>110</v>
      </c>
      <c r="N154" s="19"/>
      <c r="O154" s="19"/>
      <c r="P154" s="19"/>
      <c r="Q154" s="25" t="s">
        <v>1523</v>
      </c>
      <c r="R154" s="25" t="s">
        <v>112</v>
      </c>
      <c r="S154" s="19" t="s">
        <v>101</v>
      </c>
      <c r="T154" s="19"/>
      <c r="U154" s="25"/>
      <c r="V154" s="25"/>
      <c r="W154" s="4"/>
      <c r="X154" s="4"/>
      <c r="Y154" s="4"/>
      <c r="Z154" s="4"/>
    </row>
    <row r="155" ht="19.5" hidden="1" customHeight="1">
      <c r="A155" s="21" t="s">
        <v>1007</v>
      </c>
      <c r="B155" s="21" t="s">
        <v>1524</v>
      </c>
      <c r="C155" s="21" t="s">
        <v>363</v>
      </c>
      <c r="D155" s="21" t="s">
        <v>364</v>
      </c>
      <c r="E155" s="21" t="s">
        <v>89</v>
      </c>
      <c r="F155" s="21">
        <v>1986.0</v>
      </c>
      <c r="G155" s="21"/>
      <c r="H155" s="23" t="s">
        <v>1525</v>
      </c>
      <c r="I155" s="21" t="s">
        <v>1526</v>
      </c>
      <c r="J155" s="23" t="s">
        <v>1527</v>
      </c>
      <c r="K155" s="19"/>
      <c r="L155" s="19"/>
      <c r="M155" s="21" t="s">
        <v>110</v>
      </c>
      <c r="N155" s="19"/>
      <c r="O155" s="19"/>
      <c r="P155" s="19"/>
      <c r="Q155" s="25"/>
      <c r="R155" s="31" t="s">
        <v>1528</v>
      </c>
      <c r="S155" s="19"/>
      <c r="T155" s="19"/>
      <c r="U155" s="25"/>
      <c r="V155" s="25"/>
      <c r="W155" s="4"/>
      <c r="X155" s="4"/>
      <c r="Y155" s="4"/>
      <c r="Z155" s="4"/>
    </row>
    <row r="156" ht="19.5" hidden="1" customHeight="1">
      <c r="A156" s="19" t="s">
        <v>1529</v>
      </c>
      <c r="B156" s="19" t="s">
        <v>1530</v>
      </c>
      <c r="C156" s="20" t="s">
        <v>138</v>
      </c>
      <c r="D156" s="20" t="s">
        <v>139</v>
      </c>
      <c r="E156" s="20" t="s">
        <v>140</v>
      </c>
      <c r="F156" s="22">
        <v>42979.0</v>
      </c>
      <c r="G156" s="21" t="s">
        <v>1531</v>
      </c>
      <c r="H156" s="23" t="s">
        <v>1532</v>
      </c>
      <c r="I156" s="21" t="s">
        <v>1533</v>
      </c>
      <c r="J156" s="24" t="s">
        <v>1534</v>
      </c>
      <c r="K156" s="19" t="s">
        <v>1535</v>
      </c>
      <c r="L156" s="24" t="s">
        <v>1536</v>
      </c>
      <c r="M156" s="19" t="s">
        <v>110</v>
      </c>
      <c r="N156" s="19"/>
      <c r="O156" s="19" t="s">
        <v>371</v>
      </c>
      <c r="P156" s="52">
        <v>2500000.0</v>
      </c>
      <c r="Q156" s="25" t="s">
        <v>1537</v>
      </c>
      <c r="R156" s="25">
        <v>44.0</v>
      </c>
      <c r="S156" s="19" t="s">
        <v>159</v>
      </c>
      <c r="T156" s="19" t="s">
        <v>1538</v>
      </c>
      <c r="U156" s="25"/>
      <c r="V156" s="25">
        <v>2020.0</v>
      </c>
      <c r="W156" s="4"/>
      <c r="X156" s="4"/>
      <c r="Y156" s="4"/>
      <c r="Z156" s="4"/>
    </row>
    <row r="157" ht="19.5" hidden="1" customHeight="1">
      <c r="A157" s="19" t="s">
        <v>1539</v>
      </c>
      <c r="B157" s="19" t="s">
        <v>1540</v>
      </c>
      <c r="C157" s="20" t="s">
        <v>1541</v>
      </c>
      <c r="D157" s="20" t="s">
        <v>920</v>
      </c>
      <c r="E157" s="20" t="s">
        <v>89</v>
      </c>
      <c r="F157" s="21">
        <v>2007.0</v>
      </c>
      <c r="G157" s="21" t="s">
        <v>1542</v>
      </c>
      <c r="H157" s="23" t="s">
        <v>1543</v>
      </c>
      <c r="I157" s="21" t="s">
        <v>1544</v>
      </c>
      <c r="J157" s="24" t="s">
        <v>1545</v>
      </c>
      <c r="K157" s="19"/>
      <c r="L157" s="19"/>
      <c r="M157" s="19" t="s">
        <v>110</v>
      </c>
      <c r="N157" s="19"/>
      <c r="O157" s="19"/>
      <c r="P157" s="19"/>
      <c r="Q157" s="25" t="s">
        <v>1546</v>
      </c>
      <c r="R157" s="25">
        <v>8.0</v>
      </c>
      <c r="S157" s="19" t="s">
        <v>101</v>
      </c>
      <c r="T157" s="19"/>
      <c r="U157" s="25"/>
      <c r="V157" s="25"/>
      <c r="W157" s="4"/>
      <c r="X157" s="4"/>
      <c r="Y157" s="4"/>
      <c r="Z157" s="4"/>
    </row>
    <row r="158" ht="19.5" customHeight="1">
      <c r="A158" s="19" t="s">
        <v>1547</v>
      </c>
      <c r="B158" s="19" t="s">
        <v>1548</v>
      </c>
      <c r="C158" s="20" t="s">
        <v>1549</v>
      </c>
      <c r="D158" s="20" t="s">
        <v>1550</v>
      </c>
      <c r="E158" s="20" t="s">
        <v>140</v>
      </c>
      <c r="F158" s="22">
        <v>36494.0</v>
      </c>
      <c r="G158" s="21" t="s">
        <v>1551</v>
      </c>
      <c r="H158" s="23" t="s">
        <v>1552</v>
      </c>
      <c r="I158" s="21" t="s">
        <v>1553</v>
      </c>
      <c r="J158" s="24" t="s">
        <v>1554</v>
      </c>
      <c r="K158" s="19"/>
      <c r="L158" s="19"/>
      <c r="M158" s="19" t="s">
        <v>96</v>
      </c>
      <c r="N158" s="19" t="s">
        <v>1555</v>
      </c>
      <c r="O158" s="19" t="s">
        <v>182</v>
      </c>
      <c r="P158" s="19" t="s">
        <v>1556</v>
      </c>
      <c r="Q158" s="29" t="s">
        <v>1557</v>
      </c>
      <c r="R158" s="29">
        <v>85800.0</v>
      </c>
      <c r="S158" s="19" t="s">
        <v>101</v>
      </c>
      <c r="T158" s="19"/>
      <c r="U158" s="25"/>
      <c r="V158" s="25"/>
      <c r="W158" s="4"/>
      <c r="X158" s="4"/>
      <c r="Y158" s="4"/>
      <c r="Z158" s="4"/>
    </row>
    <row r="159" ht="19.5" hidden="1" customHeight="1">
      <c r="A159" s="19" t="s">
        <v>1558</v>
      </c>
      <c r="B159" s="19" t="s">
        <v>1559</v>
      </c>
      <c r="C159" s="20" t="s">
        <v>1560</v>
      </c>
      <c r="D159" s="21" t="s">
        <v>164</v>
      </c>
      <c r="E159" s="20" t="s">
        <v>126</v>
      </c>
      <c r="F159" s="22">
        <v>37796.0</v>
      </c>
      <c r="G159" s="21" t="s">
        <v>1561</v>
      </c>
      <c r="H159" s="30" t="s">
        <v>1562</v>
      </c>
      <c r="I159" s="21" t="s">
        <v>1563</v>
      </c>
      <c r="J159" s="24" t="s">
        <v>1564</v>
      </c>
      <c r="K159" s="19" t="s">
        <v>1565</v>
      </c>
      <c r="L159" s="24" t="s">
        <v>1566</v>
      </c>
      <c r="M159" s="19" t="s">
        <v>110</v>
      </c>
      <c r="N159" s="19"/>
      <c r="O159" s="19"/>
      <c r="P159" s="19"/>
      <c r="Q159" s="25" t="s">
        <v>1567</v>
      </c>
      <c r="R159" s="25">
        <v>21.0</v>
      </c>
      <c r="S159" s="19" t="s">
        <v>101</v>
      </c>
      <c r="T159" s="19"/>
      <c r="U159" s="25"/>
      <c r="V159" s="25"/>
      <c r="W159" s="4"/>
      <c r="X159" s="4"/>
      <c r="Y159" s="4"/>
      <c r="Z159" s="4"/>
    </row>
    <row r="160" ht="19.5" hidden="1" customHeight="1">
      <c r="A160" s="19" t="s">
        <v>1568</v>
      </c>
      <c r="B160" s="19" t="s">
        <v>1569</v>
      </c>
      <c r="C160" s="20" t="s">
        <v>1570</v>
      </c>
      <c r="D160" s="20" t="s">
        <v>1119</v>
      </c>
      <c r="E160" s="20" t="s">
        <v>89</v>
      </c>
      <c r="F160" s="21">
        <v>2015.0</v>
      </c>
      <c r="G160" s="21" t="s">
        <v>1571</v>
      </c>
      <c r="H160" s="23" t="s">
        <v>1572</v>
      </c>
      <c r="I160" s="21" t="s">
        <v>1573</v>
      </c>
      <c r="J160" s="24" t="s">
        <v>1574</v>
      </c>
      <c r="K160" s="19" t="s">
        <v>1575</v>
      </c>
      <c r="L160" s="24" t="s">
        <v>1576</v>
      </c>
      <c r="M160" s="19" t="s">
        <v>110</v>
      </c>
      <c r="N160" s="19"/>
      <c r="O160" s="19" t="s">
        <v>371</v>
      </c>
      <c r="P160" s="19" t="s">
        <v>1577</v>
      </c>
      <c r="Q160" s="25" t="s">
        <v>1578</v>
      </c>
      <c r="R160" s="25">
        <v>17.0</v>
      </c>
      <c r="S160" s="19" t="s">
        <v>101</v>
      </c>
      <c r="T160" s="19"/>
      <c r="U160" s="25"/>
      <c r="V160" s="25"/>
      <c r="W160" s="4"/>
      <c r="X160" s="4"/>
      <c r="Y160" s="4"/>
      <c r="Z160" s="4"/>
    </row>
    <row r="161" ht="19.5" hidden="1" customHeight="1">
      <c r="A161" s="19" t="s">
        <v>1579</v>
      </c>
      <c r="B161" s="19" t="s">
        <v>1580</v>
      </c>
      <c r="C161" s="20" t="s">
        <v>1199</v>
      </c>
      <c r="D161" s="20" t="s">
        <v>207</v>
      </c>
      <c r="E161" s="20" t="s">
        <v>89</v>
      </c>
      <c r="F161" s="21">
        <v>2017.0</v>
      </c>
      <c r="G161" s="21" t="s">
        <v>1581</v>
      </c>
      <c r="H161" s="23" t="s">
        <v>1582</v>
      </c>
      <c r="I161" s="19"/>
      <c r="J161" s="19"/>
      <c r="K161" s="19"/>
      <c r="L161" s="19"/>
      <c r="M161" s="19" t="s">
        <v>110</v>
      </c>
      <c r="N161" s="19"/>
      <c r="O161" s="19" t="s">
        <v>635</v>
      </c>
      <c r="P161" s="19" t="s">
        <v>1583</v>
      </c>
      <c r="Q161" s="25" t="s">
        <v>1584</v>
      </c>
      <c r="R161" s="25">
        <v>64.0</v>
      </c>
      <c r="S161" s="19" t="s">
        <v>101</v>
      </c>
      <c r="T161" s="19"/>
      <c r="U161" s="25"/>
      <c r="V161" s="25"/>
      <c r="W161" s="4"/>
      <c r="X161" s="4"/>
      <c r="Y161" s="4"/>
      <c r="Z161" s="4"/>
    </row>
    <row r="162" ht="19.5" hidden="1" customHeight="1">
      <c r="A162" s="19" t="s">
        <v>1585</v>
      </c>
      <c r="B162" s="19" t="s">
        <v>1586</v>
      </c>
      <c r="C162" s="20" t="s">
        <v>1587</v>
      </c>
      <c r="D162" s="21" t="s">
        <v>1588</v>
      </c>
      <c r="E162" s="20" t="s">
        <v>89</v>
      </c>
      <c r="F162" s="21">
        <v>2013.0</v>
      </c>
      <c r="G162" s="21" t="s">
        <v>1589</v>
      </c>
      <c r="H162" s="23" t="s">
        <v>1590</v>
      </c>
      <c r="I162" s="21" t="s">
        <v>1591</v>
      </c>
      <c r="J162" s="24" t="s">
        <v>1592</v>
      </c>
      <c r="K162" s="19"/>
      <c r="L162" s="19"/>
      <c r="M162" s="19" t="s">
        <v>110</v>
      </c>
      <c r="N162" s="19"/>
      <c r="O162" s="19"/>
      <c r="P162" s="19"/>
      <c r="Q162" s="25" t="s">
        <v>1593</v>
      </c>
      <c r="R162" s="25">
        <v>27.0</v>
      </c>
      <c r="S162" s="19" t="s">
        <v>101</v>
      </c>
      <c r="T162" s="19"/>
      <c r="U162" s="25"/>
      <c r="V162" s="25"/>
      <c r="W162" s="4"/>
      <c r="X162" s="4"/>
      <c r="Y162" s="4"/>
      <c r="Z162" s="4"/>
    </row>
    <row r="163" ht="19.5" hidden="1" customHeight="1">
      <c r="A163" s="19" t="s">
        <v>1594</v>
      </c>
      <c r="B163" s="19" t="s">
        <v>1595</v>
      </c>
      <c r="C163" s="20" t="s">
        <v>284</v>
      </c>
      <c r="D163" s="21" t="s">
        <v>188</v>
      </c>
      <c r="E163" s="20" t="s">
        <v>89</v>
      </c>
      <c r="F163" s="22">
        <v>36526.0</v>
      </c>
      <c r="G163" s="21" t="s">
        <v>1596</v>
      </c>
      <c r="H163" s="23" t="s">
        <v>1597</v>
      </c>
      <c r="I163" s="21" t="s">
        <v>1598</v>
      </c>
      <c r="J163" s="24" t="s">
        <v>1599</v>
      </c>
      <c r="K163" s="19" t="s">
        <v>1600</v>
      </c>
      <c r="L163" s="24" t="s">
        <v>1601</v>
      </c>
      <c r="M163" s="19" t="s">
        <v>110</v>
      </c>
      <c r="N163" s="19"/>
      <c r="O163" s="19"/>
      <c r="P163" s="19"/>
      <c r="Q163" s="25" t="s">
        <v>1602</v>
      </c>
      <c r="R163" s="25">
        <v>60.0</v>
      </c>
      <c r="S163" s="19" t="s">
        <v>101</v>
      </c>
      <c r="T163" s="19"/>
      <c r="U163" s="25"/>
      <c r="V163" s="25"/>
      <c r="W163" s="4"/>
      <c r="X163" s="4"/>
      <c r="Y163" s="4"/>
      <c r="Z163" s="4"/>
    </row>
    <row r="164" ht="19.5" hidden="1" customHeight="1">
      <c r="A164" s="19" t="s">
        <v>1603</v>
      </c>
      <c r="B164" s="19" t="s">
        <v>1604</v>
      </c>
      <c r="C164" s="20" t="s">
        <v>1605</v>
      </c>
      <c r="D164" s="20" t="s">
        <v>1606</v>
      </c>
      <c r="E164" s="20" t="s">
        <v>89</v>
      </c>
      <c r="F164" s="21">
        <v>2009.0</v>
      </c>
      <c r="G164" s="21" t="s">
        <v>1607</v>
      </c>
      <c r="H164" s="23" t="s">
        <v>1608</v>
      </c>
      <c r="I164" s="21" t="s">
        <v>1609</v>
      </c>
      <c r="J164" s="24" t="s">
        <v>1610</v>
      </c>
      <c r="K164" s="19"/>
      <c r="L164" s="19"/>
      <c r="M164" s="19" t="s">
        <v>110</v>
      </c>
      <c r="N164" s="19"/>
      <c r="O164" s="19"/>
      <c r="P164" s="19"/>
      <c r="Q164" s="25" t="s">
        <v>1611</v>
      </c>
      <c r="R164" s="25">
        <v>39.0</v>
      </c>
      <c r="S164" s="19" t="s">
        <v>101</v>
      </c>
      <c r="T164" s="19"/>
      <c r="U164" s="25"/>
      <c r="V164" s="25"/>
      <c r="W164" s="4"/>
      <c r="X164" s="4"/>
      <c r="Y164" s="4"/>
      <c r="Z164" s="4"/>
    </row>
    <row r="165" ht="19.5" hidden="1" customHeight="1">
      <c r="A165" s="19" t="s">
        <v>1612</v>
      </c>
      <c r="B165" s="19" t="s">
        <v>1613</v>
      </c>
      <c r="C165" s="20" t="s">
        <v>376</v>
      </c>
      <c r="D165" s="20" t="s">
        <v>88</v>
      </c>
      <c r="E165" s="20" t="s">
        <v>89</v>
      </c>
      <c r="F165" s="21">
        <v>2013.0</v>
      </c>
      <c r="G165" s="21" t="s">
        <v>1614</v>
      </c>
      <c r="H165" s="23" t="s">
        <v>1615</v>
      </c>
      <c r="I165" s="21" t="s">
        <v>1616</v>
      </c>
      <c r="J165" s="24" t="s">
        <v>1617</v>
      </c>
      <c r="K165" s="19" t="s">
        <v>1618</v>
      </c>
      <c r="L165" s="24" t="s">
        <v>1619</v>
      </c>
      <c r="M165" s="19" t="s">
        <v>110</v>
      </c>
      <c r="N165" s="19"/>
      <c r="O165" s="19" t="s">
        <v>731</v>
      </c>
      <c r="P165" s="19" t="s">
        <v>1620</v>
      </c>
      <c r="Q165" s="25" t="s">
        <v>1621</v>
      </c>
      <c r="R165" s="25">
        <v>114.0</v>
      </c>
      <c r="S165" s="19" t="s">
        <v>101</v>
      </c>
      <c r="T165" s="19"/>
      <c r="U165" s="25"/>
      <c r="V165" s="25"/>
      <c r="W165" s="4"/>
      <c r="X165" s="4"/>
      <c r="Y165" s="4"/>
      <c r="Z165" s="4"/>
    </row>
    <row r="166" ht="19.5" hidden="1" customHeight="1">
      <c r="A166" s="19" t="s">
        <v>1622</v>
      </c>
      <c r="B166" s="19" t="s">
        <v>1623</v>
      </c>
      <c r="C166" s="20" t="s">
        <v>1471</v>
      </c>
      <c r="D166" s="20" t="s">
        <v>920</v>
      </c>
      <c r="E166" s="20" t="s">
        <v>89</v>
      </c>
      <c r="F166" s="21">
        <v>2018.0</v>
      </c>
      <c r="G166" s="21" t="s">
        <v>1624</v>
      </c>
      <c r="H166" s="23" t="s">
        <v>1625</v>
      </c>
      <c r="I166" s="21" t="s">
        <v>1626</v>
      </c>
      <c r="J166" s="24" t="s">
        <v>1627</v>
      </c>
      <c r="K166" s="19"/>
      <c r="L166" s="19"/>
      <c r="M166" s="19" t="s">
        <v>110</v>
      </c>
      <c r="N166" s="19"/>
      <c r="O166" s="19" t="s">
        <v>133</v>
      </c>
      <c r="P166" s="19" t="s">
        <v>1628</v>
      </c>
      <c r="Q166" s="25" t="s">
        <v>1629</v>
      </c>
      <c r="R166" s="25" t="s">
        <v>112</v>
      </c>
      <c r="S166" s="19" t="s">
        <v>101</v>
      </c>
      <c r="T166" s="19"/>
      <c r="U166" s="25"/>
      <c r="V166" s="25"/>
      <c r="W166" s="4"/>
      <c r="X166" s="4"/>
      <c r="Y166" s="4"/>
      <c r="Z166" s="4"/>
    </row>
    <row r="167" ht="19.5" hidden="1" customHeight="1">
      <c r="A167" s="19" t="s">
        <v>1630</v>
      </c>
      <c r="B167" s="19" t="s">
        <v>1631</v>
      </c>
      <c r="C167" s="20" t="s">
        <v>724</v>
      </c>
      <c r="D167" s="20" t="s">
        <v>88</v>
      </c>
      <c r="E167" s="20" t="s">
        <v>89</v>
      </c>
      <c r="F167" s="21">
        <v>2011.0</v>
      </c>
      <c r="G167" s="21" t="s">
        <v>1632</v>
      </c>
      <c r="H167" s="30" t="s">
        <v>1633</v>
      </c>
      <c r="I167" s="21" t="s">
        <v>1634</v>
      </c>
      <c r="J167" s="24" t="s">
        <v>1635</v>
      </c>
      <c r="K167" s="19" t="s">
        <v>1636</v>
      </c>
      <c r="L167" s="24" t="s">
        <v>1637</v>
      </c>
      <c r="M167" s="19" t="s">
        <v>110</v>
      </c>
      <c r="N167" s="19"/>
      <c r="O167" s="19" t="s">
        <v>244</v>
      </c>
      <c r="P167" s="19" t="s">
        <v>1638</v>
      </c>
      <c r="Q167" s="25" t="s">
        <v>1639</v>
      </c>
      <c r="R167" s="25">
        <v>204.0</v>
      </c>
      <c r="S167" s="19" t="s">
        <v>101</v>
      </c>
      <c r="T167" s="19"/>
      <c r="U167" s="25"/>
      <c r="V167" s="25"/>
      <c r="W167" s="4"/>
      <c r="X167" s="4"/>
      <c r="Y167" s="4"/>
      <c r="Z167" s="4"/>
    </row>
    <row r="168" ht="19.5" hidden="1" customHeight="1">
      <c r="A168" s="19" t="s">
        <v>1640</v>
      </c>
      <c r="B168" s="19" t="s">
        <v>1641</v>
      </c>
      <c r="C168" s="20" t="s">
        <v>340</v>
      </c>
      <c r="D168" s="20" t="s">
        <v>88</v>
      </c>
      <c r="E168" s="21" t="s">
        <v>89</v>
      </c>
      <c r="F168" s="22">
        <v>36048.0</v>
      </c>
      <c r="G168" s="21" t="s">
        <v>1642</v>
      </c>
      <c r="H168" s="23" t="s">
        <v>1643</v>
      </c>
      <c r="I168" s="21" t="s">
        <v>1644</v>
      </c>
      <c r="J168" s="24" t="s">
        <v>1645</v>
      </c>
      <c r="K168" s="19"/>
      <c r="L168" s="19"/>
      <c r="M168" s="19" t="s">
        <v>110</v>
      </c>
      <c r="N168" s="19"/>
      <c r="O168" s="19"/>
      <c r="P168" s="19"/>
      <c r="Q168" s="25" t="s">
        <v>1646</v>
      </c>
      <c r="R168" s="25">
        <v>10.0</v>
      </c>
      <c r="S168" s="19" t="s">
        <v>159</v>
      </c>
      <c r="T168" s="19" t="s">
        <v>1647</v>
      </c>
      <c r="U168" s="25"/>
      <c r="V168" s="25">
        <v>2019.0</v>
      </c>
      <c r="W168" s="4"/>
      <c r="X168" s="4"/>
      <c r="Y168" s="4"/>
      <c r="Z168" s="4"/>
    </row>
    <row r="169" ht="19.5" hidden="1" customHeight="1">
      <c r="A169" s="19" t="s">
        <v>1648</v>
      </c>
      <c r="B169" s="19" t="s">
        <v>1649</v>
      </c>
      <c r="C169" s="20" t="s">
        <v>1650</v>
      </c>
      <c r="D169" s="26"/>
      <c r="E169" s="20" t="s">
        <v>1340</v>
      </c>
      <c r="F169" s="21">
        <v>2013.0</v>
      </c>
      <c r="G169" s="21" t="s">
        <v>1651</v>
      </c>
      <c r="H169" s="30" t="s">
        <v>1652</v>
      </c>
      <c r="I169" s="19"/>
      <c r="J169" s="19"/>
      <c r="K169" s="19"/>
      <c r="L169" s="19"/>
      <c r="M169" s="19" t="s">
        <v>110</v>
      </c>
      <c r="N169" s="19"/>
      <c r="O169" s="19"/>
      <c r="P169" s="19"/>
      <c r="Q169" s="25"/>
      <c r="R169" s="39">
        <v>44106.0</v>
      </c>
      <c r="S169" s="19" t="s">
        <v>101</v>
      </c>
      <c r="T169" s="19"/>
      <c r="U169" s="25"/>
      <c r="V169" s="25"/>
      <c r="W169" s="4"/>
      <c r="X169" s="4"/>
      <c r="Y169" s="4"/>
      <c r="Z169" s="4"/>
    </row>
    <row r="170" ht="19.5" hidden="1" customHeight="1">
      <c r="A170" s="19" t="s">
        <v>1653</v>
      </c>
      <c r="B170" s="19" t="s">
        <v>1654</v>
      </c>
      <c r="C170" s="20" t="s">
        <v>1655</v>
      </c>
      <c r="D170" s="21" t="s">
        <v>753</v>
      </c>
      <c r="E170" s="20" t="s">
        <v>89</v>
      </c>
      <c r="F170" s="21">
        <v>2008.0</v>
      </c>
      <c r="G170" s="21" t="s">
        <v>1656</v>
      </c>
      <c r="H170" s="23" t="s">
        <v>1657</v>
      </c>
      <c r="I170" s="21" t="s">
        <v>1658</v>
      </c>
      <c r="J170" s="24" t="s">
        <v>1659</v>
      </c>
      <c r="K170" s="19" t="s">
        <v>1660</v>
      </c>
      <c r="L170" s="24" t="s">
        <v>1661</v>
      </c>
      <c r="M170" s="19" t="s">
        <v>110</v>
      </c>
      <c r="N170" s="19"/>
      <c r="O170" s="19" t="s">
        <v>731</v>
      </c>
      <c r="P170" s="19" t="s">
        <v>1662</v>
      </c>
      <c r="Q170" s="25" t="s">
        <v>1663</v>
      </c>
      <c r="R170" s="25">
        <v>400.0</v>
      </c>
      <c r="S170" s="19" t="s">
        <v>159</v>
      </c>
      <c r="T170" s="19" t="s">
        <v>1664</v>
      </c>
      <c r="U170" s="25"/>
      <c r="V170" s="25">
        <v>2019.0</v>
      </c>
      <c r="W170" s="4"/>
      <c r="X170" s="4"/>
      <c r="Y170" s="4"/>
      <c r="Z170" s="4"/>
    </row>
    <row r="171" ht="19.5" hidden="1" customHeight="1">
      <c r="A171" s="19" t="s">
        <v>1665</v>
      </c>
      <c r="B171" s="19" t="s">
        <v>1665</v>
      </c>
      <c r="C171" s="20" t="s">
        <v>138</v>
      </c>
      <c r="D171" s="20" t="s">
        <v>139</v>
      </c>
      <c r="E171" s="20" t="s">
        <v>140</v>
      </c>
      <c r="F171" s="21">
        <v>2008.0</v>
      </c>
      <c r="G171" s="21" t="s">
        <v>1666</v>
      </c>
      <c r="H171" s="23" t="s">
        <v>1667</v>
      </c>
      <c r="I171" s="19"/>
      <c r="J171" s="19"/>
      <c r="K171" s="19" t="s">
        <v>1668</v>
      </c>
      <c r="L171" s="24" t="s">
        <v>1669</v>
      </c>
      <c r="M171" s="19" t="s">
        <v>110</v>
      </c>
      <c r="N171" s="19"/>
      <c r="O171" s="19"/>
      <c r="P171" s="19"/>
      <c r="Q171" s="25" t="s">
        <v>1670</v>
      </c>
      <c r="R171" s="25">
        <v>30.0</v>
      </c>
      <c r="S171" s="19" t="s">
        <v>159</v>
      </c>
      <c r="T171" s="19" t="s">
        <v>1671</v>
      </c>
      <c r="U171" s="25"/>
      <c r="V171" s="25">
        <v>2019.0</v>
      </c>
      <c r="W171" s="4"/>
      <c r="X171" s="4"/>
      <c r="Y171" s="4"/>
      <c r="Z171" s="4"/>
    </row>
    <row r="172" ht="19.5" hidden="1" customHeight="1">
      <c r="A172" s="19" t="s">
        <v>1672</v>
      </c>
      <c r="B172" s="19" t="s">
        <v>1672</v>
      </c>
      <c r="C172" s="20" t="s">
        <v>1673</v>
      </c>
      <c r="D172" s="21" t="s">
        <v>261</v>
      </c>
      <c r="E172" s="32" t="s">
        <v>89</v>
      </c>
      <c r="F172" s="21">
        <v>2016.0</v>
      </c>
      <c r="G172" s="21" t="s">
        <v>1674</v>
      </c>
      <c r="H172" s="23" t="s">
        <v>1675</v>
      </c>
      <c r="I172" s="21" t="s">
        <v>1676</v>
      </c>
      <c r="J172" s="24" t="s">
        <v>1677</v>
      </c>
      <c r="K172" s="19"/>
      <c r="L172" s="19"/>
      <c r="M172" s="19" t="s">
        <v>110</v>
      </c>
      <c r="N172" s="19"/>
      <c r="O172" s="19"/>
      <c r="P172" s="19"/>
      <c r="Q172" s="25" t="s">
        <v>1678</v>
      </c>
      <c r="R172" s="25">
        <v>76.0</v>
      </c>
      <c r="S172" s="19" t="s">
        <v>101</v>
      </c>
      <c r="T172" s="19"/>
      <c r="U172" s="25"/>
      <c r="V172" s="25"/>
      <c r="W172" s="4"/>
      <c r="X172" s="4"/>
      <c r="Y172" s="4"/>
      <c r="Z172" s="4"/>
    </row>
    <row r="173" ht="19.5" customHeight="1">
      <c r="A173" s="19" t="s">
        <v>1547</v>
      </c>
      <c r="B173" s="19" t="s">
        <v>1679</v>
      </c>
      <c r="C173" s="20" t="s">
        <v>1680</v>
      </c>
      <c r="D173" s="20" t="s">
        <v>1119</v>
      </c>
      <c r="E173" s="20" t="s">
        <v>89</v>
      </c>
      <c r="F173" s="22">
        <v>36494.0</v>
      </c>
      <c r="G173" s="21" t="s">
        <v>1681</v>
      </c>
      <c r="H173" s="23" t="s">
        <v>1682</v>
      </c>
      <c r="I173" s="21" t="s">
        <v>1683</v>
      </c>
      <c r="J173" s="19"/>
      <c r="K173" s="19"/>
      <c r="L173" s="19"/>
      <c r="M173" s="19" t="s">
        <v>96</v>
      </c>
      <c r="N173" s="19" t="s">
        <v>1555</v>
      </c>
      <c r="O173" s="19" t="s">
        <v>182</v>
      </c>
      <c r="P173" s="19" t="s">
        <v>1556</v>
      </c>
      <c r="Q173" s="29" t="s">
        <v>1557</v>
      </c>
      <c r="R173" s="29">
        <v>85800.0</v>
      </c>
      <c r="S173" s="19" t="s">
        <v>101</v>
      </c>
      <c r="T173" s="19"/>
      <c r="U173" s="25"/>
      <c r="V173" s="25"/>
      <c r="W173" s="4"/>
      <c r="X173" s="4"/>
      <c r="Y173" s="4"/>
      <c r="Z173" s="4"/>
    </row>
    <row r="174" ht="19.5" hidden="1" customHeight="1">
      <c r="A174" s="19" t="s">
        <v>1684</v>
      </c>
      <c r="B174" s="19" t="s">
        <v>1685</v>
      </c>
      <c r="C174" s="20" t="s">
        <v>1686</v>
      </c>
      <c r="D174" s="20" t="s">
        <v>1119</v>
      </c>
      <c r="E174" s="20" t="s">
        <v>89</v>
      </c>
      <c r="F174" s="21">
        <v>2019.0</v>
      </c>
      <c r="G174" s="21" t="s">
        <v>1687</v>
      </c>
      <c r="H174" s="23" t="s">
        <v>1688</v>
      </c>
      <c r="I174" s="21" t="s">
        <v>1689</v>
      </c>
      <c r="J174" s="24" t="s">
        <v>1690</v>
      </c>
      <c r="K174" s="19"/>
      <c r="L174" s="19"/>
      <c r="M174" s="19" t="s">
        <v>110</v>
      </c>
      <c r="N174" s="19"/>
      <c r="O174" s="19"/>
      <c r="P174" s="19"/>
      <c r="Q174" s="25"/>
      <c r="R174" s="25">
        <v>9.0</v>
      </c>
      <c r="S174" s="19" t="s">
        <v>101</v>
      </c>
      <c r="T174" s="19"/>
      <c r="U174" s="25"/>
      <c r="V174" s="25"/>
      <c r="W174" s="42"/>
      <c r="X174" s="43"/>
      <c r="Y174" s="43"/>
      <c r="Z174" s="43"/>
    </row>
    <row r="175" ht="19.5" hidden="1" customHeight="1">
      <c r="A175" s="19" t="s">
        <v>1691</v>
      </c>
      <c r="B175" s="19" t="s">
        <v>1692</v>
      </c>
      <c r="C175" s="20" t="s">
        <v>1693</v>
      </c>
      <c r="D175" s="20" t="s">
        <v>207</v>
      </c>
      <c r="E175" s="20" t="s">
        <v>89</v>
      </c>
      <c r="F175" s="22">
        <v>41306.0</v>
      </c>
      <c r="G175" s="21" t="s">
        <v>1694</v>
      </c>
      <c r="H175" s="23" t="s">
        <v>1695</v>
      </c>
      <c r="I175" s="21" t="s">
        <v>1696</v>
      </c>
      <c r="J175" s="24" t="s">
        <v>1697</v>
      </c>
      <c r="K175" s="19" t="s">
        <v>1698</v>
      </c>
      <c r="L175" s="24" t="s">
        <v>1699</v>
      </c>
      <c r="M175" s="19" t="s">
        <v>110</v>
      </c>
      <c r="N175" s="19"/>
      <c r="O175" s="19" t="s">
        <v>1387</v>
      </c>
      <c r="P175" s="19" t="s">
        <v>1700</v>
      </c>
      <c r="Q175" s="25" t="s">
        <v>1701</v>
      </c>
      <c r="R175" s="25">
        <v>748.0</v>
      </c>
      <c r="S175" s="21" t="s">
        <v>159</v>
      </c>
      <c r="T175" s="21" t="s">
        <v>1702</v>
      </c>
      <c r="U175" s="31"/>
      <c r="V175" s="31">
        <v>2021.0</v>
      </c>
      <c r="W175" s="4"/>
      <c r="X175" s="4"/>
      <c r="Y175" s="4"/>
      <c r="Z175" s="4"/>
    </row>
    <row r="176" ht="19.5" hidden="1" customHeight="1">
      <c r="A176" s="19" t="s">
        <v>1703</v>
      </c>
      <c r="B176" s="19" t="s">
        <v>1704</v>
      </c>
      <c r="C176" s="20" t="s">
        <v>968</v>
      </c>
      <c r="D176" s="20" t="s">
        <v>88</v>
      </c>
      <c r="E176" s="20" t="s">
        <v>89</v>
      </c>
      <c r="F176" s="21">
        <v>2010.0</v>
      </c>
      <c r="G176" s="21" t="s">
        <v>1705</v>
      </c>
      <c r="H176" s="30" t="s">
        <v>1706</v>
      </c>
      <c r="I176" s="21" t="s">
        <v>1707</v>
      </c>
      <c r="J176" s="24" t="s">
        <v>1708</v>
      </c>
      <c r="K176" s="19"/>
      <c r="L176" s="19"/>
      <c r="M176" s="19" t="s">
        <v>110</v>
      </c>
      <c r="N176" s="19"/>
      <c r="O176" s="19" t="s">
        <v>731</v>
      </c>
      <c r="P176" s="19"/>
      <c r="Q176" s="25" t="s">
        <v>1709</v>
      </c>
      <c r="R176" s="25">
        <v>100.0</v>
      </c>
      <c r="S176" s="19" t="s">
        <v>101</v>
      </c>
      <c r="T176" s="19"/>
      <c r="U176" s="25"/>
      <c r="V176" s="25"/>
      <c r="W176" s="4"/>
      <c r="X176" s="4"/>
      <c r="Y176" s="4"/>
      <c r="Z176" s="4"/>
    </row>
    <row r="177" ht="19.5" hidden="1" customHeight="1">
      <c r="A177" s="19" t="s">
        <v>1710</v>
      </c>
      <c r="B177" s="19" t="s">
        <v>1711</v>
      </c>
      <c r="C177" s="20" t="s">
        <v>1712</v>
      </c>
      <c r="D177" s="20" t="s">
        <v>227</v>
      </c>
      <c r="E177" s="20" t="s">
        <v>89</v>
      </c>
      <c r="F177" s="21">
        <v>2016.0</v>
      </c>
      <c r="G177" s="21" t="s">
        <v>1713</v>
      </c>
      <c r="H177" s="30" t="s">
        <v>1714</v>
      </c>
      <c r="I177" s="21" t="s">
        <v>1715</v>
      </c>
      <c r="J177" s="24" t="s">
        <v>1716</v>
      </c>
      <c r="K177" s="19"/>
      <c r="L177" s="19"/>
      <c r="M177" s="19" t="s">
        <v>110</v>
      </c>
      <c r="N177" s="19"/>
      <c r="O177" s="19"/>
      <c r="P177" s="19"/>
      <c r="Q177" s="25" t="s">
        <v>1717</v>
      </c>
      <c r="R177" s="25">
        <v>2.0</v>
      </c>
      <c r="S177" s="19" t="s">
        <v>101</v>
      </c>
      <c r="T177" s="19"/>
      <c r="U177" s="25"/>
      <c r="V177" s="25"/>
      <c r="W177" s="4"/>
      <c r="X177" s="4"/>
      <c r="Y177" s="4"/>
      <c r="Z177" s="4"/>
    </row>
    <row r="178" ht="19.5" hidden="1" customHeight="1">
      <c r="A178" s="19" t="s">
        <v>1718</v>
      </c>
      <c r="B178" s="19" t="s">
        <v>1718</v>
      </c>
      <c r="C178" s="20" t="s">
        <v>351</v>
      </c>
      <c r="D178" s="20" t="s">
        <v>352</v>
      </c>
      <c r="E178" s="20" t="s">
        <v>89</v>
      </c>
      <c r="F178" s="21">
        <v>2013.0</v>
      </c>
      <c r="G178" s="21" t="s">
        <v>1719</v>
      </c>
      <c r="H178" s="23" t="s">
        <v>1720</v>
      </c>
      <c r="I178" s="19"/>
      <c r="J178" s="19"/>
      <c r="K178" s="19"/>
      <c r="L178" s="19"/>
      <c r="M178" s="19" t="s">
        <v>110</v>
      </c>
      <c r="N178" s="19"/>
      <c r="O178" s="19"/>
      <c r="P178" s="19"/>
      <c r="Q178" s="25" t="s">
        <v>1629</v>
      </c>
      <c r="R178" s="25">
        <v>16.0</v>
      </c>
      <c r="S178" s="19" t="s">
        <v>101</v>
      </c>
      <c r="T178" s="19"/>
      <c r="U178" s="25"/>
      <c r="V178" s="25"/>
      <c r="W178" s="4"/>
      <c r="X178" s="4"/>
      <c r="Y178" s="4"/>
      <c r="Z178" s="4"/>
    </row>
    <row r="179" ht="19.5" hidden="1" customHeight="1">
      <c r="A179" s="19" t="s">
        <v>1721</v>
      </c>
      <c r="B179" s="19" t="s">
        <v>1722</v>
      </c>
      <c r="C179" s="20" t="s">
        <v>340</v>
      </c>
      <c r="D179" s="20" t="s">
        <v>88</v>
      </c>
      <c r="E179" s="20" t="s">
        <v>89</v>
      </c>
      <c r="F179" s="22">
        <v>40695.0</v>
      </c>
      <c r="G179" s="21" t="s">
        <v>1723</v>
      </c>
      <c r="H179" s="23" t="s">
        <v>1724</v>
      </c>
      <c r="I179" s="21" t="s">
        <v>1725</v>
      </c>
      <c r="J179" s="19"/>
      <c r="K179" s="19"/>
      <c r="L179" s="19"/>
      <c r="M179" s="19" t="s">
        <v>110</v>
      </c>
      <c r="N179" s="19"/>
      <c r="O179" s="19" t="s">
        <v>371</v>
      </c>
      <c r="P179" s="19" t="s">
        <v>1726</v>
      </c>
      <c r="Q179" s="25"/>
      <c r="R179" s="25">
        <v>33.0</v>
      </c>
      <c r="S179" s="19" t="s">
        <v>159</v>
      </c>
      <c r="T179" s="19" t="s">
        <v>1727</v>
      </c>
      <c r="U179" s="25"/>
      <c r="V179" s="25">
        <v>2015.0</v>
      </c>
      <c r="W179" s="4"/>
      <c r="X179" s="4"/>
      <c r="Y179" s="4"/>
      <c r="Z179" s="4"/>
    </row>
    <row r="180" ht="19.5" hidden="1" customHeight="1">
      <c r="A180" s="19" t="s">
        <v>1728</v>
      </c>
      <c r="B180" s="19" t="s">
        <v>1729</v>
      </c>
      <c r="C180" s="20" t="s">
        <v>1730</v>
      </c>
      <c r="D180" s="21" t="s">
        <v>352</v>
      </c>
      <c r="E180" s="20" t="s">
        <v>89</v>
      </c>
      <c r="F180" s="21">
        <v>2015.0</v>
      </c>
      <c r="G180" s="21" t="s">
        <v>1731</v>
      </c>
      <c r="H180" s="23" t="s">
        <v>1732</v>
      </c>
      <c r="I180" s="21" t="s">
        <v>1733</v>
      </c>
      <c r="J180" s="24" t="s">
        <v>1734</v>
      </c>
      <c r="K180" s="19"/>
      <c r="L180" s="19"/>
      <c r="M180" s="19" t="s">
        <v>110</v>
      </c>
      <c r="N180" s="19"/>
      <c r="O180" s="19" t="s">
        <v>731</v>
      </c>
      <c r="P180" s="19" t="s">
        <v>1735</v>
      </c>
      <c r="Q180" s="25" t="s">
        <v>1736</v>
      </c>
      <c r="R180" s="25">
        <v>111.0</v>
      </c>
      <c r="S180" s="19" t="s">
        <v>101</v>
      </c>
      <c r="T180" s="19"/>
      <c r="U180" s="25"/>
      <c r="V180" s="25"/>
      <c r="W180" s="4"/>
      <c r="X180" s="4"/>
      <c r="Y180" s="4"/>
      <c r="Z180" s="4"/>
    </row>
    <row r="181" ht="19.5" hidden="1" customHeight="1">
      <c r="A181" s="21" t="s">
        <v>1737</v>
      </c>
      <c r="B181" s="19"/>
      <c r="C181" s="21" t="s">
        <v>1738</v>
      </c>
      <c r="D181" s="21" t="s">
        <v>88</v>
      </c>
      <c r="E181" s="21" t="s">
        <v>89</v>
      </c>
      <c r="F181" s="21">
        <v>2015.0</v>
      </c>
      <c r="G181" s="21"/>
      <c r="H181" s="23" t="s">
        <v>1739</v>
      </c>
      <c r="I181" s="21"/>
      <c r="J181" s="19"/>
      <c r="K181" s="19"/>
      <c r="L181" s="19"/>
      <c r="M181" s="21" t="s">
        <v>110</v>
      </c>
      <c r="N181" s="19"/>
      <c r="O181" s="19"/>
      <c r="P181" s="19"/>
      <c r="Q181" s="25"/>
      <c r="R181" s="31" t="s">
        <v>1089</v>
      </c>
      <c r="S181" s="21" t="s">
        <v>101</v>
      </c>
      <c r="T181" s="19"/>
      <c r="U181" s="25"/>
      <c r="V181" s="25"/>
      <c r="W181" s="4"/>
      <c r="X181" s="4"/>
      <c r="Y181" s="4"/>
      <c r="Z181" s="4"/>
    </row>
    <row r="182" ht="19.5" hidden="1" customHeight="1">
      <c r="A182" s="19" t="s">
        <v>1740</v>
      </c>
      <c r="B182" s="19" t="s">
        <v>1741</v>
      </c>
      <c r="C182" s="20" t="s">
        <v>115</v>
      </c>
      <c r="D182" s="21" t="s">
        <v>115</v>
      </c>
      <c r="E182" s="20" t="s">
        <v>89</v>
      </c>
      <c r="F182" s="21">
        <v>2014.0</v>
      </c>
      <c r="G182" s="21" t="s">
        <v>1742</v>
      </c>
      <c r="H182" s="23" t="s">
        <v>1743</v>
      </c>
      <c r="I182" s="21" t="s">
        <v>1744</v>
      </c>
      <c r="J182" s="24" t="s">
        <v>1745</v>
      </c>
      <c r="K182" s="19" t="s">
        <v>1746</v>
      </c>
      <c r="L182" s="24" t="s">
        <v>1747</v>
      </c>
      <c r="M182" s="19" t="s">
        <v>110</v>
      </c>
      <c r="N182" s="19"/>
      <c r="O182" s="19" t="s">
        <v>731</v>
      </c>
      <c r="P182" s="19" t="s">
        <v>1748</v>
      </c>
      <c r="Q182" s="25" t="s">
        <v>1749</v>
      </c>
      <c r="R182" s="25">
        <v>71.0</v>
      </c>
      <c r="S182" s="19" t="s">
        <v>101</v>
      </c>
      <c r="T182" s="19"/>
      <c r="U182" s="25"/>
      <c r="V182" s="25"/>
      <c r="W182" s="4"/>
      <c r="X182" s="4"/>
      <c r="Y182" s="4"/>
      <c r="Z182" s="4"/>
    </row>
    <row r="183" ht="19.5" hidden="1" customHeight="1">
      <c r="A183" s="19" t="s">
        <v>1750</v>
      </c>
      <c r="B183" s="19" t="s">
        <v>1751</v>
      </c>
      <c r="C183" s="20" t="s">
        <v>437</v>
      </c>
      <c r="D183" s="20" t="s">
        <v>88</v>
      </c>
      <c r="E183" s="20" t="s">
        <v>89</v>
      </c>
      <c r="F183" s="21">
        <v>1997.0</v>
      </c>
      <c r="G183" s="21" t="s">
        <v>1752</v>
      </c>
      <c r="H183" s="23" t="s">
        <v>1753</v>
      </c>
      <c r="I183" s="21" t="s">
        <v>1754</v>
      </c>
      <c r="J183" s="24" t="s">
        <v>1755</v>
      </c>
      <c r="K183" s="19" t="s">
        <v>1756</v>
      </c>
      <c r="L183" s="24" t="s">
        <v>1757</v>
      </c>
      <c r="M183" s="19" t="s">
        <v>110</v>
      </c>
      <c r="N183" s="19"/>
      <c r="O183" s="19"/>
      <c r="P183" s="19"/>
      <c r="Q183" s="25" t="s">
        <v>1758</v>
      </c>
      <c r="R183" s="25">
        <v>34.0</v>
      </c>
      <c r="S183" s="19" t="s">
        <v>101</v>
      </c>
      <c r="T183" s="19"/>
      <c r="U183" s="25"/>
      <c r="V183" s="25"/>
      <c r="W183" s="4"/>
      <c r="X183" s="4"/>
      <c r="Y183" s="4"/>
      <c r="Z183" s="4"/>
    </row>
    <row r="184" ht="19.5" hidden="1" customHeight="1">
      <c r="A184" s="19" t="s">
        <v>1759</v>
      </c>
      <c r="B184" s="19" t="s">
        <v>1760</v>
      </c>
      <c r="C184" s="20" t="s">
        <v>340</v>
      </c>
      <c r="D184" s="20" t="s">
        <v>88</v>
      </c>
      <c r="E184" s="20" t="s">
        <v>89</v>
      </c>
      <c r="F184" s="21">
        <v>2015.0</v>
      </c>
      <c r="G184" s="21" t="s">
        <v>1761</v>
      </c>
      <c r="H184" s="23" t="s">
        <v>1762</v>
      </c>
      <c r="I184" s="21" t="s">
        <v>1763</v>
      </c>
      <c r="J184" s="24" t="s">
        <v>1764</v>
      </c>
      <c r="K184" s="19" t="s">
        <v>1765</v>
      </c>
      <c r="L184" s="24" t="s">
        <v>1766</v>
      </c>
      <c r="M184" s="19" t="s">
        <v>110</v>
      </c>
      <c r="N184" s="19"/>
      <c r="O184" s="19" t="s">
        <v>133</v>
      </c>
      <c r="P184" s="19" t="s">
        <v>1767</v>
      </c>
      <c r="Q184" s="25" t="s">
        <v>1768</v>
      </c>
      <c r="R184" s="25">
        <v>48.0</v>
      </c>
      <c r="S184" s="19" t="s">
        <v>101</v>
      </c>
      <c r="T184" s="19"/>
      <c r="U184" s="25"/>
      <c r="V184" s="25"/>
      <c r="W184" s="4"/>
      <c r="X184" s="4"/>
      <c r="Y184" s="4"/>
      <c r="Z184" s="4"/>
    </row>
    <row r="185" ht="19.5" hidden="1" customHeight="1">
      <c r="A185" s="19" t="s">
        <v>1769</v>
      </c>
      <c r="B185" s="19" t="s">
        <v>1770</v>
      </c>
      <c r="C185" s="20" t="s">
        <v>1454</v>
      </c>
      <c r="D185" s="20" t="s">
        <v>1455</v>
      </c>
      <c r="E185" s="20" t="s">
        <v>89</v>
      </c>
      <c r="F185" s="21">
        <v>2019.0</v>
      </c>
      <c r="G185" s="21" t="s">
        <v>1771</v>
      </c>
      <c r="H185" s="23" t="s">
        <v>1772</v>
      </c>
      <c r="I185" s="21" t="s">
        <v>1773</v>
      </c>
      <c r="J185" s="24" t="s">
        <v>1774</v>
      </c>
      <c r="K185" s="19" t="s">
        <v>1775</v>
      </c>
      <c r="L185" s="24" t="s">
        <v>1776</v>
      </c>
      <c r="M185" s="19" t="s">
        <v>110</v>
      </c>
      <c r="N185" s="19"/>
      <c r="O185" s="19"/>
      <c r="P185" s="19"/>
      <c r="Q185" s="25" t="s">
        <v>1777</v>
      </c>
      <c r="R185" s="25">
        <v>183.0</v>
      </c>
      <c r="S185" s="19" t="s">
        <v>101</v>
      </c>
      <c r="T185" s="19"/>
      <c r="U185" s="25"/>
      <c r="V185" s="25"/>
      <c r="W185" s="4"/>
      <c r="X185" s="4"/>
      <c r="Y185" s="4"/>
      <c r="Z185" s="4"/>
    </row>
    <row r="186" ht="19.5" hidden="1" customHeight="1">
      <c r="A186" s="19" t="s">
        <v>1778</v>
      </c>
      <c r="B186" s="19" t="s">
        <v>1779</v>
      </c>
      <c r="C186" s="20" t="s">
        <v>1780</v>
      </c>
      <c r="D186" s="20" t="s">
        <v>1781</v>
      </c>
      <c r="E186" s="20" t="s">
        <v>1782</v>
      </c>
      <c r="F186" s="21">
        <v>1997.0</v>
      </c>
      <c r="G186" s="21" t="s">
        <v>1783</v>
      </c>
      <c r="H186" s="23" t="s">
        <v>1784</v>
      </c>
      <c r="I186" s="21" t="s">
        <v>1785</v>
      </c>
      <c r="J186" s="24" t="s">
        <v>1786</v>
      </c>
      <c r="K186" s="19"/>
      <c r="L186" s="19"/>
      <c r="M186" s="19" t="s">
        <v>110</v>
      </c>
      <c r="N186" s="19"/>
      <c r="O186" s="19"/>
      <c r="P186" s="19"/>
      <c r="Q186" s="25" t="s">
        <v>1787</v>
      </c>
      <c r="R186" s="25">
        <v>37.0</v>
      </c>
      <c r="S186" s="19" t="s">
        <v>101</v>
      </c>
      <c r="T186" s="19"/>
      <c r="U186" s="25"/>
      <c r="V186" s="25"/>
      <c r="W186" s="4"/>
      <c r="X186" s="4"/>
      <c r="Y186" s="4"/>
      <c r="Z186" s="4"/>
    </row>
    <row r="187" ht="19.5" customHeight="1">
      <c r="A187" s="19" t="s">
        <v>1788</v>
      </c>
      <c r="B187" s="19" t="s">
        <v>1789</v>
      </c>
      <c r="C187" s="20" t="s">
        <v>1790</v>
      </c>
      <c r="D187" s="20" t="s">
        <v>88</v>
      </c>
      <c r="E187" s="20" t="s">
        <v>89</v>
      </c>
      <c r="F187" s="21">
        <v>2003.0</v>
      </c>
      <c r="G187" s="21" t="s">
        <v>1791</v>
      </c>
      <c r="H187" s="23" t="s">
        <v>1792</v>
      </c>
      <c r="I187" s="21" t="s">
        <v>1793</v>
      </c>
      <c r="J187" s="24" t="s">
        <v>1794</v>
      </c>
      <c r="K187" s="19" t="s">
        <v>1795</v>
      </c>
      <c r="L187" s="24" t="s">
        <v>1796</v>
      </c>
      <c r="M187" s="19" t="s">
        <v>96</v>
      </c>
      <c r="N187" s="19" t="s">
        <v>1797</v>
      </c>
      <c r="O187" s="19" t="s">
        <v>182</v>
      </c>
      <c r="P187" s="19" t="s">
        <v>1798</v>
      </c>
      <c r="Q187" s="25" t="s">
        <v>1799</v>
      </c>
      <c r="R187" s="25">
        <v>1000.0</v>
      </c>
      <c r="S187" s="19" t="s">
        <v>159</v>
      </c>
      <c r="T187" s="19" t="s">
        <v>1800</v>
      </c>
      <c r="U187" s="36"/>
      <c r="V187" s="36">
        <v>43066.0</v>
      </c>
      <c r="W187" s="4"/>
      <c r="X187" s="4"/>
      <c r="Y187" s="4"/>
      <c r="Z187" s="4"/>
    </row>
    <row r="188" ht="19.5" hidden="1" customHeight="1">
      <c r="A188" s="19" t="s">
        <v>1801</v>
      </c>
      <c r="B188" s="19" t="s">
        <v>1802</v>
      </c>
      <c r="C188" s="20" t="s">
        <v>1803</v>
      </c>
      <c r="D188" s="20" t="s">
        <v>88</v>
      </c>
      <c r="E188" s="21" t="s">
        <v>89</v>
      </c>
      <c r="F188" s="21">
        <v>1991.0</v>
      </c>
      <c r="G188" s="21" t="s">
        <v>1804</v>
      </c>
      <c r="H188" s="23" t="s">
        <v>1805</v>
      </c>
      <c r="I188" s="21" t="s">
        <v>1806</v>
      </c>
      <c r="J188" s="24" t="s">
        <v>1807</v>
      </c>
      <c r="K188" s="19"/>
      <c r="L188" s="19"/>
      <c r="M188" s="19" t="s">
        <v>110</v>
      </c>
      <c r="N188" s="19"/>
      <c r="O188" s="19"/>
      <c r="P188" s="19" t="s">
        <v>1808</v>
      </c>
      <c r="Q188" s="25" t="s">
        <v>134</v>
      </c>
      <c r="R188" s="25">
        <v>800.0</v>
      </c>
      <c r="S188" s="19" t="s">
        <v>159</v>
      </c>
      <c r="T188" s="19" t="s">
        <v>1336</v>
      </c>
      <c r="U188" s="25"/>
      <c r="V188" s="25">
        <v>2016.0</v>
      </c>
      <c r="W188" s="4"/>
      <c r="X188" s="4"/>
      <c r="Y188" s="4"/>
      <c r="Z188" s="4"/>
    </row>
    <row r="189" ht="19.5" hidden="1" customHeight="1">
      <c r="A189" s="19" t="s">
        <v>1809</v>
      </c>
      <c r="B189" s="19" t="s">
        <v>1810</v>
      </c>
      <c r="C189" s="20" t="s">
        <v>1811</v>
      </c>
      <c r="D189" s="20" t="s">
        <v>1812</v>
      </c>
      <c r="E189" s="20" t="s">
        <v>832</v>
      </c>
      <c r="F189" s="21">
        <v>1986.0</v>
      </c>
      <c r="G189" s="21" t="s">
        <v>1813</v>
      </c>
      <c r="H189" s="23" t="s">
        <v>1814</v>
      </c>
      <c r="I189" s="21" t="s">
        <v>1815</v>
      </c>
      <c r="J189" s="24" t="s">
        <v>1816</v>
      </c>
      <c r="K189" s="19"/>
      <c r="L189" s="19"/>
      <c r="M189" s="19" t="s">
        <v>110</v>
      </c>
      <c r="N189" s="19"/>
      <c r="O189" s="19"/>
      <c r="P189" s="19"/>
      <c r="Q189" s="25" t="s">
        <v>1817</v>
      </c>
      <c r="R189" s="25">
        <v>280.0</v>
      </c>
      <c r="S189" s="19" t="s">
        <v>159</v>
      </c>
      <c r="T189" s="19" t="s">
        <v>1818</v>
      </c>
      <c r="U189" s="25"/>
      <c r="V189" s="25">
        <v>2020.0</v>
      </c>
      <c r="W189" s="4"/>
      <c r="X189" s="4"/>
      <c r="Y189" s="4"/>
      <c r="Z189" s="4"/>
    </row>
    <row r="190" ht="19.5" hidden="1" customHeight="1">
      <c r="A190" s="19" t="s">
        <v>1261</v>
      </c>
      <c r="B190" s="19" t="s">
        <v>1819</v>
      </c>
      <c r="C190" s="20" t="s">
        <v>376</v>
      </c>
      <c r="D190" s="20" t="s">
        <v>88</v>
      </c>
      <c r="E190" s="20" t="s">
        <v>89</v>
      </c>
      <c r="F190" s="37">
        <v>41913.0</v>
      </c>
      <c r="G190" s="21" t="s">
        <v>1820</v>
      </c>
      <c r="H190" s="23" t="s">
        <v>1821</v>
      </c>
      <c r="I190" s="21" t="s">
        <v>1822</v>
      </c>
      <c r="J190" s="24" t="s">
        <v>1823</v>
      </c>
      <c r="K190" s="19" t="s">
        <v>1824</v>
      </c>
      <c r="L190" s="24" t="s">
        <v>1825</v>
      </c>
      <c r="M190" s="19" t="s">
        <v>110</v>
      </c>
      <c r="N190" s="19"/>
      <c r="O190" s="19" t="s">
        <v>244</v>
      </c>
      <c r="P190" s="19" t="s">
        <v>1826</v>
      </c>
      <c r="Q190" s="25" t="s">
        <v>1827</v>
      </c>
      <c r="R190" s="25">
        <v>94.0</v>
      </c>
      <c r="S190" s="19" t="s">
        <v>159</v>
      </c>
      <c r="T190" s="19" t="s">
        <v>1250</v>
      </c>
      <c r="U190" s="25"/>
      <c r="V190" s="25">
        <v>2020.0</v>
      </c>
      <c r="W190" s="4"/>
      <c r="X190" s="4"/>
      <c r="Y190" s="4"/>
      <c r="Z190" s="4"/>
    </row>
    <row r="191" ht="19.5" hidden="1" customHeight="1">
      <c r="A191" s="19" t="s">
        <v>1828</v>
      </c>
      <c r="B191" s="19" t="s">
        <v>1829</v>
      </c>
      <c r="C191" s="20" t="s">
        <v>1830</v>
      </c>
      <c r="D191" s="20" t="s">
        <v>1831</v>
      </c>
      <c r="E191" s="20" t="s">
        <v>89</v>
      </c>
      <c r="F191" s="22">
        <v>42747.0</v>
      </c>
      <c r="G191" s="21" t="s">
        <v>1832</v>
      </c>
      <c r="H191" s="23" t="s">
        <v>1833</v>
      </c>
      <c r="I191" s="21" t="s">
        <v>1834</v>
      </c>
      <c r="J191" s="24" t="s">
        <v>1835</v>
      </c>
      <c r="K191" s="19" t="s">
        <v>1836</v>
      </c>
      <c r="L191" s="24" t="s">
        <v>1837</v>
      </c>
      <c r="M191" s="19" t="s">
        <v>110</v>
      </c>
      <c r="N191" s="19"/>
      <c r="O191" s="19" t="s">
        <v>407</v>
      </c>
      <c r="P191" s="19" t="s">
        <v>1838</v>
      </c>
      <c r="Q191" s="25" t="s">
        <v>158</v>
      </c>
      <c r="R191" s="25">
        <v>37.0</v>
      </c>
      <c r="S191" s="19" t="s">
        <v>101</v>
      </c>
      <c r="T191" s="19"/>
      <c r="U191" s="25"/>
      <c r="V191" s="25"/>
      <c r="W191" s="4"/>
      <c r="X191" s="4"/>
      <c r="Y191" s="4"/>
      <c r="Z191" s="4"/>
    </row>
    <row r="192" ht="19.5" hidden="1" customHeight="1">
      <c r="A192" s="19" t="s">
        <v>1839</v>
      </c>
      <c r="B192" s="19" t="s">
        <v>1840</v>
      </c>
      <c r="C192" s="20" t="s">
        <v>1841</v>
      </c>
      <c r="D192" s="20" t="s">
        <v>1842</v>
      </c>
      <c r="E192" s="20" t="s">
        <v>1843</v>
      </c>
      <c r="F192" s="22">
        <v>39417.0</v>
      </c>
      <c r="G192" s="21" t="s">
        <v>1844</v>
      </c>
      <c r="H192" s="23" t="s">
        <v>1845</v>
      </c>
      <c r="I192" s="21" t="s">
        <v>1846</v>
      </c>
      <c r="J192" s="24" t="s">
        <v>1847</v>
      </c>
      <c r="K192" s="19" t="s">
        <v>1848</v>
      </c>
      <c r="L192" s="24" t="s">
        <v>1849</v>
      </c>
      <c r="M192" s="19" t="s">
        <v>110</v>
      </c>
      <c r="N192" s="19"/>
      <c r="O192" s="19" t="s">
        <v>264</v>
      </c>
      <c r="P192" s="19" t="s">
        <v>290</v>
      </c>
      <c r="Q192" s="25" t="s">
        <v>1850</v>
      </c>
      <c r="R192" s="25">
        <v>15.0</v>
      </c>
      <c r="S192" s="19" t="s">
        <v>101</v>
      </c>
      <c r="T192" s="19"/>
      <c r="U192" s="25"/>
      <c r="V192" s="25"/>
      <c r="W192" s="4"/>
      <c r="X192" s="4"/>
      <c r="Y192" s="4"/>
      <c r="Z192" s="4"/>
    </row>
    <row r="193" ht="19.5" hidden="1" customHeight="1">
      <c r="A193" s="19" t="s">
        <v>1851</v>
      </c>
      <c r="B193" s="19" t="s">
        <v>1852</v>
      </c>
      <c r="C193" s="20" t="s">
        <v>1853</v>
      </c>
      <c r="D193" s="20" t="s">
        <v>1854</v>
      </c>
      <c r="E193" s="20" t="s">
        <v>1855</v>
      </c>
      <c r="F193" s="21">
        <v>2006.0</v>
      </c>
      <c r="G193" s="21" t="s">
        <v>1856</v>
      </c>
      <c r="H193" s="23" t="s">
        <v>1857</v>
      </c>
      <c r="I193" s="21" t="s">
        <v>1858</v>
      </c>
      <c r="J193" s="24" t="s">
        <v>1859</v>
      </c>
      <c r="K193" s="19" t="s">
        <v>1860</v>
      </c>
      <c r="L193" s="24" t="s">
        <v>1861</v>
      </c>
      <c r="M193" s="19" t="s">
        <v>110</v>
      </c>
      <c r="N193" s="19"/>
      <c r="O193" s="19" t="s">
        <v>264</v>
      </c>
      <c r="P193" s="19" t="s">
        <v>1862</v>
      </c>
      <c r="Q193" s="25" t="s">
        <v>223</v>
      </c>
      <c r="R193" s="25">
        <v>20.0</v>
      </c>
      <c r="S193" s="19" t="s">
        <v>101</v>
      </c>
      <c r="T193" s="19"/>
      <c r="U193" s="25"/>
      <c r="V193" s="25"/>
      <c r="W193" s="4"/>
      <c r="X193" s="4"/>
      <c r="Y193" s="4"/>
      <c r="Z193" s="4"/>
    </row>
    <row r="194" ht="19.5" hidden="1" customHeight="1">
      <c r="A194" s="19" t="s">
        <v>1863</v>
      </c>
      <c r="B194" s="19" t="s">
        <v>1864</v>
      </c>
      <c r="C194" s="20" t="s">
        <v>115</v>
      </c>
      <c r="D194" s="21" t="s">
        <v>115</v>
      </c>
      <c r="E194" s="20" t="s">
        <v>89</v>
      </c>
      <c r="F194" s="22">
        <v>42887.0</v>
      </c>
      <c r="G194" s="21" t="s">
        <v>1865</v>
      </c>
      <c r="H194" s="23" t="s">
        <v>1866</v>
      </c>
      <c r="I194" s="21" t="s">
        <v>1867</v>
      </c>
      <c r="J194" s="24" t="s">
        <v>1868</v>
      </c>
      <c r="K194" s="19" t="s">
        <v>1869</v>
      </c>
      <c r="L194" s="24" t="s">
        <v>1870</v>
      </c>
      <c r="M194" s="19" t="s">
        <v>110</v>
      </c>
      <c r="N194" s="19"/>
      <c r="O194" s="19" t="s">
        <v>244</v>
      </c>
      <c r="P194" s="19" t="s">
        <v>1871</v>
      </c>
      <c r="Q194" s="25" t="s">
        <v>711</v>
      </c>
      <c r="R194" s="25">
        <v>103.0</v>
      </c>
      <c r="S194" s="19" t="s">
        <v>101</v>
      </c>
      <c r="T194" s="19"/>
      <c r="U194" s="25"/>
      <c r="V194" s="25"/>
      <c r="W194" s="4"/>
      <c r="X194" s="4"/>
      <c r="Y194" s="4"/>
      <c r="Z194" s="4"/>
    </row>
    <row r="195" ht="19.5" hidden="1" customHeight="1">
      <c r="A195" s="19" t="s">
        <v>1872</v>
      </c>
      <c r="B195" s="19" t="s">
        <v>1873</v>
      </c>
      <c r="C195" s="20" t="s">
        <v>1874</v>
      </c>
      <c r="D195" s="20" t="s">
        <v>1119</v>
      </c>
      <c r="E195" s="20" t="s">
        <v>89</v>
      </c>
      <c r="F195" s="21">
        <v>2006.0</v>
      </c>
      <c r="G195" s="21" t="s">
        <v>1875</v>
      </c>
      <c r="H195" s="30" t="s">
        <v>1876</v>
      </c>
      <c r="I195" s="21" t="s">
        <v>1877</v>
      </c>
      <c r="J195" s="24" t="s">
        <v>1878</v>
      </c>
      <c r="K195" s="19"/>
      <c r="L195" s="19"/>
      <c r="M195" s="19" t="s">
        <v>110</v>
      </c>
      <c r="N195" s="19"/>
      <c r="O195" s="19"/>
      <c r="P195" s="19"/>
      <c r="Q195" s="25" t="s">
        <v>266</v>
      </c>
      <c r="R195" s="25">
        <v>50.0</v>
      </c>
      <c r="S195" s="19" t="s">
        <v>101</v>
      </c>
      <c r="T195" s="19"/>
      <c r="U195" s="25"/>
      <c r="V195" s="25"/>
      <c r="W195" s="4"/>
      <c r="X195" s="4"/>
      <c r="Y195" s="4"/>
      <c r="Z195" s="4"/>
    </row>
    <row r="196" ht="19.5" customHeight="1">
      <c r="A196" s="19" t="s">
        <v>1879</v>
      </c>
      <c r="B196" s="19" t="s">
        <v>1880</v>
      </c>
      <c r="C196" s="20" t="s">
        <v>138</v>
      </c>
      <c r="D196" s="20" t="s">
        <v>139</v>
      </c>
      <c r="E196" s="20" t="s">
        <v>140</v>
      </c>
      <c r="F196" s="21">
        <v>1986.0</v>
      </c>
      <c r="G196" s="21" t="s">
        <v>1881</v>
      </c>
      <c r="H196" s="23" t="s">
        <v>1882</v>
      </c>
      <c r="I196" s="21" t="s">
        <v>1883</v>
      </c>
      <c r="J196" s="19"/>
      <c r="K196" s="19" t="s">
        <v>1884</v>
      </c>
      <c r="L196" s="24" t="s">
        <v>1885</v>
      </c>
      <c r="M196" s="19" t="s">
        <v>96</v>
      </c>
      <c r="N196" s="19" t="s">
        <v>1886</v>
      </c>
      <c r="O196" s="19"/>
      <c r="P196" s="19"/>
      <c r="Q196" s="25" t="s">
        <v>1887</v>
      </c>
      <c r="R196" s="29">
        <v>1531.0</v>
      </c>
      <c r="S196" s="19" t="s">
        <v>101</v>
      </c>
      <c r="T196" s="19"/>
      <c r="U196" s="25"/>
      <c r="V196" s="25"/>
      <c r="W196" s="4"/>
      <c r="X196" s="4"/>
      <c r="Y196" s="4"/>
      <c r="Z196" s="4"/>
    </row>
    <row r="197" ht="19.5" hidden="1" customHeight="1">
      <c r="A197" s="19" t="s">
        <v>1888</v>
      </c>
      <c r="B197" s="19" t="s">
        <v>1889</v>
      </c>
      <c r="C197" s="20" t="s">
        <v>1853</v>
      </c>
      <c r="D197" s="20" t="s">
        <v>1854</v>
      </c>
      <c r="E197" s="20" t="s">
        <v>1855</v>
      </c>
      <c r="F197" s="22">
        <v>42781.0</v>
      </c>
      <c r="G197" s="21" t="s">
        <v>1890</v>
      </c>
      <c r="H197" s="23" t="s">
        <v>1891</v>
      </c>
      <c r="I197" s="21" t="s">
        <v>1892</v>
      </c>
      <c r="J197" s="24" t="s">
        <v>1893</v>
      </c>
      <c r="K197" s="19"/>
      <c r="L197" s="19"/>
      <c r="M197" s="19" t="s">
        <v>110</v>
      </c>
      <c r="N197" s="19"/>
      <c r="O197" s="19" t="s">
        <v>371</v>
      </c>
      <c r="P197" s="19" t="s">
        <v>1894</v>
      </c>
      <c r="Q197" s="25"/>
      <c r="R197" s="25" t="s">
        <v>112</v>
      </c>
      <c r="S197" s="19" t="s">
        <v>101</v>
      </c>
      <c r="T197" s="19"/>
      <c r="U197" s="25"/>
      <c r="V197" s="25"/>
      <c r="W197" s="4"/>
      <c r="X197" s="4"/>
      <c r="Y197" s="4"/>
      <c r="Z197" s="4"/>
    </row>
    <row r="198" ht="19.5" hidden="1" customHeight="1">
      <c r="A198" s="19" t="s">
        <v>1895</v>
      </c>
      <c r="B198" s="19" t="s">
        <v>1896</v>
      </c>
      <c r="C198" s="20" t="s">
        <v>376</v>
      </c>
      <c r="D198" s="20" t="s">
        <v>88</v>
      </c>
      <c r="E198" s="20" t="s">
        <v>89</v>
      </c>
      <c r="F198" s="21">
        <v>2015.0</v>
      </c>
      <c r="G198" s="21" t="s">
        <v>1897</v>
      </c>
      <c r="H198" s="23" t="s">
        <v>1898</v>
      </c>
      <c r="I198" s="21" t="s">
        <v>1899</v>
      </c>
      <c r="J198" s="24" t="s">
        <v>1900</v>
      </c>
      <c r="K198" s="19" t="s">
        <v>1901</v>
      </c>
      <c r="L198" s="24" t="s">
        <v>1902</v>
      </c>
      <c r="M198" s="19" t="s">
        <v>110</v>
      </c>
      <c r="N198" s="19"/>
      <c r="O198" s="19" t="s">
        <v>635</v>
      </c>
      <c r="P198" s="19" t="s">
        <v>1399</v>
      </c>
      <c r="Q198" s="25" t="s">
        <v>147</v>
      </c>
      <c r="R198" s="25">
        <v>50.0</v>
      </c>
      <c r="S198" s="19" t="s">
        <v>101</v>
      </c>
      <c r="T198" s="19"/>
      <c r="U198" s="25"/>
      <c r="V198" s="25"/>
      <c r="W198" s="42"/>
      <c r="X198" s="43"/>
      <c r="Y198" s="43"/>
      <c r="Z198" s="43"/>
    </row>
    <row r="199" ht="19.5" hidden="1" customHeight="1">
      <c r="A199" s="19" t="s">
        <v>1903</v>
      </c>
      <c r="B199" s="19" t="s">
        <v>1903</v>
      </c>
      <c r="C199" s="20" t="s">
        <v>1904</v>
      </c>
      <c r="D199" s="21" t="s">
        <v>227</v>
      </c>
      <c r="E199" s="20" t="s">
        <v>89</v>
      </c>
      <c r="F199" s="21">
        <v>2007.0</v>
      </c>
      <c r="G199" s="21" t="s">
        <v>1905</v>
      </c>
      <c r="H199" s="30" t="s">
        <v>1906</v>
      </c>
      <c r="I199" s="21" t="s">
        <v>1907</v>
      </c>
      <c r="J199" s="24" t="s">
        <v>1908</v>
      </c>
      <c r="K199" s="19"/>
      <c r="L199" s="19"/>
      <c r="M199" s="19" t="s">
        <v>110</v>
      </c>
      <c r="N199" s="19"/>
      <c r="O199" s="19" t="s">
        <v>1909</v>
      </c>
      <c r="P199" s="28" t="s">
        <v>265</v>
      </c>
      <c r="Q199" s="25" t="s">
        <v>223</v>
      </c>
      <c r="R199" s="25" t="s">
        <v>112</v>
      </c>
      <c r="S199" s="19" t="s">
        <v>101</v>
      </c>
      <c r="T199" s="19"/>
      <c r="U199" s="25"/>
      <c r="V199" s="25"/>
      <c r="W199" s="42"/>
      <c r="X199" s="43"/>
      <c r="Y199" s="43"/>
      <c r="Z199" s="43"/>
    </row>
    <row r="200" ht="19.5" hidden="1" customHeight="1">
      <c r="A200" s="19" t="s">
        <v>1910</v>
      </c>
      <c r="B200" s="19" t="s">
        <v>1911</v>
      </c>
      <c r="C200" s="20" t="s">
        <v>87</v>
      </c>
      <c r="D200" s="20" t="s">
        <v>88</v>
      </c>
      <c r="E200" s="20" t="s">
        <v>89</v>
      </c>
      <c r="F200" s="21">
        <v>2015.0</v>
      </c>
      <c r="G200" s="21" t="s">
        <v>1912</v>
      </c>
      <c r="H200" s="23" t="s">
        <v>1913</v>
      </c>
      <c r="I200" s="21" t="s">
        <v>1914</v>
      </c>
      <c r="J200" s="24" t="s">
        <v>1915</v>
      </c>
      <c r="K200" s="19"/>
      <c r="L200" s="19"/>
      <c r="M200" s="19" t="s">
        <v>110</v>
      </c>
      <c r="N200" s="19"/>
      <c r="O200" s="19" t="s">
        <v>731</v>
      </c>
      <c r="P200" s="19" t="s">
        <v>1916</v>
      </c>
      <c r="Q200" s="25" t="s">
        <v>1917</v>
      </c>
      <c r="R200" s="25">
        <v>69.0</v>
      </c>
      <c r="S200" s="19" t="s">
        <v>101</v>
      </c>
      <c r="T200" s="19"/>
      <c r="U200" s="25"/>
      <c r="V200" s="25"/>
      <c r="W200" s="42"/>
      <c r="X200" s="43"/>
      <c r="Y200" s="43"/>
      <c r="Z200" s="43"/>
    </row>
    <row r="201" ht="19.5" customHeight="1">
      <c r="A201" s="19" t="s">
        <v>1918</v>
      </c>
      <c r="B201" s="19" t="s">
        <v>1919</v>
      </c>
      <c r="C201" s="20" t="s">
        <v>1920</v>
      </c>
      <c r="D201" s="20" t="s">
        <v>753</v>
      </c>
      <c r="E201" s="20" t="s">
        <v>89</v>
      </c>
      <c r="F201" s="21">
        <v>1993.0</v>
      </c>
      <c r="G201" s="21" t="s">
        <v>1921</v>
      </c>
      <c r="H201" s="23" t="s">
        <v>1922</v>
      </c>
      <c r="I201" s="21" t="s">
        <v>1923</v>
      </c>
      <c r="J201" s="24" t="s">
        <v>1924</v>
      </c>
      <c r="K201" s="19" t="s">
        <v>1925</v>
      </c>
      <c r="L201" s="24" t="s">
        <v>1926</v>
      </c>
      <c r="M201" s="19" t="s">
        <v>96</v>
      </c>
      <c r="N201" s="19" t="s">
        <v>1927</v>
      </c>
      <c r="O201" s="19" t="s">
        <v>635</v>
      </c>
      <c r="P201" s="19" t="s">
        <v>1928</v>
      </c>
      <c r="Q201" s="25" t="s">
        <v>1929</v>
      </c>
      <c r="R201" s="25" t="s">
        <v>112</v>
      </c>
      <c r="S201" s="19" t="s">
        <v>101</v>
      </c>
      <c r="T201" s="19"/>
      <c r="U201" s="25"/>
      <c r="V201" s="25"/>
      <c r="W201" s="42"/>
      <c r="X201" s="43"/>
      <c r="Y201" s="43"/>
      <c r="Z201" s="43"/>
    </row>
    <row r="202" ht="19.5" hidden="1" customHeight="1">
      <c r="A202" s="19" t="s">
        <v>1930</v>
      </c>
      <c r="B202" s="19" t="s">
        <v>1930</v>
      </c>
      <c r="C202" s="20" t="s">
        <v>1931</v>
      </c>
      <c r="D202" s="20" t="s">
        <v>227</v>
      </c>
      <c r="E202" s="20" t="s">
        <v>89</v>
      </c>
      <c r="F202" s="21">
        <v>2011.0</v>
      </c>
      <c r="G202" s="21" t="s">
        <v>1932</v>
      </c>
      <c r="H202" s="23" t="s">
        <v>1933</v>
      </c>
      <c r="I202" s="19"/>
      <c r="J202" s="19"/>
      <c r="K202" s="19"/>
      <c r="L202" s="19"/>
      <c r="M202" s="19" t="s">
        <v>110</v>
      </c>
      <c r="N202" s="19"/>
      <c r="O202" s="19"/>
      <c r="P202" s="19"/>
      <c r="Q202" s="25" t="s">
        <v>1934</v>
      </c>
      <c r="R202" s="25" t="s">
        <v>1935</v>
      </c>
      <c r="S202" s="19" t="s">
        <v>101</v>
      </c>
      <c r="T202" s="19"/>
      <c r="U202" s="25"/>
      <c r="V202" s="25"/>
      <c r="W202" s="42"/>
      <c r="X202" s="43"/>
      <c r="Y202" s="43"/>
      <c r="Z202" s="43"/>
    </row>
    <row r="203" ht="19.5" hidden="1" customHeight="1">
      <c r="A203" s="19" t="s">
        <v>1936</v>
      </c>
      <c r="B203" s="19" t="s">
        <v>1937</v>
      </c>
      <c r="C203" s="20" t="s">
        <v>207</v>
      </c>
      <c r="D203" s="20" t="s">
        <v>887</v>
      </c>
      <c r="E203" s="20" t="s">
        <v>89</v>
      </c>
      <c r="F203" s="21">
        <v>2014.0</v>
      </c>
      <c r="G203" s="21" t="s">
        <v>1938</v>
      </c>
      <c r="H203" s="23" t="s">
        <v>1939</v>
      </c>
      <c r="I203" s="21" t="s">
        <v>1940</v>
      </c>
      <c r="J203" s="24" t="s">
        <v>1941</v>
      </c>
      <c r="K203" s="19"/>
      <c r="L203" s="19"/>
      <c r="M203" s="19" t="s">
        <v>110</v>
      </c>
      <c r="N203" s="19"/>
      <c r="O203" s="19" t="s">
        <v>133</v>
      </c>
      <c r="P203" s="19" t="s">
        <v>1942</v>
      </c>
      <c r="Q203" s="25" t="s">
        <v>223</v>
      </c>
      <c r="R203" s="25">
        <v>82.0</v>
      </c>
      <c r="S203" s="19" t="s">
        <v>101</v>
      </c>
      <c r="T203" s="19"/>
      <c r="U203" s="25"/>
      <c r="V203" s="25"/>
      <c r="W203" s="42"/>
      <c r="X203" s="43"/>
      <c r="Y203" s="43"/>
      <c r="Z203" s="43"/>
    </row>
    <row r="204" ht="19.5" hidden="1" customHeight="1">
      <c r="A204" s="19" t="s">
        <v>1943</v>
      </c>
      <c r="B204" s="19" t="s">
        <v>1943</v>
      </c>
      <c r="C204" s="20" t="s">
        <v>138</v>
      </c>
      <c r="D204" s="20" t="s">
        <v>139</v>
      </c>
      <c r="E204" s="20" t="s">
        <v>140</v>
      </c>
      <c r="F204" s="21">
        <v>1989.0</v>
      </c>
      <c r="G204" s="21" t="s">
        <v>1944</v>
      </c>
      <c r="H204" s="23" t="s">
        <v>1945</v>
      </c>
      <c r="I204" s="21" t="s">
        <v>1946</v>
      </c>
      <c r="J204" s="24" t="s">
        <v>1947</v>
      </c>
      <c r="K204" s="19"/>
      <c r="L204" s="19"/>
      <c r="M204" s="19" t="s">
        <v>110</v>
      </c>
      <c r="N204" s="19"/>
      <c r="O204" s="19"/>
      <c r="P204" s="19"/>
      <c r="Q204" s="25" t="s">
        <v>1948</v>
      </c>
      <c r="R204" s="25" t="s">
        <v>1089</v>
      </c>
      <c r="S204" s="19" t="s">
        <v>101</v>
      </c>
      <c r="T204" s="19"/>
      <c r="U204" s="25"/>
      <c r="V204" s="25"/>
      <c r="W204" s="42"/>
      <c r="X204" s="43"/>
      <c r="Y204" s="43"/>
      <c r="Z204" s="43"/>
    </row>
    <row r="205" ht="19.5" hidden="1" customHeight="1">
      <c r="A205" s="19" t="s">
        <v>1949</v>
      </c>
      <c r="B205" s="19" t="s">
        <v>1950</v>
      </c>
      <c r="C205" s="20" t="s">
        <v>363</v>
      </c>
      <c r="D205" s="20" t="s">
        <v>364</v>
      </c>
      <c r="E205" s="20" t="s">
        <v>89</v>
      </c>
      <c r="F205" s="21">
        <v>2013.0</v>
      </c>
      <c r="G205" s="21" t="s">
        <v>1951</v>
      </c>
      <c r="H205" s="23" t="s">
        <v>1952</v>
      </c>
      <c r="I205" s="21" t="s">
        <v>1953</v>
      </c>
      <c r="J205" s="24" t="s">
        <v>1954</v>
      </c>
      <c r="K205" s="19"/>
      <c r="L205" s="19"/>
      <c r="M205" s="19" t="s">
        <v>110</v>
      </c>
      <c r="N205" s="19"/>
      <c r="O205" s="19" t="s">
        <v>133</v>
      </c>
      <c r="P205" s="19" t="s">
        <v>965</v>
      </c>
      <c r="Q205" s="25" t="s">
        <v>1955</v>
      </c>
      <c r="R205" s="25" t="s">
        <v>112</v>
      </c>
      <c r="S205" s="19" t="s">
        <v>159</v>
      </c>
      <c r="T205" s="19" t="s">
        <v>733</v>
      </c>
      <c r="U205" s="38"/>
      <c r="V205" s="38">
        <v>43465.0</v>
      </c>
      <c r="W205" s="42"/>
      <c r="X205" s="43"/>
      <c r="Y205" s="43"/>
      <c r="Z205" s="43"/>
    </row>
    <row r="206" ht="19.5" customHeight="1">
      <c r="A206" s="19" t="s">
        <v>1956</v>
      </c>
      <c r="B206" s="19" t="s">
        <v>1957</v>
      </c>
      <c r="C206" s="20" t="s">
        <v>1958</v>
      </c>
      <c r="D206" s="20" t="s">
        <v>125</v>
      </c>
      <c r="E206" s="20" t="s">
        <v>126</v>
      </c>
      <c r="F206" s="22">
        <v>30682.0</v>
      </c>
      <c r="G206" s="21" t="s">
        <v>1959</v>
      </c>
      <c r="H206" s="23" t="s">
        <v>1960</v>
      </c>
      <c r="I206" s="21" t="s">
        <v>1961</v>
      </c>
      <c r="J206" s="24" t="s">
        <v>1962</v>
      </c>
      <c r="K206" s="19" t="s">
        <v>1963</v>
      </c>
      <c r="L206" s="24" t="s">
        <v>1964</v>
      </c>
      <c r="M206" s="19" t="s">
        <v>96</v>
      </c>
      <c r="N206" s="19" t="s">
        <v>1965</v>
      </c>
      <c r="O206" s="19" t="s">
        <v>648</v>
      </c>
      <c r="P206" s="19" t="s">
        <v>1966</v>
      </c>
      <c r="Q206" s="25" t="s">
        <v>1967</v>
      </c>
      <c r="R206" s="29">
        <v>4044.0</v>
      </c>
      <c r="S206" s="19" t="s">
        <v>101</v>
      </c>
      <c r="T206" s="19"/>
      <c r="U206" s="25"/>
      <c r="V206" s="25"/>
      <c r="W206" s="42"/>
      <c r="X206" s="43"/>
      <c r="Y206" s="43"/>
      <c r="Z206" s="43"/>
    </row>
    <row r="207" ht="19.5" hidden="1" customHeight="1">
      <c r="A207" s="19" t="s">
        <v>1968</v>
      </c>
      <c r="B207" s="19" t="s">
        <v>1969</v>
      </c>
      <c r="C207" s="20" t="s">
        <v>340</v>
      </c>
      <c r="D207" s="20" t="s">
        <v>88</v>
      </c>
      <c r="E207" s="20" t="s">
        <v>89</v>
      </c>
      <c r="F207" s="19"/>
      <c r="G207" s="21" t="s">
        <v>1970</v>
      </c>
      <c r="H207" s="23" t="s">
        <v>1971</v>
      </c>
      <c r="I207" s="21" t="s">
        <v>1972</v>
      </c>
      <c r="J207" s="24" t="s">
        <v>1973</v>
      </c>
      <c r="K207" s="19" t="s">
        <v>1974</v>
      </c>
      <c r="L207" s="24" t="s">
        <v>1975</v>
      </c>
      <c r="M207" s="19" t="s">
        <v>110</v>
      </c>
      <c r="N207" s="19"/>
      <c r="O207" s="19" t="s">
        <v>731</v>
      </c>
      <c r="P207" s="19" t="s">
        <v>1976</v>
      </c>
      <c r="Q207" s="25" t="s">
        <v>266</v>
      </c>
      <c r="R207" s="25" t="s">
        <v>112</v>
      </c>
      <c r="S207" s="19" t="s">
        <v>101</v>
      </c>
      <c r="T207" s="19"/>
      <c r="U207" s="25"/>
      <c r="V207" s="25"/>
      <c r="W207" s="42"/>
      <c r="X207" s="43"/>
      <c r="Y207" s="43"/>
      <c r="Z207" s="43"/>
    </row>
    <row r="208" ht="19.5" hidden="1" customHeight="1">
      <c r="A208" s="19" t="s">
        <v>1977</v>
      </c>
      <c r="B208" s="19" t="s">
        <v>1978</v>
      </c>
      <c r="C208" s="20" t="s">
        <v>115</v>
      </c>
      <c r="D208" s="20" t="s">
        <v>115</v>
      </c>
      <c r="E208" s="20" t="s">
        <v>89</v>
      </c>
      <c r="F208" s="21">
        <v>2001.0</v>
      </c>
      <c r="G208" s="21" t="s">
        <v>1979</v>
      </c>
      <c r="H208" s="23" t="s">
        <v>1980</v>
      </c>
      <c r="I208" s="21" t="s">
        <v>1981</v>
      </c>
      <c r="J208" s="24" t="s">
        <v>1982</v>
      </c>
      <c r="K208" s="19"/>
      <c r="L208" s="19"/>
      <c r="M208" s="19" t="s">
        <v>110</v>
      </c>
      <c r="N208" s="19"/>
      <c r="O208" s="19" t="s">
        <v>731</v>
      </c>
      <c r="P208" s="19" t="s">
        <v>1983</v>
      </c>
      <c r="Q208" s="25" t="s">
        <v>1033</v>
      </c>
      <c r="R208" s="25">
        <v>95.0</v>
      </c>
      <c r="S208" s="19" t="s">
        <v>159</v>
      </c>
      <c r="T208" s="19" t="s">
        <v>1984</v>
      </c>
      <c r="U208" s="36"/>
      <c r="V208" s="36">
        <v>43830.0</v>
      </c>
      <c r="W208" s="42"/>
      <c r="X208" s="43"/>
      <c r="Y208" s="43"/>
      <c r="Z208" s="43"/>
    </row>
    <row r="209" ht="19.5" hidden="1" customHeight="1">
      <c r="A209" s="19" t="s">
        <v>1985</v>
      </c>
      <c r="B209" s="19" t="s">
        <v>1986</v>
      </c>
      <c r="C209" s="20" t="s">
        <v>1987</v>
      </c>
      <c r="D209" s="20" t="s">
        <v>1988</v>
      </c>
      <c r="E209" s="20" t="s">
        <v>89</v>
      </c>
      <c r="F209" s="22">
        <v>40909.0</v>
      </c>
      <c r="G209" s="21" t="s">
        <v>1989</v>
      </c>
      <c r="H209" s="23" t="s">
        <v>1990</v>
      </c>
      <c r="I209" s="21" t="s">
        <v>1991</v>
      </c>
      <c r="J209" s="24" t="s">
        <v>1992</v>
      </c>
      <c r="K209" s="19" t="s">
        <v>1993</v>
      </c>
      <c r="L209" s="24" t="s">
        <v>1994</v>
      </c>
      <c r="M209" s="19" t="s">
        <v>110</v>
      </c>
      <c r="N209" s="19"/>
      <c r="O209" s="19" t="s">
        <v>133</v>
      </c>
      <c r="P209" s="19" t="s">
        <v>1995</v>
      </c>
      <c r="Q209" s="25" t="s">
        <v>1996</v>
      </c>
      <c r="R209" s="25">
        <v>40.0</v>
      </c>
      <c r="S209" s="19" t="s">
        <v>101</v>
      </c>
      <c r="T209" s="19"/>
      <c r="U209" s="25"/>
      <c r="V209" s="25"/>
      <c r="W209" s="42"/>
      <c r="X209" s="43"/>
      <c r="Y209" s="43"/>
      <c r="Z209" s="43"/>
    </row>
    <row r="210" ht="19.5" customHeight="1">
      <c r="A210" s="19" t="s">
        <v>1997</v>
      </c>
      <c r="B210" s="19" t="s">
        <v>1998</v>
      </c>
      <c r="C210" s="20" t="s">
        <v>1999</v>
      </c>
      <c r="D210" s="20" t="s">
        <v>841</v>
      </c>
      <c r="E210" s="20" t="s">
        <v>89</v>
      </c>
      <c r="F210" s="37">
        <v>40269.0</v>
      </c>
      <c r="G210" s="21" t="s">
        <v>2000</v>
      </c>
      <c r="H210" s="23" t="s">
        <v>2001</v>
      </c>
      <c r="I210" s="21" t="s">
        <v>2002</v>
      </c>
      <c r="J210" s="24" t="s">
        <v>2003</v>
      </c>
      <c r="K210" s="19"/>
      <c r="L210" s="19"/>
      <c r="M210" s="19" t="s">
        <v>96</v>
      </c>
      <c r="N210" s="19" t="s">
        <v>2004</v>
      </c>
      <c r="O210" s="19" t="s">
        <v>133</v>
      </c>
      <c r="P210" s="19"/>
      <c r="Q210" s="25" t="s">
        <v>2005</v>
      </c>
      <c r="R210" s="25">
        <v>51.0</v>
      </c>
      <c r="S210" s="19" t="s">
        <v>101</v>
      </c>
      <c r="T210" s="19"/>
      <c r="U210" s="25"/>
      <c r="V210" s="25"/>
      <c r="W210" s="42"/>
      <c r="X210" s="43"/>
      <c r="Y210" s="43"/>
      <c r="Z210" s="43"/>
    </row>
    <row r="211" ht="19.5" customHeight="1">
      <c r="A211" s="19" t="s">
        <v>2006</v>
      </c>
      <c r="B211" s="19" t="s">
        <v>2007</v>
      </c>
      <c r="C211" s="20" t="s">
        <v>226</v>
      </c>
      <c r="D211" s="20" t="s">
        <v>227</v>
      </c>
      <c r="E211" s="20" t="s">
        <v>89</v>
      </c>
      <c r="F211" s="22">
        <v>6041.0</v>
      </c>
      <c r="G211" s="21" t="s">
        <v>2008</v>
      </c>
      <c r="H211" s="23" t="s">
        <v>2009</v>
      </c>
      <c r="I211" s="21" t="s">
        <v>2010</v>
      </c>
      <c r="J211" s="19"/>
      <c r="K211" s="19"/>
      <c r="L211" s="19"/>
      <c r="M211" s="19" t="s">
        <v>96</v>
      </c>
      <c r="N211" s="19" t="s">
        <v>2011</v>
      </c>
      <c r="O211" s="19" t="s">
        <v>98</v>
      </c>
      <c r="P211" s="19" t="s">
        <v>2012</v>
      </c>
      <c r="Q211" s="25" t="s">
        <v>2013</v>
      </c>
      <c r="R211" s="29">
        <v>161133.0</v>
      </c>
      <c r="S211" s="19" t="s">
        <v>101</v>
      </c>
      <c r="T211" s="19"/>
      <c r="U211" s="25"/>
      <c r="V211" s="25"/>
      <c r="W211" s="42"/>
      <c r="X211" s="43"/>
      <c r="Y211" s="43"/>
      <c r="Z211" s="43"/>
    </row>
    <row r="212" ht="19.5" hidden="1" customHeight="1">
      <c r="A212" s="19" t="s">
        <v>2014</v>
      </c>
      <c r="B212" s="19" t="s">
        <v>2015</v>
      </c>
      <c r="C212" s="20" t="s">
        <v>138</v>
      </c>
      <c r="D212" s="20" t="s">
        <v>139</v>
      </c>
      <c r="E212" s="20" t="s">
        <v>140</v>
      </c>
      <c r="F212" s="21">
        <v>1957.0</v>
      </c>
      <c r="G212" s="21" t="s">
        <v>2016</v>
      </c>
      <c r="H212" s="30" t="s">
        <v>2017</v>
      </c>
      <c r="I212" s="21" t="s">
        <v>2018</v>
      </c>
      <c r="J212" s="24" t="s">
        <v>2019</v>
      </c>
      <c r="K212" s="19"/>
      <c r="L212" s="19"/>
      <c r="M212" s="19" t="s">
        <v>110</v>
      </c>
      <c r="N212" s="19"/>
      <c r="O212" s="19"/>
      <c r="P212" s="19"/>
      <c r="Q212" s="25" t="s">
        <v>2020</v>
      </c>
      <c r="R212" s="25">
        <v>223.0</v>
      </c>
      <c r="S212" s="19" t="s">
        <v>101</v>
      </c>
      <c r="T212" s="19"/>
      <c r="U212" s="25"/>
      <c r="V212" s="25"/>
      <c r="W212" s="4"/>
      <c r="X212" s="4"/>
      <c r="Y212" s="4"/>
      <c r="Z212" s="4"/>
    </row>
    <row r="213" ht="19.5" hidden="1" customHeight="1">
      <c r="A213" s="19" t="s">
        <v>2021</v>
      </c>
      <c r="B213" s="19" t="s">
        <v>2022</v>
      </c>
      <c r="C213" s="20" t="s">
        <v>87</v>
      </c>
      <c r="D213" s="20" t="s">
        <v>88</v>
      </c>
      <c r="E213" s="21" t="s">
        <v>89</v>
      </c>
      <c r="F213" s="21">
        <v>2003.0</v>
      </c>
      <c r="G213" s="21" t="s">
        <v>2023</v>
      </c>
      <c r="H213" s="23" t="s">
        <v>2024</v>
      </c>
      <c r="I213" s="21" t="s">
        <v>2025</v>
      </c>
      <c r="J213" s="24" t="s">
        <v>2026</v>
      </c>
      <c r="K213" s="19"/>
      <c r="L213" s="19"/>
      <c r="M213" s="19" t="s">
        <v>110</v>
      </c>
      <c r="N213" s="19"/>
      <c r="O213" s="19" t="s">
        <v>2027</v>
      </c>
      <c r="P213" s="28" t="s">
        <v>265</v>
      </c>
      <c r="Q213" s="25" t="s">
        <v>965</v>
      </c>
      <c r="R213" s="25">
        <v>122.0</v>
      </c>
      <c r="S213" s="19" t="s">
        <v>101</v>
      </c>
      <c r="T213" s="19"/>
      <c r="U213" s="25"/>
      <c r="V213" s="25"/>
      <c r="W213" s="4"/>
      <c r="X213" s="4"/>
      <c r="Y213" s="4"/>
      <c r="Z213" s="4"/>
    </row>
    <row r="214" ht="19.5" hidden="1" customHeight="1">
      <c r="A214" s="19" t="s">
        <v>2028</v>
      </c>
      <c r="B214" s="19" t="s">
        <v>2029</v>
      </c>
      <c r="C214" s="20" t="s">
        <v>340</v>
      </c>
      <c r="D214" s="20" t="s">
        <v>88</v>
      </c>
      <c r="E214" s="20" t="s">
        <v>89</v>
      </c>
      <c r="F214" s="21">
        <v>2007.0</v>
      </c>
      <c r="G214" s="21" t="s">
        <v>2030</v>
      </c>
      <c r="H214" s="23" t="s">
        <v>2031</v>
      </c>
      <c r="I214" s="21" t="s">
        <v>2032</v>
      </c>
      <c r="J214" s="24" t="s">
        <v>2033</v>
      </c>
      <c r="K214" s="19" t="s">
        <v>2034</v>
      </c>
      <c r="L214" s="24" t="s">
        <v>2035</v>
      </c>
      <c r="M214" s="19" t="s">
        <v>110</v>
      </c>
      <c r="N214" s="19"/>
      <c r="O214" s="19" t="s">
        <v>731</v>
      </c>
      <c r="P214" s="19" t="s">
        <v>2036</v>
      </c>
      <c r="Q214" s="25" t="s">
        <v>266</v>
      </c>
      <c r="R214" s="25">
        <v>49.0</v>
      </c>
      <c r="S214" s="19" t="s">
        <v>101</v>
      </c>
      <c r="T214" s="19"/>
      <c r="U214" s="25"/>
      <c r="V214" s="25"/>
      <c r="W214" s="42"/>
      <c r="X214" s="43"/>
      <c r="Y214" s="43"/>
      <c r="Z214" s="43"/>
    </row>
    <row r="215" ht="19.5" hidden="1" customHeight="1">
      <c r="A215" s="19" t="s">
        <v>2037</v>
      </c>
      <c r="B215" s="19" t="s">
        <v>2038</v>
      </c>
      <c r="C215" s="20" t="s">
        <v>376</v>
      </c>
      <c r="D215" s="20" t="s">
        <v>88</v>
      </c>
      <c r="E215" s="21" t="s">
        <v>89</v>
      </c>
      <c r="F215" s="22">
        <v>43101.0</v>
      </c>
      <c r="G215" s="21" t="s">
        <v>2039</v>
      </c>
      <c r="H215" s="23" t="s">
        <v>2040</v>
      </c>
      <c r="I215" s="21" t="s">
        <v>2041</v>
      </c>
      <c r="J215" s="24" t="s">
        <v>2042</v>
      </c>
      <c r="K215" s="19"/>
      <c r="L215" s="19"/>
      <c r="M215" s="19" t="s">
        <v>110</v>
      </c>
      <c r="N215" s="19"/>
      <c r="O215" s="19"/>
      <c r="P215" s="19"/>
      <c r="Q215" s="25" t="s">
        <v>2043</v>
      </c>
      <c r="R215" s="25">
        <v>30.0</v>
      </c>
      <c r="S215" s="19" t="s">
        <v>101</v>
      </c>
      <c r="T215" s="19"/>
      <c r="U215" s="25"/>
      <c r="V215" s="25"/>
      <c r="W215" s="42"/>
      <c r="X215" s="43"/>
      <c r="Y215" s="43"/>
      <c r="Z215" s="43"/>
    </row>
    <row r="216" ht="19.5" hidden="1" customHeight="1">
      <c r="A216" s="19" t="s">
        <v>2044</v>
      </c>
      <c r="B216" s="19" t="s">
        <v>2045</v>
      </c>
      <c r="C216" s="20" t="s">
        <v>2046</v>
      </c>
      <c r="D216" s="20" t="s">
        <v>1831</v>
      </c>
      <c r="E216" s="20" t="s">
        <v>89</v>
      </c>
      <c r="F216" s="21">
        <v>1958.0</v>
      </c>
      <c r="G216" s="21" t="s">
        <v>2047</v>
      </c>
      <c r="H216" s="23" t="s">
        <v>2048</v>
      </c>
      <c r="I216" s="21" t="s">
        <v>2049</v>
      </c>
      <c r="J216" s="24" t="s">
        <v>2050</v>
      </c>
      <c r="K216" s="19"/>
      <c r="L216" s="19"/>
      <c r="M216" s="19" t="s">
        <v>110</v>
      </c>
      <c r="N216" s="19"/>
      <c r="O216" s="19"/>
      <c r="P216" s="19"/>
      <c r="Q216" s="25" t="s">
        <v>2051</v>
      </c>
      <c r="R216" s="29">
        <v>10000.0</v>
      </c>
      <c r="S216" s="19" t="s">
        <v>159</v>
      </c>
      <c r="T216" s="19" t="s">
        <v>2052</v>
      </c>
      <c r="U216" s="25"/>
      <c r="V216" s="25">
        <v>2015.0</v>
      </c>
      <c r="W216" s="53"/>
      <c r="X216" s="54"/>
      <c r="Y216" s="54"/>
      <c r="Z216" s="54"/>
    </row>
    <row r="217" ht="19.5" hidden="1" customHeight="1">
      <c r="A217" s="19" t="s">
        <v>2053</v>
      </c>
      <c r="B217" s="19" t="s">
        <v>2054</v>
      </c>
      <c r="C217" s="21" t="s">
        <v>1392</v>
      </c>
      <c r="D217" s="21" t="s">
        <v>88</v>
      </c>
      <c r="E217" s="20" t="s">
        <v>89</v>
      </c>
      <c r="F217" s="21">
        <v>2002.0</v>
      </c>
      <c r="G217" s="21" t="s">
        <v>2055</v>
      </c>
      <c r="H217" s="23" t="s">
        <v>2056</v>
      </c>
      <c r="I217" s="21" t="s">
        <v>2057</v>
      </c>
      <c r="J217" s="24" t="s">
        <v>2058</v>
      </c>
      <c r="K217" s="19"/>
      <c r="L217" s="19"/>
      <c r="M217" s="19" t="s">
        <v>110</v>
      </c>
      <c r="N217" s="19"/>
      <c r="O217" s="19"/>
      <c r="P217" s="19"/>
      <c r="Q217" s="25" t="s">
        <v>1082</v>
      </c>
      <c r="R217" s="25">
        <v>20.0</v>
      </c>
      <c r="S217" s="19" t="s">
        <v>101</v>
      </c>
      <c r="T217" s="19"/>
      <c r="U217" s="25"/>
      <c r="V217" s="25"/>
      <c r="W217" s="42"/>
      <c r="X217" s="43"/>
      <c r="Y217" s="43"/>
      <c r="Z217" s="43"/>
    </row>
    <row r="218" ht="19.5" hidden="1" customHeight="1">
      <c r="A218" s="19" t="s">
        <v>2059</v>
      </c>
      <c r="B218" s="19" t="s">
        <v>2059</v>
      </c>
      <c r="C218" s="20" t="s">
        <v>2060</v>
      </c>
      <c r="D218" s="20" t="s">
        <v>2061</v>
      </c>
      <c r="E218" s="20" t="s">
        <v>126</v>
      </c>
      <c r="F218" s="40" t="s">
        <v>2062</v>
      </c>
      <c r="G218" s="21" t="s">
        <v>2063</v>
      </c>
      <c r="H218" s="23" t="s">
        <v>2064</v>
      </c>
      <c r="I218" s="21" t="s">
        <v>2065</v>
      </c>
      <c r="J218" s="24" t="s">
        <v>2066</v>
      </c>
      <c r="K218" s="19" t="s">
        <v>2067</v>
      </c>
      <c r="L218" s="24" t="s">
        <v>2068</v>
      </c>
      <c r="M218" s="19" t="s">
        <v>110</v>
      </c>
      <c r="N218" s="19"/>
      <c r="O218" s="19"/>
      <c r="P218" s="19"/>
      <c r="Q218" s="25" t="s">
        <v>2069</v>
      </c>
      <c r="R218" s="29">
        <v>52790.0</v>
      </c>
      <c r="S218" s="19" t="s">
        <v>101</v>
      </c>
      <c r="T218" s="19"/>
      <c r="U218" s="25"/>
      <c r="V218" s="25"/>
      <c r="W218" s="42"/>
      <c r="X218" s="43"/>
      <c r="Y218" s="43"/>
      <c r="Z218" s="43"/>
    </row>
    <row r="219" ht="19.5" hidden="1" customHeight="1">
      <c r="A219" s="19" t="s">
        <v>2070</v>
      </c>
      <c r="B219" s="19" t="s">
        <v>2071</v>
      </c>
      <c r="C219" s="20" t="s">
        <v>2072</v>
      </c>
      <c r="D219" s="20" t="s">
        <v>1119</v>
      </c>
      <c r="E219" s="20" t="s">
        <v>89</v>
      </c>
      <c r="F219" s="21">
        <v>1996.0</v>
      </c>
      <c r="G219" s="21" t="s">
        <v>2073</v>
      </c>
      <c r="H219" s="30" t="s">
        <v>2074</v>
      </c>
      <c r="I219" s="21" t="s">
        <v>2075</v>
      </c>
      <c r="J219" s="24" t="s">
        <v>2076</v>
      </c>
      <c r="K219" s="19" t="s">
        <v>2077</v>
      </c>
      <c r="L219" s="24" t="s">
        <v>2078</v>
      </c>
      <c r="M219" s="19"/>
      <c r="N219" s="19"/>
      <c r="O219" s="19"/>
      <c r="P219" s="19" t="s">
        <v>2079</v>
      </c>
      <c r="Q219" s="25" t="s">
        <v>2080</v>
      </c>
      <c r="R219" s="29">
        <v>1988.0</v>
      </c>
      <c r="S219" s="19" t="s">
        <v>159</v>
      </c>
      <c r="T219" s="19" t="s">
        <v>2081</v>
      </c>
      <c r="U219" s="25"/>
      <c r="V219" s="25">
        <v>2017.0</v>
      </c>
      <c r="W219" s="42"/>
      <c r="X219" s="43"/>
      <c r="Y219" s="43"/>
      <c r="Z219" s="43"/>
    </row>
    <row r="220" ht="19.5" hidden="1" customHeight="1">
      <c r="A220" s="19" t="s">
        <v>2082</v>
      </c>
      <c r="B220" s="19" t="s">
        <v>2083</v>
      </c>
      <c r="C220" s="20" t="s">
        <v>2084</v>
      </c>
      <c r="D220" s="20" t="s">
        <v>1119</v>
      </c>
      <c r="E220" s="20" t="s">
        <v>89</v>
      </c>
      <c r="F220" s="22">
        <v>39448.0</v>
      </c>
      <c r="G220" s="21" t="s">
        <v>2085</v>
      </c>
      <c r="H220" s="23" t="s">
        <v>2086</v>
      </c>
      <c r="I220" s="21" t="s">
        <v>2087</v>
      </c>
      <c r="J220" s="24" t="s">
        <v>2088</v>
      </c>
      <c r="K220" s="19"/>
      <c r="L220" s="19"/>
      <c r="M220" s="19" t="s">
        <v>110</v>
      </c>
      <c r="N220" s="19"/>
      <c r="O220" s="19"/>
      <c r="P220" s="19"/>
      <c r="Q220" s="25" t="s">
        <v>212</v>
      </c>
      <c r="R220" s="25">
        <v>7.0</v>
      </c>
      <c r="S220" s="19" t="s">
        <v>101</v>
      </c>
      <c r="T220" s="19"/>
      <c r="U220" s="25"/>
      <c r="V220" s="25"/>
      <c r="W220" s="42"/>
      <c r="X220" s="43"/>
      <c r="Y220" s="43"/>
      <c r="Z220" s="43"/>
    </row>
    <row r="221" ht="19.5" hidden="1" customHeight="1">
      <c r="A221" s="19" t="s">
        <v>2089</v>
      </c>
      <c r="B221" s="19" t="s">
        <v>2090</v>
      </c>
      <c r="C221" s="20" t="s">
        <v>2091</v>
      </c>
      <c r="D221" s="21" t="s">
        <v>753</v>
      </c>
      <c r="E221" s="20" t="s">
        <v>89</v>
      </c>
      <c r="F221" s="21">
        <v>1973.0</v>
      </c>
      <c r="G221" s="21" t="s">
        <v>2092</v>
      </c>
      <c r="H221" s="23" t="s">
        <v>2093</v>
      </c>
      <c r="I221" s="21" t="s">
        <v>2094</v>
      </c>
      <c r="J221" s="24" t="s">
        <v>2095</v>
      </c>
      <c r="K221" s="19"/>
      <c r="L221" s="19"/>
      <c r="M221" s="19" t="s">
        <v>110</v>
      </c>
      <c r="N221" s="19"/>
      <c r="O221" s="19" t="s">
        <v>2027</v>
      </c>
      <c r="P221" s="19" t="s">
        <v>2096</v>
      </c>
      <c r="Q221" s="25" t="s">
        <v>2097</v>
      </c>
      <c r="R221" s="25">
        <v>30.0</v>
      </c>
      <c r="S221" s="19" t="s">
        <v>101</v>
      </c>
      <c r="T221" s="19"/>
      <c r="U221" s="25"/>
      <c r="V221" s="25"/>
      <c r="W221" s="42"/>
      <c r="X221" s="43"/>
      <c r="Y221" s="43"/>
      <c r="Z221" s="43"/>
    </row>
    <row r="222" ht="19.5" hidden="1" customHeight="1">
      <c r="A222" s="19" t="s">
        <v>2098</v>
      </c>
      <c r="B222" s="19" t="s">
        <v>2098</v>
      </c>
      <c r="C222" s="20" t="s">
        <v>1392</v>
      </c>
      <c r="D222" s="20" t="s">
        <v>88</v>
      </c>
      <c r="E222" s="20" t="s">
        <v>89</v>
      </c>
      <c r="F222" s="22">
        <v>43517.0</v>
      </c>
      <c r="G222" s="21" t="s">
        <v>2099</v>
      </c>
      <c r="H222" s="19"/>
      <c r="I222" s="26"/>
      <c r="J222" s="19"/>
      <c r="K222" s="19"/>
      <c r="L222" s="19"/>
      <c r="M222" s="19"/>
      <c r="N222" s="19"/>
      <c r="O222" s="19" t="s">
        <v>371</v>
      </c>
      <c r="P222" s="19"/>
      <c r="Q222" s="25" t="s">
        <v>2100</v>
      </c>
      <c r="R222" s="25">
        <v>13.0</v>
      </c>
      <c r="S222" s="19" t="s">
        <v>159</v>
      </c>
      <c r="T222" s="19" t="s">
        <v>2101</v>
      </c>
      <c r="U222" s="38"/>
      <c r="V222" s="38">
        <v>43539.0</v>
      </c>
      <c r="W222" s="42"/>
      <c r="X222" s="43"/>
      <c r="Y222" s="43"/>
      <c r="Z222" s="43"/>
    </row>
    <row r="223" ht="19.5" hidden="1" customHeight="1">
      <c r="A223" s="19" t="s">
        <v>2102</v>
      </c>
      <c r="B223" s="19" t="s">
        <v>2103</v>
      </c>
      <c r="C223" s="20" t="s">
        <v>115</v>
      </c>
      <c r="D223" s="21" t="s">
        <v>115</v>
      </c>
      <c r="E223" s="20" t="s">
        <v>89</v>
      </c>
      <c r="F223" s="21">
        <v>2011.0</v>
      </c>
      <c r="G223" s="21" t="s">
        <v>2104</v>
      </c>
      <c r="H223" s="30" t="s">
        <v>2105</v>
      </c>
      <c r="I223" s="21" t="s">
        <v>2106</v>
      </c>
      <c r="J223" s="24" t="s">
        <v>2107</v>
      </c>
      <c r="K223" s="19"/>
      <c r="L223" s="19"/>
      <c r="M223" s="19" t="s">
        <v>110</v>
      </c>
      <c r="N223" s="19"/>
      <c r="O223" s="19" t="s">
        <v>371</v>
      </c>
      <c r="P223" s="19" t="s">
        <v>2108</v>
      </c>
      <c r="Q223" s="25" t="s">
        <v>223</v>
      </c>
      <c r="R223" s="25">
        <v>29.0</v>
      </c>
      <c r="S223" s="19" t="s">
        <v>101</v>
      </c>
      <c r="T223" s="19"/>
      <c r="U223" s="25"/>
      <c r="V223" s="25"/>
      <c r="W223" s="42"/>
      <c r="X223" s="43"/>
      <c r="Y223" s="43"/>
      <c r="Z223" s="43"/>
    </row>
    <row r="224" ht="19.5" hidden="1" customHeight="1">
      <c r="A224" s="19" t="s">
        <v>2109</v>
      </c>
      <c r="B224" s="19" t="s">
        <v>2110</v>
      </c>
      <c r="C224" s="20" t="s">
        <v>115</v>
      </c>
      <c r="D224" s="20" t="s">
        <v>115</v>
      </c>
      <c r="E224" s="20" t="s">
        <v>89</v>
      </c>
      <c r="F224" s="22">
        <v>40848.0</v>
      </c>
      <c r="G224" s="21" t="s">
        <v>2111</v>
      </c>
      <c r="H224" s="23" t="s">
        <v>2112</v>
      </c>
      <c r="I224" s="21" t="s">
        <v>2113</v>
      </c>
      <c r="J224" s="24" t="s">
        <v>2114</v>
      </c>
      <c r="K224" s="19" t="s">
        <v>2115</v>
      </c>
      <c r="L224" s="24" t="s">
        <v>2116</v>
      </c>
      <c r="M224" s="19" t="s">
        <v>110</v>
      </c>
      <c r="N224" s="19"/>
      <c r="O224" s="19" t="s">
        <v>1387</v>
      </c>
      <c r="P224" s="19" t="s">
        <v>2117</v>
      </c>
      <c r="Q224" s="25" t="s">
        <v>2118</v>
      </c>
      <c r="R224" s="25">
        <v>292.0</v>
      </c>
      <c r="S224" s="19" t="s">
        <v>101</v>
      </c>
      <c r="T224" s="19"/>
      <c r="U224" s="25"/>
      <c r="V224" s="25"/>
      <c r="W224" s="42"/>
      <c r="X224" s="43"/>
      <c r="Y224" s="43"/>
      <c r="Z224" s="43"/>
    </row>
    <row r="225" ht="19.5" hidden="1" customHeight="1">
      <c r="A225" s="19" t="s">
        <v>2119</v>
      </c>
      <c r="B225" s="19" t="s">
        <v>2120</v>
      </c>
      <c r="C225" s="20" t="s">
        <v>115</v>
      </c>
      <c r="D225" s="21" t="s">
        <v>115</v>
      </c>
      <c r="E225" s="20" t="s">
        <v>89</v>
      </c>
      <c r="F225" s="37">
        <v>43497.0</v>
      </c>
      <c r="G225" s="21" t="s">
        <v>2121</v>
      </c>
      <c r="H225" s="23" t="s">
        <v>2122</v>
      </c>
      <c r="I225" s="21" t="s">
        <v>2123</v>
      </c>
      <c r="J225" s="24" t="s">
        <v>2124</v>
      </c>
      <c r="K225" s="19" t="s">
        <v>2125</v>
      </c>
      <c r="L225" s="24" t="s">
        <v>2126</v>
      </c>
      <c r="M225" s="19" t="s">
        <v>110</v>
      </c>
      <c r="N225" s="19"/>
      <c r="O225" s="19" t="s">
        <v>133</v>
      </c>
      <c r="P225" s="19" t="s">
        <v>884</v>
      </c>
      <c r="Q225" s="25" t="s">
        <v>212</v>
      </c>
      <c r="R225" s="25">
        <v>10.0</v>
      </c>
      <c r="S225" s="19" t="s">
        <v>101</v>
      </c>
      <c r="T225" s="19"/>
      <c r="U225" s="25"/>
      <c r="V225" s="25"/>
      <c r="W225" s="42"/>
      <c r="X225" s="43"/>
      <c r="Y225" s="43"/>
      <c r="Z225" s="43"/>
    </row>
    <row r="226" ht="19.5" hidden="1" customHeight="1">
      <c r="A226" s="19" t="s">
        <v>2127</v>
      </c>
      <c r="B226" s="19" t="s">
        <v>2128</v>
      </c>
      <c r="C226" s="20" t="s">
        <v>2129</v>
      </c>
      <c r="D226" s="20" t="s">
        <v>2130</v>
      </c>
      <c r="E226" s="20" t="s">
        <v>1299</v>
      </c>
      <c r="F226" s="22">
        <v>39609.0</v>
      </c>
      <c r="G226" s="21" t="s">
        <v>2131</v>
      </c>
      <c r="H226" s="23" t="s">
        <v>2132</v>
      </c>
      <c r="I226" s="19"/>
      <c r="J226" s="19"/>
      <c r="K226" s="19"/>
      <c r="L226" s="19"/>
      <c r="M226" s="19" t="s">
        <v>110</v>
      </c>
      <c r="N226" s="19"/>
      <c r="O226" s="19" t="s">
        <v>264</v>
      </c>
      <c r="P226" s="19"/>
      <c r="Q226" s="25"/>
      <c r="R226" s="25"/>
      <c r="S226" s="19" t="s">
        <v>101</v>
      </c>
      <c r="T226" s="19"/>
      <c r="U226" s="25"/>
      <c r="V226" s="25"/>
      <c r="W226" s="4"/>
      <c r="X226" s="4"/>
      <c r="Y226" s="4"/>
      <c r="Z226" s="4"/>
    </row>
    <row r="227" ht="19.5" customHeight="1">
      <c r="A227" s="19" t="s">
        <v>2133</v>
      </c>
      <c r="B227" s="19" t="s">
        <v>2134</v>
      </c>
      <c r="C227" s="20" t="s">
        <v>2135</v>
      </c>
      <c r="D227" s="20" t="s">
        <v>1119</v>
      </c>
      <c r="E227" s="20" t="s">
        <v>89</v>
      </c>
      <c r="F227" s="21">
        <v>1914.0</v>
      </c>
      <c r="G227" s="21" t="s">
        <v>2136</v>
      </c>
      <c r="H227" s="23" t="s">
        <v>2137</v>
      </c>
      <c r="I227" s="21" t="s">
        <v>2138</v>
      </c>
      <c r="J227" s="24" t="s">
        <v>2139</v>
      </c>
      <c r="K227" s="19"/>
      <c r="L227" s="19"/>
      <c r="M227" s="19" t="s">
        <v>96</v>
      </c>
      <c r="N227" s="19" t="s">
        <v>2140</v>
      </c>
      <c r="O227" s="19" t="s">
        <v>371</v>
      </c>
      <c r="P227" s="19" t="s">
        <v>1082</v>
      </c>
      <c r="Q227" s="25" t="s">
        <v>2141</v>
      </c>
      <c r="R227" s="29">
        <v>27173.0</v>
      </c>
      <c r="S227" s="19" t="s">
        <v>159</v>
      </c>
      <c r="T227" s="19" t="s">
        <v>2142</v>
      </c>
      <c r="U227" s="36"/>
      <c r="V227" s="36">
        <v>43028.0</v>
      </c>
      <c r="W227" s="42"/>
      <c r="X227" s="43"/>
      <c r="Y227" s="43"/>
      <c r="Z227" s="43"/>
    </row>
    <row r="228" ht="19.5" hidden="1" customHeight="1">
      <c r="A228" s="19" t="s">
        <v>2143</v>
      </c>
      <c r="B228" s="19" t="s">
        <v>2144</v>
      </c>
      <c r="C228" s="20" t="s">
        <v>2145</v>
      </c>
      <c r="D228" s="20" t="s">
        <v>88</v>
      </c>
      <c r="E228" s="21" t="s">
        <v>89</v>
      </c>
      <c r="F228" s="21">
        <v>1999.0</v>
      </c>
      <c r="G228" s="21" t="s">
        <v>2146</v>
      </c>
      <c r="H228" s="23" t="s">
        <v>2147</v>
      </c>
      <c r="I228" s="21" t="s">
        <v>2148</v>
      </c>
      <c r="J228" s="24" t="s">
        <v>2149</v>
      </c>
      <c r="K228" s="19"/>
      <c r="L228" s="19"/>
      <c r="M228" s="19" t="s">
        <v>110</v>
      </c>
      <c r="N228" s="19"/>
      <c r="O228" s="19"/>
      <c r="P228" s="19"/>
      <c r="Q228" s="25" t="s">
        <v>1059</v>
      </c>
      <c r="R228" s="25">
        <v>152.0</v>
      </c>
      <c r="S228" s="21" t="s">
        <v>159</v>
      </c>
      <c r="T228" s="21" t="s">
        <v>2150</v>
      </c>
      <c r="U228" s="31"/>
      <c r="V228" s="31">
        <v>2021.0</v>
      </c>
      <c r="W228" s="4"/>
      <c r="X228" s="4"/>
      <c r="Y228" s="4"/>
      <c r="Z228" s="4"/>
    </row>
    <row r="229" ht="19.5" hidden="1" customHeight="1">
      <c r="A229" s="19" t="s">
        <v>2151</v>
      </c>
      <c r="B229" s="19" t="s">
        <v>2152</v>
      </c>
      <c r="C229" s="20" t="s">
        <v>2153</v>
      </c>
      <c r="D229" s="20" t="s">
        <v>695</v>
      </c>
      <c r="E229" s="20" t="s">
        <v>89</v>
      </c>
      <c r="F229" s="21">
        <v>1985.0</v>
      </c>
      <c r="G229" s="21" t="s">
        <v>2154</v>
      </c>
      <c r="H229" s="30" t="s">
        <v>2155</v>
      </c>
      <c r="I229" s="21" t="s">
        <v>2156</v>
      </c>
      <c r="J229" s="24" t="s">
        <v>2157</v>
      </c>
      <c r="K229" s="19" t="s">
        <v>2158</v>
      </c>
      <c r="L229" s="24" t="s">
        <v>2159</v>
      </c>
      <c r="M229" s="19" t="s">
        <v>110</v>
      </c>
      <c r="N229" s="19"/>
      <c r="O229" s="19"/>
      <c r="P229" s="19"/>
      <c r="Q229" s="25" t="s">
        <v>2160</v>
      </c>
      <c r="R229" s="25">
        <v>800.0</v>
      </c>
      <c r="S229" s="19" t="s">
        <v>101</v>
      </c>
      <c r="T229" s="19"/>
      <c r="U229" s="25"/>
      <c r="V229" s="25"/>
      <c r="W229" s="4"/>
      <c r="X229" s="4"/>
      <c r="Y229" s="4"/>
      <c r="Z229" s="4"/>
    </row>
    <row r="230" ht="19.5" hidden="1" customHeight="1">
      <c r="A230" s="19" t="s">
        <v>2161</v>
      </c>
      <c r="B230" s="19" t="s">
        <v>2162</v>
      </c>
      <c r="C230" s="20" t="s">
        <v>2163</v>
      </c>
      <c r="D230" s="26"/>
      <c r="E230" s="20" t="s">
        <v>2164</v>
      </c>
      <c r="F230" s="21">
        <v>2012.0</v>
      </c>
      <c r="G230" s="21" t="s">
        <v>2165</v>
      </c>
      <c r="H230" s="23" t="s">
        <v>2166</v>
      </c>
      <c r="I230" s="21" t="s">
        <v>2167</v>
      </c>
      <c r="J230" s="24" t="s">
        <v>2168</v>
      </c>
      <c r="K230" s="19"/>
      <c r="L230" s="19"/>
      <c r="M230" s="19" t="s">
        <v>110</v>
      </c>
      <c r="N230" s="19"/>
      <c r="O230" s="19"/>
      <c r="P230" s="19"/>
      <c r="Q230" s="25"/>
      <c r="R230" s="25">
        <v>22.0</v>
      </c>
      <c r="S230" s="19" t="s">
        <v>101</v>
      </c>
      <c r="T230" s="19"/>
      <c r="U230" s="25"/>
      <c r="V230" s="25"/>
      <c r="W230" s="42"/>
      <c r="X230" s="43"/>
      <c r="Y230" s="43"/>
      <c r="Z230" s="43"/>
    </row>
    <row r="231" ht="19.5" hidden="1" customHeight="1">
      <c r="A231" s="19" t="s">
        <v>2169</v>
      </c>
      <c r="B231" s="19" t="s">
        <v>2170</v>
      </c>
      <c r="C231" s="20" t="s">
        <v>87</v>
      </c>
      <c r="D231" s="20" t="s">
        <v>88</v>
      </c>
      <c r="E231" s="21" t="s">
        <v>89</v>
      </c>
      <c r="F231" s="21">
        <v>2015.0</v>
      </c>
      <c r="G231" s="21" t="s">
        <v>2171</v>
      </c>
      <c r="H231" s="23" t="s">
        <v>2172</v>
      </c>
      <c r="I231" s="21" t="s">
        <v>2173</v>
      </c>
      <c r="J231" s="24" t="s">
        <v>2174</v>
      </c>
      <c r="K231" s="19" t="s">
        <v>2175</v>
      </c>
      <c r="L231" s="24" t="s">
        <v>2176</v>
      </c>
      <c r="M231" s="19" t="s">
        <v>110</v>
      </c>
      <c r="N231" s="19"/>
      <c r="O231" s="19"/>
      <c r="P231" s="19"/>
      <c r="Q231" s="25" t="s">
        <v>266</v>
      </c>
      <c r="R231" s="25">
        <v>47.0</v>
      </c>
      <c r="S231" s="19" t="s">
        <v>101</v>
      </c>
      <c r="T231" s="19"/>
      <c r="U231" s="25"/>
      <c r="V231" s="25"/>
      <c r="W231" s="42"/>
      <c r="X231" s="43"/>
      <c r="Y231" s="43"/>
      <c r="Z231" s="43"/>
    </row>
    <row r="232" ht="19.5" hidden="1" customHeight="1">
      <c r="A232" s="19" t="s">
        <v>2177</v>
      </c>
      <c r="B232" s="19" t="s">
        <v>2178</v>
      </c>
      <c r="C232" s="20" t="s">
        <v>1958</v>
      </c>
      <c r="D232" s="20" t="s">
        <v>125</v>
      </c>
      <c r="E232" s="20" t="s">
        <v>126</v>
      </c>
      <c r="F232" s="21">
        <v>2013.0</v>
      </c>
      <c r="G232" s="21" t="s">
        <v>2179</v>
      </c>
      <c r="H232" s="23" t="s">
        <v>2180</v>
      </c>
      <c r="I232" s="21" t="s">
        <v>2181</v>
      </c>
      <c r="J232" s="24" t="s">
        <v>2182</v>
      </c>
      <c r="K232" s="19"/>
      <c r="L232" s="19"/>
      <c r="M232" s="19" t="s">
        <v>110</v>
      </c>
      <c r="N232" s="19"/>
      <c r="O232" s="19" t="s">
        <v>264</v>
      </c>
      <c r="P232" s="19" t="s">
        <v>2183</v>
      </c>
      <c r="Q232" s="25" t="s">
        <v>266</v>
      </c>
      <c r="R232" s="25">
        <v>50.0</v>
      </c>
      <c r="S232" s="19" t="s">
        <v>101</v>
      </c>
      <c r="T232" s="19"/>
      <c r="U232" s="25"/>
      <c r="V232" s="25"/>
      <c r="W232" s="4"/>
      <c r="X232" s="4"/>
      <c r="Y232" s="4"/>
      <c r="Z232" s="4"/>
    </row>
    <row r="233" ht="19.5" hidden="1" customHeight="1">
      <c r="A233" s="19" t="s">
        <v>2184</v>
      </c>
      <c r="B233" s="19" t="s">
        <v>2185</v>
      </c>
      <c r="C233" s="20" t="s">
        <v>376</v>
      </c>
      <c r="D233" s="20" t="s">
        <v>88</v>
      </c>
      <c r="E233" s="21" t="s">
        <v>89</v>
      </c>
      <c r="F233" s="21">
        <v>2010.0</v>
      </c>
      <c r="G233" s="21" t="s">
        <v>2186</v>
      </c>
      <c r="H233" s="23" t="s">
        <v>2187</v>
      </c>
      <c r="I233" s="21" t="s">
        <v>2188</v>
      </c>
      <c r="J233" s="24" t="s">
        <v>2189</v>
      </c>
      <c r="K233" s="19" t="s">
        <v>2190</v>
      </c>
      <c r="L233" s="24" t="s">
        <v>2191</v>
      </c>
      <c r="M233" s="19" t="s">
        <v>110</v>
      </c>
      <c r="N233" s="19"/>
      <c r="O233" s="19" t="s">
        <v>264</v>
      </c>
      <c r="P233" s="19" t="s">
        <v>2192</v>
      </c>
      <c r="Q233" s="25" t="s">
        <v>453</v>
      </c>
      <c r="R233" s="25">
        <v>52.0</v>
      </c>
      <c r="S233" s="19" t="s">
        <v>159</v>
      </c>
      <c r="T233" s="19" t="s">
        <v>2193</v>
      </c>
      <c r="U233" s="38"/>
      <c r="V233" s="38">
        <v>43866.0</v>
      </c>
      <c r="W233" s="42"/>
      <c r="X233" s="43"/>
      <c r="Y233" s="43"/>
      <c r="Z233" s="43"/>
    </row>
    <row r="234" ht="19.5" hidden="1" customHeight="1">
      <c r="A234" s="19" t="s">
        <v>2194</v>
      </c>
      <c r="B234" s="19" t="s">
        <v>2195</v>
      </c>
      <c r="C234" s="20" t="s">
        <v>115</v>
      </c>
      <c r="D234" s="21" t="s">
        <v>115</v>
      </c>
      <c r="E234" s="20" t="s">
        <v>89</v>
      </c>
      <c r="F234" s="22">
        <v>42401.0</v>
      </c>
      <c r="G234" s="21" t="s">
        <v>2196</v>
      </c>
      <c r="H234" s="23" t="s">
        <v>2197</v>
      </c>
      <c r="I234" s="21" t="s">
        <v>2198</v>
      </c>
      <c r="J234" s="24" t="s">
        <v>2199</v>
      </c>
      <c r="K234" s="19" t="s">
        <v>2200</v>
      </c>
      <c r="L234" s="24" t="s">
        <v>2201</v>
      </c>
      <c r="M234" s="19" t="s">
        <v>110</v>
      </c>
      <c r="N234" s="19"/>
      <c r="O234" s="19" t="s">
        <v>244</v>
      </c>
      <c r="P234" s="19" t="s">
        <v>2202</v>
      </c>
      <c r="Q234" s="25" t="s">
        <v>2203</v>
      </c>
      <c r="R234" s="25">
        <v>195.0</v>
      </c>
      <c r="S234" s="19" t="s">
        <v>101</v>
      </c>
      <c r="T234" s="19"/>
      <c r="U234" s="25"/>
      <c r="V234" s="25"/>
      <c r="W234" s="4"/>
      <c r="X234" s="4"/>
      <c r="Y234" s="4"/>
      <c r="Z234" s="4"/>
    </row>
    <row r="235" ht="19.5" hidden="1" customHeight="1">
      <c r="A235" s="19" t="s">
        <v>2204</v>
      </c>
      <c r="B235" s="19" t="s">
        <v>2205</v>
      </c>
      <c r="C235" s="20" t="s">
        <v>2206</v>
      </c>
      <c r="D235" s="20" t="s">
        <v>88</v>
      </c>
      <c r="E235" s="21" t="s">
        <v>89</v>
      </c>
      <c r="F235" s="21">
        <v>2012.0</v>
      </c>
      <c r="G235" s="21" t="s">
        <v>2207</v>
      </c>
      <c r="H235" s="23" t="s">
        <v>2208</v>
      </c>
      <c r="I235" s="21" t="s">
        <v>2209</v>
      </c>
      <c r="J235" s="24" t="s">
        <v>2210</v>
      </c>
      <c r="K235" s="19" t="s">
        <v>2211</v>
      </c>
      <c r="L235" s="24" t="s">
        <v>2212</v>
      </c>
      <c r="M235" s="19" t="s">
        <v>110</v>
      </c>
      <c r="N235" s="19"/>
      <c r="O235" s="19" t="s">
        <v>244</v>
      </c>
      <c r="P235" s="19" t="s">
        <v>2213</v>
      </c>
      <c r="Q235" s="25" t="s">
        <v>2214</v>
      </c>
      <c r="R235" s="25">
        <v>60.0</v>
      </c>
      <c r="S235" s="19" t="s">
        <v>101</v>
      </c>
      <c r="T235" s="19"/>
      <c r="U235" s="25"/>
      <c r="V235" s="25"/>
      <c r="W235" s="4"/>
      <c r="X235" s="4"/>
      <c r="Y235" s="4"/>
      <c r="Z235" s="4"/>
    </row>
    <row r="236" ht="19.5" hidden="1" customHeight="1">
      <c r="A236" s="19" t="s">
        <v>2215</v>
      </c>
      <c r="B236" s="19" t="s">
        <v>2215</v>
      </c>
      <c r="C236" s="20" t="s">
        <v>207</v>
      </c>
      <c r="D236" s="20" t="s">
        <v>887</v>
      </c>
      <c r="E236" s="20" t="s">
        <v>89</v>
      </c>
      <c r="F236" s="22">
        <v>40179.0</v>
      </c>
      <c r="G236" s="21" t="s">
        <v>2216</v>
      </c>
      <c r="H236" s="30" t="s">
        <v>2217</v>
      </c>
      <c r="I236" s="21" t="s">
        <v>2218</v>
      </c>
      <c r="J236" s="24" t="s">
        <v>2219</v>
      </c>
      <c r="K236" s="19"/>
      <c r="L236" s="19"/>
      <c r="M236" s="19" t="s">
        <v>110</v>
      </c>
      <c r="N236" s="19"/>
      <c r="O236" s="19"/>
      <c r="P236" s="19"/>
      <c r="Q236" s="25" t="s">
        <v>223</v>
      </c>
      <c r="R236" s="25">
        <v>17.0</v>
      </c>
      <c r="S236" s="19" t="s">
        <v>101</v>
      </c>
      <c r="T236" s="19"/>
      <c r="U236" s="25"/>
      <c r="V236" s="25"/>
      <c r="W236" s="4"/>
      <c r="X236" s="4"/>
      <c r="Y236" s="4"/>
      <c r="Z236" s="4"/>
    </row>
    <row r="237" ht="19.5" hidden="1" customHeight="1">
      <c r="A237" s="19" t="s">
        <v>2220</v>
      </c>
      <c r="B237" s="19" t="s">
        <v>2221</v>
      </c>
      <c r="C237" s="20" t="s">
        <v>2222</v>
      </c>
      <c r="D237" s="20" t="s">
        <v>2223</v>
      </c>
      <c r="E237" s="20" t="s">
        <v>197</v>
      </c>
      <c r="F237" s="21">
        <v>2018.0</v>
      </c>
      <c r="G237" s="21" t="s">
        <v>2224</v>
      </c>
      <c r="H237" s="23" t="s">
        <v>2225</v>
      </c>
      <c r="I237" s="21" t="s">
        <v>2226</v>
      </c>
      <c r="J237" s="24" t="s">
        <v>2227</v>
      </c>
      <c r="K237" s="19"/>
      <c r="L237" s="19"/>
      <c r="M237" s="19" t="s">
        <v>110</v>
      </c>
      <c r="N237" s="19"/>
      <c r="O237" s="19" t="s">
        <v>509</v>
      </c>
      <c r="P237" s="19"/>
      <c r="Q237" s="25" t="s">
        <v>2228</v>
      </c>
      <c r="R237" s="25">
        <v>10.0</v>
      </c>
      <c r="S237" s="19" t="s">
        <v>101</v>
      </c>
      <c r="T237" s="19"/>
      <c r="U237" s="25"/>
      <c r="V237" s="25"/>
      <c r="W237" s="4"/>
      <c r="X237" s="4"/>
      <c r="Y237" s="4"/>
      <c r="Z237" s="4"/>
    </row>
    <row r="238" ht="19.5" hidden="1" customHeight="1">
      <c r="A238" s="19" t="s">
        <v>2229</v>
      </c>
      <c r="B238" s="19" t="s">
        <v>2230</v>
      </c>
      <c r="C238" s="41" t="s">
        <v>2231</v>
      </c>
      <c r="D238" s="20" t="s">
        <v>1831</v>
      </c>
      <c r="E238" s="20" t="s">
        <v>89</v>
      </c>
      <c r="F238" s="21">
        <v>2014.0</v>
      </c>
      <c r="G238" s="21" t="s">
        <v>2232</v>
      </c>
      <c r="H238" s="23" t="s">
        <v>2233</v>
      </c>
      <c r="I238" s="21" t="s">
        <v>2234</v>
      </c>
      <c r="J238" s="19"/>
      <c r="K238" s="19" t="s">
        <v>2235</v>
      </c>
      <c r="L238" s="24" t="s">
        <v>2236</v>
      </c>
      <c r="M238" s="19" t="s">
        <v>110</v>
      </c>
      <c r="N238" s="19"/>
      <c r="O238" s="19"/>
      <c r="P238" s="19" t="s">
        <v>212</v>
      </c>
      <c r="Q238" s="25" t="s">
        <v>711</v>
      </c>
      <c r="R238" s="25">
        <v>100.0</v>
      </c>
      <c r="S238" s="19" t="s">
        <v>101</v>
      </c>
      <c r="T238" s="19"/>
      <c r="U238" s="25"/>
      <c r="V238" s="25"/>
      <c r="W238" s="4"/>
      <c r="X238" s="4"/>
      <c r="Y238" s="4"/>
      <c r="Z238" s="4"/>
    </row>
    <row r="239" ht="19.5" hidden="1" customHeight="1">
      <c r="A239" s="21" t="s">
        <v>2237</v>
      </c>
      <c r="B239" s="21" t="s">
        <v>2238</v>
      </c>
      <c r="C239" s="21" t="s">
        <v>226</v>
      </c>
      <c r="D239" s="21" t="s">
        <v>2239</v>
      </c>
      <c r="E239" s="21" t="s">
        <v>89</v>
      </c>
      <c r="F239" s="21">
        <v>2007.0</v>
      </c>
      <c r="G239" s="21"/>
      <c r="H239" s="23" t="s">
        <v>2240</v>
      </c>
      <c r="I239" s="21"/>
      <c r="J239" s="19"/>
      <c r="K239" s="19"/>
      <c r="L239" s="19"/>
      <c r="M239" s="19"/>
      <c r="N239" s="19"/>
      <c r="O239" s="19"/>
      <c r="P239" s="19"/>
      <c r="Q239" s="25"/>
      <c r="R239" s="31">
        <v>38.0</v>
      </c>
      <c r="S239" s="21" t="s">
        <v>159</v>
      </c>
      <c r="T239" s="21" t="s">
        <v>2241</v>
      </c>
      <c r="U239" s="31"/>
      <c r="V239" s="31">
        <v>2021.0</v>
      </c>
      <c r="W239" s="42"/>
      <c r="X239" s="43"/>
      <c r="Y239" s="43"/>
      <c r="Z239" s="43"/>
    </row>
    <row r="240" ht="19.5" hidden="1" customHeight="1">
      <c r="A240" s="19" t="s">
        <v>674</v>
      </c>
      <c r="B240" s="19" t="s">
        <v>2242</v>
      </c>
      <c r="C240" s="41" t="s">
        <v>1094</v>
      </c>
      <c r="D240" s="20" t="s">
        <v>1094</v>
      </c>
      <c r="E240" s="20" t="s">
        <v>151</v>
      </c>
      <c r="F240" s="55">
        <v>2011.0</v>
      </c>
      <c r="G240" s="55" t="s">
        <v>2243</v>
      </c>
      <c r="H240" s="56" t="s">
        <v>2244</v>
      </c>
      <c r="I240" s="55" t="s">
        <v>2245</v>
      </c>
      <c r="J240" s="24" t="s">
        <v>2246</v>
      </c>
      <c r="K240" s="19" t="s">
        <v>2247</v>
      </c>
      <c r="L240" s="19"/>
      <c r="M240" s="19" t="s">
        <v>110</v>
      </c>
      <c r="N240" s="19"/>
      <c r="O240" s="19" t="s">
        <v>244</v>
      </c>
      <c r="P240" s="19" t="s">
        <v>2248</v>
      </c>
      <c r="Q240" s="25" t="s">
        <v>2249</v>
      </c>
      <c r="R240" s="25">
        <v>175.0</v>
      </c>
      <c r="S240" s="19" t="s">
        <v>101</v>
      </c>
      <c r="T240" s="19"/>
      <c r="U240" s="25"/>
      <c r="V240" s="25"/>
      <c r="W240" s="4"/>
      <c r="X240" s="4"/>
      <c r="Y240" s="4"/>
      <c r="Z240" s="4"/>
    </row>
    <row r="241" ht="19.5" hidden="1" customHeight="1">
      <c r="A241" s="19" t="s">
        <v>2250</v>
      </c>
      <c r="B241" s="57"/>
      <c r="C241" s="20" t="s">
        <v>1094</v>
      </c>
      <c r="D241" s="26"/>
      <c r="E241" s="20" t="s">
        <v>151</v>
      </c>
      <c r="F241" s="26"/>
      <c r="G241" s="26"/>
      <c r="H241" s="26"/>
      <c r="I241" s="26"/>
      <c r="J241" s="57"/>
      <c r="K241" s="57"/>
      <c r="L241" s="57"/>
      <c r="M241" s="57" t="s">
        <v>110</v>
      </c>
      <c r="N241" s="57"/>
      <c r="O241" s="57" t="s">
        <v>133</v>
      </c>
      <c r="P241" s="57">
        <v>1.7E7</v>
      </c>
      <c r="Q241" s="58"/>
      <c r="R241" s="58"/>
      <c r="S241" s="57" t="s">
        <v>101</v>
      </c>
      <c r="T241" s="57"/>
      <c r="U241" s="58"/>
      <c r="V241" s="58"/>
      <c r="W241" s="4"/>
      <c r="X241" s="4"/>
      <c r="Y241" s="4"/>
      <c r="Z241" s="4"/>
    </row>
    <row r="242" ht="19.5" hidden="1" customHeight="1">
      <c r="A242" s="19" t="s">
        <v>2251</v>
      </c>
      <c r="B242" s="19" t="s">
        <v>2252</v>
      </c>
      <c r="C242" s="41" t="s">
        <v>2253</v>
      </c>
      <c r="D242" s="20" t="s">
        <v>2254</v>
      </c>
      <c r="E242" s="20" t="s">
        <v>105</v>
      </c>
      <c r="F242" s="21">
        <v>2015.0</v>
      </c>
      <c r="G242" s="21" t="s">
        <v>2255</v>
      </c>
      <c r="H242" s="23" t="s">
        <v>2256</v>
      </c>
      <c r="I242" s="21" t="s">
        <v>2257</v>
      </c>
      <c r="J242" s="24" t="s">
        <v>2258</v>
      </c>
      <c r="K242" s="19"/>
      <c r="L242" s="19"/>
      <c r="M242" s="19" t="s">
        <v>110</v>
      </c>
      <c r="N242" s="19"/>
      <c r="O242" s="25" t="s">
        <v>2259</v>
      </c>
      <c r="P242" s="19" t="s">
        <v>2108</v>
      </c>
      <c r="Q242" s="25" t="s">
        <v>203</v>
      </c>
      <c r="R242" s="25">
        <v>14.0</v>
      </c>
      <c r="S242" s="19" t="s">
        <v>101</v>
      </c>
      <c r="T242" s="19"/>
      <c r="U242" s="25"/>
      <c r="V242" s="25"/>
      <c r="W242" s="4"/>
      <c r="X242" s="4"/>
      <c r="Y242" s="4"/>
      <c r="Z242" s="4"/>
    </row>
    <row r="243" ht="19.5" hidden="1" customHeight="1">
      <c r="A243" s="19" t="s">
        <v>2260</v>
      </c>
      <c r="B243" s="19" t="s">
        <v>2261</v>
      </c>
      <c r="C243" s="41" t="s">
        <v>2262</v>
      </c>
      <c r="D243" s="20" t="s">
        <v>364</v>
      </c>
      <c r="E243" s="20" t="s">
        <v>89</v>
      </c>
      <c r="F243" s="21">
        <v>1986.0</v>
      </c>
      <c r="G243" s="21" t="s">
        <v>2263</v>
      </c>
      <c r="H243" s="23" t="s">
        <v>2264</v>
      </c>
      <c r="I243" s="21" t="s">
        <v>2265</v>
      </c>
      <c r="J243" s="24" t="s">
        <v>2266</v>
      </c>
      <c r="K243" s="19" t="s">
        <v>2267</v>
      </c>
      <c r="L243" s="24" t="s">
        <v>2268</v>
      </c>
      <c r="M243" s="19" t="s">
        <v>110</v>
      </c>
      <c r="N243" s="19"/>
      <c r="O243" s="19"/>
      <c r="P243" s="19"/>
      <c r="Q243" s="25" t="s">
        <v>445</v>
      </c>
      <c r="R243" s="25">
        <v>157.0</v>
      </c>
      <c r="S243" s="19" t="s">
        <v>101</v>
      </c>
      <c r="T243" s="19"/>
      <c r="U243" s="25"/>
      <c r="V243" s="25"/>
      <c r="W243" s="4"/>
      <c r="X243" s="4"/>
      <c r="Y243" s="4"/>
      <c r="Z243" s="4"/>
    </row>
    <row r="244" ht="19.5" hidden="1" customHeight="1">
      <c r="A244" s="19" t="s">
        <v>2269</v>
      </c>
      <c r="B244" s="19" t="s">
        <v>2270</v>
      </c>
      <c r="C244" s="41" t="s">
        <v>1454</v>
      </c>
      <c r="D244" s="20" t="s">
        <v>1455</v>
      </c>
      <c r="E244" s="20" t="s">
        <v>89</v>
      </c>
      <c r="F244" s="21">
        <v>2005.0</v>
      </c>
      <c r="G244" s="21" t="s">
        <v>2271</v>
      </c>
      <c r="H244" s="23" t="s">
        <v>2272</v>
      </c>
      <c r="I244" s="21" t="s">
        <v>2273</v>
      </c>
      <c r="J244" s="24" t="s">
        <v>2274</v>
      </c>
      <c r="K244" s="19" t="s">
        <v>2275</v>
      </c>
      <c r="L244" s="24" t="s">
        <v>2276</v>
      </c>
      <c r="M244" s="19" t="s">
        <v>110</v>
      </c>
      <c r="N244" s="19"/>
      <c r="O244" s="19" t="s">
        <v>133</v>
      </c>
      <c r="P244" s="19" t="s">
        <v>593</v>
      </c>
      <c r="Q244" s="25" t="s">
        <v>2277</v>
      </c>
      <c r="R244" s="25">
        <v>222.0</v>
      </c>
      <c r="S244" s="19" t="s">
        <v>101</v>
      </c>
      <c r="T244" s="19"/>
      <c r="U244" s="25"/>
      <c r="V244" s="25"/>
      <c r="W244" s="4"/>
      <c r="X244" s="4"/>
      <c r="Y244" s="4"/>
      <c r="Z244" s="4"/>
    </row>
    <row r="245" ht="19.5" hidden="1" customHeight="1">
      <c r="A245" s="19" t="s">
        <v>2278</v>
      </c>
      <c r="B245" s="19" t="s">
        <v>2279</v>
      </c>
      <c r="C245" s="41" t="s">
        <v>376</v>
      </c>
      <c r="D245" s="20" t="s">
        <v>88</v>
      </c>
      <c r="E245" s="20" t="s">
        <v>89</v>
      </c>
      <c r="F245" s="21">
        <v>2018.0</v>
      </c>
      <c r="G245" s="21" t="s">
        <v>2280</v>
      </c>
      <c r="H245" s="23" t="s">
        <v>2281</v>
      </c>
      <c r="I245" s="21" t="s">
        <v>2282</v>
      </c>
      <c r="J245" s="24" t="s">
        <v>2283</v>
      </c>
      <c r="K245" s="19" t="s">
        <v>2284</v>
      </c>
      <c r="L245" s="24" t="s">
        <v>2285</v>
      </c>
      <c r="M245" s="19" t="s">
        <v>110</v>
      </c>
      <c r="N245" s="19"/>
      <c r="O245" s="35" t="s">
        <v>371</v>
      </c>
      <c r="P245" s="19"/>
      <c r="Q245" s="25" t="s">
        <v>2286</v>
      </c>
      <c r="R245" s="25" t="s">
        <v>112</v>
      </c>
      <c r="S245" s="19" t="s">
        <v>101</v>
      </c>
      <c r="T245" s="19"/>
      <c r="U245" s="25"/>
      <c r="V245" s="25"/>
      <c r="W245" s="4"/>
      <c r="X245" s="4"/>
      <c r="Y245" s="4"/>
      <c r="Z245" s="4"/>
    </row>
    <row r="246" ht="19.5" customHeight="1">
      <c r="A246" s="19" t="s">
        <v>2287</v>
      </c>
      <c r="B246" s="19" t="s">
        <v>2288</v>
      </c>
      <c r="C246" s="20" t="s">
        <v>968</v>
      </c>
      <c r="D246" s="20" t="s">
        <v>88</v>
      </c>
      <c r="E246" s="20" t="s">
        <v>89</v>
      </c>
      <c r="F246" s="21">
        <v>2005.0</v>
      </c>
      <c r="G246" s="21" t="s">
        <v>2289</v>
      </c>
      <c r="H246" s="23" t="s">
        <v>2290</v>
      </c>
      <c r="I246" s="21" t="s">
        <v>2291</v>
      </c>
      <c r="J246" s="24" t="s">
        <v>2292</v>
      </c>
      <c r="K246" s="19" t="s">
        <v>2293</v>
      </c>
      <c r="L246" s="24" t="s">
        <v>2294</v>
      </c>
      <c r="M246" s="19" t="s">
        <v>96</v>
      </c>
      <c r="N246" s="19" t="s">
        <v>2295</v>
      </c>
      <c r="O246" s="19" t="s">
        <v>2296</v>
      </c>
      <c r="P246" s="19" t="s">
        <v>2297</v>
      </c>
      <c r="Q246" s="25" t="s">
        <v>2298</v>
      </c>
      <c r="R246" s="29">
        <v>1850.0</v>
      </c>
      <c r="S246" s="19" t="s">
        <v>159</v>
      </c>
      <c r="T246" s="24" t="s">
        <v>2299</v>
      </c>
      <c r="U246" s="36"/>
      <c r="V246" s="36">
        <v>43291.0</v>
      </c>
      <c r="W246" s="4"/>
      <c r="X246" s="4"/>
      <c r="Y246" s="4"/>
      <c r="Z246" s="4"/>
    </row>
    <row r="247" ht="19.5" hidden="1" customHeight="1">
      <c r="A247" s="19" t="s">
        <v>2300</v>
      </c>
      <c r="B247" s="19" t="s">
        <v>2301</v>
      </c>
      <c r="C247" s="20" t="s">
        <v>2302</v>
      </c>
      <c r="D247" s="20" t="s">
        <v>1780</v>
      </c>
      <c r="E247" s="21" t="s">
        <v>1782</v>
      </c>
      <c r="F247" s="21">
        <v>2012.0</v>
      </c>
      <c r="G247" s="21" t="s">
        <v>2303</v>
      </c>
      <c r="H247" s="23" t="s">
        <v>2304</v>
      </c>
      <c r="I247" s="21" t="s">
        <v>2305</v>
      </c>
      <c r="J247" s="24" t="s">
        <v>2306</v>
      </c>
      <c r="K247" s="19"/>
      <c r="L247" s="19"/>
      <c r="M247" s="19" t="s">
        <v>110</v>
      </c>
      <c r="N247" s="19"/>
      <c r="O247" s="19"/>
      <c r="P247" s="19"/>
      <c r="Q247" s="25" t="s">
        <v>2307</v>
      </c>
      <c r="R247" s="25" t="s">
        <v>112</v>
      </c>
      <c r="S247" s="19" t="s">
        <v>101</v>
      </c>
      <c r="T247" s="19"/>
      <c r="U247" s="25"/>
      <c r="V247" s="25"/>
      <c r="W247" s="42"/>
      <c r="X247" s="43"/>
      <c r="Y247" s="43"/>
      <c r="Z247" s="43"/>
    </row>
    <row r="248" ht="19.5" hidden="1" customHeight="1">
      <c r="A248" s="19" t="s">
        <v>2308</v>
      </c>
      <c r="B248" s="19" t="s">
        <v>2309</v>
      </c>
      <c r="C248" s="41" t="s">
        <v>1094</v>
      </c>
      <c r="D248" s="20" t="s">
        <v>1094</v>
      </c>
      <c r="E248" s="20" t="s">
        <v>151</v>
      </c>
      <c r="F248" s="22">
        <v>42360.0</v>
      </c>
      <c r="G248" s="21" t="s">
        <v>2310</v>
      </c>
      <c r="H248" s="23" t="s">
        <v>2311</v>
      </c>
      <c r="I248" s="21" t="s">
        <v>2312</v>
      </c>
      <c r="J248" s="24" t="s">
        <v>2313</v>
      </c>
      <c r="K248" s="19" t="s">
        <v>2314</v>
      </c>
      <c r="L248" s="24" t="s">
        <v>2315</v>
      </c>
      <c r="M248" s="19" t="s">
        <v>110</v>
      </c>
      <c r="N248" s="19"/>
      <c r="O248" s="35" t="s">
        <v>371</v>
      </c>
      <c r="P248" s="19" t="s">
        <v>223</v>
      </c>
      <c r="Q248" s="25" t="s">
        <v>234</v>
      </c>
      <c r="R248" s="25" t="s">
        <v>112</v>
      </c>
      <c r="S248" s="21" t="s">
        <v>159</v>
      </c>
      <c r="T248" s="21" t="s">
        <v>2316</v>
      </c>
      <c r="U248" s="38"/>
      <c r="V248" s="38">
        <v>44265.0</v>
      </c>
      <c r="W248" s="42"/>
      <c r="X248" s="43"/>
      <c r="Y248" s="43"/>
      <c r="Z248" s="43"/>
    </row>
    <row r="249" ht="19.5" hidden="1" customHeight="1">
      <c r="A249" s="19" t="s">
        <v>2317</v>
      </c>
      <c r="B249" s="19" t="s">
        <v>2318</v>
      </c>
      <c r="C249" s="20" t="s">
        <v>2319</v>
      </c>
      <c r="D249" s="20" t="s">
        <v>2320</v>
      </c>
      <c r="E249" s="20" t="s">
        <v>2321</v>
      </c>
      <c r="F249" s="21">
        <v>2001.0</v>
      </c>
      <c r="G249" s="21" t="s">
        <v>2322</v>
      </c>
      <c r="H249" s="23" t="s">
        <v>2323</v>
      </c>
      <c r="I249" s="21" t="s">
        <v>2324</v>
      </c>
      <c r="J249" s="24" t="s">
        <v>2325</v>
      </c>
      <c r="K249" s="19" t="s">
        <v>2326</v>
      </c>
      <c r="L249" s="19"/>
      <c r="M249" s="19" t="s">
        <v>110</v>
      </c>
      <c r="N249" s="19"/>
      <c r="O249" s="24" t="s">
        <v>2327</v>
      </c>
      <c r="P249" s="19" t="s">
        <v>2328</v>
      </c>
      <c r="Q249" s="25" t="s">
        <v>2329</v>
      </c>
      <c r="R249" s="25">
        <v>1600.0</v>
      </c>
      <c r="S249" s="19" t="s">
        <v>101</v>
      </c>
      <c r="T249" s="19"/>
      <c r="U249" s="25"/>
      <c r="V249" s="25"/>
      <c r="W249" s="42"/>
      <c r="X249" s="43"/>
      <c r="Y249" s="43"/>
      <c r="Z249" s="43"/>
    </row>
    <row r="250" ht="19.5" hidden="1" customHeight="1">
      <c r="A250" s="19" t="s">
        <v>2330</v>
      </c>
      <c r="B250" s="19" t="s">
        <v>2331</v>
      </c>
      <c r="C250" s="20" t="s">
        <v>1790</v>
      </c>
      <c r="D250" s="20" t="s">
        <v>88</v>
      </c>
      <c r="E250" s="20" t="s">
        <v>89</v>
      </c>
      <c r="F250" s="21">
        <v>2013.0</v>
      </c>
      <c r="G250" s="21" t="s">
        <v>2332</v>
      </c>
      <c r="H250" s="23" t="s">
        <v>2333</v>
      </c>
      <c r="I250" s="21" t="s">
        <v>2334</v>
      </c>
      <c r="J250" s="24" t="s">
        <v>2335</v>
      </c>
      <c r="K250" s="19" t="s">
        <v>2336</v>
      </c>
      <c r="L250" s="24" t="s">
        <v>2337</v>
      </c>
      <c r="M250" s="19" t="s">
        <v>110</v>
      </c>
      <c r="N250" s="19"/>
      <c r="O250" s="24" t="s">
        <v>975</v>
      </c>
      <c r="P250" s="19" t="s">
        <v>2338</v>
      </c>
      <c r="Q250" s="25" t="s">
        <v>266</v>
      </c>
      <c r="R250" s="25">
        <v>184.0</v>
      </c>
      <c r="S250" s="19" t="s">
        <v>101</v>
      </c>
      <c r="T250" s="19"/>
      <c r="U250" s="25"/>
      <c r="V250" s="25"/>
      <c r="W250" s="42"/>
      <c r="X250" s="43"/>
      <c r="Y250" s="43"/>
      <c r="Z250" s="43"/>
    </row>
    <row r="251" ht="19.5" hidden="1" customHeight="1">
      <c r="A251" s="19" t="s">
        <v>2339</v>
      </c>
      <c r="B251" s="19" t="s">
        <v>2340</v>
      </c>
      <c r="C251" s="20" t="s">
        <v>388</v>
      </c>
      <c r="D251" s="20" t="s">
        <v>88</v>
      </c>
      <c r="E251" s="20" t="s">
        <v>89</v>
      </c>
      <c r="F251" s="21">
        <v>2013.0</v>
      </c>
      <c r="G251" s="21" t="s">
        <v>2341</v>
      </c>
      <c r="H251" s="23" t="s">
        <v>2342</v>
      </c>
      <c r="I251" s="21" t="s">
        <v>2343</v>
      </c>
      <c r="J251" s="24" t="s">
        <v>2344</v>
      </c>
      <c r="K251" s="19"/>
      <c r="L251" s="19"/>
      <c r="M251" s="19" t="s">
        <v>110</v>
      </c>
      <c r="N251" s="19"/>
      <c r="O251" s="24" t="s">
        <v>731</v>
      </c>
      <c r="P251" s="19" t="s">
        <v>2345</v>
      </c>
      <c r="Q251" s="25" t="s">
        <v>2346</v>
      </c>
      <c r="R251" s="25">
        <v>84.0</v>
      </c>
      <c r="S251" s="19" t="s">
        <v>101</v>
      </c>
      <c r="T251" s="19"/>
      <c r="U251" s="25"/>
      <c r="V251" s="25"/>
      <c r="W251" s="42"/>
      <c r="X251" s="43"/>
      <c r="Y251" s="43"/>
      <c r="Z251" s="43"/>
    </row>
    <row r="252" ht="19.5" hidden="1" customHeight="1">
      <c r="A252" s="19" t="s">
        <v>2347</v>
      </c>
      <c r="B252" s="19" t="s">
        <v>2348</v>
      </c>
      <c r="C252" s="20" t="s">
        <v>363</v>
      </c>
      <c r="D252" s="20" t="s">
        <v>364</v>
      </c>
      <c r="E252" s="20" t="s">
        <v>89</v>
      </c>
      <c r="F252" s="21">
        <v>2011.0</v>
      </c>
      <c r="G252" s="21" t="s">
        <v>2349</v>
      </c>
      <c r="H252" s="23" t="s">
        <v>2350</v>
      </c>
      <c r="I252" s="21" t="s">
        <v>2351</v>
      </c>
      <c r="J252" s="24" t="s">
        <v>2352</v>
      </c>
      <c r="K252" s="19" t="s">
        <v>2353</v>
      </c>
      <c r="L252" s="24" t="s">
        <v>2354</v>
      </c>
      <c r="M252" s="19" t="s">
        <v>110</v>
      </c>
      <c r="N252" s="19"/>
      <c r="O252" s="24" t="s">
        <v>975</v>
      </c>
      <c r="P252" s="19" t="s">
        <v>2355</v>
      </c>
      <c r="Q252" s="25" t="s">
        <v>2356</v>
      </c>
      <c r="R252" s="25">
        <v>438.0</v>
      </c>
      <c r="S252" s="19" t="s">
        <v>101</v>
      </c>
      <c r="T252" s="19"/>
      <c r="U252" s="25"/>
      <c r="V252" s="25"/>
      <c r="W252" s="42"/>
      <c r="X252" s="43"/>
      <c r="Y252" s="43"/>
      <c r="Z252" s="43"/>
    </row>
    <row r="253" ht="19.5" customHeight="1">
      <c r="A253" s="19" t="s">
        <v>2357</v>
      </c>
      <c r="B253" s="19" t="s">
        <v>2358</v>
      </c>
      <c r="C253" s="20" t="s">
        <v>87</v>
      </c>
      <c r="D253" s="20" t="s">
        <v>88</v>
      </c>
      <c r="E253" s="20" t="s">
        <v>89</v>
      </c>
      <c r="F253" s="21">
        <v>1991.0</v>
      </c>
      <c r="G253" s="21" t="s">
        <v>2359</v>
      </c>
      <c r="H253" s="23" t="s">
        <v>2360</v>
      </c>
      <c r="I253" s="21" t="s">
        <v>2361</v>
      </c>
      <c r="J253" s="19"/>
      <c r="K253" s="19" t="s">
        <v>2362</v>
      </c>
      <c r="L253" s="24" t="s">
        <v>2363</v>
      </c>
      <c r="M253" s="19" t="s">
        <v>96</v>
      </c>
      <c r="N253" s="19" t="s">
        <v>2364</v>
      </c>
      <c r="O253" s="19" t="s">
        <v>648</v>
      </c>
      <c r="P253" s="19"/>
      <c r="Q253" s="25" t="s">
        <v>2365</v>
      </c>
      <c r="R253" s="29">
        <v>19000.0</v>
      </c>
      <c r="S253" s="19" t="s">
        <v>159</v>
      </c>
      <c r="T253" s="19" t="s">
        <v>2366</v>
      </c>
      <c r="U253" s="59"/>
      <c r="V253" s="59">
        <v>42152.0</v>
      </c>
      <c r="W253" s="42"/>
      <c r="X253" s="43"/>
      <c r="Y253" s="43"/>
      <c r="Z253" s="43"/>
    </row>
    <row r="254" ht="19.5" hidden="1" customHeight="1">
      <c r="A254" s="19" t="s">
        <v>2367</v>
      </c>
      <c r="B254" s="19" t="s">
        <v>2368</v>
      </c>
      <c r="C254" s="20" t="s">
        <v>437</v>
      </c>
      <c r="D254" s="20" t="s">
        <v>88</v>
      </c>
      <c r="E254" s="20" t="s">
        <v>89</v>
      </c>
      <c r="F254" s="22">
        <v>36678.0</v>
      </c>
      <c r="G254" s="21" t="s">
        <v>2369</v>
      </c>
      <c r="H254" s="30" t="s">
        <v>2370</v>
      </c>
      <c r="I254" s="21" t="s">
        <v>2371</v>
      </c>
      <c r="J254" s="24" t="s">
        <v>2372</v>
      </c>
      <c r="K254" s="19"/>
      <c r="L254" s="19"/>
      <c r="M254" s="19" t="s">
        <v>110</v>
      </c>
      <c r="N254" s="19"/>
      <c r="O254" s="19"/>
      <c r="P254" s="19" t="s">
        <v>2373</v>
      </c>
      <c r="Q254" s="25" t="s">
        <v>2374</v>
      </c>
      <c r="R254" s="25">
        <v>33.0</v>
      </c>
      <c r="S254" s="19" t="s">
        <v>101</v>
      </c>
      <c r="T254" s="19"/>
      <c r="U254" s="25"/>
      <c r="V254" s="25"/>
      <c r="W254" s="42"/>
      <c r="X254" s="43"/>
      <c r="Y254" s="43"/>
      <c r="Z254" s="43"/>
    </row>
    <row r="255" ht="19.5" hidden="1" customHeight="1">
      <c r="A255" s="19" t="s">
        <v>2375</v>
      </c>
      <c r="B255" s="19" t="s">
        <v>2376</v>
      </c>
      <c r="C255" s="20" t="s">
        <v>1187</v>
      </c>
      <c r="D255" s="20" t="s">
        <v>364</v>
      </c>
      <c r="E255" s="20" t="s">
        <v>89</v>
      </c>
      <c r="F255" s="21">
        <v>2002.0</v>
      </c>
      <c r="G255" s="21" t="s">
        <v>2377</v>
      </c>
      <c r="H255" s="23" t="s">
        <v>2378</v>
      </c>
      <c r="I255" s="21" t="s">
        <v>2379</v>
      </c>
      <c r="J255" s="19"/>
      <c r="K255" s="19"/>
      <c r="L255" s="19"/>
      <c r="M255" s="19" t="s">
        <v>110</v>
      </c>
      <c r="N255" s="19"/>
      <c r="O255" s="19" t="s">
        <v>635</v>
      </c>
      <c r="P255" s="19" t="s">
        <v>2380</v>
      </c>
      <c r="Q255" s="25" t="s">
        <v>816</v>
      </c>
      <c r="R255" s="29">
        <v>11000.0</v>
      </c>
      <c r="S255" s="19" t="s">
        <v>159</v>
      </c>
      <c r="T255" s="19" t="s">
        <v>2381</v>
      </c>
      <c r="U255" s="36"/>
      <c r="V255" s="36">
        <v>43041.0</v>
      </c>
      <c r="W255" s="42"/>
      <c r="X255" s="43"/>
      <c r="Y255" s="43"/>
      <c r="Z255" s="43"/>
    </row>
    <row r="256" ht="19.5" hidden="1" customHeight="1">
      <c r="A256" s="19" t="s">
        <v>2382</v>
      </c>
      <c r="B256" s="19" t="s">
        <v>2382</v>
      </c>
      <c r="C256" s="20" t="s">
        <v>468</v>
      </c>
      <c r="D256" s="20" t="s">
        <v>469</v>
      </c>
      <c r="E256" s="20" t="s">
        <v>89</v>
      </c>
      <c r="F256" s="21">
        <v>2008.0</v>
      </c>
      <c r="G256" s="21" t="s">
        <v>2383</v>
      </c>
      <c r="H256" s="23" t="s">
        <v>2384</v>
      </c>
      <c r="I256" s="21" t="s">
        <v>2385</v>
      </c>
      <c r="J256" s="24" t="s">
        <v>2386</v>
      </c>
      <c r="K256" s="19"/>
      <c r="L256" s="19"/>
      <c r="M256" s="19" t="s">
        <v>110</v>
      </c>
      <c r="N256" s="19"/>
      <c r="O256" s="19"/>
      <c r="P256" s="19"/>
      <c r="Q256" s="25" t="s">
        <v>223</v>
      </c>
      <c r="R256" s="25">
        <v>75.0</v>
      </c>
      <c r="S256" s="19" t="s">
        <v>101</v>
      </c>
      <c r="T256" s="19"/>
      <c r="U256" s="25"/>
      <c r="V256" s="25"/>
      <c r="W256" s="42"/>
      <c r="X256" s="43"/>
      <c r="Y256" s="43"/>
      <c r="Z256" s="43"/>
    </row>
    <row r="257" ht="19.5" hidden="1" customHeight="1">
      <c r="A257" s="19" t="s">
        <v>2387</v>
      </c>
      <c r="B257" s="19" t="s">
        <v>2387</v>
      </c>
      <c r="C257" s="20" t="s">
        <v>87</v>
      </c>
      <c r="D257" s="20" t="s">
        <v>88</v>
      </c>
      <c r="E257" s="20" t="s">
        <v>89</v>
      </c>
      <c r="F257" s="22">
        <v>42705.0</v>
      </c>
      <c r="G257" s="21" t="s">
        <v>2388</v>
      </c>
      <c r="H257" s="23" t="s">
        <v>2389</v>
      </c>
      <c r="I257" s="21" t="s">
        <v>2390</v>
      </c>
      <c r="J257" s="24" t="s">
        <v>2391</v>
      </c>
      <c r="K257" s="19"/>
      <c r="L257" s="19"/>
      <c r="M257" s="19" t="s">
        <v>110</v>
      </c>
      <c r="N257" s="19"/>
      <c r="O257" s="19"/>
      <c r="P257" s="19"/>
      <c r="Q257" s="25"/>
      <c r="R257" s="39">
        <v>44106.0</v>
      </c>
      <c r="S257" s="19" t="s">
        <v>101</v>
      </c>
      <c r="T257" s="19"/>
      <c r="U257" s="25"/>
      <c r="V257" s="25"/>
      <c r="W257" s="42"/>
      <c r="X257" s="43"/>
      <c r="Y257" s="43"/>
      <c r="Z257" s="43"/>
    </row>
    <row r="258" ht="19.5" hidden="1" customHeight="1">
      <c r="A258" s="19" t="s">
        <v>2392</v>
      </c>
      <c r="B258" s="19"/>
      <c r="C258" s="20" t="s">
        <v>2393</v>
      </c>
      <c r="D258" s="21" t="s">
        <v>1119</v>
      </c>
      <c r="E258" s="21" t="s">
        <v>89</v>
      </c>
      <c r="F258" s="21">
        <v>2014.0</v>
      </c>
      <c r="G258" s="21" t="s">
        <v>2394</v>
      </c>
      <c r="H258" s="23" t="s">
        <v>2395</v>
      </c>
      <c r="I258" s="21" t="s">
        <v>2396</v>
      </c>
      <c r="J258" s="24" t="s">
        <v>2397</v>
      </c>
      <c r="K258" s="19"/>
      <c r="L258" s="19"/>
      <c r="M258" s="19" t="s">
        <v>110</v>
      </c>
      <c r="N258" s="19"/>
      <c r="O258" s="19"/>
      <c r="P258" s="19"/>
      <c r="Q258" s="25"/>
      <c r="R258" s="25" t="s">
        <v>2398</v>
      </c>
      <c r="S258" s="19" t="s">
        <v>101</v>
      </c>
      <c r="T258" s="19"/>
      <c r="U258" s="25"/>
      <c r="V258" s="25"/>
      <c r="W258" s="42"/>
      <c r="X258" s="43"/>
      <c r="Y258" s="43"/>
      <c r="Z258" s="43"/>
    </row>
    <row r="259" ht="19.5" hidden="1" customHeight="1">
      <c r="A259" s="19" t="s">
        <v>2399</v>
      </c>
      <c r="B259" s="19" t="s">
        <v>2400</v>
      </c>
      <c r="C259" s="20" t="s">
        <v>2401</v>
      </c>
      <c r="D259" s="21" t="s">
        <v>207</v>
      </c>
      <c r="E259" s="21" t="s">
        <v>89</v>
      </c>
      <c r="F259" s="22">
        <v>40648.0</v>
      </c>
      <c r="G259" s="21" t="s">
        <v>2402</v>
      </c>
      <c r="H259" s="23" t="s">
        <v>2403</v>
      </c>
      <c r="I259" s="21" t="s">
        <v>2404</v>
      </c>
      <c r="J259" s="24" t="s">
        <v>2405</v>
      </c>
      <c r="K259" s="19"/>
      <c r="L259" s="19"/>
      <c r="M259" s="19" t="s">
        <v>110</v>
      </c>
      <c r="N259" s="19"/>
      <c r="O259" s="19"/>
      <c r="P259" s="19"/>
      <c r="Q259" s="25" t="s">
        <v>2406</v>
      </c>
      <c r="R259" s="39">
        <v>44106.0</v>
      </c>
      <c r="S259" s="19" t="s">
        <v>101</v>
      </c>
      <c r="T259" s="19"/>
      <c r="U259" s="25"/>
      <c r="V259" s="25"/>
      <c r="W259" s="42"/>
      <c r="X259" s="43"/>
      <c r="Y259" s="43"/>
      <c r="Z259" s="43"/>
    </row>
    <row r="260" ht="19.5" hidden="1" customHeight="1">
      <c r="A260" s="19" t="s">
        <v>2407</v>
      </c>
      <c r="B260" s="19" t="s">
        <v>2408</v>
      </c>
      <c r="C260" s="20" t="s">
        <v>2409</v>
      </c>
      <c r="D260" s="21" t="s">
        <v>920</v>
      </c>
      <c r="E260" s="32" t="s">
        <v>89</v>
      </c>
      <c r="F260" s="21">
        <v>2014.0</v>
      </c>
      <c r="G260" s="21" t="s">
        <v>2410</v>
      </c>
      <c r="H260" s="23" t="s">
        <v>2411</v>
      </c>
      <c r="I260" s="21" t="s">
        <v>2412</v>
      </c>
      <c r="J260" s="24" t="s">
        <v>2413</v>
      </c>
      <c r="K260" s="19" t="s">
        <v>2414</v>
      </c>
      <c r="L260" s="24" t="s">
        <v>2415</v>
      </c>
      <c r="M260" s="19" t="s">
        <v>110</v>
      </c>
      <c r="N260" s="19"/>
      <c r="O260" s="19" t="s">
        <v>731</v>
      </c>
      <c r="P260" s="19" t="s">
        <v>1995</v>
      </c>
      <c r="Q260" s="25" t="s">
        <v>2416</v>
      </c>
      <c r="R260" s="25">
        <v>40.0</v>
      </c>
      <c r="S260" s="19" t="s">
        <v>101</v>
      </c>
      <c r="T260" s="19"/>
      <c r="U260" s="25"/>
      <c r="V260" s="25"/>
      <c r="W260" s="42"/>
      <c r="X260" s="43"/>
      <c r="Y260" s="43"/>
      <c r="Z260" s="43"/>
    </row>
    <row r="261" ht="19.5" hidden="1" customHeight="1">
      <c r="A261" s="19" t="s">
        <v>2417</v>
      </c>
      <c r="B261" s="19" t="s">
        <v>2418</v>
      </c>
      <c r="C261" s="20" t="s">
        <v>2419</v>
      </c>
      <c r="D261" s="20" t="s">
        <v>2420</v>
      </c>
      <c r="E261" s="20" t="s">
        <v>89</v>
      </c>
      <c r="F261" s="21">
        <v>1999.0</v>
      </c>
      <c r="G261" s="21" t="s">
        <v>2421</v>
      </c>
      <c r="H261" s="23" t="s">
        <v>2422</v>
      </c>
      <c r="I261" s="21" t="s">
        <v>2423</v>
      </c>
      <c r="J261" s="24" t="s">
        <v>2424</v>
      </c>
      <c r="K261" s="19"/>
      <c r="L261" s="19"/>
      <c r="M261" s="19" t="s">
        <v>110</v>
      </c>
      <c r="N261" s="19"/>
      <c r="O261" s="19" t="s">
        <v>2425</v>
      </c>
      <c r="P261" s="19" t="s">
        <v>2426</v>
      </c>
      <c r="Q261" s="25" t="s">
        <v>1082</v>
      </c>
      <c r="R261" s="25">
        <v>95.0</v>
      </c>
      <c r="S261" s="19" t="s">
        <v>101</v>
      </c>
      <c r="T261" s="19"/>
      <c r="U261" s="25"/>
      <c r="V261" s="25"/>
      <c r="W261" s="42"/>
      <c r="X261" s="43"/>
      <c r="Y261" s="43"/>
      <c r="Z261" s="43"/>
    </row>
    <row r="262" ht="19.5" customHeight="1">
      <c r="A262" s="19" t="s">
        <v>2427</v>
      </c>
      <c r="B262" s="19" t="s">
        <v>2428</v>
      </c>
      <c r="C262" s="20" t="s">
        <v>138</v>
      </c>
      <c r="D262" s="20" t="s">
        <v>139</v>
      </c>
      <c r="E262" s="20" t="s">
        <v>140</v>
      </c>
      <c r="F262" s="22">
        <v>25477.0</v>
      </c>
      <c r="G262" s="21" t="s">
        <v>2429</v>
      </c>
      <c r="H262" s="23" t="s">
        <v>2430</v>
      </c>
      <c r="I262" s="21" t="s">
        <v>2431</v>
      </c>
      <c r="J262" s="19"/>
      <c r="K262" s="19"/>
      <c r="L262" s="19"/>
      <c r="M262" s="19" t="s">
        <v>96</v>
      </c>
      <c r="N262" s="19" t="s">
        <v>2432</v>
      </c>
      <c r="O262" s="19" t="s">
        <v>452</v>
      </c>
      <c r="P262" s="19" t="s">
        <v>2433</v>
      </c>
      <c r="Q262" s="25" t="s">
        <v>2434</v>
      </c>
      <c r="R262" s="29">
        <v>106700.0</v>
      </c>
      <c r="S262" s="19" t="s">
        <v>101</v>
      </c>
      <c r="T262" s="19"/>
      <c r="U262" s="25"/>
      <c r="V262" s="25"/>
      <c r="W262" s="42"/>
      <c r="X262" s="43"/>
      <c r="Y262" s="43"/>
      <c r="Z262" s="43"/>
    </row>
    <row r="263" ht="19.5" hidden="1" customHeight="1">
      <c r="A263" s="19" t="s">
        <v>2435</v>
      </c>
      <c r="B263" s="19" t="s">
        <v>2436</v>
      </c>
      <c r="C263" s="20" t="s">
        <v>1094</v>
      </c>
      <c r="D263" s="20" t="s">
        <v>1094</v>
      </c>
      <c r="E263" s="20" t="s">
        <v>151</v>
      </c>
      <c r="F263" s="40">
        <v>42491.0</v>
      </c>
      <c r="G263" s="21" t="s">
        <v>2437</v>
      </c>
      <c r="H263" s="23" t="s">
        <v>2438</v>
      </c>
      <c r="I263" s="21" t="s">
        <v>2439</v>
      </c>
      <c r="J263" s="24" t="s">
        <v>2440</v>
      </c>
      <c r="K263" s="19"/>
      <c r="L263" s="19"/>
      <c r="M263" s="19" t="s">
        <v>110</v>
      </c>
      <c r="N263" s="19"/>
      <c r="O263" s="19"/>
      <c r="P263" s="19"/>
      <c r="Q263" s="25"/>
      <c r="R263" s="25"/>
      <c r="S263" s="19"/>
      <c r="T263" s="19"/>
      <c r="U263" s="25"/>
      <c r="V263" s="25"/>
      <c r="W263" s="42"/>
      <c r="X263" s="43"/>
      <c r="Y263" s="43"/>
      <c r="Z263" s="43"/>
    </row>
    <row r="264" ht="19.5" hidden="1" customHeight="1">
      <c r="A264" s="19" t="s">
        <v>2441</v>
      </c>
      <c r="B264" s="19" t="s">
        <v>2442</v>
      </c>
      <c r="C264" s="20" t="s">
        <v>596</v>
      </c>
      <c r="D264" s="20" t="s">
        <v>597</v>
      </c>
      <c r="E264" s="20" t="s">
        <v>460</v>
      </c>
      <c r="F264" s="37">
        <v>42795.0</v>
      </c>
      <c r="G264" s="21" t="s">
        <v>2443</v>
      </c>
      <c r="H264" s="23" t="s">
        <v>2444</v>
      </c>
      <c r="I264" s="21" t="s">
        <v>2445</v>
      </c>
      <c r="J264" s="24" t="s">
        <v>2446</v>
      </c>
      <c r="K264" s="19" t="s">
        <v>2447</v>
      </c>
      <c r="L264" s="24" t="s">
        <v>2448</v>
      </c>
      <c r="M264" s="19" t="s">
        <v>110</v>
      </c>
      <c r="N264" s="19"/>
      <c r="O264" s="19" t="s">
        <v>371</v>
      </c>
      <c r="P264" s="19"/>
      <c r="Q264" s="25" t="s">
        <v>234</v>
      </c>
      <c r="R264" s="25">
        <v>32.0</v>
      </c>
      <c r="S264" s="19" t="s">
        <v>101</v>
      </c>
      <c r="T264" s="19"/>
      <c r="U264" s="25"/>
      <c r="V264" s="25"/>
      <c r="W264" s="42"/>
      <c r="X264" s="43"/>
      <c r="Y264" s="43"/>
      <c r="Z264" s="43"/>
    </row>
    <row r="265" ht="19.5" hidden="1" customHeight="1">
      <c r="A265" s="19" t="s">
        <v>2449</v>
      </c>
      <c r="B265" s="19" t="s">
        <v>2450</v>
      </c>
      <c r="C265" s="20" t="s">
        <v>968</v>
      </c>
      <c r="D265" s="20" t="s">
        <v>88</v>
      </c>
      <c r="E265" s="20" t="s">
        <v>89</v>
      </c>
      <c r="F265" s="21">
        <v>2012.0</v>
      </c>
      <c r="G265" s="21" t="s">
        <v>2451</v>
      </c>
      <c r="H265" s="23" t="s">
        <v>2452</v>
      </c>
      <c r="I265" s="21" t="s">
        <v>2453</v>
      </c>
      <c r="J265" s="24" t="s">
        <v>2454</v>
      </c>
      <c r="K265" s="19"/>
      <c r="L265" s="19"/>
      <c r="M265" s="19" t="s">
        <v>110</v>
      </c>
      <c r="N265" s="19"/>
      <c r="O265" s="19"/>
      <c r="P265" s="19"/>
      <c r="Q265" s="25" t="s">
        <v>234</v>
      </c>
      <c r="R265" s="25">
        <v>80.0</v>
      </c>
      <c r="S265" s="19" t="s">
        <v>101</v>
      </c>
      <c r="T265" s="19"/>
      <c r="U265" s="25"/>
      <c r="V265" s="25"/>
      <c r="W265" s="42"/>
      <c r="X265" s="43"/>
      <c r="Y265" s="43"/>
      <c r="Z265" s="43"/>
    </row>
    <row r="266" ht="19.5" hidden="1" customHeight="1">
      <c r="A266" s="19" t="s">
        <v>2455</v>
      </c>
      <c r="B266" s="19" t="s">
        <v>2456</v>
      </c>
      <c r="C266" s="20" t="s">
        <v>340</v>
      </c>
      <c r="D266" s="20" t="s">
        <v>88</v>
      </c>
      <c r="E266" s="20" t="s">
        <v>89</v>
      </c>
      <c r="F266" s="21">
        <v>2016.0</v>
      </c>
      <c r="G266" s="21" t="s">
        <v>2457</v>
      </c>
      <c r="H266" s="23" t="s">
        <v>2458</v>
      </c>
      <c r="I266" s="21" t="s">
        <v>2459</v>
      </c>
      <c r="J266" s="24" t="s">
        <v>2460</v>
      </c>
      <c r="K266" s="19" t="s">
        <v>2461</v>
      </c>
      <c r="L266" s="24" t="s">
        <v>2462</v>
      </c>
      <c r="M266" s="19" t="s">
        <v>110</v>
      </c>
      <c r="N266" s="19"/>
      <c r="O266" s="19" t="s">
        <v>731</v>
      </c>
      <c r="P266" s="19" t="s">
        <v>732</v>
      </c>
      <c r="Q266" s="25" t="s">
        <v>537</v>
      </c>
      <c r="R266" s="25">
        <v>35.0</v>
      </c>
      <c r="S266" s="19" t="s">
        <v>101</v>
      </c>
      <c r="T266" s="19"/>
      <c r="U266" s="25"/>
      <c r="V266" s="25"/>
      <c r="W266" s="42"/>
      <c r="X266" s="43"/>
      <c r="Y266" s="43"/>
      <c r="Z266" s="43"/>
    </row>
    <row r="267" ht="19.5" hidden="1" customHeight="1">
      <c r="A267" s="19" t="s">
        <v>2463</v>
      </c>
      <c r="B267" s="25" t="s">
        <v>2464</v>
      </c>
      <c r="C267" s="20" t="s">
        <v>340</v>
      </c>
      <c r="D267" s="20" t="s">
        <v>88</v>
      </c>
      <c r="E267" s="20" t="s">
        <v>89</v>
      </c>
      <c r="F267" s="21">
        <v>2017.0</v>
      </c>
      <c r="G267" s="21" t="s">
        <v>2465</v>
      </c>
      <c r="H267" s="23" t="s">
        <v>2466</v>
      </c>
      <c r="I267" s="21" t="s">
        <v>2467</v>
      </c>
      <c r="J267" s="24" t="s">
        <v>2468</v>
      </c>
      <c r="K267" s="19" t="s">
        <v>2469</v>
      </c>
      <c r="L267" s="24" t="s">
        <v>2470</v>
      </c>
      <c r="M267" s="19" t="s">
        <v>110</v>
      </c>
      <c r="N267" s="19"/>
      <c r="O267" s="19" t="s">
        <v>731</v>
      </c>
      <c r="P267" s="19" t="s">
        <v>1451</v>
      </c>
      <c r="Q267" s="25" t="s">
        <v>2471</v>
      </c>
      <c r="R267" s="25">
        <v>35.0</v>
      </c>
      <c r="S267" s="19" t="s">
        <v>101</v>
      </c>
      <c r="T267" s="19"/>
      <c r="U267" s="25"/>
      <c r="V267" s="25"/>
      <c r="W267" s="42"/>
      <c r="X267" s="43"/>
      <c r="Y267" s="43"/>
      <c r="Z267" s="43"/>
    </row>
    <row r="268" ht="19.5" hidden="1" customHeight="1">
      <c r="A268" s="19" t="s">
        <v>2472</v>
      </c>
      <c r="B268" s="19" t="s">
        <v>2473</v>
      </c>
      <c r="C268" s="20" t="s">
        <v>540</v>
      </c>
      <c r="D268" s="20" t="s">
        <v>188</v>
      </c>
      <c r="E268" s="20" t="s">
        <v>89</v>
      </c>
      <c r="F268" s="21">
        <v>1985.0</v>
      </c>
      <c r="G268" s="21" t="s">
        <v>2474</v>
      </c>
      <c r="H268" s="23" t="s">
        <v>2475</v>
      </c>
      <c r="I268" s="21" t="s">
        <v>2476</v>
      </c>
      <c r="J268" s="24" t="s">
        <v>2477</v>
      </c>
      <c r="K268" s="19"/>
      <c r="L268" s="19"/>
      <c r="M268" s="19" t="s">
        <v>110</v>
      </c>
      <c r="N268" s="19"/>
      <c r="O268" s="19"/>
      <c r="P268" s="19"/>
      <c r="Q268" s="25" t="s">
        <v>2478</v>
      </c>
      <c r="R268" s="25">
        <v>153.0</v>
      </c>
      <c r="S268" s="19" t="s">
        <v>101</v>
      </c>
      <c r="T268" s="19"/>
      <c r="U268" s="25"/>
      <c r="V268" s="25"/>
      <c r="W268" s="42"/>
      <c r="X268" s="43"/>
      <c r="Y268" s="43"/>
      <c r="Z268" s="43"/>
    </row>
    <row r="269" ht="19.5" hidden="1" customHeight="1">
      <c r="A269" s="21" t="s">
        <v>2479</v>
      </c>
      <c r="B269" s="19" t="s">
        <v>2480</v>
      </c>
      <c r="C269" s="20" t="s">
        <v>124</v>
      </c>
      <c r="D269" s="20" t="s">
        <v>125</v>
      </c>
      <c r="E269" s="20" t="s">
        <v>126</v>
      </c>
      <c r="F269" s="22">
        <v>37226.0</v>
      </c>
      <c r="G269" s="21" t="s">
        <v>2481</v>
      </c>
      <c r="H269" s="60" t="s">
        <v>2482</v>
      </c>
      <c r="I269" s="21" t="s">
        <v>2483</v>
      </c>
      <c r="J269" s="24" t="s">
        <v>2484</v>
      </c>
      <c r="K269" s="19" t="s">
        <v>2485</v>
      </c>
      <c r="L269" s="24" t="s">
        <v>2486</v>
      </c>
      <c r="M269" s="19" t="s">
        <v>110</v>
      </c>
      <c r="N269" s="19"/>
      <c r="O269" s="19" t="s">
        <v>731</v>
      </c>
      <c r="P269" s="19" t="s">
        <v>2487</v>
      </c>
      <c r="Q269" s="25" t="s">
        <v>2356</v>
      </c>
      <c r="R269" s="25">
        <v>425.0</v>
      </c>
      <c r="S269" s="19" t="s">
        <v>159</v>
      </c>
      <c r="T269" s="19" t="s">
        <v>2488</v>
      </c>
      <c r="U269" s="25"/>
      <c r="V269" s="25">
        <v>2017.0</v>
      </c>
      <c r="W269" s="42"/>
      <c r="X269" s="43"/>
      <c r="Y269" s="43"/>
      <c r="Z269" s="43"/>
    </row>
    <row r="270" ht="19.5" hidden="1" customHeight="1">
      <c r="A270" s="19" t="s">
        <v>2489</v>
      </c>
      <c r="B270" s="19" t="s">
        <v>2490</v>
      </c>
      <c r="C270" s="20" t="s">
        <v>2491</v>
      </c>
      <c r="D270" s="26"/>
      <c r="E270" s="20" t="s">
        <v>294</v>
      </c>
      <c r="F270" s="37">
        <v>39965.0</v>
      </c>
      <c r="G270" s="21" t="s">
        <v>2492</v>
      </c>
      <c r="H270" s="23" t="s">
        <v>2493</v>
      </c>
      <c r="I270" s="21" t="s">
        <v>2494</v>
      </c>
      <c r="J270" s="24" t="s">
        <v>2495</v>
      </c>
      <c r="K270" s="19" t="s">
        <v>2496</v>
      </c>
      <c r="L270" s="24" t="s">
        <v>2497</v>
      </c>
      <c r="M270" s="19" t="s">
        <v>110</v>
      </c>
      <c r="N270" s="19"/>
      <c r="O270" s="19" t="s">
        <v>2498</v>
      </c>
      <c r="P270" s="19" t="s">
        <v>1862</v>
      </c>
      <c r="Q270" s="25" t="s">
        <v>2499</v>
      </c>
      <c r="R270" s="25">
        <v>71.0</v>
      </c>
      <c r="S270" s="19" t="s">
        <v>101</v>
      </c>
      <c r="T270" s="19"/>
      <c r="U270" s="25"/>
      <c r="V270" s="25"/>
      <c r="W270" s="4"/>
      <c r="X270" s="4"/>
      <c r="Y270" s="4"/>
      <c r="Z270" s="4"/>
    </row>
    <row r="271" ht="19.5" hidden="1" customHeight="1">
      <c r="A271" s="19" t="s">
        <v>2500</v>
      </c>
      <c r="B271" s="19" t="s">
        <v>2501</v>
      </c>
      <c r="C271" s="20" t="s">
        <v>2502</v>
      </c>
      <c r="D271" s="20" t="s">
        <v>364</v>
      </c>
      <c r="E271" s="20" t="s">
        <v>89</v>
      </c>
      <c r="F271" s="21">
        <v>2002.0</v>
      </c>
      <c r="G271" s="21" t="s">
        <v>2503</v>
      </c>
      <c r="H271" s="23" t="s">
        <v>2504</v>
      </c>
      <c r="I271" s="21" t="s">
        <v>2505</v>
      </c>
      <c r="J271" s="24" t="s">
        <v>2506</v>
      </c>
      <c r="K271" s="19"/>
      <c r="L271" s="19"/>
      <c r="M271" s="19" t="s">
        <v>110</v>
      </c>
      <c r="N271" s="19"/>
      <c r="O271" s="19"/>
      <c r="P271" s="19"/>
      <c r="Q271" s="25" t="s">
        <v>2507</v>
      </c>
      <c r="R271" s="25">
        <v>94.0</v>
      </c>
      <c r="S271" s="19" t="s">
        <v>101</v>
      </c>
      <c r="T271" s="19"/>
      <c r="U271" s="25"/>
      <c r="V271" s="25"/>
      <c r="W271" s="4"/>
      <c r="X271" s="4"/>
      <c r="Y271" s="4"/>
      <c r="Z271" s="4"/>
    </row>
    <row r="272" ht="19.5" hidden="1" customHeight="1">
      <c r="A272" s="19" t="s">
        <v>2508</v>
      </c>
      <c r="B272" s="19" t="s">
        <v>2509</v>
      </c>
      <c r="C272" s="20" t="s">
        <v>968</v>
      </c>
      <c r="D272" s="20" t="s">
        <v>88</v>
      </c>
      <c r="E272" s="20" t="s">
        <v>89</v>
      </c>
      <c r="F272" s="22">
        <v>41456.0</v>
      </c>
      <c r="G272" s="21" t="s">
        <v>2510</v>
      </c>
      <c r="H272" s="23" t="s">
        <v>2511</v>
      </c>
      <c r="I272" s="21" t="s">
        <v>2512</v>
      </c>
      <c r="J272" s="24" t="s">
        <v>2513</v>
      </c>
      <c r="K272" s="19"/>
      <c r="L272" s="19"/>
      <c r="M272" s="19" t="s">
        <v>110</v>
      </c>
      <c r="N272" s="19"/>
      <c r="O272" s="19" t="s">
        <v>133</v>
      </c>
      <c r="P272" s="19" t="s">
        <v>2514</v>
      </c>
      <c r="Q272" s="25" t="s">
        <v>2515</v>
      </c>
      <c r="R272" s="25">
        <v>29.0</v>
      </c>
      <c r="S272" s="19" t="s">
        <v>159</v>
      </c>
      <c r="T272" s="19" t="s">
        <v>2516</v>
      </c>
      <c r="U272" s="36"/>
      <c r="V272" s="36">
        <v>43675.0</v>
      </c>
      <c r="W272" s="4"/>
      <c r="X272" s="4"/>
      <c r="Y272" s="4"/>
      <c r="Z272" s="4"/>
    </row>
    <row r="273" ht="19.5" hidden="1" customHeight="1">
      <c r="A273" s="19" t="s">
        <v>2517</v>
      </c>
      <c r="B273" s="19" t="s">
        <v>2518</v>
      </c>
      <c r="C273" s="20" t="s">
        <v>115</v>
      </c>
      <c r="D273" s="20" t="s">
        <v>115</v>
      </c>
      <c r="E273" s="20" t="s">
        <v>89</v>
      </c>
      <c r="F273" s="37">
        <v>42917.0</v>
      </c>
      <c r="G273" s="21" t="s">
        <v>2519</v>
      </c>
      <c r="H273" s="23" t="s">
        <v>2520</v>
      </c>
      <c r="I273" s="21" t="s">
        <v>2521</v>
      </c>
      <c r="J273" s="24" t="s">
        <v>2522</v>
      </c>
      <c r="K273" s="19"/>
      <c r="L273" s="19"/>
      <c r="M273" s="19" t="s">
        <v>110</v>
      </c>
      <c r="N273" s="19"/>
      <c r="O273" s="19" t="s">
        <v>244</v>
      </c>
      <c r="P273" s="19" t="s">
        <v>2523</v>
      </c>
      <c r="Q273" s="25" t="s">
        <v>2524</v>
      </c>
      <c r="R273" s="25">
        <v>253.0</v>
      </c>
      <c r="S273" s="19" t="s">
        <v>101</v>
      </c>
      <c r="T273" s="19"/>
      <c r="U273" s="25"/>
      <c r="V273" s="25"/>
      <c r="W273" s="4"/>
      <c r="X273" s="4"/>
      <c r="Y273" s="4"/>
      <c r="Z273" s="4"/>
    </row>
    <row r="274" ht="19.5" hidden="1" customHeight="1">
      <c r="A274" s="19" t="s">
        <v>2525</v>
      </c>
      <c r="B274" s="19" t="s">
        <v>2526</v>
      </c>
      <c r="C274" s="20" t="s">
        <v>177</v>
      </c>
      <c r="D274" s="20" t="s">
        <v>125</v>
      </c>
      <c r="E274" s="20" t="s">
        <v>126</v>
      </c>
      <c r="F274" s="21">
        <v>2010.0</v>
      </c>
      <c r="G274" s="21" t="s">
        <v>2527</v>
      </c>
      <c r="H274" s="23" t="s">
        <v>2528</v>
      </c>
      <c r="I274" s="21" t="s">
        <v>2529</v>
      </c>
      <c r="J274" s="24" t="s">
        <v>2530</v>
      </c>
      <c r="K274" s="19" t="s">
        <v>2531</v>
      </c>
      <c r="L274" s="19" t="s">
        <v>2532</v>
      </c>
      <c r="M274" s="19" t="s">
        <v>110</v>
      </c>
      <c r="N274" s="19"/>
      <c r="O274" s="19" t="s">
        <v>2533</v>
      </c>
      <c r="P274" s="19" t="s">
        <v>111</v>
      </c>
      <c r="Q274" s="25" t="s">
        <v>2534</v>
      </c>
      <c r="R274" s="25">
        <v>8.0</v>
      </c>
      <c r="S274" s="19" t="s">
        <v>101</v>
      </c>
      <c r="T274" s="19"/>
      <c r="U274" s="25"/>
      <c r="V274" s="25"/>
      <c r="W274" s="4"/>
      <c r="X274" s="4"/>
      <c r="Y274" s="4"/>
      <c r="Z274" s="4"/>
    </row>
    <row r="275" ht="15.0" hidden="1" customHeight="1">
      <c r="A275" s="21" t="s">
        <v>2535</v>
      </c>
      <c r="B275" s="19" t="s">
        <v>2536</v>
      </c>
      <c r="C275" s="20" t="s">
        <v>1036</v>
      </c>
      <c r="D275" s="20" t="s">
        <v>1037</v>
      </c>
      <c r="E275" s="20" t="s">
        <v>89</v>
      </c>
      <c r="F275" s="21">
        <v>2018.0</v>
      </c>
      <c r="G275" s="21" t="s">
        <v>2537</v>
      </c>
      <c r="H275" s="23" t="s">
        <v>2538</v>
      </c>
      <c r="I275" s="21" t="s">
        <v>2539</v>
      </c>
      <c r="J275" s="24" t="s">
        <v>2540</v>
      </c>
      <c r="K275" s="19"/>
      <c r="L275" s="19"/>
      <c r="M275" s="19" t="s">
        <v>110</v>
      </c>
      <c r="N275" s="19"/>
      <c r="O275" s="19" t="s">
        <v>371</v>
      </c>
      <c r="P275" s="19" t="s">
        <v>290</v>
      </c>
      <c r="Q275" s="25" t="s">
        <v>147</v>
      </c>
      <c r="R275" s="25">
        <v>21.0</v>
      </c>
      <c r="S275" s="19" t="s">
        <v>101</v>
      </c>
      <c r="T275" s="19"/>
      <c r="U275" s="25"/>
      <c r="V275" s="25"/>
      <c r="W275" s="4"/>
      <c r="X275" s="4"/>
      <c r="Y275" s="4"/>
      <c r="Z275" s="4"/>
    </row>
    <row r="276" ht="18.0" hidden="1" customHeight="1">
      <c r="A276" s="19" t="s">
        <v>2541</v>
      </c>
      <c r="B276" s="19" t="s">
        <v>2542</v>
      </c>
      <c r="C276" s="20" t="s">
        <v>2543</v>
      </c>
      <c r="D276" s="20" t="s">
        <v>1119</v>
      </c>
      <c r="E276" s="20" t="s">
        <v>89</v>
      </c>
      <c r="F276" s="22">
        <v>42736.0</v>
      </c>
      <c r="G276" s="21" t="s">
        <v>2544</v>
      </c>
      <c r="H276" s="23" t="s">
        <v>2545</v>
      </c>
      <c r="I276" s="21" t="s">
        <v>2546</v>
      </c>
      <c r="J276" s="24" t="s">
        <v>2547</v>
      </c>
      <c r="K276" s="19"/>
      <c r="L276" s="19"/>
      <c r="M276" s="19" t="s">
        <v>110</v>
      </c>
      <c r="N276" s="19"/>
      <c r="O276" s="19"/>
      <c r="P276" s="19"/>
      <c r="Q276" s="25" t="s">
        <v>1088</v>
      </c>
      <c r="R276" s="25">
        <v>92.0</v>
      </c>
      <c r="S276" s="19" t="s">
        <v>159</v>
      </c>
      <c r="T276" s="19" t="s">
        <v>2548</v>
      </c>
      <c r="U276" s="25"/>
      <c r="V276" s="25">
        <v>2019.0</v>
      </c>
      <c r="W276" s="61"/>
      <c r="X276" s="62"/>
      <c r="Y276" s="4"/>
      <c r="Z276" s="4"/>
    </row>
    <row r="277" ht="18.0" hidden="1" customHeight="1">
      <c r="A277" s="19" t="s">
        <v>2549</v>
      </c>
      <c r="B277" s="19" t="s">
        <v>2550</v>
      </c>
      <c r="C277" s="20" t="s">
        <v>2551</v>
      </c>
      <c r="D277" s="26"/>
      <c r="E277" s="20" t="s">
        <v>140</v>
      </c>
      <c r="F277" s="21">
        <v>1985.0</v>
      </c>
      <c r="G277" s="21" t="s">
        <v>2552</v>
      </c>
      <c r="H277" s="23" t="s">
        <v>2553</v>
      </c>
      <c r="I277" s="21" t="s">
        <v>2554</v>
      </c>
      <c r="J277" s="24" t="s">
        <v>2555</v>
      </c>
      <c r="K277" s="19"/>
      <c r="L277" s="19"/>
      <c r="M277" s="19" t="s">
        <v>110</v>
      </c>
      <c r="N277" s="19"/>
      <c r="O277" s="19"/>
      <c r="P277" s="19"/>
      <c r="Q277" s="25" t="s">
        <v>2556</v>
      </c>
      <c r="R277" s="25">
        <v>237.0</v>
      </c>
      <c r="S277" s="19" t="s">
        <v>159</v>
      </c>
      <c r="T277" s="19" t="s">
        <v>2150</v>
      </c>
      <c r="U277" s="25"/>
      <c r="V277" s="25">
        <v>2020.0</v>
      </c>
      <c r="W277" s="42"/>
      <c r="X277" s="63"/>
      <c r="Y277" s="4"/>
      <c r="Z277" s="4"/>
    </row>
    <row r="278" ht="18.0" hidden="1" customHeight="1">
      <c r="A278" s="19" t="s">
        <v>2557</v>
      </c>
      <c r="B278" s="19" t="s">
        <v>2558</v>
      </c>
      <c r="C278" s="32" t="s">
        <v>2559</v>
      </c>
      <c r="D278" s="32" t="s">
        <v>2560</v>
      </c>
      <c r="E278" s="32" t="s">
        <v>89</v>
      </c>
      <c r="F278" s="22">
        <v>37865.0</v>
      </c>
      <c r="G278" s="21" t="s">
        <v>2561</v>
      </c>
      <c r="H278" s="30" t="s">
        <v>2562</v>
      </c>
      <c r="I278" s="21" t="s">
        <v>2563</v>
      </c>
      <c r="J278" s="24" t="s">
        <v>2157</v>
      </c>
      <c r="K278" s="19" t="s">
        <v>2564</v>
      </c>
      <c r="L278" s="24" t="s">
        <v>2159</v>
      </c>
      <c r="M278" s="19" t="s">
        <v>110</v>
      </c>
      <c r="N278" s="19"/>
      <c r="O278" s="19" t="s">
        <v>264</v>
      </c>
      <c r="P278" s="19" t="s">
        <v>946</v>
      </c>
      <c r="Q278" s="25" t="s">
        <v>2565</v>
      </c>
      <c r="R278" s="25">
        <v>482.0</v>
      </c>
      <c r="S278" s="19" t="s">
        <v>159</v>
      </c>
      <c r="T278" s="19" t="s">
        <v>2566</v>
      </c>
      <c r="U278" s="25"/>
      <c r="V278" s="25">
        <v>2018.0</v>
      </c>
      <c r="W278" s="64"/>
      <c r="X278" s="65"/>
      <c r="Y278" s="4"/>
      <c r="Z278" s="4"/>
    </row>
    <row r="279" ht="15.0" hidden="1" customHeight="1">
      <c r="A279" s="19" t="s">
        <v>2567</v>
      </c>
      <c r="B279" s="19" t="s">
        <v>2568</v>
      </c>
      <c r="C279" s="20" t="s">
        <v>340</v>
      </c>
      <c r="D279" s="20" t="s">
        <v>88</v>
      </c>
      <c r="E279" s="20" t="s">
        <v>89</v>
      </c>
      <c r="F279" s="21">
        <v>2008.0</v>
      </c>
      <c r="G279" s="21" t="s">
        <v>2569</v>
      </c>
      <c r="H279" s="23" t="s">
        <v>2570</v>
      </c>
      <c r="I279" s="19"/>
      <c r="J279" s="19"/>
      <c r="K279" s="19"/>
      <c r="L279" s="19"/>
      <c r="M279" s="19" t="s">
        <v>110</v>
      </c>
      <c r="N279" s="19"/>
      <c r="O279" s="19"/>
      <c r="P279" s="19"/>
      <c r="Q279" s="25" t="s">
        <v>158</v>
      </c>
      <c r="R279" s="25">
        <v>40.0</v>
      </c>
      <c r="S279" s="19" t="s">
        <v>101</v>
      </c>
      <c r="T279" s="19"/>
      <c r="U279" s="25"/>
      <c r="V279" s="25"/>
      <c r="W279" s="4"/>
      <c r="X279" s="4"/>
      <c r="Y279" s="4"/>
      <c r="Z279" s="4"/>
    </row>
    <row r="280" ht="15.0" hidden="1" customHeight="1">
      <c r="A280" s="19" t="s">
        <v>2571</v>
      </c>
      <c r="B280" s="19" t="s">
        <v>2572</v>
      </c>
      <c r="C280" s="20" t="s">
        <v>2573</v>
      </c>
      <c r="D280" s="20" t="s">
        <v>352</v>
      </c>
      <c r="E280" s="20" t="s">
        <v>89</v>
      </c>
      <c r="F280" s="21">
        <v>2014.0</v>
      </c>
      <c r="G280" s="21" t="s">
        <v>2574</v>
      </c>
      <c r="H280" s="23" t="s">
        <v>2575</v>
      </c>
      <c r="I280" s="21" t="s">
        <v>2576</v>
      </c>
      <c r="J280" s="24" t="s">
        <v>2577</v>
      </c>
      <c r="K280" s="19" t="s">
        <v>2578</v>
      </c>
      <c r="L280" s="24" t="s">
        <v>2579</v>
      </c>
      <c r="M280" s="19" t="s">
        <v>110</v>
      </c>
      <c r="N280" s="19"/>
      <c r="O280" s="19" t="s">
        <v>371</v>
      </c>
      <c r="P280" s="19"/>
      <c r="Q280" s="25" t="s">
        <v>203</v>
      </c>
      <c r="R280" s="25" t="s">
        <v>112</v>
      </c>
      <c r="S280" s="19" t="s">
        <v>101</v>
      </c>
      <c r="T280" s="19"/>
      <c r="U280" s="25"/>
      <c r="V280" s="25"/>
      <c r="W280" s="4"/>
      <c r="X280" s="4"/>
      <c r="Y280" s="4"/>
      <c r="Z280" s="4"/>
    </row>
    <row r="281" ht="15.0" hidden="1" customHeight="1">
      <c r="A281" s="19" t="s">
        <v>2580</v>
      </c>
      <c r="B281" s="19" t="s">
        <v>2581</v>
      </c>
      <c r="C281" s="20" t="s">
        <v>388</v>
      </c>
      <c r="D281" s="20" t="s">
        <v>88</v>
      </c>
      <c r="E281" s="20" t="s">
        <v>89</v>
      </c>
      <c r="F281" s="22">
        <v>43617.0</v>
      </c>
      <c r="G281" s="21" t="s">
        <v>2582</v>
      </c>
      <c r="H281" s="23" t="s">
        <v>2583</v>
      </c>
      <c r="I281" s="21" t="s">
        <v>2584</v>
      </c>
      <c r="J281" s="24" t="s">
        <v>2585</v>
      </c>
      <c r="K281" s="19" t="s">
        <v>2586</v>
      </c>
      <c r="L281" s="24" t="s">
        <v>2587</v>
      </c>
      <c r="M281" s="19" t="s">
        <v>110</v>
      </c>
      <c r="N281" s="19"/>
      <c r="O281" s="19" t="s">
        <v>133</v>
      </c>
      <c r="P281" s="19" t="s">
        <v>2588</v>
      </c>
      <c r="Q281" s="25"/>
      <c r="R281" s="25" t="s">
        <v>112</v>
      </c>
      <c r="S281" s="19" t="s">
        <v>101</v>
      </c>
      <c r="T281" s="19"/>
      <c r="U281" s="25"/>
      <c r="V281" s="25"/>
      <c r="W281" s="4"/>
      <c r="X281" s="4"/>
      <c r="Y281" s="4"/>
      <c r="Z281" s="4"/>
    </row>
    <row r="282" ht="15.0" hidden="1" customHeight="1">
      <c r="A282" s="19" t="s">
        <v>2589</v>
      </c>
      <c r="B282" s="19" t="s">
        <v>2590</v>
      </c>
      <c r="C282" s="20" t="s">
        <v>2591</v>
      </c>
      <c r="D282" s="20" t="s">
        <v>2592</v>
      </c>
      <c r="E282" s="20" t="s">
        <v>832</v>
      </c>
      <c r="F282" s="21">
        <v>2011.0</v>
      </c>
      <c r="G282" s="21" t="s">
        <v>2593</v>
      </c>
      <c r="H282" s="30" t="s">
        <v>2594</v>
      </c>
      <c r="I282" s="21" t="s">
        <v>2595</v>
      </c>
      <c r="J282" s="24" t="s">
        <v>2596</v>
      </c>
      <c r="K282" s="19" t="s">
        <v>2597</v>
      </c>
      <c r="L282" s="24" t="s">
        <v>2598</v>
      </c>
      <c r="M282" s="19" t="s">
        <v>110</v>
      </c>
      <c r="N282" s="19"/>
      <c r="O282" s="19" t="s">
        <v>371</v>
      </c>
      <c r="P282" s="19"/>
      <c r="Q282" s="25"/>
      <c r="R282" s="25">
        <v>20.0</v>
      </c>
      <c r="S282" s="19" t="s">
        <v>101</v>
      </c>
      <c r="T282" s="19"/>
      <c r="U282" s="25"/>
      <c r="V282" s="25"/>
      <c r="W282" s="4"/>
      <c r="X282" s="4"/>
      <c r="Y282" s="4"/>
      <c r="Z282" s="4"/>
    </row>
    <row r="283" ht="15.0" hidden="1" customHeight="1">
      <c r="A283" s="19" t="s">
        <v>2599</v>
      </c>
      <c r="B283" s="19" t="s">
        <v>2600</v>
      </c>
      <c r="C283" s="20" t="s">
        <v>2601</v>
      </c>
      <c r="D283" s="20" t="s">
        <v>139</v>
      </c>
      <c r="E283" s="20" t="s">
        <v>140</v>
      </c>
      <c r="F283" s="21">
        <v>2018.0</v>
      </c>
      <c r="G283" s="21" t="s">
        <v>2602</v>
      </c>
      <c r="H283" s="23" t="s">
        <v>2603</v>
      </c>
      <c r="I283" s="19"/>
      <c r="J283" s="19"/>
      <c r="K283" s="19" t="s">
        <v>2604</v>
      </c>
      <c r="L283" s="24" t="s">
        <v>2605</v>
      </c>
      <c r="M283" s="21" t="s">
        <v>110</v>
      </c>
      <c r="N283" s="19"/>
      <c r="O283" s="19"/>
      <c r="P283" s="19"/>
      <c r="Q283" s="25"/>
      <c r="R283" s="25"/>
      <c r="S283" s="19" t="s">
        <v>101</v>
      </c>
      <c r="T283" s="19"/>
      <c r="U283" s="25"/>
      <c r="V283" s="25"/>
      <c r="W283" s="4"/>
      <c r="X283" s="4"/>
      <c r="Y283" s="4"/>
      <c r="Z283" s="4"/>
    </row>
    <row r="284" ht="15.0" customHeight="1">
      <c r="A284" s="19" t="s">
        <v>2606</v>
      </c>
      <c r="B284" s="19" t="s">
        <v>2607</v>
      </c>
      <c r="C284" s="20" t="s">
        <v>2543</v>
      </c>
      <c r="D284" s="20" t="s">
        <v>1119</v>
      </c>
      <c r="E284" s="20" t="s">
        <v>89</v>
      </c>
      <c r="F284" s="48">
        <v>22828.0</v>
      </c>
      <c r="G284" s="21" t="s">
        <v>2608</v>
      </c>
      <c r="H284" s="23" t="s">
        <v>2609</v>
      </c>
      <c r="I284" s="21" t="s">
        <v>2610</v>
      </c>
      <c r="J284" s="24" t="s">
        <v>2611</v>
      </c>
      <c r="K284" s="19"/>
      <c r="L284" s="19"/>
      <c r="M284" s="19" t="s">
        <v>96</v>
      </c>
      <c r="N284" s="19" t="s">
        <v>2612</v>
      </c>
      <c r="O284" s="19"/>
      <c r="P284" s="19"/>
      <c r="Q284" s="29" t="s">
        <v>2613</v>
      </c>
      <c r="R284" s="29">
        <v>23000.0</v>
      </c>
      <c r="S284" s="19" t="s">
        <v>101</v>
      </c>
      <c r="T284" s="19"/>
      <c r="U284" s="25"/>
      <c r="V284" s="25"/>
      <c r="W284" s="4"/>
      <c r="X284" s="4"/>
      <c r="Y284" s="4"/>
      <c r="Z284" s="4"/>
    </row>
    <row r="285" ht="15.0" hidden="1" customHeight="1">
      <c r="A285" s="19" t="s">
        <v>2614</v>
      </c>
      <c r="B285" s="19" t="s">
        <v>2615</v>
      </c>
      <c r="C285" s="20" t="s">
        <v>2616</v>
      </c>
      <c r="D285" s="20" t="s">
        <v>2592</v>
      </c>
      <c r="E285" s="20" t="s">
        <v>832</v>
      </c>
      <c r="F285" s="21">
        <v>2000.0</v>
      </c>
      <c r="G285" s="21" t="s">
        <v>2617</v>
      </c>
      <c r="H285" s="23" t="s">
        <v>2618</v>
      </c>
      <c r="I285" s="21" t="s">
        <v>2619</v>
      </c>
      <c r="J285" s="24" t="s">
        <v>2620</v>
      </c>
      <c r="K285" s="19"/>
      <c r="L285" s="19"/>
      <c r="M285" s="19" t="s">
        <v>110</v>
      </c>
      <c r="N285" s="19"/>
      <c r="O285" s="19" t="s">
        <v>2621</v>
      </c>
      <c r="P285" s="52">
        <v>8000000.0</v>
      </c>
      <c r="Q285" s="25" t="s">
        <v>2622</v>
      </c>
      <c r="R285" s="25">
        <v>150.0</v>
      </c>
      <c r="S285" s="19" t="s">
        <v>159</v>
      </c>
      <c r="T285" s="19" t="s">
        <v>2623</v>
      </c>
      <c r="U285" s="36"/>
      <c r="V285" s="36">
        <v>43314.0</v>
      </c>
      <c r="W285" s="4"/>
      <c r="X285" s="4"/>
      <c r="Y285" s="4"/>
      <c r="Z285" s="4"/>
    </row>
    <row r="286" ht="15.0" hidden="1" customHeight="1">
      <c r="A286" s="19" t="s">
        <v>2624</v>
      </c>
      <c r="B286" s="19" t="s">
        <v>2624</v>
      </c>
      <c r="C286" s="20" t="s">
        <v>2625</v>
      </c>
      <c r="D286" s="20" t="s">
        <v>400</v>
      </c>
      <c r="E286" s="20" t="s">
        <v>89</v>
      </c>
      <c r="F286" s="21">
        <v>2016.0</v>
      </c>
      <c r="G286" s="21" t="s">
        <v>2626</v>
      </c>
      <c r="H286" s="23" t="s">
        <v>2627</v>
      </c>
      <c r="I286" s="21" t="s">
        <v>2628</v>
      </c>
      <c r="J286" s="24" t="s">
        <v>2629</v>
      </c>
      <c r="K286" s="19" t="s">
        <v>2630</v>
      </c>
      <c r="L286" s="24" t="s">
        <v>2631</v>
      </c>
      <c r="M286" s="19" t="s">
        <v>110</v>
      </c>
      <c r="N286" s="19"/>
      <c r="O286" s="19" t="s">
        <v>133</v>
      </c>
      <c r="P286" s="19" t="s">
        <v>266</v>
      </c>
      <c r="Q286" s="25" t="s">
        <v>2416</v>
      </c>
      <c r="R286" s="25">
        <v>39.0</v>
      </c>
      <c r="S286" s="19" t="s">
        <v>101</v>
      </c>
      <c r="T286" s="19"/>
      <c r="U286" s="25"/>
      <c r="V286" s="25"/>
      <c r="W286" s="4"/>
      <c r="X286" s="4"/>
      <c r="Y286" s="4"/>
      <c r="Z286" s="4"/>
    </row>
    <row r="287" ht="15.0" hidden="1" customHeight="1">
      <c r="A287" s="19" t="s">
        <v>2632</v>
      </c>
      <c r="B287" s="19" t="s">
        <v>2633</v>
      </c>
      <c r="C287" s="20" t="s">
        <v>1471</v>
      </c>
      <c r="D287" s="20" t="s">
        <v>920</v>
      </c>
      <c r="E287" s="20" t="s">
        <v>89</v>
      </c>
      <c r="F287" s="21">
        <v>2014.0</v>
      </c>
      <c r="G287" s="21" t="s">
        <v>2634</v>
      </c>
      <c r="H287" s="30" t="s">
        <v>2635</v>
      </c>
      <c r="I287" s="21" t="s">
        <v>2636</v>
      </c>
      <c r="J287" s="24" t="s">
        <v>2637</v>
      </c>
      <c r="K287" s="19" t="s">
        <v>2638</v>
      </c>
      <c r="L287" s="24" t="s">
        <v>2639</v>
      </c>
      <c r="M287" s="19" t="s">
        <v>110</v>
      </c>
      <c r="N287" s="19"/>
      <c r="O287" s="35" t="s">
        <v>407</v>
      </c>
      <c r="P287" s="19" t="s">
        <v>2640</v>
      </c>
      <c r="Q287" s="25"/>
      <c r="R287" s="25">
        <v>59.0</v>
      </c>
      <c r="S287" s="19" t="s">
        <v>101</v>
      </c>
      <c r="T287" s="19"/>
      <c r="U287" s="25"/>
      <c r="V287" s="25"/>
      <c r="W287" s="4"/>
      <c r="X287" s="4"/>
      <c r="Y287" s="4"/>
      <c r="Z287" s="4"/>
    </row>
    <row r="288" ht="15.0" hidden="1" customHeight="1">
      <c r="A288" s="19" t="s">
        <v>2641</v>
      </c>
      <c r="B288" s="19" t="s">
        <v>2642</v>
      </c>
      <c r="C288" s="20" t="s">
        <v>627</v>
      </c>
      <c r="D288" s="20" t="s">
        <v>2643</v>
      </c>
      <c r="E288" s="20" t="s">
        <v>140</v>
      </c>
      <c r="F288" s="21">
        <v>2011.0</v>
      </c>
      <c r="G288" s="21" t="s">
        <v>2644</v>
      </c>
      <c r="H288" s="30" t="s">
        <v>2645</v>
      </c>
      <c r="I288" s="19"/>
      <c r="J288" s="19"/>
      <c r="K288" s="19"/>
      <c r="L288" s="19"/>
      <c r="M288" s="19" t="s">
        <v>110</v>
      </c>
      <c r="N288" s="19"/>
      <c r="O288" s="19"/>
      <c r="P288" s="19"/>
      <c r="Q288" s="25" t="s">
        <v>1131</v>
      </c>
      <c r="R288" s="25" t="s">
        <v>112</v>
      </c>
      <c r="S288" s="19" t="s">
        <v>101</v>
      </c>
      <c r="T288" s="19"/>
      <c r="U288" s="25"/>
      <c r="V288" s="25"/>
      <c r="W288" s="4"/>
      <c r="X288" s="4"/>
      <c r="Y288" s="4"/>
      <c r="Z288" s="4"/>
    </row>
    <row r="289" ht="15.0" hidden="1" customHeight="1">
      <c r="A289" s="19" t="s">
        <v>2646</v>
      </c>
      <c r="B289" s="19" t="s">
        <v>2647</v>
      </c>
      <c r="C289" s="20" t="s">
        <v>284</v>
      </c>
      <c r="D289" s="20" t="s">
        <v>188</v>
      </c>
      <c r="E289" s="20" t="s">
        <v>89</v>
      </c>
      <c r="F289" s="21">
        <v>2007.0</v>
      </c>
      <c r="G289" s="21" t="s">
        <v>2648</v>
      </c>
      <c r="H289" s="23" t="s">
        <v>2649</v>
      </c>
      <c r="I289" s="21" t="s">
        <v>2650</v>
      </c>
      <c r="J289" s="24" t="s">
        <v>2651</v>
      </c>
      <c r="K289" s="19" t="s">
        <v>2652</v>
      </c>
      <c r="L289" s="24" t="s">
        <v>2653</v>
      </c>
      <c r="M289" s="19" t="s">
        <v>110</v>
      </c>
      <c r="N289" s="19"/>
      <c r="O289" s="19"/>
      <c r="P289" s="19"/>
      <c r="Q289" s="25" t="s">
        <v>2654</v>
      </c>
      <c r="R289" s="25">
        <v>68.0</v>
      </c>
      <c r="S289" s="19" t="s">
        <v>101</v>
      </c>
      <c r="T289" s="19"/>
      <c r="U289" s="25"/>
      <c r="V289" s="25"/>
      <c r="W289" s="4"/>
      <c r="X289" s="4"/>
      <c r="Y289" s="4"/>
      <c r="Z289" s="4"/>
    </row>
    <row r="290" ht="15.0" hidden="1" customHeight="1">
      <c r="A290" s="19" t="s">
        <v>2655</v>
      </c>
      <c r="B290" s="19" t="s">
        <v>2656</v>
      </c>
      <c r="C290" s="20" t="s">
        <v>2657</v>
      </c>
      <c r="D290" s="20" t="s">
        <v>920</v>
      </c>
      <c r="E290" s="20" t="s">
        <v>89</v>
      </c>
      <c r="F290" s="21">
        <v>1999.0</v>
      </c>
      <c r="G290" s="21" t="s">
        <v>2658</v>
      </c>
      <c r="H290" s="30" t="s">
        <v>2659</v>
      </c>
      <c r="I290" s="21" t="s">
        <v>2660</v>
      </c>
      <c r="J290" s="24" t="s">
        <v>2661</v>
      </c>
      <c r="K290" s="19" t="s">
        <v>2662</v>
      </c>
      <c r="L290" s="24" t="s">
        <v>2663</v>
      </c>
      <c r="M290" s="19" t="s">
        <v>110</v>
      </c>
      <c r="N290" s="19"/>
      <c r="O290" s="19"/>
      <c r="P290" s="19"/>
      <c r="Q290" s="25" t="s">
        <v>2664</v>
      </c>
      <c r="R290" s="25">
        <v>171.0</v>
      </c>
      <c r="S290" s="19" t="s">
        <v>159</v>
      </c>
      <c r="T290" s="19" t="s">
        <v>2665</v>
      </c>
      <c r="U290" s="59"/>
      <c r="V290" s="59">
        <v>42166.0</v>
      </c>
      <c r="W290" s="4"/>
      <c r="X290" s="4"/>
      <c r="Y290" s="4"/>
      <c r="Z290" s="4"/>
    </row>
    <row r="291" ht="15.0" hidden="1" customHeight="1">
      <c r="A291" s="19" t="s">
        <v>2666</v>
      </c>
      <c r="B291" s="19" t="s">
        <v>2667</v>
      </c>
      <c r="C291" s="20" t="s">
        <v>2668</v>
      </c>
      <c r="D291" s="20" t="s">
        <v>88</v>
      </c>
      <c r="E291" s="20" t="s">
        <v>89</v>
      </c>
      <c r="F291" s="21">
        <v>2010.0</v>
      </c>
      <c r="G291" s="21" t="s">
        <v>2669</v>
      </c>
      <c r="H291" s="23" t="s">
        <v>2670</v>
      </c>
      <c r="I291" s="21" t="s">
        <v>1161</v>
      </c>
      <c r="J291" s="24" t="s">
        <v>1162</v>
      </c>
      <c r="K291" s="19" t="s">
        <v>2671</v>
      </c>
      <c r="L291" s="24" t="s">
        <v>2672</v>
      </c>
      <c r="M291" s="19" t="s">
        <v>110</v>
      </c>
      <c r="N291" s="19"/>
      <c r="O291" s="19" t="s">
        <v>975</v>
      </c>
      <c r="P291" s="19" t="s">
        <v>2673</v>
      </c>
      <c r="Q291" s="25" t="s">
        <v>593</v>
      </c>
      <c r="R291" s="25">
        <v>122.0</v>
      </c>
      <c r="S291" s="19" t="s">
        <v>159</v>
      </c>
      <c r="T291" s="19" t="s">
        <v>2674</v>
      </c>
      <c r="U291" s="36"/>
      <c r="V291" s="36">
        <v>43727.0</v>
      </c>
      <c r="W291" s="4"/>
      <c r="X291" s="4"/>
      <c r="Y291" s="4"/>
      <c r="Z291" s="4"/>
    </row>
    <row r="292" ht="15.0" hidden="1" customHeight="1">
      <c r="A292" s="19" t="s">
        <v>2675</v>
      </c>
      <c r="B292" s="19" t="s">
        <v>2676</v>
      </c>
      <c r="C292" s="20" t="s">
        <v>138</v>
      </c>
      <c r="D292" s="20" t="s">
        <v>139</v>
      </c>
      <c r="E292" s="20" t="s">
        <v>140</v>
      </c>
      <c r="F292" s="21">
        <v>1901.0</v>
      </c>
      <c r="G292" s="21" t="s">
        <v>2677</v>
      </c>
      <c r="H292" s="30" t="s">
        <v>2678</v>
      </c>
      <c r="I292" s="21" t="s">
        <v>2679</v>
      </c>
      <c r="J292" s="24" t="s">
        <v>2680</v>
      </c>
      <c r="K292" s="19"/>
      <c r="L292" s="19"/>
      <c r="M292" s="19" t="s">
        <v>110</v>
      </c>
      <c r="N292" s="19"/>
      <c r="O292" s="19"/>
      <c r="P292" s="19"/>
      <c r="Q292" s="27">
        <v>5.481E8</v>
      </c>
      <c r="R292" s="25" t="s">
        <v>2681</v>
      </c>
      <c r="S292" s="19" t="s">
        <v>101</v>
      </c>
      <c r="T292" s="19"/>
      <c r="U292" s="25"/>
      <c r="V292" s="25"/>
      <c r="W292" s="4"/>
      <c r="X292" s="4"/>
      <c r="Y292" s="4"/>
      <c r="Z292" s="4"/>
    </row>
    <row r="293" ht="15.0" hidden="1" customHeight="1">
      <c r="A293" s="19" t="s">
        <v>2682</v>
      </c>
      <c r="B293" s="19" t="s">
        <v>2682</v>
      </c>
      <c r="C293" s="20" t="s">
        <v>1169</v>
      </c>
      <c r="D293" s="66" t="s">
        <v>88</v>
      </c>
      <c r="E293" s="20" t="s">
        <v>89</v>
      </c>
      <c r="F293" s="21">
        <v>2013.0</v>
      </c>
      <c r="G293" s="21" t="s">
        <v>2683</v>
      </c>
      <c r="H293" s="23" t="s">
        <v>2684</v>
      </c>
      <c r="I293" s="21" t="s">
        <v>2685</v>
      </c>
      <c r="J293" s="24" t="s">
        <v>2686</v>
      </c>
      <c r="K293" s="19"/>
      <c r="L293" s="19"/>
      <c r="M293" s="19" t="s">
        <v>110</v>
      </c>
      <c r="N293" s="19"/>
      <c r="O293" s="19"/>
      <c r="P293" s="19"/>
      <c r="Q293" s="25"/>
      <c r="R293" s="25"/>
      <c r="S293" s="19" t="s">
        <v>101</v>
      </c>
      <c r="T293" s="19"/>
      <c r="U293" s="25"/>
      <c r="V293" s="25"/>
      <c r="W293" s="4"/>
      <c r="X293" s="4"/>
      <c r="Y293" s="4"/>
      <c r="Z293" s="4"/>
    </row>
    <row r="294" ht="15.0" hidden="1" customHeight="1">
      <c r="A294" s="19" t="s">
        <v>2687</v>
      </c>
      <c r="B294" s="19" t="s">
        <v>2688</v>
      </c>
      <c r="C294" s="20" t="s">
        <v>1094</v>
      </c>
      <c r="D294" s="20" t="s">
        <v>1094</v>
      </c>
      <c r="E294" s="20" t="s">
        <v>151</v>
      </c>
      <c r="F294" s="21">
        <v>2003.0</v>
      </c>
      <c r="G294" s="21" t="s">
        <v>2689</v>
      </c>
      <c r="H294" s="23" t="s">
        <v>2690</v>
      </c>
      <c r="I294" s="21" t="s">
        <v>2691</v>
      </c>
      <c r="J294" s="24" t="s">
        <v>2692</v>
      </c>
      <c r="K294" s="19"/>
      <c r="L294" s="19"/>
      <c r="M294" s="19" t="s">
        <v>110</v>
      </c>
      <c r="N294" s="19"/>
      <c r="O294" s="19"/>
      <c r="P294" s="19"/>
      <c r="Q294" s="25"/>
      <c r="R294" s="25" t="s">
        <v>112</v>
      </c>
      <c r="S294" s="19" t="s">
        <v>101</v>
      </c>
      <c r="T294" s="19"/>
      <c r="U294" s="25"/>
      <c r="V294" s="25"/>
      <c r="W294" s="4"/>
      <c r="X294" s="4"/>
      <c r="Y294" s="4"/>
      <c r="Z294" s="4"/>
    </row>
    <row r="295" ht="15.0" hidden="1" customHeight="1">
      <c r="A295" s="19" t="s">
        <v>2693</v>
      </c>
      <c r="B295" s="19" t="s">
        <v>2694</v>
      </c>
      <c r="C295" s="20" t="s">
        <v>340</v>
      </c>
      <c r="D295" s="20" t="s">
        <v>88</v>
      </c>
      <c r="E295" s="20" t="s">
        <v>89</v>
      </c>
      <c r="F295" s="22">
        <v>41153.0</v>
      </c>
      <c r="G295" s="21" t="s">
        <v>2695</v>
      </c>
      <c r="H295" s="23" t="s">
        <v>2696</v>
      </c>
      <c r="I295" s="21" t="s">
        <v>2697</v>
      </c>
      <c r="J295" s="24" t="s">
        <v>2698</v>
      </c>
      <c r="K295" s="19" t="s">
        <v>2699</v>
      </c>
      <c r="L295" s="24" t="s">
        <v>2700</v>
      </c>
      <c r="M295" s="19" t="s">
        <v>110</v>
      </c>
      <c r="N295" s="19"/>
      <c r="O295" s="35" t="s">
        <v>975</v>
      </c>
      <c r="P295" s="19" t="s">
        <v>2701</v>
      </c>
      <c r="Q295" s="25" t="s">
        <v>2702</v>
      </c>
      <c r="R295" s="25">
        <v>1399.0</v>
      </c>
      <c r="S295" s="19" t="s">
        <v>101</v>
      </c>
      <c r="T295" s="19"/>
      <c r="U295" s="25"/>
      <c r="V295" s="25"/>
      <c r="W295" s="4"/>
      <c r="X295" s="4"/>
      <c r="Y295" s="4"/>
      <c r="Z295" s="4"/>
    </row>
    <row r="296" ht="15.0" hidden="1" customHeight="1">
      <c r="A296" s="19" t="s">
        <v>2703</v>
      </c>
      <c r="B296" s="19" t="s">
        <v>2704</v>
      </c>
      <c r="C296" s="20" t="s">
        <v>2705</v>
      </c>
      <c r="D296" s="20" t="s">
        <v>773</v>
      </c>
      <c r="E296" s="20" t="s">
        <v>151</v>
      </c>
      <c r="F296" s="21">
        <v>2005.0</v>
      </c>
      <c r="G296" s="21" t="s">
        <v>2706</v>
      </c>
      <c r="H296" s="23" t="s">
        <v>2707</v>
      </c>
      <c r="I296" s="21" t="s">
        <v>2708</v>
      </c>
      <c r="J296" s="24" t="s">
        <v>2709</v>
      </c>
      <c r="K296" s="19" t="s">
        <v>2710</v>
      </c>
      <c r="L296" s="24" t="s">
        <v>2711</v>
      </c>
      <c r="M296" s="19" t="s">
        <v>110</v>
      </c>
      <c r="N296" s="19"/>
      <c r="O296" s="19"/>
      <c r="P296" s="19"/>
      <c r="Q296" s="25" t="s">
        <v>2416</v>
      </c>
      <c r="R296" s="25" t="s">
        <v>2712</v>
      </c>
      <c r="S296" s="19" t="s">
        <v>101</v>
      </c>
      <c r="T296" s="19"/>
      <c r="U296" s="25"/>
      <c r="V296" s="25"/>
      <c r="W296" s="4"/>
      <c r="X296" s="4"/>
      <c r="Y296" s="4"/>
      <c r="Z296" s="4"/>
    </row>
    <row r="297" ht="15.0" hidden="1" customHeight="1">
      <c r="A297" s="19" t="s">
        <v>2713</v>
      </c>
      <c r="B297" s="19" t="s">
        <v>2714</v>
      </c>
      <c r="C297" s="20" t="s">
        <v>138</v>
      </c>
      <c r="D297" s="20" t="s">
        <v>139</v>
      </c>
      <c r="E297" s="20" t="s">
        <v>140</v>
      </c>
      <c r="F297" s="21">
        <v>2002.0</v>
      </c>
      <c r="G297" s="21" t="s">
        <v>2715</v>
      </c>
      <c r="H297" s="30" t="s">
        <v>2716</v>
      </c>
      <c r="I297" s="21" t="s">
        <v>2717</v>
      </c>
      <c r="J297" s="24" t="s">
        <v>2718</v>
      </c>
      <c r="K297" s="19" t="s">
        <v>2719</v>
      </c>
      <c r="L297" s="24" t="s">
        <v>2720</v>
      </c>
      <c r="M297" s="19" t="s">
        <v>110</v>
      </c>
      <c r="N297" s="19"/>
      <c r="O297" s="19" t="s">
        <v>264</v>
      </c>
      <c r="P297" s="67">
        <v>5000000.0</v>
      </c>
      <c r="Q297" s="27">
        <v>1.56E7</v>
      </c>
      <c r="R297" s="25">
        <v>119.0</v>
      </c>
      <c r="S297" s="19" t="s">
        <v>101</v>
      </c>
      <c r="T297" s="19"/>
      <c r="U297" s="25"/>
      <c r="V297" s="25"/>
      <c r="W297" s="4"/>
      <c r="X297" s="4"/>
      <c r="Y297" s="4"/>
      <c r="Z297" s="4"/>
    </row>
    <row r="298" ht="15.0" hidden="1" customHeight="1">
      <c r="A298" s="19" t="s">
        <v>2721</v>
      </c>
      <c r="B298" s="19" t="s">
        <v>2722</v>
      </c>
      <c r="C298" s="20" t="s">
        <v>284</v>
      </c>
      <c r="D298" s="20" t="s">
        <v>188</v>
      </c>
      <c r="E298" s="20" t="s">
        <v>89</v>
      </c>
      <c r="F298" s="22">
        <v>36892.0</v>
      </c>
      <c r="G298" s="21" t="s">
        <v>2723</v>
      </c>
      <c r="H298" s="23" t="s">
        <v>2724</v>
      </c>
      <c r="I298" s="21" t="s">
        <v>2725</v>
      </c>
      <c r="J298" s="19"/>
      <c r="K298" s="19"/>
      <c r="L298" s="19"/>
      <c r="M298" s="19" t="s">
        <v>110</v>
      </c>
      <c r="N298" s="19"/>
      <c r="O298" s="19"/>
      <c r="P298" s="19"/>
      <c r="Q298" s="25" t="s">
        <v>290</v>
      </c>
      <c r="R298" s="25">
        <v>15.0</v>
      </c>
      <c r="S298" s="19" t="s">
        <v>159</v>
      </c>
      <c r="T298" s="19" t="s">
        <v>2726</v>
      </c>
      <c r="U298" s="25"/>
      <c r="V298" s="25">
        <v>2012.0</v>
      </c>
      <c r="W298" s="4"/>
      <c r="X298" s="4"/>
      <c r="Y298" s="4"/>
      <c r="Z298" s="4"/>
    </row>
    <row r="299" ht="15.0" hidden="1" customHeight="1">
      <c r="A299" s="19" t="s">
        <v>2727</v>
      </c>
      <c r="B299" s="19" t="s">
        <v>2728</v>
      </c>
      <c r="C299" s="20" t="s">
        <v>2729</v>
      </c>
      <c r="D299" s="20" t="s">
        <v>2730</v>
      </c>
      <c r="E299" s="20" t="s">
        <v>126</v>
      </c>
      <c r="F299" s="37">
        <v>43466.0</v>
      </c>
      <c r="G299" s="21" t="s">
        <v>2731</v>
      </c>
      <c r="H299" s="23" t="s">
        <v>2732</v>
      </c>
      <c r="I299" s="21" t="s">
        <v>2733</v>
      </c>
      <c r="J299" s="24" t="s">
        <v>2734</v>
      </c>
      <c r="K299" s="19" t="s">
        <v>2735</v>
      </c>
      <c r="L299" s="24" t="s">
        <v>2736</v>
      </c>
      <c r="M299" s="19" t="s">
        <v>110</v>
      </c>
      <c r="N299" s="19"/>
      <c r="O299" s="19" t="s">
        <v>371</v>
      </c>
      <c r="P299" s="19" t="s">
        <v>2286</v>
      </c>
      <c r="Q299" s="25" t="s">
        <v>212</v>
      </c>
      <c r="R299" s="25" t="s">
        <v>112</v>
      </c>
      <c r="S299" s="19" t="s">
        <v>101</v>
      </c>
      <c r="T299" s="19"/>
      <c r="U299" s="25"/>
      <c r="V299" s="25"/>
      <c r="W299" s="4"/>
      <c r="X299" s="4"/>
      <c r="Y299" s="4"/>
      <c r="Z299" s="4"/>
    </row>
    <row r="300" ht="15.0" customHeight="1">
      <c r="A300" s="19" t="s">
        <v>2737</v>
      </c>
      <c r="B300" s="19" t="s">
        <v>2738</v>
      </c>
      <c r="C300" s="20" t="s">
        <v>858</v>
      </c>
      <c r="D300" s="20" t="s">
        <v>993</v>
      </c>
      <c r="E300" s="20" t="s">
        <v>860</v>
      </c>
      <c r="F300" s="21">
        <v>1967.0</v>
      </c>
      <c r="G300" s="21" t="s">
        <v>2739</v>
      </c>
      <c r="H300" s="30" t="s">
        <v>2740</v>
      </c>
      <c r="I300" s="21" t="s">
        <v>2741</v>
      </c>
      <c r="J300" s="24" t="s">
        <v>2742</v>
      </c>
      <c r="K300" s="19" t="s">
        <v>2743</v>
      </c>
      <c r="L300" s="24" t="s">
        <v>2744</v>
      </c>
      <c r="M300" s="19" t="s">
        <v>96</v>
      </c>
      <c r="N300" s="19" t="s">
        <v>2745</v>
      </c>
      <c r="O300" s="19"/>
      <c r="P300" s="19"/>
      <c r="Q300" s="25" t="s">
        <v>2746</v>
      </c>
      <c r="R300" s="29">
        <v>270000.0</v>
      </c>
      <c r="S300" s="19" t="s">
        <v>101</v>
      </c>
      <c r="T300" s="19"/>
      <c r="U300" s="25"/>
      <c r="V300" s="25"/>
      <c r="W300" s="4"/>
      <c r="X300" s="4"/>
      <c r="Y300" s="4"/>
      <c r="Z300" s="4"/>
    </row>
    <row r="301" ht="15.0" hidden="1" customHeight="1">
      <c r="A301" s="19" t="s">
        <v>2747</v>
      </c>
      <c r="B301" s="19" t="s">
        <v>2748</v>
      </c>
      <c r="C301" s="20" t="s">
        <v>1199</v>
      </c>
      <c r="D301" s="20" t="s">
        <v>207</v>
      </c>
      <c r="E301" s="20" t="s">
        <v>89</v>
      </c>
      <c r="F301" s="37">
        <v>42644.0</v>
      </c>
      <c r="G301" s="21" t="s">
        <v>2749</v>
      </c>
      <c r="H301" s="23" t="s">
        <v>2750</v>
      </c>
      <c r="I301" s="21" t="s">
        <v>2751</v>
      </c>
      <c r="J301" s="24" t="s">
        <v>2752</v>
      </c>
      <c r="K301" s="19"/>
      <c r="L301" s="19"/>
      <c r="M301" s="19" t="s">
        <v>110</v>
      </c>
      <c r="N301" s="19"/>
      <c r="O301" s="19"/>
      <c r="P301" s="19"/>
      <c r="Q301" s="25" t="s">
        <v>203</v>
      </c>
      <c r="R301" s="25">
        <v>13.0</v>
      </c>
      <c r="S301" s="19" t="s">
        <v>101</v>
      </c>
      <c r="T301" s="19"/>
      <c r="U301" s="25"/>
      <c r="V301" s="25"/>
      <c r="W301" s="4"/>
      <c r="X301" s="4"/>
      <c r="Y301" s="4"/>
      <c r="Z301" s="4"/>
    </row>
    <row r="302" ht="15.0" hidden="1" customHeight="1">
      <c r="A302" s="19" t="s">
        <v>2753</v>
      </c>
      <c r="B302" s="19" t="s">
        <v>2754</v>
      </c>
      <c r="C302" s="20" t="s">
        <v>2755</v>
      </c>
      <c r="D302" s="20" t="s">
        <v>2756</v>
      </c>
      <c r="E302" s="20" t="s">
        <v>140</v>
      </c>
      <c r="F302" s="68" t="s">
        <v>2757</v>
      </c>
      <c r="G302" s="21" t="s">
        <v>2758</v>
      </c>
      <c r="H302" s="23" t="s">
        <v>2759</v>
      </c>
      <c r="I302" s="21" t="s">
        <v>2760</v>
      </c>
      <c r="J302" s="24" t="s">
        <v>2761</v>
      </c>
      <c r="K302" s="19"/>
      <c r="L302" s="19"/>
      <c r="M302" s="19" t="s">
        <v>110</v>
      </c>
      <c r="N302" s="19"/>
      <c r="O302" s="19"/>
      <c r="P302" s="19"/>
      <c r="Q302" s="25" t="s">
        <v>234</v>
      </c>
      <c r="R302" s="25">
        <v>31.0</v>
      </c>
      <c r="S302" s="19" t="s">
        <v>101</v>
      </c>
      <c r="T302" s="19"/>
      <c r="U302" s="25"/>
      <c r="V302" s="25"/>
      <c r="W302" s="4"/>
      <c r="X302" s="4"/>
      <c r="Y302" s="4"/>
      <c r="Z302" s="4"/>
    </row>
    <row r="303" ht="15.0" hidden="1" customHeight="1">
      <c r="A303" s="19" t="s">
        <v>2762</v>
      </c>
      <c r="B303" s="19" t="s">
        <v>2763</v>
      </c>
      <c r="C303" s="20" t="s">
        <v>819</v>
      </c>
      <c r="D303" s="21" t="s">
        <v>364</v>
      </c>
      <c r="E303" s="20" t="s">
        <v>89</v>
      </c>
      <c r="F303" s="21">
        <v>1983.0</v>
      </c>
      <c r="G303" s="21" t="s">
        <v>2764</v>
      </c>
      <c r="H303" s="23" t="s">
        <v>2765</v>
      </c>
      <c r="I303" s="21" t="s">
        <v>2766</v>
      </c>
      <c r="J303" s="24" t="s">
        <v>2767</v>
      </c>
      <c r="K303" s="19"/>
      <c r="L303" s="19"/>
      <c r="M303" s="19" t="s">
        <v>110</v>
      </c>
      <c r="N303" s="19"/>
      <c r="O303" s="19" t="s">
        <v>407</v>
      </c>
      <c r="P303" s="19" t="s">
        <v>147</v>
      </c>
      <c r="Q303" s="25" t="s">
        <v>174</v>
      </c>
      <c r="R303" s="25">
        <v>600.0</v>
      </c>
      <c r="S303" s="19" t="s">
        <v>101</v>
      </c>
      <c r="T303" s="19"/>
      <c r="U303" s="25"/>
      <c r="V303" s="25"/>
      <c r="W303" s="4"/>
      <c r="X303" s="4"/>
      <c r="Y303" s="4"/>
      <c r="Z303" s="4"/>
    </row>
    <row r="304" ht="15.0" customHeight="1">
      <c r="A304" s="19" t="s">
        <v>2768</v>
      </c>
      <c r="B304" s="19" t="s">
        <v>2769</v>
      </c>
      <c r="C304" s="20" t="s">
        <v>138</v>
      </c>
      <c r="D304" s="20" t="s">
        <v>139</v>
      </c>
      <c r="E304" s="20" t="s">
        <v>140</v>
      </c>
      <c r="F304" s="21">
        <v>1984.0</v>
      </c>
      <c r="G304" s="21" t="s">
        <v>2770</v>
      </c>
      <c r="H304" s="23" t="s">
        <v>2771</v>
      </c>
      <c r="I304" s="19"/>
      <c r="J304" s="19"/>
      <c r="K304" s="19"/>
      <c r="L304" s="19"/>
      <c r="M304" s="19" t="s">
        <v>96</v>
      </c>
      <c r="N304" s="19" t="s">
        <v>2772</v>
      </c>
      <c r="O304" s="19"/>
      <c r="P304" s="19"/>
      <c r="Q304" s="25"/>
      <c r="R304" s="25"/>
      <c r="S304" s="19" t="s">
        <v>101</v>
      </c>
      <c r="T304" s="19"/>
      <c r="U304" s="25"/>
      <c r="V304" s="25"/>
      <c r="W304" s="4"/>
      <c r="X304" s="4"/>
      <c r="Y304" s="4"/>
      <c r="Z304" s="4"/>
    </row>
    <row r="305" ht="15.0" hidden="1" customHeight="1">
      <c r="A305" s="19" t="s">
        <v>2773</v>
      </c>
      <c r="B305" s="19" t="s">
        <v>2773</v>
      </c>
      <c r="C305" s="21" t="s">
        <v>206</v>
      </c>
      <c r="D305" s="21" t="s">
        <v>207</v>
      </c>
      <c r="E305" s="21" t="s">
        <v>89</v>
      </c>
      <c r="F305" s="21">
        <v>2010.0</v>
      </c>
      <c r="G305" s="21" t="s">
        <v>2774</v>
      </c>
      <c r="H305" s="23" t="s">
        <v>2775</v>
      </c>
      <c r="I305" s="21" t="s">
        <v>2776</v>
      </c>
      <c r="J305" s="24" t="s">
        <v>2777</v>
      </c>
      <c r="K305" s="19"/>
      <c r="L305" s="19"/>
      <c r="M305" s="19" t="s">
        <v>110</v>
      </c>
      <c r="N305" s="19"/>
      <c r="O305" s="19"/>
      <c r="P305" s="19"/>
      <c r="Q305" s="25" t="s">
        <v>234</v>
      </c>
      <c r="R305" s="25" t="s">
        <v>112</v>
      </c>
      <c r="S305" s="19" t="s">
        <v>101</v>
      </c>
      <c r="T305" s="19"/>
      <c r="U305" s="25"/>
      <c r="V305" s="25"/>
      <c r="W305" s="4"/>
      <c r="X305" s="4"/>
      <c r="Y305" s="4"/>
      <c r="Z305" s="4"/>
    </row>
    <row r="306" ht="15.0" customHeight="1">
      <c r="A306" s="19" t="s">
        <v>2778</v>
      </c>
      <c r="B306" s="19" t="s">
        <v>2779</v>
      </c>
      <c r="C306" s="20" t="s">
        <v>819</v>
      </c>
      <c r="D306" s="20" t="s">
        <v>364</v>
      </c>
      <c r="E306" s="20" t="s">
        <v>89</v>
      </c>
      <c r="F306" s="21">
        <v>2002.0</v>
      </c>
      <c r="G306" s="21" t="s">
        <v>2780</v>
      </c>
      <c r="H306" s="23" t="s">
        <v>2781</v>
      </c>
      <c r="I306" s="21" t="s">
        <v>2782</v>
      </c>
      <c r="J306" s="24" t="s">
        <v>2783</v>
      </c>
      <c r="K306" s="19"/>
      <c r="L306" s="19"/>
      <c r="M306" s="19" t="s">
        <v>96</v>
      </c>
      <c r="N306" s="19" t="s">
        <v>2784</v>
      </c>
      <c r="O306" s="19" t="s">
        <v>2327</v>
      </c>
      <c r="P306" s="19" t="s">
        <v>2785</v>
      </c>
      <c r="Q306" s="25" t="s">
        <v>2786</v>
      </c>
      <c r="R306" s="29">
        <v>1000.0</v>
      </c>
      <c r="S306" s="19" t="s">
        <v>159</v>
      </c>
      <c r="T306" s="19" t="s">
        <v>2787</v>
      </c>
      <c r="U306" s="25"/>
      <c r="V306" s="25">
        <v>2019.0</v>
      </c>
      <c r="W306" s="4"/>
      <c r="X306" s="4"/>
      <c r="Y306" s="4"/>
      <c r="Z306" s="4"/>
    </row>
    <row r="307" ht="15.0" hidden="1" customHeight="1">
      <c r="A307" s="19" t="s">
        <v>2788</v>
      </c>
      <c r="B307" s="19" t="s">
        <v>2789</v>
      </c>
      <c r="C307" s="20" t="s">
        <v>138</v>
      </c>
      <c r="D307" s="20" t="s">
        <v>139</v>
      </c>
      <c r="E307" s="20" t="s">
        <v>140</v>
      </c>
      <c r="F307" s="21">
        <v>2012.0</v>
      </c>
      <c r="G307" s="21" t="s">
        <v>2790</v>
      </c>
      <c r="H307" s="23" t="s">
        <v>2791</v>
      </c>
      <c r="I307" s="21" t="s">
        <v>2792</v>
      </c>
      <c r="J307" s="24" t="s">
        <v>2793</v>
      </c>
      <c r="K307" s="19" t="s">
        <v>2794</v>
      </c>
      <c r="L307" s="24" t="s">
        <v>2795</v>
      </c>
      <c r="M307" s="19" t="s">
        <v>110</v>
      </c>
      <c r="N307" s="19"/>
      <c r="O307" s="19" t="s">
        <v>133</v>
      </c>
      <c r="P307" s="19" t="s">
        <v>2796</v>
      </c>
      <c r="Q307" s="25" t="s">
        <v>2797</v>
      </c>
      <c r="R307" s="25">
        <v>100.0</v>
      </c>
      <c r="S307" s="19" t="s">
        <v>101</v>
      </c>
      <c r="T307" s="19"/>
      <c r="U307" s="25"/>
      <c r="V307" s="25"/>
      <c r="W307" s="4"/>
      <c r="X307" s="4"/>
      <c r="Y307" s="4"/>
      <c r="Z307" s="4"/>
    </row>
    <row r="308" ht="15.0" hidden="1" customHeight="1">
      <c r="A308" s="19" t="s">
        <v>2798</v>
      </c>
      <c r="B308" s="19" t="s">
        <v>2799</v>
      </c>
      <c r="C308" s="20" t="s">
        <v>2800</v>
      </c>
      <c r="D308" s="20" t="s">
        <v>2801</v>
      </c>
      <c r="E308" s="20" t="s">
        <v>89</v>
      </c>
      <c r="F308" s="21">
        <v>2002.0</v>
      </c>
      <c r="G308" s="21" t="s">
        <v>2802</v>
      </c>
      <c r="H308" s="23" t="s">
        <v>2803</v>
      </c>
      <c r="I308" s="21" t="s">
        <v>2804</v>
      </c>
      <c r="J308" s="24" t="s">
        <v>2805</v>
      </c>
      <c r="K308" s="19"/>
      <c r="L308" s="19"/>
      <c r="M308" s="19" t="s">
        <v>110</v>
      </c>
      <c r="N308" s="19"/>
      <c r="O308" s="19"/>
      <c r="P308" s="19"/>
      <c r="Q308" s="25" t="s">
        <v>158</v>
      </c>
      <c r="R308" s="25">
        <v>40.0</v>
      </c>
      <c r="S308" s="19" t="s">
        <v>101</v>
      </c>
      <c r="T308" s="19"/>
      <c r="U308" s="25"/>
      <c r="V308" s="25"/>
      <c r="W308" s="4"/>
      <c r="X308" s="4"/>
      <c r="Y308" s="4"/>
      <c r="Z308" s="4"/>
    </row>
    <row r="309" ht="15.0" hidden="1" customHeight="1">
      <c r="A309" s="19" t="s">
        <v>2806</v>
      </c>
      <c r="B309" s="19" t="s">
        <v>2807</v>
      </c>
      <c r="C309" s="20" t="s">
        <v>2808</v>
      </c>
      <c r="D309" s="20" t="s">
        <v>88</v>
      </c>
      <c r="E309" s="20" t="s">
        <v>89</v>
      </c>
      <c r="F309" s="21">
        <v>2010.0</v>
      </c>
      <c r="G309" s="21" t="s">
        <v>2809</v>
      </c>
      <c r="H309" s="23" t="s">
        <v>2810</v>
      </c>
      <c r="I309" s="21" t="s">
        <v>2811</v>
      </c>
      <c r="J309" s="24" t="s">
        <v>2812</v>
      </c>
      <c r="K309" s="19" t="s">
        <v>2813</v>
      </c>
      <c r="L309" s="24" t="s">
        <v>2814</v>
      </c>
      <c r="M309" s="19" t="s">
        <v>110</v>
      </c>
      <c r="N309" s="19"/>
      <c r="O309" s="19" t="s">
        <v>2815</v>
      </c>
      <c r="P309" s="19" t="s">
        <v>2816</v>
      </c>
      <c r="Q309" s="25" t="s">
        <v>203</v>
      </c>
      <c r="R309" s="25" t="s">
        <v>112</v>
      </c>
      <c r="S309" s="19" t="s">
        <v>101</v>
      </c>
      <c r="T309" s="19"/>
      <c r="U309" s="25"/>
      <c r="V309" s="25"/>
      <c r="W309" s="4"/>
      <c r="X309" s="4"/>
      <c r="Y309" s="4"/>
      <c r="Z309" s="4"/>
    </row>
    <row r="310" ht="15.0" hidden="1" customHeight="1">
      <c r="A310" s="19" t="s">
        <v>2817</v>
      </c>
      <c r="B310" s="19" t="s">
        <v>2818</v>
      </c>
      <c r="C310" s="20" t="s">
        <v>2819</v>
      </c>
      <c r="D310" s="20" t="s">
        <v>88</v>
      </c>
      <c r="E310" s="20" t="s">
        <v>89</v>
      </c>
      <c r="F310" s="21">
        <v>1998.0</v>
      </c>
      <c r="G310" s="21" t="s">
        <v>2818</v>
      </c>
      <c r="H310" s="23" t="s">
        <v>2820</v>
      </c>
      <c r="I310" s="21" t="s">
        <v>2821</v>
      </c>
      <c r="J310" s="24" t="s">
        <v>2822</v>
      </c>
      <c r="K310" s="19"/>
      <c r="L310" s="19"/>
      <c r="M310" s="19" t="s">
        <v>110</v>
      </c>
      <c r="N310" s="19"/>
      <c r="O310" s="19"/>
      <c r="P310" s="19"/>
      <c r="Q310" s="25" t="s">
        <v>836</v>
      </c>
      <c r="R310" s="25" t="s">
        <v>2823</v>
      </c>
      <c r="S310" s="19" t="s">
        <v>101</v>
      </c>
      <c r="T310" s="19"/>
      <c r="U310" s="25"/>
      <c r="V310" s="25"/>
      <c r="W310" s="4"/>
      <c r="X310" s="4"/>
      <c r="Y310" s="4"/>
      <c r="Z310" s="4"/>
    </row>
    <row r="311" ht="15.0" hidden="1" customHeight="1">
      <c r="A311" s="19" t="s">
        <v>2824</v>
      </c>
      <c r="B311" s="19" t="s">
        <v>2825</v>
      </c>
      <c r="C311" s="20" t="s">
        <v>2826</v>
      </c>
      <c r="D311" s="20" t="s">
        <v>115</v>
      </c>
      <c r="E311" s="20" t="s">
        <v>89</v>
      </c>
      <c r="F311" s="22">
        <v>42644.0</v>
      </c>
      <c r="G311" s="21" t="s">
        <v>2827</v>
      </c>
      <c r="H311" s="23" t="s">
        <v>2828</v>
      </c>
      <c r="I311" s="21" t="s">
        <v>2829</v>
      </c>
      <c r="J311" s="24" t="s">
        <v>2830</v>
      </c>
      <c r="K311" s="19" t="s">
        <v>2831</v>
      </c>
      <c r="L311" s="24" t="s">
        <v>2832</v>
      </c>
      <c r="M311" s="19" t="s">
        <v>110</v>
      </c>
      <c r="N311" s="19"/>
      <c r="O311" s="19" t="s">
        <v>731</v>
      </c>
      <c r="P311" s="19" t="s">
        <v>2833</v>
      </c>
      <c r="Q311" s="25" t="s">
        <v>2834</v>
      </c>
      <c r="R311" s="25">
        <v>45.0</v>
      </c>
      <c r="S311" s="19" t="s">
        <v>101</v>
      </c>
      <c r="T311" s="19"/>
      <c r="U311" s="25"/>
      <c r="V311" s="25"/>
      <c r="W311" s="4"/>
      <c r="X311" s="4"/>
      <c r="Y311" s="4"/>
      <c r="Z311" s="4"/>
    </row>
    <row r="312" ht="15.0" hidden="1" customHeight="1">
      <c r="A312" s="19" t="s">
        <v>2835</v>
      </c>
      <c r="B312" s="19" t="s">
        <v>2836</v>
      </c>
      <c r="C312" s="20" t="s">
        <v>2084</v>
      </c>
      <c r="D312" s="20" t="s">
        <v>1119</v>
      </c>
      <c r="E312" s="20" t="s">
        <v>89</v>
      </c>
      <c r="F312" s="21">
        <v>2004.0</v>
      </c>
      <c r="G312" s="21" t="s">
        <v>2837</v>
      </c>
      <c r="H312" s="23" t="s">
        <v>2838</v>
      </c>
      <c r="I312" s="21" t="s">
        <v>2839</v>
      </c>
      <c r="J312" s="24" t="s">
        <v>2840</v>
      </c>
      <c r="K312" s="19" t="s">
        <v>2841</v>
      </c>
      <c r="L312" s="24" t="s">
        <v>2842</v>
      </c>
      <c r="M312" s="19" t="s">
        <v>110</v>
      </c>
      <c r="N312" s="19"/>
      <c r="O312" s="19"/>
      <c r="P312" s="19"/>
      <c r="Q312" s="25" t="s">
        <v>2843</v>
      </c>
      <c r="R312" s="29">
        <v>1000.0</v>
      </c>
      <c r="S312" s="19" t="s">
        <v>101</v>
      </c>
      <c r="T312" s="19"/>
      <c r="U312" s="25"/>
      <c r="V312" s="25"/>
      <c r="W312" s="4"/>
      <c r="X312" s="4"/>
      <c r="Y312" s="4"/>
      <c r="Z312" s="4"/>
    </row>
    <row r="313" ht="15.0" hidden="1" customHeight="1">
      <c r="A313" s="19" t="s">
        <v>2844</v>
      </c>
      <c r="B313" s="19" t="s">
        <v>2845</v>
      </c>
      <c r="C313" s="20" t="s">
        <v>2657</v>
      </c>
      <c r="D313" s="20" t="s">
        <v>920</v>
      </c>
      <c r="E313" s="20" t="s">
        <v>89</v>
      </c>
      <c r="F313" s="31">
        <v>1998.0</v>
      </c>
      <c r="G313" s="31" t="s">
        <v>2846</v>
      </c>
      <c r="H313" s="23" t="s">
        <v>2847</v>
      </c>
      <c r="I313" s="21" t="s">
        <v>2848</v>
      </c>
      <c r="J313" s="24" t="s">
        <v>2849</v>
      </c>
      <c r="K313" s="19"/>
      <c r="L313" s="19"/>
      <c r="M313" s="19" t="s">
        <v>110</v>
      </c>
      <c r="N313" s="19"/>
      <c r="O313" s="19"/>
      <c r="P313" s="19"/>
      <c r="Q313" s="25" t="s">
        <v>234</v>
      </c>
      <c r="R313" s="25" t="s">
        <v>2850</v>
      </c>
      <c r="S313" s="19" t="s">
        <v>101</v>
      </c>
      <c r="T313" s="19"/>
      <c r="U313" s="25"/>
      <c r="V313" s="25"/>
      <c r="W313" s="4"/>
      <c r="X313" s="4"/>
      <c r="Y313" s="4"/>
      <c r="Z313" s="4"/>
    </row>
    <row r="314" ht="15.0" hidden="1" customHeight="1">
      <c r="A314" s="19" t="s">
        <v>2851</v>
      </c>
      <c r="B314" s="25" t="s">
        <v>2852</v>
      </c>
      <c r="C314" s="33" t="s">
        <v>2853</v>
      </c>
      <c r="D314" s="32" t="s">
        <v>753</v>
      </c>
      <c r="E314" s="32" t="s">
        <v>89</v>
      </c>
      <c r="F314" s="34">
        <v>40664.0</v>
      </c>
      <c r="G314" s="31" t="s">
        <v>2854</v>
      </c>
      <c r="H314" s="23" t="s">
        <v>2855</v>
      </c>
      <c r="I314" s="21" t="s">
        <v>2856</v>
      </c>
      <c r="J314" s="24" t="s">
        <v>2857</v>
      </c>
      <c r="K314" s="19"/>
      <c r="L314" s="19"/>
      <c r="M314" s="19" t="s">
        <v>110</v>
      </c>
      <c r="N314" s="19"/>
      <c r="O314" s="19"/>
      <c r="P314" s="19"/>
      <c r="Q314" s="25" t="s">
        <v>474</v>
      </c>
      <c r="R314" s="25">
        <v>21.0</v>
      </c>
      <c r="S314" s="19" t="s">
        <v>101</v>
      </c>
      <c r="T314" s="19"/>
      <c r="U314" s="25"/>
      <c r="V314" s="25"/>
      <c r="W314" s="4"/>
      <c r="X314" s="4"/>
      <c r="Y314" s="4"/>
      <c r="Z314" s="4"/>
    </row>
    <row r="315" ht="15.0" hidden="1" customHeight="1">
      <c r="A315" s="19" t="s">
        <v>2858</v>
      </c>
      <c r="B315" s="19" t="s">
        <v>2859</v>
      </c>
      <c r="C315" s="33" t="s">
        <v>2860</v>
      </c>
      <c r="D315" s="32" t="s">
        <v>753</v>
      </c>
      <c r="E315" s="32" t="s">
        <v>89</v>
      </c>
      <c r="F315" s="31">
        <v>1993.0</v>
      </c>
      <c r="G315" s="31" t="s">
        <v>2861</v>
      </c>
      <c r="H315" s="23" t="s">
        <v>2862</v>
      </c>
      <c r="I315" s="21" t="s">
        <v>2863</v>
      </c>
      <c r="J315" s="24" t="s">
        <v>2864</v>
      </c>
      <c r="K315" s="19" t="s">
        <v>2865</v>
      </c>
      <c r="L315" s="24" t="s">
        <v>2866</v>
      </c>
      <c r="M315" s="19" t="s">
        <v>110</v>
      </c>
      <c r="N315" s="19"/>
      <c r="O315" s="19"/>
      <c r="P315" s="19"/>
      <c r="Q315" s="25" t="s">
        <v>2867</v>
      </c>
      <c r="R315" s="25" t="s">
        <v>112</v>
      </c>
      <c r="S315" s="19" t="s">
        <v>101</v>
      </c>
      <c r="T315" s="19"/>
      <c r="U315" s="25"/>
      <c r="V315" s="25"/>
      <c r="W315" s="4"/>
      <c r="X315" s="4"/>
      <c r="Y315" s="4"/>
      <c r="Z315" s="4"/>
    </row>
    <row r="316" ht="15.0" customHeight="1">
      <c r="A316" s="19" t="s">
        <v>2868</v>
      </c>
      <c r="B316" s="25" t="s">
        <v>2869</v>
      </c>
      <c r="C316" s="33" t="s">
        <v>2870</v>
      </c>
      <c r="D316" s="32" t="s">
        <v>227</v>
      </c>
      <c r="E316" s="32" t="s">
        <v>89</v>
      </c>
      <c r="F316" s="38">
        <v>31017.0</v>
      </c>
      <c r="G316" s="31" t="s">
        <v>2871</v>
      </c>
      <c r="H316" s="19"/>
      <c r="I316" s="21" t="s">
        <v>2872</v>
      </c>
      <c r="J316" s="24" t="s">
        <v>2873</v>
      </c>
      <c r="K316" s="19"/>
      <c r="L316" s="19"/>
      <c r="M316" s="19" t="s">
        <v>96</v>
      </c>
      <c r="N316" s="25" t="s">
        <v>2874</v>
      </c>
      <c r="O316" s="25" t="s">
        <v>648</v>
      </c>
      <c r="P316" s="19" t="s">
        <v>2875</v>
      </c>
      <c r="Q316" s="29" t="s">
        <v>2876</v>
      </c>
      <c r="R316" s="29">
        <v>9019.0</v>
      </c>
      <c r="S316" s="19" t="s">
        <v>101</v>
      </c>
      <c r="T316" s="19"/>
      <c r="U316" s="25"/>
      <c r="V316" s="25"/>
      <c r="W316" s="4"/>
      <c r="X316" s="4"/>
      <c r="Y316" s="4"/>
      <c r="Z316" s="4"/>
    </row>
    <row r="317" ht="15.0" hidden="1" customHeight="1">
      <c r="A317" s="21" t="s">
        <v>2877</v>
      </c>
      <c r="B317" s="21" t="s">
        <v>2878</v>
      </c>
      <c r="C317" s="21" t="s">
        <v>2879</v>
      </c>
      <c r="D317" s="20"/>
      <c r="E317" s="21" t="s">
        <v>140</v>
      </c>
      <c r="F317" s="21">
        <v>2014.0</v>
      </c>
      <c r="G317" s="21"/>
      <c r="H317" s="23" t="s">
        <v>2880</v>
      </c>
      <c r="I317" s="21"/>
      <c r="J317" s="19"/>
      <c r="K317" s="19"/>
      <c r="L317" s="19"/>
      <c r="M317" s="19"/>
      <c r="N317" s="19"/>
      <c r="O317" s="19"/>
      <c r="P317" s="19"/>
      <c r="Q317" s="25"/>
      <c r="R317" s="25"/>
      <c r="S317" s="21" t="s">
        <v>159</v>
      </c>
      <c r="T317" s="21" t="s">
        <v>2881</v>
      </c>
      <c r="U317" s="31"/>
      <c r="V317" s="31">
        <v>2020.0</v>
      </c>
      <c r="W317" s="4"/>
      <c r="X317" s="4"/>
      <c r="Y317" s="4"/>
      <c r="Z317" s="4"/>
    </row>
    <row r="318" ht="15.0" hidden="1" customHeight="1">
      <c r="A318" s="19" t="s">
        <v>2882</v>
      </c>
      <c r="B318" s="25" t="s">
        <v>2883</v>
      </c>
      <c r="C318" s="33" t="s">
        <v>340</v>
      </c>
      <c r="D318" s="32" t="s">
        <v>88</v>
      </c>
      <c r="E318" s="32" t="s">
        <v>89</v>
      </c>
      <c r="F318" s="31">
        <v>2015.0</v>
      </c>
      <c r="G318" s="31" t="s">
        <v>2884</v>
      </c>
      <c r="H318" s="23" t="s">
        <v>2885</v>
      </c>
      <c r="I318" s="21" t="s">
        <v>2886</v>
      </c>
      <c r="J318" s="24" t="s">
        <v>2887</v>
      </c>
      <c r="K318" s="19" t="s">
        <v>2888</v>
      </c>
      <c r="L318" s="24" t="s">
        <v>2889</v>
      </c>
      <c r="M318" s="19" t="s">
        <v>110</v>
      </c>
      <c r="N318" s="19"/>
      <c r="O318" s="25" t="s">
        <v>133</v>
      </c>
      <c r="P318" s="19" t="s">
        <v>2890</v>
      </c>
      <c r="Q318" s="25" t="s">
        <v>2416</v>
      </c>
      <c r="R318" s="25">
        <v>42.0</v>
      </c>
      <c r="S318" s="19" t="s">
        <v>101</v>
      </c>
      <c r="T318" s="19"/>
      <c r="U318" s="25"/>
      <c r="V318" s="25"/>
      <c r="W318" s="4"/>
      <c r="X318" s="4"/>
      <c r="Y318" s="4"/>
      <c r="Z318" s="4"/>
    </row>
    <row r="319" ht="15.0" hidden="1" customHeight="1">
      <c r="A319" s="19" t="s">
        <v>2891</v>
      </c>
      <c r="B319" s="25" t="s">
        <v>2892</v>
      </c>
      <c r="C319" s="33" t="s">
        <v>1094</v>
      </c>
      <c r="D319" s="32" t="s">
        <v>1094</v>
      </c>
      <c r="E319" s="32" t="s">
        <v>151</v>
      </c>
      <c r="F319" s="38">
        <v>42036.0</v>
      </c>
      <c r="G319" s="31" t="s">
        <v>2893</v>
      </c>
      <c r="H319" s="23" t="s">
        <v>2894</v>
      </c>
      <c r="I319" s="21" t="s">
        <v>2895</v>
      </c>
      <c r="J319" s="24" t="s">
        <v>2896</v>
      </c>
      <c r="K319" s="19" t="s">
        <v>2897</v>
      </c>
      <c r="L319" s="24" t="s">
        <v>2898</v>
      </c>
      <c r="M319" s="19" t="s">
        <v>110</v>
      </c>
      <c r="N319" s="19"/>
      <c r="O319" s="25" t="s">
        <v>975</v>
      </c>
      <c r="P319" s="19" t="s">
        <v>2899</v>
      </c>
      <c r="Q319" s="25" t="s">
        <v>266</v>
      </c>
      <c r="R319" s="25">
        <v>200.0</v>
      </c>
      <c r="S319" s="19" t="s">
        <v>101</v>
      </c>
      <c r="T319" s="19"/>
      <c r="U319" s="25"/>
      <c r="V319" s="25"/>
      <c r="W319" s="4"/>
      <c r="X319" s="4"/>
      <c r="Y319" s="4"/>
      <c r="Z319" s="4"/>
    </row>
    <row r="320" ht="15.0" hidden="1" customHeight="1">
      <c r="A320" s="19" t="s">
        <v>2900</v>
      </c>
      <c r="B320" s="25" t="s">
        <v>2901</v>
      </c>
      <c r="C320" s="33" t="s">
        <v>2902</v>
      </c>
      <c r="D320" s="32" t="s">
        <v>400</v>
      </c>
      <c r="E320" s="20" t="s">
        <v>89</v>
      </c>
      <c r="F320" s="31">
        <v>2003.0</v>
      </c>
      <c r="G320" s="31" t="s">
        <v>2903</v>
      </c>
      <c r="H320" s="23" t="s">
        <v>2904</v>
      </c>
      <c r="I320" s="21" t="s">
        <v>2905</v>
      </c>
      <c r="J320" s="24" t="s">
        <v>2906</v>
      </c>
      <c r="K320" s="19"/>
      <c r="L320" s="19"/>
      <c r="M320" s="19" t="s">
        <v>110</v>
      </c>
      <c r="N320" s="19"/>
      <c r="O320" s="19"/>
      <c r="P320" s="19"/>
      <c r="Q320" s="25" t="s">
        <v>1996</v>
      </c>
      <c r="R320" s="25">
        <v>38.0</v>
      </c>
      <c r="S320" s="19" t="s">
        <v>101</v>
      </c>
      <c r="T320" s="19"/>
      <c r="U320" s="25"/>
      <c r="V320" s="25"/>
      <c r="W320" s="4"/>
      <c r="X320" s="4"/>
      <c r="Y320" s="4"/>
      <c r="Z320" s="4"/>
    </row>
    <row r="321" ht="15.0" hidden="1" customHeight="1">
      <c r="A321" s="19" t="s">
        <v>2907</v>
      </c>
      <c r="B321" s="25" t="s">
        <v>2908</v>
      </c>
      <c r="C321" s="33" t="s">
        <v>376</v>
      </c>
      <c r="D321" s="32" t="s">
        <v>88</v>
      </c>
      <c r="E321" s="32" t="s">
        <v>89</v>
      </c>
      <c r="F321" s="38">
        <v>41131.0</v>
      </c>
      <c r="G321" s="31" t="s">
        <v>2909</v>
      </c>
      <c r="H321" s="23" t="s">
        <v>2910</v>
      </c>
      <c r="I321" s="21" t="s">
        <v>2911</v>
      </c>
      <c r="J321" s="24" t="s">
        <v>2912</v>
      </c>
      <c r="K321" s="25" t="s">
        <v>2913</v>
      </c>
      <c r="L321" s="24" t="s">
        <v>2914</v>
      </c>
      <c r="M321" s="19" t="s">
        <v>110</v>
      </c>
      <c r="N321" s="19"/>
      <c r="O321" s="19" t="s">
        <v>2621</v>
      </c>
      <c r="P321" s="19" t="s">
        <v>901</v>
      </c>
      <c r="Q321" s="25" t="s">
        <v>2374</v>
      </c>
      <c r="R321" s="25">
        <v>20.0</v>
      </c>
      <c r="S321" s="19" t="s">
        <v>101</v>
      </c>
      <c r="T321" s="19"/>
      <c r="U321" s="25"/>
      <c r="V321" s="25"/>
      <c r="W321" s="4"/>
      <c r="X321" s="4"/>
      <c r="Y321" s="4"/>
      <c r="Z321" s="4"/>
    </row>
    <row r="322" ht="15.0" hidden="1" customHeight="1">
      <c r="A322" s="19" t="s">
        <v>2915</v>
      </c>
      <c r="B322" s="19" t="s">
        <v>2915</v>
      </c>
      <c r="C322" s="33" t="s">
        <v>2916</v>
      </c>
      <c r="D322" s="32" t="s">
        <v>1037</v>
      </c>
      <c r="E322" s="32" t="s">
        <v>89</v>
      </c>
      <c r="F322" s="31">
        <v>1991.0</v>
      </c>
      <c r="G322" s="31" t="s">
        <v>2917</v>
      </c>
      <c r="H322" s="23" t="s">
        <v>2918</v>
      </c>
      <c r="I322" s="21" t="s">
        <v>2919</v>
      </c>
      <c r="J322" s="24" t="s">
        <v>2920</v>
      </c>
      <c r="K322" s="19" t="s">
        <v>2921</v>
      </c>
      <c r="L322" s="24" t="s">
        <v>2922</v>
      </c>
      <c r="M322" s="19" t="s">
        <v>110</v>
      </c>
      <c r="N322" s="19"/>
      <c r="O322" s="19"/>
      <c r="P322" s="19"/>
      <c r="Q322" s="25" t="s">
        <v>1059</v>
      </c>
      <c r="R322" s="25">
        <v>115.0</v>
      </c>
      <c r="S322" s="19" t="s">
        <v>101</v>
      </c>
      <c r="T322" s="19"/>
      <c r="U322" s="25"/>
      <c r="V322" s="25"/>
      <c r="W322" s="4"/>
      <c r="X322" s="4"/>
      <c r="Y322" s="4"/>
      <c r="Z322" s="4"/>
    </row>
    <row r="323" ht="15.0" hidden="1" customHeight="1">
      <c r="A323" s="19" t="s">
        <v>2923</v>
      </c>
      <c r="B323" s="19" t="s">
        <v>2924</v>
      </c>
      <c r="C323" s="33" t="s">
        <v>724</v>
      </c>
      <c r="D323" s="32" t="s">
        <v>88</v>
      </c>
      <c r="E323" s="32" t="s">
        <v>89</v>
      </c>
      <c r="F323" s="31">
        <v>2014.0</v>
      </c>
      <c r="G323" s="31" t="s">
        <v>2925</v>
      </c>
      <c r="H323" s="23" t="s">
        <v>2926</v>
      </c>
      <c r="I323" s="21" t="s">
        <v>2927</v>
      </c>
      <c r="J323" s="24" t="s">
        <v>2928</v>
      </c>
      <c r="K323" s="19"/>
      <c r="L323" s="19"/>
      <c r="M323" s="19" t="s">
        <v>110</v>
      </c>
      <c r="N323" s="19"/>
      <c r="O323" s="19"/>
      <c r="P323" s="19"/>
      <c r="Q323" s="25" t="s">
        <v>2374</v>
      </c>
      <c r="R323" s="25">
        <v>198.0</v>
      </c>
      <c r="S323" s="19" t="s">
        <v>101</v>
      </c>
      <c r="T323" s="19"/>
      <c r="U323" s="25"/>
      <c r="V323" s="25"/>
      <c r="W323" s="4"/>
      <c r="X323" s="4"/>
      <c r="Y323" s="4"/>
      <c r="Z323" s="4"/>
    </row>
    <row r="324" ht="15.0" hidden="1" customHeight="1">
      <c r="A324" s="19" t="s">
        <v>2929</v>
      </c>
      <c r="B324" s="25" t="s">
        <v>2930</v>
      </c>
      <c r="C324" s="33" t="s">
        <v>2931</v>
      </c>
      <c r="D324" s="32" t="s">
        <v>2932</v>
      </c>
      <c r="E324" s="32" t="s">
        <v>151</v>
      </c>
      <c r="F324" s="34">
        <v>41760.0</v>
      </c>
      <c r="G324" s="31" t="s">
        <v>2933</v>
      </c>
      <c r="H324" s="30" t="s">
        <v>2934</v>
      </c>
      <c r="I324" s="21" t="s">
        <v>2935</v>
      </c>
      <c r="J324" s="24" t="s">
        <v>2936</v>
      </c>
      <c r="K324" s="19"/>
      <c r="L324" s="19"/>
      <c r="M324" s="19" t="s">
        <v>110</v>
      </c>
      <c r="N324" s="19"/>
      <c r="O324" s="19"/>
      <c r="P324" s="19"/>
      <c r="Q324" s="25" t="s">
        <v>2937</v>
      </c>
      <c r="R324" s="25">
        <v>10.0</v>
      </c>
      <c r="S324" s="19" t="s">
        <v>101</v>
      </c>
      <c r="T324" s="19"/>
      <c r="U324" s="25"/>
      <c r="V324" s="25"/>
      <c r="W324" s="4"/>
      <c r="X324" s="4"/>
      <c r="Y324" s="4"/>
      <c r="Z324" s="4"/>
    </row>
    <row r="325" ht="15.0" hidden="1" customHeight="1">
      <c r="A325" s="19" t="s">
        <v>2938</v>
      </c>
      <c r="B325" s="19" t="s">
        <v>2939</v>
      </c>
      <c r="C325" s="33" t="s">
        <v>138</v>
      </c>
      <c r="D325" s="32" t="s">
        <v>139</v>
      </c>
      <c r="E325" s="32" t="s">
        <v>140</v>
      </c>
      <c r="F325" s="21">
        <v>2005.0</v>
      </c>
      <c r="G325" s="21" t="s">
        <v>2940</v>
      </c>
      <c r="H325" s="23" t="s">
        <v>2941</v>
      </c>
      <c r="I325" s="21" t="s">
        <v>2942</v>
      </c>
      <c r="J325" s="19"/>
      <c r="K325" s="19" t="s">
        <v>2943</v>
      </c>
      <c r="L325" s="24" t="s">
        <v>2944</v>
      </c>
      <c r="M325" s="19" t="s">
        <v>110</v>
      </c>
      <c r="N325" s="19"/>
      <c r="O325" s="25" t="s">
        <v>133</v>
      </c>
      <c r="P325" s="19" t="s">
        <v>2945</v>
      </c>
      <c r="Q325" s="25" t="s">
        <v>2946</v>
      </c>
      <c r="R325" s="25">
        <v>25.0</v>
      </c>
      <c r="S325" s="19" t="s">
        <v>101</v>
      </c>
      <c r="T325" s="19"/>
      <c r="U325" s="25"/>
      <c r="V325" s="25"/>
      <c r="W325" s="4"/>
      <c r="X325" s="4"/>
      <c r="Y325" s="4"/>
      <c r="Z325" s="4"/>
    </row>
    <row r="326" ht="15.0" hidden="1" customHeight="1">
      <c r="A326" s="19" t="s">
        <v>2947</v>
      </c>
      <c r="B326" s="19" t="s">
        <v>2948</v>
      </c>
      <c r="C326" s="20" t="s">
        <v>894</v>
      </c>
      <c r="D326" s="20" t="s">
        <v>773</v>
      </c>
      <c r="E326" s="20" t="s">
        <v>151</v>
      </c>
      <c r="F326" s="21">
        <v>1999.0</v>
      </c>
      <c r="G326" s="21" t="s">
        <v>2949</v>
      </c>
      <c r="H326" s="23" t="s">
        <v>2950</v>
      </c>
      <c r="I326" s="21" t="s">
        <v>2951</v>
      </c>
      <c r="J326" s="24" t="s">
        <v>2952</v>
      </c>
      <c r="K326" s="19" t="s">
        <v>2953</v>
      </c>
      <c r="L326" s="24" t="s">
        <v>2954</v>
      </c>
      <c r="M326" s="19" t="s">
        <v>110</v>
      </c>
      <c r="N326" s="19"/>
      <c r="O326" s="19" t="s">
        <v>221</v>
      </c>
      <c r="P326" s="19" t="s">
        <v>2955</v>
      </c>
      <c r="Q326" s="25" t="s">
        <v>2956</v>
      </c>
      <c r="R326" s="25">
        <v>771.0</v>
      </c>
      <c r="S326" s="19" t="s">
        <v>159</v>
      </c>
      <c r="T326" s="19" t="s">
        <v>2957</v>
      </c>
      <c r="U326" s="36"/>
      <c r="V326" s="36">
        <v>39297.0</v>
      </c>
      <c r="W326" s="4"/>
      <c r="X326" s="4"/>
      <c r="Y326" s="4"/>
      <c r="Z326" s="4"/>
    </row>
    <row r="327" ht="15.0" hidden="1" customHeight="1">
      <c r="A327" s="19" t="s">
        <v>2958</v>
      </c>
      <c r="B327" s="19" t="s">
        <v>2959</v>
      </c>
      <c r="C327" s="20" t="s">
        <v>1094</v>
      </c>
      <c r="D327" s="20" t="s">
        <v>1094</v>
      </c>
      <c r="E327" s="20" t="s">
        <v>151</v>
      </c>
      <c r="F327" s="21">
        <v>2011.0</v>
      </c>
      <c r="G327" s="21" t="s">
        <v>2960</v>
      </c>
      <c r="H327" s="23" t="s">
        <v>2961</v>
      </c>
      <c r="I327" s="21" t="s">
        <v>2962</v>
      </c>
      <c r="J327" s="24" t="s">
        <v>2963</v>
      </c>
      <c r="K327" s="19"/>
      <c r="L327" s="19"/>
      <c r="M327" s="19" t="s">
        <v>110</v>
      </c>
      <c r="N327" s="19"/>
      <c r="O327" s="19" t="s">
        <v>731</v>
      </c>
      <c r="P327" s="19" t="s">
        <v>2964</v>
      </c>
      <c r="Q327" s="25" t="s">
        <v>2965</v>
      </c>
      <c r="R327" s="25">
        <v>89.0</v>
      </c>
      <c r="S327" s="19" t="s">
        <v>101</v>
      </c>
      <c r="T327" s="19"/>
      <c r="U327" s="25"/>
      <c r="V327" s="25"/>
      <c r="W327" s="4"/>
      <c r="X327" s="4"/>
      <c r="Y327" s="4"/>
      <c r="Z327" s="4"/>
    </row>
    <row r="328" ht="15.0" hidden="1" customHeight="1">
      <c r="A328" s="19" t="s">
        <v>2966</v>
      </c>
      <c r="B328" s="19" t="s">
        <v>2967</v>
      </c>
      <c r="C328" s="20"/>
      <c r="D328" s="19"/>
      <c r="E328" s="20" t="s">
        <v>89</v>
      </c>
      <c r="F328" s="21">
        <v>2017.0</v>
      </c>
      <c r="G328" s="21" t="s">
        <v>2968</v>
      </c>
      <c r="H328" s="23" t="s">
        <v>2969</v>
      </c>
      <c r="I328" s="21" t="s">
        <v>2970</v>
      </c>
      <c r="J328" s="24" t="s">
        <v>2971</v>
      </c>
      <c r="K328" s="19"/>
      <c r="L328" s="19" t="s">
        <v>2972</v>
      </c>
      <c r="M328" s="19" t="s">
        <v>110</v>
      </c>
      <c r="N328" s="19"/>
      <c r="O328" s="19" t="s">
        <v>133</v>
      </c>
      <c r="P328" s="19" t="s">
        <v>2973</v>
      </c>
      <c r="Q328" s="25" t="s">
        <v>147</v>
      </c>
      <c r="R328" s="25">
        <v>52.0</v>
      </c>
      <c r="S328" s="19" t="s">
        <v>101</v>
      </c>
      <c r="T328" s="19"/>
      <c r="U328" s="25"/>
      <c r="V328" s="25"/>
      <c r="W328" s="4"/>
      <c r="X328" s="4"/>
      <c r="Y328" s="4"/>
      <c r="Z328" s="4"/>
    </row>
    <row r="329" ht="15.0" hidden="1" customHeight="1">
      <c r="A329" s="19" t="s">
        <v>2974</v>
      </c>
      <c r="B329" s="19" t="s">
        <v>2975</v>
      </c>
      <c r="C329" s="20"/>
      <c r="D329" s="19"/>
      <c r="E329" s="20" t="s">
        <v>89</v>
      </c>
      <c r="F329" s="21">
        <v>2014.0</v>
      </c>
      <c r="G329" s="21" t="s">
        <v>2976</v>
      </c>
      <c r="H329" s="30" t="s">
        <v>2977</v>
      </c>
      <c r="I329" s="21" t="s">
        <v>2978</v>
      </c>
      <c r="J329" s="24" t="s">
        <v>2979</v>
      </c>
      <c r="K329" s="19" t="s">
        <v>2980</v>
      </c>
      <c r="L329" s="24" t="s">
        <v>2981</v>
      </c>
      <c r="M329" s="19" t="s">
        <v>110</v>
      </c>
      <c r="N329" s="19"/>
      <c r="O329" s="19"/>
      <c r="P329" s="19"/>
      <c r="Q329" s="25"/>
      <c r="R329" s="25"/>
      <c r="S329" s="19" t="s">
        <v>101</v>
      </c>
      <c r="T329" s="19"/>
      <c r="U329" s="25"/>
      <c r="V329" s="25"/>
      <c r="W329" s="4"/>
      <c r="X329" s="4"/>
      <c r="Y329" s="4"/>
      <c r="Z329" s="4"/>
    </row>
    <row r="330" ht="15.0" hidden="1" customHeight="1">
      <c r="A330" s="19" t="s">
        <v>2982</v>
      </c>
      <c r="B330" s="19" t="s">
        <v>2983</v>
      </c>
      <c r="C330" s="20"/>
      <c r="D330" s="19"/>
      <c r="E330" s="20" t="s">
        <v>89</v>
      </c>
      <c r="F330" s="21">
        <v>2010.0</v>
      </c>
      <c r="G330" s="21" t="s">
        <v>2984</v>
      </c>
      <c r="H330" s="23" t="s">
        <v>2985</v>
      </c>
      <c r="I330" s="19"/>
      <c r="J330" s="19"/>
      <c r="K330" s="19" t="s">
        <v>2986</v>
      </c>
      <c r="L330" s="24" t="s">
        <v>2987</v>
      </c>
      <c r="M330" s="19" t="s">
        <v>110</v>
      </c>
      <c r="N330" s="19"/>
      <c r="O330" s="19"/>
      <c r="P330" s="19" t="s">
        <v>916</v>
      </c>
      <c r="Q330" s="25" t="s">
        <v>147</v>
      </c>
      <c r="R330" s="25">
        <v>27.0</v>
      </c>
      <c r="S330" s="19" t="s">
        <v>101</v>
      </c>
      <c r="T330" s="19"/>
      <c r="U330" s="25"/>
      <c r="V330" s="25"/>
      <c r="W330" s="4"/>
      <c r="X330" s="4"/>
      <c r="Y330" s="4"/>
      <c r="Z330" s="4"/>
    </row>
    <row r="331" ht="15.0" hidden="1" customHeight="1">
      <c r="A331" s="19" t="s">
        <v>2988</v>
      </c>
      <c r="B331" s="19" t="s">
        <v>2989</v>
      </c>
      <c r="C331" s="20"/>
      <c r="D331" s="19"/>
      <c r="E331" s="20" t="s">
        <v>89</v>
      </c>
      <c r="F331" s="21">
        <v>2004.0</v>
      </c>
      <c r="G331" s="21" t="s">
        <v>2990</v>
      </c>
      <c r="H331" s="23" t="s">
        <v>2991</v>
      </c>
      <c r="I331" s="21" t="s">
        <v>2992</v>
      </c>
      <c r="J331" s="24" t="s">
        <v>2993</v>
      </c>
      <c r="K331" s="19" t="s">
        <v>2994</v>
      </c>
      <c r="L331" s="24" t="s">
        <v>2995</v>
      </c>
      <c r="M331" s="19" t="s">
        <v>110</v>
      </c>
      <c r="N331" s="19"/>
      <c r="O331" s="19"/>
      <c r="P331" s="19" t="s">
        <v>2996</v>
      </c>
      <c r="Q331" s="25" t="s">
        <v>2356</v>
      </c>
      <c r="R331" s="25">
        <v>307.0</v>
      </c>
      <c r="S331" s="21" t="s">
        <v>159</v>
      </c>
      <c r="T331" s="21" t="s">
        <v>2997</v>
      </c>
      <c r="U331" s="31"/>
      <c r="V331" s="31">
        <v>2021.0</v>
      </c>
      <c r="W331" s="4"/>
      <c r="X331" s="4"/>
      <c r="Y331" s="4"/>
      <c r="Z331" s="4"/>
    </row>
    <row r="332" ht="15.0" hidden="1" customHeight="1">
      <c r="A332" s="19" t="s">
        <v>2998</v>
      </c>
      <c r="B332" s="19" t="s">
        <v>2999</v>
      </c>
      <c r="C332" s="20"/>
      <c r="D332" s="19"/>
      <c r="E332" s="20" t="s">
        <v>89</v>
      </c>
      <c r="F332" s="21">
        <v>2009.0</v>
      </c>
      <c r="G332" s="21" t="s">
        <v>3000</v>
      </c>
      <c r="H332" s="23" t="s">
        <v>3001</v>
      </c>
      <c r="I332" s="21" t="s">
        <v>3002</v>
      </c>
      <c r="J332" s="24" t="s">
        <v>3003</v>
      </c>
      <c r="K332" s="19" t="s">
        <v>3004</v>
      </c>
      <c r="L332" s="24" t="s">
        <v>3005</v>
      </c>
      <c r="M332" s="19" t="s">
        <v>110</v>
      </c>
      <c r="N332" s="19"/>
      <c r="O332" s="19" t="s">
        <v>133</v>
      </c>
      <c r="P332" s="19" t="s">
        <v>3006</v>
      </c>
      <c r="Q332" s="25" t="s">
        <v>3007</v>
      </c>
      <c r="R332" s="25">
        <v>35.0</v>
      </c>
      <c r="S332" s="19" t="s">
        <v>101</v>
      </c>
      <c r="T332" s="19"/>
      <c r="U332" s="25"/>
      <c r="V332" s="25"/>
      <c r="W332" s="4"/>
      <c r="X332" s="4"/>
      <c r="Y332" s="4"/>
      <c r="Z332" s="4"/>
    </row>
    <row r="333" ht="15.0" hidden="1" customHeight="1">
      <c r="A333" s="19" t="s">
        <v>3008</v>
      </c>
      <c r="B333" s="19" t="s">
        <v>3009</v>
      </c>
      <c r="C333" s="20"/>
      <c r="D333" s="19"/>
      <c r="E333" s="20" t="s">
        <v>89</v>
      </c>
      <c r="F333" s="21">
        <v>2000.0</v>
      </c>
      <c r="G333" s="21" t="s">
        <v>3010</v>
      </c>
      <c r="H333" s="23" t="s">
        <v>3011</v>
      </c>
      <c r="I333" s="19"/>
      <c r="J333" s="19"/>
      <c r="K333" s="19"/>
      <c r="L333" s="19"/>
      <c r="M333" s="19" t="s">
        <v>110</v>
      </c>
      <c r="N333" s="19"/>
      <c r="O333" s="19" t="s">
        <v>975</v>
      </c>
      <c r="P333" s="19" t="s">
        <v>3012</v>
      </c>
      <c r="Q333" s="25"/>
      <c r="R333" s="25"/>
      <c r="S333" s="19" t="s">
        <v>159</v>
      </c>
      <c r="T333" s="19" t="s">
        <v>1090</v>
      </c>
      <c r="U333" s="25"/>
      <c r="V333" s="25">
        <v>2014.0</v>
      </c>
      <c r="W333" s="4"/>
      <c r="X333" s="4"/>
      <c r="Y333" s="4"/>
      <c r="Z333" s="4"/>
    </row>
    <row r="334" ht="15.0" hidden="1" customHeight="1">
      <c r="A334" s="19" t="s">
        <v>3013</v>
      </c>
      <c r="B334" s="19" t="s">
        <v>3014</v>
      </c>
      <c r="C334" s="20"/>
      <c r="D334" s="19"/>
      <c r="E334" s="20" t="s">
        <v>89</v>
      </c>
      <c r="F334" s="21">
        <v>2014.0</v>
      </c>
      <c r="G334" s="21" t="s">
        <v>3015</v>
      </c>
      <c r="H334" s="30" t="s">
        <v>3016</v>
      </c>
      <c r="I334" s="21" t="s">
        <v>3017</v>
      </c>
      <c r="J334" s="24" t="s">
        <v>3018</v>
      </c>
      <c r="K334" s="19"/>
      <c r="L334" s="19"/>
      <c r="M334" s="19" t="s">
        <v>110</v>
      </c>
      <c r="N334" s="19"/>
      <c r="O334" s="19" t="s">
        <v>731</v>
      </c>
      <c r="P334" s="19" t="s">
        <v>3019</v>
      </c>
      <c r="Q334" s="25"/>
      <c r="R334" s="25"/>
      <c r="S334" s="19" t="s">
        <v>101</v>
      </c>
      <c r="T334" s="19"/>
      <c r="U334" s="25"/>
      <c r="V334" s="25"/>
      <c r="W334" s="4"/>
      <c r="X334" s="4"/>
      <c r="Y334" s="4"/>
      <c r="Z334" s="4"/>
    </row>
    <row r="335" ht="15.0" hidden="1" customHeight="1">
      <c r="A335" s="19" t="s">
        <v>3020</v>
      </c>
      <c r="B335" s="19" t="s">
        <v>3021</v>
      </c>
      <c r="C335" s="20"/>
      <c r="D335" s="19"/>
      <c r="E335" s="20" t="s">
        <v>89</v>
      </c>
      <c r="F335" s="21">
        <v>2000.0</v>
      </c>
      <c r="G335" s="21" t="s">
        <v>3022</v>
      </c>
      <c r="H335" s="23" t="s">
        <v>3023</v>
      </c>
      <c r="I335" s="21" t="s">
        <v>3024</v>
      </c>
      <c r="J335" s="24" t="s">
        <v>3025</v>
      </c>
      <c r="K335" s="19"/>
      <c r="L335" s="19"/>
      <c r="M335" s="19" t="s">
        <v>110</v>
      </c>
      <c r="N335" s="19"/>
      <c r="O335" s="19" t="s">
        <v>133</v>
      </c>
      <c r="P335" s="19" t="s">
        <v>3026</v>
      </c>
      <c r="Q335" s="25" t="s">
        <v>1131</v>
      </c>
      <c r="R335" s="25">
        <v>71.0</v>
      </c>
      <c r="S335" s="19" t="s">
        <v>101</v>
      </c>
      <c r="T335" s="19"/>
      <c r="U335" s="25"/>
      <c r="V335" s="25"/>
      <c r="W335" s="4"/>
      <c r="X335" s="4"/>
      <c r="Y335" s="4"/>
      <c r="Z335" s="4"/>
    </row>
    <row r="336" ht="15.0" hidden="1" customHeight="1">
      <c r="A336" s="19" t="s">
        <v>3027</v>
      </c>
      <c r="B336" s="19" t="s">
        <v>3027</v>
      </c>
      <c r="C336" s="20"/>
      <c r="D336" s="19"/>
      <c r="E336" s="20" t="s">
        <v>89</v>
      </c>
      <c r="F336" s="21">
        <v>2004.0</v>
      </c>
      <c r="G336" s="21" t="s">
        <v>3028</v>
      </c>
      <c r="H336" s="30" t="s">
        <v>3029</v>
      </c>
      <c r="I336" s="21" t="s">
        <v>3030</v>
      </c>
      <c r="J336" s="24" t="s">
        <v>3031</v>
      </c>
      <c r="K336" s="19" t="s">
        <v>3032</v>
      </c>
      <c r="L336" s="24" t="s">
        <v>3033</v>
      </c>
      <c r="M336" s="19" t="s">
        <v>110</v>
      </c>
      <c r="N336" s="19"/>
      <c r="O336" s="19"/>
      <c r="P336" s="19"/>
      <c r="Q336" s="25" t="s">
        <v>266</v>
      </c>
      <c r="R336" s="25">
        <v>30.0</v>
      </c>
      <c r="S336" s="19" t="s">
        <v>101</v>
      </c>
      <c r="T336" s="19"/>
      <c r="U336" s="25"/>
      <c r="V336" s="25"/>
      <c r="W336" s="4"/>
      <c r="X336" s="4"/>
      <c r="Y336" s="4"/>
      <c r="Z336" s="4"/>
    </row>
    <row r="337" ht="15.0" hidden="1" customHeight="1">
      <c r="A337" s="19" t="s">
        <v>3034</v>
      </c>
      <c r="B337" s="19" t="s">
        <v>3035</v>
      </c>
      <c r="C337" s="19"/>
      <c r="D337" s="19"/>
      <c r="E337" s="19"/>
      <c r="F337" s="21">
        <v>2015.0</v>
      </c>
      <c r="G337" s="21" t="s">
        <v>3036</v>
      </c>
      <c r="H337" s="23" t="s">
        <v>3037</v>
      </c>
      <c r="I337" s="19"/>
      <c r="J337" s="19"/>
      <c r="K337" s="19"/>
      <c r="L337" s="19"/>
      <c r="M337" s="19" t="s">
        <v>110</v>
      </c>
      <c r="N337" s="19"/>
      <c r="O337" s="19"/>
      <c r="P337" s="19"/>
      <c r="Q337" s="25"/>
      <c r="R337" s="25"/>
      <c r="S337" s="19" t="s">
        <v>101</v>
      </c>
      <c r="T337" s="19"/>
      <c r="U337" s="25"/>
      <c r="V337" s="25"/>
      <c r="W337" s="4"/>
      <c r="X337" s="4"/>
      <c r="Y337" s="4"/>
      <c r="Z337" s="4"/>
    </row>
    <row r="338" ht="15.0" hidden="1" customHeight="1">
      <c r="A338" s="19" t="s">
        <v>3038</v>
      </c>
      <c r="B338" s="19" t="s">
        <v>3039</v>
      </c>
      <c r="C338" s="20"/>
      <c r="D338" s="19"/>
      <c r="E338" s="20" t="s">
        <v>89</v>
      </c>
      <c r="F338" s="21">
        <v>2017.0</v>
      </c>
      <c r="G338" s="21" t="s">
        <v>3040</v>
      </c>
      <c r="H338" s="30" t="s">
        <v>3041</v>
      </c>
      <c r="I338" s="21" t="s">
        <v>3042</v>
      </c>
      <c r="J338" s="24" t="s">
        <v>3043</v>
      </c>
      <c r="K338" s="19"/>
      <c r="L338" s="19"/>
      <c r="M338" s="19" t="s">
        <v>110</v>
      </c>
      <c r="N338" s="19"/>
      <c r="O338" s="19"/>
      <c r="P338" s="19"/>
      <c r="Q338" s="25" t="s">
        <v>3044</v>
      </c>
      <c r="R338" s="25"/>
      <c r="S338" s="19" t="s">
        <v>101</v>
      </c>
      <c r="T338" s="19"/>
      <c r="U338" s="25"/>
      <c r="V338" s="25"/>
      <c r="W338" s="4"/>
      <c r="X338" s="4"/>
      <c r="Y338" s="4"/>
      <c r="Z338" s="4"/>
    </row>
    <row r="339" ht="15.0" hidden="1" customHeight="1">
      <c r="A339" s="19" t="s">
        <v>3045</v>
      </c>
      <c r="B339" s="19" t="s">
        <v>3046</v>
      </c>
      <c r="C339" s="20"/>
      <c r="D339" s="19"/>
      <c r="E339" s="20" t="s">
        <v>89</v>
      </c>
      <c r="F339" s="21">
        <v>2014.0</v>
      </c>
      <c r="G339" s="21" t="s">
        <v>3047</v>
      </c>
      <c r="H339" s="30" t="s">
        <v>3048</v>
      </c>
      <c r="I339" s="21" t="s">
        <v>3049</v>
      </c>
      <c r="J339" s="24" t="s">
        <v>3050</v>
      </c>
      <c r="K339" s="19"/>
      <c r="L339" s="19"/>
      <c r="M339" s="19" t="s">
        <v>110</v>
      </c>
      <c r="N339" s="19"/>
      <c r="O339" s="19" t="s">
        <v>731</v>
      </c>
      <c r="P339" s="19" t="s">
        <v>3051</v>
      </c>
      <c r="Q339" s="25"/>
      <c r="R339" s="25"/>
      <c r="S339" s="19" t="s">
        <v>101</v>
      </c>
      <c r="T339" s="19"/>
      <c r="U339" s="25"/>
      <c r="V339" s="25"/>
      <c r="W339" s="4"/>
      <c r="X339" s="4"/>
      <c r="Y339" s="4"/>
      <c r="Z339" s="4"/>
    </row>
    <row r="340" ht="15.0" hidden="1" customHeight="1">
      <c r="A340" s="19" t="s">
        <v>3052</v>
      </c>
      <c r="B340" s="19" t="s">
        <v>3053</v>
      </c>
      <c r="C340" s="26"/>
      <c r="D340" s="19"/>
      <c r="E340" s="20" t="s">
        <v>151</v>
      </c>
      <c r="F340" s="21">
        <v>2006.0</v>
      </c>
      <c r="G340" s="21" t="s">
        <v>3054</v>
      </c>
      <c r="H340" s="23" t="s">
        <v>3055</v>
      </c>
      <c r="I340" s="21" t="s">
        <v>3056</v>
      </c>
      <c r="J340" s="24" t="s">
        <v>3057</v>
      </c>
      <c r="K340" s="19"/>
      <c r="L340" s="19"/>
      <c r="M340" s="19" t="s">
        <v>110</v>
      </c>
      <c r="N340" s="19"/>
      <c r="O340" s="19" t="s">
        <v>244</v>
      </c>
      <c r="P340" s="19" t="s">
        <v>3058</v>
      </c>
      <c r="Q340" s="25" t="s">
        <v>3059</v>
      </c>
      <c r="R340" s="25">
        <v>580.0</v>
      </c>
      <c r="S340" s="19" t="s">
        <v>101</v>
      </c>
      <c r="T340" s="19"/>
      <c r="U340" s="25"/>
      <c r="V340" s="25"/>
      <c r="W340" s="4"/>
      <c r="X340" s="4"/>
      <c r="Y340" s="4"/>
      <c r="Z340" s="4"/>
    </row>
    <row r="341" ht="15.0" hidden="1" customHeight="1">
      <c r="A341" s="19" t="s">
        <v>3060</v>
      </c>
      <c r="B341" s="19" t="s">
        <v>3061</v>
      </c>
      <c r="C341" s="20"/>
      <c r="D341" s="19"/>
      <c r="E341" s="20" t="s">
        <v>89</v>
      </c>
      <c r="F341" s="21">
        <v>2014.0</v>
      </c>
      <c r="G341" s="21" t="s">
        <v>3062</v>
      </c>
      <c r="H341" s="23" t="s">
        <v>3063</v>
      </c>
      <c r="I341" s="21" t="s">
        <v>3064</v>
      </c>
      <c r="J341" s="24" t="s">
        <v>3065</v>
      </c>
      <c r="K341" s="19" t="s">
        <v>3066</v>
      </c>
      <c r="L341" s="24" t="s">
        <v>3067</v>
      </c>
      <c r="M341" s="19" t="s">
        <v>110</v>
      </c>
      <c r="N341" s="19"/>
      <c r="O341" s="19" t="s">
        <v>975</v>
      </c>
      <c r="P341" s="19" t="s">
        <v>3068</v>
      </c>
      <c r="Q341" s="25" t="s">
        <v>3069</v>
      </c>
      <c r="R341" s="25">
        <v>446.0</v>
      </c>
      <c r="S341" s="19" t="s">
        <v>101</v>
      </c>
      <c r="T341" s="19"/>
      <c r="U341" s="25"/>
      <c r="V341" s="25"/>
      <c r="W341" s="4"/>
      <c r="X341" s="4"/>
      <c r="Y341" s="4"/>
      <c r="Z341" s="4"/>
    </row>
    <row r="342" ht="15.0" hidden="1" customHeight="1">
      <c r="A342" s="19" t="s">
        <v>3070</v>
      </c>
      <c r="B342" s="19" t="s">
        <v>3070</v>
      </c>
      <c r="C342" s="20"/>
      <c r="D342" s="19"/>
      <c r="E342" s="20" t="s">
        <v>89</v>
      </c>
      <c r="F342" s="21">
        <v>2009.0</v>
      </c>
      <c r="G342" s="21" t="s">
        <v>3071</v>
      </c>
      <c r="H342" s="30" t="s">
        <v>3072</v>
      </c>
      <c r="I342" s="21" t="s">
        <v>3073</v>
      </c>
      <c r="J342" s="24" t="s">
        <v>3074</v>
      </c>
      <c r="K342" s="19"/>
      <c r="L342" s="19"/>
      <c r="M342" s="19" t="s">
        <v>110</v>
      </c>
      <c r="N342" s="19"/>
      <c r="O342" s="19"/>
      <c r="P342" s="19"/>
      <c r="Q342" s="25" t="s">
        <v>2622</v>
      </c>
      <c r="R342" s="25">
        <v>50.0</v>
      </c>
      <c r="S342" s="19" t="s">
        <v>101</v>
      </c>
      <c r="T342" s="19"/>
      <c r="U342" s="25"/>
      <c r="V342" s="25"/>
      <c r="W342" s="4"/>
      <c r="X342" s="4"/>
      <c r="Y342" s="4"/>
      <c r="Z342" s="4"/>
    </row>
    <row r="343" ht="15.0" hidden="1" customHeight="1">
      <c r="A343" s="19" t="s">
        <v>3075</v>
      </c>
      <c r="B343" s="19" t="s">
        <v>3075</v>
      </c>
      <c r="C343" s="20"/>
      <c r="D343" s="19"/>
      <c r="E343" s="20" t="s">
        <v>89</v>
      </c>
      <c r="F343" s="21">
        <v>2016.0</v>
      </c>
      <c r="G343" s="21" t="s">
        <v>3076</v>
      </c>
      <c r="H343" s="30" t="s">
        <v>3077</v>
      </c>
      <c r="I343" s="21" t="s">
        <v>3078</v>
      </c>
      <c r="J343" s="19"/>
      <c r="K343" s="19"/>
      <c r="L343" s="19"/>
      <c r="M343" s="19" t="s">
        <v>110</v>
      </c>
      <c r="N343" s="19"/>
      <c r="O343" s="19"/>
      <c r="P343" s="19"/>
      <c r="Q343" s="25"/>
      <c r="R343" s="25"/>
      <c r="S343" s="19"/>
      <c r="T343" s="19"/>
      <c r="U343" s="25"/>
      <c r="V343" s="25"/>
      <c r="W343" s="4"/>
      <c r="X343" s="4"/>
      <c r="Y343" s="4"/>
      <c r="Z343" s="4"/>
    </row>
    <row r="344" ht="15.0" hidden="1" customHeight="1">
      <c r="A344" s="19" t="s">
        <v>3079</v>
      </c>
      <c r="B344" s="19" t="s">
        <v>3079</v>
      </c>
      <c r="C344" s="20"/>
      <c r="D344" s="19"/>
      <c r="E344" s="20" t="s">
        <v>89</v>
      </c>
      <c r="F344" s="21">
        <v>1992.0</v>
      </c>
      <c r="G344" s="21" t="s">
        <v>3080</v>
      </c>
      <c r="H344" s="23" t="s">
        <v>3081</v>
      </c>
      <c r="I344" s="19"/>
      <c r="J344" s="19"/>
      <c r="K344" s="19"/>
      <c r="L344" s="19"/>
      <c r="M344" s="19" t="s">
        <v>110</v>
      </c>
      <c r="N344" s="19"/>
      <c r="O344" s="19" t="s">
        <v>133</v>
      </c>
      <c r="P344" s="19" t="s">
        <v>3082</v>
      </c>
      <c r="Q344" s="25"/>
      <c r="R344" s="25"/>
      <c r="S344" s="19" t="s">
        <v>159</v>
      </c>
      <c r="T344" s="19" t="s">
        <v>2381</v>
      </c>
      <c r="U344" s="25"/>
      <c r="V344" s="25">
        <v>2016.0</v>
      </c>
      <c r="W344" s="4"/>
      <c r="X344" s="4"/>
      <c r="Y344" s="4"/>
      <c r="Z344" s="4"/>
    </row>
    <row r="345" ht="15.0" hidden="1" customHeight="1">
      <c r="A345" s="19" t="s">
        <v>3083</v>
      </c>
      <c r="B345" s="19" t="s">
        <v>3084</v>
      </c>
      <c r="C345" s="20"/>
      <c r="D345" s="19"/>
      <c r="E345" s="20" t="s">
        <v>89</v>
      </c>
      <c r="F345" s="21">
        <v>1997.0</v>
      </c>
      <c r="G345" s="21" t="s">
        <v>3085</v>
      </c>
      <c r="H345" s="23" t="s">
        <v>3086</v>
      </c>
      <c r="I345" s="21" t="s">
        <v>3087</v>
      </c>
      <c r="J345" s="24" t="s">
        <v>3088</v>
      </c>
      <c r="K345" s="19" t="s">
        <v>3089</v>
      </c>
      <c r="L345" s="24" t="s">
        <v>3090</v>
      </c>
      <c r="M345" s="19" t="s">
        <v>110</v>
      </c>
      <c r="N345" s="19"/>
      <c r="O345" s="19"/>
      <c r="P345" s="19"/>
      <c r="Q345" s="25"/>
      <c r="R345" s="25">
        <v>90.0</v>
      </c>
      <c r="S345" s="19" t="s">
        <v>101</v>
      </c>
      <c r="T345" s="19"/>
      <c r="U345" s="25"/>
      <c r="V345" s="25"/>
      <c r="W345" s="4"/>
      <c r="X345" s="4"/>
      <c r="Y345" s="4"/>
      <c r="Z345" s="4"/>
    </row>
    <row r="346" ht="15.0" hidden="1" customHeight="1">
      <c r="A346" s="19" t="s">
        <v>3091</v>
      </c>
      <c r="B346" s="19" t="s">
        <v>3092</v>
      </c>
      <c r="C346" s="20"/>
      <c r="D346" s="19"/>
      <c r="E346" s="20" t="s">
        <v>89</v>
      </c>
      <c r="F346" s="21">
        <v>2000.0</v>
      </c>
      <c r="G346" s="21" t="s">
        <v>3093</v>
      </c>
      <c r="H346" s="23" t="s">
        <v>3094</v>
      </c>
      <c r="I346" s="21" t="s">
        <v>3095</v>
      </c>
      <c r="J346" s="24" t="s">
        <v>3096</v>
      </c>
      <c r="K346" s="19"/>
      <c r="L346" s="19"/>
      <c r="M346" s="19" t="s">
        <v>110</v>
      </c>
      <c r="N346" s="19"/>
      <c r="O346" s="19"/>
      <c r="P346" s="19"/>
      <c r="Q346" s="25"/>
      <c r="R346" s="25"/>
      <c r="S346" s="19" t="s">
        <v>159</v>
      </c>
      <c r="T346" s="19" t="s">
        <v>3097</v>
      </c>
      <c r="U346" s="25"/>
      <c r="V346" s="25">
        <v>2019.0</v>
      </c>
      <c r="W346" s="4"/>
      <c r="X346" s="4"/>
      <c r="Y346" s="4"/>
      <c r="Z346" s="4"/>
    </row>
    <row r="347" ht="15.0" customHeight="1">
      <c r="A347" s="19" t="s">
        <v>3098</v>
      </c>
      <c r="B347" s="19" t="s">
        <v>3098</v>
      </c>
      <c r="C347" s="20"/>
      <c r="D347" s="19"/>
      <c r="E347" s="20" t="s">
        <v>89</v>
      </c>
      <c r="F347" s="21">
        <v>1984.0</v>
      </c>
      <c r="G347" s="21" t="s">
        <v>3099</v>
      </c>
      <c r="H347" s="23" t="s">
        <v>3100</v>
      </c>
      <c r="I347" s="21" t="s">
        <v>3101</v>
      </c>
      <c r="J347" s="24" t="s">
        <v>3102</v>
      </c>
      <c r="K347" s="19" t="s">
        <v>3103</v>
      </c>
      <c r="L347" s="24" t="s">
        <v>3104</v>
      </c>
      <c r="M347" s="19" t="s">
        <v>96</v>
      </c>
      <c r="N347" s="19" t="s">
        <v>3105</v>
      </c>
      <c r="O347" s="19"/>
      <c r="P347" s="19" t="s">
        <v>3106</v>
      </c>
      <c r="Q347" s="25" t="s">
        <v>3107</v>
      </c>
      <c r="R347" s="29">
        <v>69700.0</v>
      </c>
      <c r="S347" s="19" t="s">
        <v>101</v>
      </c>
      <c r="T347" s="19"/>
      <c r="U347" s="25"/>
      <c r="V347" s="25"/>
      <c r="W347" s="4"/>
      <c r="X347" s="4"/>
      <c r="Y347" s="4"/>
      <c r="Z347" s="4"/>
    </row>
    <row r="348" ht="15.0" hidden="1" customHeight="1">
      <c r="A348" s="19" t="s">
        <v>3108</v>
      </c>
      <c r="B348" s="19" t="s">
        <v>3109</v>
      </c>
      <c r="C348" s="20"/>
      <c r="D348" s="19"/>
      <c r="E348" s="20" t="s">
        <v>89</v>
      </c>
      <c r="F348" s="21">
        <v>2010.0</v>
      </c>
      <c r="G348" s="21" t="s">
        <v>3110</v>
      </c>
      <c r="H348" s="23" t="s">
        <v>3111</v>
      </c>
      <c r="I348" s="21" t="s">
        <v>3112</v>
      </c>
      <c r="J348" s="24" t="s">
        <v>3113</v>
      </c>
      <c r="K348" s="19" t="s">
        <v>3114</v>
      </c>
      <c r="L348" s="24" t="s">
        <v>3115</v>
      </c>
      <c r="M348" s="19" t="s">
        <v>110</v>
      </c>
      <c r="N348" s="19"/>
      <c r="O348" s="19"/>
      <c r="P348" s="19" t="s">
        <v>1069</v>
      </c>
      <c r="Q348" s="25"/>
      <c r="R348" s="25"/>
      <c r="S348" s="21" t="s">
        <v>159</v>
      </c>
      <c r="T348" s="21" t="s">
        <v>3116</v>
      </c>
      <c r="U348" s="31"/>
      <c r="V348" s="31">
        <v>2021.0</v>
      </c>
      <c r="W348" s="4"/>
      <c r="X348" s="4"/>
      <c r="Y348" s="4"/>
      <c r="Z348" s="4"/>
    </row>
    <row r="349" ht="15.0" hidden="1" customHeight="1">
      <c r="A349" s="19" t="s">
        <v>3117</v>
      </c>
      <c r="B349" s="19" t="s">
        <v>3117</v>
      </c>
      <c r="C349" s="20"/>
      <c r="D349" s="19"/>
      <c r="E349" s="20" t="s">
        <v>89</v>
      </c>
      <c r="F349" s="21">
        <v>2014.0</v>
      </c>
      <c r="G349" s="21" t="s">
        <v>3118</v>
      </c>
      <c r="H349" s="23" t="s">
        <v>3119</v>
      </c>
      <c r="I349" s="21" t="s">
        <v>3120</v>
      </c>
      <c r="J349" s="24" t="s">
        <v>3121</v>
      </c>
      <c r="K349" s="19"/>
      <c r="L349" s="19"/>
      <c r="M349" s="19" t="s">
        <v>110</v>
      </c>
      <c r="N349" s="19"/>
      <c r="O349" s="19"/>
      <c r="P349" s="19"/>
      <c r="Q349" s="25" t="s">
        <v>3122</v>
      </c>
      <c r="R349" s="25"/>
      <c r="S349" s="19" t="s">
        <v>101</v>
      </c>
      <c r="T349" s="19"/>
      <c r="U349" s="25"/>
      <c r="V349" s="25"/>
      <c r="W349" s="4"/>
      <c r="X349" s="4"/>
      <c r="Y349" s="4"/>
      <c r="Z349" s="4"/>
    </row>
    <row r="350" ht="15.0" hidden="1" customHeight="1">
      <c r="A350" s="19" t="s">
        <v>3123</v>
      </c>
      <c r="B350" s="19" t="s">
        <v>3124</v>
      </c>
      <c r="C350" s="20"/>
      <c r="D350" s="19"/>
      <c r="E350" s="20" t="s">
        <v>89</v>
      </c>
      <c r="F350" s="21">
        <v>2001.0</v>
      </c>
      <c r="G350" s="21" t="s">
        <v>3125</v>
      </c>
      <c r="H350" s="23" t="s">
        <v>3126</v>
      </c>
      <c r="I350" s="21" t="s">
        <v>3127</v>
      </c>
      <c r="J350" s="24" t="s">
        <v>3128</v>
      </c>
      <c r="K350" s="19"/>
      <c r="L350" s="19"/>
      <c r="M350" s="19" t="s">
        <v>110</v>
      </c>
      <c r="N350" s="19"/>
      <c r="O350" s="19"/>
      <c r="P350" s="19"/>
      <c r="Q350" s="25"/>
      <c r="R350" s="25">
        <v>34.0</v>
      </c>
      <c r="S350" s="19" t="s">
        <v>101</v>
      </c>
      <c r="T350" s="19"/>
      <c r="U350" s="25"/>
      <c r="V350" s="25"/>
      <c r="W350" s="4"/>
      <c r="X350" s="4"/>
      <c r="Y350" s="4"/>
      <c r="Z350" s="4"/>
    </row>
    <row r="351" ht="15.0" hidden="1" customHeight="1">
      <c r="A351" s="19" t="s">
        <v>3129</v>
      </c>
      <c r="B351" s="19" t="s">
        <v>3130</v>
      </c>
      <c r="C351" s="20"/>
      <c r="D351" s="19"/>
      <c r="E351" s="20" t="s">
        <v>89</v>
      </c>
      <c r="F351" s="21">
        <v>2015.0</v>
      </c>
      <c r="G351" s="21" t="s">
        <v>3131</v>
      </c>
      <c r="H351" s="23" t="s">
        <v>3132</v>
      </c>
      <c r="I351" s="21" t="s">
        <v>3133</v>
      </c>
      <c r="J351" s="24" t="s">
        <v>3134</v>
      </c>
      <c r="K351" s="19" t="s">
        <v>3135</v>
      </c>
      <c r="L351" s="24" t="s">
        <v>3136</v>
      </c>
      <c r="M351" s="19" t="s">
        <v>110</v>
      </c>
      <c r="N351" s="19"/>
      <c r="O351" s="19"/>
      <c r="P351" s="19" t="s">
        <v>2507</v>
      </c>
      <c r="Q351" s="25"/>
      <c r="R351" s="25">
        <v>69.0</v>
      </c>
      <c r="S351" s="19" t="s">
        <v>101</v>
      </c>
      <c r="T351" s="19"/>
      <c r="U351" s="25"/>
      <c r="V351" s="25"/>
      <c r="W351" s="4"/>
      <c r="X351" s="4"/>
      <c r="Y351" s="4"/>
      <c r="Z351" s="4"/>
    </row>
    <row r="352" ht="15.0" hidden="1" customHeight="1">
      <c r="A352" s="19" t="s">
        <v>3137</v>
      </c>
      <c r="B352" s="19" t="s">
        <v>3138</v>
      </c>
      <c r="C352" s="20"/>
      <c r="D352" s="19"/>
      <c r="E352" s="20" t="s">
        <v>89</v>
      </c>
      <c r="F352" s="21">
        <v>1995.0</v>
      </c>
      <c r="G352" s="21" t="s">
        <v>3139</v>
      </c>
      <c r="H352" s="23" t="s">
        <v>3140</v>
      </c>
      <c r="I352" s="21" t="s">
        <v>3141</v>
      </c>
      <c r="J352" s="24" t="s">
        <v>3142</v>
      </c>
      <c r="K352" s="19" t="s">
        <v>3143</v>
      </c>
      <c r="L352" s="24" t="s">
        <v>3144</v>
      </c>
      <c r="M352" s="19" t="s">
        <v>110</v>
      </c>
      <c r="N352" s="19"/>
      <c r="O352" s="19"/>
      <c r="P352" s="19" t="s">
        <v>2507</v>
      </c>
      <c r="Q352" s="25"/>
      <c r="R352" s="25">
        <v>63.0</v>
      </c>
      <c r="S352" s="19" t="s">
        <v>101</v>
      </c>
      <c r="T352" s="19"/>
      <c r="U352" s="25"/>
      <c r="V352" s="25"/>
      <c r="W352" s="4"/>
      <c r="X352" s="4"/>
      <c r="Y352" s="4"/>
      <c r="Z352" s="4"/>
    </row>
    <row r="353" ht="15.0" customHeight="1">
      <c r="A353" s="19" t="s">
        <v>3145</v>
      </c>
      <c r="B353" s="19" t="s">
        <v>3146</v>
      </c>
      <c r="C353" s="20"/>
      <c r="D353" s="19"/>
      <c r="E353" s="20" t="s">
        <v>89</v>
      </c>
      <c r="F353" s="21">
        <v>1930.0</v>
      </c>
      <c r="G353" s="21" t="s">
        <v>3147</v>
      </c>
      <c r="H353" s="19"/>
      <c r="I353" s="21" t="s">
        <v>3148</v>
      </c>
      <c r="J353" s="24" t="s">
        <v>3149</v>
      </c>
      <c r="K353" s="19"/>
      <c r="L353" s="19"/>
      <c r="M353" s="19" t="s">
        <v>96</v>
      </c>
      <c r="N353" s="19" t="s">
        <v>3150</v>
      </c>
      <c r="O353" s="19" t="s">
        <v>133</v>
      </c>
      <c r="P353" s="19" t="s">
        <v>3151</v>
      </c>
      <c r="Q353" s="25" t="s">
        <v>3152</v>
      </c>
      <c r="R353" s="29">
        <v>42800.0</v>
      </c>
      <c r="S353" s="19" t="s">
        <v>101</v>
      </c>
      <c r="T353" s="19"/>
      <c r="U353" s="25"/>
      <c r="V353" s="25"/>
      <c r="W353" s="4"/>
      <c r="X353" s="4"/>
      <c r="Y353" s="4"/>
      <c r="Z353" s="4"/>
    </row>
    <row r="354" ht="15.0" hidden="1" customHeight="1">
      <c r="A354" s="21" t="s">
        <v>3153</v>
      </c>
      <c r="B354" s="21" t="s">
        <v>3154</v>
      </c>
      <c r="C354" s="21" t="s">
        <v>340</v>
      </c>
      <c r="D354" s="21" t="s">
        <v>3155</v>
      </c>
      <c r="E354" s="21" t="s">
        <v>89</v>
      </c>
      <c r="F354" s="21">
        <v>2011.0</v>
      </c>
      <c r="G354" s="21"/>
      <c r="H354" s="23" t="s">
        <v>3156</v>
      </c>
      <c r="I354" s="21" t="s">
        <v>3157</v>
      </c>
      <c r="J354" s="23" t="s">
        <v>3158</v>
      </c>
      <c r="K354" s="21" t="s">
        <v>3159</v>
      </c>
      <c r="L354" s="23" t="s">
        <v>3160</v>
      </c>
      <c r="M354" s="21" t="s">
        <v>110</v>
      </c>
      <c r="N354" s="19"/>
      <c r="O354" s="19"/>
      <c r="P354" s="19"/>
      <c r="Q354" s="25"/>
      <c r="R354" s="31" t="s">
        <v>1528</v>
      </c>
      <c r="S354" s="21" t="s">
        <v>101</v>
      </c>
      <c r="T354" s="19"/>
      <c r="U354" s="25"/>
      <c r="V354" s="25"/>
      <c r="W354" s="4"/>
      <c r="X354" s="4"/>
      <c r="Y354" s="4"/>
      <c r="Z354" s="4"/>
    </row>
    <row r="355" ht="15.0" hidden="1" customHeight="1">
      <c r="A355" s="19" t="s">
        <v>3161</v>
      </c>
      <c r="B355" s="19" t="s">
        <v>3162</v>
      </c>
      <c r="C355" s="20"/>
      <c r="D355" s="19"/>
      <c r="E355" s="20" t="s">
        <v>89</v>
      </c>
      <c r="F355" s="21">
        <v>2000.0</v>
      </c>
      <c r="G355" s="21" t="s">
        <v>3163</v>
      </c>
      <c r="H355" s="23" t="s">
        <v>3164</v>
      </c>
      <c r="I355" s="21" t="s">
        <v>3165</v>
      </c>
      <c r="J355" s="24" t="s">
        <v>3166</v>
      </c>
      <c r="K355" s="19"/>
      <c r="L355" s="19"/>
      <c r="M355" s="19" t="s">
        <v>110</v>
      </c>
      <c r="N355" s="19"/>
      <c r="O355" s="19"/>
      <c r="P355" s="19"/>
      <c r="Q355" s="25"/>
      <c r="R355" s="25">
        <v>100.0</v>
      </c>
      <c r="S355" s="19" t="s">
        <v>101</v>
      </c>
      <c r="T355" s="19"/>
      <c r="U355" s="25"/>
      <c r="V355" s="25"/>
      <c r="W355" s="4"/>
      <c r="X355" s="4"/>
      <c r="Y355" s="4"/>
      <c r="Z355" s="4"/>
    </row>
    <row r="356" ht="15.0" hidden="1" customHeight="1">
      <c r="A356" s="19" t="s">
        <v>3167</v>
      </c>
      <c r="B356" s="19" t="s">
        <v>3168</v>
      </c>
      <c r="C356" s="20"/>
      <c r="D356" s="19"/>
      <c r="E356" s="21" t="s">
        <v>140</v>
      </c>
      <c r="F356" s="21">
        <v>1996.0</v>
      </c>
      <c r="G356" s="21" t="s">
        <v>3169</v>
      </c>
      <c r="H356" s="23" t="s">
        <v>3170</v>
      </c>
      <c r="I356" s="21" t="s">
        <v>3171</v>
      </c>
      <c r="J356" s="24" t="s">
        <v>3172</v>
      </c>
      <c r="K356" s="19"/>
      <c r="L356" s="19"/>
      <c r="M356" s="19" t="s">
        <v>110</v>
      </c>
      <c r="N356" s="19"/>
      <c r="O356" s="19"/>
      <c r="P356" s="19" t="s">
        <v>3173</v>
      </c>
      <c r="Q356" s="25" t="s">
        <v>3174</v>
      </c>
      <c r="R356" s="29">
        <v>2200.0</v>
      </c>
      <c r="S356" s="19" t="s">
        <v>101</v>
      </c>
      <c r="T356" s="19"/>
      <c r="U356" s="25"/>
      <c r="V356" s="25"/>
      <c r="W356" s="4"/>
      <c r="X356" s="4"/>
      <c r="Y356" s="4"/>
      <c r="Z356" s="4"/>
    </row>
    <row r="357" ht="15.0" customHeight="1">
      <c r="A357" s="19" t="s">
        <v>3175</v>
      </c>
      <c r="B357" s="19" t="s">
        <v>3175</v>
      </c>
      <c r="C357" s="26"/>
      <c r="D357" s="19"/>
      <c r="E357" s="20" t="s">
        <v>126</v>
      </c>
      <c r="F357" s="21">
        <v>1976.0</v>
      </c>
      <c r="G357" s="21" t="s">
        <v>3176</v>
      </c>
      <c r="H357" s="23" t="s">
        <v>3177</v>
      </c>
      <c r="I357" s="21" t="s">
        <v>3178</v>
      </c>
      <c r="J357" s="19"/>
      <c r="K357" s="19" t="s">
        <v>3179</v>
      </c>
      <c r="L357" s="24" t="s">
        <v>3180</v>
      </c>
      <c r="M357" s="19" t="s">
        <v>96</v>
      </c>
      <c r="N357" s="19" t="s">
        <v>3181</v>
      </c>
      <c r="O357" s="19"/>
      <c r="P357" s="19"/>
      <c r="Q357" s="25" t="s">
        <v>3182</v>
      </c>
      <c r="R357" s="29">
        <v>76000.0</v>
      </c>
      <c r="S357" s="19" t="s">
        <v>101</v>
      </c>
      <c r="T357" s="19"/>
      <c r="U357" s="25"/>
      <c r="V357" s="25"/>
      <c r="W357" s="4"/>
      <c r="X357" s="4"/>
      <c r="Y357" s="4"/>
      <c r="Z357" s="4"/>
    </row>
    <row r="358" ht="15.0" hidden="1" customHeight="1">
      <c r="A358" s="19" t="s">
        <v>3183</v>
      </c>
      <c r="B358" s="19" t="s">
        <v>3183</v>
      </c>
      <c r="C358" s="20"/>
      <c r="D358" s="19"/>
      <c r="E358" s="20" t="s">
        <v>89</v>
      </c>
      <c r="F358" s="21">
        <v>2016.0</v>
      </c>
      <c r="G358" s="21" t="s">
        <v>3184</v>
      </c>
      <c r="H358" s="23" t="s">
        <v>3185</v>
      </c>
      <c r="I358" s="21" t="s">
        <v>3186</v>
      </c>
      <c r="J358" s="24" t="s">
        <v>3187</v>
      </c>
      <c r="K358" s="19" t="s">
        <v>3188</v>
      </c>
      <c r="L358" s="24" t="s">
        <v>3189</v>
      </c>
      <c r="M358" s="19" t="s">
        <v>110</v>
      </c>
      <c r="N358" s="19" t="s">
        <v>3190</v>
      </c>
      <c r="O358" s="19"/>
      <c r="P358" s="19" t="s">
        <v>3191</v>
      </c>
      <c r="Q358" s="25" t="s">
        <v>3192</v>
      </c>
      <c r="R358" s="29">
        <v>8300.0</v>
      </c>
      <c r="S358" s="19" t="s">
        <v>101</v>
      </c>
      <c r="T358" s="19"/>
      <c r="U358" s="25"/>
      <c r="V358" s="25"/>
      <c r="W358" s="4"/>
      <c r="X358" s="4"/>
      <c r="Y358" s="4"/>
      <c r="Z358" s="4"/>
    </row>
    <row r="359" ht="15.0" hidden="1" customHeight="1">
      <c r="A359" s="19" t="s">
        <v>3193</v>
      </c>
      <c r="B359" s="19" t="s">
        <v>3194</v>
      </c>
      <c r="C359" s="20"/>
      <c r="D359" s="19"/>
      <c r="E359" s="20" t="s">
        <v>89</v>
      </c>
      <c r="F359" s="21">
        <v>2015.0</v>
      </c>
      <c r="G359" s="21" t="s">
        <v>3195</v>
      </c>
      <c r="H359" s="23" t="s">
        <v>3196</v>
      </c>
      <c r="I359" s="21" t="s">
        <v>3197</v>
      </c>
      <c r="J359" s="24" t="s">
        <v>3198</v>
      </c>
      <c r="K359" s="19" t="s">
        <v>3199</v>
      </c>
      <c r="L359" s="24" t="s">
        <v>3200</v>
      </c>
      <c r="M359" s="19" t="s">
        <v>110</v>
      </c>
      <c r="N359" s="19"/>
      <c r="O359" s="19" t="s">
        <v>731</v>
      </c>
      <c r="P359" s="19" t="s">
        <v>2356</v>
      </c>
      <c r="Q359" s="25" t="s">
        <v>3006</v>
      </c>
      <c r="R359" s="25">
        <v>188.0</v>
      </c>
      <c r="S359" s="19" t="s">
        <v>101</v>
      </c>
      <c r="T359" s="19"/>
      <c r="U359" s="25"/>
      <c r="V359" s="25"/>
      <c r="W359" s="4"/>
      <c r="X359" s="4"/>
      <c r="Y359" s="4"/>
      <c r="Z359" s="4"/>
    </row>
    <row r="360" ht="15.0" hidden="1" customHeight="1">
      <c r="A360" s="19" t="s">
        <v>3201</v>
      </c>
      <c r="B360" s="19" t="s">
        <v>3202</v>
      </c>
      <c r="C360" s="26"/>
      <c r="D360" s="19"/>
      <c r="E360" s="20" t="s">
        <v>1855</v>
      </c>
      <c r="F360" s="21">
        <v>1997.0</v>
      </c>
      <c r="G360" s="21" t="s">
        <v>3203</v>
      </c>
      <c r="H360" s="23" t="s">
        <v>3204</v>
      </c>
      <c r="I360" s="21" t="s">
        <v>3205</v>
      </c>
      <c r="J360" s="24" t="s">
        <v>3206</v>
      </c>
      <c r="K360" s="19" t="s">
        <v>3207</v>
      </c>
      <c r="L360" s="24" t="s">
        <v>3208</v>
      </c>
      <c r="M360" s="19" t="s">
        <v>110</v>
      </c>
      <c r="N360" s="19" t="s">
        <v>3209</v>
      </c>
      <c r="O360" s="19"/>
      <c r="P360" s="19" t="s">
        <v>3210</v>
      </c>
      <c r="Q360" s="25" t="s">
        <v>984</v>
      </c>
      <c r="R360" s="25">
        <v>132.0</v>
      </c>
      <c r="S360" s="19" t="s">
        <v>101</v>
      </c>
      <c r="T360" s="19"/>
      <c r="U360" s="25"/>
      <c r="V360" s="25"/>
      <c r="W360" s="4"/>
      <c r="X360" s="4"/>
      <c r="Y360" s="4"/>
      <c r="Z360" s="4"/>
    </row>
    <row r="361" ht="15.0" hidden="1" customHeight="1">
      <c r="A361" s="19" t="s">
        <v>3211</v>
      </c>
      <c r="B361" s="19" t="s">
        <v>3211</v>
      </c>
      <c r="C361" s="26"/>
      <c r="D361" s="19"/>
      <c r="E361" s="20" t="s">
        <v>3212</v>
      </c>
      <c r="F361" s="21">
        <v>2014.0</v>
      </c>
      <c r="G361" s="21" t="s">
        <v>3213</v>
      </c>
      <c r="H361" s="23" t="s">
        <v>3214</v>
      </c>
      <c r="I361" s="21" t="s">
        <v>3215</v>
      </c>
      <c r="J361" s="24" t="s">
        <v>3216</v>
      </c>
      <c r="K361" s="19"/>
      <c r="L361" s="19"/>
      <c r="M361" s="19" t="s">
        <v>110</v>
      </c>
      <c r="N361" s="19"/>
      <c r="O361" s="19" t="s">
        <v>3217</v>
      </c>
      <c r="P361" s="19"/>
      <c r="Q361" s="25"/>
      <c r="R361" s="25"/>
      <c r="S361" s="19" t="s">
        <v>101</v>
      </c>
      <c r="T361" s="19"/>
      <c r="U361" s="25"/>
      <c r="V361" s="25"/>
      <c r="W361" s="4"/>
      <c r="X361" s="4"/>
      <c r="Y361" s="4"/>
      <c r="Z361" s="4"/>
    </row>
    <row r="362" ht="15.0" hidden="1" customHeight="1">
      <c r="A362" s="19" t="s">
        <v>3218</v>
      </c>
      <c r="B362" s="19" t="s">
        <v>3218</v>
      </c>
      <c r="C362" s="20"/>
      <c r="D362" s="19"/>
      <c r="E362" s="20" t="s">
        <v>89</v>
      </c>
      <c r="F362" s="21">
        <v>2011.0</v>
      </c>
      <c r="G362" s="21" t="s">
        <v>3219</v>
      </c>
      <c r="H362" s="23" t="s">
        <v>3220</v>
      </c>
      <c r="I362" s="21" t="s">
        <v>3221</v>
      </c>
      <c r="J362" s="24" t="s">
        <v>3222</v>
      </c>
      <c r="K362" s="19" t="s">
        <v>3223</v>
      </c>
      <c r="L362" s="24" t="s">
        <v>3224</v>
      </c>
      <c r="M362" s="19" t="s">
        <v>110</v>
      </c>
      <c r="N362" s="19"/>
      <c r="O362" s="19" t="s">
        <v>591</v>
      </c>
      <c r="P362" s="19" t="s">
        <v>3225</v>
      </c>
      <c r="Q362" s="25" t="s">
        <v>3226</v>
      </c>
      <c r="R362" s="25">
        <v>231.0</v>
      </c>
      <c r="S362" s="19" t="s">
        <v>101</v>
      </c>
      <c r="T362" s="19"/>
      <c r="U362" s="25"/>
      <c r="V362" s="25"/>
      <c r="W362" s="4"/>
      <c r="X362" s="4"/>
      <c r="Y362" s="4"/>
      <c r="Z362" s="4"/>
    </row>
    <row r="363" ht="15.0" hidden="1" customHeight="1">
      <c r="A363" s="19" t="s">
        <v>3227</v>
      </c>
      <c r="B363" s="19" t="s">
        <v>3227</v>
      </c>
      <c r="C363" s="20"/>
      <c r="D363" s="19"/>
      <c r="E363" s="20" t="s">
        <v>89</v>
      </c>
      <c r="F363" s="21">
        <v>2017.0</v>
      </c>
      <c r="G363" s="21" t="s">
        <v>3228</v>
      </c>
      <c r="H363" s="23" t="s">
        <v>3229</v>
      </c>
      <c r="I363" s="21" t="s">
        <v>3230</v>
      </c>
      <c r="J363" s="24" t="s">
        <v>3231</v>
      </c>
      <c r="K363" s="19"/>
      <c r="L363" s="19"/>
      <c r="M363" s="19" t="s">
        <v>110</v>
      </c>
      <c r="N363" s="19"/>
      <c r="O363" s="19"/>
      <c r="P363" s="19"/>
      <c r="Q363" s="25"/>
      <c r="R363" s="25">
        <v>6.0</v>
      </c>
      <c r="S363" s="19" t="s">
        <v>101</v>
      </c>
      <c r="T363" s="19"/>
      <c r="U363" s="25"/>
      <c r="V363" s="25"/>
      <c r="W363" s="4"/>
      <c r="X363" s="4"/>
      <c r="Y363" s="4"/>
      <c r="Z363" s="4"/>
    </row>
    <row r="364" ht="15.0" hidden="1" customHeight="1">
      <c r="A364" s="19" t="s">
        <v>3232</v>
      </c>
      <c r="B364" s="19" t="s">
        <v>3232</v>
      </c>
      <c r="C364" s="20"/>
      <c r="D364" s="19"/>
      <c r="E364" s="20" t="s">
        <v>89</v>
      </c>
      <c r="F364" s="21">
        <v>2016.0</v>
      </c>
      <c r="G364" s="21" t="s">
        <v>3233</v>
      </c>
      <c r="H364" s="23" t="s">
        <v>3234</v>
      </c>
      <c r="I364" s="21" t="s">
        <v>3235</v>
      </c>
      <c r="J364" s="24" t="s">
        <v>3236</v>
      </c>
      <c r="K364" s="19" t="s">
        <v>3237</v>
      </c>
      <c r="L364" s="24" t="s">
        <v>3238</v>
      </c>
      <c r="M364" s="19" t="s">
        <v>110</v>
      </c>
      <c r="N364" s="19"/>
      <c r="O364" s="19"/>
      <c r="P364" s="19"/>
      <c r="Q364" s="25" t="s">
        <v>3239</v>
      </c>
      <c r="R364" s="25">
        <v>131.0</v>
      </c>
      <c r="S364" s="19" t="s">
        <v>101</v>
      </c>
      <c r="T364" s="19"/>
      <c r="U364" s="25"/>
      <c r="V364" s="25"/>
      <c r="W364" s="4"/>
      <c r="X364" s="4"/>
      <c r="Y364" s="4"/>
      <c r="Z364" s="4"/>
    </row>
    <row r="365" ht="15.0" customHeight="1">
      <c r="A365" s="19" t="s">
        <v>3240</v>
      </c>
      <c r="B365" s="19" t="s">
        <v>3241</v>
      </c>
      <c r="C365" s="20"/>
      <c r="D365" s="19"/>
      <c r="E365" s="20" t="s">
        <v>89</v>
      </c>
      <c r="F365" s="21">
        <v>1993.0</v>
      </c>
      <c r="G365" s="21" t="s">
        <v>3242</v>
      </c>
      <c r="H365" s="23" t="s">
        <v>3243</v>
      </c>
      <c r="I365" s="21" t="s">
        <v>3244</v>
      </c>
      <c r="J365" s="19"/>
      <c r="K365" s="19" t="s">
        <v>3245</v>
      </c>
      <c r="L365" s="24" t="s">
        <v>3246</v>
      </c>
      <c r="M365" s="19" t="s">
        <v>96</v>
      </c>
      <c r="N365" s="19" t="s">
        <v>3247</v>
      </c>
      <c r="O365" s="19"/>
      <c r="P365" s="19"/>
      <c r="Q365" s="25" t="s">
        <v>3248</v>
      </c>
      <c r="R365" s="25"/>
      <c r="S365" s="19" t="s">
        <v>101</v>
      </c>
      <c r="T365" s="19"/>
      <c r="U365" s="25"/>
      <c r="V365" s="25"/>
      <c r="W365" s="4"/>
      <c r="X365" s="4"/>
      <c r="Y365" s="4"/>
      <c r="Z365" s="4"/>
    </row>
    <row r="366" ht="15.0" hidden="1" customHeight="1">
      <c r="A366" s="19" t="s">
        <v>3249</v>
      </c>
      <c r="B366" s="19" t="s">
        <v>3250</v>
      </c>
      <c r="C366" s="20"/>
      <c r="D366" s="19"/>
      <c r="E366" s="20" t="s">
        <v>89</v>
      </c>
      <c r="F366" s="21">
        <v>2010.0</v>
      </c>
      <c r="G366" s="21" t="s">
        <v>3251</v>
      </c>
      <c r="H366" s="30" t="s">
        <v>3252</v>
      </c>
      <c r="I366" s="21" t="s">
        <v>3253</v>
      </c>
      <c r="J366" s="24" t="s">
        <v>3254</v>
      </c>
      <c r="K366" s="19" t="s">
        <v>3255</v>
      </c>
      <c r="L366" s="24" t="s">
        <v>3256</v>
      </c>
      <c r="M366" s="19" t="s">
        <v>110</v>
      </c>
      <c r="N366" s="19"/>
      <c r="O366" s="19"/>
      <c r="P366" s="19"/>
      <c r="Q366" s="25"/>
      <c r="R366" s="25"/>
      <c r="S366" s="19" t="s">
        <v>101</v>
      </c>
      <c r="T366" s="19"/>
      <c r="U366" s="25"/>
      <c r="V366" s="25"/>
      <c r="W366" s="4"/>
      <c r="X366" s="4"/>
      <c r="Y366" s="4"/>
      <c r="Z366" s="4"/>
    </row>
    <row r="367" ht="15.0" hidden="1" customHeight="1">
      <c r="A367" s="19" t="s">
        <v>3257</v>
      </c>
      <c r="B367" s="19" t="s">
        <v>3257</v>
      </c>
      <c r="C367" s="20"/>
      <c r="D367" s="19"/>
      <c r="E367" s="20" t="s">
        <v>89</v>
      </c>
      <c r="F367" s="21">
        <v>2009.0</v>
      </c>
      <c r="G367" s="21" t="s">
        <v>3258</v>
      </c>
      <c r="H367" s="30" t="s">
        <v>3259</v>
      </c>
      <c r="I367" s="19"/>
      <c r="J367" s="19"/>
      <c r="K367" s="19"/>
      <c r="L367" s="19"/>
      <c r="M367" s="19" t="s">
        <v>110</v>
      </c>
      <c r="N367" s="19"/>
      <c r="O367" s="19"/>
      <c r="P367" s="19"/>
      <c r="Q367" s="25"/>
      <c r="R367" s="25"/>
      <c r="S367" s="19" t="s">
        <v>101</v>
      </c>
      <c r="T367" s="19"/>
      <c r="U367" s="25"/>
      <c r="V367" s="25"/>
      <c r="W367" s="4"/>
      <c r="X367" s="4"/>
      <c r="Y367" s="4"/>
      <c r="Z367" s="4"/>
    </row>
    <row r="368" ht="15.0" hidden="1" customHeight="1">
      <c r="A368" s="19" t="s">
        <v>3260</v>
      </c>
      <c r="B368" s="19" t="s">
        <v>3261</v>
      </c>
      <c r="C368" s="20"/>
      <c r="D368" s="19"/>
      <c r="E368" s="20" t="s">
        <v>89</v>
      </c>
      <c r="F368" s="21">
        <v>1998.0</v>
      </c>
      <c r="G368" s="21" t="s">
        <v>3262</v>
      </c>
      <c r="H368" s="30" t="s">
        <v>3263</v>
      </c>
      <c r="I368" s="19"/>
      <c r="J368" s="19"/>
      <c r="K368" s="19"/>
      <c r="L368" s="19"/>
      <c r="M368" s="19" t="s">
        <v>110</v>
      </c>
      <c r="N368" s="19"/>
      <c r="O368" s="19"/>
      <c r="P368" s="19"/>
      <c r="Q368" s="25"/>
      <c r="R368" s="25"/>
      <c r="S368" s="19" t="s">
        <v>101</v>
      </c>
      <c r="T368" s="19"/>
      <c r="U368" s="25"/>
      <c r="V368" s="25"/>
      <c r="W368" s="4"/>
      <c r="X368" s="4"/>
      <c r="Y368" s="4"/>
      <c r="Z368" s="4"/>
    </row>
    <row r="369" ht="15.0" hidden="1" customHeight="1">
      <c r="A369" s="19" t="s">
        <v>3264</v>
      </c>
      <c r="B369" s="19" t="s">
        <v>3265</v>
      </c>
      <c r="C369" s="20"/>
      <c r="D369" s="19"/>
      <c r="E369" s="20" t="s">
        <v>89</v>
      </c>
      <c r="F369" s="21">
        <v>2016.0</v>
      </c>
      <c r="G369" s="21" t="s">
        <v>3266</v>
      </c>
      <c r="H369" s="23" t="s">
        <v>3267</v>
      </c>
      <c r="I369" s="19"/>
      <c r="J369" s="19"/>
      <c r="K369" s="19"/>
      <c r="L369" s="19"/>
      <c r="M369" s="19" t="s">
        <v>110</v>
      </c>
      <c r="N369" s="19"/>
      <c r="O369" s="19" t="s">
        <v>133</v>
      </c>
      <c r="P369" s="19" t="s">
        <v>2945</v>
      </c>
      <c r="Q369" s="25" t="s">
        <v>3268</v>
      </c>
      <c r="R369" s="25">
        <v>58.0</v>
      </c>
      <c r="S369" s="19" t="s">
        <v>159</v>
      </c>
      <c r="T369" s="19" t="s">
        <v>3269</v>
      </c>
      <c r="U369" s="25"/>
      <c r="V369" s="25">
        <v>2019.0</v>
      </c>
      <c r="W369" s="4"/>
      <c r="X369" s="4"/>
      <c r="Y369" s="4"/>
      <c r="Z369" s="4"/>
    </row>
    <row r="370" ht="15.0" hidden="1" customHeight="1">
      <c r="A370" s="19" t="s">
        <v>3270</v>
      </c>
      <c r="B370" s="19" t="s">
        <v>3270</v>
      </c>
      <c r="C370" s="20"/>
      <c r="D370" s="19"/>
      <c r="E370" s="20" t="s">
        <v>89</v>
      </c>
      <c r="F370" s="21">
        <v>2018.0</v>
      </c>
      <c r="G370" s="21" t="s">
        <v>3271</v>
      </c>
      <c r="H370" s="23" t="s">
        <v>3272</v>
      </c>
      <c r="I370" s="21" t="s">
        <v>3273</v>
      </c>
      <c r="J370" s="24" t="s">
        <v>3274</v>
      </c>
      <c r="K370" s="19" t="s">
        <v>3275</v>
      </c>
      <c r="L370" s="24" t="s">
        <v>3276</v>
      </c>
      <c r="M370" s="19" t="s">
        <v>110</v>
      </c>
      <c r="N370" s="19"/>
      <c r="O370" s="19"/>
      <c r="P370" s="19"/>
      <c r="Q370" s="25"/>
      <c r="R370" s="25"/>
      <c r="S370" s="19" t="s">
        <v>101</v>
      </c>
      <c r="T370" s="19"/>
      <c r="U370" s="25"/>
      <c r="V370" s="25"/>
      <c r="W370" s="4"/>
      <c r="X370" s="4"/>
      <c r="Y370" s="4"/>
      <c r="Z370" s="4"/>
    </row>
    <row r="371" ht="15.0" hidden="1" customHeight="1">
      <c r="A371" s="19" t="s">
        <v>3277</v>
      </c>
      <c r="B371" s="19" t="s">
        <v>3278</v>
      </c>
      <c r="C371" s="20"/>
      <c r="D371" s="19"/>
      <c r="E371" s="20" t="s">
        <v>89</v>
      </c>
      <c r="F371" s="21">
        <v>2018.0</v>
      </c>
      <c r="G371" s="21" t="s">
        <v>3279</v>
      </c>
      <c r="H371" s="23" t="s">
        <v>3280</v>
      </c>
      <c r="I371" s="21" t="s">
        <v>3281</v>
      </c>
      <c r="J371" s="24" t="s">
        <v>3282</v>
      </c>
      <c r="K371" s="19" t="s">
        <v>3283</v>
      </c>
      <c r="L371" s="24" t="s">
        <v>3284</v>
      </c>
      <c r="M371" s="19" t="s">
        <v>110</v>
      </c>
      <c r="N371" s="19"/>
      <c r="O371" s="19"/>
      <c r="P371" s="19"/>
      <c r="Q371" s="25"/>
      <c r="R371" s="25"/>
      <c r="S371" s="21" t="s">
        <v>159</v>
      </c>
      <c r="T371" s="21" t="s">
        <v>3285</v>
      </c>
      <c r="U371" s="34"/>
      <c r="V371" s="34">
        <v>44319.0</v>
      </c>
      <c r="W371" s="4"/>
      <c r="X371" s="4"/>
      <c r="Y371" s="4"/>
      <c r="Z371" s="4"/>
    </row>
    <row r="372" ht="15.0" hidden="1" customHeight="1">
      <c r="A372" s="19" t="s">
        <v>3286</v>
      </c>
      <c r="B372" s="19" t="s">
        <v>3287</v>
      </c>
      <c r="C372" s="26"/>
      <c r="D372" s="19"/>
      <c r="E372" s="20" t="s">
        <v>655</v>
      </c>
      <c r="F372" s="21">
        <v>2015.0</v>
      </c>
      <c r="G372" s="21" t="s">
        <v>3288</v>
      </c>
      <c r="H372" s="23" t="s">
        <v>3289</v>
      </c>
      <c r="I372" s="21" t="s">
        <v>3290</v>
      </c>
      <c r="J372" s="24" t="s">
        <v>3291</v>
      </c>
      <c r="K372" s="19" t="s">
        <v>3292</v>
      </c>
      <c r="L372" s="24" t="s">
        <v>3293</v>
      </c>
      <c r="M372" s="19" t="s">
        <v>110</v>
      </c>
      <c r="N372" s="19"/>
      <c r="O372" s="19"/>
      <c r="P372" s="19"/>
      <c r="Q372" s="25"/>
      <c r="R372" s="25"/>
      <c r="S372" s="19" t="s">
        <v>101</v>
      </c>
      <c r="T372" s="19"/>
      <c r="U372" s="25"/>
      <c r="V372" s="25"/>
      <c r="W372" s="4"/>
      <c r="X372" s="4"/>
      <c r="Y372" s="4"/>
      <c r="Z372" s="4"/>
    </row>
    <row r="373" ht="15.0" hidden="1" customHeight="1">
      <c r="A373" s="49" t="s">
        <v>3294</v>
      </c>
      <c r="B373" s="19"/>
      <c r="C373" s="19"/>
      <c r="D373" s="19"/>
      <c r="E373" s="19"/>
      <c r="F373" s="19"/>
      <c r="G373" s="19"/>
      <c r="H373" s="21"/>
      <c r="I373" s="19"/>
      <c r="J373" s="19"/>
      <c r="K373" s="19"/>
      <c r="L373" s="19"/>
      <c r="M373" s="19"/>
      <c r="N373" s="19"/>
      <c r="O373" s="19"/>
      <c r="P373" s="19"/>
      <c r="Q373" s="25"/>
      <c r="R373" s="39"/>
      <c r="S373" s="21" t="s">
        <v>159</v>
      </c>
      <c r="T373" s="21" t="s">
        <v>3295</v>
      </c>
      <c r="U373" s="31"/>
      <c r="V373" s="31">
        <v>2021.0</v>
      </c>
      <c r="W373" s="4"/>
      <c r="X373" s="4"/>
      <c r="Y373" s="4"/>
      <c r="Z373" s="4"/>
    </row>
    <row r="374" ht="15.0" hidden="1" customHeight="1">
      <c r="A374" s="19" t="s">
        <v>3296</v>
      </c>
      <c r="B374" s="19" t="s">
        <v>3297</v>
      </c>
      <c r="C374" s="20"/>
      <c r="D374" s="19"/>
      <c r="E374" s="20" t="s">
        <v>89</v>
      </c>
      <c r="F374" s="21">
        <v>2011.0</v>
      </c>
      <c r="G374" s="21" t="s">
        <v>3298</v>
      </c>
      <c r="H374" s="30" t="s">
        <v>3299</v>
      </c>
      <c r="I374" s="21" t="s">
        <v>3300</v>
      </c>
      <c r="J374" s="24" t="s">
        <v>3301</v>
      </c>
      <c r="K374" s="19" t="s">
        <v>3302</v>
      </c>
      <c r="L374" s="24" t="s">
        <v>3303</v>
      </c>
      <c r="M374" s="19" t="s">
        <v>110</v>
      </c>
      <c r="N374" s="19"/>
      <c r="O374" s="19" t="s">
        <v>731</v>
      </c>
      <c r="P374" s="19" t="s">
        <v>3304</v>
      </c>
      <c r="Q374" s="25" t="s">
        <v>3305</v>
      </c>
      <c r="R374" s="25">
        <v>150.0</v>
      </c>
      <c r="S374" s="19" t="s">
        <v>101</v>
      </c>
      <c r="T374" s="19"/>
      <c r="U374" s="25"/>
      <c r="V374" s="25"/>
      <c r="W374" s="4"/>
      <c r="X374" s="4"/>
      <c r="Y374" s="4"/>
      <c r="Z374" s="4"/>
    </row>
    <row r="375" ht="15.0" hidden="1" customHeight="1">
      <c r="A375" s="21" t="s">
        <v>3306</v>
      </c>
      <c r="B375" s="19"/>
      <c r="C375" s="20"/>
      <c r="D375" s="20"/>
      <c r="E375" s="20"/>
      <c r="F375" s="21"/>
      <c r="G375" s="21"/>
      <c r="H375" s="23" t="s">
        <v>3307</v>
      </c>
      <c r="I375" s="21"/>
      <c r="J375" s="19"/>
      <c r="K375" s="19"/>
      <c r="L375" s="19"/>
      <c r="M375" s="19"/>
      <c r="N375" s="19"/>
      <c r="O375" s="19"/>
      <c r="P375" s="19"/>
      <c r="Q375" s="25"/>
      <c r="R375" s="25"/>
      <c r="S375" s="21" t="s">
        <v>159</v>
      </c>
      <c r="T375" s="21" t="s">
        <v>3308</v>
      </c>
      <c r="U375" s="31"/>
      <c r="V375" s="31">
        <v>2020.0</v>
      </c>
      <c r="W375" s="4"/>
      <c r="X375" s="4"/>
      <c r="Y375" s="4"/>
      <c r="Z375" s="4"/>
    </row>
    <row r="376" ht="15.0" hidden="1" customHeight="1">
      <c r="A376" s="21" t="s">
        <v>3309</v>
      </c>
      <c r="B376" s="19"/>
      <c r="C376" s="20"/>
      <c r="D376" s="20"/>
      <c r="E376" s="20"/>
      <c r="F376" s="21"/>
      <c r="G376" s="21"/>
      <c r="H376" s="21"/>
      <c r="I376" s="19"/>
      <c r="J376" s="19"/>
      <c r="K376" s="19"/>
      <c r="L376" s="19"/>
      <c r="M376" s="19"/>
      <c r="N376" s="19"/>
      <c r="O376" s="19"/>
      <c r="P376" s="19"/>
      <c r="Q376" s="25"/>
      <c r="R376" s="25"/>
      <c r="S376" s="21" t="s">
        <v>159</v>
      </c>
      <c r="T376" s="21" t="s">
        <v>388</v>
      </c>
      <c r="U376" s="31"/>
      <c r="V376" s="31">
        <v>2021.0</v>
      </c>
      <c r="W376" s="4"/>
      <c r="X376" s="4"/>
      <c r="Y376" s="4"/>
      <c r="Z376" s="4"/>
    </row>
    <row r="377" ht="15.0" hidden="1" customHeight="1">
      <c r="A377" s="21" t="s">
        <v>3310</v>
      </c>
      <c r="B377" s="19"/>
      <c r="C377" s="20"/>
      <c r="D377" s="19"/>
      <c r="E377" s="20"/>
      <c r="F377" s="21"/>
      <c r="G377" s="21"/>
      <c r="H377" s="21"/>
      <c r="I377" s="21"/>
      <c r="J377" s="19"/>
      <c r="K377" s="19"/>
      <c r="L377" s="19"/>
      <c r="M377" s="19"/>
      <c r="N377" s="19"/>
      <c r="O377" s="19"/>
      <c r="P377" s="19"/>
      <c r="Q377" s="25"/>
      <c r="R377" s="25"/>
      <c r="S377" s="21" t="s">
        <v>159</v>
      </c>
      <c r="T377" s="21" t="s">
        <v>2150</v>
      </c>
      <c r="U377" s="31"/>
      <c r="V377" s="31">
        <v>2020.0</v>
      </c>
      <c r="W377" s="4"/>
      <c r="X377" s="4"/>
      <c r="Y377" s="4"/>
      <c r="Z377" s="4"/>
    </row>
    <row r="378" ht="15.0" hidden="1" customHeight="1">
      <c r="A378" s="19" t="s">
        <v>3311</v>
      </c>
      <c r="B378" s="19" t="s">
        <v>3312</v>
      </c>
      <c r="C378" s="20"/>
      <c r="D378" s="19"/>
      <c r="E378" s="20" t="s">
        <v>89</v>
      </c>
      <c r="F378" s="21">
        <v>2015.0</v>
      </c>
      <c r="G378" s="21" t="s">
        <v>3313</v>
      </c>
      <c r="H378" s="23" t="s">
        <v>3314</v>
      </c>
      <c r="I378" s="21" t="s">
        <v>3315</v>
      </c>
      <c r="J378" s="24" t="s">
        <v>3316</v>
      </c>
      <c r="K378" s="19"/>
      <c r="L378" s="19"/>
      <c r="M378" s="19" t="s">
        <v>110</v>
      </c>
      <c r="N378" s="19"/>
      <c r="O378" s="19" t="s">
        <v>133</v>
      </c>
      <c r="P378" s="19" t="s">
        <v>3317</v>
      </c>
      <c r="Q378" s="25" t="s">
        <v>223</v>
      </c>
      <c r="R378" s="25">
        <v>50.0</v>
      </c>
      <c r="S378" s="19" t="s">
        <v>101</v>
      </c>
      <c r="T378" s="19"/>
      <c r="U378" s="25"/>
      <c r="V378" s="25"/>
      <c r="W378" s="4"/>
      <c r="X378" s="4"/>
      <c r="Y378" s="4"/>
      <c r="Z378" s="4"/>
    </row>
    <row r="379" ht="15.0" hidden="1" customHeight="1">
      <c r="A379" s="21" t="s">
        <v>3318</v>
      </c>
      <c r="B379" s="19"/>
      <c r="C379" s="20"/>
      <c r="D379" s="20"/>
      <c r="E379" s="20"/>
      <c r="F379" s="21"/>
      <c r="G379" s="21"/>
      <c r="H379" s="23" t="s">
        <v>3319</v>
      </c>
      <c r="I379" s="21"/>
      <c r="J379" s="19"/>
      <c r="K379" s="19"/>
      <c r="L379" s="19"/>
      <c r="M379" s="19"/>
      <c r="N379" s="19"/>
      <c r="O379" s="19"/>
      <c r="P379" s="19"/>
      <c r="Q379" s="25"/>
      <c r="R379" s="29"/>
      <c r="S379" s="21" t="s">
        <v>159</v>
      </c>
      <c r="T379" s="21" t="s">
        <v>3320</v>
      </c>
      <c r="U379" s="31"/>
      <c r="V379" s="31">
        <v>2021.0</v>
      </c>
      <c r="W379" s="4"/>
      <c r="X379" s="4"/>
      <c r="Y379" s="4"/>
      <c r="Z379" s="4"/>
    </row>
    <row r="380" ht="15.0" hidden="1" customHeight="1">
      <c r="A380" s="21" t="s">
        <v>3321</v>
      </c>
      <c r="B380" s="19"/>
      <c r="C380" s="20"/>
      <c r="D380" s="20"/>
      <c r="E380" s="20"/>
      <c r="F380" s="21"/>
      <c r="G380" s="21"/>
      <c r="H380" s="21"/>
      <c r="I380" s="21"/>
      <c r="J380" s="19"/>
      <c r="K380" s="19"/>
      <c r="L380" s="19"/>
      <c r="M380" s="19"/>
      <c r="N380" s="19"/>
      <c r="O380" s="19"/>
      <c r="P380" s="19"/>
      <c r="Q380" s="25"/>
      <c r="R380" s="25"/>
      <c r="S380" s="21" t="s">
        <v>159</v>
      </c>
      <c r="T380" s="21" t="s">
        <v>3322</v>
      </c>
      <c r="U380" s="31"/>
      <c r="V380" s="31">
        <v>2021.0</v>
      </c>
      <c r="W380" s="4"/>
      <c r="X380" s="4"/>
      <c r="Y380" s="4"/>
      <c r="Z380" s="4"/>
    </row>
    <row r="381" ht="15.0" hidden="1" customHeight="1">
      <c r="A381" s="19" t="s">
        <v>3323</v>
      </c>
      <c r="B381" s="19" t="s">
        <v>3324</v>
      </c>
      <c r="C381" s="20"/>
      <c r="D381" s="19"/>
      <c r="E381" s="20" t="s">
        <v>89</v>
      </c>
      <c r="F381" s="21">
        <v>2001.0</v>
      </c>
      <c r="G381" s="21" t="s">
        <v>3325</v>
      </c>
      <c r="H381" s="23" t="s">
        <v>3326</v>
      </c>
      <c r="I381" s="21" t="s">
        <v>3327</v>
      </c>
      <c r="J381" s="24" t="s">
        <v>3328</v>
      </c>
      <c r="K381" s="19"/>
      <c r="L381" s="19"/>
      <c r="M381" s="19" t="s">
        <v>110</v>
      </c>
      <c r="N381" s="19"/>
      <c r="O381" s="19"/>
      <c r="P381" s="19" t="s">
        <v>3329</v>
      </c>
      <c r="Q381" s="25"/>
      <c r="R381" s="25"/>
      <c r="S381" s="19" t="s">
        <v>159</v>
      </c>
      <c r="T381" s="19" t="s">
        <v>3330</v>
      </c>
      <c r="U381" s="25"/>
      <c r="V381" s="25">
        <v>2017.0</v>
      </c>
      <c r="W381" s="4"/>
      <c r="X381" s="4"/>
      <c r="Y381" s="4"/>
      <c r="Z381" s="4"/>
    </row>
    <row r="382" ht="15.0" hidden="1" customHeight="1">
      <c r="A382" s="21" t="s">
        <v>3331</v>
      </c>
      <c r="B382" s="19"/>
      <c r="C382" s="20"/>
      <c r="D382" s="20"/>
      <c r="E382" s="20"/>
      <c r="F382" s="21"/>
      <c r="G382" s="21"/>
      <c r="H382" s="23" t="s">
        <v>3332</v>
      </c>
      <c r="I382" s="19"/>
      <c r="J382" s="19"/>
      <c r="K382" s="19"/>
      <c r="L382" s="19"/>
      <c r="M382" s="19"/>
      <c r="N382" s="19"/>
      <c r="O382" s="19"/>
      <c r="P382" s="19"/>
      <c r="Q382" s="25"/>
      <c r="R382" s="25"/>
      <c r="S382" s="21" t="s">
        <v>159</v>
      </c>
      <c r="T382" s="21" t="s">
        <v>267</v>
      </c>
      <c r="U382" s="31"/>
      <c r="V382" s="31">
        <v>2020.0</v>
      </c>
      <c r="W382" s="4"/>
      <c r="X382" s="4"/>
      <c r="Y382" s="4"/>
      <c r="Z382" s="4"/>
    </row>
    <row r="383" ht="15.0" hidden="1" customHeight="1">
      <c r="A383" s="19" t="s">
        <v>3333</v>
      </c>
      <c r="B383" s="19" t="s">
        <v>3334</v>
      </c>
      <c r="C383" s="26"/>
      <c r="D383" s="19"/>
      <c r="E383" s="20" t="s">
        <v>126</v>
      </c>
      <c r="F383" s="21">
        <v>2013.0</v>
      </c>
      <c r="G383" s="21" t="s">
        <v>3335</v>
      </c>
      <c r="H383" s="23" t="s">
        <v>3336</v>
      </c>
      <c r="I383" s="21" t="s">
        <v>3337</v>
      </c>
      <c r="J383" s="24" t="s">
        <v>3338</v>
      </c>
      <c r="K383" s="19"/>
      <c r="L383" s="19"/>
      <c r="M383" s="19" t="s">
        <v>110</v>
      </c>
      <c r="N383" s="19"/>
      <c r="O383" s="19" t="s">
        <v>371</v>
      </c>
      <c r="P383" s="19" t="s">
        <v>3339</v>
      </c>
      <c r="Q383" s="25"/>
      <c r="R383" s="25"/>
      <c r="S383" s="19" t="s">
        <v>101</v>
      </c>
      <c r="T383" s="19"/>
      <c r="U383" s="25"/>
      <c r="V383" s="25"/>
      <c r="W383" s="4"/>
      <c r="X383" s="4"/>
      <c r="Y383" s="4"/>
      <c r="Z383" s="4"/>
    </row>
    <row r="384" ht="15.0" hidden="1" customHeight="1">
      <c r="A384" s="21" t="s">
        <v>3340</v>
      </c>
      <c r="B384" s="19"/>
      <c r="C384" s="20"/>
      <c r="D384" s="26"/>
      <c r="E384" s="20"/>
      <c r="F384" s="21"/>
      <c r="G384" s="21"/>
      <c r="H384" s="21"/>
      <c r="I384" s="21"/>
      <c r="J384" s="19"/>
      <c r="K384" s="19"/>
      <c r="L384" s="19"/>
      <c r="M384" s="19"/>
      <c r="N384" s="19"/>
      <c r="O384" s="19"/>
      <c r="P384" s="19"/>
      <c r="Q384" s="25"/>
      <c r="R384" s="25"/>
      <c r="S384" s="21" t="s">
        <v>159</v>
      </c>
      <c r="T384" s="21" t="s">
        <v>3341</v>
      </c>
      <c r="U384" s="31"/>
      <c r="V384" s="31">
        <v>2021.0</v>
      </c>
      <c r="W384" s="4"/>
      <c r="X384" s="4"/>
      <c r="Y384" s="4"/>
      <c r="Z384" s="4"/>
    </row>
    <row r="385" ht="15.0" hidden="1" customHeight="1">
      <c r="A385" s="21" t="s">
        <v>3342</v>
      </c>
      <c r="B385" s="19"/>
      <c r="C385" s="20"/>
      <c r="D385" s="20"/>
      <c r="E385" s="20"/>
      <c r="F385" s="22"/>
      <c r="G385" s="21"/>
      <c r="H385" s="21"/>
      <c r="I385" s="21"/>
      <c r="J385" s="19"/>
      <c r="K385" s="19"/>
      <c r="L385" s="19"/>
      <c r="M385" s="19"/>
      <c r="N385" s="19"/>
      <c r="O385" s="19"/>
      <c r="P385" s="19"/>
      <c r="Q385" s="25"/>
      <c r="R385" s="29"/>
      <c r="S385" s="21" t="s">
        <v>159</v>
      </c>
      <c r="T385" s="21" t="s">
        <v>3343</v>
      </c>
      <c r="U385" s="31"/>
      <c r="V385" s="31">
        <v>2021.0</v>
      </c>
      <c r="W385" s="4"/>
      <c r="X385" s="4"/>
      <c r="Y385" s="4"/>
      <c r="Z385" s="4"/>
    </row>
    <row r="386" ht="15.0" hidden="1" customHeight="1">
      <c r="A386" s="21" t="s">
        <v>3344</v>
      </c>
      <c r="B386" s="19"/>
      <c r="C386" s="20"/>
      <c r="D386" s="20"/>
      <c r="E386" s="20"/>
      <c r="F386" s="21"/>
      <c r="G386" s="21"/>
      <c r="H386" s="21"/>
      <c r="I386" s="21"/>
      <c r="J386" s="19"/>
      <c r="K386" s="19"/>
      <c r="L386" s="19"/>
      <c r="M386" s="19"/>
      <c r="N386" s="19"/>
      <c r="O386" s="19"/>
      <c r="P386" s="19"/>
      <c r="Q386" s="25"/>
      <c r="R386" s="25"/>
      <c r="S386" s="21" t="s">
        <v>159</v>
      </c>
      <c r="T386" s="21" t="s">
        <v>625</v>
      </c>
      <c r="U386" s="31"/>
      <c r="V386" s="31">
        <v>2021.0</v>
      </c>
      <c r="W386" s="4"/>
      <c r="X386" s="4"/>
      <c r="Y386" s="4"/>
      <c r="Z386" s="4"/>
    </row>
    <row r="387" ht="15.0" hidden="1" customHeight="1">
      <c r="A387" s="19" t="s">
        <v>3345</v>
      </c>
      <c r="B387" s="19" t="s">
        <v>3346</v>
      </c>
      <c r="C387" s="20"/>
      <c r="D387" s="19"/>
      <c r="E387" s="20" t="s">
        <v>89</v>
      </c>
      <c r="F387" s="21">
        <v>2015.0</v>
      </c>
      <c r="G387" s="21" t="s">
        <v>3347</v>
      </c>
      <c r="H387" s="30" t="s">
        <v>3348</v>
      </c>
      <c r="I387" s="21" t="s">
        <v>3349</v>
      </c>
      <c r="J387" s="24" t="s">
        <v>3350</v>
      </c>
      <c r="K387" s="19" t="s">
        <v>3351</v>
      </c>
      <c r="L387" s="24" t="s">
        <v>3352</v>
      </c>
      <c r="M387" s="19" t="s">
        <v>110</v>
      </c>
      <c r="N387" s="19"/>
      <c r="O387" s="19" t="s">
        <v>731</v>
      </c>
      <c r="P387" s="19" t="s">
        <v>3353</v>
      </c>
      <c r="Q387" s="25" t="s">
        <v>3354</v>
      </c>
      <c r="R387" s="25">
        <v>716.0</v>
      </c>
      <c r="S387" s="19" t="s">
        <v>101</v>
      </c>
      <c r="T387" s="19"/>
      <c r="U387" s="25"/>
      <c r="V387" s="25"/>
      <c r="W387" s="4"/>
      <c r="X387" s="4"/>
      <c r="Y387" s="4"/>
      <c r="Z387" s="4"/>
    </row>
    <row r="388" ht="15.0" hidden="1" customHeight="1">
      <c r="A388" s="19" t="s">
        <v>3355</v>
      </c>
      <c r="B388" s="19" t="s">
        <v>3356</v>
      </c>
      <c r="C388" s="20"/>
      <c r="D388" s="19"/>
      <c r="E388" s="20" t="s">
        <v>89</v>
      </c>
      <c r="F388" s="21">
        <v>2017.0</v>
      </c>
      <c r="G388" s="21" t="s">
        <v>3357</v>
      </c>
      <c r="H388" s="23" t="s">
        <v>3358</v>
      </c>
      <c r="I388" s="19"/>
      <c r="J388" s="19"/>
      <c r="K388" s="19"/>
      <c r="L388" s="19"/>
      <c r="M388" s="19" t="s">
        <v>110</v>
      </c>
      <c r="N388" s="19"/>
      <c r="O388" s="19" t="s">
        <v>1249</v>
      </c>
      <c r="P388" s="19" t="s">
        <v>3359</v>
      </c>
      <c r="Q388" s="25" t="s">
        <v>3360</v>
      </c>
      <c r="R388" s="25">
        <v>35.0</v>
      </c>
      <c r="S388" s="19" t="s">
        <v>159</v>
      </c>
      <c r="T388" s="19" t="s">
        <v>3361</v>
      </c>
      <c r="U388" s="25"/>
      <c r="V388" s="25">
        <v>2020.0</v>
      </c>
      <c r="W388" s="4"/>
      <c r="X388" s="4"/>
      <c r="Y388" s="4"/>
      <c r="Z388" s="4"/>
    </row>
    <row r="389" ht="15.0" hidden="1" customHeight="1">
      <c r="A389" s="19" t="s">
        <v>3362</v>
      </c>
      <c r="B389" s="19" t="s">
        <v>3363</v>
      </c>
      <c r="C389" s="19"/>
      <c r="D389" s="19"/>
      <c r="E389" s="19"/>
      <c r="F389" s="21">
        <v>2009.0</v>
      </c>
      <c r="G389" s="21" t="s">
        <v>3364</v>
      </c>
      <c r="H389" s="23" t="s">
        <v>3365</v>
      </c>
      <c r="I389" s="21" t="s">
        <v>3366</v>
      </c>
      <c r="J389" s="24" t="s">
        <v>3367</v>
      </c>
      <c r="K389" s="19" t="s">
        <v>3368</v>
      </c>
      <c r="L389" s="24" t="s">
        <v>3369</v>
      </c>
      <c r="M389" s="19" t="s">
        <v>110</v>
      </c>
      <c r="N389" s="19"/>
      <c r="O389" s="19"/>
      <c r="P389" s="19" t="s">
        <v>3370</v>
      </c>
      <c r="Q389" s="25" t="s">
        <v>2346</v>
      </c>
      <c r="R389" s="25">
        <v>75.0</v>
      </c>
      <c r="S389" s="21" t="s">
        <v>159</v>
      </c>
      <c r="T389" s="21" t="s">
        <v>3371</v>
      </c>
      <c r="U389" s="34"/>
      <c r="V389" s="34">
        <v>44330.0</v>
      </c>
      <c r="W389" s="4"/>
      <c r="X389" s="4"/>
      <c r="Y389" s="4"/>
      <c r="Z389" s="4"/>
    </row>
    <row r="390" ht="15.0" hidden="1" customHeight="1">
      <c r="A390" s="19" t="s">
        <v>3372</v>
      </c>
      <c r="B390" s="19" t="s">
        <v>3373</v>
      </c>
      <c r="C390" s="26"/>
      <c r="D390" s="19"/>
      <c r="E390" s="20" t="s">
        <v>1073</v>
      </c>
      <c r="F390" s="21">
        <v>2012.0</v>
      </c>
      <c r="G390" s="21" t="s">
        <v>3374</v>
      </c>
      <c r="H390" s="19"/>
      <c r="I390" s="21" t="s">
        <v>3375</v>
      </c>
      <c r="J390" s="24" t="s">
        <v>3376</v>
      </c>
      <c r="K390" s="19"/>
      <c r="L390" s="19"/>
      <c r="M390" s="19" t="s">
        <v>110</v>
      </c>
      <c r="N390" s="19"/>
      <c r="O390" s="19"/>
      <c r="P390" s="19"/>
      <c r="Q390" s="25"/>
      <c r="R390" s="25"/>
      <c r="S390" s="19" t="s">
        <v>101</v>
      </c>
      <c r="T390" s="19"/>
      <c r="U390" s="25"/>
      <c r="V390" s="25"/>
      <c r="W390" s="4"/>
      <c r="X390" s="4"/>
      <c r="Y390" s="4"/>
      <c r="Z390" s="4"/>
    </row>
    <row r="391" ht="15.0" hidden="1" customHeight="1">
      <c r="A391" s="19" t="s">
        <v>3377</v>
      </c>
      <c r="B391" s="19" t="s">
        <v>3377</v>
      </c>
      <c r="C391" s="20"/>
      <c r="D391" s="19"/>
      <c r="E391" s="20" t="s">
        <v>89</v>
      </c>
      <c r="F391" s="21">
        <v>2014.0</v>
      </c>
      <c r="G391" s="21" t="s">
        <v>3378</v>
      </c>
      <c r="H391" s="23" t="s">
        <v>3379</v>
      </c>
      <c r="I391" s="21" t="s">
        <v>3380</v>
      </c>
      <c r="J391" s="24" t="s">
        <v>3381</v>
      </c>
      <c r="K391" s="19"/>
      <c r="L391" s="19"/>
      <c r="M391" s="19" t="s">
        <v>110</v>
      </c>
      <c r="N391" s="19"/>
      <c r="O391" s="19"/>
      <c r="P391" s="19"/>
      <c r="Q391" s="25"/>
      <c r="R391" s="25">
        <v>42.0</v>
      </c>
      <c r="S391" s="19" t="s">
        <v>101</v>
      </c>
      <c r="T391" s="19" t="s">
        <v>3382</v>
      </c>
      <c r="U391" s="25"/>
      <c r="V391" s="25">
        <v>2020.0</v>
      </c>
      <c r="W391" s="4"/>
      <c r="X391" s="4"/>
      <c r="Y391" s="4"/>
      <c r="Z391" s="4"/>
    </row>
    <row r="392" ht="15.0" hidden="1" customHeight="1">
      <c r="A392" s="19" t="s">
        <v>3383</v>
      </c>
      <c r="B392" s="19" t="s">
        <v>3383</v>
      </c>
      <c r="C392" s="26"/>
      <c r="D392" s="19"/>
      <c r="E392" s="20" t="s">
        <v>126</v>
      </c>
      <c r="F392" s="21">
        <v>2016.0</v>
      </c>
      <c r="G392" s="21" t="s">
        <v>3384</v>
      </c>
      <c r="H392" s="23" t="s">
        <v>3385</v>
      </c>
      <c r="I392" s="21" t="s">
        <v>3386</v>
      </c>
      <c r="J392" s="24" t="s">
        <v>3387</v>
      </c>
      <c r="K392" s="19"/>
      <c r="L392" s="19"/>
      <c r="M392" s="19" t="s">
        <v>110</v>
      </c>
      <c r="N392" s="19"/>
      <c r="O392" s="19" t="s">
        <v>731</v>
      </c>
      <c r="P392" s="19" t="s">
        <v>711</v>
      </c>
      <c r="Q392" s="25" t="s">
        <v>3388</v>
      </c>
      <c r="R392" s="25">
        <v>369.0</v>
      </c>
      <c r="S392" s="19" t="s">
        <v>101</v>
      </c>
      <c r="T392" s="19"/>
      <c r="U392" s="25"/>
      <c r="V392" s="25"/>
      <c r="W392" s="4"/>
      <c r="X392" s="4"/>
      <c r="Y392" s="4"/>
      <c r="Z392" s="4"/>
    </row>
    <row r="393" ht="15.0" customHeight="1">
      <c r="A393" s="19" t="s">
        <v>3389</v>
      </c>
      <c r="B393" s="19" t="s">
        <v>3390</v>
      </c>
      <c r="C393" s="26"/>
      <c r="D393" s="19"/>
      <c r="E393" s="20" t="s">
        <v>642</v>
      </c>
      <c r="F393" s="21">
        <v>2000.0</v>
      </c>
      <c r="G393" s="21" t="s">
        <v>3391</v>
      </c>
      <c r="H393" s="30" t="s">
        <v>3392</v>
      </c>
      <c r="I393" s="21" t="s">
        <v>3393</v>
      </c>
      <c r="J393" s="19"/>
      <c r="K393" s="19"/>
      <c r="L393" s="19"/>
      <c r="M393" s="19" t="s">
        <v>96</v>
      </c>
      <c r="N393" s="19" t="s">
        <v>3394</v>
      </c>
      <c r="O393" s="19"/>
      <c r="P393" s="19"/>
      <c r="Q393" s="25" t="s">
        <v>3395</v>
      </c>
      <c r="R393" s="29">
        <v>287076.0</v>
      </c>
      <c r="S393" s="19" t="s">
        <v>101</v>
      </c>
      <c r="T393" s="19"/>
      <c r="U393" s="25"/>
      <c r="V393" s="25"/>
      <c r="W393" s="4"/>
      <c r="X393" s="4"/>
      <c r="Y393" s="4"/>
      <c r="Z393" s="4"/>
    </row>
    <row r="394" ht="15.0" hidden="1" customHeight="1">
      <c r="A394" s="21" t="s">
        <v>3396</v>
      </c>
      <c r="B394" s="19"/>
      <c r="C394" s="20"/>
      <c r="D394" s="20"/>
      <c r="E394" s="20"/>
      <c r="F394" s="21"/>
      <c r="G394" s="21"/>
      <c r="H394" s="21"/>
      <c r="I394" s="21"/>
      <c r="J394" s="19"/>
      <c r="K394" s="19"/>
      <c r="L394" s="19"/>
      <c r="M394" s="19"/>
      <c r="N394" s="19"/>
      <c r="O394" s="19"/>
      <c r="P394" s="19"/>
      <c r="Q394" s="25"/>
      <c r="R394" s="29"/>
      <c r="S394" s="21" t="s">
        <v>159</v>
      </c>
      <c r="T394" s="21" t="s">
        <v>3397</v>
      </c>
      <c r="U394" s="31"/>
      <c r="V394" s="31">
        <v>2021.0</v>
      </c>
      <c r="W394" s="4"/>
      <c r="X394" s="4"/>
      <c r="Y394" s="4"/>
      <c r="Z394" s="4"/>
    </row>
    <row r="395" ht="15.0" hidden="1" customHeight="1">
      <c r="A395" s="21" t="s">
        <v>3398</v>
      </c>
      <c r="B395" s="19"/>
      <c r="C395" s="20"/>
      <c r="D395" s="20"/>
      <c r="E395" s="20"/>
      <c r="F395" s="21"/>
      <c r="G395" s="21"/>
      <c r="H395" s="23" t="s">
        <v>3399</v>
      </c>
      <c r="I395" s="21"/>
      <c r="J395" s="19"/>
      <c r="K395" s="19"/>
      <c r="L395" s="19"/>
      <c r="M395" s="19"/>
      <c r="N395" s="19"/>
      <c r="O395" s="19"/>
      <c r="P395" s="19"/>
      <c r="Q395" s="25"/>
      <c r="R395" s="25"/>
      <c r="S395" s="21" t="s">
        <v>159</v>
      </c>
      <c r="T395" s="21" t="s">
        <v>3400</v>
      </c>
      <c r="U395" s="31"/>
      <c r="V395" s="31">
        <v>2021.0</v>
      </c>
      <c r="W395" s="4"/>
      <c r="X395" s="4"/>
      <c r="Y395" s="4"/>
      <c r="Z395" s="4"/>
    </row>
    <row r="396" ht="15.0" hidden="1" customHeight="1">
      <c r="A396" s="19" t="s">
        <v>3397</v>
      </c>
      <c r="B396" s="19" t="s">
        <v>3401</v>
      </c>
      <c r="C396" s="20"/>
      <c r="D396" s="19"/>
      <c r="E396" s="20" t="s">
        <v>89</v>
      </c>
      <c r="F396" s="21">
        <v>2001.0</v>
      </c>
      <c r="G396" s="21" t="s">
        <v>3402</v>
      </c>
      <c r="H396" s="23" t="s">
        <v>3403</v>
      </c>
      <c r="I396" s="21" t="s">
        <v>3404</v>
      </c>
      <c r="J396" s="24" t="s">
        <v>3405</v>
      </c>
      <c r="K396" s="19" t="s">
        <v>3406</v>
      </c>
      <c r="L396" s="24" t="s">
        <v>3407</v>
      </c>
      <c r="M396" s="19" t="s">
        <v>110</v>
      </c>
      <c r="N396" s="19"/>
      <c r="O396" s="19" t="s">
        <v>221</v>
      </c>
      <c r="P396" s="19" t="s">
        <v>3408</v>
      </c>
      <c r="Q396" s="25"/>
      <c r="R396" s="25"/>
      <c r="S396" s="19" t="s">
        <v>101</v>
      </c>
      <c r="T396" s="19"/>
      <c r="U396" s="25"/>
      <c r="V396" s="25"/>
      <c r="W396" s="4"/>
      <c r="X396" s="4"/>
      <c r="Y396" s="4"/>
      <c r="Z396" s="4"/>
    </row>
    <row r="397" ht="15.0" hidden="1" customHeight="1">
      <c r="A397" s="19" t="s">
        <v>3409</v>
      </c>
      <c r="B397" s="19" t="s">
        <v>3410</v>
      </c>
      <c r="C397" s="20"/>
      <c r="D397" s="19"/>
      <c r="E397" s="20" t="s">
        <v>89</v>
      </c>
      <c r="F397" s="21">
        <v>2017.0</v>
      </c>
      <c r="G397" s="21" t="s">
        <v>3411</v>
      </c>
      <c r="H397" s="23" t="s">
        <v>3412</v>
      </c>
      <c r="I397" s="21" t="s">
        <v>3413</v>
      </c>
      <c r="J397" s="24" t="s">
        <v>3414</v>
      </c>
      <c r="K397" s="19"/>
      <c r="L397" s="19"/>
      <c r="M397" s="19" t="s">
        <v>110</v>
      </c>
      <c r="N397" s="19"/>
      <c r="O397" s="19" t="s">
        <v>244</v>
      </c>
      <c r="P397" s="19" t="s">
        <v>3415</v>
      </c>
      <c r="Q397" s="25" t="s">
        <v>3416</v>
      </c>
      <c r="R397" s="25">
        <v>105.0</v>
      </c>
      <c r="S397" s="19" t="s">
        <v>101</v>
      </c>
      <c r="T397" s="19"/>
      <c r="U397" s="25"/>
      <c r="V397" s="25"/>
      <c r="W397" s="4"/>
      <c r="X397" s="4"/>
      <c r="Y397" s="4"/>
      <c r="Z397" s="4"/>
    </row>
    <row r="398" ht="15.0" hidden="1" customHeight="1">
      <c r="A398" s="19" t="s">
        <v>3417</v>
      </c>
      <c r="B398" s="19" t="s">
        <v>3418</v>
      </c>
      <c r="C398" s="20"/>
      <c r="D398" s="19"/>
      <c r="E398" s="20" t="s">
        <v>89</v>
      </c>
      <c r="F398" s="21">
        <v>2013.0</v>
      </c>
      <c r="G398" s="21" t="s">
        <v>3419</v>
      </c>
      <c r="H398" s="30" t="s">
        <v>3420</v>
      </c>
      <c r="I398" s="21" t="s">
        <v>3421</v>
      </c>
      <c r="J398" s="24" t="s">
        <v>3422</v>
      </c>
      <c r="K398" s="19" t="s">
        <v>3423</v>
      </c>
      <c r="L398" s="24" t="s">
        <v>3424</v>
      </c>
      <c r="M398" s="19" t="s">
        <v>110</v>
      </c>
      <c r="N398" s="19"/>
      <c r="O398" s="19" t="s">
        <v>731</v>
      </c>
      <c r="P398" s="19" t="s">
        <v>1451</v>
      </c>
      <c r="Q398" s="25" t="s">
        <v>3425</v>
      </c>
      <c r="R398" s="25">
        <v>229.0</v>
      </c>
      <c r="S398" s="19" t="s">
        <v>101</v>
      </c>
      <c r="T398" s="19"/>
      <c r="U398" s="25"/>
      <c r="V398" s="25"/>
      <c r="W398" s="4"/>
      <c r="X398" s="4"/>
      <c r="Y398" s="4"/>
      <c r="Z398" s="4"/>
    </row>
    <row r="399" ht="15.0" customHeight="1">
      <c r="A399" s="19" t="s">
        <v>3426</v>
      </c>
      <c r="B399" s="19" t="s">
        <v>3426</v>
      </c>
      <c r="C399" s="26"/>
      <c r="D399" s="19"/>
      <c r="E399" s="20" t="s">
        <v>105</v>
      </c>
      <c r="F399" s="21">
        <v>1985.0</v>
      </c>
      <c r="G399" s="21" t="s">
        <v>3427</v>
      </c>
      <c r="H399" s="30" t="s">
        <v>3428</v>
      </c>
      <c r="I399" s="21" t="s">
        <v>3429</v>
      </c>
      <c r="J399" s="19"/>
      <c r="K399" s="19"/>
      <c r="L399" s="19"/>
      <c r="M399" s="19" t="s">
        <v>96</v>
      </c>
      <c r="N399" s="19" t="s">
        <v>3430</v>
      </c>
      <c r="O399" s="19" t="s">
        <v>975</v>
      </c>
      <c r="P399" s="19"/>
      <c r="Q399" s="25" t="s">
        <v>3431</v>
      </c>
      <c r="R399" s="29">
        <v>30000.0</v>
      </c>
      <c r="S399" s="19" t="s">
        <v>101</v>
      </c>
      <c r="T399" s="19"/>
      <c r="U399" s="25"/>
      <c r="V399" s="25"/>
      <c r="W399" s="4"/>
      <c r="X399" s="4"/>
      <c r="Y399" s="4"/>
      <c r="Z399" s="4"/>
    </row>
    <row r="400" ht="15.0" hidden="1" customHeight="1">
      <c r="A400" s="21" t="s">
        <v>3432</v>
      </c>
      <c r="B400" s="19"/>
      <c r="C400" s="20"/>
      <c r="D400" s="20"/>
      <c r="E400" s="20"/>
      <c r="F400" s="21"/>
      <c r="G400" s="21"/>
      <c r="H400" s="21"/>
      <c r="I400" s="21"/>
      <c r="J400" s="19"/>
      <c r="K400" s="19"/>
      <c r="L400" s="19"/>
      <c r="M400" s="19"/>
      <c r="N400" s="19"/>
      <c r="O400" s="19"/>
      <c r="P400" s="19"/>
      <c r="Q400" s="25"/>
      <c r="R400" s="25"/>
      <c r="S400" s="21" t="s">
        <v>159</v>
      </c>
      <c r="T400" s="21" t="s">
        <v>3433</v>
      </c>
      <c r="U400" s="31"/>
      <c r="V400" s="31">
        <v>2021.0</v>
      </c>
      <c r="W400" s="4"/>
      <c r="X400" s="4"/>
      <c r="Y400" s="4"/>
      <c r="Z400" s="4"/>
    </row>
    <row r="401" ht="15.0" hidden="1" customHeight="1">
      <c r="A401" s="19" t="s">
        <v>3434</v>
      </c>
      <c r="B401" s="19" t="s">
        <v>3435</v>
      </c>
      <c r="C401" s="26"/>
      <c r="D401" s="19"/>
      <c r="E401" s="20" t="s">
        <v>1111</v>
      </c>
      <c r="F401" s="21">
        <v>2008.0</v>
      </c>
      <c r="G401" s="21" t="s">
        <v>3436</v>
      </c>
      <c r="H401" s="23" t="s">
        <v>3437</v>
      </c>
      <c r="I401" s="19"/>
      <c r="J401" s="19"/>
      <c r="K401" s="19"/>
      <c r="L401" s="19"/>
      <c r="M401" s="19" t="s">
        <v>110</v>
      </c>
      <c r="N401" s="19"/>
      <c r="O401" s="19" t="s">
        <v>371</v>
      </c>
      <c r="P401" s="19"/>
      <c r="Q401" s="25" t="s">
        <v>158</v>
      </c>
      <c r="R401" s="25">
        <v>9.0</v>
      </c>
      <c r="S401" s="19" t="s">
        <v>101</v>
      </c>
      <c r="T401" s="19"/>
      <c r="U401" s="25"/>
      <c r="V401" s="25"/>
      <c r="W401" s="4"/>
      <c r="X401" s="4"/>
      <c r="Y401" s="4"/>
      <c r="Z401" s="4"/>
    </row>
    <row r="402" ht="15.0" hidden="1" customHeight="1">
      <c r="A402" s="19" t="s">
        <v>3438</v>
      </c>
      <c r="B402" s="19" t="s">
        <v>3439</v>
      </c>
      <c r="C402" s="20"/>
      <c r="D402" s="19"/>
      <c r="E402" s="20" t="s">
        <v>89</v>
      </c>
      <c r="F402" s="21">
        <v>2015.0</v>
      </c>
      <c r="G402" s="21" t="s">
        <v>3440</v>
      </c>
      <c r="H402" s="23" t="s">
        <v>3441</v>
      </c>
      <c r="I402" s="21" t="s">
        <v>3442</v>
      </c>
      <c r="J402" s="24" t="s">
        <v>3443</v>
      </c>
      <c r="K402" s="19"/>
      <c r="L402" s="19"/>
      <c r="M402" s="19" t="s">
        <v>110</v>
      </c>
      <c r="N402" s="19"/>
      <c r="O402" s="19" t="s">
        <v>133</v>
      </c>
      <c r="P402" s="19" t="s">
        <v>537</v>
      </c>
      <c r="Q402" s="25" t="s">
        <v>2346</v>
      </c>
      <c r="R402" s="25">
        <v>75.0</v>
      </c>
      <c r="S402" s="19" t="s">
        <v>101</v>
      </c>
      <c r="T402" s="19"/>
      <c r="U402" s="25"/>
      <c r="V402" s="25"/>
      <c r="W402" s="4"/>
      <c r="X402" s="4"/>
      <c r="Y402" s="4"/>
      <c r="Z402" s="4"/>
    </row>
    <row r="403" ht="15.0" hidden="1" customHeight="1">
      <c r="A403" s="21" t="s">
        <v>3444</v>
      </c>
      <c r="B403" s="19"/>
      <c r="C403" s="20"/>
      <c r="D403" s="20"/>
      <c r="E403" s="20"/>
      <c r="F403" s="21"/>
      <c r="G403" s="21"/>
      <c r="H403" s="21"/>
      <c r="I403" s="21"/>
      <c r="J403" s="19"/>
      <c r="K403" s="19"/>
      <c r="L403" s="19"/>
      <c r="M403" s="19"/>
      <c r="N403" s="19"/>
      <c r="O403" s="19"/>
      <c r="P403" s="19"/>
      <c r="Q403" s="25"/>
      <c r="R403" s="69">
        <v>44206.0</v>
      </c>
      <c r="S403" s="21" t="s">
        <v>159</v>
      </c>
      <c r="T403" s="21" t="s">
        <v>3361</v>
      </c>
      <c r="U403" s="34"/>
      <c r="V403" s="34">
        <v>44301.0</v>
      </c>
      <c r="W403" s="4"/>
      <c r="X403" s="4"/>
      <c r="Y403" s="4"/>
      <c r="Z403" s="4"/>
    </row>
    <row r="404" ht="15.0" hidden="1" customHeight="1">
      <c r="A404" s="21" t="s">
        <v>3445</v>
      </c>
      <c r="B404" s="19"/>
      <c r="C404" s="20"/>
      <c r="D404" s="20"/>
      <c r="E404" s="20"/>
      <c r="F404" s="21"/>
      <c r="G404" s="21"/>
      <c r="H404" s="23" t="s">
        <v>3446</v>
      </c>
      <c r="I404" s="21"/>
      <c r="J404" s="19"/>
      <c r="K404" s="19"/>
      <c r="L404" s="19"/>
      <c r="M404" s="19"/>
      <c r="N404" s="19"/>
      <c r="O404" s="19"/>
      <c r="P404" s="19"/>
      <c r="Q404" s="25"/>
      <c r="R404" s="25"/>
      <c r="S404" s="21" t="s">
        <v>159</v>
      </c>
      <c r="T404" s="21" t="s">
        <v>3295</v>
      </c>
      <c r="U404" s="34"/>
      <c r="V404" s="34">
        <v>44307.0</v>
      </c>
      <c r="W404" s="4"/>
      <c r="X404" s="4"/>
      <c r="Y404" s="4"/>
      <c r="Z404" s="4"/>
    </row>
    <row r="405" ht="15.0" hidden="1" customHeight="1">
      <c r="A405" s="19" t="s">
        <v>3447</v>
      </c>
      <c r="B405" s="19" t="s">
        <v>3448</v>
      </c>
      <c r="C405" s="20"/>
      <c r="D405" s="19"/>
      <c r="E405" s="20" t="s">
        <v>89</v>
      </c>
      <c r="F405" s="21">
        <v>2013.0</v>
      </c>
      <c r="G405" s="21" t="s">
        <v>3449</v>
      </c>
      <c r="H405" s="23" t="s">
        <v>3450</v>
      </c>
      <c r="I405" s="21" t="s">
        <v>3451</v>
      </c>
      <c r="J405" s="24" t="s">
        <v>3452</v>
      </c>
      <c r="K405" s="19" t="s">
        <v>3453</v>
      </c>
      <c r="L405" s="24" t="s">
        <v>3454</v>
      </c>
      <c r="M405" s="19" t="s">
        <v>110</v>
      </c>
      <c r="N405" s="19"/>
      <c r="O405" s="19" t="s">
        <v>371</v>
      </c>
      <c r="P405" s="19" t="s">
        <v>203</v>
      </c>
      <c r="Q405" s="25" t="s">
        <v>984</v>
      </c>
      <c r="R405" s="25">
        <v>16.0</v>
      </c>
      <c r="S405" s="19" t="s">
        <v>101</v>
      </c>
      <c r="T405" s="19"/>
      <c r="U405" s="25"/>
      <c r="V405" s="25"/>
      <c r="W405" s="4"/>
      <c r="X405" s="4"/>
      <c r="Y405" s="4"/>
      <c r="Z405" s="4"/>
    </row>
    <row r="406" ht="15.0" hidden="1" customHeight="1">
      <c r="A406" s="21" t="s">
        <v>3455</v>
      </c>
      <c r="B406" s="19"/>
      <c r="C406" s="21" t="s">
        <v>1169</v>
      </c>
      <c r="D406" s="21" t="s">
        <v>88</v>
      </c>
      <c r="E406" s="21" t="s">
        <v>89</v>
      </c>
      <c r="F406" s="21">
        <v>2014.0</v>
      </c>
      <c r="G406" s="21"/>
      <c r="H406" s="23" t="s">
        <v>3456</v>
      </c>
      <c r="I406" s="21"/>
      <c r="J406" s="19"/>
      <c r="K406" s="19"/>
      <c r="L406" s="19"/>
      <c r="M406" s="21" t="s">
        <v>110</v>
      </c>
      <c r="N406" s="19"/>
      <c r="O406" s="19"/>
      <c r="P406" s="19"/>
      <c r="Q406" s="25"/>
      <c r="R406" s="69">
        <v>44206.0</v>
      </c>
      <c r="S406" s="21" t="s">
        <v>159</v>
      </c>
      <c r="T406" s="21" t="s">
        <v>1737</v>
      </c>
      <c r="U406" s="34"/>
      <c r="V406" s="34">
        <v>44280.0</v>
      </c>
      <c r="W406" s="4"/>
      <c r="X406" s="4"/>
      <c r="Y406" s="4"/>
      <c r="Z406" s="4"/>
    </row>
    <row r="407" ht="15.0" hidden="1" customHeight="1">
      <c r="A407" s="19" t="s">
        <v>3457</v>
      </c>
      <c r="B407" s="19" t="s">
        <v>3458</v>
      </c>
      <c r="C407" s="20"/>
      <c r="D407" s="19"/>
      <c r="E407" s="20" t="s">
        <v>89</v>
      </c>
      <c r="F407" s="21">
        <v>2001.0</v>
      </c>
      <c r="G407" s="21" t="s">
        <v>3459</v>
      </c>
      <c r="H407" s="23" t="s">
        <v>3460</v>
      </c>
      <c r="I407" s="21" t="s">
        <v>3461</v>
      </c>
      <c r="J407" s="24" t="s">
        <v>3462</v>
      </c>
      <c r="K407" s="19" t="s">
        <v>3463</v>
      </c>
      <c r="L407" s="24" t="s">
        <v>3464</v>
      </c>
      <c r="M407" s="19" t="s">
        <v>110</v>
      </c>
      <c r="N407" s="19"/>
      <c r="O407" s="19" t="s">
        <v>2327</v>
      </c>
      <c r="P407" s="19" t="s">
        <v>3465</v>
      </c>
      <c r="Q407" s="25" t="s">
        <v>3466</v>
      </c>
      <c r="R407" s="25">
        <v>500.0</v>
      </c>
      <c r="S407" s="19" t="s">
        <v>101</v>
      </c>
      <c r="T407" s="19"/>
      <c r="U407" s="25"/>
      <c r="V407" s="25"/>
      <c r="W407" s="4"/>
      <c r="X407" s="4"/>
      <c r="Y407" s="4"/>
      <c r="Z407" s="4"/>
    </row>
    <row r="408" ht="15.0" hidden="1" customHeight="1">
      <c r="A408" s="19" t="s">
        <v>3467</v>
      </c>
      <c r="B408" s="19" t="s">
        <v>3467</v>
      </c>
      <c r="C408" s="20"/>
      <c r="D408" s="19"/>
      <c r="E408" s="20" t="s">
        <v>89</v>
      </c>
      <c r="F408" s="21">
        <v>2011.0</v>
      </c>
      <c r="G408" s="21" t="s">
        <v>3468</v>
      </c>
      <c r="H408" s="30" t="s">
        <v>3469</v>
      </c>
      <c r="I408" s="21" t="s">
        <v>3470</v>
      </c>
      <c r="J408" s="24" t="s">
        <v>3471</v>
      </c>
      <c r="K408" s="19" t="s">
        <v>3472</v>
      </c>
      <c r="L408" s="24" t="s">
        <v>3473</v>
      </c>
      <c r="M408" s="19" t="s">
        <v>110</v>
      </c>
      <c r="N408" s="19"/>
      <c r="O408" s="19"/>
      <c r="P408" s="19" t="s">
        <v>3474</v>
      </c>
      <c r="Q408" s="25" t="s">
        <v>3475</v>
      </c>
      <c r="R408" s="25">
        <v>353.0</v>
      </c>
      <c r="S408" s="19" t="s">
        <v>101</v>
      </c>
      <c r="T408" s="19"/>
      <c r="U408" s="25"/>
      <c r="V408" s="25"/>
      <c r="W408" s="4"/>
      <c r="X408" s="4"/>
      <c r="Y408" s="4"/>
      <c r="Z408" s="4"/>
    </row>
    <row r="409" ht="15.0" hidden="1" customHeight="1">
      <c r="A409" s="19" t="s">
        <v>3476</v>
      </c>
      <c r="B409" s="19" t="s">
        <v>3477</v>
      </c>
      <c r="C409" s="20"/>
      <c r="D409" s="19"/>
      <c r="E409" s="20" t="s">
        <v>89</v>
      </c>
      <c r="F409" s="21">
        <v>2016.0</v>
      </c>
      <c r="G409" s="21" t="s">
        <v>3478</v>
      </c>
      <c r="H409" s="23" t="s">
        <v>3479</v>
      </c>
      <c r="I409" s="19"/>
      <c r="J409" s="19"/>
      <c r="K409" s="19"/>
      <c r="L409" s="19"/>
      <c r="M409" s="19" t="s">
        <v>110</v>
      </c>
      <c r="N409" s="19"/>
      <c r="O409" s="19" t="s">
        <v>133</v>
      </c>
      <c r="P409" s="19" t="s">
        <v>2346</v>
      </c>
      <c r="Q409" s="25" t="s">
        <v>147</v>
      </c>
      <c r="R409" s="25"/>
      <c r="S409" s="19" t="s">
        <v>159</v>
      </c>
      <c r="T409" s="19" t="s">
        <v>3480</v>
      </c>
      <c r="U409" s="25"/>
      <c r="V409" s="25">
        <v>2019.0</v>
      </c>
      <c r="W409" s="4"/>
      <c r="X409" s="4"/>
      <c r="Y409" s="4"/>
      <c r="Z409" s="4"/>
    </row>
    <row r="410" ht="15.0" hidden="1" customHeight="1">
      <c r="A410" s="19" t="s">
        <v>3481</v>
      </c>
      <c r="B410" s="19" t="s">
        <v>3482</v>
      </c>
      <c r="C410" s="20"/>
      <c r="D410" s="19"/>
      <c r="E410" s="20" t="s">
        <v>89</v>
      </c>
      <c r="F410" s="21">
        <v>2006.0</v>
      </c>
      <c r="G410" s="21" t="s">
        <v>3483</v>
      </c>
      <c r="H410" s="30" t="s">
        <v>3484</v>
      </c>
      <c r="I410" s="21" t="s">
        <v>3485</v>
      </c>
      <c r="J410" s="24" t="s">
        <v>3486</v>
      </c>
      <c r="K410" s="19" t="s">
        <v>3487</v>
      </c>
      <c r="L410" s="24" t="s">
        <v>3488</v>
      </c>
      <c r="M410" s="19" t="s">
        <v>110</v>
      </c>
      <c r="N410" s="19"/>
      <c r="O410" s="19" t="s">
        <v>133</v>
      </c>
      <c r="P410" s="19" t="s">
        <v>1523</v>
      </c>
      <c r="Q410" s="25" t="s">
        <v>3489</v>
      </c>
      <c r="R410" s="25">
        <v>11.0</v>
      </c>
      <c r="S410" s="19" t="s">
        <v>101</v>
      </c>
      <c r="T410" s="19"/>
      <c r="U410" s="25"/>
      <c r="V410" s="25"/>
      <c r="W410" s="4"/>
      <c r="X410" s="4"/>
      <c r="Y410" s="4"/>
      <c r="Z410" s="4"/>
    </row>
    <row r="411" ht="15.0" hidden="1" customHeight="1">
      <c r="A411" s="19" t="s">
        <v>3490</v>
      </c>
      <c r="B411" s="19" t="s">
        <v>3491</v>
      </c>
      <c r="C411" s="20"/>
      <c r="D411" s="19"/>
      <c r="E411" s="21" t="s">
        <v>151</v>
      </c>
      <c r="F411" s="21">
        <v>1985.0</v>
      </c>
      <c r="G411" s="21" t="s">
        <v>3492</v>
      </c>
      <c r="H411" s="30" t="s">
        <v>3493</v>
      </c>
      <c r="I411" s="21" t="s">
        <v>3494</v>
      </c>
      <c r="J411" s="24" t="s">
        <v>3495</v>
      </c>
      <c r="K411" s="19" t="s">
        <v>3496</v>
      </c>
      <c r="L411" s="24" t="s">
        <v>3497</v>
      </c>
      <c r="M411" s="19" t="s">
        <v>110</v>
      </c>
      <c r="N411" s="19"/>
      <c r="O411" s="19"/>
      <c r="P411" s="19"/>
      <c r="Q411" s="25"/>
      <c r="R411" s="25">
        <v>50.0</v>
      </c>
      <c r="S411" s="19" t="s">
        <v>101</v>
      </c>
      <c r="T411" s="19"/>
      <c r="U411" s="25"/>
      <c r="V411" s="25"/>
      <c r="W411" s="4"/>
      <c r="X411" s="4"/>
      <c r="Y411" s="4"/>
      <c r="Z411" s="4"/>
    </row>
    <row r="412" ht="15.0" hidden="1" customHeight="1">
      <c r="A412" s="19" t="s">
        <v>3498</v>
      </c>
      <c r="B412" s="19" t="s">
        <v>3499</v>
      </c>
      <c r="C412" s="20"/>
      <c r="D412" s="19"/>
      <c r="E412" s="20" t="s">
        <v>151</v>
      </c>
      <c r="F412" s="21">
        <v>1999.0</v>
      </c>
      <c r="G412" s="21" t="s">
        <v>3500</v>
      </c>
      <c r="H412" s="23" t="s">
        <v>3501</v>
      </c>
      <c r="I412" s="21" t="s">
        <v>3502</v>
      </c>
      <c r="J412" s="24" t="s">
        <v>3503</v>
      </c>
      <c r="K412" s="19"/>
      <c r="L412" s="19"/>
      <c r="M412" s="19" t="s">
        <v>110</v>
      </c>
      <c r="N412" s="19"/>
      <c r="O412" s="19"/>
      <c r="P412" s="19"/>
      <c r="Q412" s="25"/>
      <c r="R412" s="25"/>
      <c r="S412" s="19" t="s">
        <v>101</v>
      </c>
      <c r="T412" s="19"/>
      <c r="U412" s="25"/>
      <c r="V412" s="25"/>
      <c r="W412" s="4"/>
      <c r="X412" s="4"/>
      <c r="Y412" s="4"/>
      <c r="Z412" s="4"/>
    </row>
    <row r="413" ht="15.0" hidden="1" customHeight="1">
      <c r="A413" s="19" t="s">
        <v>3504</v>
      </c>
      <c r="B413" s="19" t="s">
        <v>3505</v>
      </c>
      <c r="C413" s="20"/>
      <c r="D413" s="19"/>
      <c r="E413" s="20" t="s">
        <v>151</v>
      </c>
      <c r="F413" s="21">
        <v>2009.0</v>
      </c>
      <c r="G413" s="21" t="s">
        <v>3506</v>
      </c>
      <c r="H413" s="23" t="s">
        <v>3507</v>
      </c>
      <c r="I413" s="21" t="s">
        <v>3508</v>
      </c>
      <c r="J413" s="24" t="s">
        <v>3509</v>
      </c>
      <c r="K413" s="19" t="s">
        <v>3510</v>
      </c>
      <c r="L413" s="24" t="s">
        <v>3511</v>
      </c>
      <c r="M413" s="19" t="s">
        <v>110</v>
      </c>
      <c r="N413" s="19"/>
      <c r="O413" s="19" t="s">
        <v>731</v>
      </c>
      <c r="P413" s="19" t="s">
        <v>3512</v>
      </c>
      <c r="Q413" s="25" t="s">
        <v>1070</v>
      </c>
      <c r="R413" s="25"/>
      <c r="S413" s="19" t="s">
        <v>101</v>
      </c>
      <c r="T413" s="19"/>
      <c r="U413" s="25"/>
      <c r="V413" s="25"/>
      <c r="W413" s="4"/>
      <c r="X413" s="4"/>
      <c r="Y413" s="4"/>
      <c r="Z413" s="4"/>
    </row>
    <row r="414" ht="15.0" hidden="1" customHeight="1">
      <c r="A414" s="19" t="s">
        <v>3513</v>
      </c>
      <c r="B414" s="19" t="s">
        <v>3514</v>
      </c>
      <c r="C414" s="20"/>
      <c r="D414" s="19"/>
      <c r="E414" s="20" t="s">
        <v>89</v>
      </c>
      <c r="F414" s="21">
        <v>1998.0</v>
      </c>
      <c r="G414" s="21" t="s">
        <v>3515</v>
      </c>
      <c r="H414" s="30" t="s">
        <v>3516</v>
      </c>
      <c r="I414" s="21" t="s">
        <v>3517</v>
      </c>
      <c r="J414" s="24" t="s">
        <v>3518</v>
      </c>
      <c r="K414" s="19"/>
      <c r="L414" s="19"/>
      <c r="M414" s="19" t="s">
        <v>110</v>
      </c>
      <c r="N414" s="19"/>
      <c r="O414" s="19"/>
      <c r="P414" s="19"/>
      <c r="Q414" s="25"/>
      <c r="R414" s="25">
        <v>1200.0</v>
      </c>
      <c r="S414" s="19" t="s">
        <v>159</v>
      </c>
      <c r="T414" s="19" t="s">
        <v>2566</v>
      </c>
      <c r="U414" s="25"/>
      <c r="V414" s="25">
        <v>2017.0</v>
      </c>
      <c r="W414" s="4"/>
      <c r="X414" s="4"/>
      <c r="Y414" s="4"/>
      <c r="Z414" s="4"/>
    </row>
    <row r="415" ht="15.0" customHeight="1">
      <c r="A415" s="19" t="s">
        <v>3519</v>
      </c>
      <c r="B415" s="19" t="s">
        <v>3519</v>
      </c>
      <c r="C415" s="20"/>
      <c r="D415" s="19"/>
      <c r="E415" s="20" t="s">
        <v>89</v>
      </c>
      <c r="F415" s="21">
        <v>2006.0</v>
      </c>
      <c r="G415" s="21" t="s">
        <v>3520</v>
      </c>
      <c r="H415" s="23" t="s">
        <v>3521</v>
      </c>
      <c r="I415" s="21" t="s">
        <v>3522</v>
      </c>
      <c r="J415" s="24" t="s">
        <v>3523</v>
      </c>
      <c r="K415" s="19"/>
      <c r="L415" s="19"/>
      <c r="M415" s="19" t="s">
        <v>96</v>
      </c>
      <c r="N415" s="19" t="s">
        <v>3524</v>
      </c>
      <c r="O415" s="19"/>
      <c r="P415" s="19" t="s">
        <v>3525</v>
      </c>
      <c r="Q415" s="25" t="s">
        <v>3526</v>
      </c>
      <c r="R415" s="25">
        <v>11.0</v>
      </c>
      <c r="S415" s="19" t="s">
        <v>101</v>
      </c>
      <c r="T415" s="19"/>
      <c r="U415" s="25"/>
      <c r="V415" s="25"/>
      <c r="W415" s="4"/>
      <c r="X415" s="4"/>
      <c r="Y415" s="4"/>
      <c r="Z415" s="4"/>
    </row>
    <row r="416" ht="15.0" hidden="1" customHeight="1">
      <c r="A416" s="19" t="s">
        <v>3527</v>
      </c>
      <c r="B416" s="19" t="s">
        <v>3528</v>
      </c>
      <c r="C416" s="20"/>
      <c r="D416" s="19"/>
      <c r="E416" s="20" t="s">
        <v>89</v>
      </c>
      <c r="F416" s="21">
        <v>2009.0</v>
      </c>
      <c r="G416" s="21" t="s">
        <v>3529</v>
      </c>
      <c r="H416" s="23" t="s">
        <v>3530</v>
      </c>
      <c r="I416" s="19"/>
      <c r="J416" s="19"/>
      <c r="K416" s="19"/>
      <c r="L416" s="19"/>
      <c r="M416" s="19" t="s">
        <v>110</v>
      </c>
      <c r="N416" s="19"/>
      <c r="O416" s="19"/>
      <c r="P416" s="19"/>
      <c r="Q416" s="25"/>
      <c r="R416" s="25"/>
      <c r="S416" s="19" t="s">
        <v>101</v>
      </c>
      <c r="T416" s="19"/>
      <c r="U416" s="25"/>
      <c r="V416" s="25"/>
      <c r="W416" s="4"/>
      <c r="X416" s="4"/>
      <c r="Y416" s="4"/>
      <c r="Z416" s="4"/>
    </row>
    <row r="417" ht="15.0" hidden="1" customHeight="1">
      <c r="A417" s="19" t="s">
        <v>3531</v>
      </c>
      <c r="B417" s="19" t="s">
        <v>3532</v>
      </c>
      <c r="C417" s="20"/>
      <c r="D417" s="19"/>
      <c r="E417" s="20" t="s">
        <v>89</v>
      </c>
      <c r="F417" s="21">
        <v>2007.0</v>
      </c>
      <c r="G417" s="21" t="s">
        <v>3533</v>
      </c>
      <c r="H417" s="23" t="s">
        <v>3534</v>
      </c>
      <c r="I417" s="21" t="s">
        <v>3535</v>
      </c>
      <c r="J417" s="24" t="s">
        <v>3536</v>
      </c>
      <c r="K417" s="19"/>
      <c r="L417" s="19"/>
      <c r="M417" s="19" t="s">
        <v>110</v>
      </c>
      <c r="N417" s="19"/>
      <c r="O417" s="19"/>
      <c r="P417" s="19"/>
      <c r="Q417" s="25" t="s">
        <v>3537</v>
      </c>
      <c r="R417" s="25">
        <v>35.0</v>
      </c>
      <c r="S417" s="19" t="s">
        <v>101</v>
      </c>
      <c r="T417" s="19"/>
      <c r="U417" s="25"/>
      <c r="V417" s="25"/>
      <c r="W417" s="4"/>
      <c r="X417" s="4"/>
      <c r="Y417" s="4"/>
      <c r="Z417" s="4"/>
    </row>
    <row r="418" ht="15.0" hidden="1" customHeight="1">
      <c r="A418" s="19" t="s">
        <v>3538</v>
      </c>
      <c r="B418" s="19" t="s">
        <v>3538</v>
      </c>
      <c r="C418" s="20"/>
      <c r="D418" s="19"/>
      <c r="E418" s="20" t="s">
        <v>89</v>
      </c>
      <c r="F418" s="21">
        <v>2005.0</v>
      </c>
      <c r="G418" s="21" t="s">
        <v>3539</v>
      </c>
      <c r="H418" s="23" t="s">
        <v>3540</v>
      </c>
      <c r="I418" s="21" t="s">
        <v>3541</v>
      </c>
      <c r="J418" s="24" t="s">
        <v>3542</v>
      </c>
      <c r="K418" s="19" t="s">
        <v>3543</v>
      </c>
      <c r="L418" s="24" t="s">
        <v>3544</v>
      </c>
      <c r="M418" s="19" t="s">
        <v>110</v>
      </c>
      <c r="N418" s="19"/>
      <c r="O418" s="19"/>
      <c r="P418" s="19"/>
      <c r="Q418" s="25" t="s">
        <v>3545</v>
      </c>
      <c r="R418" s="25">
        <v>29.0</v>
      </c>
      <c r="S418" s="19" t="s">
        <v>101</v>
      </c>
      <c r="T418" s="19"/>
      <c r="U418" s="25"/>
      <c r="V418" s="25"/>
      <c r="W418" s="4"/>
      <c r="X418" s="4"/>
      <c r="Y418" s="4"/>
      <c r="Z418" s="4"/>
    </row>
    <row r="419" ht="15.0" hidden="1" customHeight="1">
      <c r="A419" s="19" t="s">
        <v>3546</v>
      </c>
      <c r="B419" s="19" t="s">
        <v>3547</v>
      </c>
      <c r="C419" s="20"/>
      <c r="D419" s="19"/>
      <c r="E419" s="20" t="s">
        <v>89</v>
      </c>
      <c r="F419" s="21">
        <v>1982.0</v>
      </c>
      <c r="G419" s="21" t="s">
        <v>3548</v>
      </c>
      <c r="H419" s="23" t="s">
        <v>3549</v>
      </c>
      <c r="I419" s="21" t="s">
        <v>3550</v>
      </c>
      <c r="J419" s="24" t="s">
        <v>3551</v>
      </c>
      <c r="K419" s="19"/>
      <c r="L419" s="19"/>
      <c r="M419" s="19" t="s">
        <v>110</v>
      </c>
      <c r="N419" s="19"/>
      <c r="O419" s="19" t="s">
        <v>182</v>
      </c>
      <c r="P419" s="19" t="s">
        <v>3552</v>
      </c>
      <c r="Q419" s="25" t="s">
        <v>3553</v>
      </c>
      <c r="R419" s="25">
        <v>155.0</v>
      </c>
      <c r="S419" s="19" t="s">
        <v>101</v>
      </c>
      <c r="T419" s="19"/>
      <c r="U419" s="25"/>
      <c r="V419" s="25"/>
      <c r="W419" s="4"/>
      <c r="X419" s="4"/>
      <c r="Y419" s="4"/>
      <c r="Z419" s="4"/>
    </row>
    <row r="420" ht="15.0" hidden="1" customHeight="1">
      <c r="A420" s="19" t="s">
        <v>3554</v>
      </c>
      <c r="B420" s="19" t="s">
        <v>3554</v>
      </c>
      <c r="C420" s="20"/>
      <c r="D420" s="19"/>
      <c r="E420" s="21" t="s">
        <v>140</v>
      </c>
      <c r="F420" s="21">
        <v>1986.0</v>
      </c>
      <c r="G420" s="21" t="s">
        <v>3555</v>
      </c>
      <c r="H420" s="23" t="s">
        <v>3556</v>
      </c>
      <c r="I420" s="19"/>
      <c r="J420" s="19"/>
      <c r="K420" s="19"/>
      <c r="L420" s="19"/>
      <c r="M420" s="19" t="s">
        <v>110</v>
      </c>
      <c r="N420" s="19"/>
      <c r="O420" s="19"/>
      <c r="P420" s="19"/>
      <c r="Q420" s="25" t="s">
        <v>3557</v>
      </c>
      <c r="R420" s="25">
        <v>205.0</v>
      </c>
      <c r="S420" s="19" t="s">
        <v>101</v>
      </c>
      <c r="T420" s="19"/>
      <c r="U420" s="25"/>
      <c r="V420" s="25"/>
      <c r="W420" s="4"/>
      <c r="X420" s="4"/>
      <c r="Y420" s="4"/>
      <c r="Z420" s="4"/>
    </row>
    <row r="421" ht="15.0" hidden="1" customHeight="1">
      <c r="A421" s="19" t="s">
        <v>3558</v>
      </c>
      <c r="B421" s="19" t="s">
        <v>3559</v>
      </c>
      <c r="C421" s="26"/>
      <c r="D421" s="19"/>
      <c r="E421" s="20" t="s">
        <v>151</v>
      </c>
      <c r="F421" s="21">
        <v>1987.0</v>
      </c>
      <c r="G421" s="21" t="s">
        <v>3560</v>
      </c>
      <c r="H421" s="23" t="s">
        <v>3561</v>
      </c>
      <c r="I421" s="21" t="s">
        <v>3562</v>
      </c>
      <c r="J421" s="24" t="s">
        <v>3563</v>
      </c>
      <c r="K421" s="19" t="s">
        <v>3564</v>
      </c>
      <c r="L421" s="24" t="s">
        <v>3565</v>
      </c>
      <c r="M421" s="19" t="s">
        <v>110</v>
      </c>
      <c r="N421" s="19"/>
      <c r="O421" s="19"/>
      <c r="P421" s="19"/>
      <c r="Q421" s="25" t="s">
        <v>445</v>
      </c>
      <c r="R421" s="25"/>
      <c r="S421" s="19" t="s">
        <v>101</v>
      </c>
      <c r="T421" s="19"/>
      <c r="U421" s="25"/>
      <c r="V421" s="25"/>
      <c r="W421" s="4"/>
      <c r="X421" s="4"/>
      <c r="Y421" s="4"/>
      <c r="Z421" s="4"/>
    </row>
    <row r="422" ht="15.0" hidden="1" customHeight="1">
      <c r="A422" s="19" t="s">
        <v>3566</v>
      </c>
      <c r="B422" s="19" t="s">
        <v>3567</v>
      </c>
      <c r="C422" s="20"/>
      <c r="D422" s="19"/>
      <c r="E422" s="20" t="s">
        <v>89</v>
      </c>
      <c r="F422" s="21">
        <v>2018.0</v>
      </c>
      <c r="G422" s="21" t="s">
        <v>3568</v>
      </c>
      <c r="H422" s="23" t="s">
        <v>3569</v>
      </c>
      <c r="I422" s="21" t="s">
        <v>3570</v>
      </c>
      <c r="J422" s="24" t="s">
        <v>3571</v>
      </c>
      <c r="K422" s="19"/>
      <c r="L422" s="19"/>
      <c r="M422" s="19" t="s">
        <v>110</v>
      </c>
      <c r="N422" s="19"/>
      <c r="O422" s="19" t="s">
        <v>371</v>
      </c>
      <c r="P422" s="19" t="s">
        <v>359</v>
      </c>
      <c r="Q422" s="25"/>
      <c r="R422" s="25">
        <v>20.0</v>
      </c>
      <c r="S422" s="19" t="s">
        <v>101</v>
      </c>
      <c r="T422" s="19"/>
      <c r="U422" s="25"/>
      <c r="V422" s="25"/>
      <c r="W422" s="4"/>
      <c r="X422" s="4"/>
      <c r="Y422" s="4"/>
      <c r="Z422" s="4"/>
    </row>
    <row r="423" ht="15.0" hidden="1" customHeight="1">
      <c r="A423" s="19" t="s">
        <v>3572</v>
      </c>
      <c r="B423" s="19" t="s">
        <v>3573</v>
      </c>
      <c r="C423" s="20" t="s">
        <v>3574</v>
      </c>
      <c r="D423" s="21" t="s">
        <v>920</v>
      </c>
      <c r="E423" s="32" t="s">
        <v>89</v>
      </c>
      <c r="F423" s="21">
        <v>2004.0</v>
      </c>
      <c r="G423" s="21" t="s">
        <v>3575</v>
      </c>
      <c r="H423" s="23" t="s">
        <v>3576</v>
      </c>
      <c r="I423" s="21" t="s">
        <v>3577</v>
      </c>
      <c r="J423" s="24" t="s">
        <v>3578</v>
      </c>
      <c r="K423" s="19" t="s">
        <v>3579</v>
      </c>
      <c r="L423" s="24" t="s">
        <v>3580</v>
      </c>
      <c r="M423" s="19" t="s">
        <v>110</v>
      </c>
      <c r="N423" s="19"/>
      <c r="O423" s="19"/>
      <c r="P423" s="19"/>
      <c r="Q423" s="25" t="s">
        <v>827</v>
      </c>
      <c r="R423" s="25">
        <v>46.0</v>
      </c>
      <c r="S423" s="19" t="s">
        <v>101</v>
      </c>
      <c r="T423" s="19"/>
      <c r="U423" s="25"/>
      <c r="V423" s="25"/>
      <c r="W423" s="4"/>
      <c r="X423" s="4"/>
      <c r="Y423" s="4"/>
      <c r="Z423" s="4"/>
    </row>
    <row r="424" ht="15.0" hidden="1" customHeight="1">
      <c r="A424" s="19" t="s">
        <v>3581</v>
      </c>
      <c r="B424" s="19" t="s">
        <v>3581</v>
      </c>
      <c r="C424" s="20" t="s">
        <v>2206</v>
      </c>
      <c r="D424" s="20" t="s">
        <v>88</v>
      </c>
      <c r="E424" s="21" t="s">
        <v>89</v>
      </c>
      <c r="F424" s="22">
        <v>41905.0</v>
      </c>
      <c r="G424" s="21" t="s">
        <v>3582</v>
      </c>
      <c r="H424" s="23" t="s">
        <v>3583</v>
      </c>
      <c r="I424" s="21" t="s">
        <v>3584</v>
      </c>
      <c r="J424" s="24" t="s">
        <v>3585</v>
      </c>
      <c r="K424" s="19" t="s">
        <v>3586</v>
      </c>
      <c r="L424" s="24" t="s">
        <v>3587</v>
      </c>
      <c r="M424" s="19" t="s">
        <v>110</v>
      </c>
      <c r="N424" s="19"/>
      <c r="O424" s="19" t="s">
        <v>591</v>
      </c>
      <c r="P424" s="19" t="s">
        <v>3588</v>
      </c>
      <c r="Q424" s="25" t="s">
        <v>3589</v>
      </c>
      <c r="R424" s="29">
        <v>1000.0</v>
      </c>
      <c r="S424" s="19" t="s">
        <v>101</v>
      </c>
      <c r="T424" s="19"/>
      <c r="U424" s="25"/>
      <c r="V424" s="25"/>
      <c r="W424" s="4"/>
      <c r="X424" s="4"/>
      <c r="Y424" s="4"/>
      <c r="Z424" s="4"/>
    </row>
    <row r="425" ht="15.0" hidden="1" customHeight="1">
      <c r="A425" s="19" t="s">
        <v>3590</v>
      </c>
      <c r="B425" s="19" t="s">
        <v>3591</v>
      </c>
      <c r="C425" s="20" t="s">
        <v>388</v>
      </c>
      <c r="D425" s="20" t="s">
        <v>88</v>
      </c>
      <c r="E425" s="20" t="s">
        <v>89</v>
      </c>
      <c r="F425" s="21">
        <v>2019.0</v>
      </c>
      <c r="G425" s="21" t="s">
        <v>3592</v>
      </c>
      <c r="H425" s="23" t="s">
        <v>3593</v>
      </c>
      <c r="I425" s="21" t="s">
        <v>3594</v>
      </c>
      <c r="J425" s="24" t="s">
        <v>3595</v>
      </c>
      <c r="K425" s="19" t="s">
        <v>3596</v>
      </c>
      <c r="L425" s="24" t="s">
        <v>3597</v>
      </c>
      <c r="M425" s="19" t="s">
        <v>110</v>
      </c>
      <c r="N425" s="19"/>
      <c r="O425" s="19" t="s">
        <v>731</v>
      </c>
      <c r="P425" s="19" t="s">
        <v>3598</v>
      </c>
      <c r="Q425" s="25" t="s">
        <v>474</v>
      </c>
      <c r="R425" s="25">
        <v>23.0</v>
      </c>
      <c r="S425" s="19" t="s">
        <v>101</v>
      </c>
      <c r="T425" s="19"/>
      <c r="U425" s="25"/>
      <c r="V425" s="25"/>
      <c r="W425" s="4"/>
      <c r="X425" s="4"/>
      <c r="Y425" s="4"/>
      <c r="Z425" s="4"/>
    </row>
    <row r="426" ht="15.0" hidden="1" customHeight="1">
      <c r="A426" s="19" t="s">
        <v>3599</v>
      </c>
      <c r="B426" s="19" t="s">
        <v>3600</v>
      </c>
      <c r="C426" s="20" t="s">
        <v>315</v>
      </c>
      <c r="D426" s="20" t="s">
        <v>261</v>
      </c>
      <c r="E426" s="20" t="s">
        <v>89</v>
      </c>
      <c r="F426" s="21">
        <v>1982.0</v>
      </c>
      <c r="G426" s="21" t="s">
        <v>3601</v>
      </c>
      <c r="H426" s="23" t="s">
        <v>3602</v>
      </c>
      <c r="I426" s="21" t="s">
        <v>3603</v>
      </c>
      <c r="J426" s="24" t="s">
        <v>3604</v>
      </c>
      <c r="K426" s="19" t="s">
        <v>3605</v>
      </c>
      <c r="L426" s="24" t="s">
        <v>3606</v>
      </c>
      <c r="M426" s="19" t="s">
        <v>110</v>
      </c>
      <c r="N426" s="19"/>
      <c r="O426" s="19" t="s">
        <v>371</v>
      </c>
      <c r="P426" s="19" t="s">
        <v>3607</v>
      </c>
      <c r="Q426" s="25" t="s">
        <v>3608</v>
      </c>
      <c r="R426" s="25" t="s">
        <v>2681</v>
      </c>
      <c r="S426" s="19" t="s">
        <v>159</v>
      </c>
      <c r="T426" s="19" t="s">
        <v>1800</v>
      </c>
      <c r="U426" s="25"/>
      <c r="V426" s="25">
        <v>2019.0</v>
      </c>
      <c r="W426" s="4"/>
      <c r="X426" s="4"/>
      <c r="Y426" s="4"/>
      <c r="Z426" s="4"/>
    </row>
    <row r="427" ht="15.0" hidden="1" customHeight="1">
      <c r="A427" s="19" t="s">
        <v>3609</v>
      </c>
      <c r="B427" s="19" t="s">
        <v>3610</v>
      </c>
      <c r="C427" s="20" t="s">
        <v>3611</v>
      </c>
      <c r="D427" s="20" t="s">
        <v>920</v>
      </c>
      <c r="E427" s="20" t="s">
        <v>89</v>
      </c>
      <c r="F427" s="21">
        <v>2005.0</v>
      </c>
      <c r="G427" s="21" t="s">
        <v>3612</v>
      </c>
      <c r="H427" s="23" t="s">
        <v>3613</v>
      </c>
      <c r="I427" s="21" t="s">
        <v>3614</v>
      </c>
      <c r="J427" s="24" t="s">
        <v>3615</v>
      </c>
      <c r="K427" s="19"/>
      <c r="L427" s="19"/>
      <c r="M427" s="19" t="s">
        <v>110</v>
      </c>
      <c r="N427" s="19"/>
      <c r="O427" s="19"/>
      <c r="P427" s="19"/>
      <c r="Q427" s="25" t="s">
        <v>223</v>
      </c>
      <c r="R427" s="25">
        <v>17.0</v>
      </c>
      <c r="S427" s="19" t="s">
        <v>101</v>
      </c>
      <c r="T427" s="19"/>
      <c r="U427" s="25"/>
      <c r="V427" s="25"/>
      <c r="W427" s="4"/>
      <c r="X427" s="4"/>
      <c r="Y427" s="4"/>
      <c r="Z427" s="4"/>
    </row>
    <row r="428" ht="15.0" hidden="1" customHeight="1">
      <c r="A428" s="21" t="s">
        <v>247</v>
      </c>
      <c r="B428" s="21" t="s">
        <v>3616</v>
      </c>
      <c r="C428" s="21" t="s">
        <v>237</v>
      </c>
      <c r="D428" s="21" t="s">
        <v>88</v>
      </c>
      <c r="E428" s="21" t="s">
        <v>89</v>
      </c>
      <c r="F428" s="26"/>
      <c r="G428" s="26"/>
      <c r="H428" s="26"/>
      <c r="I428" s="26"/>
      <c r="J428" s="19"/>
      <c r="K428" s="19"/>
      <c r="L428" s="19"/>
      <c r="M428" s="21" t="s">
        <v>110</v>
      </c>
      <c r="N428" s="19"/>
      <c r="O428" s="19"/>
      <c r="P428" s="19"/>
      <c r="Q428" s="25"/>
      <c r="R428" s="25"/>
      <c r="S428" s="19"/>
      <c r="T428" s="19"/>
      <c r="U428" s="25"/>
      <c r="V428" s="25"/>
      <c r="W428" s="4"/>
      <c r="X428" s="4"/>
      <c r="Y428" s="4"/>
      <c r="Z428" s="4"/>
    </row>
    <row r="429" ht="15.0" hidden="1" customHeight="1">
      <c r="A429" s="19" t="s">
        <v>3617</v>
      </c>
      <c r="B429" s="19" t="s">
        <v>3618</v>
      </c>
      <c r="C429" s="20" t="s">
        <v>3619</v>
      </c>
      <c r="D429" s="20" t="s">
        <v>3620</v>
      </c>
      <c r="E429" s="20" t="s">
        <v>3621</v>
      </c>
      <c r="F429" s="21">
        <v>2000.0</v>
      </c>
      <c r="G429" s="21" t="s">
        <v>3622</v>
      </c>
      <c r="H429" s="23" t="s">
        <v>3623</v>
      </c>
      <c r="I429" s="21" t="s">
        <v>3624</v>
      </c>
      <c r="J429" s="24" t="s">
        <v>3625</v>
      </c>
      <c r="K429" s="19"/>
      <c r="L429" s="19"/>
      <c r="M429" s="19" t="s">
        <v>110</v>
      </c>
      <c r="N429" s="19"/>
      <c r="O429" s="19"/>
      <c r="P429" s="19"/>
      <c r="Q429" s="25"/>
      <c r="R429" s="25" t="s">
        <v>3626</v>
      </c>
      <c r="S429" s="19" t="s">
        <v>101</v>
      </c>
      <c r="T429" s="19"/>
      <c r="U429" s="25"/>
      <c r="V429" s="25"/>
      <c r="W429" s="4"/>
      <c r="X429" s="4"/>
      <c r="Y429" s="4"/>
      <c r="Z429" s="4"/>
    </row>
    <row r="430" ht="15.0" hidden="1" customHeight="1">
      <c r="A430" s="19" t="s">
        <v>3627</v>
      </c>
      <c r="B430" s="19" t="s">
        <v>3628</v>
      </c>
      <c r="C430" s="20" t="s">
        <v>3629</v>
      </c>
      <c r="D430" s="20" t="s">
        <v>188</v>
      </c>
      <c r="E430" s="20" t="s">
        <v>89</v>
      </c>
      <c r="F430" s="21">
        <v>2000.0</v>
      </c>
      <c r="G430" s="21" t="s">
        <v>3630</v>
      </c>
      <c r="H430" s="30" t="s">
        <v>3631</v>
      </c>
      <c r="I430" s="19"/>
      <c r="J430" s="19"/>
      <c r="K430" s="19"/>
      <c r="L430" s="19"/>
      <c r="M430" s="19" t="s">
        <v>110</v>
      </c>
      <c r="N430" s="19"/>
      <c r="O430" s="19" t="s">
        <v>264</v>
      </c>
      <c r="P430" s="19"/>
      <c r="Q430" s="25" t="s">
        <v>3632</v>
      </c>
      <c r="R430" s="25">
        <v>201.0</v>
      </c>
      <c r="S430" s="19" t="s">
        <v>159</v>
      </c>
      <c r="T430" s="19" t="s">
        <v>3633</v>
      </c>
      <c r="U430" s="36"/>
      <c r="V430" s="36">
        <v>40847.0</v>
      </c>
      <c r="W430" s="4"/>
      <c r="X430" s="4"/>
      <c r="Y430" s="4"/>
      <c r="Z430" s="4"/>
    </row>
    <row r="431" ht="15.0" hidden="1" customHeight="1">
      <c r="A431" s="19" t="s">
        <v>3634</v>
      </c>
      <c r="B431" s="19" t="s">
        <v>3635</v>
      </c>
      <c r="C431" s="20" t="s">
        <v>3636</v>
      </c>
      <c r="D431" s="20" t="s">
        <v>3637</v>
      </c>
      <c r="E431" s="20" t="s">
        <v>3621</v>
      </c>
      <c r="F431" s="21">
        <v>1997.0</v>
      </c>
      <c r="G431" s="21" t="s">
        <v>3638</v>
      </c>
      <c r="H431" s="23" t="s">
        <v>3639</v>
      </c>
      <c r="I431" s="21" t="s">
        <v>3640</v>
      </c>
      <c r="J431" s="24" t="s">
        <v>3641</v>
      </c>
      <c r="K431" s="19"/>
      <c r="L431" s="19"/>
      <c r="M431" s="19" t="s">
        <v>110</v>
      </c>
      <c r="N431" s="19"/>
      <c r="O431" s="19"/>
      <c r="P431" s="19"/>
      <c r="Q431" s="25" t="s">
        <v>3642</v>
      </c>
      <c r="R431" s="25">
        <v>32.0</v>
      </c>
      <c r="S431" s="19" t="s">
        <v>101</v>
      </c>
      <c r="T431" s="19"/>
      <c r="U431" s="25"/>
      <c r="V431" s="25"/>
      <c r="W431" s="4"/>
      <c r="X431" s="4"/>
      <c r="Y431" s="4"/>
      <c r="Z431" s="4"/>
    </row>
    <row r="432" ht="15.0" hidden="1" customHeight="1">
      <c r="A432" s="19" t="s">
        <v>3643</v>
      </c>
      <c r="B432" s="19" t="s">
        <v>3644</v>
      </c>
      <c r="C432" s="20" t="s">
        <v>138</v>
      </c>
      <c r="D432" s="20" t="s">
        <v>139</v>
      </c>
      <c r="E432" s="20" t="s">
        <v>140</v>
      </c>
      <c r="F432" s="21">
        <v>1998.0</v>
      </c>
      <c r="G432" s="21" t="s">
        <v>3645</v>
      </c>
      <c r="H432" s="23" t="s">
        <v>3646</v>
      </c>
      <c r="I432" s="21" t="s">
        <v>3647</v>
      </c>
      <c r="J432" s="24" t="s">
        <v>3648</v>
      </c>
      <c r="K432" s="19" t="s">
        <v>3649</v>
      </c>
      <c r="L432" s="24" t="s">
        <v>3650</v>
      </c>
      <c r="M432" s="19" t="s">
        <v>110</v>
      </c>
      <c r="N432" s="19"/>
      <c r="O432" s="19"/>
      <c r="P432" s="19"/>
      <c r="Q432" s="25" t="s">
        <v>3019</v>
      </c>
      <c r="R432" s="25">
        <v>224.0</v>
      </c>
      <c r="S432" s="19" t="s">
        <v>159</v>
      </c>
      <c r="T432" s="19" t="s">
        <v>302</v>
      </c>
      <c r="U432" s="59"/>
      <c r="V432" s="59">
        <v>43895.0</v>
      </c>
      <c r="W432" s="4"/>
      <c r="X432" s="4"/>
      <c r="Y432" s="4"/>
      <c r="Z432" s="4"/>
    </row>
    <row r="433" ht="15.0" hidden="1" customHeight="1">
      <c r="A433" s="19" t="s">
        <v>3651</v>
      </c>
      <c r="B433" s="19" t="s">
        <v>3651</v>
      </c>
      <c r="C433" s="20" t="s">
        <v>3652</v>
      </c>
      <c r="D433" s="20" t="s">
        <v>773</v>
      </c>
      <c r="E433" s="20" t="s">
        <v>151</v>
      </c>
      <c r="F433" s="21">
        <v>2015.0</v>
      </c>
      <c r="G433" s="21" t="s">
        <v>3653</v>
      </c>
      <c r="H433" s="23" t="s">
        <v>3654</v>
      </c>
      <c r="I433" s="21" t="s">
        <v>3655</v>
      </c>
      <c r="J433" s="24" t="s">
        <v>3656</v>
      </c>
      <c r="K433" s="19" t="s">
        <v>3657</v>
      </c>
      <c r="L433" s="19"/>
      <c r="M433" s="19" t="s">
        <v>110</v>
      </c>
      <c r="N433" s="19"/>
      <c r="O433" s="19"/>
      <c r="P433" s="19"/>
      <c r="Q433" s="25" t="s">
        <v>234</v>
      </c>
      <c r="R433" s="25">
        <v>32.0</v>
      </c>
      <c r="S433" s="19" t="s">
        <v>101</v>
      </c>
      <c r="T433" s="19"/>
      <c r="U433" s="25"/>
      <c r="V433" s="25"/>
      <c r="W433" s="4"/>
      <c r="X433" s="4"/>
      <c r="Y433" s="4"/>
      <c r="Z433" s="4"/>
    </row>
    <row r="434" ht="15.0" hidden="1" customHeight="1">
      <c r="A434" s="19" t="s">
        <v>3658</v>
      </c>
      <c r="B434" s="19" t="s">
        <v>3659</v>
      </c>
      <c r="C434" s="20" t="s">
        <v>3660</v>
      </c>
      <c r="D434" s="20" t="s">
        <v>3661</v>
      </c>
      <c r="E434" s="20" t="s">
        <v>89</v>
      </c>
      <c r="F434" s="48">
        <v>40969.0</v>
      </c>
      <c r="G434" s="21" t="s">
        <v>3662</v>
      </c>
      <c r="H434" s="23" t="s">
        <v>3663</v>
      </c>
      <c r="I434" s="21" t="s">
        <v>3664</v>
      </c>
      <c r="J434" s="24" t="s">
        <v>3665</v>
      </c>
      <c r="K434" s="19"/>
      <c r="L434" s="19"/>
      <c r="M434" s="19" t="s">
        <v>110</v>
      </c>
      <c r="N434" s="19"/>
      <c r="O434" s="19"/>
      <c r="P434" s="19"/>
      <c r="Q434" s="25" t="s">
        <v>234</v>
      </c>
      <c r="R434" s="25">
        <v>34.0</v>
      </c>
      <c r="S434" s="19" t="s">
        <v>101</v>
      </c>
      <c r="T434" s="19"/>
      <c r="U434" s="25"/>
      <c r="V434" s="25"/>
      <c r="W434" s="4"/>
      <c r="X434" s="4"/>
      <c r="Y434" s="4"/>
      <c r="Z434" s="4"/>
    </row>
    <row r="435" ht="15.0" customHeight="1">
      <c r="A435" s="19" t="s">
        <v>3308</v>
      </c>
      <c r="B435" s="19" t="s">
        <v>3666</v>
      </c>
      <c r="C435" s="20"/>
      <c r="D435" s="19"/>
      <c r="E435" s="20" t="s">
        <v>89</v>
      </c>
      <c r="F435" s="21">
        <v>1984.0</v>
      </c>
      <c r="G435" s="21" t="s">
        <v>3667</v>
      </c>
      <c r="H435" s="23" t="s">
        <v>3668</v>
      </c>
      <c r="I435" s="21" t="s">
        <v>3669</v>
      </c>
      <c r="J435" s="24" t="s">
        <v>3670</v>
      </c>
      <c r="K435" s="19" t="s">
        <v>3671</v>
      </c>
      <c r="L435" s="24" t="s">
        <v>3672</v>
      </c>
      <c r="M435" s="19" t="s">
        <v>96</v>
      </c>
      <c r="N435" s="19" t="s">
        <v>3673</v>
      </c>
      <c r="O435" s="19" t="s">
        <v>133</v>
      </c>
      <c r="P435" s="19" t="s">
        <v>2108</v>
      </c>
      <c r="Q435" s="25" t="s">
        <v>3674</v>
      </c>
      <c r="R435" s="29">
        <v>75900.0</v>
      </c>
      <c r="S435" s="19" t="s">
        <v>101</v>
      </c>
      <c r="T435" s="19"/>
      <c r="U435" s="25"/>
      <c r="V435" s="25"/>
      <c r="W435" s="4"/>
      <c r="X435" s="4"/>
      <c r="Y435" s="4"/>
      <c r="Z435" s="4"/>
    </row>
    <row r="436" ht="15.0" hidden="1" customHeight="1">
      <c r="A436" s="19" t="s">
        <v>3675</v>
      </c>
      <c r="B436" s="19" t="s">
        <v>3676</v>
      </c>
      <c r="C436" s="20" t="s">
        <v>3677</v>
      </c>
      <c r="D436" s="20" t="s">
        <v>1455</v>
      </c>
      <c r="E436" s="20" t="s">
        <v>89</v>
      </c>
      <c r="F436" s="21">
        <v>2015.0</v>
      </c>
      <c r="G436" s="21" t="s">
        <v>3678</v>
      </c>
      <c r="H436" s="23" t="s">
        <v>3679</v>
      </c>
      <c r="I436" s="21" t="s">
        <v>3680</v>
      </c>
      <c r="J436" s="24" t="s">
        <v>3681</v>
      </c>
      <c r="K436" s="19"/>
      <c r="L436" s="19"/>
      <c r="M436" s="21" t="s">
        <v>110</v>
      </c>
      <c r="N436" s="19"/>
      <c r="O436" s="19"/>
      <c r="P436" s="19"/>
      <c r="Q436" s="25" t="s">
        <v>1131</v>
      </c>
      <c r="R436" s="25">
        <v>72.0</v>
      </c>
      <c r="S436" s="19" t="s">
        <v>101</v>
      </c>
      <c r="T436" s="19"/>
      <c r="U436" s="25"/>
      <c r="V436" s="25"/>
      <c r="W436" s="4"/>
      <c r="X436" s="4"/>
      <c r="Y436" s="4"/>
      <c r="Z436" s="4"/>
    </row>
    <row r="437" ht="15.0" hidden="1" customHeight="1">
      <c r="A437" s="19" t="s">
        <v>3682</v>
      </c>
      <c r="B437" s="19" t="s">
        <v>3683</v>
      </c>
      <c r="C437" s="20" t="s">
        <v>237</v>
      </c>
      <c r="D437" s="20" t="s">
        <v>88</v>
      </c>
      <c r="E437" s="20" t="s">
        <v>89</v>
      </c>
      <c r="F437" s="21">
        <v>2014.0</v>
      </c>
      <c r="G437" s="21" t="s">
        <v>3684</v>
      </c>
      <c r="H437" s="23" t="s">
        <v>3685</v>
      </c>
      <c r="I437" s="21" t="s">
        <v>3686</v>
      </c>
      <c r="J437" s="24" t="s">
        <v>3687</v>
      </c>
      <c r="K437" s="19" t="s">
        <v>3688</v>
      </c>
      <c r="L437" s="24" t="s">
        <v>3689</v>
      </c>
      <c r="M437" s="19" t="s">
        <v>110</v>
      </c>
      <c r="N437" s="19"/>
      <c r="O437" s="19" t="s">
        <v>975</v>
      </c>
      <c r="P437" s="19" t="s">
        <v>3690</v>
      </c>
      <c r="Q437" s="25" t="s">
        <v>3012</v>
      </c>
      <c r="R437" s="25">
        <v>298.0</v>
      </c>
      <c r="S437" s="19" t="s">
        <v>101</v>
      </c>
      <c r="T437" s="19"/>
      <c r="U437" s="25"/>
      <c r="V437" s="25"/>
      <c r="W437" s="4"/>
      <c r="X437" s="4"/>
      <c r="Y437" s="4"/>
      <c r="Z437" s="4"/>
    </row>
    <row r="438" ht="15.0" hidden="1" customHeight="1">
      <c r="A438" s="19" t="s">
        <v>3691</v>
      </c>
      <c r="B438" s="19" t="s">
        <v>3692</v>
      </c>
      <c r="C438" s="20" t="s">
        <v>2135</v>
      </c>
      <c r="D438" s="20" t="s">
        <v>1119</v>
      </c>
      <c r="E438" s="20" t="s">
        <v>89</v>
      </c>
      <c r="F438" s="22">
        <v>38047.0</v>
      </c>
      <c r="G438" s="21" t="s">
        <v>3693</v>
      </c>
      <c r="H438" s="23" t="s">
        <v>3694</v>
      </c>
      <c r="I438" s="21" t="s">
        <v>3695</v>
      </c>
      <c r="J438" s="24" t="s">
        <v>3696</v>
      </c>
      <c r="K438" s="19" t="s">
        <v>3697</v>
      </c>
      <c r="L438" s="24" t="s">
        <v>3698</v>
      </c>
      <c r="M438" s="19" t="s">
        <v>110</v>
      </c>
      <c r="N438" s="19"/>
      <c r="O438" s="19"/>
      <c r="P438" s="19"/>
      <c r="Q438" s="25" t="s">
        <v>3699</v>
      </c>
      <c r="R438" s="25">
        <v>263.0</v>
      </c>
      <c r="S438" s="19" t="s">
        <v>101</v>
      </c>
      <c r="T438" s="19"/>
      <c r="U438" s="25"/>
      <c r="V438" s="25"/>
      <c r="W438" s="4"/>
      <c r="X438" s="4"/>
      <c r="Y438" s="4"/>
      <c r="Z438" s="4"/>
    </row>
    <row r="439" ht="15.0" hidden="1" customHeight="1">
      <c r="A439" s="19" t="s">
        <v>3700</v>
      </c>
      <c r="B439" s="19" t="s">
        <v>3701</v>
      </c>
      <c r="C439" s="20"/>
      <c r="D439" s="21" t="s">
        <v>695</v>
      </c>
      <c r="E439" s="20" t="s">
        <v>89</v>
      </c>
      <c r="F439" s="21">
        <v>2005.0</v>
      </c>
      <c r="G439" s="21" t="s">
        <v>3702</v>
      </c>
      <c r="H439" s="23" t="s">
        <v>3703</v>
      </c>
      <c r="I439" s="21" t="s">
        <v>3704</v>
      </c>
      <c r="J439" s="24" t="s">
        <v>3705</v>
      </c>
      <c r="K439" s="19" t="s">
        <v>3706</v>
      </c>
      <c r="L439" s="24" t="s">
        <v>3707</v>
      </c>
      <c r="M439" s="19" t="s">
        <v>110</v>
      </c>
      <c r="N439" s="19"/>
      <c r="O439" s="19" t="s">
        <v>2815</v>
      </c>
      <c r="P439" s="19" t="s">
        <v>3708</v>
      </c>
      <c r="Q439" s="25" t="s">
        <v>3709</v>
      </c>
      <c r="R439" s="25">
        <v>150.0</v>
      </c>
      <c r="S439" s="21" t="s">
        <v>159</v>
      </c>
      <c r="T439" s="21" t="s">
        <v>3710</v>
      </c>
      <c r="U439" s="70"/>
      <c r="V439" s="70">
        <v>44167.0</v>
      </c>
      <c r="W439" s="4"/>
      <c r="X439" s="4"/>
      <c r="Y439" s="4"/>
      <c r="Z439" s="4"/>
    </row>
    <row r="440" ht="15.0" hidden="1" customHeight="1">
      <c r="A440" s="19" t="s">
        <v>3711</v>
      </c>
      <c r="B440" s="19" t="s">
        <v>3712</v>
      </c>
      <c r="C440" s="20" t="s">
        <v>3713</v>
      </c>
      <c r="D440" s="20" t="s">
        <v>552</v>
      </c>
      <c r="E440" s="20" t="s">
        <v>89</v>
      </c>
      <c r="F440" s="21">
        <v>1993.0</v>
      </c>
      <c r="G440" s="21" t="s">
        <v>3714</v>
      </c>
      <c r="H440" s="23" t="s">
        <v>3715</v>
      </c>
      <c r="I440" s="21" t="s">
        <v>3716</v>
      </c>
      <c r="J440" s="24" t="s">
        <v>3717</v>
      </c>
      <c r="K440" s="19"/>
      <c r="L440" s="19"/>
      <c r="M440" s="19" t="s">
        <v>110</v>
      </c>
      <c r="N440" s="19"/>
      <c r="O440" s="19"/>
      <c r="P440" s="19" t="s">
        <v>3718</v>
      </c>
      <c r="Q440" s="25" t="s">
        <v>3719</v>
      </c>
      <c r="R440" s="29">
        <v>1200.0</v>
      </c>
      <c r="S440" s="19" t="s">
        <v>159</v>
      </c>
      <c r="T440" s="19" t="s">
        <v>3720</v>
      </c>
      <c r="U440" s="36"/>
      <c r="V440" s="36">
        <v>43410.0</v>
      </c>
      <c r="W440" s="4"/>
      <c r="X440" s="4"/>
      <c r="Y440" s="4"/>
      <c r="Z440" s="4"/>
    </row>
    <row r="441" ht="15.0" hidden="1" customHeight="1">
      <c r="A441" s="19" t="s">
        <v>3721</v>
      </c>
      <c r="B441" s="19" t="s">
        <v>3722</v>
      </c>
      <c r="C441" s="20" t="s">
        <v>138</v>
      </c>
      <c r="D441" s="20" t="s">
        <v>139</v>
      </c>
      <c r="E441" s="20" t="s">
        <v>140</v>
      </c>
      <c r="F441" s="21">
        <v>2014.0</v>
      </c>
      <c r="G441" s="21" t="s">
        <v>3723</v>
      </c>
      <c r="H441" s="23" t="s">
        <v>3724</v>
      </c>
      <c r="I441" s="21" t="s">
        <v>3725</v>
      </c>
      <c r="J441" s="24" t="s">
        <v>3726</v>
      </c>
      <c r="K441" s="19"/>
      <c r="L441" s="19"/>
      <c r="M441" s="19" t="s">
        <v>110</v>
      </c>
      <c r="N441" s="19"/>
      <c r="O441" s="19" t="s">
        <v>371</v>
      </c>
      <c r="P441" s="19" t="s">
        <v>3727</v>
      </c>
      <c r="Q441" s="25" t="s">
        <v>1995</v>
      </c>
      <c r="R441" s="25">
        <v>15.0</v>
      </c>
      <c r="S441" s="19" t="s">
        <v>101</v>
      </c>
      <c r="T441" s="19"/>
      <c r="U441" s="25"/>
      <c r="V441" s="25"/>
      <c r="W441" s="4"/>
      <c r="X441" s="4"/>
      <c r="Y441" s="4"/>
      <c r="Z441" s="4"/>
    </row>
    <row r="442" ht="15.0" hidden="1" customHeight="1">
      <c r="A442" s="19" t="s">
        <v>3728</v>
      </c>
      <c r="B442" s="19" t="s">
        <v>3729</v>
      </c>
      <c r="C442" s="20" t="s">
        <v>177</v>
      </c>
      <c r="D442" s="20" t="s">
        <v>125</v>
      </c>
      <c r="E442" s="20" t="s">
        <v>126</v>
      </c>
      <c r="F442" s="21">
        <v>2013.0</v>
      </c>
      <c r="G442" s="21" t="s">
        <v>3730</v>
      </c>
      <c r="H442" s="23" t="s">
        <v>3731</v>
      </c>
      <c r="I442" s="21" t="s">
        <v>3732</v>
      </c>
      <c r="J442" s="24" t="s">
        <v>3733</v>
      </c>
      <c r="K442" s="19"/>
      <c r="L442" s="19"/>
      <c r="M442" s="19" t="s">
        <v>110</v>
      </c>
      <c r="N442" s="19"/>
      <c r="O442" s="19" t="s">
        <v>371</v>
      </c>
      <c r="P442" s="19" t="s">
        <v>1100</v>
      </c>
      <c r="Q442" s="25" t="s">
        <v>234</v>
      </c>
      <c r="R442" s="25">
        <v>31.0</v>
      </c>
      <c r="S442" s="19" t="s">
        <v>101</v>
      </c>
      <c r="T442" s="19"/>
      <c r="U442" s="25"/>
      <c r="V442" s="25"/>
      <c r="W442" s="4"/>
      <c r="X442" s="4"/>
      <c r="Y442" s="4"/>
      <c r="Z442" s="4"/>
    </row>
    <row r="443" ht="15.0" customHeight="1">
      <c r="A443" s="19" t="s">
        <v>3734</v>
      </c>
      <c r="B443" s="19" t="s">
        <v>3735</v>
      </c>
      <c r="C443" s="20"/>
      <c r="D443" s="19"/>
      <c r="E443" s="20" t="s">
        <v>89</v>
      </c>
      <c r="F443" s="21">
        <v>1989.0</v>
      </c>
      <c r="G443" s="21" t="s">
        <v>3736</v>
      </c>
      <c r="H443" s="23" t="s">
        <v>3737</v>
      </c>
      <c r="I443" s="21" t="s">
        <v>3738</v>
      </c>
      <c r="J443" s="24" t="s">
        <v>3739</v>
      </c>
      <c r="K443" s="19" t="s">
        <v>3740</v>
      </c>
      <c r="L443" s="24" t="s">
        <v>3741</v>
      </c>
      <c r="M443" s="19" t="s">
        <v>96</v>
      </c>
      <c r="N443" s="19" t="s">
        <v>3742</v>
      </c>
      <c r="O443" s="19"/>
      <c r="P443" s="19" t="s">
        <v>3743</v>
      </c>
      <c r="Q443" s="25" t="s">
        <v>3744</v>
      </c>
      <c r="R443" s="29">
        <v>8200.0</v>
      </c>
      <c r="S443" s="19" t="s">
        <v>101</v>
      </c>
      <c r="T443" s="19"/>
      <c r="U443" s="25"/>
      <c r="V443" s="25"/>
      <c r="W443" s="4"/>
      <c r="X443" s="4"/>
      <c r="Y443" s="4"/>
      <c r="Z443" s="4"/>
    </row>
    <row r="444" ht="15.0" hidden="1" customHeight="1">
      <c r="A444" s="19" t="s">
        <v>3745</v>
      </c>
      <c r="B444" s="19" t="s">
        <v>3746</v>
      </c>
      <c r="C444" s="20" t="s">
        <v>3747</v>
      </c>
      <c r="D444" s="20" t="s">
        <v>695</v>
      </c>
      <c r="E444" s="20" t="s">
        <v>89</v>
      </c>
      <c r="F444" s="21">
        <v>1996.0</v>
      </c>
      <c r="G444" s="21" t="s">
        <v>3748</v>
      </c>
      <c r="H444" s="23" t="s">
        <v>3749</v>
      </c>
      <c r="I444" s="21" t="s">
        <v>3750</v>
      </c>
      <c r="J444" s="24" t="s">
        <v>3751</v>
      </c>
      <c r="K444" s="19"/>
      <c r="L444" s="19"/>
      <c r="M444" s="19" t="s">
        <v>110</v>
      </c>
      <c r="N444" s="19"/>
      <c r="O444" s="19" t="s">
        <v>264</v>
      </c>
      <c r="P444" s="19" t="s">
        <v>3752</v>
      </c>
      <c r="Q444" s="25" t="s">
        <v>3239</v>
      </c>
      <c r="R444" s="25">
        <v>191.0</v>
      </c>
      <c r="S444" s="19" t="s">
        <v>159</v>
      </c>
      <c r="T444" s="19" t="s">
        <v>2150</v>
      </c>
      <c r="U444" s="36"/>
      <c r="V444" s="36">
        <v>43502.0</v>
      </c>
      <c r="W444" s="4"/>
      <c r="X444" s="4"/>
      <c r="Y444" s="4"/>
      <c r="Z444" s="4"/>
    </row>
    <row r="445" ht="15.0" hidden="1" customHeight="1">
      <c r="A445" s="19" t="s">
        <v>3753</v>
      </c>
      <c r="B445" s="19" t="s">
        <v>3754</v>
      </c>
      <c r="C445" s="20" t="s">
        <v>340</v>
      </c>
      <c r="D445" s="20" t="s">
        <v>88</v>
      </c>
      <c r="E445" s="20" t="s">
        <v>89</v>
      </c>
      <c r="F445" s="21">
        <v>2013.0</v>
      </c>
      <c r="G445" s="21" t="s">
        <v>3755</v>
      </c>
      <c r="H445" s="23" t="s">
        <v>3756</v>
      </c>
      <c r="I445" s="21" t="s">
        <v>3757</v>
      </c>
      <c r="J445" s="24" t="s">
        <v>3758</v>
      </c>
      <c r="K445" s="19" t="s">
        <v>3759</v>
      </c>
      <c r="L445" s="24" t="s">
        <v>3760</v>
      </c>
      <c r="M445" s="19" t="s">
        <v>110</v>
      </c>
      <c r="N445" s="19"/>
      <c r="O445" s="19" t="s">
        <v>244</v>
      </c>
      <c r="P445" s="19" t="s">
        <v>3761</v>
      </c>
      <c r="Q445" s="25" t="s">
        <v>3762</v>
      </c>
      <c r="R445" s="25">
        <v>159.0</v>
      </c>
      <c r="S445" s="19" t="s">
        <v>101</v>
      </c>
      <c r="T445" s="19"/>
      <c r="U445" s="25"/>
      <c r="V445" s="25"/>
      <c r="W445" s="4"/>
      <c r="X445" s="4"/>
      <c r="Y445" s="4"/>
      <c r="Z445" s="4"/>
    </row>
    <row r="446" ht="15.0" hidden="1" customHeight="1">
      <c r="A446" s="19" t="s">
        <v>3763</v>
      </c>
      <c r="B446" s="19" t="s">
        <v>3764</v>
      </c>
      <c r="C446" s="20" t="s">
        <v>1094</v>
      </c>
      <c r="D446" s="20" t="s">
        <v>1094</v>
      </c>
      <c r="E446" s="20" t="s">
        <v>151</v>
      </c>
      <c r="F446" s="22">
        <v>41334.0</v>
      </c>
      <c r="G446" s="21" t="s">
        <v>3765</v>
      </c>
      <c r="H446" s="23" t="s">
        <v>3766</v>
      </c>
      <c r="I446" s="21" t="s">
        <v>3767</v>
      </c>
      <c r="J446" s="24" t="s">
        <v>3768</v>
      </c>
      <c r="K446" s="19" t="s">
        <v>3769</v>
      </c>
      <c r="L446" s="24" t="s">
        <v>3770</v>
      </c>
      <c r="M446" s="19" t="s">
        <v>110</v>
      </c>
      <c r="N446" s="19"/>
      <c r="O446" s="19" t="s">
        <v>133</v>
      </c>
      <c r="P446" s="19"/>
      <c r="Q446" s="25" t="s">
        <v>3771</v>
      </c>
      <c r="R446" s="25">
        <v>61.0</v>
      </c>
      <c r="S446" s="19" t="s">
        <v>101</v>
      </c>
      <c r="T446" s="19"/>
      <c r="U446" s="25"/>
      <c r="V446" s="25"/>
      <c r="W446" s="4"/>
      <c r="X446" s="4"/>
      <c r="Y446" s="4"/>
      <c r="Z446" s="4"/>
    </row>
    <row r="447" ht="15.0" hidden="1" customHeight="1">
      <c r="A447" s="19" t="s">
        <v>3772</v>
      </c>
      <c r="B447" s="19" t="s">
        <v>3773</v>
      </c>
      <c r="C447" s="20" t="s">
        <v>177</v>
      </c>
      <c r="D447" s="20" t="s">
        <v>125</v>
      </c>
      <c r="E447" s="20" t="s">
        <v>126</v>
      </c>
      <c r="F447" s="21">
        <v>2011.0</v>
      </c>
      <c r="G447" s="21" t="s">
        <v>3774</v>
      </c>
      <c r="H447" s="21" t="s">
        <v>3775</v>
      </c>
      <c r="I447" s="21" t="s">
        <v>3776</v>
      </c>
      <c r="J447" s="24" t="s">
        <v>3777</v>
      </c>
      <c r="K447" s="19" t="s">
        <v>3778</v>
      </c>
      <c r="L447" s="24" t="s">
        <v>3779</v>
      </c>
      <c r="M447" s="19" t="s">
        <v>110</v>
      </c>
      <c r="N447" s="19"/>
      <c r="O447" s="19" t="s">
        <v>975</v>
      </c>
      <c r="P447" s="19" t="s">
        <v>3780</v>
      </c>
      <c r="Q447" s="25" t="s">
        <v>2416</v>
      </c>
      <c r="R447" s="25">
        <v>38.0</v>
      </c>
      <c r="S447" s="19" t="s">
        <v>101</v>
      </c>
      <c r="T447" s="19"/>
      <c r="U447" s="25"/>
      <c r="V447" s="25"/>
      <c r="W447" s="4"/>
      <c r="X447" s="4"/>
      <c r="Y447" s="4"/>
      <c r="Z447" s="4"/>
    </row>
    <row r="448" ht="15.0" customHeight="1">
      <c r="A448" s="19" t="s">
        <v>3781</v>
      </c>
      <c r="B448" s="19" t="s">
        <v>3782</v>
      </c>
      <c r="C448" s="20"/>
      <c r="D448" s="19"/>
      <c r="E448" s="20" t="s">
        <v>89</v>
      </c>
      <c r="F448" s="21">
        <v>2008.0</v>
      </c>
      <c r="G448" s="21" t="s">
        <v>3783</v>
      </c>
      <c r="H448" s="23" t="s">
        <v>3784</v>
      </c>
      <c r="I448" s="21" t="s">
        <v>3785</v>
      </c>
      <c r="J448" s="19"/>
      <c r="K448" s="19" t="s">
        <v>3786</v>
      </c>
      <c r="L448" s="24" t="s">
        <v>3787</v>
      </c>
      <c r="M448" s="19" t="s">
        <v>96</v>
      </c>
      <c r="N448" s="19" t="s">
        <v>3788</v>
      </c>
      <c r="O448" s="19" t="s">
        <v>2327</v>
      </c>
      <c r="P448" s="19" t="s">
        <v>1966</v>
      </c>
      <c r="Q448" s="25" t="s">
        <v>3789</v>
      </c>
      <c r="R448" s="25"/>
      <c r="S448" s="19" t="s">
        <v>101</v>
      </c>
      <c r="T448" s="19"/>
      <c r="U448" s="25"/>
      <c r="V448" s="25"/>
      <c r="W448" s="4"/>
      <c r="X448" s="4"/>
      <c r="Y448" s="4"/>
      <c r="Z448" s="4"/>
    </row>
    <row r="449" ht="15.0" hidden="1" customHeight="1">
      <c r="A449" s="19" t="s">
        <v>3790</v>
      </c>
      <c r="B449" s="19" t="s">
        <v>3791</v>
      </c>
      <c r="C449" s="20" t="s">
        <v>3792</v>
      </c>
      <c r="D449" s="20" t="s">
        <v>2801</v>
      </c>
      <c r="E449" s="20" t="s">
        <v>89</v>
      </c>
      <c r="F449" s="21">
        <v>2004.0</v>
      </c>
      <c r="G449" s="21" t="s">
        <v>3793</v>
      </c>
      <c r="H449" s="23" t="s">
        <v>3794</v>
      </c>
      <c r="I449" s="21" t="s">
        <v>3795</v>
      </c>
      <c r="J449" s="24" t="s">
        <v>3796</v>
      </c>
      <c r="K449" s="19" t="s">
        <v>3797</v>
      </c>
      <c r="L449" s="24" t="s">
        <v>3798</v>
      </c>
      <c r="M449" s="19" t="s">
        <v>110</v>
      </c>
      <c r="N449" s="19"/>
      <c r="O449" s="19" t="s">
        <v>2027</v>
      </c>
      <c r="P449" s="19" t="s">
        <v>203</v>
      </c>
      <c r="Q449" s="25" t="s">
        <v>3799</v>
      </c>
      <c r="R449" s="25">
        <v>169.0</v>
      </c>
      <c r="S449" s="19" t="s">
        <v>101</v>
      </c>
      <c r="T449" s="19"/>
      <c r="U449" s="25"/>
      <c r="V449" s="25"/>
      <c r="W449" s="4"/>
      <c r="X449" s="4"/>
      <c r="Y449" s="4"/>
      <c r="Z449" s="4"/>
    </row>
    <row r="450" ht="15.0" hidden="1" customHeight="1">
      <c r="A450" s="19" t="s">
        <v>3800</v>
      </c>
      <c r="B450" s="19" t="s">
        <v>3801</v>
      </c>
      <c r="C450" s="20" t="s">
        <v>3802</v>
      </c>
      <c r="D450" s="20" t="s">
        <v>3803</v>
      </c>
      <c r="E450" s="20" t="s">
        <v>2321</v>
      </c>
      <c r="F450" s="40">
        <v>38103.0</v>
      </c>
      <c r="G450" s="21" t="s">
        <v>3804</v>
      </c>
      <c r="H450" s="23" t="s">
        <v>3805</v>
      </c>
      <c r="I450" s="21" t="s">
        <v>3806</v>
      </c>
      <c r="J450" s="24" t="s">
        <v>3807</v>
      </c>
      <c r="K450" s="19" t="s">
        <v>3808</v>
      </c>
      <c r="L450" s="19"/>
      <c r="M450" s="19" t="s">
        <v>110</v>
      </c>
      <c r="N450" s="19"/>
      <c r="O450" s="19" t="s">
        <v>221</v>
      </c>
      <c r="P450" s="19"/>
      <c r="Q450" s="25" t="s">
        <v>3809</v>
      </c>
      <c r="R450" s="25">
        <v>173.0</v>
      </c>
      <c r="S450" s="19" t="s">
        <v>101</v>
      </c>
      <c r="T450" s="19"/>
      <c r="U450" s="25"/>
      <c r="V450" s="25"/>
      <c r="W450" s="4"/>
      <c r="X450" s="4"/>
      <c r="Y450" s="4"/>
      <c r="Z450" s="4"/>
    </row>
    <row r="451" ht="15.0" hidden="1" customHeight="1">
      <c r="A451" s="19" t="s">
        <v>3810</v>
      </c>
      <c r="B451" s="19" t="s">
        <v>3811</v>
      </c>
      <c r="C451" s="20" t="s">
        <v>3812</v>
      </c>
      <c r="D451" s="20" t="s">
        <v>3813</v>
      </c>
      <c r="E451" s="20" t="s">
        <v>294</v>
      </c>
      <c r="F451" s="22">
        <v>42248.0</v>
      </c>
      <c r="G451" s="21" t="s">
        <v>3814</v>
      </c>
      <c r="H451" s="23" t="s">
        <v>3815</v>
      </c>
      <c r="I451" s="21" t="s">
        <v>3816</v>
      </c>
      <c r="J451" s="24" t="s">
        <v>3817</v>
      </c>
      <c r="K451" s="19" t="s">
        <v>3818</v>
      </c>
      <c r="L451" s="19"/>
      <c r="M451" s="19" t="s">
        <v>110</v>
      </c>
      <c r="N451" s="19"/>
      <c r="O451" s="19" t="s">
        <v>371</v>
      </c>
      <c r="P451" s="19" t="s">
        <v>3819</v>
      </c>
      <c r="Q451" s="25" t="s">
        <v>2416</v>
      </c>
      <c r="R451" s="25">
        <v>43.0</v>
      </c>
      <c r="S451" s="19" t="s">
        <v>101</v>
      </c>
      <c r="T451" s="19"/>
      <c r="U451" s="25"/>
      <c r="V451" s="25"/>
      <c r="W451" s="4"/>
      <c r="X451" s="4"/>
      <c r="Y451" s="4"/>
      <c r="Z451" s="4"/>
    </row>
    <row r="452" ht="15.0" customHeight="1">
      <c r="A452" s="19" t="s">
        <v>3820</v>
      </c>
      <c r="B452" s="19" t="s">
        <v>3821</v>
      </c>
      <c r="C452" s="20"/>
      <c r="D452" s="19"/>
      <c r="E452" s="20" t="s">
        <v>89</v>
      </c>
      <c r="F452" s="21">
        <v>2004.0</v>
      </c>
      <c r="G452" s="21" t="s">
        <v>3822</v>
      </c>
      <c r="H452" s="23" t="s">
        <v>3823</v>
      </c>
      <c r="I452" s="21" t="s">
        <v>3824</v>
      </c>
      <c r="J452" s="24" t="s">
        <v>3825</v>
      </c>
      <c r="K452" s="19" t="s">
        <v>3826</v>
      </c>
      <c r="L452" s="24" t="s">
        <v>3827</v>
      </c>
      <c r="M452" s="19" t="s">
        <v>96</v>
      </c>
      <c r="N452" s="19" t="s">
        <v>3828</v>
      </c>
      <c r="O452" s="19" t="s">
        <v>591</v>
      </c>
      <c r="P452" s="19" t="s">
        <v>3829</v>
      </c>
      <c r="Q452" s="25" t="s">
        <v>3830</v>
      </c>
      <c r="R452" s="29">
        <v>1535.0</v>
      </c>
      <c r="S452" s="19" t="s">
        <v>101</v>
      </c>
      <c r="T452" s="19"/>
      <c r="U452" s="25"/>
      <c r="V452" s="25"/>
      <c r="W452" s="4"/>
      <c r="X452" s="4"/>
      <c r="Y452" s="4"/>
      <c r="Z452" s="4"/>
    </row>
    <row r="453" ht="15.0" hidden="1" customHeight="1">
      <c r="A453" s="19" t="s">
        <v>3831</v>
      </c>
      <c r="B453" s="19" t="s">
        <v>3832</v>
      </c>
      <c r="C453" s="20" t="s">
        <v>3833</v>
      </c>
      <c r="D453" s="20" t="s">
        <v>1119</v>
      </c>
      <c r="E453" s="20" t="s">
        <v>89</v>
      </c>
      <c r="F453" s="21">
        <v>2017.0</v>
      </c>
      <c r="G453" s="21" t="s">
        <v>3834</v>
      </c>
      <c r="H453" s="23" t="s">
        <v>3835</v>
      </c>
      <c r="I453" s="21" t="s">
        <v>3836</v>
      </c>
      <c r="J453" s="24" t="s">
        <v>3837</v>
      </c>
      <c r="K453" s="19" t="s">
        <v>3838</v>
      </c>
      <c r="L453" s="24" t="s">
        <v>3839</v>
      </c>
      <c r="M453" s="19" t="s">
        <v>110</v>
      </c>
      <c r="N453" s="19"/>
      <c r="O453" s="19" t="s">
        <v>371</v>
      </c>
      <c r="P453" s="19" t="s">
        <v>2286</v>
      </c>
      <c r="Q453" s="25" t="s">
        <v>2416</v>
      </c>
      <c r="R453" s="25">
        <v>43.0</v>
      </c>
      <c r="S453" s="19" t="s">
        <v>101</v>
      </c>
      <c r="T453" s="19"/>
      <c r="U453" s="25"/>
      <c r="V453" s="25"/>
      <c r="W453" s="4"/>
      <c r="X453" s="4"/>
      <c r="Y453" s="4"/>
      <c r="Z453" s="4"/>
    </row>
    <row r="454" ht="15.0" hidden="1" customHeight="1">
      <c r="A454" s="19" t="s">
        <v>3840</v>
      </c>
      <c r="B454" s="19" t="s">
        <v>3841</v>
      </c>
      <c r="C454" s="20" t="s">
        <v>3842</v>
      </c>
      <c r="D454" s="21" t="s">
        <v>753</v>
      </c>
      <c r="E454" s="20" t="s">
        <v>89</v>
      </c>
      <c r="F454" s="21">
        <v>2010.0</v>
      </c>
      <c r="G454" s="21" t="s">
        <v>3843</v>
      </c>
      <c r="H454" s="23" t="s">
        <v>3844</v>
      </c>
      <c r="I454" s="21" t="s">
        <v>3845</v>
      </c>
      <c r="J454" s="24" t="s">
        <v>3846</v>
      </c>
      <c r="K454" s="19" t="s">
        <v>3847</v>
      </c>
      <c r="L454" s="19"/>
      <c r="M454" s="19" t="s">
        <v>110</v>
      </c>
      <c r="N454" s="19"/>
      <c r="O454" s="19"/>
      <c r="P454" s="19"/>
      <c r="Q454" s="25" t="s">
        <v>3848</v>
      </c>
      <c r="R454" s="25">
        <v>23.0</v>
      </c>
      <c r="S454" s="19"/>
      <c r="T454" s="19"/>
      <c r="U454" s="25"/>
      <c r="V454" s="25"/>
      <c r="W454" s="4"/>
      <c r="X454" s="4"/>
      <c r="Y454" s="4"/>
      <c r="Z454" s="4"/>
    </row>
    <row r="455" ht="15.0" hidden="1" customHeight="1">
      <c r="A455" s="19" t="s">
        <v>3849</v>
      </c>
      <c r="B455" s="19" t="s">
        <v>3850</v>
      </c>
      <c r="C455" s="20" t="s">
        <v>819</v>
      </c>
      <c r="D455" s="20" t="s">
        <v>364</v>
      </c>
      <c r="E455" s="32" t="s">
        <v>89</v>
      </c>
      <c r="F455" s="21">
        <v>2011.0</v>
      </c>
      <c r="G455" s="21" t="s">
        <v>3851</v>
      </c>
      <c r="H455" s="23" t="s">
        <v>3852</v>
      </c>
      <c r="I455" s="21" t="s">
        <v>3853</v>
      </c>
      <c r="J455" s="24" t="s">
        <v>3854</v>
      </c>
      <c r="K455" s="19" t="s">
        <v>3855</v>
      </c>
      <c r="L455" s="19"/>
      <c r="M455" s="19" t="s">
        <v>110</v>
      </c>
      <c r="N455" s="19"/>
      <c r="O455" s="19" t="s">
        <v>591</v>
      </c>
      <c r="P455" s="19" t="s">
        <v>3856</v>
      </c>
      <c r="Q455" s="25" t="s">
        <v>3857</v>
      </c>
      <c r="R455" s="25">
        <v>182.0</v>
      </c>
      <c r="S455" s="19" t="s">
        <v>101</v>
      </c>
      <c r="T455" s="19"/>
      <c r="U455" s="25"/>
      <c r="V455" s="25"/>
      <c r="W455" s="4"/>
      <c r="X455" s="4"/>
      <c r="Y455" s="4"/>
      <c r="Z455" s="4"/>
    </row>
    <row r="456" ht="15.0" hidden="1" customHeight="1">
      <c r="A456" s="19" t="s">
        <v>3858</v>
      </c>
      <c r="B456" s="19" t="s">
        <v>3859</v>
      </c>
      <c r="C456" s="20" t="s">
        <v>340</v>
      </c>
      <c r="D456" s="20" t="s">
        <v>88</v>
      </c>
      <c r="E456" s="20" t="s">
        <v>89</v>
      </c>
      <c r="F456" s="21">
        <v>2002.0</v>
      </c>
      <c r="G456" s="21" t="s">
        <v>3860</v>
      </c>
      <c r="H456" s="23" t="s">
        <v>3861</v>
      </c>
      <c r="I456" s="21" t="s">
        <v>3862</v>
      </c>
      <c r="J456" s="24" t="s">
        <v>3863</v>
      </c>
      <c r="K456" s="19" t="s">
        <v>3864</v>
      </c>
      <c r="L456" s="19"/>
      <c r="M456" s="19" t="s">
        <v>110</v>
      </c>
      <c r="N456" s="19"/>
      <c r="O456" s="19" t="s">
        <v>133</v>
      </c>
      <c r="P456" s="19" t="s">
        <v>1101</v>
      </c>
      <c r="Q456" s="29" t="s">
        <v>3865</v>
      </c>
      <c r="R456" s="29">
        <v>13000.0</v>
      </c>
      <c r="S456" s="19" t="s">
        <v>159</v>
      </c>
      <c r="T456" s="19" t="s">
        <v>2381</v>
      </c>
      <c r="U456" s="36"/>
      <c r="V456" s="36">
        <v>41689.0</v>
      </c>
      <c r="W456" s="4"/>
      <c r="X456" s="4"/>
      <c r="Y456" s="4"/>
      <c r="Z456" s="4"/>
    </row>
    <row r="457" ht="15.0" hidden="1" customHeight="1">
      <c r="A457" s="19" t="s">
        <v>3866</v>
      </c>
      <c r="B457" s="19" t="s">
        <v>3867</v>
      </c>
      <c r="C457" s="20" t="s">
        <v>87</v>
      </c>
      <c r="D457" s="20" t="s">
        <v>88</v>
      </c>
      <c r="E457" s="20" t="s">
        <v>89</v>
      </c>
      <c r="F457" s="37">
        <v>39142.0</v>
      </c>
      <c r="G457" s="21" t="s">
        <v>3868</v>
      </c>
      <c r="H457" s="23" t="s">
        <v>3869</v>
      </c>
      <c r="I457" s="21" t="s">
        <v>3870</v>
      </c>
      <c r="J457" s="24" t="s">
        <v>3871</v>
      </c>
      <c r="K457" s="19" t="s">
        <v>3872</v>
      </c>
      <c r="L457" s="24" t="s">
        <v>3873</v>
      </c>
      <c r="M457" s="19" t="s">
        <v>110</v>
      </c>
      <c r="N457" s="19"/>
      <c r="O457" s="19" t="s">
        <v>264</v>
      </c>
      <c r="P457" s="19" t="s">
        <v>3874</v>
      </c>
      <c r="Q457" s="25" t="s">
        <v>884</v>
      </c>
      <c r="R457" s="25">
        <v>70.0</v>
      </c>
      <c r="S457" s="19" t="s">
        <v>101</v>
      </c>
      <c r="T457" s="19"/>
      <c r="U457" s="25"/>
      <c r="V457" s="25"/>
      <c r="W457" s="4"/>
      <c r="X457" s="4"/>
      <c r="Y457" s="4"/>
      <c r="Z457" s="4"/>
    </row>
    <row r="458" ht="15.0" hidden="1" customHeight="1">
      <c r="A458" s="19" t="s">
        <v>3875</v>
      </c>
      <c r="B458" s="19" t="s">
        <v>3876</v>
      </c>
      <c r="C458" s="20" t="s">
        <v>3877</v>
      </c>
      <c r="D458" s="20" t="s">
        <v>3878</v>
      </c>
      <c r="E458" s="20" t="s">
        <v>89</v>
      </c>
      <c r="F458" s="21">
        <v>2006.0</v>
      </c>
      <c r="G458" s="21" t="s">
        <v>3879</v>
      </c>
      <c r="H458" s="23" t="s">
        <v>3880</v>
      </c>
      <c r="I458" s="21" t="s">
        <v>3881</v>
      </c>
      <c r="J458" s="24" t="s">
        <v>3882</v>
      </c>
      <c r="K458" s="19" t="s">
        <v>3883</v>
      </c>
      <c r="L458" s="24" t="s">
        <v>3884</v>
      </c>
      <c r="M458" s="19" t="s">
        <v>110</v>
      </c>
      <c r="N458" s="19"/>
      <c r="O458" s="19" t="s">
        <v>244</v>
      </c>
      <c r="P458" s="19" t="s">
        <v>3885</v>
      </c>
      <c r="Q458" s="25" t="s">
        <v>3886</v>
      </c>
      <c r="R458" s="25">
        <v>547.0</v>
      </c>
      <c r="S458" s="19" t="s">
        <v>159</v>
      </c>
      <c r="T458" s="19" t="s">
        <v>3887</v>
      </c>
      <c r="U458" s="59"/>
      <c r="V458" s="59">
        <v>44091.0</v>
      </c>
      <c r="W458" s="4"/>
      <c r="X458" s="4"/>
      <c r="Y458" s="4"/>
      <c r="Z458" s="4"/>
    </row>
    <row r="459" ht="15.0" hidden="1" customHeight="1">
      <c r="A459" s="19" t="s">
        <v>3888</v>
      </c>
      <c r="B459" s="19" t="s">
        <v>3889</v>
      </c>
      <c r="C459" s="20" t="s">
        <v>3629</v>
      </c>
      <c r="D459" s="20" t="s">
        <v>188</v>
      </c>
      <c r="E459" s="20" t="s">
        <v>89</v>
      </c>
      <c r="F459" s="21">
        <v>2012.0</v>
      </c>
      <c r="G459" s="21" t="s">
        <v>3890</v>
      </c>
      <c r="H459" s="23" t="s">
        <v>3891</v>
      </c>
      <c r="I459" s="21" t="s">
        <v>3892</v>
      </c>
      <c r="J459" s="24" t="s">
        <v>3893</v>
      </c>
      <c r="K459" s="19" t="s">
        <v>3894</v>
      </c>
      <c r="L459" s="24" t="s">
        <v>3895</v>
      </c>
      <c r="M459" s="19" t="s">
        <v>110</v>
      </c>
      <c r="N459" s="19"/>
      <c r="O459" s="19" t="s">
        <v>221</v>
      </c>
      <c r="P459" s="19" t="s">
        <v>3896</v>
      </c>
      <c r="Q459" s="25" t="s">
        <v>3897</v>
      </c>
      <c r="R459" s="25">
        <v>145.0</v>
      </c>
      <c r="S459" s="19" t="s">
        <v>101</v>
      </c>
      <c r="T459" s="19"/>
      <c r="U459" s="25"/>
      <c r="V459" s="25"/>
      <c r="W459" s="4"/>
      <c r="X459" s="4"/>
      <c r="Y459" s="4"/>
      <c r="Z459" s="4"/>
    </row>
    <row r="460" ht="15.0" hidden="1" customHeight="1">
      <c r="A460" s="19" t="s">
        <v>3898</v>
      </c>
      <c r="B460" s="19" t="s">
        <v>3899</v>
      </c>
      <c r="C460" s="19"/>
      <c r="D460" s="19"/>
      <c r="E460" s="19"/>
      <c r="F460" s="31"/>
      <c r="G460" s="31" t="s">
        <v>3900</v>
      </c>
      <c r="H460" s="23" t="s">
        <v>3901</v>
      </c>
      <c r="I460" s="19"/>
      <c r="J460" s="19"/>
      <c r="K460" s="19"/>
      <c r="L460" s="19"/>
      <c r="M460" s="19"/>
      <c r="N460" s="19"/>
      <c r="O460" s="19"/>
      <c r="P460" s="19"/>
      <c r="Q460" s="25"/>
      <c r="R460" s="25"/>
      <c r="S460" s="19" t="s">
        <v>101</v>
      </c>
      <c r="T460" s="19"/>
      <c r="U460" s="25"/>
      <c r="V460" s="25"/>
      <c r="W460" s="4"/>
      <c r="X460" s="4"/>
      <c r="Y460" s="4"/>
      <c r="Z460" s="4"/>
    </row>
    <row r="461" ht="15.0" hidden="1" customHeight="1">
      <c r="A461" s="19" t="s">
        <v>3902</v>
      </c>
      <c r="B461" s="19" t="s">
        <v>3903</v>
      </c>
      <c r="C461" s="20" t="s">
        <v>3904</v>
      </c>
      <c r="D461" s="20" t="s">
        <v>3905</v>
      </c>
      <c r="E461" s="20" t="s">
        <v>151</v>
      </c>
      <c r="F461" s="21">
        <v>2014.0</v>
      </c>
      <c r="G461" s="21" t="s">
        <v>3906</v>
      </c>
      <c r="H461" s="23" t="s">
        <v>3907</v>
      </c>
      <c r="I461" s="21" t="s">
        <v>3908</v>
      </c>
      <c r="J461" s="24" t="s">
        <v>3909</v>
      </c>
      <c r="K461" s="19"/>
      <c r="L461" s="19"/>
      <c r="M461" s="19" t="s">
        <v>110</v>
      </c>
      <c r="N461" s="19"/>
      <c r="O461" s="19" t="s">
        <v>133</v>
      </c>
      <c r="P461" s="19" t="s">
        <v>602</v>
      </c>
      <c r="Q461" s="25" t="s">
        <v>3910</v>
      </c>
      <c r="R461" s="25">
        <v>22.0</v>
      </c>
      <c r="S461" s="19" t="s">
        <v>159</v>
      </c>
      <c r="T461" s="19" t="s">
        <v>3911</v>
      </c>
      <c r="U461" s="59"/>
      <c r="V461" s="59">
        <v>43955.0</v>
      </c>
      <c r="W461" s="4"/>
      <c r="X461" s="4"/>
      <c r="Y461" s="4"/>
      <c r="Z461" s="4"/>
    </row>
    <row r="462" ht="15.0" hidden="1" customHeight="1">
      <c r="A462" s="19" t="s">
        <v>3912</v>
      </c>
      <c r="B462" s="19" t="s">
        <v>3913</v>
      </c>
      <c r="C462" s="20" t="s">
        <v>3914</v>
      </c>
      <c r="D462" s="20" t="s">
        <v>858</v>
      </c>
      <c r="E462" s="20" t="s">
        <v>860</v>
      </c>
      <c r="F462" s="22">
        <v>43826.0</v>
      </c>
      <c r="G462" s="21" t="s">
        <v>3915</v>
      </c>
      <c r="H462" s="23" t="s">
        <v>3916</v>
      </c>
      <c r="I462" s="21" t="s">
        <v>3917</v>
      </c>
      <c r="J462" s="24" t="s">
        <v>3918</v>
      </c>
      <c r="K462" s="19" t="s">
        <v>3919</v>
      </c>
      <c r="L462" s="24" t="s">
        <v>3920</v>
      </c>
      <c r="M462" s="19" t="s">
        <v>110</v>
      </c>
      <c r="N462" s="19"/>
      <c r="O462" s="19" t="s">
        <v>1249</v>
      </c>
      <c r="P462" s="52">
        <v>1500000.0</v>
      </c>
      <c r="Q462" s="25"/>
      <c r="R462" s="39">
        <v>44105.0</v>
      </c>
      <c r="S462" s="19" t="s">
        <v>101</v>
      </c>
      <c r="T462" s="19"/>
      <c r="U462" s="25"/>
      <c r="V462" s="25"/>
      <c r="W462" s="4"/>
      <c r="X462" s="4"/>
      <c r="Y462" s="4"/>
      <c r="Z462" s="4"/>
    </row>
    <row r="463" ht="15.0" hidden="1" customHeight="1">
      <c r="A463" s="19" t="s">
        <v>3921</v>
      </c>
      <c r="B463" s="19" t="s">
        <v>3922</v>
      </c>
      <c r="C463" s="20" t="s">
        <v>226</v>
      </c>
      <c r="D463" s="20" t="s">
        <v>227</v>
      </c>
      <c r="E463" s="20" t="s">
        <v>89</v>
      </c>
      <c r="F463" s="21">
        <v>1942.0</v>
      </c>
      <c r="G463" s="21" t="s">
        <v>3923</v>
      </c>
      <c r="H463" s="23" t="s">
        <v>3924</v>
      </c>
      <c r="I463" s="21" t="s">
        <v>3925</v>
      </c>
      <c r="J463" s="24" t="s">
        <v>3926</v>
      </c>
      <c r="K463" s="19" t="s">
        <v>3927</v>
      </c>
      <c r="L463" s="24" t="s">
        <v>3928</v>
      </c>
      <c r="M463" s="19" t="s">
        <v>110</v>
      </c>
      <c r="N463" s="19"/>
      <c r="O463" s="19"/>
      <c r="P463" s="19"/>
      <c r="Q463" s="25" t="s">
        <v>3929</v>
      </c>
      <c r="R463" s="29">
        <v>42000.0</v>
      </c>
      <c r="S463" s="19" t="s">
        <v>101</v>
      </c>
      <c r="T463" s="19"/>
      <c r="U463" s="25"/>
      <c r="V463" s="25"/>
      <c r="W463" s="4"/>
      <c r="X463" s="4"/>
      <c r="Y463" s="4"/>
      <c r="Z463" s="4"/>
    </row>
    <row r="464" ht="15.0" hidden="1" customHeight="1">
      <c r="A464" s="19" t="s">
        <v>3930</v>
      </c>
      <c r="B464" s="19" t="s">
        <v>3931</v>
      </c>
      <c r="C464" s="20" t="s">
        <v>3932</v>
      </c>
      <c r="D464" s="20" t="s">
        <v>88</v>
      </c>
      <c r="E464" s="20" t="s">
        <v>89</v>
      </c>
      <c r="F464" s="21">
        <v>2018.0</v>
      </c>
      <c r="G464" s="21" t="s">
        <v>3933</v>
      </c>
      <c r="H464" s="23" t="s">
        <v>3934</v>
      </c>
      <c r="I464" s="21" t="s">
        <v>3935</v>
      </c>
      <c r="J464" s="24" t="s">
        <v>3936</v>
      </c>
      <c r="K464" s="19"/>
      <c r="L464" s="19"/>
      <c r="M464" s="19" t="s">
        <v>110</v>
      </c>
      <c r="N464" s="19"/>
      <c r="O464" s="19"/>
      <c r="P464" s="19"/>
      <c r="Q464" s="25"/>
      <c r="R464" s="25" t="s">
        <v>112</v>
      </c>
      <c r="S464" s="19" t="s">
        <v>101</v>
      </c>
      <c r="T464" s="19"/>
      <c r="U464" s="25"/>
      <c r="V464" s="25"/>
      <c r="W464" s="4"/>
      <c r="X464" s="4"/>
      <c r="Y464" s="4"/>
      <c r="Z464" s="4"/>
    </row>
    <row r="465" ht="15.0" hidden="1" customHeight="1">
      <c r="A465" s="19" t="s">
        <v>3937</v>
      </c>
      <c r="B465" s="19" t="s">
        <v>3938</v>
      </c>
      <c r="C465" s="20" t="s">
        <v>2135</v>
      </c>
      <c r="D465" s="20" t="s">
        <v>1119</v>
      </c>
      <c r="E465" s="20" t="s">
        <v>89</v>
      </c>
      <c r="F465" s="21">
        <v>2015.0</v>
      </c>
      <c r="G465" s="21" t="s">
        <v>3939</v>
      </c>
      <c r="H465" s="23" t="s">
        <v>3940</v>
      </c>
      <c r="I465" s="21" t="s">
        <v>3941</v>
      </c>
      <c r="J465" s="24" t="s">
        <v>3942</v>
      </c>
      <c r="K465" s="19" t="s">
        <v>3943</v>
      </c>
      <c r="L465" s="24" t="s">
        <v>3944</v>
      </c>
      <c r="M465" s="19" t="s">
        <v>110</v>
      </c>
      <c r="N465" s="19"/>
      <c r="O465" s="19"/>
      <c r="P465" s="19"/>
      <c r="Q465" s="25" t="s">
        <v>3945</v>
      </c>
      <c r="R465" s="25">
        <v>163.0</v>
      </c>
      <c r="S465" s="19" t="s">
        <v>159</v>
      </c>
      <c r="T465" s="19" t="s">
        <v>1026</v>
      </c>
      <c r="U465" s="36"/>
      <c r="V465" s="36">
        <v>44067.0</v>
      </c>
      <c r="W465" s="4"/>
      <c r="X465" s="4"/>
      <c r="Y465" s="4"/>
      <c r="Z465" s="4"/>
    </row>
    <row r="466" ht="15.0" hidden="1" customHeight="1">
      <c r="A466" s="19" t="s">
        <v>3946</v>
      </c>
      <c r="B466" s="19" t="s">
        <v>3947</v>
      </c>
      <c r="C466" s="20" t="s">
        <v>3948</v>
      </c>
      <c r="D466" s="20" t="s">
        <v>3949</v>
      </c>
      <c r="E466" s="20" t="s">
        <v>3950</v>
      </c>
      <c r="F466" s="22">
        <v>40826.0</v>
      </c>
      <c r="G466" s="21" t="s">
        <v>3951</v>
      </c>
      <c r="H466" s="23" t="s">
        <v>3952</v>
      </c>
      <c r="I466" s="21" t="s">
        <v>3953</v>
      </c>
      <c r="J466" s="24" t="s">
        <v>3954</v>
      </c>
      <c r="K466" s="19"/>
      <c r="L466" s="19"/>
      <c r="M466" s="19" t="s">
        <v>110</v>
      </c>
      <c r="N466" s="19"/>
      <c r="O466" s="19" t="s">
        <v>182</v>
      </c>
      <c r="P466" s="52">
        <v>644600.0</v>
      </c>
      <c r="Q466" s="25" t="s">
        <v>212</v>
      </c>
      <c r="R466" s="25">
        <v>8.0</v>
      </c>
      <c r="S466" s="19" t="s">
        <v>159</v>
      </c>
      <c r="T466" s="19" t="s">
        <v>3955</v>
      </c>
      <c r="U466" s="36"/>
      <c r="V466" s="36">
        <v>41933.0</v>
      </c>
      <c r="W466" s="4"/>
      <c r="X466" s="4"/>
      <c r="Y466" s="4"/>
      <c r="Z466" s="4"/>
    </row>
    <row r="467" ht="15.0" hidden="1" customHeight="1">
      <c r="A467" s="19" t="s">
        <v>3956</v>
      </c>
      <c r="B467" s="19" t="s">
        <v>3957</v>
      </c>
      <c r="C467" s="20" t="s">
        <v>3958</v>
      </c>
      <c r="D467" s="20" t="s">
        <v>139</v>
      </c>
      <c r="E467" s="20" t="s">
        <v>140</v>
      </c>
      <c r="F467" s="21">
        <v>2015.0</v>
      </c>
      <c r="G467" s="21" t="s">
        <v>3959</v>
      </c>
      <c r="H467" s="23" t="s">
        <v>3960</v>
      </c>
      <c r="I467" s="21" t="s">
        <v>3961</v>
      </c>
      <c r="J467" s="24" t="s">
        <v>3962</v>
      </c>
      <c r="K467" s="19"/>
      <c r="L467" s="19"/>
      <c r="M467" s="19" t="s">
        <v>110</v>
      </c>
      <c r="N467" s="19"/>
      <c r="O467" s="19" t="s">
        <v>371</v>
      </c>
      <c r="P467" s="19" t="s">
        <v>2416</v>
      </c>
      <c r="Q467" s="25" t="s">
        <v>147</v>
      </c>
      <c r="R467" s="25" t="s">
        <v>112</v>
      </c>
      <c r="S467" s="19" t="s">
        <v>101</v>
      </c>
      <c r="T467" s="19"/>
      <c r="U467" s="25"/>
      <c r="V467" s="25"/>
      <c r="W467" s="4"/>
      <c r="X467" s="4"/>
      <c r="Y467" s="4"/>
      <c r="Z467" s="4"/>
    </row>
    <row r="468" ht="15.0" hidden="1" customHeight="1">
      <c r="A468" s="19" t="s">
        <v>3963</v>
      </c>
      <c r="B468" s="19" t="s">
        <v>3964</v>
      </c>
      <c r="C468" s="20" t="s">
        <v>3965</v>
      </c>
      <c r="D468" s="20" t="s">
        <v>3966</v>
      </c>
      <c r="E468" s="20" t="s">
        <v>3967</v>
      </c>
      <c r="F468" s="37">
        <v>42522.0</v>
      </c>
      <c r="G468" s="21" t="s">
        <v>3968</v>
      </c>
      <c r="H468" s="23" t="s">
        <v>3969</v>
      </c>
      <c r="I468" s="21" t="s">
        <v>3970</v>
      </c>
      <c r="J468" s="24" t="s">
        <v>3971</v>
      </c>
      <c r="K468" s="19" t="s">
        <v>3972</v>
      </c>
      <c r="L468" s="24" t="s">
        <v>3973</v>
      </c>
      <c r="M468" s="19" t="s">
        <v>110</v>
      </c>
      <c r="N468" s="19"/>
      <c r="O468" s="19" t="s">
        <v>3974</v>
      </c>
      <c r="P468" s="19" t="s">
        <v>3874</v>
      </c>
      <c r="Q468" s="25"/>
      <c r="R468" s="25">
        <v>500.0</v>
      </c>
      <c r="S468" s="19" t="s">
        <v>101</v>
      </c>
      <c r="T468" s="19"/>
      <c r="U468" s="25"/>
      <c r="V468" s="25"/>
      <c r="W468" s="4"/>
      <c r="X468" s="4"/>
      <c r="Y468" s="4"/>
      <c r="Z468" s="4"/>
    </row>
    <row r="469" ht="15.0" hidden="1" customHeight="1">
      <c r="A469" s="19" t="s">
        <v>3975</v>
      </c>
      <c r="B469" s="19"/>
      <c r="C469" s="20" t="s">
        <v>340</v>
      </c>
      <c r="D469" s="20" t="s">
        <v>88</v>
      </c>
      <c r="E469" s="20" t="s">
        <v>89</v>
      </c>
      <c r="F469" s="21">
        <v>2017.0</v>
      </c>
      <c r="G469" s="21" t="s">
        <v>3976</v>
      </c>
      <c r="H469" s="30" t="s">
        <v>3977</v>
      </c>
      <c r="I469" s="19"/>
      <c r="J469" s="19"/>
      <c r="K469" s="19"/>
      <c r="L469" s="19"/>
      <c r="M469" s="19" t="s">
        <v>110</v>
      </c>
      <c r="N469" s="19"/>
      <c r="O469" s="19"/>
      <c r="P469" s="19"/>
      <c r="Q469" s="25"/>
      <c r="R469" s="39">
        <v>44105.0</v>
      </c>
      <c r="S469" s="19" t="s">
        <v>101</v>
      </c>
      <c r="T469" s="19"/>
      <c r="U469" s="25"/>
      <c r="V469" s="25"/>
      <c r="W469" s="4"/>
      <c r="X469" s="4"/>
      <c r="Y469" s="4"/>
      <c r="Z469" s="4"/>
    </row>
    <row r="470" ht="15.0" hidden="1" customHeight="1">
      <c r="A470" s="19" t="s">
        <v>3978</v>
      </c>
      <c r="B470" s="19" t="s">
        <v>3979</v>
      </c>
      <c r="C470" s="20" t="s">
        <v>3980</v>
      </c>
      <c r="D470" s="20" t="s">
        <v>3981</v>
      </c>
      <c r="E470" s="20" t="s">
        <v>3982</v>
      </c>
      <c r="F470" s="21">
        <v>1986.0</v>
      </c>
      <c r="G470" s="21" t="s">
        <v>3983</v>
      </c>
      <c r="H470" s="23" t="s">
        <v>3984</v>
      </c>
      <c r="I470" s="21" t="s">
        <v>3985</v>
      </c>
      <c r="J470" s="24" t="s">
        <v>3986</v>
      </c>
      <c r="K470" s="19"/>
      <c r="L470" s="19"/>
      <c r="M470" s="19" t="s">
        <v>110</v>
      </c>
      <c r="N470" s="19"/>
      <c r="O470" s="19"/>
      <c r="P470" s="19"/>
      <c r="Q470" s="25" t="s">
        <v>3987</v>
      </c>
      <c r="R470" s="25">
        <v>75.0</v>
      </c>
      <c r="S470" s="19" t="s">
        <v>101</v>
      </c>
      <c r="T470" s="19"/>
      <c r="U470" s="25"/>
      <c r="V470" s="25"/>
      <c r="W470" s="4"/>
      <c r="X470" s="4"/>
      <c r="Y470" s="4"/>
      <c r="Z470" s="4"/>
    </row>
    <row r="471" ht="15.0" hidden="1" customHeight="1">
      <c r="A471" s="19" t="s">
        <v>3988</v>
      </c>
      <c r="B471" s="19" t="s">
        <v>3989</v>
      </c>
      <c r="C471" s="20" t="s">
        <v>124</v>
      </c>
      <c r="D471" s="20" t="s">
        <v>125</v>
      </c>
      <c r="E471" s="20" t="s">
        <v>126</v>
      </c>
      <c r="F471" s="21">
        <v>2005.0</v>
      </c>
      <c r="G471" s="21" t="s">
        <v>3990</v>
      </c>
      <c r="H471" s="23" t="s">
        <v>3991</v>
      </c>
      <c r="I471" s="21" t="s">
        <v>3992</v>
      </c>
      <c r="J471" s="24" t="s">
        <v>3993</v>
      </c>
      <c r="K471" s="19"/>
      <c r="L471" s="19"/>
      <c r="M471" s="19" t="s">
        <v>110</v>
      </c>
      <c r="N471" s="19"/>
      <c r="O471" s="19"/>
      <c r="P471" s="19"/>
      <c r="Q471" s="25" t="s">
        <v>223</v>
      </c>
      <c r="R471" s="25">
        <v>15.0</v>
      </c>
      <c r="S471" s="19" t="s">
        <v>101</v>
      </c>
      <c r="T471" s="19"/>
      <c r="U471" s="25"/>
      <c r="V471" s="25"/>
      <c r="W471" s="4"/>
      <c r="X471" s="4"/>
      <c r="Y471" s="4"/>
      <c r="Z471" s="4"/>
    </row>
    <row r="472" ht="15.0" customHeight="1">
      <c r="A472" s="19" t="s">
        <v>3994</v>
      </c>
      <c r="B472" s="19" t="s">
        <v>3994</v>
      </c>
      <c r="C472" s="20"/>
      <c r="D472" s="19"/>
      <c r="E472" s="20" t="s">
        <v>89</v>
      </c>
      <c r="F472" s="21">
        <v>1897.0</v>
      </c>
      <c r="G472" s="21" t="s">
        <v>3995</v>
      </c>
      <c r="H472" s="23" t="s">
        <v>3996</v>
      </c>
      <c r="I472" s="21" t="s">
        <v>3997</v>
      </c>
      <c r="J472" s="24" t="s">
        <v>3998</v>
      </c>
      <c r="K472" s="19"/>
      <c r="L472" s="19"/>
      <c r="M472" s="19" t="s">
        <v>96</v>
      </c>
      <c r="N472" s="19" t="s">
        <v>3999</v>
      </c>
      <c r="O472" s="19" t="s">
        <v>648</v>
      </c>
      <c r="P472" s="19" t="s">
        <v>4000</v>
      </c>
      <c r="Q472" s="25" t="s">
        <v>4001</v>
      </c>
      <c r="R472" s="29">
        <v>5900.0</v>
      </c>
      <c r="S472" s="19" t="s">
        <v>101</v>
      </c>
      <c r="T472" s="19"/>
      <c r="U472" s="25"/>
      <c r="V472" s="25"/>
      <c r="W472" s="4"/>
      <c r="X472" s="4"/>
      <c r="Y472" s="4"/>
      <c r="Z472" s="4"/>
    </row>
    <row r="473" ht="15.0" hidden="1" customHeight="1">
      <c r="A473" s="19" t="s">
        <v>4002</v>
      </c>
      <c r="B473" s="19" t="s">
        <v>4003</v>
      </c>
      <c r="C473" s="20" t="s">
        <v>858</v>
      </c>
      <c r="D473" s="20" t="s">
        <v>993</v>
      </c>
      <c r="E473" s="20" t="s">
        <v>860</v>
      </c>
      <c r="F473" s="21">
        <v>2013.0</v>
      </c>
      <c r="G473" s="21" t="s">
        <v>4004</v>
      </c>
      <c r="H473" s="23" t="s">
        <v>4005</v>
      </c>
      <c r="I473" s="21" t="s">
        <v>4006</v>
      </c>
      <c r="J473" s="24" t="s">
        <v>4007</v>
      </c>
      <c r="K473" s="19" t="s">
        <v>4008</v>
      </c>
      <c r="L473" s="24" t="s">
        <v>4009</v>
      </c>
      <c r="M473" s="19" t="s">
        <v>110</v>
      </c>
      <c r="N473" s="19"/>
      <c r="O473" s="19" t="s">
        <v>371</v>
      </c>
      <c r="P473" s="52">
        <v>700000.0</v>
      </c>
      <c r="Q473" s="25" t="s">
        <v>212</v>
      </c>
      <c r="R473" s="25">
        <v>38.0</v>
      </c>
      <c r="S473" s="19" t="s">
        <v>101</v>
      </c>
      <c r="T473" s="19"/>
      <c r="U473" s="25"/>
      <c r="V473" s="25"/>
      <c r="W473" s="4"/>
      <c r="X473" s="4"/>
      <c r="Y473" s="4"/>
      <c r="Z473" s="4"/>
    </row>
    <row r="474" ht="15.0" hidden="1" customHeight="1">
      <c r="A474" s="19" t="s">
        <v>4010</v>
      </c>
      <c r="B474" s="25" t="s">
        <v>4011</v>
      </c>
      <c r="C474" s="20" t="s">
        <v>4012</v>
      </c>
      <c r="D474" s="21" t="s">
        <v>1831</v>
      </c>
      <c r="E474" s="20" t="s">
        <v>89</v>
      </c>
      <c r="F474" s="21">
        <v>1997.0</v>
      </c>
      <c r="G474" s="21" t="s">
        <v>4013</v>
      </c>
      <c r="H474" s="30" t="s">
        <v>4014</v>
      </c>
      <c r="I474" s="21" t="s">
        <v>4015</v>
      </c>
      <c r="J474" s="19"/>
      <c r="K474" s="19"/>
      <c r="L474" s="19"/>
      <c r="M474" s="19"/>
      <c r="N474" s="19"/>
      <c r="O474" s="19"/>
      <c r="P474" s="19"/>
      <c r="Q474" s="25"/>
      <c r="R474" s="35" t="s">
        <v>4016</v>
      </c>
      <c r="S474" s="19" t="s">
        <v>101</v>
      </c>
      <c r="T474" s="19"/>
      <c r="U474" s="25"/>
      <c r="V474" s="25"/>
      <c r="W474" s="4"/>
      <c r="X474" s="4"/>
      <c r="Y474" s="4"/>
      <c r="Z474" s="4"/>
    </row>
    <row r="475" ht="15.0" hidden="1" customHeight="1">
      <c r="A475" s="19" t="s">
        <v>4017</v>
      </c>
      <c r="B475" s="19" t="s">
        <v>4018</v>
      </c>
      <c r="C475" s="20" t="s">
        <v>4019</v>
      </c>
      <c r="D475" s="20" t="s">
        <v>4020</v>
      </c>
      <c r="E475" s="20" t="s">
        <v>832</v>
      </c>
      <c r="F475" s="21">
        <v>2014.0</v>
      </c>
      <c r="G475" s="21" t="s">
        <v>4021</v>
      </c>
      <c r="H475" s="23" t="s">
        <v>4022</v>
      </c>
      <c r="I475" s="21" t="s">
        <v>4023</v>
      </c>
      <c r="J475" s="24" t="s">
        <v>4024</v>
      </c>
      <c r="K475" s="19"/>
      <c r="L475" s="19"/>
      <c r="M475" s="19" t="s">
        <v>110</v>
      </c>
      <c r="N475" s="19"/>
      <c r="O475" s="19"/>
      <c r="P475" s="19"/>
      <c r="Q475" s="25" t="s">
        <v>3809</v>
      </c>
      <c r="R475" s="39">
        <v>44105.0</v>
      </c>
      <c r="S475" s="19" t="s">
        <v>101</v>
      </c>
      <c r="T475" s="19"/>
      <c r="U475" s="25"/>
      <c r="V475" s="25"/>
      <c r="W475" s="4"/>
      <c r="X475" s="4"/>
      <c r="Y475" s="4"/>
      <c r="Z475" s="4"/>
    </row>
    <row r="476" ht="15.0" hidden="1" customHeight="1">
      <c r="A476" s="19" t="s">
        <v>4025</v>
      </c>
      <c r="B476" s="19" t="s">
        <v>4026</v>
      </c>
      <c r="C476" s="20" t="s">
        <v>4027</v>
      </c>
      <c r="D476" s="20" t="s">
        <v>1812</v>
      </c>
      <c r="E476" s="20" t="s">
        <v>832</v>
      </c>
      <c r="F476" s="21">
        <v>2000.0</v>
      </c>
      <c r="G476" s="21" t="s">
        <v>4028</v>
      </c>
      <c r="H476" s="23" t="s">
        <v>4029</v>
      </c>
      <c r="I476" s="21" t="s">
        <v>4030</v>
      </c>
      <c r="J476" s="24" t="s">
        <v>4031</v>
      </c>
      <c r="K476" s="19" t="s">
        <v>4032</v>
      </c>
      <c r="L476" s="24" t="s">
        <v>4033</v>
      </c>
      <c r="M476" s="19" t="s">
        <v>110</v>
      </c>
      <c r="N476" s="19"/>
      <c r="O476" s="19"/>
      <c r="P476" s="19"/>
      <c r="Q476" s="25" t="s">
        <v>2374</v>
      </c>
      <c r="R476" s="25">
        <v>72.0</v>
      </c>
      <c r="S476" s="19" t="s">
        <v>101</v>
      </c>
      <c r="T476" s="19"/>
      <c r="U476" s="25"/>
      <c r="V476" s="25"/>
      <c r="W476" s="4"/>
      <c r="X476" s="4"/>
      <c r="Y476" s="4"/>
      <c r="Z476" s="4"/>
    </row>
    <row r="477" ht="15.0" hidden="1" customHeight="1">
      <c r="A477" s="19" t="s">
        <v>4034</v>
      </c>
      <c r="B477" s="19" t="s">
        <v>4035</v>
      </c>
      <c r="C477" s="20" t="s">
        <v>340</v>
      </c>
      <c r="D477" s="20" t="s">
        <v>88</v>
      </c>
      <c r="E477" s="20" t="s">
        <v>89</v>
      </c>
      <c r="F477" s="37">
        <v>42064.0</v>
      </c>
      <c r="G477" s="21" t="s">
        <v>4036</v>
      </c>
      <c r="H477" s="23" t="s">
        <v>4037</v>
      </c>
      <c r="I477" s="21" t="s">
        <v>4038</v>
      </c>
      <c r="J477" s="24" t="s">
        <v>4039</v>
      </c>
      <c r="K477" s="19" t="s">
        <v>4040</v>
      </c>
      <c r="L477" s="24" t="s">
        <v>4041</v>
      </c>
      <c r="M477" s="19" t="s">
        <v>110</v>
      </c>
      <c r="N477" s="19"/>
      <c r="O477" s="19" t="s">
        <v>2533</v>
      </c>
      <c r="P477" s="19" t="s">
        <v>1107</v>
      </c>
      <c r="Q477" s="25" t="s">
        <v>1131</v>
      </c>
      <c r="R477" s="25" t="s">
        <v>112</v>
      </c>
      <c r="S477" s="19" t="s">
        <v>101</v>
      </c>
      <c r="T477" s="19"/>
      <c r="U477" s="25"/>
      <c r="V477" s="25"/>
      <c r="W477" s="4"/>
      <c r="X477" s="4"/>
      <c r="Y477" s="4"/>
      <c r="Z477" s="4"/>
    </row>
    <row r="478" ht="15.0" hidden="1" customHeight="1">
      <c r="A478" s="19" t="s">
        <v>4042</v>
      </c>
      <c r="B478" s="19" t="s">
        <v>4043</v>
      </c>
      <c r="C478" s="20" t="s">
        <v>4044</v>
      </c>
      <c r="D478" s="20" t="s">
        <v>753</v>
      </c>
      <c r="E478" s="20" t="s">
        <v>89</v>
      </c>
      <c r="F478" s="21">
        <v>1999.0</v>
      </c>
      <c r="G478" s="21" t="s">
        <v>4045</v>
      </c>
      <c r="H478" s="23" t="s">
        <v>4046</v>
      </c>
      <c r="I478" s="21" t="s">
        <v>4047</v>
      </c>
      <c r="J478" s="24" t="s">
        <v>4048</v>
      </c>
      <c r="K478" s="19"/>
      <c r="L478" s="19"/>
      <c r="M478" s="19" t="s">
        <v>110</v>
      </c>
      <c r="N478" s="19"/>
      <c r="O478" s="19"/>
      <c r="P478" s="19"/>
      <c r="Q478" s="25" t="s">
        <v>158</v>
      </c>
      <c r="R478" s="25">
        <v>40.0</v>
      </c>
      <c r="S478" s="19" t="s">
        <v>101</v>
      </c>
      <c r="T478" s="19"/>
      <c r="U478" s="25"/>
      <c r="V478" s="25"/>
      <c r="W478" s="4"/>
      <c r="X478" s="4"/>
      <c r="Y478" s="4"/>
      <c r="Z478" s="4"/>
    </row>
    <row r="479" ht="15.0" customHeight="1">
      <c r="A479" s="19" t="s">
        <v>4049</v>
      </c>
      <c r="B479" s="19" t="s">
        <v>4050</v>
      </c>
      <c r="C479" s="20"/>
      <c r="D479" s="19"/>
      <c r="E479" s="20" t="s">
        <v>89</v>
      </c>
      <c r="F479" s="21">
        <v>1963.0</v>
      </c>
      <c r="G479" s="21" t="s">
        <v>4051</v>
      </c>
      <c r="H479" s="23" t="s">
        <v>4052</v>
      </c>
      <c r="I479" s="21" t="s">
        <v>4053</v>
      </c>
      <c r="J479" s="19"/>
      <c r="K479" s="19"/>
      <c r="L479" s="19"/>
      <c r="M479" s="19" t="s">
        <v>96</v>
      </c>
      <c r="N479" s="19" t="s">
        <v>4054</v>
      </c>
      <c r="O479" s="19" t="s">
        <v>648</v>
      </c>
      <c r="P479" s="19" t="s">
        <v>4055</v>
      </c>
      <c r="Q479" s="25" t="s">
        <v>4056</v>
      </c>
      <c r="R479" s="29">
        <v>190000.0</v>
      </c>
      <c r="S479" s="19" t="s">
        <v>101</v>
      </c>
      <c r="T479" s="19"/>
      <c r="U479" s="25"/>
      <c r="V479" s="25"/>
      <c r="W479" s="4"/>
      <c r="X479" s="4"/>
      <c r="Y479" s="4"/>
      <c r="Z479" s="4"/>
    </row>
    <row r="480" ht="15.0" hidden="1" customHeight="1">
      <c r="A480" s="19" t="s">
        <v>4057</v>
      </c>
      <c r="B480" s="19" t="s">
        <v>4058</v>
      </c>
      <c r="C480" s="20" t="s">
        <v>4059</v>
      </c>
      <c r="D480" s="20" t="s">
        <v>4060</v>
      </c>
      <c r="E480" s="20" t="s">
        <v>4061</v>
      </c>
      <c r="F480" s="22">
        <v>37926.0</v>
      </c>
      <c r="G480" s="21" t="s">
        <v>4062</v>
      </c>
      <c r="H480" s="23" t="s">
        <v>4063</v>
      </c>
      <c r="I480" s="21" t="s">
        <v>4064</v>
      </c>
      <c r="J480" s="24" t="s">
        <v>4065</v>
      </c>
      <c r="K480" s="19" t="s">
        <v>4066</v>
      </c>
      <c r="L480" s="24" t="s">
        <v>4067</v>
      </c>
      <c r="M480" s="19" t="s">
        <v>110</v>
      </c>
      <c r="N480" s="19"/>
      <c r="O480" s="19"/>
      <c r="P480" s="19"/>
      <c r="Q480" s="25" t="s">
        <v>158</v>
      </c>
      <c r="R480" s="25" t="s">
        <v>1089</v>
      </c>
      <c r="S480" s="19" t="s">
        <v>101</v>
      </c>
      <c r="T480" s="19"/>
      <c r="U480" s="25"/>
      <c r="V480" s="25"/>
      <c r="W480" s="4"/>
      <c r="X480" s="4"/>
      <c r="Y480" s="4"/>
      <c r="Z480" s="4"/>
    </row>
    <row r="481" ht="15.0" hidden="1" customHeight="1">
      <c r="A481" s="19" t="s">
        <v>4068</v>
      </c>
      <c r="B481" s="19" t="s">
        <v>4069</v>
      </c>
      <c r="C481" s="20" t="s">
        <v>1073</v>
      </c>
      <c r="D481" s="20" t="s">
        <v>1074</v>
      </c>
      <c r="E481" s="20" t="s">
        <v>1073</v>
      </c>
      <c r="F481" s="21">
        <v>2002.0</v>
      </c>
      <c r="G481" s="21" t="s">
        <v>4070</v>
      </c>
      <c r="H481" s="23" t="s">
        <v>4071</v>
      </c>
      <c r="I481" s="21" t="s">
        <v>4072</v>
      </c>
      <c r="J481" s="24" t="s">
        <v>4073</v>
      </c>
      <c r="K481" s="19" t="s">
        <v>4074</v>
      </c>
      <c r="L481" s="24" t="s">
        <v>4075</v>
      </c>
      <c r="M481" s="19" t="s">
        <v>110</v>
      </c>
      <c r="N481" s="19"/>
      <c r="O481" s="19"/>
      <c r="P481" s="19"/>
      <c r="Q481" s="25" t="s">
        <v>4076</v>
      </c>
      <c r="R481" s="25">
        <v>217.0</v>
      </c>
      <c r="S481" s="19" t="s">
        <v>159</v>
      </c>
      <c r="T481" s="19" t="s">
        <v>4077</v>
      </c>
      <c r="U481" s="36"/>
      <c r="V481" s="36">
        <v>39979.0</v>
      </c>
      <c r="W481" s="4"/>
      <c r="X481" s="4"/>
      <c r="Y481" s="4"/>
      <c r="Z481" s="4"/>
    </row>
    <row r="482" ht="15.0" hidden="1" customHeight="1">
      <c r="A482" s="19" t="s">
        <v>4078</v>
      </c>
      <c r="B482" s="19" t="s">
        <v>4079</v>
      </c>
      <c r="C482" s="20" t="s">
        <v>4080</v>
      </c>
      <c r="D482" s="20" t="s">
        <v>88</v>
      </c>
      <c r="E482" s="20" t="s">
        <v>89</v>
      </c>
      <c r="F482" s="21">
        <v>2015.0</v>
      </c>
      <c r="G482" s="21" t="s">
        <v>4081</v>
      </c>
      <c r="H482" s="23" t="s">
        <v>4082</v>
      </c>
      <c r="I482" s="21" t="s">
        <v>4083</v>
      </c>
      <c r="J482" s="19"/>
      <c r="K482" s="19"/>
      <c r="L482" s="19"/>
      <c r="M482" s="19" t="s">
        <v>110</v>
      </c>
      <c r="N482" s="19"/>
      <c r="O482" s="19" t="s">
        <v>371</v>
      </c>
      <c r="P482" s="19" t="s">
        <v>984</v>
      </c>
      <c r="Q482" s="25" t="s">
        <v>4084</v>
      </c>
      <c r="R482" s="25">
        <v>15.0</v>
      </c>
      <c r="S482" s="19" t="s">
        <v>101</v>
      </c>
      <c r="T482" s="19"/>
      <c r="U482" s="25"/>
      <c r="V482" s="25"/>
      <c r="W482" s="4"/>
      <c r="X482" s="4"/>
      <c r="Y482" s="4"/>
      <c r="Z482" s="4"/>
    </row>
    <row r="483" ht="15.0" hidden="1" customHeight="1">
      <c r="A483" s="19" t="s">
        <v>4085</v>
      </c>
      <c r="B483" s="19" t="s">
        <v>4086</v>
      </c>
      <c r="C483" s="20" t="s">
        <v>4087</v>
      </c>
      <c r="D483" s="20" t="s">
        <v>4020</v>
      </c>
      <c r="E483" s="20" t="s">
        <v>832</v>
      </c>
      <c r="F483" s="21">
        <v>1999.0</v>
      </c>
      <c r="G483" s="21" t="s">
        <v>4088</v>
      </c>
      <c r="H483" s="30" t="s">
        <v>4089</v>
      </c>
      <c r="I483" s="21" t="s">
        <v>4090</v>
      </c>
      <c r="J483" s="24" t="s">
        <v>4091</v>
      </c>
      <c r="K483" s="19"/>
      <c r="L483" s="19"/>
      <c r="M483" s="19" t="s">
        <v>110</v>
      </c>
      <c r="N483" s="19"/>
      <c r="O483" s="19" t="s">
        <v>635</v>
      </c>
      <c r="P483" s="19"/>
      <c r="Q483" s="25" t="s">
        <v>4092</v>
      </c>
      <c r="R483" s="25"/>
      <c r="S483" s="19" t="s">
        <v>101</v>
      </c>
      <c r="T483" s="19"/>
      <c r="U483" s="25"/>
      <c r="V483" s="25"/>
      <c r="W483" s="4"/>
      <c r="X483" s="4"/>
      <c r="Y483" s="4"/>
      <c r="Z483" s="4"/>
    </row>
    <row r="484" ht="15.0" hidden="1" customHeight="1">
      <c r="A484" s="19" t="s">
        <v>4093</v>
      </c>
      <c r="B484" s="19" t="s">
        <v>4094</v>
      </c>
      <c r="C484" s="20" t="s">
        <v>4095</v>
      </c>
      <c r="D484" s="20" t="s">
        <v>2592</v>
      </c>
      <c r="E484" s="20" t="s">
        <v>832</v>
      </c>
      <c r="F484" s="21">
        <v>1993.0</v>
      </c>
      <c r="G484" s="21" t="s">
        <v>4096</v>
      </c>
      <c r="H484" s="23" t="s">
        <v>4097</v>
      </c>
      <c r="I484" s="21" t="s">
        <v>4098</v>
      </c>
      <c r="J484" s="24" t="s">
        <v>4099</v>
      </c>
      <c r="K484" s="19"/>
      <c r="L484" s="19"/>
      <c r="M484" s="19" t="s">
        <v>110</v>
      </c>
      <c r="N484" s="19"/>
      <c r="O484" s="19"/>
      <c r="P484" s="19"/>
      <c r="Q484" s="25" t="s">
        <v>4100</v>
      </c>
      <c r="R484" s="25">
        <v>54.0</v>
      </c>
      <c r="S484" s="19" t="s">
        <v>101</v>
      </c>
      <c r="T484" s="19"/>
      <c r="U484" s="25"/>
      <c r="V484" s="25"/>
      <c r="W484" s="4"/>
      <c r="X484" s="4"/>
      <c r="Y484" s="4"/>
      <c r="Z484" s="4"/>
    </row>
    <row r="485" ht="15.0" customHeight="1">
      <c r="A485" s="19" t="s">
        <v>4101</v>
      </c>
      <c r="B485" s="19" t="s">
        <v>4102</v>
      </c>
      <c r="C485" s="20"/>
      <c r="D485" s="19"/>
      <c r="E485" s="20" t="s">
        <v>89</v>
      </c>
      <c r="F485" s="21">
        <v>1976.0</v>
      </c>
      <c r="G485" s="21" t="s">
        <v>4103</v>
      </c>
      <c r="H485" s="30" t="s">
        <v>4104</v>
      </c>
      <c r="I485" s="21" t="s">
        <v>4105</v>
      </c>
      <c r="J485" s="24" t="s">
        <v>4106</v>
      </c>
      <c r="K485" s="19"/>
      <c r="L485" s="19"/>
      <c r="M485" s="19" t="s">
        <v>96</v>
      </c>
      <c r="N485" s="19" t="s">
        <v>4107</v>
      </c>
      <c r="O485" s="19"/>
      <c r="P485" s="71"/>
      <c r="Q485" s="25" t="s">
        <v>4108</v>
      </c>
      <c r="R485" s="29">
        <v>17000.0</v>
      </c>
      <c r="S485" s="19" t="s">
        <v>159</v>
      </c>
      <c r="T485" s="19" t="s">
        <v>4109</v>
      </c>
      <c r="U485" s="25"/>
      <c r="V485" s="25">
        <v>2018.0</v>
      </c>
      <c r="W485" s="4"/>
      <c r="X485" s="4"/>
      <c r="Y485" s="4"/>
      <c r="Z485" s="4"/>
    </row>
    <row r="486" ht="15.0" hidden="1" customHeight="1">
      <c r="A486" s="19" t="s">
        <v>4110</v>
      </c>
      <c r="B486" s="19" t="s">
        <v>4111</v>
      </c>
      <c r="C486" s="20" t="s">
        <v>4112</v>
      </c>
      <c r="D486" s="20" t="s">
        <v>125</v>
      </c>
      <c r="E486" s="20" t="s">
        <v>126</v>
      </c>
      <c r="F486" s="22">
        <v>42634.0</v>
      </c>
      <c r="G486" s="21" t="s">
        <v>4113</v>
      </c>
      <c r="H486" s="23" t="s">
        <v>4114</v>
      </c>
      <c r="I486" s="21" t="s">
        <v>4115</v>
      </c>
      <c r="J486" s="24" t="s">
        <v>4116</v>
      </c>
      <c r="K486" s="19" t="s">
        <v>4117</v>
      </c>
      <c r="L486" s="24" t="s">
        <v>4118</v>
      </c>
      <c r="M486" s="19" t="s">
        <v>110</v>
      </c>
      <c r="N486" s="19"/>
      <c r="O486" s="19" t="s">
        <v>371</v>
      </c>
      <c r="P486" s="19" t="s">
        <v>223</v>
      </c>
      <c r="Q486" s="25" t="s">
        <v>203</v>
      </c>
      <c r="R486" s="25">
        <v>10.0</v>
      </c>
      <c r="S486" s="19" t="s">
        <v>101</v>
      </c>
      <c r="T486" s="19"/>
      <c r="U486" s="25"/>
      <c r="V486" s="25"/>
      <c r="W486" s="4"/>
      <c r="X486" s="4"/>
      <c r="Y486" s="4"/>
      <c r="Z486" s="4"/>
    </row>
    <row r="487" ht="15.0" hidden="1" customHeight="1">
      <c r="A487" s="19" t="s">
        <v>4119</v>
      </c>
      <c r="B487" s="19" t="s">
        <v>4120</v>
      </c>
      <c r="C487" s="20" t="s">
        <v>858</v>
      </c>
      <c r="D487" s="20" t="s">
        <v>993</v>
      </c>
      <c r="E487" s="20" t="s">
        <v>860</v>
      </c>
      <c r="F487" s="22">
        <v>41318.0</v>
      </c>
      <c r="G487" s="21" t="s">
        <v>4121</v>
      </c>
      <c r="H487" s="23" t="s">
        <v>4122</v>
      </c>
      <c r="I487" s="21" t="s">
        <v>4123</v>
      </c>
      <c r="J487" s="24" t="s">
        <v>4124</v>
      </c>
      <c r="K487" s="19" t="s">
        <v>4125</v>
      </c>
      <c r="L487" s="24" t="s">
        <v>4126</v>
      </c>
      <c r="M487" s="19" t="s">
        <v>110</v>
      </c>
      <c r="N487" s="19"/>
      <c r="O487" s="19" t="s">
        <v>731</v>
      </c>
      <c r="P487" s="19" t="s">
        <v>4127</v>
      </c>
      <c r="Q487" s="25" t="s">
        <v>4128</v>
      </c>
      <c r="R487" s="25">
        <v>165.0</v>
      </c>
      <c r="S487" s="19" t="s">
        <v>101</v>
      </c>
      <c r="T487" s="19"/>
      <c r="U487" s="25"/>
      <c r="V487" s="25"/>
      <c r="W487" s="4"/>
      <c r="X487" s="4"/>
      <c r="Y487" s="4"/>
      <c r="Z487" s="4"/>
    </row>
    <row r="488" ht="15.0" hidden="1" customHeight="1">
      <c r="A488" s="19" t="s">
        <v>4129</v>
      </c>
      <c r="B488" s="19" t="s">
        <v>4130</v>
      </c>
      <c r="C488" s="20" t="s">
        <v>4131</v>
      </c>
      <c r="D488" s="21" t="s">
        <v>364</v>
      </c>
      <c r="E488" s="20" t="s">
        <v>89</v>
      </c>
      <c r="F488" s="21">
        <v>2013.0</v>
      </c>
      <c r="G488" s="21" t="s">
        <v>4132</v>
      </c>
      <c r="H488" s="23" t="s">
        <v>4133</v>
      </c>
      <c r="I488" s="21" t="s">
        <v>4134</v>
      </c>
      <c r="J488" s="24" t="s">
        <v>4135</v>
      </c>
      <c r="K488" s="19"/>
      <c r="L488" s="19"/>
      <c r="M488" s="19" t="s">
        <v>110</v>
      </c>
      <c r="N488" s="19"/>
      <c r="O488" s="19"/>
      <c r="P488" s="19"/>
      <c r="Q488" s="25" t="s">
        <v>1484</v>
      </c>
      <c r="R488" s="25">
        <v>25.0</v>
      </c>
      <c r="S488" s="19" t="s">
        <v>101</v>
      </c>
      <c r="T488" s="19"/>
      <c r="U488" s="25"/>
      <c r="V488" s="25"/>
      <c r="W488" s="4"/>
      <c r="X488" s="4"/>
      <c r="Y488" s="4"/>
      <c r="Z488" s="4"/>
    </row>
    <row r="489" ht="15.0" hidden="1" customHeight="1">
      <c r="A489" s="19" t="s">
        <v>4136</v>
      </c>
      <c r="B489" s="19" t="s">
        <v>4137</v>
      </c>
      <c r="C489" s="20" t="s">
        <v>4138</v>
      </c>
      <c r="D489" s="21" t="s">
        <v>188</v>
      </c>
      <c r="E489" s="20" t="s">
        <v>89</v>
      </c>
      <c r="F489" s="21">
        <v>2014.0</v>
      </c>
      <c r="G489" s="21" t="s">
        <v>4139</v>
      </c>
      <c r="H489" s="23" t="s">
        <v>4140</v>
      </c>
      <c r="I489" s="21" t="s">
        <v>4141</v>
      </c>
      <c r="J489" s="24" t="s">
        <v>4142</v>
      </c>
      <c r="K489" s="19"/>
      <c r="L489" s="19"/>
      <c r="M489" s="19" t="s">
        <v>110</v>
      </c>
      <c r="N489" s="19"/>
      <c r="O489" s="19" t="s">
        <v>133</v>
      </c>
      <c r="P489" s="19" t="s">
        <v>4143</v>
      </c>
      <c r="Q489" s="25" t="s">
        <v>4144</v>
      </c>
      <c r="R489" s="25">
        <v>58.0</v>
      </c>
      <c r="S489" s="19" t="s">
        <v>101</v>
      </c>
      <c r="T489" s="19"/>
      <c r="U489" s="25"/>
      <c r="V489" s="25"/>
      <c r="W489" s="4"/>
      <c r="X489" s="4"/>
      <c r="Y489" s="4"/>
      <c r="Z489" s="4"/>
    </row>
    <row r="490" ht="15.0" hidden="1" customHeight="1">
      <c r="A490" s="19" t="s">
        <v>4145</v>
      </c>
      <c r="B490" s="19" t="s">
        <v>4146</v>
      </c>
      <c r="C490" s="20" t="s">
        <v>4147</v>
      </c>
      <c r="D490" s="20" t="s">
        <v>920</v>
      </c>
      <c r="E490" s="20" t="s">
        <v>89</v>
      </c>
      <c r="F490" s="22">
        <v>37257.0</v>
      </c>
      <c r="G490" s="21" t="s">
        <v>4148</v>
      </c>
      <c r="H490" s="23" t="s">
        <v>4149</v>
      </c>
      <c r="I490" s="21" t="s">
        <v>4150</v>
      </c>
      <c r="J490" s="24" t="s">
        <v>4151</v>
      </c>
      <c r="K490" s="19"/>
      <c r="L490" s="19"/>
      <c r="M490" s="19" t="s">
        <v>110</v>
      </c>
      <c r="N490" s="19"/>
      <c r="O490" s="19"/>
      <c r="P490" s="19"/>
      <c r="Q490" s="25" t="s">
        <v>4152</v>
      </c>
      <c r="R490" s="25">
        <v>16.0</v>
      </c>
      <c r="S490" s="19" t="s">
        <v>101</v>
      </c>
      <c r="T490" s="19"/>
      <c r="U490" s="25"/>
      <c r="V490" s="25"/>
      <c r="W490" s="4"/>
      <c r="X490" s="4"/>
      <c r="Y490" s="4"/>
      <c r="Z490" s="4"/>
    </row>
    <row r="491" ht="15.0" customHeight="1">
      <c r="A491" s="19" t="s">
        <v>4153</v>
      </c>
      <c r="B491" s="19" t="s">
        <v>4153</v>
      </c>
      <c r="C491" s="20" t="s">
        <v>1693</v>
      </c>
      <c r="D491" s="20" t="s">
        <v>207</v>
      </c>
      <c r="E491" s="20" t="s">
        <v>89</v>
      </c>
      <c r="F491" s="22">
        <v>35981.0</v>
      </c>
      <c r="G491" s="21" t="s">
        <v>4154</v>
      </c>
      <c r="H491" s="23" t="s">
        <v>4155</v>
      </c>
      <c r="I491" s="21" t="s">
        <v>4156</v>
      </c>
      <c r="J491" s="24" t="s">
        <v>4157</v>
      </c>
      <c r="K491" s="19" t="s">
        <v>4158</v>
      </c>
      <c r="L491" s="24" t="s">
        <v>4159</v>
      </c>
      <c r="M491" s="19" t="s">
        <v>96</v>
      </c>
      <c r="N491" s="19" t="s">
        <v>4160</v>
      </c>
      <c r="O491" s="19"/>
      <c r="P491" s="19"/>
      <c r="Q491" s="25" t="s">
        <v>4161</v>
      </c>
      <c r="R491" s="25"/>
      <c r="S491" s="19" t="s">
        <v>159</v>
      </c>
      <c r="T491" s="19" t="s">
        <v>4162</v>
      </c>
      <c r="U491" s="36"/>
      <c r="V491" s="36">
        <v>41977.0</v>
      </c>
      <c r="W491" s="4"/>
      <c r="X491" s="4"/>
      <c r="Y491" s="4"/>
      <c r="Z491" s="4"/>
    </row>
    <row r="492" ht="15.0" hidden="1" customHeight="1">
      <c r="A492" s="19" t="s">
        <v>4163</v>
      </c>
      <c r="B492" s="19"/>
      <c r="C492" s="20" t="s">
        <v>4138</v>
      </c>
      <c r="D492" s="20" t="s">
        <v>188</v>
      </c>
      <c r="E492" s="20" t="s">
        <v>89</v>
      </c>
      <c r="F492" s="22">
        <v>40603.0</v>
      </c>
      <c r="G492" s="21" t="s">
        <v>4164</v>
      </c>
      <c r="H492" s="19"/>
      <c r="I492" s="21" t="s">
        <v>4165</v>
      </c>
      <c r="J492" s="19"/>
      <c r="K492" s="19"/>
      <c r="L492" s="19"/>
      <c r="M492" s="19" t="s">
        <v>110</v>
      </c>
      <c r="N492" s="19"/>
      <c r="O492" s="19" t="s">
        <v>264</v>
      </c>
      <c r="P492" s="19" t="s">
        <v>4166</v>
      </c>
      <c r="Q492" s="25" t="s">
        <v>4167</v>
      </c>
      <c r="R492" s="25">
        <v>40.0</v>
      </c>
      <c r="S492" s="19" t="s">
        <v>101</v>
      </c>
      <c r="T492" s="19"/>
      <c r="U492" s="25"/>
      <c r="V492" s="25"/>
      <c r="W492" s="4"/>
      <c r="X492" s="4"/>
      <c r="Y492" s="4"/>
      <c r="Z492" s="4"/>
    </row>
    <row r="493" ht="15.0" hidden="1" customHeight="1">
      <c r="A493" s="19" t="s">
        <v>4168</v>
      </c>
      <c r="B493" s="19" t="s">
        <v>4169</v>
      </c>
      <c r="C493" s="20" t="s">
        <v>4170</v>
      </c>
      <c r="D493" s="20" t="s">
        <v>115</v>
      </c>
      <c r="E493" s="20" t="s">
        <v>89</v>
      </c>
      <c r="F493" s="21">
        <v>2004.0</v>
      </c>
      <c r="G493" s="21" t="s">
        <v>4171</v>
      </c>
      <c r="H493" s="30" t="s">
        <v>4172</v>
      </c>
      <c r="I493" s="21" t="s">
        <v>4173</v>
      </c>
      <c r="J493" s="24" t="s">
        <v>4174</v>
      </c>
      <c r="K493" s="19"/>
      <c r="L493" s="19"/>
      <c r="M493" s="19" t="s">
        <v>110</v>
      </c>
      <c r="N493" s="19"/>
      <c r="O493" s="19"/>
      <c r="P493" s="19"/>
      <c r="Q493" s="25" t="s">
        <v>4175</v>
      </c>
      <c r="R493" s="25">
        <v>35.0</v>
      </c>
      <c r="S493" s="19" t="s">
        <v>101</v>
      </c>
      <c r="T493" s="19"/>
      <c r="U493" s="25"/>
      <c r="V493" s="25"/>
      <c r="W493" s="4"/>
      <c r="X493" s="4"/>
      <c r="Y493" s="4"/>
      <c r="Z493" s="4"/>
    </row>
    <row r="494" ht="15.0" hidden="1" customHeight="1">
      <c r="A494" s="19" t="s">
        <v>4176</v>
      </c>
      <c r="B494" s="19" t="s">
        <v>4177</v>
      </c>
      <c r="C494" s="20" t="s">
        <v>4178</v>
      </c>
      <c r="D494" s="20" t="s">
        <v>920</v>
      </c>
      <c r="E494" s="20" t="s">
        <v>89</v>
      </c>
      <c r="F494" s="37">
        <v>40483.0</v>
      </c>
      <c r="G494" s="21" t="s">
        <v>4179</v>
      </c>
      <c r="H494" s="23" t="s">
        <v>4180</v>
      </c>
      <c r="I494" s="21" t="s">
        <v>4181</v>
      </c>
      <c r="J494" s="24" t="s">
        <v>4182</v>
      </c>
      <c r="K494" s="19"/>
      <c r="L494" s="19"/>
      <c r="M494" s="19" t="s">
        <v>110</v>
      </c>
      <c r="N494" s="19"/>
      <c r="O494" s="19"/>
      <c r="P494" s="19" t="s">
        <v>265</v>
      </c>
      <c r="Q494" s="25" t="s">
        <v>2588</v>
      </c>
      <c r="R494" s="25">
        <v>25.0</v>
      </c>
      <c r="S494" s="19" t="s">
        <v>101</v>
      </c>
      <c r="T494" s="19"/>
      <c r="U494" s="25"/>
      <c r="V494" s="25"/>
      <c r="W494" s="4"/>
      <c r="X494" s="4"/>
      <c r="Y494" s="4"/>
      <c r="Z494" s="4"/>
    </row>
    <row r="495" ht="15.0" hidden="1" customHeight="1">
      <c r="A495" s="19" t="s">
        <v>4183</v>
      </c>
      <c r="B495" s="19" t="s">
        <v>4184</v>
      </c>
      <c r="C495" s="20" t="s">
        <v>794</v>
      </c>
      <c r="D495" s="20" t="s">
        <v>88</v>
      </c>
      <c r="E495" s="20" t="s">
        <v>89</v>
      </c>
      <c r="F495" s="37">
        <v>42036.0</v>
      </c>
      <c r="G495" s="21" t="s">
        <v>4185</v>
      </c>
      <c r="H495" s="30" t="s">
        <v>4186</v>
      </c>
      <c r="I495" s="21" t="s">
        <v>4187</v>
      </c>
      <c r="J495" s="24" t="s">
        <v>4188</v>
      </c>
      <c r="K495" s="19"/>
      <c r="L495" s="19"/>
      <c r="M495" s="19" t="s">
        <v>110</v>
      </c>
      <c r="N495" s="19"/>
      <c r="O495" s="19"/>
      <c r="P495" s="19"/>
      <c r="Q495" s="25" t="s">
        <v>2654</v>
      </c>
      <c r="R495" s="25">
        <v>42.0</v>
      </c>
      <c r="S495" s="19" t="s">
        <v>101</v>
      </c>
      <c r="T495" s="19"/>
      <c r="U495" s="25"/>
      <c r="V495" s="25"/>
      <c r="W495" s="4"/>
      <c r="X495" s="4"/>
      <c r="Y495" s="4"/>
      <c r="Z495" s="4"/>
    </row>
    <row r="496" ht="15.0" hidden="1" customHeight="1">
      <c r="A496" s="19" t="s">
        <v>4189</v>
      </c>
      <c r="B496" s="19" t="s">
        <v>4190</v>
      </c>
      <c r="C496" s="20" t="s">
        <v>4191</v>
      </c>
      <c r="D496" s="20" t="s">
        <v>125</v>
      </c>
      <c r="E496" s="20" t="s">
        <v>126</v>
      </c>
      <c r="F496" s="21">
        <v>2018.0</v>
      </c>
      <c r="G496" s="21" t="s">
        <v>4192</v>
      </c>
      <c r="H496" s="23" t="s">
        <v>4193</v>
      </c>
      <c r="I496" s="21" t="s">
        <v>4194</v>
      </c>
      <c r="J496" s="24" t="s">
        <v>4195</v>
      </c>
      <c r="K496" s="19"/>
      <c r="L496" s="19"/>
      <c r="M496" s="19" t="s">
        <v>110</v>
      </c>
      <c r="N496" s="19"/>
      <c r="O496" s="19"/>
      <c r="P496" s="19"/>
      <c r="Q496" s="25"/>
      <c r="R496" s="25" t="s">
        <v>2850</v>
      </c>
      <c r="S496" s="19" t="s">
        <v>101</v>
      </c>
      <c r="T496" s="19"/>
      <c r="U496" s="25"/>
      <c r="V496" s="25"/>
      <c r="W496" s="4"/>
      <c r="X496" s="4"/>
      <c r="Y496" s="4"/>
      <c r="Z496" s="4"/>
    </row>
    <row r="497" ht="15.0" hidden="1" customHeight="1">
      <c r="A497" s="19" t="s">
        <v>4196</v>
      </c>
      <c r="B497" s="19" t="s">
        <v>4197</v>
      </c>
      <c r="C497" s="20" t="s">
        <v>226</v>
      </c>
      <c r="D497" s="20" t="s">
        <v>227</v>
      </c>
      <c r="E497" s="20" t="s">
        <v>89</v>
      </c>
      <c r="F497" s="21">
        <v>2018.0</v>
      </c>
      <c r="G497" s="21" t="s">
        <v>4198</v>
      </c>
      <c r="H497" s="23" t="s">
        <v>4199</v>
      </c>
      <c r="I497" s="21" t="s">
        <v>4200</v>
      </c>
      <c r="J497" s="24" t="s">
        <v>4201</v>
      </c>
      <c r="K497" s="19"/>
      <c r="L497" s="19"/>
      <c r="M497" s="19" t="s">
        <v>110</v>
      </c>
      <c r="N497" s="19"/>
      <c r="O497" s="19" t="s">
        <v>221</v>
      </c>
      <c r="P497" s="19"/>
      <c r="Q497" s="25" t="s">
        <v>2416</v>
      </c>
      <c r="R497" s="25">
        <v>35.0</v>
      </c>
      <c r="S497" s="19" t="s">
        <v>101</v>
      </c>
      <c r="T497" s="19"/>
      <c r="U497" s="25"/>
      <c r="V497" s="25"/>
      <c r="W497" s="4"/>
      <c r="X497" s="4"/>
      <c r="Y497" s="4"/>
      <c r="Z497" s="4"/>
    </row>
    <row r="498" ht="15.0" hidden="1" customHeight="1">
      <c r="A498" s="19" t="s">
        <v>4202</v>
      </c>
      <c r="B498" s="19" t="s">
        <v>4203</v>
      </c>
      <c r="C498" s="20" t="s">
        <v>304</v>
      </c>
      <c r="D498" s="20" t="s">
        <v>304</v>
      </c>
      <c r="E498" s="32" t="s">
        <v>305</v>
      </c>
      <c r="F498" s="21">
        <v>2016.0</v>
      </c>
      <c r="G498" s="21" t="s">
        <v>4204</v>
      </c>
      <c r="H498" s="23" t="s">
        <v>4205</v>
      </c>
      <c r="I498" s="21" t="s">
        <v>4206</v>
      </c>
      <c r="J498" s="24" t="s">
        <v>4207</v>
      </c>
      <c r="K498" s="19"/>
      <c r="L498" s="19"/>
      <c r="M498" s="19" t="s">
        <v>110</v>
      </c>
      <c r="N498" s="19"/>
      <c r="O498" s="19" t="s">
        <v>371</v>
      </c>
      <c r="P498" s="19"/>
      <c r="Q498" s="25" t="s">
        <v>3525</v>
      </c>
      <c r="R498" s="25">
        <v>16.0</v>
      </c>
      <c r="S498" s="19" t="s">
        <v>101</v>
      </c>
      <c r="T498" s="19"/>
      <c r="U498" s="25"/>
      <c r="V498" s="25"/>
      <c r="W498" s="4"/>
      <c r="X498" s="4"/>
      <c r="Y498" s="4"/>
      <c r="Z498" s="4"/>
    </row>
    <row r="499" ht="15.0" hidden="1" customHeight="1">
      <c r="A499" s="19" t="s">
        <v>4208</v>
      </c>
      <c r="B499" s="19" t="s">
        <v>4208</v>
      </c>
      <c r="C499" s="20" t="s">
        <v>4209</v>
      </c>
      <c r="D499" s="20" t="s">
        <v>88</v>
      </c>
      <c r="E499" s="20" t="s">
        <v>89</v>
      </c>
      <c r="F499" s="21">
        <v>1984.0</v>
      </c>
      <c r="G499" s="21" t="s">
        <v>4210</v>
      </c>
      <c r="H499" s="23" t="s">
        <v>4211</v>
      </c>
      <c r="I499" s="21" t="s">
        <v>4212</v>
      </c>
      <c r="J499" s="24" t="s">
        <v>4213</v>
      </c>
      <c r="K499" s="19"/>
      <c r="L499" s="19"/>
      <c r="M499" s="19" t="s">
        <v>110</v>
      </c>
      <c r="N499" s="19"/>
      <c r="O499" s="19"/>
      <c r="P499" s="19"/>
      <c r="Q499" s="25"/>
      <c r="R499" s="25">
        <v>9.0</v>
      </c>
      <c r="S499" s="19" t="s">
        <v>101</v>
      </c>
      <c r="T499" s="19"/>
      <c r="U499" s="25"/>
      <c r="V499" s="25"/>
      <c r="W499" s="4"/>
      <c r="X499" s="4"/>
      <c r="Y499" s="4"/>
      <c r="Z499" s="4"/>
    </row>
    <row r="500" ht="15.0" hidden="1" customHeight="1">
      <c r="A500" s="19" t="s">
        <v>4214</v>
      </c>
      <c r="B500" s="19" t="s">
        <v>4215</v>
      </c>
      <c r="C500" s="20" t="s">
        <v>1560</v>
      </c>
      <c r="D500" s="26"/>
      <c r="E500" s="20" t="s">
        <v>140</v>
      </c>
      <c r="F500" s="21">
        <v>2013.0</v>
      </c>
      <c r="G500" s="21" t="s">
        <v>4216</v>
      </c>
      <c r="H500" s="23" t="s">
        <v>4217</v>
      </c>
      <c r="I500" s="21" t="s">
        <v>4218</v>
      </c>
      <c r="J500" s="24" t="s">
        <v>4219</v>
      </c>
      <c r="K500" s="19"/>
      <c r="L500" s="19"/>
      <c r="M500" s="21" t="s">
        <v>110</v>
      </c>
      <c r="N500" s="19"/>
      <c r="O500" s="19"/>
      <c r="P500" s="19"/>
      <c r="Q500" s="25"/>
      <c r="R500" s="25"/>
      <c r="S500" s="19" t="s">
        <v>101</v>
      </c>
      <c r="T500" s="19"/>
      <c r="U500" s="25"/>
      <c r="V500" s="25"/>
      <c r="W500" s="4"/>
      <c r="X500" s="4"/>
      <c r="Y500" s="4"/>
      <c r="Z500" s="4"/>
    </row>
    <row r="501" ht="15.0" hidden="1" customHeight="1">
      <c r="A501" s="19" t="s">
        <v>4220</v>
      </c>
      <c r="B501" s="19" t="s">
        <v>4221</v>
      </c>
      <c r="C501" s="33" t="s">
        <v>4222</v>
      </c>
      <c r="D501" s="32" t="s">
        <v>920</v>
      </c>
      <c r="E501" s="32" t="s">
        <v>89</v>
      </c>
      <c r="F501" s="37">
        <v>41730.0</v>
      </c>
      <c r="G501" s="21" t="s">
        <v>4223</v>
      </c>
      <c r="H501" s="23" t="s">
        <v>4224</v>
      </c>
      <c r="I501" s="21" t="s">
        <v>4225</v>
      </c>
      <c r="J501" s="24" t="s">
        <v>4226</v>
      </c>
      <c r="K501" s="19"/>
      <c r="L501" s="19"/>
      <c r="M501" s="19" t="s">
        <v>110</v>
      </c>
      <c r="N501" s="19"/>
      <c r="O501" s="25" t="s">
        <v>635</v>
      </c>
      <c r="P501" s="19"/>
      <c r="Q501" s="25"/>
      <c r="R501" s="39">
        <v>44105.0</v>
      </c>
      <c r="S501" s="19" t="s">
        <v>101</v>
      </c>
      <c r="T501" s="19"/>
      <c r="U501" s="25"/>
      <c r="V501" s="25"/>
      <c r="W501" s="4"/>
      <c r="X501" s="4"/>
      <c r="Y501" s="4"/>
      <c r="Z501" s="4"/>
    </row>
    <row r="502" ht="15.0" hidden="1" customHeight="1">
      <c r="A502" s="19" t="s">
        <v>4227</v>
      </c>
      <c r="B502" s="19" t="s">
        <v>4227</v>
      </c>
      <c r="C502" s="33" t="s">
        <v>2319</v>
      </c>
      <c r="D502" s="32" t="s">
        <v>2320</v>
      </c>
      <c r="E502" s="32" t="s">
        <v>2321</v>
      </c>
      <c r="F502" s="38">
        <v>41275.0</v>
      </c>
      <c r="G502" s="31" t="s">
        <v>4228</v>
      </c>
      <c r="H502" s="23" t="s">
        <v>4229</v>
      </c>
      <c r="I502" s="19"/>
      <c r="J502" s="19"/>
      <c r="K502" s="19"/>
      <c r="L502" s="19"/>
      <c r="M502" s="19" t="s">
        <v>110</v>
      </c>
      <c r="N502" s="19"/>
      <c r="O502" s="19"/>
      <c r="P502" s="19"/>
      <c r="Q502" s="25" t="s">
        <v>826</v>
      </c>
      <c r="R502" s="25">
        <v>48.0</v>
      </c>
      <c r="S502" s="19" t="s">
        <v>101</v>
      </c>
      <c r="T502" s="19"/>
      <c r="U502" s="25"/>
      <c r="V502" s="25"/>
      <c r="W502" s="4"/>
      <c r="X502" s="4"/>
      <c r="Y502" s="4"/>
      <c r="Z502" s="4"/>
    </row>
    <row r="503" ht="15.0" hidden="1" customHeight="1">
      <c r="A503" s="19" t="s">
        <v>4230</v>
      </c>
      <c r="B503" s="19" t="s">
        <v>4231</v>
      </c>
      <c r="C503" s="33" t="s">
        <v>627</v>
      </c>
      <c r="D503" s="32" t="s">
        <v>364</v>
      </c>
      <c r="E503" s="32" t="s">
        <v>89</v>
      </c>
      <c r="F503" s="31">
        <v>1995.0</v>
      </c>
      <c r="G503" s="31" t="s">
        <v>4232</v>
      </c>
      <c r="H503" s="30" t="s">
        <v>4233</v>
      </c>
      <c r="I503" s="19"/>
      <c r="J503" s="19"/>
      <c r="K503" s="19"/>
      <c r="L503" s="19"/>
      <c r="M503" s="19" t="s">
        <v>110</v>
      </c>
      <c r="N503" s="19"/>
      <c r="O503" s="35" t="s">
        <v>635</v>
      </c>
      <c r="P503" s="19" t="s">
        <v>359</v>
      </c>
      <c r="Q503" s="25" t="s">
        <v>234</v>
      </c>
      <c r="R503" s="25">
        <v>31.0</v>
      </c>
      <c r="S503" s="19" t="s">
        <v>101</v>
      </c>
      <c r="T503" s="19"/>
      <c r="U503" s="25"/>
      <c r="V503" s="25"/>
      <c r="W503" s="4"/>
      <c r="X503" s="4"/>
      <c r="Y503" s="4"/>
      <c r="Z503" s="4"/>
    </row>
    <row r="504" ht="15.0" customHeight="1">
      <c r="A504" s="19" t="s">
        <v>4234</v>
      </c>
      <c r="B504" s="19" t="s">
        <v>4235</v>
      </c>
      <c r="C504" s="20" t="s">
        <v>4236</v>
      </c>
      <c r="D504" s="20" t="s">
        <v>364</v>
      </c>
      <c r="E504" s="20" t="s">
        <v>89</v>
      </c>
      <c r="F504" s="21">
        <v>1997.0</v>
      </c>
      <c r="G504" s="21" t="s">
        <v>4237</v>
      </c>
      <c r="H504" s="23" t="s">
        <v>4238</v>
      </c>
      <c r="I504" s="21" t="s">
        <v>4239</v>
      </c>
      <c r="J504" s="24" t="s">
        <v>4240</v>
      </c>
      <c r="K504" s="19" t="s">
        <v>4241</v>
      </c>
      <c r="L504" s="24" t="s">
        <v>4242</v>
      </c>
      <c r="M504" s="19" t="s">
        <v>96</v>
      </c>
      <c r="N504" s="19" t="s">
        <v>4243</v>
      </c>
      <c r="O504" s="19" t="s">
        <v>648</v>
      </c>
      <c r="P504" s="19" t="s">
        <v>4244</v>
      </c>
      <c r="Q504" s="25" t="s">
        <v>266</v>
      </c>
      <c r="R504" s="25">
        <v>46.0</v>
      </c>
      <c r="S504" s="19" t="s">
        <v>101</v>
      </c>
      <c r="T504" s="19"/>
      <c r="U504" s="25"/>
      <c r="V504" s="25"/>
      <c r="W504" s="4"/>
      <c r="X504" s="4"/>
      <c r="Y504" s="4"/>
      <c r="Z504" s="4"/>
    </row>
    <row r="505" ht="15.0" hidden="1" customHeight="1">
      <c r="A505" s="19" t="s">
        <v>4245</v>
      </c>
      <c r="B505" s="25" t="s">
        <v>4246</v>
      </c>
      <c r="C505" s="33" t="s">
        <v>4247</v>
      </c>
      <c r="D505" s="32" t="s">
        <v>4248</v>
      </c>
      <c r="E505" s="32" t="s">
        <v>89</v>
      </c>
      <c r="F505" s="31">
        <v>2001.0</v>
      </c>
      <c r="G505" s="31" t="s">
        <v>4249</v>
      </c>
      <c r="H505" s="30" t="s">
        <v>4250</v>
      </c>
      <c r="I505" s="21" t="s">
        <v>4251</v>
      </c>
      <c r="J505" s="24" t="s">
        <v>4252</v>
      </c>
      <c r="K505" s="19" t="s">
        <v>4253</v>
      </c>
      <c r="L505" s="24" t="s">
        <v>4254</v>
      </c>
      <c r="M505" s="19" t="s">
        <v>110</v>
      </c>
      <c r="N505" s="19"/>
      <c r="O505" s="25" t="s">
        <v>221</v>
      </c>
      <c r="P505" s="19" t="s">
        <v>135</v>
      </c>
      <c r="Q505" s="25" t="s">
        <v>445</v>
      </c>
      <c r="R505" s="25">
        <v>150.0</v>
      </c>
      <c r="S505" s="19" t="s">
        <v>101</v>
      </c>
      <c r="T505" s="19"/>
      <c r="U505" s="25"/>
      <c r="V505" s="25"/>
      <c r="W505" s="4"/>
      <c r="X505" s="4"/>
      <c r="Y505" s="4"/>
      <c r="Z505" s="4"/>
    </row>
    <row r="506" ht="15.0" hidden="1" customHeight="1">
      <c r="A506" s="19" t="s">
        <v>4255</v>
      </c>
      <c r="B506" s="25" t="s">
        <v>4256</v>
      </c>
      <c r="C506" s="33" t="s">
        <v>138</v>
      </c>
      <c r="D506" s="32" t="s">
        <v>139</v>
      </c>
      <c r="E506" s="32" t="s">
        <v>140</v>
      </c>
      <c r="F506" s="31">
        <v>2018.0</v>
      </c>
      <c r="G506" s="31" t="s">
        <v>4257</v>
      </c>
      <c r="H506" s="23" t="s">
        <v>4258</v>
      </c>
      <c r="I506" s="19"/>
      <c r="J506" s="19"/>
      <c r="K506" s="19"/>
      <c r="L506" s="19"/>
      <c r="M506" s="19" t="s">
        <v>110</v>
      </c>
      <c r="N506" s="19"/>
      <c r="O506" s="19"/>
      <c r="P506" s="19"/>
      <c r="Q506" s="25"/>
      <c r="R506" s="39">
        <v>44105.0</v>
      </c>
      <c r="S506" s="19" t="s">
        <v>101</v>
      </c>
      <c r="T506" s="19"/>
      <c r="U506" s="25"/>
      <c r="V506" s="25"/>
      <c r="W506" s="4"/>
      <c r="X506" s="4"/>
      <c r="Y506" s="4"/>
      <c r="Z506" s="4"/>
    </row>
    <row r="507" ht="15.0" hidden="1" customHeight="1">
      <c r="A507" s="19" t="s">
        <v>4259</v>
      </c>
      <c r="B507" s="25" t="s">
        <v>4260</v>
      </c>
      <c r="C507" s="33" t="s">
        <v>957</v>
      </c>
      <c r="D507" s="32" t="s">
        <v>773</v>
      </c>
      <c r="E507" s="32" t="s">
        <v>151</v>
      </c>
      <c r="F507" s="72">
        <v>42064.0</v>
      </c>
      <c r="G507" s="31" t="s">
        <v>4261</v>
      </c>
      <c r="H507" s="23" t="s">
        <v>4262</v>
      </c>
      <c r="I507" s="21" t="s">
        <v>4263</v>
      </c>
      <c r="J507" s="24" t="s">
        <v>4264</v>
      </c>
      <c r="K507" s="19" t="s">
        <v>4265</v>
      </c>
      <c r="L507" s="24" t="s">
        <v>4266</v>
      </c>
      <c r="M507" s="19" t="s">
        <v>110</v>
      </c>
      <c r="N507" s="19"/>
      <c r="O507" s="25" t="s">
        <v>264</v>
      </c>
      <c r="P507" s="19" t="s">
        <v>2356</v>
      </c>
      <c r="Q507" s="25" t="s">
        <v>4267</v>
      </c>
      <c r="R507" s="25">
        <v>312.0</v>
      </c>
      <c r="S507" s="19" t="s">
        <v>159</v>
      </c>
      <c r="T507" s="24" t="s">
        <v>4268</v>
      </c>
      <c r="U507" s="59"/>
      <c r="V507" s="59">
        <v>42145.0</v>
      </c>
      <c r="W507" s="4"/>
      <c r="X507" s="4"/>
      <c r="Y507" s="4"/>
      <c r="Z507" s="4"/>
    </row>
    <row r="508" ht="15.0" hidden="1" customHeight="1">
      <c r="A508" s="19" t="s">
        <v>4269</v>
      </c>
      <c r="B508" s="19" t="s">
        <v>4269</v>
      </c>
      <c r="C508" s="33" t="s">
        <v>115</v>
      </c>
      <c r="D508" s="32" t="s">
        <v>115</v>
      </c>
      <c r="E508" s="32" t="s">
        <v>89</v>
      </c>
      <c r="F508" s="38">
        <v>42646.0</v>
      </c>
      <c r="G508" s="31" t="s">
        <v>4270</v>
      </c>
      <c r="H508" s="23" t="s">
        <v>4271</v>
      </c>
      <c r="I508" s="21" t="s">
        <v>4272</v>
      </c>
      <c r="J508" s="19"/>
      <c r="K508" s="19"/>
      <c r="L508" s="19"/>
      <c r="M508" s="19" t="s">
        <v>110</v>
      </c>
      <c r="N508" s="19"/>
      <c r="O508" s="35" t="s">
        <v>371</v>
      </c>
      <c r="P508" s="19"/>
      <c r="Q508" s="25" t="s">
        <v>4273</v>
      </c>
      <c r="R508" s="25">
        <v>33.0</v>
      </c>
      <c r="S508" s="19" t="s">
        <v>101</v>
      </c>
      <c r="T508" s="19"/>
      <c r="U508" s="25"/>
      <c r="V508" s="25"/>
      <c r="W508" s="4"/>
      <c r="X508" s="4"/>
      <c r="Y508" s="4"/>
      <c r="Z508" s="4"/>
    </row>
    <row r="509" ht="15.0" hidden="1" customHeight="1">
      <c r="A509" s="19" t="s">
        <v>4274</v>
      </c>
      <c r="B509" s="19" t="s">
        <v>4275</v>
      </c>
      <c r="C509" s="20" t="s">
        <v>4276</v>
      </c>
      <c r="D509" s="20" t="s">
        <v>695</v>
      </c>
      <c r="E509" s="20" t="s">
        <v>89</v>
      </c>
      <c r="F509" s="31">
        <v>2007.0</v>
      </c>
      <c r="G509" s="31" t="s">
        <v>4277</v>
      </c>
      <c r="H509" s="30" t="s">
        <v>4278</v>
      </c>
      <c r="I509" s="21" t="s">
        <v>4279</v>
      </c>
      <c r="J509" s="24" t="s">
        <v>4280</v>
      </c>
      <c r="K509" s="19"/>
      <c r="L509" s="19"/>
      <c r="M509" s="19" t="s">
        <v>110</v>
      </c>
      <c r="N509" s="19"/>
      <c r="O509" s="19"/>
      <c r="P509" s="19"/>
      <c r="Q509" s="25" t="s">
        <v>4281</v>
      </c>
      <c r="R509" s="25">
        <v>1.0</v>
      </c>
      <c r="S509" s="19" t="s">
        <v>101</v>
      </c>
      <c r="T509" s="19"/>
      <c r="U509" s="25"/>
      <c r="V509" s="25"/>
      <c r="W509" s="4"/>
      <c r="X509" s="4"/>
      <c r="Y509" s="4"/>
      <c r="Z509" s="4"/>
    </row>
    <row r="510" ht="15.0" hidden="1" customHeight="1">
      <c r="A510" s="19" t="s">
        <v>4282</v>
      </c>
      <c r="B510" s="19" t="s">
        <v>4283</v>
      </c>
      <c r="C510" s="20" t="s">
        <v>340</v>
      </c>
      <c r="D510" s="20" t="s">
        <v>88</v>
      </c>
      <c r="E510" s="20" t="s">
        <v>89</v>
      </c>
      <c r="F510" s="21">
        <v>2017.0</v>
      </c>
      <c r="G510" s="21" t="s">
        <v>4284</v>
      </c>
      <c r="H510" s="23" t="s">
        <v>4285</v>
      </c>
      <c r="I510" s="21" t="s">
        <v>4286</v>
      </c>
      <c r="J510" s="24" t="s">
        <v>4287</v>
      </c>
      <c r="K510" s="19"/>
      <c r="L510" s="19"/>
      <c r="M510" s="19" t="s">
        <v>110</v>
      </c>
      <c r="N510" s="19"/>
      <c r="O510" s="19" t="s">
        <v>731</v>
      </c>
      <c r="P510" s="19" t="s">
        <v>760</v>
      </c>
      <c r="Q510" s="25" t="s">
        <v>4288</v>
      </c>
      <c r="R510" s="25">
        <v>80.0</v>
      </c>
      <c r="S510" s="19" t="s">
        <v>101</v>
      </c>
      <c r="T510" s="19"/>
      <c r="U510" s="25"/>
      <c r="V510" s="25"/>
      <c r="W510" s="4"/>
      <c r="X510" s="4"/>
      <c r="Y510" s="4"/>
      <c r="Z510" s="4"/>
    </row>
    <row r="511" ht="15.0" hidden="1" customHeight="1">
      <c r="A511" s="19" t="s">
        <v>4289</v>
      </c>
      <c r="B511" s="19" t="s">
        <v>4290</v>
      </c>
      <c r="C511" s="20" t="s">
        <v>4291</v>
      </c>
      <c r="D511" s="20" t="s">
        <v>188</v>
      </c>
      <c r="E511" s="20" t="s">
        <v>89</v>
      </c>
      <c r="F511" s="21">
        <v>2001.0</v>
      </c>
      <c r="G511" s="21" t="s">
        <v>4292</v>
      </c>
      <c r="H511" s="23" t="s">
        <v>4293</v>
      </c>
      <c r="I511" s="21" t="s">
        <v>4294</v>
      </c>
      <c r="J511" s="24" t="s">
        <v>4295</v>
      </c>
      <c r="K511" s="19"/>
      <c r="L511" s="19"/>
      <c r="M511" s="19" t="s">
        <v>110</v>
      </c>
      <c r="N511" s="19"/>
      <c r="O511" s="19"/>
      <c r="P511" s="19" t="s">
        <v>2096</v>
      </c>
      <c r="Q511" s="25" t="s">
        <v>4296</v>
      </c>
      <c r="R511" s="25">
        <v>170.0</v>
      </c>
      <c r="S511" s="19" t="s">
        <v>101</v>
      </c>
      <c r="T511" s="19"/>
      <c r="U511" s="25"/>
      <c r="V511" s="25"/>
      <c r="W511" s="4"/>
      <c r="X511" s="4"/>
      <c r="Y511" s="4"/>
      <c r="Z511" s="4"/>
    </row>
    <row r="512" ht="15.0" hidden="1" customHeight="1">
      <c r="A512" s="19" t="s">
        <v>4297</v>
      </c>
      <c r="B512" s="19" t="s">
        <v>4298</v>
      </c>
      <c r="C512" s="20" t="s">
        <v>363</v>
      </c>
      <c r="D512" s="20" t="s">
        <v>364</v>
      </c>
      <c r="E512" s="20" t="s">
        <v>89</v>
      </c>
      <c r="F512" s="21">
        <v>2012.0</v>
      </c>
      <c r="G512" s="21" t="s">
        <v>4299</v>
      </c>
      <c r="H512" s="23" t="s">
        <v>4300</v>
      </c>
      <c r="I512" s="21" t="s">
        <v>4301</v>
      </c>
      <c r="J512" s="24" t="s">
        <v>4302</v>
      </c>
      <c r="K512" s="19" t="s">
        <v>4303</v>
      </c>
      <c r="L512" s="24" t="s">
        <v>4304</v>
      </c>
      <c r="M512" s="19" t="s">
        <v>110</v>
      </c>
      <c r="N512" s="19"/>
      <c r="O512" s="19" t="s">
        <v>591</v>
      </c>
      <c r="P512" s="19" t="s">
        <v>4305</v>
      </c>
      <c r="Q512" s="25" t="s">
        <v>4306</v>
      </c>
      <c r="R512" s="25">
        <v>300.0</v>
      </c>
      <c r="S512" s="19" t="s">
        <v>101</v>
      </c>
      <c r="T512" s="19"/>
      <c r="U512" s="25"/>
      <c r="V512" s="25"/>
      <c r="W512" s="4"/>
      <c r="X512" s="4"/>
      <c r="Y512" s="4"/>
      <c r="Z512" s="4"/>
    </row>
    <row r="513" ht="15.0" hidden="1" customHeight="1">
      <c r="A513" s="19" t="s">
        <v>4307</v>
      </c>
      <c r="B513" s="19" t="s">
        <v>4308</v>
      </c>
      <c r="C513" s="20" t="s">
        <v>2625</v>
      </c>
      <c r="D513" s="20" t="s">
        <v>400</v>
      </c>
      <c r="E513" s="20" t="s">
        <v>89</v>
      </c>
      <c r="F513" s="21">
        <v>2014.0</v>
      </c>
      <c r="G513" s="21" t="s">
        <v>4309</v>
      </c>
      <c r="H513" s="23" t="s">
        <v>4310</v>
      </c>
      <c r="I513" s="21" t="s">
        <v>4311</v>
      </c>
      <c r="J513" s="24" t="s">
        <v>4312</v>
      </c>
      <c r="K513" s="19"/>
      <c r="L513" s="19"/>
      <c r="M513" s="19"/>
      <c r="N513" s="19"/>
      <c r="O513" s="19" t="s">
        <v>731</v>
      </c>
      <c r="P513" s="19" t="s">
        <v>4313</v>
      </c>
      <c r="Q513" s="25" t="s">
        <v>884</v>
      </c>
      <c r="R513" s="25" t="s">
        <v>2712</v>
      </c>
      <c r="S513" s="19" t="s">
        <v>101</v>
      </c>
      <c r="T513" s="19"/>
      <c r="U513" s="25"/>
      <c r="V513" s="25"/>
      <c r="W513" s="4"/>
      <c r="X513" s="4"/>
      <c r="Y513" s="4"/>
      <c r="Z513" s="4"/>
    </row>
    <row r="514" ht="15.0" hidden="1" customHeight="1">
      <c r="A514" s="21" t="s">
        <v>4314</v>
      </c>
      <c r="B514" s="19"/>
      <c r="C514" s="21" t="s">
        <v>4315</v>
      </c>
      <c r="D514" s="20"/>
      <c r="E514" s="21" t="s">
        <v>151</v>
      </c>
      <c r="F514" s="21">
        <v>2018.0</v>
      </c>
      <c r="G514" s="21"/>
      <c r="H514" s="23" t="s">
        <v>4316</v>
      </c>
      <c r="I514" s="21"/>
      <c r="J514" s="19"/>
      <c r="K514" s="19"/>
      <c r="L514" s="19"/>
      <c r="M514" s="21" t="s">
        <v>110</v>
      </c>
      <c r="N514" s="19"/>
      <c r="O514" s="19"/>
      <c r="P514" s="19"/>
      <c r="Q514" s="25"/>
      <c r="R514" s="69">
        <v>44206.0</v>
      </c>
      <c r="S514" s="21" t="s">
        <v>159</v>
      </c>
      <c r="T514" s="21" t="s">
        <v>3467</v>
      </c>
      <c r="U514" s="34"/>
      <c r="V514" s="34">
        <v>44293.0</v>
      </c>
      <c r="W514" s="4"/>
      <c r="X514" s="4"/>
      <c r="Y514" s="4"/>
      <c r="Z514" s="4"/>
    </row>
    <row r="515" ht="15.0" hidden="1" customHeight="1">
      <c r="A515" s="21" t="s">
        <v>4317</v>
      </c>
      <c r="B515" s="19" t="s">
        <v>4318</v>
      </c>
      <c r="C515" s="20" t="s">
        <v>1169</v>
      </c>
      <c r="D515" s="20" t="s">
        <v>88</v>
      </c>
      <c r="E515" s="20" t="s">
        <v>89</v>
      </c>
      <c r="F515" s="37">
        <v>41365.0</v>
      </c>
      <c r="G515" s="21" t="s">
        <v>4319</v>
      </c>
      <c r="H515" s="23" t="s">
        <v>4320</v>
      </c>
      <c r="I515" s="19"/>
      <c r="J515" s="19"/>
      <c r="K515" s="19"/>
      <c r="L515" s="19"/>
      <c r="M515" s="19" t="s">
        <v>110</v>
      </c>
      <c r="N515" s="19"/>
      <c r="O515" s="19" t="s">
        <v>264</v>
      </c>
      <c r="P515" s="19" t="s">
        <v>474</v>
      </c>
      <c r="Q515" s="25"/>
      <c r="R515" s="25" t="s">
        <v>112</v>
      </c>
      <c r="S515" s="19" t="s">
        <v>159</v>
      </c>
      <c r="T515" s="19" t="s">
        <v>4321</v>
      </c>
      <c r="U515" s="38"/>
      <c r="V515" s="38">
        <v>42632.0</v>
      </c>
      <c r="W515" s="4"/>
      <c r="X515" s="4"/>
      <c r="Y515" s="4"/>
      <c r="Z515" s="4"/>
    </row>
    <row r="516" ht="15.0" hidden="1" customHeight="1">
      <c r="A516" s="21" t="s">
        <v>4322</v>
      </c>
      <c r="B516" s="21" t="s">
        <v>4323</v>
      </c>
      <c r="C516" s="21" t="s">
        <v>4324</v>
      </c>
      <c r="D516" s="20"/>
      <c r="E516" s="21" t="s">
        <v>4325</v>
      </c>
      <c r="F516" s="21">
        <v>1997.0</v>
      </c>
      <c r="G516" s="21"/>
      <c r="H516" s="49" t="s">
        <v>4326</v>
      </c>
      <c r="I516" s="21"/>
      <c r="J516" s="19"/>
      <c r="K516" s="19"/>
      <c r="L516" s="19"/>
      <c r="M516" s="19"/>
      <c r="N516" s="19"/>
      <c r="O516" s="19"/>
      <c r="P516" s="19"/>
      <c r="Q516" s="25"/>
      <c r="R516" s="25"/>
      <c r="S516" s="21" t="s">
        <v>101</v>
      </c>
      <c r="T516" s="19"/>
      <c r="U516" s="25"/>
      <c r="V516" s="25"/>
      <c r="W516" s="4"/>
      <c r="X516" s="4"/>
      <c r="Y516" s="4"/>
      <c r="Z516" s="4"/>
    </row>
    <row r="517" ht="15.0" customHeight="1">
      <c r="A517" s="19" t="s">
        <v>4327</v>
      </c>
      <c r="B517" s="19" t="s">
        <v>4328</v>
      </c>
      <c r="C517" s="20" t="s">
        <v>3619</v>
      </c>
      <c r="D517" s="20" t="s">
        <v>3620</v>
      </c>
      <c r="E517" s="20" t="s">
        <v>3621</v>
      </c>
      <c r="F517" s="21">
        <v>2007.0</v>
      </c>
      <c r="G517" s="21" t="s">
        <v>4329</v>
      </c>
      <c r="H517" s="23" t="s">
        <v>4330</v>
      </c>
      <c r="I517" s="21" t="s">
        <v>4331</v>
      </c>
      <c r="J517" s="24" t="s">
        <v>4332</v>
      </c>
      <c r="K517" s="19" t="s">
        <v>4333</v>
      </c>
      <c r="L517" s="24" t="s">
        <v>4334</v>
      </c>
      <c r="M517" s="19" t="s">
        <v>96</v>
      </c>
      <c r="N517" s="19" t="s">
        <v>4335</v>
      </c>
      <c r="O517" s="19" t="s">
        <v>648</v>
      </c>
      <c r="P517" s="19" t="s">
        <v>4336</v>
      </c>
      <c r="Q517" s="25" t="s">
        <v>4337</v>
      </c>
      <c r="R517" s="25">
        <v>12.0</v>
      </c>
      <c r="S517" s="19" t="s">
        <v>101</v>
      </c>
      <c r="T517" s="19"/>
      <c r="U517" s="25"/>
      <c r="V517" s="25"/>
      <c r="W517" s="4"/>
      <c r="X517" s="4"/>
      <c r="Y517" s="4"/>
      <c r="Z517" s="4"/>
    </row>
    <row r="518" ht="15.0" hidden="1" customHeight="1">
      <c r="A518" s="19" t="s">
        <v>4317</v>
      </c>
      <c r="B518" s="19" t="s">
        <v>4318</v>
      </c>
      <c r="C518" s="20" t="s">
        <v>1169</v>
      </c>
      <c r="D518" s="20" t="s">
        <v>88</v>
      </c>
      <c r="E518" s="20" t="s">
        <v>89</v>
      </c>
      <c r="F518" s="21">
        <v>2012.0</v>
      </c>
      <c r="G518" s="21" t="s">
        <v>4338</v>
      </c>
      <c r="H518" s="23" t="s">
        <v>4320</v>
      </c>
      <c r="I518" s="19"/>
      <c r="J518" s="19"/>
      <c r="K518" s="19"/>
      <c r="L518" s="19"/>
      <c r="M518" s="19" t="s">
        <v>110</v>
      </c>
      <c r="N518" s="19"/>
      <c r="O518" s="19" t="s">
        <v>264</v>
      </c>
      <c r="P518" s="19" t="s">
        <v>474</v>
      </c>
      <c r="Q518" s="25"/>
      <c r="R518" s="25" t="s">
        <v>112</v>
      </c>
      <c r="S518" s="19" t="s">
        <v>159</v>
      </c>
      <c r="T518" s="19" t="s">
        <v>4321</v>
      </c>
      <c r="U518" s="25"/>
      <c r="V518" s="25">
        <v>2020.0</v>
      </c>
      <c r="W518" s="4"/>
      <c r="X518" s="4"/>
      <c r="Y518" s="4"/>
      <c r="Z518" s="4"/>
    </row>
    <row r="519" ht="15.0" hidden="1" customHeight="1">
      <c r="A519" s="19" t="s">
        <v>4339</v>
      </c>
      <c r="B519" s="19" t="s">
        <v>4340</v>
      </c>
      <c r="C519" s="20" t="s">
        <v>2319</v>
      </c>
      <c r="D519" s="20" t="s">
        <v>2320</v>
      </c>
      <c r="E519" s="20" t="s">
        <v>2321</v>
      </c>
      <c r="F519" s="22">
        <v>40576.0</v>
      </c>
      <c r="G519" s="21" t="s">
        <v>4341</v>
      </c>
      <c r="H519" s="30" t="s">
        <v>4342</v>
      </c>
      <c r="I519" s="21" t="s">
        <v>4343</v>
      </c>
      <c r="J519" s="19"/>
      <c r="K519" s="19"/>
      <c r="L519" s="19"/>
      <c r="M519" s="19" t="s">
        <v>110</v>
      </c>
      <c r="N519" s="19"/>
      <c r="O519" s="19"/>
      <c r="P519" s="19"/>
      <c r="Q519" s="25" t="s">
        <v>212</v>
      </c>
      <c r="R519" s="25">
        <v>76.0</v>
      </c>
      <c r="S519" s="19" t="s">
        <v>159</v>
      </c>
      <c r="T519" s="19" t="s">
        <v>4344</v>
      </c>
      <c r="U519" s="25"/>
      <c r="V519" s="25">
        <v>2017.0</v>
      </c>
      <c r="W519" s="4"/>
      <c r="X519" s="4"/>
      <c r="Y519" s="4"/>
      <c r="Z519" s="4"/>
    </row>
    <row r="520" ht="15.0" hidden="1" customHeight="1">
      <c r="A520" s="19" t="s">
        <v>4345</v>
      </c>
      <c r="B520" s="19" t="s">
        <v>4346</v>
      </c>
      <c r="C520" s="20" t="s">
        <v>351</v>
      </c>
      <c r="D520" s="20" t="s">
        <v>352</v>
      </c>
      <c r="E520" s="20" t="s">
        <v>89</v>
      </c>
      <c r="F520" s="37">
        <v>42278.0</v>
      </c>
      <c r="G520" s="21" t="s">
        <v>4347</v>
      </c>
      <c r="H520" s="30" t="s">
        <v>4348</v>
      </c>
      <c r="I520" s="21" t="s">
        <v>4349</v>
      </c>
      <c r="J520" s="24" t="s">
        <v>4350</v>
      </c>
      <c r="K520" s="19" t="s">
        <v>4351</v>
      </c>
      <c r="L520" s="24" t="s">
        <v>4352</v>
      </c>
      <c r="M520" s="19" t="s">
        <v>110</v>
      </c>
      <c r="N520" s="19"/>
      <c r="O520" s="19" t="s">
        <v>975</v>
      </c>
      <c r="P520" s="19" t="s">
        <v>4353</v>
      </c>
      <c r="Q520" s="25" t="s">
        <v>4354</v>
      </c>
      <c r="R520" s="25">
        <v>101.0</v>
      </c>
      <c r="S520" s="19" t="s">
        <v>101</v>
      </c>
      <c r="T520" s="19"/>
      <c r="U520" s="25"/>
      <c r="V520" s="25"/>
      <c r="W520" s="4"/>
      <c r="X520" s="4"/>
      <c r="Y520" s="4"/>
      <c r="Z520" s="4"/>
    </row>
    <row r="521" ht="15.0" hidden="1" customHeight="1">
      <c r="A521" s="19" t="s">
        <v>4355</v>
      </c>
      <c r="B521" s="19" t="s">
        <v>4356</v>
      </c>
      <c r="C521" s="20" t="s">
        <v>4357</v>
      </c>
      <c r="D521" s="20" t="s">
        <v>3905</v>
      </c>
      <c r="E521" s="20" t="s">
        <v>151</v>
      </c>
      <c r="F521" s="21">
        <v>2012.0</v>
      </c>
      <c r="G521" s="21" t="s">
        <v>4358</v>
      </c>
      <c r="H521" s="23" t="s">
        <v>4359</v>
      </c>
      <c r="I521" s="21" t="s">
        <v>4360</v>
      </c>
      <c r="J521" s="24" t="s">
        <v>4361</v>
      </c>
      <c r="K521" s="19" t="s">
        <v>4362</v>
      </c>
      <c r="L521" s="24" t="s">
        <v>4363</v>
      </c>
      <c r="M521" s="19" t="s">
        <v>110</v>
      </c>
      <c r="N521" s="19"/>
      <c r="O521" s="19"/>
      <c r="P521" s="19"/>
      <c r="Q521" s="25" t="s">
        <v>4364</v>
      </c>
      <c r="R521" s="25">
        <v>30.0</v>
      </c>
      <c r="S521" s="19" t="s">
        <v>101</v>
      </c>
      <c r="T521" s="19"/>
      <c r="U521" s="25"/>
      <c r="V521" s="25"/>
      <c r="W521" s="4"/>
      <c r="X521" s="4"/>
      <c r="Y521" s="4"/>
      <c r="Z521" s="4"/>
    </row>
    <row r="522" ht="15.0" hidden="1" customHeight="1">
      <c r="A522" s="19" t="s">
        <v>4365</v>
      </c>
      <c r="B522" s="19" t="s">
        <v>4365</v>
      </c>
      <c r="C522" s="20" t="s">
        <v>4366</v>
      </c>
      <c r="D522" s="20" t="s">
        <v>4367</v>
      </c>
      <c r="E522" s="20" t="s">
        <v>89</v>
      </c>
      <c r="F522" s="21">
        <v>2019.0</v>
      </c>
      <c r="G522" s="21" t="s">
        <v>4368</v>
      </c>
      <c r="H522" s="23" t="s">
        <v>4369</v>
      </c>
      <c r="I522" s="21" t="s">
        <v>4370</v>
      </c>
      <c r="J522" s="19"/>
      <c r="K522" s="19"/>
      <c r="L522" s="19"/>
      <c r="M522" s="19" t="s">
        <v>110</v>
      </c>
      <c r="N522" s="19"/>
      <c r="O522" s="19"/>
      <c r="P522" s="19"/>
      <c r="Q522" s="25" t="s">
        <v>4371</v>
      </c>
      <c r="R522" s="39">
        <v>44106.0</v>
      </c>
      <c r="S522" s="19" t="s">
        <v>101</v>
      </c>
      <c r="T522" s="19"/>
      <c r="U522" s="25"/>
      <c r="V522" s="25"/>
      <c r="W522" s="4"/>
      <c r="X522" s="4"/>
      <c r="Y522" s="4"/>
      <c r="Z522" s="4"/>
    </row>
    <row r="523" ht="15.0" hidden="1" customHeight="1">
      <c r="A523" s="19" t="s">
        <v>4372</v>
      </c>
      <c r="B523" s="19" t="s">
        <v>4373</v>
      </c>
      <c r="C523" s="20" t="s">
        <v>4374</v>
      </c>
      <c r="D523" s="20" t="s">
        <v>88</v>
      </c>
      <c r="E523" s="20" t="s">
        <v>89</v>
      </c>
      <c r="F523" s="21">
        <v>2016.0</v>
      </c>
      <c r="G523" s="21" t="s">
        <v>4375</v>
      </c>
      <c r="H523" s="30" t="s">
        <v>4376</v>
      </c>
      <c r="I523" s="21" t="s">
        <v>4377</v>
      </c>
      <c r="J523" s="24" t="s">
        <v>4378</v>
      </c>
      <c r="K523" s="19" t="s">
        <v>4379</v>
      </c>
      <c r="L523" s="24" t="s">
        <v>4380</v>
      </c>
      <c r="M523" s="19" t="s">
        <v>110</v>
      </c>
      <c r="N523" s="19"/>
      <c r="O523" s="19" t="s">
        <v>731</v>
      </c>
      <c r="P523" s="19" t="s">
        <v>223</v>
      </c>
      <c r="Q523" s="25" t="s">
        <v>4381</v>
      </c>
      <c r="R523" s="25">
        <v>50.0</v>
      </c>
      <c r="S523" s="19" t="s">
        <v>159</v>
      </c>
      <c r="T523" s="21" t="s">
        <v>4382</v>
      </c>
      <c r="U523" s="31"/>
      <c r="V523" s="31">
        <v>2021.0</v>
      </c>
      <c r="W523" s="4"/>
      <c r="X523" s="4"/>
      <c r="Y523" s="4"/>
      <c r="Z523" s="4"/>
    </row>
    <row r="524" ht="15.0" hidden="1" customHeight="1">
      <c r="A524" s="19" t="s">
        <v>4383</v>
      </c>
      <c r="B524" s="19" t="s">
        <v>4384</v>
      </c>
      <c r="C524" s="20" t="s">
        <v>894</v>
      </c>
      <c r="D524" s="20" t="s">
        <v>773</v>
      </c>
      <c r="E524" s="20" t="s">
        <v>151</v>
      </c>
      <c r="F524" s="22">
        <v>40179.0</v>
      </c>
      <c r="G524" s="21" t="s">
        <v>4385</v>
      </c>
      <c r="H524" s="23" t="s">
        <v>4386</v>
      </c>
      <c r="I524" s="21" t="s">
        <v>4387</v>
      </c>
      <c r="J524" s="24" t="s">
        <v>4388</v>
      </c>
      <c r="K524" s="25" t="s">
        <v>4389</v>
      </c>
      <c r="L524" s="24" t="s">
        <v>4390</v>
      </c>
      <c r="M524" s="19" t="s">
        <v>110</v>
      </c>
      <c r="N524" s="19"/>
      <c r="O524" s="19" t="s">
        <v>731</v>
      </c>
      <c r="P524" s="19" t="s">
        <v>2507</v>
      </c>
      <c r="Q524" s="25" t="s">
        <v>4391</v>
      </c>
      <c r="R524" s="25">
        <v>73.0</v>
      </c>
      <c r="S524" s="19" t="s">
        <v>101</v>
      </c>
      <c r="T524" s="19"/>
      <c r="U524" s="25"/>
      <c r="V524" s="25"/>
      <c r="W524" s="4"/>
      <c r="X524" s="4"/>
      <c r="Y524" s="4"/>
      <c r="Z524" s="4"/>
    </row>
    <row r="525" ht="15.0" hidden="1" customHeight="1">
      <c r="A525" s="19" t="s">
        <v>4392</v>
      </c>
      <c r="B525" s="19" t="s">
        <v>4392</v>
      </c>
      <c r="C525" s="19"/>
      <c r="D525" s="19"/>
      <c r="E525" s="19"/>
      <c r="F525" s="19"/>
      <c r="G525" s="21" t="s">
        <v>4393</v>
      </c>
      <c r="H525" s="30" t="s">
        <v>4394</v>
      </c>
      <c r="I525" s="19"/>
      <c r="J525" s="19"/>
      <c r="K525" s="19"/>
      <c r="L525" s="19"/>
      <c r="M525" s="19"/>
      <c r="N525" s="19"/>
      <c r="O525" s="19"/>
      <c r="P525" s="19"/>
      <c r="Q525" s="25"/>
      <c r="R525" s="25"/>
      <c r="S525" s="19" t="s">
        <v>101</v>
      </c>
      <c r="T525" s="19"/>
      <c r="U525" s="25"/>
      <c r="V525" s="25"/>
      <c r="W525" s="4"/>
      <c r="X525" s="4"/>
      <c r="Y525" s="4"/>
      <c r="Z525" s="4"/>
    </row>
    <row r="526" ht="15.0" hidden="1" customHeight="1">
      <c r="A526" s="19" t="s">
        <v>4395</v>
      </c>
      <c r="B526" s="19" t="s">
        <v>4396</v>
      </c>
      <c r="C526" s="20" t="s">
        <v>4397</v>
      </c>
      <c r="D526" s="20" t="s">
        <v>1446</v>
      </c>
      <c r="E526" s="20" t="s">
        <v>140</v>
      </c>
      <c r="F526" s="21">
        <v>2011.0</v>
      </c>
      <c r="G526" s="21" t="s">
        <v>4398</v>
      </c>
      <c r="H526" s="23" t="s">
        <v>4399</v>
      </c>
      <c r="I526" s="19"/>
      <c r="J526" s="19"/>
      <c r="K526" s="19"/>
      <c r="L526" s="19"/>
      <c r="M526" s="19" t="s">
        <v>110</v>
      </c>
      <c r="N526" s="19"/>
      <c r="O526" s="19"/>
      <c r="P526" s="19"/>
      <c r="Q526" s="25" t="s">
        <v>223</v>
      </c>
      <c r="R526" s="25">
        <v>15.0</v>
      </c>
      <c r="S526" s="19" t="s">
        <v>101</v>
      </c>
      <c r="T526" s="19"/>
      <c r="U526" s="25"/>
      <c r="V526" s="25"/>
      <c r="W526" s="4"/>
      <c r="X526" s="4"/>
      <c r="Y526" s="4"/>
      <c r="Z526" s="4"/>
    </row>
    <row r="527" ht="15.0" hidden="1" customHeight="1">
      <c r="A527" s="19" t="s">
        <v>4400</v>
      </c>
      <c r="B527" s="19" t="s">
        <v>4401</v>
      </c>
      <c r="C527" s="20" t="s">
        <v>138</v>
      </c>
      <c r="D527" s="20" t="s">
        <v>139</v>
      </c>
      <c r="E527" s="20" t="s">
        <v>140</v>
      </c>
      <c r="F527" s="21">
        <v>2018.0</v>
      </c>
      <c r="G527" s="21" t="s">
        <v>4402</v>
      </c>
      <c r="H527" s="30" t="s">
        <v>4403</v>
      </c>
      <c r="I527" s="21" t="s">
        <v>4404</v>
      </c>
      <c r="J527" s="24" t="s">
        <v>4405</v>
      </c>
      <c r="K527" s="19"/>
      <c r="L527" s="19"/>
      <c r="M527" s="19" t="s">
        <v>110</v>
      </c>
      <c r="N527" s="19"/>
      <c r="O527" s="19"/>
      <c r="P527" s="19"/>
      <c r="Q527" s="25" t="s">
        <v>474</v>
      </c>
      <c r="R527" s="25">
        <v>25.0</v>
      </c>
      <c r="S527" s="19" t="s">
        <v>101</v>
      </c>
      <c r="T527" s="19"/>
      <c r="U527" s="25"/>
      <c r="V527" s="25"/>
      <c r="W527" s="4"/>
      <c r="X527" s="4"/>
      <c r="Y527" s="4"/>
      <c r="Z527" s="4"/>
    </row>
    <row r="528" ht="15.0" hidden="1" customHeight="1">
      <c r="A528" s="19" t="s">
        <v>4406</v>
      </c>
      <c r="B528" s="19" t="s">
        <v>4406</v>
      </c>
      <c r="C528" s="20"/>
      <c r="D528" s="19"/>
      <c r="E528" s="20" t="s">
        <v>89</v>
      </c>
      <c r="F528" s="21">
        <v>1984.0</v>
      </c>
      <c r="G528" s="21" t="s">
        <v>4407</v>
      </c>
      <c r="H528" s="23" t="s">
        <v>4408</v>
      </c>
      <c r="I528" s="21" t="s">
        <v>4409</v>
      </c>
      <c r="J528" s="24" t="s">
        <v>4410</v>
      </c>
      <c r="K528" s="19"/>
      <c r="L528" s="19"/>
      <c r="M528" s="19" t="s">
        <v>110</v>
      </c>
      <c r="N528" s="19"/>
      <c r="O528" s="19"/>
      <c r="P528" s="19"/>
      <c r="Q528" s="25" t="s">
        <v>290</v>
      </c>
      <c r="R528" s="25">
        <v>34.0</v>
      </c>
      <c r="S528" s="19" t="s">
        <v>101</v>
      </c>
      <c r="T528" s="19"/>
      <c r="U528" s="25"/>
      <c r="V528" s="25"/>
      <c r="W528" s="4"/>
      <c r="X528" s="4"/>
      <c r="Y528" s="4"/>
      <c r="Z528" s="4"/>
    </row>
    <row r="529" ht="15.0" hidden="1" customHeight="1">
      <c r="A529" s="19" t="s">
        <v>4411</v>
      </c>
      <c r="B529" s="25" t="s">
        <v>4412</v>
      </c>
      <c r="C529" s="33" t="s">
        <v>115</v>
      </c>
      <c r="D529" s="32" t="s">
        <v>115</v>
      </c>
      <c r="E529" s="32" t="s">
        <v>89</v>
      </c>
      <c r="F529" s="21">
        <v>2017.0</v>
      </c>
      <c r="G529" s="21" t="s">
        <v>4413</v>
      </c>
      <c r="H529" s="23" t="s">
        <v>4414</v>
      </c>
      <c r="I529" s="21" t="s">
        <v>4415</v>
      </c>
      <c r="J529" s="24" t="s">
        <v>4416</v>
      </c>
      <c r="K529" s="19" t="s">
        <v>4417</v>
      </c>
      <c r="L529" s="24" t="s">
        <v>4418</v>
      </c>
      <c r="M529" s="19" t="s">
        <v>110</v>
      </c>
      <c r="N529" s="19"/>
      <c r="O529" s="25" t="s">
        <v>731</v>
      </c>
      <c r="P529" s="19" t="s">
        <v>884</v>
      </c>
      <c r="Q529" s="25" t="s">
        <v>3819</v>
      </c>
      <c r="R529" s="25">
        <v>46.0</v>
      </c>
      <c r="S529" s="19" t="s">
        <v>101</v>
      </c>
      <c r="T529" s="19"/>
      <c r="U529" s="25"/>
      <c r="V529" s="25"/>
      <c r="W529" s="4"/>
      <c r="X529" s="4"/>
      <c r="Y529" s="4"/>
      <c r="Z529" s="4"/>
    </row>
    <row r="530" ht="15.0" hidden="1" customHeight="1">
      <c r="A530" s="19" t="s">
        <v>4419</v>
      </c>
      <c r="B530" s="19" t="s">
        <v>4419</v>
      </c>
      <c r="C530" s="33" t="s">
        <v>177</v>
      </c>
      <c r="D530" s="32" t="s">
        <v>125</v>
      </c>
      <c r="E530" s="32" t="s">
        <v>126</v>
      </c>
      <c r="F530" s="38">
        <v>39242.0</v>
      </c>
      <c r="G530" s="31" t="s">
        <v>4420</v>
      </c>
      <c r="H530" s="23" t="s">
        <v>4421</v>
      </c>
      <c r="I530" s="21" t="s">
        <v>4422</v>
      </c>
      <c r="J530" s="24" t="s">
        <v>4423</v>
      </c>
      <c r="K530" s="19"/>
      <c r="L530" s="19"/>
      <c r="M530" s="19" t="s">
        <v>110</v>
      </c>
      <c r="N530" s="19"/>
      <c r="O530" s="25" t="s">
        <v>371</v>
      </c>
      <c r="P530" s="19" t="s">
        <v>4424</v>
      </c>
      <c r="Q530" s="25" t="s">
        <v>4425</v>
      </c>
      <c r="R530" s="25">
        <v>27.0</v>
      </c>
      <c r="S530" s="19" t="s">
        <v>101</v>
      </c>
      <c r="T530" s="19"/>
      <c r="U530" s="25"/>
      <c r="V530" s="25"/>
      <c r="W530" s="4"/>
      <c r="X530" s="4"/>
      <c r="Y530" s="4"/>
      <c r="Z530" s="4"/>
    </row>
    <row r="531" ht="15.0" hidden="1" customHeight="1">
      <c r="A531" s="19" t="s">
        <v>4426</v>
      </c>
      <c r="B531" s="19" t="s">
        <v>4427</v>
      </c>
      <c r="C531" s="20" t="s">
        <v>968</v>
      </c>
      <c r="D531" s="20" t="s">
        <v>88</v>
      </c>
      <c r="E531" s="20" t="s">
        <v>89</v>
      </c>
      <c r="F531" s="31">
        <v>1994.0</v>
      </c>
      <c r="G531" s="31" t="s">
        <v>4428</v>
      </c>
      <c r="H531" s="23" t="s">
        <v>4429</v>
      </c>
      <c r="I531" s="21" t="s">
        <v>4430</v>
      </c>
      <c r="J531" s="24" t="s">
        <v>4431</v>
      </c>
      <c r="K531" s="19"/>
      <c r="L531" s="19"/>
      <c r="M531" s="19" t="s">
        <v>110</v>
      </c>
      <c r="N531" s="19"/>
      <c r="O531" s="19"/>
      <c r="P531" s="19"/>
      <c r="Q531" s="25" t="s">
        <v>4432</v>
      </c>
      <c r="R531" s="25">
        <v>78.0</v>
      </c>
      <c r="S531" s="19" t="s">
        <v>101</v>
      </c>
      <c r="T531" s="19"/>
      <c r="U531" s="25"/>
      <c r="V531" s="25"/>
      <c r="W531" s="4"/>
      <c r="X531" s="4"/>
      <c r="Y531" s="4"/>
      <c r="Z531" s="4"/>
    </row>
    <row r="532" ht="15.0" hidden="1" customHeight="1">
      <c r="A532" s="19" t="s">
        <v>4433</v>
      </c>
      <c r="B532" s="19" t="s">
        <v>4434</v>
      </c>
      <c r="C532" s="33" t="s">
        <v>138</v>
      </c>
      <c r="D532" s="32" t="s">
        <v>139</v>
      </c>
      <c r="E532" s="32" t="s">
        <v>140</v>
      </c>
      <c r="F532" s="21">
        <v>2016.0</v>
      </c>
      <c r="G532" s="21" t="s">
        <v>4435</v>
      </c>
      <c r="H532" s="23" t="s">
        <v>4436</v>
      </c>
      <c r="I532" s="21" t="s">
        <v>4437</v>
      </c>
      <c r="J532" s="24" t="s">
        <v>4438</v>
      </c>
      <c r="K532" s="19"/>
      <c r="L532" s="19"/>
      <c r="M532" s="19" t="s">
        <v>110</v>
      </c>
      <c r="N532" s="19"/>
      <c r="O532" s="25" t="s">
        <v>264</v>
      </c>
      <c r="P532" s="19" t="s">
        <v>1082</v>
      </c>
      <c r="Q532" s="25" t="s">
        <v>4439</v>
      </c>
      <c r="R532" s="25">
        <v>23.0</v>
      </c>
      <c r="S532" s="19" t="s">
        <v>101</v>
      </c>
      <c r="T532" s="19"/>
      <c r="U532" s="25"/>
      <c r="V532" s="25"/>
      <c r="W532" s="4"/>
      <c r="X532" s="4"/>
      <c r="Y532" s="4"/>
      <c r="Z532" s="4"/>
    </row>
    <row r="533" ht="15.0" hidden="1" customHeight="1">
      <c r="A533" s="19" t="s">
        <v>4440</v>
      </c>
      <c r="B533" s="19" t="s">
        <v>4441</v>
      </c>
      <c r="C533" s="20" t="s">
        <v>4442</v>
      </c>
      <c r="D533" s="21" t="s">
        <v>261</v>
      </c>
      <c r="E533" s="32" t="s">
        <v>89</v>
      </c>
      <c r="F533" s="31">
        <v>2015.0</v>
      </c>
      <c r="G533" s="31" t="s">
        <v>4443</v>
      </c>
      <c r="H533" s="23" t="s">
        <v>4444</v>
      </c>
      <c r="I533" s="19"/>
      <c r="J533" s="19"/>
      <c r="K533" s="19"/>
      <c r="L533" s="19"/>
      <c r="M533" s="19" t="s">
        <v>110</v>
      </c>
      <c r="N533" s="19"/>
      <c r="O533" s="19"/>
      <c r="P533" s="19" t="s">
        <v>1107</v>
      </c>
      <c r="Q533" s="25"/>
      <c r="R533" s="25">
        <v>1.0</v>
      </c>
      <c r="S533" s="19" t="s">
        <v>101</v>
      </c>
      <c r="T533" s="19"/>
      <c r="U533" s="25"/>
      <c r="V533" s="25"/>
      <c r="W533" s="4"/>
      <c r="X533" s="4"/>
      <c r="Y533" s="4"/>
      <c r="Z533" s="4"/>
    </row>
    <row r="534" ht="15.0" hidden="1" customHeight="1">
      <c r="A534" s="19" t="s">
        <v>4445</v>
      </c>
      <c r="B534" s="19" t="s">
        <v>4446</v>
      </c>
      <c r="C534" s="33" t="s">
        <v>1094</v>
      </c>
      <c r="D534" s="32" t="s">
        <v>1094</v>
      </c>
      <c r="E534" s="32" t="s">
        <v>151</v>
      </c>
      <c r="F534" s="21">
        <v>2016.0</v>
      </c>
      <c r="G534" s="21" t="s">
        <v>4447</v>
      </c>
      <c r="H534" s="30" t="s">
        <v>4448</v>
      </c>
      <c r="I534" s="21" t="s">
        <v>4449</v>
      </c>
      <c r="J534" s="24" t="s">
        <v>4450</v>
      </c>
      <c r="K534" s="19"/>
      <c r="L534" s="19"/>
      <c r="M534" s="19" t="s">
        <v>110</v>
      </c>
      <c r="N534" s="19"/>
      <c r="O534" s="25" t="s">
        <v>371</v>
      </c>
      <c r="P534" s="19" t="s">
        <v>4451</v>
      </c>
      <c r="Q534" s="25" t="s">
        <v>212</v>
      </c>
      <c r="R534" s="25">
        <v>20.0</v>
      </c>
      <c r="S534" s="19" t="s">
        <v>101</v>
      </c>
      <c r="T534" s="19"/>
      <c r="U534" s="25"/>
      <c r="V534" s="25"/>
      <c r="W534" s="4"/>
      <c r="X534" s="4"/>
      <c r="Y534" s="4"/>
      <c r="Z534" s="4"/>
    </row>
    <row r="535" ht="15.0" hidden="1" customHeight="1">
      <c r="A535" s="19" t="s">
        <v>4452</v>
      </c>
      <c r="B535" s="19" t="s">
        <v>4452</v>
      </c>
      <c r="C535" s="33" t="s">
        <v>4178</v>
      </c>
      <c r="D535" s="32" t="s">
        <v>920</v>
      </c>
      <c r="E535" s="32" t="s">
        <v>89</v>
      </c>
      <c r="F535" s="38">
        <v>43739.0</v>
      </c>
      <c r="G535" s="31" t="s">
        <v>4453</v>
      </c>
      <c r="H535" s="23" t="s">
        <v>4454</v>
      </c>
      <c r="I535" s="21" t="s">
        <v>4455</v>
      </c>
      <c r="J535" s="24" t="s">
        <v>4456</v>
      </c>
      <c r="K535" s="19"/>
      <c r="L535" s="19"/>
      <c r="M535" s="19" t="s">
        <v>110</v>
      </c>
      <c r="N535" s="19"/>
      <c r="O535" s="19"/>
      <c r="P535" s="19"/>
      <c r="Q535" s="25" t="s">
        <v>212</v>
      </c>
      <c r="R535" s="35" t="s">
        <v>465</v>
      </c>
      <c r="S535" s="19" t="s">
        <v>101</v>
      </c>
      <c r="T535" s="19"/>
      <c r="U535" s="25"/>
      <c r="V535" s="25"/>
      <c r="W535" s="4"/>
      <c r="X535" s="4"/>
      <c r="Y535" s="4"/>
      <c r="Z535" s="4"/>
    </row>
    <row r="536" ht="15.0" hidden="1" customHeight="1">
      <c r="A536" s="19" t="s">
        <v>4457</v>
      </c>
      <c r="B536" s="19" t="s">
        <v>4458</v>
      </c>
      <c r="C536" s="20" t="s">
        <v>4459</v>
      </c>
      <c r="D536" s="20" t="s">
        <v>4460</v>
      </c>
      <c r="E536" s="20" t="s">
        <v>89</v>
      </c>
      <c r="F536" s="31">
        <v>2012.0</v>
      </c>
      <c r="G536" s="31" t="s">
        <v>4461</v>
      </c>
      <c r="H536" s="23" t="s">
        <v>4462</v>
      </c>
      <c r="I536" s="21" t="s">
        <v>4463</v>
      </c>
      <c r="J536" s="24" t="s">
        <v>4464</v>
      </c>
      <c r="K536" s="19"/>
      <c r="L536" s="19"/>
      <c r="M536" s="19" t="s">
        <v>110</v>
      </c>
      <c r="N536" s="19"/>
      <c r="O536" s="19"/>
      <c r="P536" s="19"/>
      <c r="Q536" s="25" t="s">
        <v>946</v>
      </c>
      <c r="R536" s="25">
        <v>57.0</v>
      </c>
      <c r="S536" s="19" t="s">
        <v>101</v>
      </c>
      <c r="T536" s="19"/>
      <c r="U536" s="25"/>
      <c r="V536" s="25"/>
      <c r="W536" s="4"/>
      <c r="X536" s="4"/>
      <c r="Y536" s="4"/>
      <c r="Z536" s="4"/>
    </row>
    <row r="537" ht="15.0" hidden="1" customHeight="1">
      <c r="A537" s="19" t="s">
        <v>4465</v>
      </c>
      <c r="B537" s="19" t="s">
        <v>4466</v>
      </c>
      <c r="C537" s="20" t="s">
        <v>363</v>
      </c>
      <c r="D537" s="20" t="s">
        <v>364</v>
      </c>
      <c r="E537" s="20" t="s">
        <v>89</v>
      </c>
      <c r="F537" s="21">
        <v>2016.0</v>
      </c>
      <c r="G537" s="21" t="s">
        <v>4467</v>
      </c>
      <c r="H537" s="23" t="s">
        <v>4468</v>
      </c>
      <c r="I537" s="21" t="s">
        <v>4469</v>
      </c>
      <c r="J537" s="24" t="s">
        <v>4470</v>
      </c>
      <c r="K537" s="19" t="s">
        <v>4471</v>
      </c>
      <c r="L537" s="24" t="s">
        <v>4472</v>
      </c>
      <c r="M537" s="19" t="s">
        <v>110</v>
      </c>
      <c r="N537" s="19"/>
      <c r="O537" s="19" t="s">
        <v>264</v>
      </c>
      <c r="P537" s="19" t="s">
        <v>4473</v>
      </c>
      <c r="Q537" s="25" t="s">
        <v>4474</v>
      </c>
      <c r="R537" s="25">
        <v>11.0</v>
      </c>
      <c r="S537" s="19" t="s">
        <v>101</v>
      </c>
      <c r="T537" s="19"/>
      <c r="U537" s="25"/>
      <c r="V537" s="25"/>
      <c r="W537" s="4"/>
      <c r="X537" s="4"/>
      <c r="Y537" s="4"/>
      <c r="Z537" s="4"/>
    </row>
    <row r="538" ht="15.0" hidden="1" customHeight="1">
      <c r="A538" s="19" t="s">
        <v>4475</v>
      </c>
      <c r="B538" s="19" t="s">
        <v>4476</v>
      </c>
      <c r="C538" s="20" t="s">
        <v>3677</v>
      </c>
      <c r="D538" s="20" t="s">
        <v>1455</v>
      </c>
      <c r="E538" s="20" t="s">
        <v>89</v>
      </c>
      <c r="F538" s="21">
        <v>2003.0</v>
      </c>
      <c r="G538" s="21" t="s">
        <v>4477</v>
      </c>
      <c r="H538" s="23" t="s">
        <v>4478</v>
      </c>
      <c r="I538" s="21" t="s">
        <v>4479</v>
      </c>
      <c r="J538" s="24" t="s">
        <v>4480</v>
      </c>
      <c r="K538" s="19" t="s">
        <v>4481</v>
      </c>
      <c r="L538" s="24" t="s">
        <v>4482</v>
      </c>
      <c r="M538" s="19" t="s">
        <v>110</v>
      </c>
      <c r="N538" s="19"/>
      <c r="O538" s="19"/>
      <c r="P538" s="19"/>
      <c r="Q538" s="25" t="s">
        <v>1808</v>
      </c>
      <c r="R538" s="25">
        <v>660.0</v>
      </c>
      <c r="S538" s="21" t="s">
        <v>159</v>
      </c>
      <c r="T538" s="21" t="s">
        <v>4483</v>
      </c>
      <c r="U538" s="31"/>
      <c r="V538" s="31">
        <v>2021.0</v>
      </c>
      <c r="W538" s="4"/>
      <c r="X538" s="4"/>
      <c r="Y538" s="4"/>
      <c r="Z538" s="4"/>
    </row>
    <row r="539" ht="15.0" hidden="1" customHeight="1">
      <c r="A539" s="19" t="s">
        <v>4484</v>
      </c>
      <c r="B539" s="19" t="s">
        <v>4484</v>
      </c>
      <c r="C539" s="20" t="s">
        <v>927</v>
      </c>
      <c r="D539" s="20" t="s">
        <v>88</v>
      </c>
      <c r="E539" s="20" t="s">
        <v>89</v>
      </c>
      <c r="F539" s="21">
        <v>1999.0</v>
      </c>
      <c r="G539" s="21" t="s">
        <v>4485</v>
      </c>
      <c r="H539" s="23" t="s">
        <v>4486</v>
      </c>
      <c r="I539" s="21" t="s">
        <v>4487</v>
      </c>
      <c r="J539" s="24" t="s">
        <v>4488</v>
      </c>
      <c r="K539" s="19"/>
      <c r="L539" s="19"/>
      <c r="M539" s="19" t="s">
        <v>110</v>
      </c>
      <c r="N539" s="19"/>
      <c r="O539" s="19"/>
      <c r="P539" s="19"/>
      <c r="Q539" s="25" t="s">
        <v>3598</v>
      </c>
      <c r="R539" s="25">
        <v>155.0</v>
      </c>
      <c r="S539" s="19" t="s">
        <v>101</v>
      </c>
      <c r="T539" s="19"/>
      <c r="U539" s="25"/>
      <c r="V539" s="25"/>
      <c r="W539" s="4"/>
      <c r="X539" s="4"/>
      <c r="Y539" s="4"/>
      <c r="Z539" s="4"/>
    </row>
    <row r="540" ht="15.0" hidden="1" customHeight="1">
      <c r="A540" s="19" t="s">
        <v>4489</v>
      </c>
      <c r="B540" s="19" t="s">
        <v>4490</v>
      </c>
      <c r="C540" s="20" t="s">
        <v>4491</v>
      </c>
      <c r="D540" s="21" t="s">
        <v>364</v>
      </c>
      <c r="E540" s="20" t="s">
        <v>89</v>
      </c>
      <c r="F540" s="21">
        <v>2014.0</v>
      </c>
      <c r="G540" s="21" t="s">
        <v>4492</v>
      </c>
      <c r="H540" s="23" t="s">
        <v>4493</v>
      </c>
      <c r="I540" s="21" t="s">
        <v>4494</v>
      </c>
      <c r="J540" s="24" t="s">
        <v>4495</v>
      </c>
      <c r="K540" s="19" t="s">
        <v>4496</v>
      </c>
      <c r="L540" s="24" t="s">
        <v>4497</v>
      </c>
      <c r="M540" s="19" t="s">
        <v>110</v>
      </c>
      <c r="N540" s="19"/>
      <c r="O540" s="19" t="s">
        <v>407</v>
      </c>
      <c r="P540" s="19" t="s">
        <v>2096</v>
      </c>
      <c r="Q540" s="25" t="s">
        <v>1088</v>
      </c>
      <c r="R540" s="25">
        <v>91.0</v>
      </c>
      <c r="S540" s="19" t="s">
        <v>101</v>
      </c>
      <c r="T540" s="19"/>
      <c r="U540" s="25"/>
      <c r="V540" s="25"/>
      <c r="W540" s="4"/>
      <c r="X540" s="4"/>
      <c r="Y540" s="4"/>
      <c r="Z540" s="4"/>
    </row>
    <row r="541" ht="15.0" hidden="1" customHeight="1">
      <c r="A541" s="19" t="s">
        <v>4498</v>
      </c>
      <c r="B541" s="19" t="s">
        <v>4498</v>
      </c>
      <c r="C541" s="20" t="s">
        <v>2543</v>
      </c>
      <c r="D541" s="20" t="s">
        <v>1119</v>
      </c>
      <c r="E541" s="20" t="s">
        <v>89</v>
      </c>
      <c r="F541" s="22">
        <v>40813.0</v>
      </c>
      <c r="G541" s="21" t="s">
        <v>4499</v>
      </c>
      <c r="H541" s="30" t="s">
        <v>4500</v>
      </c>
      <c r="I541" s="21" t="s">
        <v>4501</v>
      </c>
      <c r="J541" s="24" t="s">
        <v>4502</v>
      </c>
      <c r="K541" s="19"/>
      <c r="L541" s="19"/>
      <c r="M541" s="19" t="s">
        <v>110</v>
      </c>
      <c r="N541" s="19"/>
      <c r="O541" s="19" t="s">
        <v>264</v>
      </c>
      <c r="P541" s="19" t="s">
        <v>2816</v>
      </c>
      <c r="Q541" s="25" t="s">
        <v>266</v>
      </c>
      <c r="R541" s="25" t="s">
        <v>3626</v>
      </c>
      <c r="S541" s="19" t="s">
        <v>159</v>
      </c>
      <c r="T541" s="19" t="s">
        <v>2241</v>
      </c>
      <c r="U541" s="38"/>
      <c r="V541" s="38">
        <v>43811.0</v>
      </c>
      <c r="W541" s="4"/>
      <c r="X541" s="4"/>
      <c r="Y541" s="4"/>
      <c r="Z541" s="4"/>
    </row>
    <row r="542" ht="15.0" hidden="1" customHeight="1">
      <c r="A542" s="19" t="s">
        <v>4503</v>
      </c>
      <c r="B542" s="19" t="s">
        <v>4504</v>
      </c>
      <c r="C542" s="20" t="s">
        <v>1320</v>
      </c>
      <c r="D542" s="20" t="s">
        <v>1831</v>
      </c>
      <c r="E542" s="20" t="s">
        <v>89</v>
      </c>
      <c r="F542" s="21">
        <v>2017.0</v>
      </c>
      <c r="G542" s="21" t="s">
        <v>4505</v>
      </c>
      <c r="H542" s="23" t="s">
        <v>4506</v>
      </c>
      <c r="I542" s="21" t="s">
        <v>4507</v>
      </c>
      <c r="J542" s="24" t="s">
        <v>4508</v>
      </c>
      <c r="K542" s="19"/>
      <c r="L542" s="19"/>
      <c r="M542" s="19" t="s">
        <v>110</v>
      </c>
      <c r="N542" s="19"/>
      <c r="O542" s="19" t="s">
        <v>371</v>
      </c>
      <c r="P542" s="19"/>
      <c r="Q542" s="25"/>
      <c r="R542" s="25" t="s">
        <v>112</v>
      </c>
      <c r="S542" s="19" t="s">
        <v>101</v>
      </c>
      <c r="T542" s="19"/>
      <c r="U542" s="25"/>
      <c r="V542" s="25"/>
      <c r="W542" s="4"/>
      <c r="X542" s="4"/>
      <c r="Y542" s="4"/>
      <c r="Z542" s="4"/>
    </row>
    <row r="543" ht="15.0" hidden="1" customHeight="1">
      <c r="A543" s="19" t="s">
        <v>4509</v>
      </c>
      <c r="B543" s="19" t="s">
        <v>4510</v>
      </c>
      <c r="C543" s="20" t="s">
        <v>4511</v>
      </c>
      <c r="D543" s="20" t="s">
        <v>4512</v>
      </c>
      <c r="E543" s="20" t="s">
        <v>4061</v>
      </c>
      <c r="F543" s="40">
        <v>42125.0</v>
      </c>
      <c r="G543" s="21" t="s">
        <v>4513</v>
      </c>
      <c r="H543" s="23" t="s">
        <v>4514</v>
      </c>
      <c r="I543" s="21" t="s">
        <v>4515</v>
      </c>
      <c r="J543" s="24" t="s">
        <v>4516</v>
      </c>
      <c r="K543" s="19" t="s">
        <v>4517</v>
      </c>
      <c r="L543" s="24" t="s">
        <v>4518</v>
      </c>
      <c r="M543" s="19" t="s">
        <v>110</v>
      </c>
      <c r="N543" s="19"/>
      <c r="O543" s="19" t="s">
        <v>182</v>
      </c>
      <c r="P543" s="71">
        <v>71400.0</v>
      </c>
      <c r="Q543" s="73">
        <v>5000000.0</v>
      </c>
      <c r="R543" s="25">
        <v>29.0</v>
      </c>
      <c r="S543" s="19" t="s">
        <v>101</v>
      </c>
      <c r="T543" s="19"/>
      <c r="U543" s="25"/>
      <c r="V543" s="25"/>
      <c r="W543" s="4"/>
      <c r="X543" s="4"/>
      <c r="Y543" s="4"/>
      <c r="Z543" s="4"/>
    </row>
    <row r="544" ht="15.0" hidden="1" customHeight="1">
      <c r="A544" s="19" t="s">
        <v>4519</v>
      </c>
      <c r="B544" s="19" t="s">
        <v>4519</v>
      </c>
      <c r="C544" s="20" t="s">
        <v>87</v>
      </c>
      <c r="D544" s="20" t="s">
        <v>88</v>
      </c>
      <c r="E544" s="20" t="s">
        <v>89</v>
      </c>
      <c r="F544" s="19"/>
      <c r="G544" s="21" t="s">
        <v>4520</v>
      </c>
      <c r="H544" s="23" t="s">
        <v>4521</v>
      </c>
      <c r="I544" s="21" t="s">
        <v>4522</v>
      </c>
      <c r="J544" s="24" t="s">
        <v>4523</v>
      </c>
      <c r="K544" s="19"/>
      <c r="L544" s="19"/>
      <c r="M544" s="19" t="s">
        <v>110</v>
      </c>
      <c r="N544" s="19"/>
      <c r="O544" s="19"/>
      <c r="P544" s="19"/>
      <c r="Q544" s="73"/>
      <c r="R544" s="25"/>
      <c r="S544" s="19" t="s">
        <v>101</v>
      </c>
      <c r="T544" s="19"/>
      <c r="U544" s="25"/>
      <c r="V544" s="25"/>
      <c r="W544" s="4"/>
      <c r="X544" s="4"/>
      <c r="Y544" s="4"/>
      <c r="Z544" s="4"/>
    </row>
    <row r="545" ht="15.0" hidden="1" customHeight="1">
      <c r="A545" s="19" t="s">
        <v>4524</v>
      </c>
      <c r="B545" s="19" t="s">
        <v>4525</v>
      </c>
      <c r="C545" s="20" t="s">
        <v>2543</v>
      </c>
      <c r="D545" s="20" t="s">
        <v>1119</v>
      </c>
      <c r="E545" s="20" t="s">
        <v>89</v>
      </c>
      <c r="F545" s="21">
        <v>2016.0</v>
      </c>
      <c r="G545" s="21" t="s">
        <v>4526</v>
      </c>
      <c r="H545" s="23" t="s">
        <v>4527</v>
      </c>
      <c r="I545" s="21" t="s">
        <v>4528</v>
      </c>
      <c r="J545" s="24" t="s">
        <v>4529</v>
      </c>
      <c r="K545" s="19" t="s">
        <v>4530</v>
      </c>
      <c r="L545" s="24" t="s">
        <v>4531</v>
      </c>
      <c r="M545" s="19" t="s">
        <v>110</v>
      </c>
      <c r="N545" s="19"/>
      <c r="O545" s="19"/>
      <c r="P545" s="19"/>
      <c r="Q545" s="25" t="s">
        <v>827</v>
      </c>
      <c r="R545" s="25">
        <v>48.0</v>
      </c>
      <c r="S545" s="19" t="s">
        <v>101</v>
      </c>
      <c r="T545" s="19"/>
      <c r="U545" s="25"/>
      <c r="V545" s="25"/>
      <c r="W545" s="4"/>
      <c r="X545" s="4"/>
      <c r="Y545" s="4"/>
      <c r="Z545" s="4"/>
    </row>
    <row r="546" ht="15.0" hidden="1" customHeight="1">
      <c r="A546" s="19" t="s">
        <v>4532</v>
      </c>
      <c r="B546" s="19" t="s">
        <v>4533</v>
      </c>
      <c r="C546" s="20" t="s">
        <v>819</v>
      </c>
      <c r="D546" s="20" t="s">
        <v>364</v>
      </c>
      <c r="E546" s="20" t="s">
        <v>89</v>
      </c>
      <c r="F546" s="21">
        <v>2013.0</v>
      </c>
      <c r="G546" s="21" t="s">
        <v>4534</v>
      </c>
      <c r="H546" s="23" t="s">
        <v>4535</v>
      </c>
      <c r="I546" s="21" t="s">
        <v>4536</v>
      </c>
      <c r="J546" s="24" t="s">
        <v>4537</v>
      </c>
      <c r="K546" s="19" t="s">
        <v>4538</v>
      </c>
      <c r="L546" s="24" t="s">
        <v>4539</v>
      </c>
      <c r="M546" s="19" t="s">
        <v>110</v>
      </c>
      <c r="N546" s="19"/>
      <c r="O546" s="19" t="s">
        <v>2815</v>
      </c>
      <c r="P546" s="19" t="s">
        <v>4540</v>
      </c>
      <c r="Q546" s="25" t="s">
        <v>537</v>
      </c>
      <c r="R546" s="25">
        <v>41.0</v>
      </c>
      <c r="S546" s="19" t="s">
        <v>159</v>
      </c>
      <c r="T546" s="19" t="s">
        <v>4541</v>
      </c>
      <c r="U546" s="25"/>
      <c r="V546" s="25">
        <v>2020.0</v>
      </c>
      <c r="W546" s="4"/>
      <c r="X546" s="4"/>
      <c r="Y546" s="4"/>
      <c r="Z546" s="4"/>
    </row>
    <row r="547" ht="15.0" hidden="1" customHeight="1">
      <c r="A547" s="21" t="s">
        <v>4542</v>
      </c>
      <c r="B547" s="19" t="s">
        <v>4543</v>
      </c>
      <c r="C547" s="20" t="s">
        <v>4544</v>
      </c>
      <c r="D547" s="20" t="s">
        <v>753</v>
      </c>
      <c r="E547" s="20" t="s">
        <v>89</v>
      </c>
      <c r="F547" s="21">
        <v>2015.0</v>
      </c>
      <c r="G547" s="21" t="s">
        <v>4545</v>
      </c>
      <c r="H547" s="23" t="s">
        <v>4546</v>
      </c>
      <c r="I547" s="21" t="s">
        <v>4547</v>
      </c>
      <c r="J547" s="19"/>
      <c r="K547" s="19"/>
      <c r="L547" s="19"/>
      <c r="M547" s="19" t="s">
        <v>110</v>
      </c>
      <c r="N547" s="19"/>
      <c r="O547" s="19"/>
      <c r="P547" s="19"/>
      <c r="Q547" s="25" t="s">
        <v>2416</v>
      </c>
      <c r="R547" s="25">
        <v>42.0</v>
      </c>
      <c r="S547" s="19" t="s">
        <v>101</v>
      </c>
      <c r="T547" s="19"/>
      <c r="U547" s="25"/>
      <c r="V547" s="25"/>
      <c r="W547" s="4"/>
      <c r="X547" s="4"/>
      <c r="Y547" s="4"/>
      <c r="Z547" s="4"/>
    </row>
    <row r="548" ht="15.0" hidden="1" customHeight="1">
      <c r="A548" s="19" t="s">
        <v>4548</v>
      </c>
      <c r="B548" s="19" t="s">
        <v>4549</v>
      </c>
      <c r="C548" s="20" t="s">
        <v>3904</v>
      </c>
      <c r="D548" s="20" t="s">
        <v>3905</v>
      </c>
      <c r="E548" s="20" t="s">
        <v>151</v>
      </c>
      <c r="F548" s="22">
        <v>37257.0</v>
      </c>
      <c r="G548" s="21" t="s">
        <v>4550</v>
      </c>
      <c r="H548" s="23" t="s">
        <v>4551</v>
      </c>
      <c r="I548" s="21" t="s">
        <v>4552</v>
      </c>
      <c r="J548" s="24" t="s">
        <v>4553</v>
      </c>
      <c r="K548" s="19"/>
      <c r="L548" s="19"/>
      <c r="M548" s="19" t="s">
        <v>110</v>
      </c>
      <c r="N548" s="19"/>
      <c r="O548" s="19"/>
      <c r="P548" s="19"/>
      <c r="Q548" s="25" t="s">
        <v>266</v>
      </c>
      <c r="R548" s="25">
        <v>56.0</v>
      </c>
      <c r="S548" s="19" t="s">
        <v>101</v>
      </c>
      <c r="T548" s="19"/>
      <c r="U548" s="25"/>
      <c r="V548" s="25"/>
      <c r="W548" s="4"/>
      <c r="X548" s="4"/>
      <c r="Y548" s="4"/>
      <c r="Z548" s="4"/>
    </row>
    <row r="549" ht="15.0" hidden="1" customHeight="1">
      <c r="A549" s="19" t="s">
        <v>4554</v>
      </c>
      <c r="B549" s="19" t="s">
        <v>4555</v>
      </c>
      <c r="C549" s="20" t="s">
        <v>4556</v>
      </c>
      <c r="D549" s="20" t="s">
        <v>4557</v>
      </c>
      <c r="E549" s="20" t="s">
        <v>3982</v>
      </c>
      <c r="F549" s="21">
        <v>2012.0</v>
      </c>
      <c r="G549" s="21" t="s">
        <v>4558</v>
      </c>
      <c r="H549" s="23" t="s">
        <v>4559</v>
      </c>
      <c r="I549" s="21" t="s">
        <v>4560</v>
      </c>
      <c r="J549" s="24" t="s">
        <v>4561</v>
      </c>
      <c r="K549" s="19"/>
      <c r="L549" s="19"/>
      <c r="M549" s="19" t="s">
        <v>110</v>
      </c>
      <c r="N549" s="19"/>
      <c r="O549" s="19"/>
      <c r="P549" s="19"/>
      <c r="Q549" s="25" t="s">
        <v>4562</v>
      </c>
      <c r="R549" s="25">
        <v>15.0</v>
      </c>
      <c r="S549" s="19"/>
      <c r="T549" s="19"/>
      <c r="U549" s="25"/>
      <c r="V549" s="25"/>
      <c r="W549" s="4"/>
      <c r="X549" s="4"/>
      <c r="Y549" s="4"/>
      <c r="Z549" s="4"/>
    </row>
    <row r="550" ht="15.0" customHeight="1">
      <c r="A550" s="19" t="s">
        <v>4563</v>
      </c>
      <c r="B550" s="19" t="s">
        <v>4564</v>
      </c>
      <c r="C550" s="20" t="s">
        <v>1392</v>
      </c>
      <c r="D550" s="20" t="s">
        <v>88</v>
      </c>
      <c r="E550" s="20" t="s">
        <v>89</v>
      </c>
      <c r="F550" s="21">
        <v>2011.0</v>
      </c>
      <c r="G550" s="21" t="s">
        <v>4565</v>
      </c>
      <c r="H550" s="23" t="s">
        <v>4566</v>
      </c>
      <c r="I550" s="21" t="s">
        <v>4567</v>
      </c>
      <c r="J550" s="24" t="s">
        <v>4568</v>
      </c>
      <c r="K550" s="19" t="s">
        <v>4569</v>
      </c>
      <c r="L550" s="24" t="s">
        <v>4570</v>
      </c>
      <c r="M550" s="19" t="s">
        <v>96</v>
      </c>
      <c r="N550" s="19" t="s">
        <v>4571</v>
      </c>
      <c r="O550" s="19" t="s">
        <v>591</v>
      </c>
      <c r="P550" s="19" t="s">
        <v>4572</v>
      </c>
      <c r="Q550" s="25" t="s">
        <v>4573</v>
      </c>
      <c r="R550" s="29">
        <v>1683.0</v>
      </c>
      <c r="S550" s="19" t="s">
        <v>101</v>
      </c>
      <c r="T550" s="19"/>
      <c r="U550" s="25"/>
      <c r="V550" s="25"/>
      <c r="W550" s="4"/>
      <c r="X550" s="4"/>
      <c r="Y550" s="4"/>
      <c r="Z550" s="4"/>
    </row>
    <row r="551" ht="15.0" hidden="1" customHeight="1">
      <c r="A551" s="19" t="s">
        <v>4574</v>
      </c>
      <c r="B551" s="19" t="s">
        <v>4575</v>
      </c>
      <c r="C551" s="20" t="s">
        <v>4222</v>
      </c>
      <c r="D551" s="20" t="s">
        <v>920</v>
      </c>
      <c r="E551" s="20" t="s">
        <v>89</v>
      </c>
      <c r="F551" s="22">
        <v>42017.0</v>
      </c>
      <c r="G551" s="21" t="s">
        <v>4576</v>
      </c>
      <c r="H551" s="23" t="s">
        <v>4577</v>
      </c>
      <c r="I551" s="21" t="s">
        <v>4578</v>
      </c>
      <c r="J551" s="24" t="s">
        <v>4579</v>
      </c>
      <c r="K551" s="19"/>
      <c r="L551" s="19"/>
      <c r="M551" s="19" t="s">
        <v>110</v>
      </c>
      <c r="N551" s="19"/>
      <c r="O551" s="19" t="s">
        <v>731</v>
      </c>
      <c r="P551" s="19" t="s">
        <v>3317</v>
      </c>
      <c r="Q551" s="25" t="s">
        <v>964</v>
      </c>
      <c r="R551" s="25">
        <v>379.0</v>
      </c>
      <c r="S551" s="19" t="s">
        <v>101</v>
      </c>
      <c r="T551" s="19"/>
      <c r="U551" s="25"/>
      <c r="V551" s="25"/>
      <c r="W551" s="4"/>
      <c r="X551" s="4"/>
      <c r="Y551" s="4"/>
      <c r="Z551" s="4"/>
    </row>
    <row r="552" ht="15.0" hidden="1" customHeight="1">
      <c r="A552" s="19" t="s">
        <v>4580</v>
      </c>
      <c r="B552" s="24" t="s">
        <v>4581</v>
      </c>
      <c r="C552" s="20" t="s">
        <v>4582</v>
      </c>
      <c r="D552" s="20" t="s">
        <v>695</v>
      </c>
      <c r="E552" s="20" t="s">
        <v>89</v>
      </c>
      <c r="F552" s="19"/>
      <c r="G552" s="21" t="s">
        <v>4583</v>
      </c>
      <c r="H552" s="23" t="s">
        <v>4584</v>
      </c>
      <c r="I552" s="21" t="s">
        <v>4585</v>
      </c>
      <c r="J552" s="24" t="s">
        <v>4586</v>
      </c>
      <c r="K552" s="19" t="s">
        <v>4587</v>
      </c>
      <c r="L552" s="24" t="s">
        <v>4588</v>
      </c>
      <c r="M552" s="19" t="s">
        <v>110</v>
      </c>
      <c r="N552" s="19"/>
      <c r="O552" s="19"/>
      <c r="P552" s="19"/>
      <c r="Q552" s="25" t="s">
        <v>2416</v>
      </c>
      <c r="R552" s="25">
        <v>40.0</v>
      </c>
      <c r="S552" s="19" t="s">
        <v>101</v>
      </c>
      <c r="T552" s="19"/>
      <c r="U552" s="25"/>
      <c r="V552" s="25"/>
      <c r="W552" s="4"/>
      <c r="X552" s="4"/>
      <c r="Y552" s="4"/>
      <c r="Z552" s="4"/>
    </row>
    <row r="553" ht="15.0" hidden="1" customHeight="1">
      <c r="A553" s="19" t="s">
        <v>4589</v>
      </c>
      <c r="B553" s="19" t="s">
        <v>4590</v>
      </c>
      <c r="C553" s="20" t="s">
        <v>363</v>
      </c>
      <c r="D553" s="20" t="s">
        <v>364</v>
      </c>
      <c r="E553" s="20" t="s">
        <v>89</v>
      </c>
      <c r="F553" s="21">
        <v>2015.0</v>
      </c>
      <c r="G553" s="21" t="s">
        <v>4591</v>
      </c>
      <c r="H553" s="23" t="s">
        <v>4592</v>
      </c>
      <c r="I553" s="21" t="s">
        <v>4593</v>
      </c>
      <c r="J553" s="24" t="s">
        <v>4594</v>
      </c>
      <c r="K553" s="19" t="s">
        <v>4595</v>
      </c>
      <c r="L553" s="24" t="s">
        <v>4596</v>
      </c>
      <c r="M553" s="19" t="s">
        <v>110</v>
      </c>
      <c r="N553" s="19"/>
      <c r="O553" s="19" t="s">
        <v>133</v>
      </c>
      <c r="P553" s="19" t="s">
        <v>4597</v>
      </c>
      <c r="Q553" s="25"/>
      <c r="R553" s="25" t="s">
        <v>112</v>
      </c>
      <c r="S553" s="19" t="s">
        <v>101</v>
      </c>
      <c r="T553" s="19"/>
      <c r="U553" s="25"/>
      <c r="V553" s="25"/>
      <c r="W553" s="4"/>
      <c r="X553" s="4"/>
      <c r="Y553" s="4"/>
      <c r="Z553" s="4"/>
    </row>
    <row r="554" ht="15.0" hidden="1" customHeight="1">
      <c r="A554" s="19" t="s">
        <v>4598</v>
      </c>
      <c r="B554" s="19" t="s">
        <v>4599</v>
      </c>
      <c r="C554" s="20" t="s">
        <v>4600</v>
      </c>
      <c r="D554" s="20" t="s">
        <v>920</v>
      </c>
      <c r="E554" s="20" t="s">
        <v>89</v>
      </c>
      <c r="F554" s="22">
        <v>42543.0</v>
      </c>
      <c r="G554" s="21" t="s">
        <v>4601</v>
      </c>
      <c r="H554" s="23" t="s">
        <v>4602</v>
      </c>
      <c r="I554" s="21" t="s">
        <v>4603</v>
      </c>
      <c r="J554" s="19"/>
      <c r="K554" s="19"/>
      <c r="L554" s="19"/>
      <c r="M554" s="19" t="s">
        <v>110</v>
      </c>
      <c r="N554" s="19"/>
      <c r="O554" s="19"/>
      <c r="P554" s="19"/>
      <c r="Q554" s="25"/>
      <c r="R554" s="25"/>
      <c r="S554" s="19" t="s">
        <v>101</v>
      </c>
      <c r="T554" s="19"/>
      <c r="U554" s="25"/>
      <c r="V554" s="25"/>
      <c r="W554" s="4"/>
      <c r="X554" s="4"/>
      <c r="Y554" s="4"/>
      <c r="Z554" s="4"/>
    </row>
    <row r="555" ht="15.0" hidden="1" customHeight="1">
      <c r="A555" s="19" t="s">
        <v>4604</v>
      </c>
      <c r="B555" s="19" t="s">
        <v>4605</v>
      </c>
      <c r="C555" s="20" t="s">
        <v>138</v>
      </c>
      <c r="D555" s="20" t="s">
        <v>139</v>
      </c>
      <c r="E555" s="20" t="s">
        <v>140</v>
      </c>
      <c r="F555" s="21">
        <v>2015.0</v>
      </c>
      <c r="G555" s="21" t="s">
        <v>4606</v>
      </c>
      <c r="H555" s="30" t="s">
        <v>4607</v>
      </c>
      <c r="I555" s="21" t="s">
        <v>4608</v>
      </c>
      <c r="J555" s="24" t="s">
        <v>4609</v>
      </c>
      <c r="K555" s="19"/>
      <c r="L555" s="19"/>
      <c r="M555" s="19" t="s">
        <v>110</v>
      </c>
      <c r="N555" s="19"/>
      <c r="O555" s="19" t="s">
        <v>133</v>
      </c>
      <c r="P555" s="67">
        <v>3500000.0</v>
      </c>
      <c r="Q555" s="25" t="s">
        <v>2654</v>
      </c>
      <c r="R555" s="25">
        <v>40.0</v>
      </c>
      <c r="S555" s="19" t="s">
        <v>101</v>
      </c>
      <c r="T555" s="19"/>
      <c r="U555" s="25"/>
      <c r="V555" s="25"/>
      <c r="W555" s="4"/>
      <c r="X555" s="4"/>
      <c r="Y555" s="4"/>
      <c r="Z555" s="4"/>
    </row>
    <row r="556" ht="15.0" hidden="1" customHeight="1">
      <c r="A556" s="19" t="s">
        <v>4610</v>
      </c>
      <c r="B556" s="19" t="s">
        <v>4611</v>
      </c>
      <c r="C556" s="20" t="s">
        <v>388</v>
      </c>
      <c r="D556" s="20" t="s">
        <v>88</v>
      </c>
      <c r="E556" s="20" t="s">
        <v>89</v>
      </c>
      <c r="F556" s="21">
        <v>2017.0</v>
      </c>
      <c r="G556" s="21" t="s">
        <v>4612</v>
      </c>
      <c r="H556" s="23" t="s">
        <v>4613</v>
      </c>
      <c r="I556" s="21" t="s">
        <v>4614</v>
      </c>
      <c r="J556" s="24" t="s">
        <v>4615</v>
      </c>
      <c r="K556" s="19" t="s">
        <v>4616</v>
      </c>
      <c r="L556" s="24" t="s">
        <v>4617</v>
      </c>
      <c r="M556" s="19" t="s">
        <v>110</v>
      </c>
      <c r="N556" s="19"/>
      <c r="O556" s="35" t="s">
        <v>731</v>
      </c>
      <c r="P556" s="19" t="s">
        <v>4618</v>
      </c>
      <c r="Q556" s="25" t="s">
        <v>4143</v>
      </c>
      <c r="R556" s="25">
        <v>80.0</v>
      </c>
      <c r="S556" s="19" t="s">
        <v>101</v>
      </c>
      <c r="T556" s="19"/>
      <c r="U556" s="25"/>
      <c r="V556" s="25"/>
      <c r="W556" s="4"/>
      <c r="X556" s="4"/>
      <c r="Y556" s="4"/>
      <c r="Z556" s="4"/>
    </row>
    <row r="557" ht="15.0" hidden="1" customHeight="1">
      <c r="A557" s="19" t="s">
        <v>4619</v>
      </c>
      <c r="B557" s="19" t="s">
        <v>4620</v>
      </c>
      <c r="C557" s="20" t="s">
        <v>4621</v>
      </c>
      <c r="D557" s="20" t="s">
        <v>1119</v>
      </c>
      <c r="E557" s="20" t="s">
        <v>89</v>
      </c>
      <c r="F557" s="22">
        <v>40467.0</v>
      </c>
      <c r="G557" s="21" t="s">
        <v>4622</v>
      </c>
      <c r="H557" s="23" t="s">
        <v>4623</v>
      </c>
      <c r="I557" s="21" t="s">
        <v>4624</v>
      </c>
      <c r="J557" s="24" t="s">
        <v>4625</v>
      </c>
      <c r="K557" s="19" t="s">
        <v>4626</v>
      </c>
      <c r="L557" s="24" t="s">
        <v>4627</v>
      </c>
      <c r="M557" s="19" t="s">
        <v>110</v>
      </c>
      <c r="N557" s="19"/>
      <c r="O557" s="19"/>
      <c r="P557" s="19"/>
      <c r="Q557" s="25" t="s">
        <v>266</v>
      </c>
      <c r="R557" s="25">
        <v>10.0</v>
      </c>
      <c r="S557" s="19" t="s">
        <v>101</v>
      </c>
      <c r="T557" s="19"/>
      <c r="U557" s="25"/>
      <c r="V557" s="25"/>
      <c r="W557" s="4"/>
      <c r="X557" s="4"/>
      <c r="Y557" s="4"/>
      <c r="Z557" s="4"/>
    </row>
    <row r="558" ht="15.0" hidden="1" customHeight="1">
      <c r="A558" s="19" t="s">
        <v>4628</v>
      </c>
      <c r="B558" s="19" t="s">
        <v>4629</v>
      </c>
      <c r="C558" s="20" t="s">
        <v>1073</v>
      </c>
      <c r="D558" s="20" t="s">
        <v>1074</v>
      </c>
      <c r="E558" s="20" t="s">
        <v>1073</v>
      </c>
      <c r="F558" s="22">
        <v>43088.0</v>
      </c>
      <c r="G558" s="21" t="s">
        <v>4630</v>
      </c>
      <c r="H558" s="23" t="s">
        <v>4631</v>
      </c>
      <c r="I558" s="21" t="s">
        <v>4632</v>
      </c>
      <c r="J558" s="24" t="s">
        <v>4633</v>
      </c>
      <c r="K558" s="19" t="s">
        <v>4634</v>
      </c>
      <c r="L558" s="24" t="s">
        <v>4635</v>
      </c>
      <c r="M558" s="19" t="s">
        <v>110</v>
      </c>
      <c r="N558" s="19"/>
      <c r="O558" s="35" t="s">
        <v>133</v>
      </c>
      <c r="P558" s="19" t="s">
        <v>2416</v>
      </c>
      <c r="Q558" s="25" t="s">
        <v>234</v>
      </c>
      <c r="R558" s="25">
        <v>40.0</v>
      </c>
      <c r="S558" s="19" t="s">
        <v>101</v>
      </c>
      <c r="T558" s="19"/>
      <c r="U558" s="25"/>
      <c r="V558" s="25"/>
      <c r="W558" s="4"/>
      <c r="X558" s="4"/>
      <c r="Y558" s="4"/>
      <c r="Z558" s="4"/>
    </row>
    <row r="559" ht="15.0" hidden="1" customHeight="1">
      <c r="A559" s="19" t="s">
        <v>4636</v>
      </c>
      <c r="B559" s="19" t="s">
        <v>4637</v>
      </c>
      <c r="C559" s="20" t="s">
        <v>363</v>
      </c>
      <c r="D559" s="20" t="s">
        <v>364</v>
      </c>
      <c r="E559" s="20" t="s">
        <v>89</v>
      </c>
      <c r="F559" s="21">
        <v>2001.0</v>
      </c>
      <c r="G559" s="21" t="s">
        <v>4638</v>
      </c>
      <c r="H559" s="23" t="s">
        <v>4639</v>
      </c>
      <c r="I559" s="21" t="s">
        <v>4640</v>
      </c>
      <c r="J559" s="24" t="s">
        <v>4641</v>
      </c>
      <c r="K559" s="19" t="s">
        <v>4642</v>
      </c>
      <c r="L559" s="24" t="s">
        <v>4643</v>
      </c>
      <c r="M559" s="19" t="s">
        <v>110</v>
      </c>
      <c r="N559" s="19"/>
      <c r="O559" s="19" t="s">
        <v>264</v>
      </c>
      <c r="P559" s="19" t="s">
        <v>3809</v>
      </c>
      <c r="Q559" s="25" t="s">
        <v>3329</v>
      </c>
      <c r="R559" s="25">
        <v>170.0</v>
      </c>
      <c r="S559" s="19" t="s">
        <v>101</v>
      </c>
      <c r="T559" s="19"/>
      <c r="U559" s="25"/>
      <c r="V559" s="25"/>
      <c r="W559" s="4"/>
      <c r="X559" s="4"/>
      <c r="Y559" s="4"/>
      <c r="Z559" s="4"/>
    </row>
    <row r="560" ht="15.0" hidden="1" customHeight="1">
      <c r="A560" s="19" t="s">
        <v>4644</v>
      </c>
      <c r="B560" s="19" t="s">
        <v>4645</v>
      </c>
      <c r="C560" s="20" t="s">
        <v>4646</v>
      </c>
      <c r="D560" s="20" t="s">
        <v>364</v>
      </c>
      <c r="E560" s="20" t="s">
        <v>89</v>
      </c>
      <c r="F560" s="21">
        <v>2017.0</v>
      </c>
      <c r="G560" s="21" t="s">
        <v>4647</v>
      </c>
      <c r="H560" s="23" t="s">
        <v>4648</v>
      </c>
      <c r="I560" s="21" t="s">
        <v>4649</v>
      </c>
      <c r="J560" s="24" t="s">
        <v>4650</v>
      </c>
      <c r="K560" s="19"/>
      <c r="L560" s="19"/>
      <c r="M560" s="19" t="s">
        <v>110</v>
      </c>
      <c r="N560" s="19"/>
      <c r="O560" s="19" t="s">
        <v>264</v>
      </c>
      <c r="P560" s="19" t="s">
        <v>147</v>
      </c>
      <c r="Q560" s="25" t="s">
        <v>223</v>
      </c>
      <c r="R560" s="25">
        <v>27.0</v>
      </c>
      <c r="S560" s="19" t="s">
        <v>159</v>
      </c>
      <c r="T560" s="19" t="s">
        <v>4651</v>
      </c>
      <c r="U560" s="36"/>
      <c r="V560" s="36">
        <v>43881.0</v>
      </c>
      <c r="W560" s="4"/>
      <c r="X560" s="4"/>
      <c r="Y560" s="4"/>
      <c r="Z560" s="4"/>
    </row>
    <row r="561" ht="15.0" hidden="1" customHeight="1">
      <c r="A561" s="19" t="s">
        <v>4652</v>
      </c>
      <c r="B561" s="19" t="s">
        <v>4653</v>
      </c>
      <c r="C561" s="20" t="s">
        <v>4654</v>
      </c>
      <c r="D561" s="20" t="s">
        <v>88</v>
      </c>
      <c r="E561" s="20" t="s">
        <v>89</v>
      </c>
      <c r="F561" s="22">
        <v>41094.0</v>
      </c>
      <c r="G561" s="21" t="s">
        <v>4655</v>
      </c>
      <c r="H561" s="23" t="s">
        <v>4656</v>
      </c>
      <c r="I561" s="21" t="s">
        <v>4657</v>
      </c>
      <c r="J561" s="24" t="s">
        <v>4658</v>
      </c>
      <c r="K561" s="19"/>
      <c r="L561" s="19"/>
      <c r="M561" s="19" t="s">
        <v>110</v>
      </c>
      <c r="N561" s="19"/>
      <c r="O561" s="19" t="s">
        <v>591</v>
      </c>
      <c r="P561" s="19" t="s">
        <v>4659</v>
      </c>
      <c r="Q561" s="25" t="s">
        <v>4660</v>
      </c>
      <c r="R561" s="25">
        <v>760.0</v>
      </c>
      <c r="S561" s="19" t="s">
        <v>159</v>
      </c>
      <c r="T561" s="19" t="s">
        <v>4661</v>
      </c>
      <c r="U561" s="36"/>
      <c r="V561" s="36">
        <v>43420.0</v>
      </c>
      <c r="W561" s="4"/>
      <c r="X561" s="4"/>
      <c r="Y561" s="4"/>
      <c r="Z561" s="4"/>
    </row>
    <row r="562" ht="15.0" hidden="1" customHeight="1">
      <c r="A562" s="19" t="s">
        <v>4662</v>
      </c>
      <c r="B562" s="19" t="s">
        <v>4663</v>
      </c>
      <c r="C562" s="20" t="s">
        <v>4664</v>
      </c>
      <c r="D562" s="20" t="s">
        <v>2801</v>
      </c>
      <c r="E562" s="20" t="s">
        <v>89</v>
      </c>
      <c r="F562" s="22">
        <v>42611.0</v>
      </c>
      <c r="G562" s="21" t="s">
        <v>4665</v>
      </c>
      <c r="H562" s="23" t="s">
        <v>4666</v>
      </c>
      <c r="I562" s="21" t="s">
        <v>4667</v>
      </c>
      <c r="J562" s="24" t="s">
        <v>4668</v>
      </c>
      <c r="K562" s="19"/>
      <c r="L562" s="19"/>
      <c r="M562" s="19" t="s">
        <v>110</v>
      </c>
      <c r="N562" s="19"/>
      <c r="O562" s="19" t="s">
        <v>371</v>
      </c>
      <c r="P562" s="19" t="s">
        <v>2588</v>
      </c>
      <c r="Q562" s="25" t="s">
        <v>212</v>
      </c>
      <c r="R562" s="25" t="s">
        <v>4669</v>
      </c>
      <c r="S562" s="19" t="s">
        <v>101</v>
      </c>
      <c r="T562" s="19"/>
      <c r="U562" s="25"/>
      <c r="V562" s="25"/>
      <c r="W562" s="4"/>
      <c r="X562" s="4"/>
      <c r="Y562" s="4"/>
      <c r="Z562" s="4"/>
    </row>
    <row r="563" ht="15.0" hidden="1" customHeight="1">
      <c r="A563" s="19" t="s">
        <v>4670</v>
      </c>
      <c r="B563" s="19" t="s">
        <v>4671</v>
      </c>
      <c r="C563" s="20" t="s">
        <v>388</v>
      </c>
      <c r="D563" s="20" t="s">
        <v>88</v>
      </c>
      <c r="E563" s="20" t="s">
        <v>89</v>
      </c>
      <c r="F563" s="21">
        <v>2014.0</v>
      </c>
      <c r="G563" s="21" t="s">
        <v>4672</v>
      </c>
      <c r="H563" s="23" t="s">
        <v>4673</v>
      </c>
      <c r="I563" s="21" t="s">
        <v>4674</v>
      </c>
      <c r="J563" s="24" t="s">
        <v>4675</v>
      </c>
      <c r="K563" s="19"/>
      <c r="L563" s="19"/>
      <c r="M563" s="19" t="s">
        <v>110</v>
      </c>
      <c r="N563" s="19"/>
      <c r="O563" s="19" t="s">
        <v>133</v>
      </c>
      <c r="P563" s="19" t="s">
        <v>4676</v>
      </c>
      <c r="Q563" s="25" t="s">
        <v>4677</v>
      </c>
      <c r="R563" s="25">
        <v>3.0</v>
      </c>
      <c r="S563" s="19" t="s">
        <v>159</v>
      </c>
      <c r="T563" s="19" t="s">
        <v>4678</v>
      </c>
      <c r="U563" s="36"/>
      <c r="V563" s="36">
        <v>43712.0</v>
      </c>
      <c r="W563" s="4"/>
      <c r="X563" s="4"/>
      <c r="Y563" s="4"/>
      <c r="Z563" s="4"/>
    </row>
    <row r="564" ht="15.0" hidden="1" customHeight="1">
      <c r="A564" s="19" t="s">
        <v>4679</v>
      </c>
      <c r="B564" s="19" t="s">
        <v>4680</v>
      </c>
      <c r="C564" s="20" t="s">
        <v>2705</v>
      </c>
      <c r="D564" s="20" t="s">
        <v>773</v>
      </c>
      <c r="E564" s="20" t="s">
        <v>151</v>
      </c>
      <c r="F564" s="37">
        <v>42522.0</v>
      </c>
      <c r="G564" s="21" t="s">
        <v>4681</v>
      </c>
      <c r="H564" s="23" t="s">
        <v>4682</v>
      </c>
      <c r="I564" s="21" t="s">
        <v>4683</v>
      </c>
      <c r="J564" s="24" t="s">
        <v>4684</v>
      </c>
      <c r="K564" s="19" t="s">
        <v>4685</v>
      </c>
      <c r="L564" s="24" t="s">
        <v>4686</v>
      </c>
      <c r="M564" s="19" t="s">
        <v>110</v>
      </c>
      <c r="N564" s="19"/>
      <c r="O564" s="19" t="s">
        <v>731</v>
      </c>
      <c r="P564" s="19" t="s">
        <v>3239</v>
      </c>
      <c r="Q564" s="25" t="s">
        <v>827</v>
      </c>
      <c r="R564" s="25">
        <v>51.0</v>
      </c>
      <c r="S564" s="19" t="s">
        <v>101</v>
      </c>
      <c r="T564" s="19"/>
      <c r="U564" s="25"/>
      <c r="V564" s="25"/>
      <c r="W564" s="4"/>
      <c r="X564" s="4"/>
      <c r="Y564" s="4"/>
      <c r="Z564" s="4"/>
    </row>
    <row r="565" ht="15.0" hidden="1" customHeight="1">
      <c r="A565" s="19" t="s">
        <v>4687</v>
      </c>
      <c r="B565" s="19" t="s">
        <v>4688</v>
      </c>
      <c r="C565" s="20" t="s">
        <v>1093</v>
      </c>
      <c r="D565" s="20" t="s">
        <v>1094</v>
      </c>
      <c r="E565" s="20" t="s">
        <v>151</v>
      </c>
      <c r="F565" s="21">
        <v>2017.0</v>
      </c>
      <c r="G565" s="21" t="s">
        <v>4689</v>
      </c>
      <c r="H565" s="23" t="s">
        <v>4690</v>
      </c>
      <c r="I565" s="21" t="s">
        <v>4691</v>
      </c>
      <c r="J565" s="24" t="s">
        <v>4692</v>
      </c>
      <c r="K565" s="19" t="s">
        <v>4693</v>
      </c>
      <c r="L565" s="24" t="s">
        <v>4694</v>
      </c>
      <c r="M565" s="19" t="s">
        <v>110</v>
      </c>
      <c r="N565" s="19"/>
      <c r="O565" s="19" t="s">
        <v>371</v>
      </c>
      <c r="P565" s="19" t="s">
        <v>158</v>
      </c>
      <c r="Q565" s="25" t="s">
        <v>1646</v>
      </c>
      <c r="R565" s="25">
        <v>20.0</v>
      </c>
      <c r="S565" s="19" t="s">
        <v>101</v>
      </c>
      <c r="T565" s="19"/>
      <c r="U565" s="25"/>
      <c r="V565" s="25"/>
      <c r="W565" s="4"/>
      <c r="X565" s="4"/>
      <c r="Y565" s="4"/>
      <c r="Z565" s="4"/>
    </row>
    <row r="566" ht="15.0" hidden="1" customHeight="1">
      <c r="A566" s="19" t="s">
        <v>4695</v>
      </c>
      <c r="B566" s="19" t="s">
        <v>4695</v>
      </c>
      <c r="C566" s="20" t="s">
        <v>115</v>
      </c>
      <c r="D566" s="20" t="s">
        <v>115</v>
      </c>
      <c r="E566" s="20" t="s">
        <v>89</v>
      </c>
      <c r="F566" s="21">
        <v>2015.0</v>
      </c>
      <c r="G566" s="21" t="s">
        <v>4696</v>
      </c>
      <c r="H566" s="23" t="s">
        <v>4697</v>
      </c>
      <c r="I566" s="21" t="s">
        <v>4698</v>
      </c>
      <c r="J566" s="24" t="s">
        <v>4699</v>
      </c>
      <c r="K566" s="19" t="s">
        <v>4700</v>
      </c>
      <c r="L566" s="24" t="s">
        <v>4701</v>
      </c>
      <c r="M566" s="19" t="s">
        <v>110</v>
      </c>
      <c r="N566" s="19"/>
      <c r="O566" s="19" t="s">
        <v>731</v>
      </c>
      <c r="P566" s="19" t="s">
        <v>3632</v>
      </c>
      <c r="Q566" s="25" t="s">
        <v>711</v>
      </c>
      <c r="R566" s="25">
        <v>100.0</v>
      </c>
      <c r="S566" s="19" t="s">
        <v>101</v>
      </c>
      <c r="T566" s="19"/>
      <c r="U566" s="25"/>
      <c r="V566" s="25"/>
      <c r="W566" s="4"/>
      <c r="X566" s="4"/>
      <c r="Y566" s="4"/>
      <c r="Z566" s="4"/>
    </row>
    <row r="567" ht="15.0" hidden="1" customHeight="1">
      <c r="A567" s="19" t="s">
        <v>4702</v>
      </c>
      <c r="B567" s="19" t="s">
        <v>4703</v>
      </c>
      <c r="C567" s="20" t="s">
        <v>4704</v>
      </c>
      <c r="D567" s="20" t="s">
        <v>188</v>
      </c>
      <c r="E567" s="20" t="s">
        <v>89</v>
      </c>
      <c r="F567" s="19"/>
      <c r="G567" s="21" t="s">
        <v>4705</v>
      </c>
      <c r="H567" s="23" t="s">
        <v>4706</v>
      </c>
      <c r="I567" s="21" t="s">
        <v>4707</v>
      </c>
      <c r="J567" s="19"/>
      <c r="K567" s="19"/>
      <c r="L567" s="19"/>
      <c r="M567" s="19" t="s">
        <v>110</v>
      </c>
      <c r="N567" s="19"/>
      <c r="O567" s="19"/>
      <c r="P567" s="19"/>
      <c r="Q567" s="25"/>
      <c r="R567" s="25"/>
      <c r="S567" s="19" t="s">
        <v>101</v>
      </c>
      <c r="T567" s="19"/>
      <c r="U567" s="25"/>
      <c r="V567" s="25"/>
      <c r="W567" s="4"/>
      <c r="X567" s="4"/>
      <c r="Y567" s="4"/>
      <c r="Z567" s="4"/>
    </row>
    <row r="568" ht="15.0" hidden="1" customHeight="1">
      <c r="A568" s="19" t="s">
        <v>4708</v>
      </c>
      <c r="B568" s="19" t="s">
        <v>4709</v>
      </c>
      <c r="C568" s="20" t="s">
        <v>4710</v>
      </c>
      <c r="D568" s="20" t="s">
        <v>1455</v>
      </c>
      <c r="E568" s="20" t="s">
        <v>89</v>
      </c>
      <c r="F568" s="21">
        <v>2016.0</v>
      </c>
      <c r="G568" s="21" t="s">
        <v>4711</v>
      </c>
      <c r="H568" s="30" t="s">
        <v>4712</v>
      </c>
      <c r="I568" s="21" t="s">
        <v>4713</v>
      </c>
      <c r="J568" s="24" t="s">
        <v>4714</v>
      </c>
      <c r="K568" s="19"/>
      <c r="L568" s="19"/>
      <c r="M568" s="19" t="s">
        <v>110</v>
      </c>
      <c r="N568" s="19"/>
      <c r="O568" s="19" t="s">
        <v>133</v>
      </c>
      <c r="P568" s="19" t="s">
        <v>3819</v>
      </c>
      <c r="Q568" s="25" t="s">
        <v>4715</v>
      </c>
      <c r="R568" s="25">
        <v>53.0</v>
      </c>
      <c r="S568" s="19" t="s">
        <v>101</v>
      </c>
      <c r="T568" s="19"/>
      <c r="U568" s="25"/>
      <c r="V568" s="25"/>
      <c r="W568" s="4"/>
      <c r="X568" s="4"/>
      <c r="Y568" s="4"/>
      <c r="Z568" s="4"/>
    </row>
    <row r="569" ht="15.0" hidden="1" customHeight="1">
      <c r="A569" s="19" t="s">
        <v>4716</v>
      </c>
      <c r="B569" s="19" t="s">
        <v>4717</v>
      </c>
      <c r="C569" s="20" t="s">
        <v>968</v>
      </c>
      <c r="D569" s="20" t="s">
        <v>88</v>
      </c>
      <c r="E569" s="20" t="s">
        <v>89</v>
      </c>
      <c r="F569" s="21">
        <v>2018.0</v>
      </c>
      <c r="G569" s="21" t="s">
        <v>4718</v>
      </c>
      <c r="H569" s="23" t="s">
        <v>4719</v>
      </c>
      <c r="I569" s="21" t="s">
        <v>4720</v>
      </c>
      <c r="J569" s="24" t="s">
        <v>4721</v>
      </c>
      <c r="K569" s="19"/>
      <c r="L569" s="19"/>
      <c r="M569" s="19" t="s">
        <v>110</v>
      </c>
      <c r="N569" s="19"/>
      <c r="O569" s="19" t="s">
        <v>133</v>
      </c>
      <c r="P569" s="19" t="s">
        <v>4143</v>
      </c>
      <c r="Q569" s="25"/>
      <c r="R569" s="25" t="s">
        <v>112</v>
      </c>
      <c r="S569" s="19" t="s">
        <v>101</v>
      </c>
      <c r="T569" s="19"/>
      <c r="U569" s="25"/>
      <c r="V569" s="25"/>
      <c r="W569" s="4"/>
      <c r="X569" s="4"/>
      <c r="Y569" s="4"/>
      <c r="Z569" s="4"/>
    </row>
    <row r="570" ht="15.0" hidden="1" customHeight="1">
      <c r="A570" s="19" t="s">
        <v>4722</v>
      </c>
      <c r="B570" s="19" t="s">
        <v>4723</v>
      </c>
      <c r="C570" s="20" t="s">
        <v>4724</v>
      </c>
      <c r="D570" s="20" t="s">
        <v>115</v>
      </c>
      <c r="E570" s="20" t="s">
        <v>89</v>
      </c>
      <c r="F570" s="22">
        <v>43320.0</v>
      </c>
      <c r="G570" s="21" t="s">
        <v>4725</v>
      </c>
      <c r="H570" s="23" t="s">
        <v>4726</v>
      </c>
      <c r="I570" s="21" t="s">
        <v>4727</v>
      </c>
      <c r="J570" s="24" t="s">
        <v>4728</v>
      </c>
      <c r="K570" s="19"/>
      <c r="L570" s="19"/>
      <c r="M570" s="19" t="s">
        <v>110</v>
      </c>
      <c r="N570" s="19"/>
      <c r="O570" s="19" t="s">
        <v>371</v>
      </c>
      <c r="P570" s="19" t="s">
        <v>4729</v>
      </c>
      <c r="Q570" s="25"/>
      <c r="R570" s="74">
        <v>44105.0</v>
      </c>
      <c r="S570" s="19" t="s">
        <v>101</v>
      </c>
      <c r="T570" s="19"/>
      <c r="U570" s="25"/>
      <c r="V570" s="25"/>
      <c r="W570" s="4"/>
      <c r="X570" s="4"/>
      <c r="Y570" s="4"/>
      <c r="Z570" s="4"/>
    </row>
    <row r="571" ht="15.0" hidden="1" customHeight="1">
      <c r="A571" s="19" t="s">
        <v>4730</v>
      </c>
      <c r="B571" s="19" t="s">
        <v>4731</v>
      </c>
      <c r="C571" s="20" t="s">
        <v>115</v>
      </c>
      <c r="D571" s="20" t="s">
        <v>115</v>
      </c>
      <c r="E571" s="20" t="s">
        <v>89</v>
      </c>
      <c r="F571" s="22">
        <v>42452.0</v>
      </c>
      <c r="G571" s="21" t="s">
        <v>4732</v>
      </c>
      <c r="H571" s="23" t="s">
        <v>4733</v>
      </c>
      <c r="I571" s="21" t="s">
        <v>4734</v>
      </c>
      <c r="J571" s="24" t="s">
        <v>4735</v>
      </c>
      <c r="K571" s="19"/>
      <c r="L571" s="19"/>
      <c r="M571" s="19" t="s">
        <v>110</v>
      </c>
      <c r="N571" s="19"/>
      <c r="O571" s="19" t="s">
        <v>133</v>
      </c>
      <c r="P571" s="19" t="s">
        <v>1131</v>
      </c>
      <c r="Q571" s="25" t="s">
        <v>4736</v>
      </c>
      <c r="R571" s="25">
        <v>137.0</v>
      </c>
      <c r="S571" s="19" t="s">
        <v>101</v>
      </c>
      <c r="T571" s="19"/>
      <c r="U571" s="25"/>
      <c r="V571" s="25"/>
      <c r="W571" s="4"/>
      <c r="X571" s="4"/>
      <c r="Y571" s="4"/>
      <c r="Z571" s="4"/>
    </row>
    <row r="572" ht="15.0" hidden="1" customHeight="1">
      <c r="A572" s="19" t="s">
        <v>4737</v>
      </c>
      <c r="B572" s="19" t="s">
        <v>4738</v>
      </c>
      <c r="C572" s="20" t="s">
        <v>1052</v>
      </c>
      <c r="D572" s="20" t="s">
        <v>261</v>
      </c>
      <c r="E572" s="20" t="s">
        <v>89</v>
      </c>
      <c r="F572" s="21">
        <v>2017.0</v>
      </c>
      <c r="G572" s="21" t="s">
        <v>4739</v>
      </c>
      <c r="H572" s="23" t="s">
        <v>4740</v>
      </c>
      <c r="I572" s="21" t="s">
        <v>4741</v>
      </c>
      <c r="J572" s="24" t="s">
        <v>4742</v>
      </c>
      <c r="K572" s="19" t="s">
        <v>4743</v>
      </c>
      <c r="L572" s="24" t="s">
        <v>4744</v>
      </c>
      <c r="M572" s="19" t="s">
        <v>110</v>
      </c>
      <c r="N572" s="19"/>
      <c r="O572" s="19" t="s">
        <v>221</v>
      </c>
      <c r="P572" s="19"/>
      <c r="Q572" s="25" t="s">
        <v>4745</v>
      </c>
      <c r="R572" s="29">
        <v>1100.0</v>
      </c>
      <c r="S572" s="19" t="s">
        <v>159</v>
      </c>
      <c r="T572" s="19" t="s">
        <v>4746</v>
      </c>
      <c r="U572" s="25"/>
      <c r="V572" s="25" t="s">
        <v>4747</v>
      </c>
      <c r="W572" s="4"/>
      <c r="X572" s="4"/>
      <c r="Y572" s="4"/>
      <c r="Z572" s="4"/>
    </row>
    <row r="573" ht="15.0" hidden="1" customHeight="1">
      <c r="A573" s="19" t="s">
        <v>4748</v>
      </c>
      <c r="B573" s="19" t="s">
        <v>4749</v>
      </c>
      <c r="C573" s="20" t="s">
        <v>1094</v>
      </c>
      <c r="D573" s="20" t="s">
        <v>1094</v>
      </c>
      <c r="E573" s="20" t="s">
        <v>151</v>
      </c>
      <c r="F573" s="75">
        <v>2017.0</v>
      </c>
      <c r="G573" s="76" t="s">
        <v>4750</v>
      </c>
      <c r="H573" s="77" t="s">
        <v>4751</v>
      </c>
      <c r="I573" s="76" t="s">
        <v>4752</v>
      </c>
      <c r="J573" s="24" t="s">
        <v>4753</v>
      </c>
      <c r="K573" s="19"/>
      <c r="L573" s="19"/>
      <c r="M573" s="19" t="s">
        <v>110</v>
      </c>
      <c r="N573" s="19"/>
      <c r="O573" s="19" t="s">
        <v>133</v>
      </c>
      <c r="P573" s="19" t="s">
        <v>192</v>
      </c>
      <c r="Q573" s="25"/>
      <c r="R573" s="25" t="s">
        <v>112</v>
      </c>
      <c r="S573" s="19" t="s">
        <v>101</v>
      </c>
      <c r="T573" s="19"/>
      <c r="U573" s="25"/>
      <c r="V573" s="25"/>
      <c r="W573" s="4"/>
      <c r="X573" s="4"/>
      <c r="Y573" s="4"/>
      <c r="Z573" s="4"/>
    </row>
    <row r="574" ht="15.0" hidden="1" customHeight="1">
      <c r="A574" s="19" t="s">
        <v>4754</v>
      </c>
      <c r="B574" s="19" t="s">
        <v>4754</v>
      </c>
      <c r="C574" s="20" t="s">
        <v>163</v>
      </c>
      <c r="D574" s="20" t="s">
        <v>164</v>
      </c>
      <c r="E574" s="20" t="s">
        <v>126</v>
      </c>
      <c r="F574" s="22">
        <v>37713.0</v>
      </c>
      <c r="G574" s="21" t="s">
        <v>4755</v>
      </c>
      <c r="H574" s="23" t="s">
        <v>4756</v>
      </c>
      <c r="I574" s="19"/>
      <c r="J574" s="19"/>
      <c r="K574" s="19" t="s">
        <v>4757</v>
      </c>
      <c r="L574" s="24" t="s">
        <v>4758</v>
      </c>
      <c r="M574" s="19" t="s">
        <v>110</v>
      </c>
      <c r="N574" s="19"/>
      <c r="O574" s="19"/>
      <c r="P574" s="19"/>
      <c r="Q574" s="25" t="s">
        <v>373</v>
      </c>
      <c r="R574" s="25">
        <v>120.0</v>
      </c>
      <c r="S574" s="19" t="s">
        <v>101</v>
      </c>
      <c r="T574" s="19"/>
      <c r="U574" s="25"/>
      <c r="V574" s="25"/>
      <c r="W574" s="4"/>
      <c r="X574" s="4"/>
      <c r="Y574" s="4"/>
      <c r="Z574" s="4"/>
    </row>
    <row r="575" ht="15.0" hidden="1" customHeight="1">
      <c r="A575" s="19" t="s">
        <v>4759</v>
      </c>
      <c r="B575" s="19" t="s">
        <v>4760</v>
      </c>
      <c r="C575" s="20" t="s">
        <v>694</v>
      </c>
      <c r="D575" s="20" t="s">
        <v>695</v>
      </c>
      <c r="E575" s="20" t="s">
        <v>89</v>
      </c>
      <c r="F575" s="22">
        <v>38808.0</v>
      </c>
      <c r="G575" s="21" t="s">
        <v>4761</v>
      </c>
      <c r="H575" s="23" t="s">
        <v>4762</v>
      </c>
      <c r="I575" s="21" t="s">
        <v>4763</v>
      </c>
      <c r="J575" s="19"/>
      <c r="K575" s="19"/>
      <c r="L575" s="19"/>
      <c r="M575" s="19" t="s">
        <v>110</v>
      </c>
      <c r="N575" s="19"/>
      <c r="O575" s="19" t="s">
        <v>591</v>
      </c>
      <c r="P575" s="19" t="s">
        <v>4764</v>
      </c>
      <c r="Q575" s="25" t="s">
        <v>4288</v>
      </c>
      <c r="R575" s="25">
        <v>105.0</v>
      </c>
      <c r="S575" s="19" t="s">
        <v>159</v>
      </c>
      <c r="T575" s="19" t="s">
        <v>4765</v>
      </c>
      <c r="U575" s="70"/>
      <c r="V575" s="70">
        <v>42573.0</v>
      </c>
      <c r="W575" s="4"/>
      <c r="X575" s="4"/>
      <c r="Y575" s="4"/>
      <c r="Z575" s="4"/>
    </row>
    <row r="576" ht="15.0" customHeight="1">
      <c r="A576" s="19" t="s">
        <v>4766</v>
      </c>
      <c r="B576" s="19" t="s">
        <v>4767</v>
      </c>
      <c r="C576" s="20" t="s">
        <v>4768</v>
      </c>
      <c r="D576" s="20" t="s">
        <v>364</v>
      </c>
      <c r="E576" s="20" t="s">
        <v>89</v>
      </c>
      <c r="F576" s="21">
        <v>1968.0</v>
      </c>
      <c r="G576" s="21" t="s">
        <v>4769</v>
      </c>
      <c r="H576" s="23" t="s">
        <v>4770</v>
      </c>
      <c r="I576" s="21" t="s">
        <v>4771</v>
      </c>
      <c r="J576" s="24" t="s">
        <v>4772</v>
      </c>
      <c r="K576" s="19"/>
      <c r="L576" s="19"/>
      <c r="M576" s="19" t="s">
        <v>96</v>
      </c>
      <c r="N576" s="19" t="s">
        <v>4773</v>
      </c>
      <c r="O576" s="19"/>
      <c r="P576" s="19" t="s">
        <v>4774</v>
      </c>
      <c r="Q576" s="25" t="s">
        <v>1826</v>
      </c>
      <c r="R576" s="25">
        <v>114.0</v>
      </c>
      <c r="S576" s="19" t="s">
        <v>101</v>
      </c>
      <c r="T576" s="19"/>
      <c r="U576" s="25"/>
      <c r="V576" s="25"/>
      <c r="W576" s="4"/>
      <c r="X576" s="4"/>
      <c r="Y576" s="4"/>
      <c r="Z576" s="4"/>
    </row>
    <row r="577" ht="15.0" hidden="1" customHeight="1">
      <c r="A577" s="19" t="s">
        <v>4775</v>
      </c>
      <c r="B577" s="19" t="s">
        <v>4775</v>
      </c>
      <c r="C577" s="20" t="s">
        <v>2084</v>
      </c>
      <c r="D577" s="20" t="s">
        <v>1119</v>
      </c>
      <c r="E577" s="20" t="s">
        <v>89</v>
      </c>
      <c r="F577" s="21">
        <v>2002.0</v>
      </c>
      <c r="G577" s="21" t="s">
        <v>4776</v>
      </c>
      <c r="H577" s="23" t="s">
        <v>4777</v>
      </c>
      <c r="I577" s="21" t="s">
        <v>4778</v>
      </c>
      <c r="J577" s="24" t="s">
        <v>4779</v>
      </c>
      <c r="K577" s="19" t="s">
        <v>4780</v>
      </c>
      <c r="L577" s="24" t="s">
        <v>4781</v>
      </c>
      <c r="M577" s="19" t="s">
        <v>110</v>
      </c>
      <c r="N577" s="19"/>
      <c r="O577" s="19"/>
      <c r="P577" s="19"/>
      <c r="Q577" s="25" t="s">
        <v>453</v>
      </c>
      <c r="R577" s="25">
        <v>180.0</v>
      </c>
      <c r="S577" s="19" t="s">
        <v>101</v>
      </c>
      <c r="T577" s="19"/>
      <c r="U577" s="25"/>
      <c r="V577" s="25"/>
      <c r="W577" s="4"/>
      <c r="X577" s="4"/>
      <c r="Y577" s="4"/>
      <c r="Z577" s="4"/>
    </row>
    <row r="578" ht="15.0" hidden="1" customHeight="1">
      <c r="A578" s="19" t="s">
        <v>4782</v>
      </c>
      <c r="B578" s="19" t="s">
        <v>4783</v>
      </c>
      <c r="C578" s="20" t="s">
        <v>4784</v>
      </c>
      <c r="D578" s="20" t="s">
        <v>1119</v>
      </c>
      <c r="E578" s="20" t="s">
        <v>89</v>
      </c>
      <c r="F578" s="22">
        <v>41685.0</v>
      </c>
      <c r="G578" s="21" t="s">
        <v>4785</v>
      </c>
      <c r="H578" s="30" t="s">
        <v>4786</v>
      </c>
      <c r="I578" s="21" t="s">
        <v>4787</v>
      </c>
      <c r="J578" s="24" t="s">
        <v>4788</v>
      </c>
      <c r="K578" s="19" t="s">
        <v>4789</v>
      </c>
      <c r="L578" s="24" t="s">
        <v>4790</v>
      </c>
      <c r="M578" s="19" t="s">
        <v>110</v>
      </c>
      <c r="N578" s="19"/>
      <c r="O578" s="19" t="s">
        <v>133</v>
      </c>
      <c r="P578" s="19" t="s">
        <v>1082</v>
      </c>
      <c r="Q578" s="25" t="s">
        <v>4791</v>
      </c>
      <c r="R578" s="25">
        <v>25.0</v>
      </c>
      <c r="S578" s="19" t="s">
        <v>101</v>
      </c>
      <c r="T578" s="19"/>
      <c r="U578" s="25"/>
      <c r="V578" s="25"/>
      <c r="W578" s="4"/>
      <c r="X578" s="4"/>
      <c r="Y578" s="4"/>
      <c r="Z578" s="4"/>
    </row>
    <row r="579" ht="15.0" hidden="1" customHeight="1">
      <c r="A579" s="19" t="s">
        <v>4792</v>
      </c>
      <c r="B579" s="19" t="s">
        <v>4793</v>
      </c>
      <c r="C579" s="20" t="s">
        <v>1199</v>
      </c>
      <c r="D579" s="20" t="s">
        <v>207</v>
      </c>
      <c r="E579" s="20" t="s">
        <v>89</v>
      </c>
      <c r="F579" s="21">
        <v>2014.0</v>
      </c>
      <c r="G579" s="21" t="s">
        <v>4794</v>
      </c>
      <c r="H579" s="30" t="s">
        <v>4795</v>
      </c>
      <c r="I579" s="21" t="s">
        <v>4796</v>
      </c>
      <c r="J579" s="24" t="s">
        <v>4797</v>
      </c>
      <c r="K579" s="19"/>
      <c r="L579" s="19"/>
      <c r="M579" s="19" t="s">
        <v>110</v>
      </c>
      <c r="N579" s="19"/>
      <c r="O579" s="19" t="s">
        <v>371</v>
      </c>
      <c r="P579" s="19" t="s">
        <v>2416</v>
      </c>
      <c r="Q579" s="25" t="s">
        <v>203</v>
      </c>
      <c r="R579" s="25">
        <v>12.0</v>
      </c>
      <c r="S579" s="19" t="s">
        <v>101</v>
      </c>
      <c r="T579" s="19"/>
      <c r="U579" s="25"/>
      <c r="V579" s="25"/>
      <c r="W579" s="4"/>
      <c r="X579" s="4"/>
      <c r="Y579" s="4"/>
      <c r="Z579" s="4"/>
    </row>
    <row r="580" ht="15.0" hidden="1" customHeight="1">
      <c r="A580" s="19" t="s">
        <v>4798</v>
      </c>
      <c r="B580" s="19" t="s">
        <v>4799</v>
      </c>
      <c r="C580" s="20" t="s">
        <v>351</v>
      </c>
      <c r="D580" s="20" t="s">
        <v>352</v>
      </c>
      <c r="E580" s="20" t="s">
        <v>89</v>
      </c>
      <c r="F580" s="21">
        <v>2015.0</v>
      </c>
      <c r="G580" s="21" t="s">
        <v>4800</v>
      </c>
      <c r="H580" s="23" t="s">
        <v>4801</v>
      </c>
      <c r="I580" s="21" t="s">
        <v>4802</v>
      </c>
      <c r="J580" s="24" t="s">
        <v>4803</v>
      </c>
      <c r="K580" s="19"/>
      <c r="L580" s="19"/>
      <c r="M580" s="19" t="s">
        <v>110</v>
      </c>
      <c r="N580" s="19"/>
      <c r="O580" s="19" t="s">
        <v>4804</v>
      </c>
      <c r="P580" s="19" t="s">
        <v>1917</v>
      </c>
      <c r="Q580" s="25" t="s">
        <v>158</v>
      </c>
      <c r="R580" s="25">
        <v>37.0</v>
      </c>
      <c r="S580" s="19" t="s">
        <v>101</v>
      </c>
      <c r="T580" s="19"/>
      <c r="U580" s="25"/>
      <c r="V580" s="25"/>
      <c r="W580" s="4"/>
      <c r="X580" s="4"/>
      <c r="Y580" s="4"/>
      <c r="Z580" s="4"/>
    </row>
    <row r="581" ht="15.0" hidden="1" customHeight="1">
      <c r="A581" s="19" t="s">
        <v>4805</v>
      </c>
      <c r="B581" s="19" t="s">
        <v>4806</v>
      </c>
      <c r="C581" s="20" t="s">
        <v>115</v>
      </c>
      <c r="D581" s="20" t="s">
        <v>115</v>
      </c>
      <c r="E581" s="20" t="s">
        <v>89</v>
      </c>
      <c r="F581" s="22">
        <v>40000.0</v>
      </c>
      <c r="G581" s="21" t="s">
        <v>4807</v>
      </c>
      <c r="H581" s="23" t="s">
        <v>4808</v>
      </c>
      <c r="I581" s="21" t="s">
        <v>4809</v>
      </c>
      <c r="J581" s="24" t="s">
        <v>4810</v>
      </c>
      <c r="K581" s="19" t="s">
        <v>4811</v>
      </c>
      <c r="L581" s="19"/>
      <c r="M581" s="19" t="s">
        <v>110</v>
      </c>
      <c r="N581" s="19"/>
      <c r="O581" s="35" t="s">
        <v>975</v>
      </c>
      <c r="P581" s="19" t="s">
        <v>4812</v>
      </c>
      <c r="Q581" s="25" t="s">
        <v>4813</v>
      </c>
      <c r="R581" s="25">
        <v>252.0</v>
      </c>
      <c r="S581" s="19" t="s">
        <v>101</v>
      </c>
      <c r="T581" s="19"/>
      <c r="U581" s="25"/>
      <c r="V581" s="25"/>
      <c r="W581" s="4"/>
      <c r="X581" s="4"/>
      <c r="Y581" s="4"/>
      <c r="Z581" s="4"/>
    </row>
    <row r="582" ht="15.0" hidden="1" customHeight="1">
      <c r="A582" s="19" t="s">
        <v>4814</v>
      </c>
      <c r="B582" s="25" t="s">
        <v>4815</v>
      </c>
      <c r="C582" s="20" t="s">
        <v>4816</v>
      </c>
      <c r="D582" s="20" t="s">
        <v>88</v>
      </c>
      <c r="E582" s="20" t="s">
        <v>89</v>
      </c>
      <c r="F582" s="21">
        <v>1974.0</v>
      </c>
      <c r="G582" s="21" t="s">
        <v>4817</v>
      </c>
      <c r="H582" s="23" t="s">
        <v>4818</v>
      </c>
      <c r="I582" s="19"/>
      <c r="J582" s="19"/>
      <c r="K582" s="19"/>
      <c r="L582" s="19"/>
      <c r="M582" s="19" t="s">
        <v>110</v>
      </c>
      <c r="N582" s="19"/>
      <c r="O582" s="19"/>
      <c r="P582" s="19"/>
      <c r="Q582" s="25" t="s">
        <v>946</v>
      </c>
      <c r="R582" s="39">
        <v>44105.0</v>
      </c>
      <c r="S582" s="19" t="s">
        <v>101</v>
      </c>
      <c r="T582" s="19"/>
      <c r="U582" s="25"/>
      <c r="V582" s="25"/>
      <c r="W582" s="4"/>
      <c r="X582" s="4"/>
      <c r="Y582" s="4"/>
      <c r="Z582" s="4"/>
    </row>
    <row r="583" ht="15.0" hidden="1" customHeight="1">
      <c r="A583" s="19" t="s">
        <v>4819</v>
      </c>
      <c r="B583" s="19" t="s">
        <v>4820</v>
      </c>
      <c r="C583" s="20" t="s">
        <v>124</v>
      </c>
      <c r="D583" s="20" t="s">
        <v>125</v>
      </c>
      <c r="E583" s="20" t="s">
        <v>126</v>
      </c>
      <c r="F583" s="19"/>
      <c r="G583" s="21" t="s">
        <v>4821</v>
      </c>
      <c r="H583" s="23" t="s">
        <v>4822</v>
      </c>
      <c r="I583" s="21" t="s">
        <v>4823</v>
      </c>
      <c r="J583" s="19"/>
      <c r="K583" s="19" t="s">
        <v>4824</v>
      </c>
      <c r="L583" s="24" t="s">
        <v>4825</v>
      </c>
      <c r="M583" s="19" t="s">
        <v>110</v>
      </c>
      <c r="N583" s="19"/>
      <c r="O583" s="19"/>
      <c r="P583" s="19"/>
      <c r="Q583" s="25"/>
      <c r="R583" s="25" t="s">
        <v>112</v>
      </c>
      <c r="S583" s="19" t="s">
        <v>101</v>
      </c>
      <c r="T583" s="19"/>
      <c r="U583" s="25"/>
      <c r="V583" s="25"/>
      <c r="W583" s="4"/>
      <c r="X583" s="4"/>
      <c r="Y583" s="4"/>
      <c r="Z583" s="4"/>
    </row>
    <row r="584" ht="15.0" hidden="1" customHeight="1">
      <c r="A584" s="19" t="s">
        <v>4826</v>
      </c>
      <c r="B584" s="19" t="s">
        <v>4827</v>
      </c>
      <c r="C584" s="21" t="s">
        <v>4828</v>
      </c>
      <c r="D584" s="21" t="s">
        <v>1427</v>
      </c>
      <c r="E584" s="20" t="s">
        <v>89</v>
      </c>
      <c r="F584" s="21">
        <v>1985.0</v>
      </c>
      <c r="G584" s="21" t="s">
        <v>4829</v>
      </c>
      <c r="H584" s="49" t="s">
        <v>4830</v>
      </c>
      <c r="I584" s="21" t="s">
        <v>4831</v>
      </c>
      <c r="J584" s="19"/>
      <c r="K584" s="21" t="s">
        <v>4832</v>
      </c>
      <c r="L584" s="19"/>
      <c r="M584" s="19" t="s">
        <v>110</v>
      </c>
      <c r="N584" s="19"/>
      <c r="O584" s="19"/>
      <c r="P584" s="19"/>
      <c r="Q584" s="78">
        <v>6860000.0</v>
      </c>
      <c r="R584" s="31">
        <v>30.0</v>
      </c>
      <c r="S584" s="19" t="s">
        <v>101</v>
      </c>
      <c r="T584" s="19"/>
      <c r="U584" s="25"/>
      <c r="V584" s="25"/>
      <c r="W584" s="4"/>
      <c r="X584" s="4"/>
      <c r="Y584" s="4"/>
      <c r="Z584" s="4"/>
    </row>
    <row r="585" ht="15.0" customHeight="1">
      <c r="A585" s="19" t="s">
        <v>4833</v>
      </c>
      <c r="B585" s="25" t="s">
        <v>4834</v>
      </c>
      <c r="C585" s="33" t="s">
        <v>4835</v>
      </c>
      <c r="D585" s="32" t="s">
        <v>364</v>
      </c>
      <c r="E585" s="32" t="s">
        <v>89</v>
      </c>
      <c r="F585" s="31">
        <v>1999.0</v>
      </c>
      <c r="G585" s="31" t="s">
        <v>4836</v>
      </c>
      <c r="H585" s="30" t="s">
        <v>4837</v>
      </c>
      <c r="I585" s="21" t="s">
        <v>4838</v>
      </c>
      <c r="J585" s="24" t="s">
        <v>4839</v>
      </c>
      <c r="K585" s="19" t="s">
        <v>4840</v>
      </c>
      <c r="L585" s="24" t="s">
        <v>4841</v>
      </c>
      <c r="M585" s="19" t="s">
        <v>96</v>
      </c>
      <c r="N585" s="35" t="s">
        <v>4842</v>
      </c>
      <c r="O585" s="25" t="s">
        <v>98</v>
      </c>
      <c r="P585" s="19" t="s">
        <v>2355</v>
      </c>
      <c r="Q585" s="29" t="s">
        <v>4843</v>
      </c>
      <c r="R585" s="29">
        <v>1380.0</v>
      </c>
      <c r="S585" s="19" t="s">
        <v>101</v>
      </c>
      <c r="T585" s="19"/>
      <c r="U585" s="25"/>
      <c r="V585" s="25"/>
      <c r="W585" s="4"/>
      <c r="X585" s="4"/>
      <c r="Y585" s="4"/>
      <c r="Z585" s="4"/>
    </row>
    <row r="586" ht="15.0" hidden="1" customHeight="1">
      <c r="A586" s="19" t="s">
        <v>4844</v>
      </c>
      <c r="B586" s="19" t="s">
        <v>4845</v>
      </c>
      <c r="C586" s="20" t="s">
        <v>4846</v>
      </c>
      <c r="D586" s="20"/>
      <c r="E586" s="21" t="s">
        <v>140</v>
      </c>
      <c r="F586" s="22">
        <v>41275.0</v>
      </c>
      <c r="G586" s="21" t="s">
        <v>4847</v>
      </c>
      <c r="H586" s="30" t="s">
        <v>4848</v>
      </c>
      <c r="I586" s="19"/>
      <c r="J586" s="19"/>
      <c r="K586" s="19"/>
      <c r="L586" s="19"/>
      <c r="M586" s="19" t="s">
        <v>110</v>
      </c>
      <c r="N586" s="19"/>
      <c r="O586" s="19"/>
      <c r="P586" s="19"/>
      <c r="Q586" s="25" t="s">
        <v>474</v>
      </c>
      <c r="R586" s="25" t="s">
        <v>112</v>
      </c>
      <c r="S586" s="19" t="s">
        <v>101</v>
      </c>
      <c r="T586" s="19"/>
      <c r="U586" s="25"/>
      <c r="V586" s="25"/>
      <c r="W586" s="4"/>
      <c r="X586" s="4"/>
      <c r="Y586" s="4"/>
      <c r="Z586" s="4"/>
    </row>
    <row r="587" ht="15.0" customHeight="1">
      <c r="A587" s="19" t="s">
        <v>4849</v>
      </c>
      <c r="B587" s="19" t="s">
        <v>4850</v>
      </c>
      <c r="C587" s="20" t="s">
        <v>340</v>
      </c>
      <c r="D587" s="20" t="s">
        <v>88</v>
      </c>
      <c r="E587" s="20" t="s">
        <v>89</v>
      </c>
      <c r="F587" s="21">
        <v>2010.0</v>
      </c>
      <c r="G587" s="21" t="s">
        <v>4851</v>
      </c>
      <c r="H587" s="30" t="s">
        <v>4852</v>
      </c>
      <c r="I587" s="21" t="s">
        <v>4853</v>
      </c>
      <c r="J587" s="19"/>
      <c r="K587" s="19"/>
      <c r="L587" s="19"/>
      <c r="M587" s="19" t="s">
        <v>96</v>
      </c>
      <c r="N587" s="19" t="s">
        <v>4854</v>
      </c>
      <c r="O587" s="19"/>
      <c r="P587" s="19"/>
      <c r="Q587" s="25" t="s">
        <v>4281</v>
      </c>
      <c r="R587" s="25"/>
      <c r="S587" s="19" t="s">
        <v>101</v>
      </c>
      <c r="T587" s="19"/>
      <c r="U587" s="25"/>
      <c r="V587" s="25"/>
      <c r="W587" s="4"/>
      <c r="X587" s="4"/>
      <c r="Y587" s="4"/>
      <c r="Z587" s="4"/>
    </row>
    <row r="588" ht="15.0" customHeight="1">
      <c r="A588" s="19" t="s">
        <v>4855</v>
      </c>
      <c r="B588" s="19" t="s">
        <v>4856</v>
      </c>
      <c r="C588" s="20" t="s">
        <v>284</v>
      </c>
      <c r="D588" s="20" t="s">
        <v>188</v>
      </c>
      <c r="E588" s="20" t="s">
        <v>89</v>
      </c>
      <c r="F588" s="19"/>
      <c r="G588" s="21" t="s">
        <v>4857</v>
      </c>
      <c r="H588" s="23" t="s">
        <v>4858</v>
      </c>
      <c r="I588" s="21" t="s">
        <v>4859</v>
      </c>
      <c r="J588" s="24" t="s">
        <v>4860</v>
      </c>
      <c r="K588" s="19" t="s">
        <v>4861</v>
      </c>
      <c r="L588" s="24" t="s">
        <v>4862</v>
      </c>
      <c r="M588" s="19" t="s">
        <v>96</v>
      </c>
      <c r="N588" s="19" t="s">
        <v>4863</v>
      </c>
      <c r="O588" s="19"/>
      <c r="P588" s="19"/>
      <c r="Q588" s="25" t="s">
        <v>711</v>
      </c>
      <c r="R588" s="25">
        <v>120.0</v>
      </c>
      <c r="S588" s="19" t="s">
        <v>101</v>
      </c>
      <c r="T588" s="19"/>
      <c r="U588" s="25"/>
      <c r="V588" s="25"/>
      <c r="W588" s="4"/>
      <c r="X588" s="4"/>
      <c r="Y588" s="4"/>
      <c r="Z588" s="4"/>
    </row>
    <row r="589" ht="15.0" hidden="1" customHeight="1">
      <c r="A589" s="19" t="s">
        <v>4864</v>
      </c>
      <c r="B589" s="19" t="s">
        <v>4865</v>
      </c>
      <c r="C589" s="20" t="s">
        <v>388</v>
      </c>
      <c r="D589" s="20" t="s">
        <v>88</v>
      </c>
      <c r="E589" s="20" t="s">
        <v>89</v>
      </c>
      <c r="F589" s="21">
        <v>2013.0</v>
      </c>
      <c r="G589" s="21" t="s">
        <v>4866</v>
      </c>
      <c r="H589" s="30" t="s">
        <v>4867</v>
      </c>
      <c r="I589" s="21" t="s">
        <v>4868</v>
      </c>
      <c r="J589" s="24" t="s">
        <v>4869</v>
      </c>
      <c r="K589" s="19" t="s">
        <v>4870</v>
      </c>
      <c r="L589" s="24" t="s">
        <v>4871</v>
      </c>
      <c r="M589" s="19" t="s">
        <v>110</v>
      </c>
      <c r="N589" s="19"/>
      <c r="O589" s="19"/>
      <c r="P589" s="19"/>
      <c r="Q589" s="25" t="s">
        <v>203</v>
      </c>
      <c r="R589" s="25">
        <v>24.0</v>
      </c>
      <c r="S589" s="19" t="s">
        <v>101</v>
      </c>
      <c r="T589" s="19"/>
      <c r="U589" s="25"/>
      <c r="V589" s="25"/>
      <c r="W589" s="4"/>
      <c r="X589" s="4"/>
      <c r="Y589" s="4"/>
      <c r="Z589" s="4"/>
    </row>
    <row r="590" ht="15.0" hidden="1" customHeight="1">
      <c r="A590" s="19" t="s">
        <v>4872</v>
      </c>
      <c r="B590" s="19" t="s">
        <v>4873</v>
      </c>
      <c r="C590" s="20" t="s">
        <v>858</v>
      </c>
      <c r="D590" s="20" t="s">
        <v>993</v>
      </c>
      <c r="E590" s="20" t="s">
        <v>860</v>
      </c>
      <c r="F590" s="21">
        <v>2015.0</v>
      </c>
      <c r="G590" s="21" t="s">
        <v>4874</v>
      </c>
      <c r="H590" s="30" t="s">
        <v>4875</v>
      </c>
      <c r="I590" s="21" t="s">
        <v>4876</v>
      </c>
      <c r="J590" s="24" t="s">
        <v>4877</v>
      </c>
      <c r="K590" s="19" t="s">
        <v>4878</v>
      </c>
      <c r="L590" s="24" t="s">
        <v>4879</v>
      </c>
      <c r="M590" s="19" t="s">
        <v>110</v>
      </c>
      <c r="N590" s="19"/>
      <c r="O590" s="19" t="s">
        <v>264</v>
      </c>
      <c r="P590" s="52">
        <v>3600000.0</v>
      </c>
      <c r="Q590" s="25" t="s">
        <v>1400</v>
      </c>
      <c r="R590" s="25">
        <v>50.0</v>
      </c>
      <c r="S590" s="19" t="s">
        <v>101</v>
      </c>
      <c r="T590" s="19"/>
      <c r="U590" s="25"/>
      <c r="V590" s="25"/>
      <c r="W590" s="4"/>
      <c r="X590" s="4"/>
      <c r="Y590" s="4"/>
      <c r="Z590" s="4"/>
    </row>
    <row r="591" ht="15.0" hidden="1" customHeight="1">
      <c r="A591" s="19" t="s">
        <v>4880</v>
      </c>
      <c r="B591" s="19" t="s">
        <v>4880</v>
      </c>
      <c r="C591" s="20" t="s">
        <v>87</v>
      </c>
      <c r="D591" s="20" t="s">
        <v>88</v>
      </c>
      <c r="E591" s="20" t="s">
        <v>89</v>
      </c>
      <c r="F591" s="21">
        <v>1992.0</v>
      </c>
      <c r="G591" s="21" t="s">
        <v>4881</v>
      </c>
      <c r="H591" s="23" t="s">
        <v>4882</v>
      </c>
      <c r="I591" s="21" t="s">
        <v>4883</v>
      </c>
      <c r="J591" s="24" t="s">
        <v>4884</v>
      </c>
      <c r="K591" s="19" t="s">
        <v>4885</v>
      </c>
      <c r="L591" s="24" t="s">
        <v>4886</v>
      </c>
      <c r="M591" s="19" t="s">
        <v>110</v>
      </c>
      <c r="N591" s="19"/>
      <c r="O591" s="19"/>
      <c r="P591" s="19"/>
      <c r="Q591" s="25" t="s">
        <v>2356</v>
      </c>
      <c r="R591" s="25">
        <v>75.0</v>
      </c>
      <c r="S591" s="19" t="s">
        <v>101</v>
      </c>
      <c r="T591" s="19"/>
      <c r="U591" s="25"/>
      <c r="V591" s="25"/>
      <c r="W591" s="4"/>
      <c r="X591" s="4"/>
      <c r="Y591" s="4"/>
      <c r="Z591" s="4"/>
    </row>
    <row r="592" ht="15.0" hidden="1" customHeight="1">
      <c r="A592" s="19" t="s">
        <v>4887</v>
      </c>
      <c r="B592" s="19" t="s">
        <v>4888</v>
      </c>
      <c r="C592" s="20" t="s">
        <v>724</v>
      </c>
      <c r="D592" s="20" t="s">
        <v>88</v>
      </c>
      <c r="E592" s="20" t="s">
        <v>89</v>
      </c>
      <c r="F592" s="21">
        <v>2007.0</v>
      </c>
      <c r="G592" s="21" t="s">
        <v>4889</v>
      </c>
      <c r="H592" s="23" t="s">
        <v>4890</v>
      </c>
      <c r="I592" s="21" t="s">
        <v>4891</v>
      </c>
      <c r="J592" s="24" t="s">
        <v>4892</v>
      </c>
      <c r="K592" s="19" t="s">
        <v>4893</v>
      </c>
      <c r="L592" s="24" t="s">
        <v>4894</v>
      </c>
      <c r="M592" s="19" t="s">
        <v>110</v>
      </c>
      <c r="N592" s="19"/>
      <c r="O592" s="19" t="s">
        <v>2815</v>
      </c>
      <c r="P592" s="19" t="s">
        <v>4895</v>
      </c>
      <c r="Q592" s="25" t="s">
        <v>445</v>
      </c>
      <c r="R592" s="25">
        <v>150.0</v>
      </c>
      <c r="S592" s="19" t="s">
        <v>159</v>
      </c>
      <c r="T592" s="19" t="s">
        <v>4896</v>
      </c>
      <c r="U592" s="36"/>
      <c r="V592" s="36">
        <v>44145.0</v>
      </c>
      <c r="W592" s="4"/>
      <c r="X592" s="4"/>
      <c r="Y592" s="4"/>
      <c r="Z592" s="4"/>
    </row>
    <row r="593" ht="15.0" hidden="1" customHeight="1">
      <c r="A593" s="19" t="s">
        <v>4897</v>
      </c>
      <c r="B593" s="19" t="s">
        <v>4898</v>
      </c>
      <c r="C593" s="20" t="s">
        <v>4899</v>
      </c>
      <c r="D593" s="20" t="s">
        <v>4900</v>
      </c>
      <c r="E593" s="20" t="s">
        <v>89</v>
      </c>
      <c r="F593" s="22">
        <v>39387.0</v>
      </c>
      <c r="G593" s="21" t="s">
        <v>4901</v>
      </c>
      <c r="H593" s="23" t="s">
        <v>4902</v>
      </c>
      <c r="I593" s="21" t="s">
        <v>4903</v>
      </c>
      <c r="J593" s="24" t="s">
        <v>4904</v>
      </c>
      <c r="K593" s="19"/>
      <c r="L593" s="19"/>
      <c r="M593" s="19" t="s">
        <v>110</v>
      </c>
      <c r="N593" s="19"/>
      <c r="O593" s="35" t="s">
        <v>133</v>
      </c>
      <c r="P593" s="19" t="s">
        <v>4905</v>
      </c>
      <c r="Q593" s="25" t="s">
        <v>4906</v>
      </c>
      <c r="R593" s="25">
        <v>50.0</v>
      </c>
      <c r="S593" s="19" t="s">
        <v>101</v>
      </c>
      <c r="T593" s="19"/>
      <c r="U593" s="25"/>
      <c r="V593" s="25"/>
      <c r="W593" s="4"/>
      <c r="X593" s="4"/>
      <c r="Y593" s="4"/>
      <c r="Z593" s="4"/>
    </row>
    <row r="594" ht="15.0" hidden="1" customHeight="1">
      <c r="A594" s="19" t="s">
        <v>4907</v>
      </c>
      <c r="B594" s="19" t="s">
        <v>4908</v>
      </c>
      <c r="C594" s="20" t="s">
        <v>2625</v>
      </c>
      <c r="D594" s="20" t="s">
        <v>400</v>
      </c>
      <c r="E594" s="20" t="s">
        <v>89</v>
      </c>
      <c r="F594" s="21">
        <v>2009.0</v>
      </c>
      <c r="G594" s="21" t="s">
        <v>4909</v>
      </c>
      <c r="H594" s="23" t="s">
        <v>4910</v>
      </c>
      <c r="I594" s="21" t="s">
        <v>4911</v>
      </c>
      <c r="J594" s="24" t="s">
        <v>4912</v>
      </c>
      <c r="K594" s="19"/>
      <c r="L594" s="19"/>
      <c r="M594" s="19" t="s">
        <v>110</v>
      </c>
      <c r="N594" s="19"/>
      <c r="O594" s="35" t="s">
        <v>264</v>
      </c>
      <c r="P594" s="19" t="s">
        <v>474</v>
      </c>
      <c r="Q594" s="25" t="s">
        <v>3239</v>
      </c>
      <c r="R594" s="25">
        <v>137.0</v>
      </c>
      <c r="S594" s="19" t="s">
        <v>159</v>
      </c>
      <c r="T594" s="19" t="s">
        <v>4913</v>
      </c>
      <c r="U594" s="25"/>
      <c r="V594" s="25">
        <v>2017.0</v>
      </c>
      <c r="W594" s="4"/>
      <c r="X594" s="4"/>
      <c r="Y594" s="4"/>
      <c r="Z594" s="4"/>
    </row>
    <row r="595" ht="15.0" hidden="1" customHeight="1">
      <c r="A595" s="19" t="s">
        <v>4914</v>
      </c>
      <c r="B595" s="19" t="s">
        <v>4915</v>
      </c>
      <c r="C595" s="20" t="s">
        <v>1199</v>
      </c>
      <c r="D595" s="20" t="s">
        <v>207</v>
      </c>
      <c r="E595" s="20" t="s">
        <v>89</v>
      </c>
      <c r="F595" s="21">
        <v>2015.0</v>
      </c>
      <c r="G595" s="21" t="s">
        <v>4916</v>
      </c>
      <c r="H595" s="23" t="s">
        <v>4917</v>
      </c>
      <c r="I595" s="21" t="s">
        <v>4918</v>
      </c>
      <c r="J595" s="24" t="s">
        <v>4919</v>
      </c>
      <c r="K595" s="19"/>
      <c r="L595" s="19"/>
      <c r="M595" s="19" t="s">
        <v>110</v>
      </c>
      <c r="N595" s="19"/>
      <c r="O595" s="19"/>
      <c r="P595" s="19"/>
      <c r="Q595" s="25" t="s">
        <v>4920</v>
      </c>
      <c r="R595" s="25">
        <v>50.0</v>
      </c>
      <c r="S595" s="19" t="s">
        <v>101</v>
      </c>
      <c r="T595" s="19"/>
      <c r="U595" s="25"/>
      <c r="V595" s="25"/>
      <c r="W595" s="4"/>
      <c r="X595" s="4"/>
      <c r="Y595" s="4"/>
      <c r="Z595" s="4"/>
    </row>
    <row r="596" ht="15.0" hidden="1" customHeight="1">
      <c r="A596" s="19" t="s">
        <v>4921</v>
      </c>
      <c r="B596" s="19" t="s">
        <v>4922</v>
      </c>
      <c r="C596" s="20" t="s">
        <v>2206</v>
      </c>
      <c r="D596" s="20" t="s">
        <v>88</v>
      </c>
      <c r="E596" s="20" t="s">
        <v>89</v>
      </c>
      <c r="F596" s="22">
        <v>41628.0</v>
      </c>
      <c r="G596" s="21" t="s">
        <v>4923</v>
      </c>
      <c r="H596" s="23" t="s">
        <v>4924</v>
      </c>
      <c r="I596" s="21" t="s">
        <v>4925</v>
      </c>
      <c r="J596" s="24" t="s">
        <v>4926</v>
      </c>
      <c r="K596" s="19" t="s">
        <v>4927</v>
      </c>
      <c r="L596" s="19"/>
      <c r="M596" s="19" t="s">
        <v>110</v>
      </c>
      <c r="N596" s="19"/>
      <c r="O596" s="19" t="s">
        <v>244</v>
      </c>
      <c r="P596" s="19" t="s">
        <v>4928</v>
      </c>
      <c r="Q596" s="25" t="s">
        <v>884</v>
      </c>
      <c r="R596" s="25">
        <v>114.0</v>
      </c>
      <c r="S596" s="19" t="s">
        <v>101</v>
      </c>
      <c r="T596" s="19"/>
      <c r="U596" s="25"/>
      <c r="V596" s="25"/>
      <c r="W596" s="4"/>
      <c r="X596" s="4"/>
      <c r="Y596" s="4"/>
      <c r="Z596" s="4"/>
    </row>
    <row r="597" ht="15.0" hidden="1" customHeight="1">
      <c r="A597" s="19" t="s">
        <v>4929</v>
      </c>
      <c r="B597" s="19" t="s">
        <v>4930</v>
      </c>
      <c r="C597" s="20"/>
      <c r="D597" s="20"/>
      <c r="E597" s="20"/>
      <c r="F597" s="21">
        <v>2005.0</v>
      </c>
      <c r="G597" s="21" t="s">
        <v>4931</v>
      </c>
      <c r="H597" s="23" t="s">
        <v>4932</v>
      </c>
      <c r="I597" s="19"/>
      <c r="J597" s="19"/>
      <c r="K597" s="19"/>
      <c r="L597" s="19"/>
      <c r="M597" s="19" t="s">
        <v>110</v>
      </c>
      <c r="N597" s="19"/>
      <c r="O597" s="19"/>
      <c r="P597" s="19"/>
      <c r="Q597" s="25"/>
      <c r="R597" s="25"/>
      <c r="S597" s="19" t="s">
        <v>101</v>
      </c>
      <c r="T597" s="19"/>
      <c r="U597" s="25"/>
      <c r="V597" s="25"/>
      <c r="W597" s="4"/>
      <c r="X597" s="4"/>
      <c r="Y597" s="4"/>
      <c r="Z597" s="4"/>
    </row>
    <row r="598" ht="15.0" hidden="1" customHeight="1">
      <c r="A598" s="19" t="s">
        <v>4933</v>
      </c>
      <c r="B598" s="25" t="s">
        <v>4934</v>
      </c>
      <c r="C598" s="33" t="s">
        <v>1169</v>
      </c>
      <c r="D598" s="32" t="s">
        <v>88</v>
      </c>
      <c r="E598" s="32" t="s">
        <v>89</v>
      </c>
      <c r="F598" s="21">
        <v>2009.0</v>
      </c>
      <c r="G598" s="21" t="s">
        <v>4935</v>
      </c>
      <c r="H598" s="23" t="s">
        <v>4936</v>
      </c>
      <c r="I598" s="21" t="s">
        <v>4937</v>
      </c>
      <c r="J598" s="24" t="s">
        <v>4938</v>
      </c>
      <c r="K598" s="19" t="s">
        <v>4939</v>
      </c>
      <c r="L598" s="24" t="s">
        <v>4940</v>
      </c>
      <c r="M598" s="19" t="s">
        <v>110</v>
      </c>
      <c r="N598" s="19"/>
      <c r="O598" s="25" t="s">
        <v>407</v>
      </c>
      <c r="P598" s="19" t="s">
        <v>2096</v>
      </c>
      <c r="Q598" s="25" t="s">
        <v>203</v>
      </c>
      <c r="R598" s="25">
        <v>13.0</v>
      </c>
      <c r="S598" s="19" t="s">
        <v>101</v>
      </c>
      <c r="T598" s="19"/>
      <c r="U598" s="25"/>
      <c r="V598" s="25"/>
      <c r="W598" s="4"/>
      <c r="X598" s="4"/>
      <c r="Y598" s="4"/>
      <c r="Z598" s="4"/>
    </row>
    <row r="599" ht="15.0" hidden="1" customHeight="1">
      <c r="A599" s="19" t="s">
        <v>4941</v>
      </c>
      <c r="B599" s="25" t="s">
        <v>4942</v>
      </c>
      <c r="C599" s="33" t="s">
        <v>4943</v>
      </c>
      <c r="D599" s="32" t="s">
        <v>1094</v>
      </c>
      <c r="E599" s="32" t="s">
        <v>151</v>
      </c>
      <c r="F599" s="40">
        <v>42508.0</v>
      </c>
      <c r="G599" s="21" t="s">
        <v>4944</v>
      </c>
      <c r="H599" s="30" t="s">
        <v>4945</v>
      </c>
      <c r="I599" s="21" t="s">
        <v>4946</v>
      </c>
      <c r="J599" s="24" t="s">
        <v>4947</v>
      </c>
      <c r="K599" s="19"/>
      <c r="L599" s="19"/>
      <c r="M599" s="19" t="s">
        <v>110</v>
      </c>
      <c r="N599" s="19"/>
      <c r="O599" s="27" t="s">
        <v>371</v>
      </c>
      <c r="P599" s="67">
        <v>15000.0</v>
      </c>
      <c r="Q599" s="25" t="s">
        <v>147</v>
      </c>
      <c r="R599" s="25">
        <v>27.0</v>
      </c>
      <c r="S599" s="19" t="s">
        <v>101</v>
      </c>
      <c r="T599" s="19"/>
      <c r="U599" s="25"/>
      <c r="V599" s="25"/>
      <c r="W599" s="4"/>
      <c r="X599" s="4"/>
      <c r="Y599" s="4"/>
      <c r="Z599" s="4"/>
    </row>
    <row r="600" ht="15.0" hidden="1" customHeight="1">
      <c r="A600" s="19" t="s">
        <v>4948</v>
      </c>
      <c r="B600" s="19" t="s">
        <v>4949</v>
      </c>
      <c r="C600" s="20" t="s">
        <v>340</v>
      </c>
      <c r="D600" s="20" t="s">
        <v>88</v>
      </c>
      <c r="E600" s="21" t="s">
        <v>89</v>
      </c>
      <c r="F600" s="31">
        <v>2014.0</v>
      </c>
      <c r="G600" s="31" t="s">
        <v>4950</v>
      </c>
      <c r="H600" s="23" t="s">
        <v>4951</v>
      </c>
      <c r="I600" s="21" t="s">
        <v>4952</v>
      </c>
      <c r="J600" s="24" t="s">
        <v>4953</v>
      </c>
      <c r="K600" s="19" t="s">
        <v>4954</v>
      </c>
      <c r="L600" s="24" t="s">
        <v>4955</v>
      </c>
      <c r="M600" s="19" t="s">
        <v>110</v>
      </c>
      <c r="N600" s="19"/>
      <c r="O600" s="19" t="s">
        <v>264</v>
      </c>
      <c r="P600" s="19" t="s">
        <v>3304</v>
      </c>
      <c r="Q600" s="25" t="s">
        <v>347</v>
      </c>
      <c r="R600" s="25">
        <v>90.0</v>
      </c>
      <c r="S600" s="19" t="s">
        <v>101</v>
      </c>
      <c r="T600" s="19"/>
      <c r="U600" s="25"/>
      <c r="V600" s="25"/>
      <c r="W600" s="4"/>
      <c r="X600" s="4"/>
      <c r="Y600" s="4"/>
      <c r="Z600" s="4"/>
    </row>
    <row r="601" ht="15.0" customHeight="1">
      <c r="A601" s="19" t="s">
        <v>4956</v>
      </c>
      <c r="B601" s="19" t="s">
        <v>4957</v>
      </c>
      <c r="C601" s="20" t="s">
        <v>2135</v>
      </c>
      <c r="D601" s="20" t="s">
        <v>1119</v>
      </c>
      <c r="E601" s="20" t="s">
        <v>89</v>
      </c>
      <c r="F601" s="21">
        <v>1991.0</v>
      </c>
      <c r="G601" s="21" t="s">
        <v>4958</v>
      </c>
      <c r="H601" s="23" t="s">
        <v>4959</v>
      </c>
      <c r="I601" s="21" t="s">
        <v>4960</v>
      </c>
      <c r="J601" s="24" t="s">
        <v>4961</v>
      </c>
      <c r="K601" s="19" t="s">
        <v>4962</v>
      </c>
      <c r="L601" s="24" t="s">
        <v>4963</v>
      </c>
      <c r="M601" s="19" t="s">
        <v>96</v>
      </c>
      <c r="N601" s="19" t="s">
        <v>4964</v>
      </c>
      <c r="O601" s="19" t="s">
        <v>648</v>
      </c>
      <c r="P601" s="19" t="s">
        <v>4965</v>
      </c>
      <c r="Q601" s="25" t="s">
        <v>4966</v>
      </c>
      <c r="R601" s="25">
        <v>219.0</v>
      </c>
      <c r="S601" s="19" t="s">
        <v>101</v>
      </c>
      <c r="T601" s="19"/>
      <c r="U601" s="25"/>
      <c r="V601" s="25"/>
      <c r="W601" s="4"/>
      <c r="X601" s="4"/>
      <c r="Y601" s="4"/>
      <c r="Z601" s="4"/>
    </row>
    <row r="602" ht="15.0" hidden="1" customHeight="1">
      <c r="A602" s="19" t="s">
        <v>4967</v>
      </c>
      <c r="B602" s="19" t="s">
        <v>4968</v>
      </c>
      <c r="C602" s="26"/>
      <c r="D602" s="19"/>
      <c r="E602" s="20" t="s">
        <v>1073</v>
      </c>
      <c r="F602" s="31">
        <v>2009.0</v>
      </c>
      <c r="G602" s="31" t="s">
        <v>4969</v>
      </c>
      <c r="H602" s="30" t="s">
        <v>4970</v>
      </c>
      <c r="I602" s="21" t="s">
        <v>4971</v>
      </c>
      <c r="J602" s="24" t="s">
        <v>4972</v>
      </c>
      <c r="K602" s="19"/>
      <c r="L602" s="19"/>
      <c r="M602" s="19" t="s">
        <v>110</v>
      </c>
      <c r="N602" s="19"/>
      <c r="O602" s="19" t="s">
        <v>371</v>
      </c>
      <c r="P602" s="19" t="s">
        <v>4973</v>
      </c>
      <c r="Q602" s="25" t="s">
        <v>445</v>
      </c>
      <c r="R602" s="25">
        <v>101.0</v>
      </c>
      <c r="S602" s="19" t="s">
        <v>101</v>
      </c>
      <c r="T602" s="19"/>
      <c r="U602" s="25"/>
      <c r="V602" s="25"/>
      <c r="W602" s="4"/>
      <c r="X602" s="4"/>
      <c r="Y602" s="4"/>
      <c r="Z602" s="4"/>
    </row>
    <row r="603" ht="15.0" hidden="1" customHeight="1">
      <c r="A603" s="19" t="s">
        <v>4974</v>
      </c>
      <c r="B603" s="19" t="s">
        <v>4975</v>
      </c>
      <c r="C603" s="20" t="s">
        <v>4976</v>
      </c>
      <c r="D603" s="21" t="s">
        <v>115</v>
      </c>
      <c r="E603" s="20" t="s">
        <v>89</v>
      </c>
      <c r="F603" s="31">
        <v>2015.0</v>
      </c>
      <c r="G603" s="31" t="s">
        <v>4977</v>
      </c>
      <c r="H603" s="23" t="s">
        <v>4978</v>
      </c>
      <c r="I603" s="21" t="s">
        <v>4979</v>
      </c>
      <c r="J603" s="24" t="s">
        <v>4980</v>
      </c>
      <c r="K603" s="19" t="s">
        <v>4981</v>
      </c>
      <c r="L603" s="24" t="s">
        <v>4982</v>
      </c>
      <c r="M603" s="19" t="s">
        <v>110</v>
      </c>
      <c r="N603" s="19"/>
      <c r="O603" s="19" t="s">
        <v>244</v>
      </c>
      <c r="P603" s="19" t="s">
        <v>4983</v>
      </c>
      <c r="Q603" s="25" t="s">
        <v>4984</v>
      </c>
      <c r="R603" s="25">
        <v>172.0</v>
      </c>
      <c r="S603" s="19" t="s">
        <v>101</v>
      </c>
      <c r="T603" s="19"/>
      <c r="U603" s="25"/>
      <c r="V603" s="25"/>
      <c r="W603" s="4"/>
      <c r="X603" s="4"/>
      <c r="Y603" s="4"/>
      <c r="Z603" s="4"/>
    </row>
    <row r="604" ht="15.0" hidden="1" customHeight="1">
      <c r="A604" s="19" t="s">
        <v>4985</v>
      </c>
      <c r="B604" s="19" t="s">
        <v>4986</v>
      </c>
      <c r="C604" s="20" t="s">
        <v>1494</v>
      </c>
      <c r="D604" s="20"/>
      <c r="E604" s="21" t="s">
        <v>140</v>
      </c>
      <c r="F604" s="21">
        <v>2009.0</v>
      </c>
      <c r="G604" s="21" t="s">
        <v>4987</v>
      </c>
      <c r="H604" s="23" t="s">
        <v>4988</v>
      </c>
      <c r="I604" s="21" t="s">
        <v>4989</v>
      </c>
      <c r="J604" s="24" t="s">
        <v>4990</v>
      </c>
      <c r="K604" s="19"/>
      <c r="L604" s="19"/>
      <c r="M604" s="19" t="s">
        <v>110</v>
      </c>
      <c r="N604" s="19"/>
      <c r="O604" s="19" t="s">
        <v>264</v>
      </c>
      <c r="P604" s="67">
        <v>3500000.0</v>
      </c>
      <c r="Q604" s="25" t="s">
        <v>2416</v>
      </c>
      <c r="R604" s="25">
        <v>44.0</v>
      </c>
      <c r="S604" s="19" t="s">
        <v>101</v>
      </c>
      <c r="T604" s="19"/>
      <c r="U604" s="25"/>
      <c r="V604" s="25"/>
      <c r="W604" s="4"/>
      <c r="X604" s="4"/>
      <c r="Y604" s="4"/>
      <c r="Z604" s="4"/>
    </row>
    <row r="605" ht="15.0" hidden="1" customHeight="1">
      <c r="A605" s="19" t="s">
        <v>4991</v>
      </c>
      <c r="B605" s="19" t="s">
        <v>4991</v>
      </c>
      <c r="C605" s="20" t="s">
        <v>87</v>
      </c>
      <c r="D605" s="20" t="s">
        <v>88</v>
      </c>
      <c r="E605" s="21" t="s">
        <v>89</v>
      </c>
      <c r="F605" s="48">
        <v>39904.0</v>
      </c>
      <c r="G605" s="21" t="s">
        <v>4992</v>
      </c>
      <c r="H605" s="23" t="s">
        <v>4993</v>
      </c>
      <c r="I605" s="21" t="s">
        <v>4994</v>
      </c>
      <c r="J605" s="24" t="s">
        <v>4995</v>
      </c>
      <c r="K605" s="19" t="s">
        <v>4996</v>
      </c>
      <c r="L605" s="24" t="s">
        <v>4997</v>
      </c>
      <c r="M605" s="19" t="s">
        <v>110</v>
      </c>
      <c r="N605" s="19"/>
      <c r="O605" s="19" t="s">
        <v>371</v>
      </c>
      <c r="P605" s="19"/>
      <c r="Q605" s="25"/>
      <c r="R605" s="25">
        <v>4.0</v>
      </c>
      <c r="S605" s="19" t="s">
        <v>101</v>
      </c>
      <c r="T605" s="19"/>
      <c r="U605" s="25"/>
      <c r="V605" s="25"/>
      <c r="W605" s="4"/>
      <c r="X605" s="4"/>
      <c r="Y605" s="4"/>
      <c r="Z605" s="4"/>
    </row>
    <row r="606" ht="15.0" hidden="1" customHeight="1">
      <c r="A606" s="19" t="s">
        <v>4998</v>
      </c>
      <c r="B606" s="19" t="s">
        <v>4999</v>
      </c>
      <c r="C606" s="20" t="s">
        <v>138</v>
      </c>
      <c r="D606" s="20" t="s">
        <v>139</v>
      </c>
      <c r="E606" s="20" t="s">
        <v>140</v>
      </c>
      <c r="F606" s="21">
        <v>2004.0</v>
      </c>
      <c r="G606" s="21" t="s">
        <v>5000</v>
      </c>
      <c r="H606" s="23" t="s">
        <v>5001</v>
      </c>
      <c r="I606" s="21" t="s">
        <v>5002</v>
      </c>
      <c r="J606" s="24" t="s">
        <v>5003</v>
      </c>
      <c r="K606" s="19"/>
      <c r="L606" s="19"/>
      <c r="M606" s="19" t="s">
        <v>110</v>
      </c>
      <c r="N606" s="19"/>
      <c r="O606" s="19"/>
      <c r="P606" s="19"/>
      <c r="Q606" s="25" t="s">
        <v>147</v>
      </c>
      <c r="R606" s="25">
        <v>32.0</v>
      </c>
      <c r="S606" s="19" t="s">
        <v>101</v>
      </c>
      <c r="T606" s="19"/>
      <c r="U606" s="25"/>
      <c r="V606" s="25"/>
      <c r="W606" s="4"/>
      <c r="X606" s="4"/>
      <c r="Y606" s="4"/>
      <c r="Z606" s="4"/>
    </row>
    <row r="607" ht="15.0" hidden="1" customHeight="1">
      <c r="A607" s="19" t="s">
        <v>5004</v>
      </c>
      <c r="B607" s="19" t="s">
        <v>5005</v>
      </c>
      <c r="C607" s="20" t="s">
        <v>340</v>
      </c>
      <c r="D607" s="20" t="s">
        <v>88</v>
      </c>
      <c r="E607" s="21" t="s">
        <v>89</v>
      </c>
      <c r="F607" s="22">
        <v>43424.0</v>
      </c>
      <c r="G607" s="21" t="s">
        <v>5006</v>
      </c>
      <c r="H607" s="23" t="s">
        <v>5007</v>
      </c>
      <c r="I607" s="21" t="s">
        <v>5008</v>
      </c>
      <c r="J607" s="24" t="s">
        <v>5009</v>
      </c>
      <c r="K607" s="19" t="s">
        <v>5010</v>
      </c>
      <c r="L607" s="19"/>
      <c r="M607" s="19" t="s">
        <v>110</v>
      </c>
      <c r="N607" s="19"/>
      <c r="O607" s="19" t="s">
        <v>371</v>
      </c>
      <c r="P607" s="19" t="s">
        <v>5011</v>
      </c>
      <c r="Q607" s="25" t="s">
        <v>203</v>
      </c>
      <c r="R607" s="25">
        <v>12.0</v>
      </c>
      <c r="S607" s="19" t="s">
        <v>101</v>
      </c>
      <c r="T607" s="19"/>
      <c r="U607" s="25"/>
      <c r="V607" s="25"/>
      <c r="W607" s="4"/>
      <c r="X607" s="4"/>
      <c r="Y607" s="4"/>
      <c r="Z607" s="4"/>
    </row>
    <row r="608" ht="15.0" hidden="1" customHeight="1">
      <c r="A608" s="19" t="s">
        <v>5012</v>
      </c>
      <c r="B608" s="19" t="s">
        <v>5013</v>
      </c>
      <c r="C608" s="20" t="s">
        <v>351</v>
      </c>
      <c r="D608" s="21" t="s">
        <v>352</v>
      </c>
      <c r="E608" s="20" t="s">
        <v>89</v>
      </c>
      <c r="F608" s="22">
        <v>43252.0</v>
      </c>
      <c r="G608" s="21" t="s">
        <v>5014</v>
      </c>
      <c r="H608" s="23" t="s">
        <v>5015</v>
      </c>
      <c r="I608" s="21" t="s">
        <v>5016</v>
      </c>
      <c r="J608" s="24" t="s">
        <v>5017</v>
      </c>
      <c r="K608" s="19" t="s">
        <v>5018</v>
      </c>
      <c r="L608" s="24" t="s">
        <v>5019</v>
      </c>
      <c r="M608" s="19" t="s">
        <v>110</v>
      </c>
      <c r="N608" s="19"/>
      <c r="O608" s="19" t="s">
        <v>731</v>
      </c>
      <c r="P608" s="19" t="s">
        <v>5020</v>
      </c>
      <c r="Q608" s="25" t="s">
        <v>3226</v>
      </c>
      <c r="R608" s="25">
        <v>147.0</v>
      </c>
      <c r="S608" s="19" t="s">
        <v>101</v>
      </c>
      <c r="T608" s="19"/>
      <c r="U608" s="25"/>
      <c r="V608" s="25"/>
      <c r="W608" s="4"/>
      <c r="X608" s="4"/>
      <c r="Y608" s="4"/>
      <c r="Z608" s="4"/>
    </row>
    <row r="609" ht="15.0" hidden="1" customHeight="1">
      <c r="A609" s="19" t="s">
        <v>5021</v>
      </c>
      <c r="B609" s="19" t="s">
        <v>5022</v>
      </c>
      <c r="C609" s="20" t="s">
        <v>5023</v>
      </c>
      <c r="D609" s="20" t="s">
        <v>125</v>
      </c>
      <c r="E609" s="20" t="s">
        <v>126</v>
      </c>
      <c r="F609" s="21">
        <v>2008.0</v>
      </c>
      <c r="G609" s="21" t="s">
        <v>5024</v>
      </c>
      <c r="H609" s="23" t="s">
        <v>5025</v>
      </c>
      <c r="I609" s="21" t="s">
        <v>5026</v>
      </c>
      <c r="J609" s="24" t="s">
        <v>5027</v>
      </c>
      <c r="K609" s="19"/>
      <c r="L609" s="19"/>
      <c r="M609" s="19" t="s">
        <v>110</v>
      </c>
      <c r="N609" s="19"/>
      <c r="O609" s="19"/>
      <c r="P609" s="19"/>
      <c r="Q609" s="25" t="s">
        <v>147</v>
      </c>
      <c r="R609" s="25">
        <v>28.0</v>
      </c>
      <c r="S609" s="19" t="s">
        <v>101</v>
      </c>
      <c r="T609" s="19"/>
      <c r="U609" s="25"/>
      <c r="V609" s="25"/>
      <c r="W609" s="4"/>
      <c r="X609" s="4"/>
      <c r="Y609" s="4"/>
      <c r="Z609" s="4"/>
    </row>
    <row r="610" ht="15.0" hidden="1" customHeight="1">
      <c r="A610" s="19" t="s">
        <v>5028</v>
      </c>
      <c r="B610" s="19" t="s">
        <v>5029</v>
      </c>
      <c r="C610" s="20" t="s">
        <v>938</v>
      </c>
      <c r="D610" s="21" t="s">
        <v>5030</v>
      </c>
      <c r="E610" s="32" t="s">
        <v>89</v>
      </c>
      <c r="F610" s="21">
        <v>2017.0</v>
      </c>
      <c r="G610" s="21" t="s">
        <v>5031</v>
      </c>
      <c r="H610" s="23" t="s">
        <v>5032</v>
      </c>
      <c r="I610" s="21" t="s">
        <v>5033</v>
      </c>
      <c r="J610" s="24" t="s">
        <v>5034</v>
      </c>
      <c r="K610" s="19" t="s">
        <v>5035</v>
      </c>
      <c r="L610" s="24" t="s">
        <v>5036</v>
      </c>
      <c r="M610" s="19" t="s">
        <v>110</v>
      </c>
      <c r="N610" s="19"/>
      <c r="O610" s="19" t="s">
        <v>371</v>
      </c>
      <c r="P610" s="19" t="s">
        <v>5037</v>
      </c>
      <c r="Q610" s="25" t="s">
        <v>203</v>
      </c>
      <c r="R610" s="25">
        <v>11.0</v>
      </c>
      <c r="S610" s="19" t="s">
        <v>101</v>
      </c>
      <c r="T610" s="19"/>
      <c r="U610" s="25"/>
      <c r="V610" s="25"/>
      <c r="W610" s="4"/>
      <c r="X610" s="4"/>
      <c r="Y610" s="4"/>
      <c r="Z610" s="4"/>
    </row>
    <row r="611" ht="15.0" hidden="1" customHeight="1">
      <c r="A611" s="19" t="s">
        <v>5038</v>
      </c>
      <c r="B611" s="19" t="s">
        <v>5039</v>
      </c>
      <c r="C611" s="20" t="s">
        <v>4582</v>
      </c>
      <c r="D611" s="20" t="s">
        <v>5040</v>
      </c>
      <c r="E611" s="20" t="s">
        <v>89</v>
      </c>
      <c r="F611" s="40">
        <v>41760.0</v>
      </c>
      <c r="G611" s="21" t="s">
        <v>5041</v>
      </c>
      <c r="H611" s="23" t="s">
        <v>5042</v>
      </c>
      <c r="I611" s="21" t="s">
        <v>5043</v>
      </c>
      <c r="J611" s="24" t="s">
        <v>5044</v>
      </c>
      <c r="K611" s="19" t="s">
        <v>5045</v>
      </c>
      <c r="L611" s="24" t="s">
        <v>5046</v>
      </c>
      <c r="M611" s="19" t="s">
        <v>110</v>
      </c>
      <c r="N611" s="19"/>
      <c r="O611" s="19" t="s">
        <v>133</v>
      </c>
      <c r="P611" s="19" t="s">
        <v>2622</v>
      </c>
      <c r="Q611" s="25" t="s">
        <v>1131</v>
      </c>
      <c r="R611" s="25">
        <v>68.0</v>
      </c>
      <c r="S611" s="19" t="s">
        <v>101</v>
      </c>
      <c r="T611" s="19"/>
      <c r="U611" s="25"/>
      <c r="V611" s="25"/>
      <c r="W611" s="4"/>
      <c r="X611" s="4"/>
      <c r="Y611" s="4"/>
      <c r="Z611" s="4"/>
    </row>
    <row r="612" ht="15.0" hidden="1" customHeight="1">
      <c r="A612" s="19" t="s">
        <v>5047</v>
      </c>
      <c r="B612" s="19" t="s">
        <v>5048</v>
      </c>
      <c r="C612" s="19"/>
      <c r="D612" s="19"/>
      <c r="E612" s="19"/>
      <c r="F612" s="22">
        <v>41874.0</v>
      </c>
      <c r="G612" s="21" t="s">
        <v>5049</v>
      </c>
      <c r="H612" s="23" t="s">
        <v>5050</v>
      </c>
      <c r="I612" s="21" t="s">
        <v>5051</v>
      </c>
      <c r="J612" s="24" t="s">
        <v>5052</v>
      </c>
      <c r="K612" s="19"/>
      <c r="L612" s="19"/>
      <c r="M612" s="19" t="s">
        <v>110</v>
      </c>
      <c r="N612" s="19"/>
      <c r="O612" s="19"/>
      <c r="P612" s="19"/>
      <c r="Q612" s="25" t="s">
        <v>1107</v>
      </c>
      <c r="R612" s="25">
        <v>1.0</v>
      </c>
      <c r="S612" s="19" t="s">
        <v>101</v>
      </c>
      <c r="T612" s="19"/>
      <c r="U612" s="25"/>
      <c r="V612" s="25"/>
      <c r="W612" s="4"/>
      <c r="X612" s="4"/>
      <c r="Y612" s="4"/>
      <c r="Z612" s="4"/>
    </row>
    <row r="613" ht="15.0" hidden="1" customHeight="1">
      <c r="A613" s="19" t="s">
        <v>5053</v>
      </c>
      <c r="B613" s="19" t="s">
        <v>5054</v>
      </c>
      <c r="C613" s="20" t="s">
        <v>1199</v>
      </c>
      <c r="D613" s="21" t="s">
        <v>207</v>
      </c>
      <c r="E613" s="21" t="s">
        <v>89</v>
      </c>
      <c r="F613" s="21">
        <v>2011.0</v>
      </c>
      <c r="G613" s="21" t="s">
        <v>5055</v>
      </c>
      <c r="H613" s="23" t="s">
        <v>5056</v>
      </c>
      <c r="I613" s="21" t="s">
        <v>5057</v>
      </c>
      <c r="J613" s="24" t="s">
        <v>5058</v>
      </c>
      <c r="K613" s="19"/>
      <c r="L613" s="19"/>
      <c r="M613" s="19" t="s">
        <v>110</v>
      </c>
      <c r="N613" s="19"/>
      <c r="O613" s="19"/>
      <c r="P613" s="19"/>
      <c r="Q613" s="25" t="s">
        <v>5059</v>
      </c>
      <c r="R613" s="25">
        <v>18.0</v>
      </c>
      <c r="S613" s="19" t="s">
        <v>159</v>
      </c>
      <c r="T613" s="19" t="s">
        <v>302</v>
      </c>
      <c r="U613" s="36"/>
      <c r="V613" s="36">
        <v>43633.0</v>
      </c>
      <c r="W613" s="4"/>
      <c r="X613" s="4"/>
      <c r="Y613" s="4"/>
      <c r="Z613" s="4"/>
    </row>
    <row r="614" ht="15.0" hidden="1" customHeight="1">
      <c r="A614" s="19" t="s">
        <v>5060</v>
      </c>
      <c r="B614" s="19" t="s">
        <v>5061</v>
      </c>
      <c r="C614" s="20" t="s">
        <v>363</v>
      </c>
      <c r="D614" s="21" t="s">
        <v>364</v>
      </c>
      <c r="E614" s="20" t="s">
        <v>89</v>
      </c>
      <c r="F614" s="22">
        <v>39657.0</v>
      </c>
      <c r="G614" s="21" t="s">
        <v>5062</v>
      </c>
      <c r="H614" s="23" t="s">
        <v>5063</v>
      </c>
      <c r="I614" s="21" t="s">
        <v>5064</v>
      </c>
      <c r="J614" s="24" t="s">
        <v>5065</v>
      </c>
      <c r="K614" s="19"/>
      <c r="L614" s="19"/>
      <c r="M614" s="19" t="s">
        <v>110</v>
      </c>
      <c r="N614" s="19"/>
      <c r="O614" s="19" t="s">
        <v>371</v>
      </c>
      <c r="P614" s="19" t="s">
        <v>4905</v>
      </c>
      <c r="Q614" s="25" t="s">
        <v>827</v>
      </c>
      <c r="R614" s="25">
        <v>49.0</v>
      </c>
      <c r="S614" s="19" t="s">
        <v>101</v>
      </c>
      <c r="T614" s="19"/>
      <c r="U614" s="25"/>
      <c r="V614" s="25"/>
      <c r="W614" s="4"/>
      <c r="X614" s="4"/>
      <c r="Y614" s="4"/>
      <c r="Z614" s="4"/>
    </row>
    <row r="615" ht="15.0" hidden="1" customHeight="1">
      <c r="A615" s="19" t="s">
        <v>5066</v>
      </c>
      <c r="B615" s="19" t="s">
        <v>5067</v>
      </c>
      <c r="C615" s="20" t="s">
        <v>4976</v>
      </c>
      <c r="D615" s="21" t="s">
        <v>115</v>
      </c>
      <c r="E615" s="20" t="s">
        <v>89</v>
      </c>
      <c r="F615" s="21">
        <v>1845.0</v>
      </c>
      <c r="G615" s="21" t="s">
        <v>5068</v>
      </c>
      <c r="H615" s="23" t="s">
        <v>5069</v>
      </c>
      <c r="I615" s="21" t="s">
        <v>5070</v>
      </c>
      <c r="J615" s="24" t="s">
        <v>5071</v>
      </c>
      <c r="K615" s="19"/>
      <c r="L615" s="19"/>
      <c r="M615" s="19" t="s">
        <v>110</v>
      </c>
      <c r="N615" s="19"/>
      <c r="O615" s="19"/>
      <c r="P615" s="19"/>
      <c r="Q615" s="25" t="s">
        <v>5072</v>
      </c>
      <c r="R615" s="29">
        <v>312000.0</v>
      </c>
      <c r="S615" s="19" t="s">
        <v>101</v>
      </c>
      <c r="T615" s="19"/>
      <c r="U615" s="25"/>
      <c r="V615" s="25"/>
      <c r="W615" s="4"/>
      <c r="X615" s="4"/>
      <c r="Y615" s="4"/>
      <c r="Z615" s="4"/>
    </row>
    <row r="616" ht="15.0" hidden="1" customHeight="1">
      <c r="A616" s="19" t="s">
        <v>5073</v>
      </c>
      <c r="B616" s="25" t="s">
        <v>5074</v>
      </c>
      <c r="C616" s="33" t="s">
        <v>5075</v>
      </c>
      <c r="D616" s="32" t="s">
        <v>188</v>
      </c>
      <c r="E616" s="32" t="s">
        <v>89</v>
      </c>
      <c r="F616" s="21">
        <v>2007.0</v>
      </c>
      <c r="G616" s="21" t="s">
        <v>5076</v>
      </c>
      <c r="H616" s="23" t="s">
        <v>5077</v>
      </c>
      <c r="I616" s="21" t="s">
        <v>5078</v>
      </c>
      <c r="J616" s="24" t="s">
        <v>5079</v>
      </c>
      <c r="K616" s="19" t="s">
        <v>5080</v>
      </c>
      <c r="L616" s="24" t="s">
        <v>5081</v>
      </c>
      <c r="M616" s="19" t="s">
        <v>110</v>
      </c>
      <c r="N616" s="19"/>
      <c r="O616" s="25" t="s">
        <v>221</v>
      </c>
      <c r="P616" s="19" t="s">
        <v>223</v>
      </c>
      <c r="Q616" s="25" t="s">
        <v>445</v>
      </c>
      <c r="R616" s="25">
        <v>100.0</v>
      </c>
      <c r="S616" s="19" t="s">
        <v>101</v>
      </c>
      <c r="T616" s="19"/>
      <c r="U616" s="25"/>
      <c r="V616" s="25"/>
      <c r="W616" s="4"/>
      <c r="X616" s="4"/>
      <c r="Y616" s="4"/>
      <c r="Z616" s="4"/>
    </row>
    <row r="617" ht="15.0" hidden="1" customHeight="1">
      <c r="A617" s="19" t="s">
        <v>5082</v>
      </c>
      <c r="B617" s="25" t="s">
        <v>5083</v>
      </c>
      <c r="C617" s="33" t="s">
        <v>2668</v>
      </c>
      <c r="D617" s="32" t="s">
        <v>88</v>
      </c>
      <c r="E617" s="32" t="s">
        <v>89</v>
      </c>
      <c r="F617" s="22">
        <v>42186.0</v>
      </c>
      <c r="G617" s="21" t="s">
        <v>5084</v>
      </c>
      <c r="H617" s="19"/>
      <c r="I617" s="21" t="s">
        <v>5085</v>
      </c>
      <c r="J617" s="24" t="s">
        <v>5086</v>
      </c>
      <c r="K617" s="19" t="s">
        <v>5087</v>
      </c>
      <c r="L617" s="24" t="s">
        <v>5088</v>
      </c>
      <c r="M617" s="19" t="s">
        <v>110</v>
      </c>
      <c r="N617" s="19"/>
      <c r="O617" s="25" t="s">
        <v>244</v>
      </c>
      <c r="P617" s="19" t="s">
        <v>5089</v>
      </c>
      <c r="Q617" s="25" t="s">
        <v>5090</v>
      </c>
      <c r="R617" s="25">
        <v>106.0</v>
      </c>
      <c r="S617" s="19" t="s">
        <v>159</v>
      </c>
      <c r="T617" s="24" t="s">
        <v>1026</v>
      </c>
      <c r="U617" s="36"/>
      <c r="V617" s="36">
        <v>43515.0</v>
      </c>
      <c r="W617" s="4"/>
      <c r="X617" s="4"/>
      <c r="Y617" s="4"/>
      <c r="Z617" s="4"/>
    </row>
    <row r="618" ht="15.0" hidden="1" customHeight="1">
      <c r="A618" s="19" t="s">
        <v>5091</v>
      </c>
      <c r="B618" s="19" t="s">
        <v>5092</v>
      </c>
      <c r="C618" s="33" t="s">
        <v>5075</v>
      </c>
      <c r="D618" s="32" t="s">
        <v>188</v>
      </c>
      <c r="E618" s="32" t="s">
        <v>89</v>
      </c>
      <c r="F618" s="21">
        <v>2001.0</v>
      </c>
      <c r="G618" s="21" t="s">
        <v>5093</v>
      </c>
      <c r="H618" s="23" t="s">
        <v>5094</v>
      </c>
      <c r="I618" s="21" t="s">
        <v>5095</v>
      </c>
      <c r="J618" s="24" t="s">
        <v>5096</v>
      </c>
      <c r="K618" s="19"/>
      <c r="L618" s="19"/>
      <c r="M618" s="19" t="s">
        <v>110</v>
      </c>
      <c r="N618" s="19"/>
      <c r="O618" s="25" t="s">
        <v>452</v>
      </c>
      <c r="P618" s="19" t="s">
        <v>212</v>
      </c>
      <c r="Q618" s="25" t="s">
        <v>5097</v>
      </c>
      <c r="R618" s="25">
        <v>98.0</v>
      </c>
      <c r="S618" s="19" t="s">
        <v>101</v>
      </c>
      <c r="T618" s="19"/>
      <c r="U618" s="25"/>
      <c r="V618" s="25"/>
      <c r="W618" s="4"/>
      <c r="X618" s="4"/>
      <c r="Y618" s="4"/>
      <c r="Z618" s="4"/>
    </row>
    <row r="619" ht="15.0" hidden="1" customHeight="1">
      <c r="A619" s="19" t="s">
        <v>5098</v>
      </c>
      <c r="B619" s="19" t="s">
        <v>5099</v>
      </c>
      <c r="C619" s="32" t="s">
        <v>351</v>
      </c>
      <c r="D619" s="32" t="s">
        <v>352</v>
      </c>
      <c r="E619" s="32" t="s">
        <v>89</v>
      </c>
      <c r="F619" s="79">
        <v>42430.0</v>
      </c>
      <c r="G619" s="31" t="s">
        <v>5100</v>
      </c>
      <c r="H619" s="23" t="s">
        <v>5101</v>
      </c>
      <c r="I619" s="19"/>
      <c r="J619" s="19"/>
      <c r="K619" s="19"/>
      <c r="L619" s="19"/>
      <c r="M619" s="19" t="s">
        <v>110</v>
      </c>
      <c r="N619" s="19"/>
      <c r="O619" s="19"/>
      <c r="P619" s="19"/>
      <c r="Q619" s="25" t="s">
        <v>212</v>
      </c>
      <c r="R619" s="25">
        <v>5.0</v>
      </c>
      <c r="S619" s="19" t="s">
        <v>101</v>
      </c>
      <c r="T619" s="19"/>
      <c r="U619" s="25"/>
      <c r="V619" s="25"/>
      <c r="W619" s="4"/>
      <c r="X619" s="4"/>
      <c r="Y619" s="4"/>
      <c r="Z619" s="4"/>
    </row>
    <row r="620" ht="15.0" hidden="1" customHeight="1">
      <c r="A620" s="19" t="s">
        <v>5102</v>
      </c>
      <c r="B620" s="19"/>
      <c r="C620" s="33" t="s">
        <v>5103</v>
      </c>
      <c r="D620" s="32" t="s">
        <v>1588</v>
      </c>
      <c r="E620" s="32" t="s">
        <v>89</v>
      </c>
      <c r="F620" s="31">
        <v>2006.0</v>
      </c>
      <c r="G620" s="31" t="s">
        <v>5104</v>
      </c>
      <c r="H620" s="23" t="s">
        <v>5105</v>
      </c>
      <c r="I620" s="21" t="s">
        <v>5106</v>
      </c>
      <c r="J620" s="24" t="s">
        <v>5107</v>
      </c>
      <c r="K620" s="19"/>
      <c r="L620" s="19"/>
      <c r="M620" s="19" t="s">
        <v>110</v>
      </c>
      <c r="N620" s="19"/>
      <c r="O620" s="19"/>
      <c r="P620" s="19"/>
      <c r="Q620" s="25" t="s">
        <v>203</v>
      </c>
      <c r="R620" s="25">
        <v>12.0</v>
      </c>
      <c r="S620" s="19" t="s">
        <v>101</v>
      </c>
      <c r="T620" s="19"/>
      <c r="U620" s="25"/>
      <c r="V620" s="25"/>
      <c r="W620" s="4"/>
      <c r="X620" s="4"/>
      <c r="Y620" s="4"/>
      <c r="Z620" s="4"/>
    </row>
    <row r="621" ht="15.0" hidden="1" customHeight="1">
      <c r="A621" s="19" t="s">
        <v>5108</v>
      </c>
      <c r="B621" s="19" t="s">
        <v>5109</v>
      </c>
      <c r="C621" s="20" t="s">
        <v>1853</v>
      </c>
      <c r="D621" s="20" t="s">
        <v>1854</v>
      </c>
      <c r="E621" s="20" t="s">
        <v>1855</v>
      </c>
      <c r="F621" s="31">
        <v>2013.0</v>
      </c>
      <c r="G621" s="31" t="s">
        <v>5110</v>
      </c>
      <c r="H621" s="23" t="s">
        <v>5111</v>
      </c>
      <c r="I621" s="21" t="s">
        <v>5112</v>
      </c>
      <c r="J621" s="24" t="s">
        <v>5113</v>
      </c>
      <c r="K621" s="19" t="s">
        <v>5114</v>
      </c>
      <c r="L621" s="24" t="s">
        <v>5115</v>
      </c>
      <c r="M621" s="19" t="s">
        <v>110</v>
      </c>
      <c r="N621" s="19"/>
      <c r="O621" s="19" t="s">
        <v>731</v>
      </c>
      <c r="P621" s="19" t="s">
        <v>901</v>
      </c>
      <c r="Q621" s="25" t="s">
        <v>5116</v>
      </c>
      <c r="R621" s="25">
        <v>145.0</v>
      </c>
      <c r="S621" s="19" t="s">
        <v>101</v>
      </c>
      <c r="T621" s="19"/>
      <c r="U621" s="25"/>
      <c r="V621" s="25"/>
      <c r="W621" s="4"/>
      <c r="X621" s="4"/>
      <c r="Y621" s="4"/>
      <c r="Z621" s="4"/>
    </row>
    <row r="622" ht="15.0" hidden="1" customHeight="1">
      <c r="A622" s="19" t="s">
        <v>5117</v>
      </c>
      <c r="B622" s="19" t="s">
        <v>5118</v>
      </c>
      <c r="C622" s="20" t="s">
        <v>1471</v>
      </c>
      <c r="D622" s="21" t="s">
        <v>920</v>
      </c>
      <c r="E622" s="32" t="s">
        <v>89</v>
      </c>
      <c r="F622" s="79">
        <v>42887.0</v>
      </c>
      <c r="G622" s="31" t="s">
        <v>5119</v>
      </c>
      <c r="H622" s="30" t="s">
        <v>5120</v>
      </c>
      <c r="I622" s="21" t="s">
        <v>5121</v>
      </c>
      <c r="J622" s="24" t="s">
        <v>5122</v>
      </c>
      <c r="K622" s="19"/>
      <c r="L622" s="19"/>
      <c r="M622" s="19" t="s">
        <v>110</v>
      </c>
      <c r="N622" s="19"/>
      <c r="O622" s="19"/>
      <c r="P622" s="19"/>
      <c r="Q622" s="25" t="s">
        <v>5123</v>
      </c>
      <c r="R622" s="25"/>
      <c r="S622" s="19" t="s">
        <v>101</v>
      </c>
      <c r="T622" s="19"/>
      <c r="U622" s="25"/>
      <c r="V622" s="25"/>
      <c r="W622" s="4"/>
      <c r="X622" s="4"/>
      <c r="Y622" s="4"/>
      <c r="Z622" s="4"/>
    </row>
    <row r="623" ht="15.0" customHeight="1">
      <c r="A623" s="19" t="s">
        <v>5124</v>
      </c>
      <c r="B623" s="19" t="s">
        <v>5125</v>
      </c>
      <c r="C623" s="20" t="s">
        <v>627</v>
      </c>
      <c r="D623" s="20" t="s">
        <v>2643</v>
      </c>
      <c r="E623" s="20" t="s">
        <v>140</v>
      </c>
      <c r="F623" s="21">
        <v>2013.0</v>
      </c>
      <c r="G623" s="21" t="s">
        <v>5126</v>
      </c>
      <c r="H623" s="23" t="s">
        <v>5127</v>
      </c>
      <c r="I623" s="21" t="s">
        <v>5128</v>
      </c>
      <c r="J623" s="24" t="s">
        <v>5129</v>
      </c>
      <c r="K623" s="19" t="s">
        <v>5130</v>
      </c>
      <c r="L623" s="24" t="s">
        <v>5131</v>
      </c>
      <c r="M623" s="21" t="s">
        <v>96</v>
      </c>
      <c r="N623" s="21" t="s">
        <v>5132</v>
      </c>
      <c r="O623" s="19" t="s">
        <v>591</v>
      </c>
      <c r="P623" s="19" t="s">
        <v>5133</v>
      </c>
      <c r="Q623" s="25"/>
      <c r="R623" s="29">
        <v>1216.0</v>
      </c>
      <c r="S623" s="19" t="s">
        <v>101</v>
      </c>
      <c r="T623" s="19"/>
      <c r="U623" s="25"/>
      <c r="V623" s="25"/>
      <c r="W623" s="4"/>
      <c r="X623" s="4"/>
      <c r="Y623" s="4"/>
      <c r="Z623" s="4"/>
    </row>
    <row r="624" ht="15.0" hidden="1" customHeight="1">
      <c r="A624" s="19" t="s">
        <v>5134</v>
      </c>
      <c r="B624" s="19" t="s">
        <v>5135</v>
      </c>
      <c r="C624" s="20" t="s">
        <v>3660</v>
      </c>
      <c r="D624" s="20" t="s">
        <v>4248</v>
      </c>
      <c r="E624" s="20" t="s">
        <v>89</v>
      </c>
      <c r="F624" s="48">
        <v>42856.0</v>
      </c>
      <c r="G624" s="21" t="s">
        <v>5136</v>
      </c>
      <c r="H624" s="23" t="s">
        <v>5137</v>
      </c>
      <c r="I624" s="21" t="s">
        <v>5138</v>
      </c>
      <c r="J624" s="24" t="s">
        <v>5139</v>
      </c>
      <c r="K624" s="19" t="s">
        <v>5140</v>
      </c>
      <c r="L624" s="24" t="s">
        <v>5141</v>
      </c>
      <c r="M624" s="19" t="s">
        <v>110</v>
      </c>
      <c r="N624" s="19"/>
      <c r="O624" s="19" t="s">
        <v>371</v>
      </c>
      <c r="P624" s="19" t="s">
        <v>1862</v>
      </c>
      <c r="Q624" s="25"/>
      <c r="R624" s="25">
        <v>16.0</v>
      </c>
      <c r="S624" s="19" t="s">
        <v>101</v>
      </c>
      <c r="T624" s="19"/>
      <c r="U624" s="25"/>
      <c r="V624" s="25"/>
      <c r="W624" s="4"/>
      <c r="X624" s="4"/>
      <c r="Y624" s="4"/>
      <c r="Z624" s="4"/>
    </row>
    <row r="625" ht="15.0" hidden="1" customHeight="1">
      <c r="A625" s="19" t="s">
        <v>5142</v>
      </c>
      <c r="B625" s="19" t="s">
        <v>5143</v>
      </c>
      <c r="C625" s="20" t="s">
        <v>1509</v>
      </c>
      <c r="D625" s="20" t="s">
        <v>1509</v>
      </c>
      <c r="E625" s="20" t="s">
        <v>140</v>
      </c>
      <c r="F625" s="37">
        <v>41883.0</v>
      </c>
      <c r="G625" s="21" t="s">
        <v>5144</v>
      </c>
      <c r="H625" s="23" t="s">
        <v>5145</v>
      </c>
      <c r="I625" s="21" t="s">
        <v>5146</v>
      </c>
      <c r="J625" s="24" t="s">
        <v>5147</v>
      </c>
      <c r="K625" s="19" t="s">
        <v>5148</v>
      </c>
      <c r="L625" s="24" t="s">
        <v>5149</v>
      </c>
      <c r="M625" s="19" t="s">
        <v>110</v>
      </c>
      <c r="N625" s="19"/>
      <c r="O625" s="19" t="s">
        <v>264</v>
      </c>
      <c r="P625" s="19"/>
      <c r="Q625" s="25" t="s">
        <v>827</v>
      </c>
      <c r="R625" s="25">
        <v>48.0</v>
      </c>
      <c r="S625" s="19" t="s">
        <v>159</v>
      </c>
      <c r="T625" s="19" t="s">
        <v>5150</v>
      </c>
      <c r="U625" s="36"/>
      <c r="V625" s="36">
        <v>42481.0</v>
      </c>
      <c r="W625" s="4"/>
      <c r="X625" s="4"/>
      <c r="Y625" s="4"/>
      <c r="Z625" s="4"/>
    </row>
    <row r="626" ht="15.0" hidden="1" customHeight="1">
      <c r="A626" s="19" t="s">
        <v>5151</v>
      </c>
      <c r="B626" s="19" t="s">
        <v>5152</v>
      </c>
      <c r="C626" s="20" t="s">
        <v>1738</v>
      </c>
      <c r="D626" s="20" t="s">
        <v>88</v>
      </c>
      <c r="E626" s="20" t="s">
        <v>89</v>
      </c>
      <c r="F626" s="21">
        <v>1996.0</v>
      </c>
      <c r="G626" s="21" t="s">
        <v>5153</v>
      </c>
      <c r="H626" s="23" t="s">
        <v>5154</v>
      </c>
      <c r="I626" s="21" t="s">
        <v>5155</v>
      </c>
      <c r="J626" s="19"/>
      <c r="K626" s="19"/>
      <c r="L626" s="19"/>
      <c r="M626" s="19" t="s">
        <v>110</v>
      </c>
      <c r="N626" s="19"/>
      <c r="O626" s="19"/>
      <c r="P626" s="19"/>
      <c r="Q626" s="25" t="s">
        <v>418</v>
      </c>
      <c r="R626" s="25">
        <v>146.0</v>
      </c>
      <c r="S626" s="19" t="s">
        <v>159</v>
      </c>
      <c r="T626" s="19" t="s">
        <v>5156</v>
      </c>
      <c r="U626" s="36"/>
      <c r="V626" s="36">
        <v>44027.0</v>
      </c>
      <c r="W626" s="4"/>
      <c r="X626" s="4"/>
      <c r="Y626" s="4"/>
      <c r="Z626" s="4"/>
    </row>
    <row r="627" ht="15.0" hidden="1" customHeight="1">
      <c r="A627" s="19" t="s">
        <v>5157</v>
      </c>
      <c r="B627" s="19" t="s">
        <v>5158</v>
      </c>
      <c r="C627" s="20" t="s">
        <v>627</v>
      </c>
      <c r="D627" s="20" t="s">
        <v>364</v>
      </c>
      <c r="E627" s="20" t="s">
        <v>89</v>
      </c>
      <c r="F627" s="40">
        <v>40664.0</v>
      </c>
      <c r="G627" s="21" t="s">
        <v>5159</v>
      </c>
      <c r="H627" s="23" t="s">
        <v>5160</v>
      </c>
      <c r="I627" s="21" t="s">
        <v>5161</v>
      </c>
      <c r="J627" s="24" t="s">
        <v>5162</v>
      </c>
      <c r="K627" s="19" t="s">
        <v>5163</v>
      </c>
      <c r="L627" s="24" t="s">
        <v>5164</v>
      </c>
      <c r="M627" s="19" t="s">
        <v>110</v>
      </c>
      <c r="N627" s="19"/>
      <c r="O627" s="19" t="s">
        <v>975</v>
      </c>
      <c r="P627" s="19" t="s">
        <v>5165</v>
      </c>
      <c r="Q627" s="25" t="s">
        <v>5166</v>
      </c>
      <c r="R627" s="25">
        <v>258.0</v>
      </c>
      <c r="S627" s="19" t="s">
        <v>101</v>
      </c>
      <c r="T627" s="19"/>
      <c r="U627" s="25"/>
      <c r="V627" s="25"/>
      <c r="W627" s="4"/>
      <c r="X627" s="4"/>
      <c r="Y627" s="4"/>
      <c r="Z627" s="4"/>
    </row>
    <row r="628" ht="15.0" hidden="1" customHeight="1">
      <c r="A628" s="19" t="s">
        <v>5167</v>
      </c>
      <c r="B628" s="19" t="s">
        <v>5168</v>
      </c>
      <c r="C628" s="20" t="s">
        <v>5169</v>
      </c>
      <c r="D628" s="20" t="s">
        <v>5170</v>
      </c>
      <c r="E628" s="20" t="s">
        <v>3212</v>
      </c>
      <c r="F628" s="22">
        <v>38261.0</v>
      </c>
      <c r="G628" s="21" t="s">
        <v>5171</v>
      </c>
      <c r="H628" s="23" t="s">
        <v>5172</v>
      </c>
      <c r="I628" s="21" t="s">
        <v>5173</v>
      </c>
      <c r="J628" s="24" t="s">
        <v>5174</v>
      </c>
      <c r="K628" s="19"/>
      <c r="L628" s="19"/>
      <c r="M628" s="19" t="s">
        <v>110</v>
      </c>
      <c r="N628" s="19"/>
      <c r="O628" s="19" t="s">
        <v>133</v>
      </c>
      <c r="P628" s="19" t="s">
        <v>827</v>
      </c>
      <c r="Q628" s="25" t="s">
        <v>2108</v>
      </c>
      <c r="R628" s="25">
        <v>50.0</v>
      </c>
      <c r="S628" s="21" t="s">
        <v>159</v>
      </c>
      <c r="T628" s="21" t="s">
        <v>5175</v>
      </c>
      <c r="U628" s="38"/>
      <c r="V628" s="38">
        <v>44265.0</v>
      </c>
      <c r="W628" s="4"/>
      <c r="X628" s="4"/>
      <c r="Y628" s="4"/>
      <c r="Z628" s="4"/>
    </row>
    <row r="629" ht="15.0" hidden="1" customHeight="1">
      <c r="A629" s="19" t="s">
        <v>5176</v>
      </c>
      <c r="B629" s="19" t="s">
        <v>5177</v>
      </c>
      <c r="C629" s="20" t="s">
        <v>5178</v>
      </c>
      <c r="D629" s="21" t="s">
        <v>352</v>
      </c>
      <c r="E629" s="20" t="s">
        <v>89</v>
      </c>
      <c r="F629" s="21">
        <v>2010.0</v>
      </c>
      <c r="G629" s="21" t="s">
        <v>5179</v>
      </c>
      <c r="H629" s="30" t="s">
        <v>5180</v>
      </c>
      <c r="I629" s="21" t="s">
        <v>5181</v>
      </c>
      <c r="J629" s="24" t="s">
        <v>5182</v>
      </c>
      <c r="K629" s="19"/>
      <c r="L629" s="19"/>
      <c r="M629" s="19" t="s">
        <v>110</v>
      </c>
      <c r="N629" s="19"/>
      <c r="O629" s="19"/>
      <c r="P629" s="19"/>
      <c r="Q629" s="25" t="s">
        <v>445</v>
      </c>
      <c r="R629" s="25">
        <v>109.0</v>
      </c>
      <c r="S629" s="19" t="s">
        <v>101</v>
      </c>
      <c r="T629" s="19"/>
      <c r="U629" s="25"/>
      <c r="V629" s="25"/>
      <c r="W629" s="4"/>
      <c r="X629" s="4"/>
      <c r="Y629" s="4"/>
      <c r="Z629" s="4"/>
    </row>
    <row r="630" ht="15.0" hidden="1" customHeight="1">
      <c r="A630" s="19" t="s">
        <v>5183</v>
      </c>
      <c r="B630" s="19" t="s">
        <v>5184</v>
      </c>
      <c r="C630" s="20" t="s">
        <v>5185</v>
      </c>
      <c r="D630" s="20" t="s">
        <v>400</v>
      </c>
      <c r="E630" s="20" t="s">
        <v>89</v>
      </c>
      <c r="F630" s="21">
        <v>2003.0</v>
      </c>
      <c r="G630" s="21" t="s">
        <v>5186</v>
      </c>
      <c r="H630" s="23" t="s">
        <v>5187</v>
      </c>
      <c r="I630" s="21" t="s">
        <v>5188</v>
      </c>
      <c r="J630" s="24" t="s">
        <v>5189</v>
      </c>
      <c r="K630" s="19" t="s">
        <v>5190</v>
      </c>
      <c r="L630" s="24" t="s">
        <v>5191</v>
      </c>
      <c r="M630" s="19" t="s">
        <v>110</v>
      </c>
      <c r="N630" s="19"/>
      <c r="O630" s="19" t="s">
        <v>221</v>
      </c>
      <c r="P630" s="19"/>
      <c r="Q630" s="25" t="s">
        <v>5192</v>
      </c>
      <c r="R630" s="29">
        <v>1016.0</v>
      </c>
      <c r="S630" s="19" t="s">
        <v>159</v>
      </c>
      <c r="T630" s="21" t="s">
        <v>5193</v>
      </c>
      <c r="U630" s="38"/>
      <c r="V630" s="38">
        <v>43754.0</v>
      </c>
      <c r="W630" s="4"/>
      <c r="X630" s="4"/>
      <c r="Y630" s="4"/>
      <c r="Z630" s="4"/>
    </row>
    <row r="631" ht="15.0" hidden="1" customHeight="1">
      <c r="A631" s="19" t="s">
        <v>5194</v>
      </c>
      <c r="B631" s="19" t="s">
        <v>5195</v>
      </c>
      <c r="C631" s="20" t="s">
        <v>340</v>
      </c>
      <c r="D631" s="20" t="s">
        <v>88</v>
      </c>
      <c r="E631" s="21" t="s">
        <v>89</v>
      </c>
      <c r="F631" s="22">
        <v>40728.0</v>
      </c>
      <c r="G631" s="21" t="s">
        <v>5196</v>
      </c>
      <c r="H631" s="23" t="s">
        <v>5197</v>
      </c>
      <c r="I631" s="21" t="s">
        <v>5198</v>
      </c>
      <c r="J631" s="24" t="s">
        <v>5199</v>
      </c>
      <c r="K631" s="19"/>
      <c r="L631" s="19"/>
      <c r="M631" s="19" t="s">
        <v>110</v>
      </c>
      <c r="N631" s="19"/>
      <c r="O631" s="19" t="s">
        <v>264</v>
      </c>
      <c r="P631" s="19"/>
      <c r="Q631" s="25" t="s">
        <v>1101</v>
      </c>
      <c r="R631" s="25">
        <v>116.0</v>
      </c>
      <c r="S631" s="19" t="s">
        <v>101</v>
      </c>
      <c r="T631" s="19"/>
      <c r="U631" s="25"/>
      <c r="V631" s="25"/>
      <c r="W631" s="4"/>
      <c r="X631" s="4"/>
      <c r="Y631" s="4"/>
      <c r="Z631" s="4"/>
    </row>
    <row r="632" ht="15.0" hidden="1" customHeight="1">
      <c r="A632" s="19" t="s">
        <v>5200</v>
      </c>
      <c r="B632" s="19" t="s">
        <v>5201</v>
      </c>
      <c r="C632" s="20" t="s">
        <v>5075</v>
      </c>
      <c r="D632" s="21" t="s">
        <v>188</v>
      </c>
      <c r="E632" s="20" t="s">
        <v>89</v>
      </c>
      <c r="F632" s="21">
        <v>1999.0</v>
      </c>
      <c r="G632" s="21" t="s">
        <v>5202</v>
      </c>
      <c r="H632" s="23" t="s">
        <v>5203</v>
      </c>
      <c r="I632" s="21" t="s">
        <v>5204</v>
      </c>
      <c r="J632" s="24" t="s">
        <v>5205</v>
      </c>
      <c r="K632" s="19" t="s">
        <v>5206</v>
      </c>
      <c r="L632" s="24" t="s">
        <v>5207</v>
      </c>
      <c r="M632" s="19" t="s">
        <v>110</v>
      </c>
      <c r="N632" s="19"/>
      <c r="O632" s="19" t="s">
        <v>5208</v>
      </c>
      <c r="P632" s="19" t="s">
        <v>212</v>
      </c>
      <c r="Q632" s="25" t="s">
        <v>347</v>
      </c>
      <c r="R632" s="25">
        <v>118.0</v>
      </c>
      <c r="S632" s="21" t="s">
        <v>159</v>
      </c>
      <c r="T632" s="21" t="s">
        <v>5209</v>
      </c>
      <c r="U632" s="38"/>
      <c r="V632" s="38">
        <v>44230.0</v>
      </c>
      <c r="W632" s="4"/>
      <c r="X632" s="4"/>
      <c r="Y632" s="4"/>
      <c r="Z632" s="4"/>
    </row>
    <row r="633" ht="15.0" hidden="1" customHeight="1">
      <c r="A633" s="19" t="s">
        <v>5210</v>
      </c>
      <c r="B633" s="19" t="s">
        <v>5211</v>
      </c>
      <c r="C633" s="20" t="s">
        <v>819</v>
      </c>
      <c r="D633" s="21" t="s">
        <v>364</v>
      </c>
      <c r="E633" s="20" t="s">
        <v>89</v>
      </c>
      <c r="F633" s="21">
        <v>2003.0</v>
      </c>
      <c r="G633" s="21" t="s">
        <v>5212</v>
      </c>
      <c r="H633" s="23" t="s">
        <v>5213</v>
      </c>
      <c r="I633" s="21" t="s">
        <v>5214</v>
      </c>
      <c r="J633" s="24" t="s">
        <v>5215</v>
      </c>
      <c r="K633" s="19" t="s">
        <v>5216</v>
      </c>
      <c r="L633" s="24" t="s">
        <v>5217</v>
      </c>
      <c r="M633" s="19" t="s">
        <v>110</v>
      </c>
      <c r="N633" s="19"/>
      <c r="O633" s="19" t="s">
        <v>264</v>
      </c>
      <c r="P633" s="19" t="s">
        <v>5218</v>
      </c>
      <c r="Q633" s="25" t="s">
        <v>5219</v>
      </c>
      <c r="R633" s="25">
        <v>366.0</v>
      </c>
      <c r="S633" s="19" t="s">
        <v>101</v>
      </c>
      <c r="T633" s="19"/>
      <c r="U633" s="25"/>
      <c r="V633" s="25"/>
      <c r="W633" s="4"/>
      <c r="X633" s="4"/>
      <c r="Y633" s="4"/>
      <c r="Z633" s="4"/>
    </row>
    <row r="634" ht="15.0" hidden="1" customHeight="1">
      <c r="A634" s="19" t="s">
        <v>5220</v>
      </c>
      <c r="B634" s="19" t="s">
        <v>5221</v>
      </c>
      <c r="C634" s="20" t="s">
        <v>315</v>
      </c>
      <c r="D634" s="21" t="s">
        <v>261</v>
      </c>
      <c r="E634" s="32" t="s">
        <v>89</v>
      </c>
      <c r="F634" s="37">
        <v>37196.0</v>
      </c>
      <c r="G634" s="21" t="s">
        <v>5222</v>
      </c>
      <c r="H634" s="23" t="s">
        <v>5223</v>
      </c>
      <c r="I634" s="21" t="s">
        <v>5224</v>
      </c>
      <c r="J634" s="24" t="s">
        <v>5225</v>
      </c>
      <c r="K634" s="19" t="s">
        <v>5226</v>
      </c>
      <c r="L634" s="24" t="s">
        <v>5227</v>
      </c>
      <c r="M634" s="19" t="s">
        <v>110</v>
      </c>
      <c r="N634" s="19"/>
      <c r="O634" s="19" t="s">
        <v>5228</v>
      </c>
      <c r="P634" s="19" t="s">
        <v>4143</v>
      </c>
      <c r="Q634" s="25" t="s">
        <v>2797</v>
      </c>
      <c r="R634" s="25">
        <v>79.0</v>
      </c>
      <c r="S634" s="19" t="s">
        <v>101</v>
      </c>
      <c r="T634" s="19"/>
      <c r="U634" s="25"/>
      <c r="V634" s="25"/>
      <c r="W634" s="4"/>
      <c r="X634" s="4"/>
      <c r="Y634" s="4"/>
      <c r="Z634" s="4"/>
    </row>
    <row r="635" ht="15.0" customHeight="1">
      <c r="A635" s="19" t="s">
        <v>5229</v>
      </c>
      <c r="B635" s="19" t="s">
        <v>5230</v>
      </c>
      <c r="C635" s="20" t="s">
        <v>115</v>
      </c>
      <c r="D635" s="20" t="s">
        <v>115</v>
      </c>
      <c r="E635" s="20" t="s">
        <v>89</v>
      </c>
      <c r="F635" s="21">
        <v>2010.0</v>
      </c>
      <c r="G635" s="21" t="s">
        <v>5231</v>
      </c>
      <c r="H635" s="30" t="s">
        <v>5232</v>
      </c>
      <c r="I635" s="21" t="s">
        <v>5233</v>
      </c>
      <c r="J635" s="24" t="s">
        <v>5234</v>
      </c>
      <c r="K635" s="19" t="s">
        <v>5235</v>
      </c>
      <c r="L635" s="24" t="s">
        <v>5236</v>
      </c>
      <c r="M635" s="19" t="s">
        <v>96</v>
      </c>
      <c r="N635" s="19" t="s">
        <v>5237</v>
      </c>
      <c r="O635" s="19" t="s">
        <v>975</v>
      </c>
      <c r="P635" s="19" t="s">
        <v>5238</v>
      </c>
      <c r="Q635" s="25" t="s">
        <v>5239</v>
      </c>
      <c r="R635" s="29">
        <v>1200.0</v>
      </c>
      <c r="S635" s="19" t="s">
        <v>101</v>
      </c>
      <c r="T635" s="19"/>
      <c r="U635" s="25"/>
      <c r="V635" s="25"/>
      <c r="W635" s="4"/>
      <c r="X635" s="4"/>
      <c r="Y635" s="4"/>
      <c r="Z635" s="4"/>
    </row>
    <row r="636" ht="15.0" hidden="1" customHeight="1">
      <c r="A636" s="19" t="s">
        <v>5240</v>
      </c>
      <c r="B636" s="19" t="s">
        <v>5241</v>
      </c>
      <c r="C636" s="20" t="s">
        <v>115</v>
      </c>
      <c r="D636" s="21" t="s">
        <v>115</v>
      </c>
      <c r="E636" s="20" t="s">
        <v>89</v>
      </c>
      <c r="F636" s="21">
        <v>1999.0</v>
      </c>
      <c r="G636" s="21" t="s">
        <v>5242</v>
      </c>
      <c r="H636" s="23" t="s">
        <v>5243</v>
      </c>
      <c r="I636" s="21" t="s">
        <v>5244</v>
      </c>
      <c r="J636" s="24" t="s">
        <v>5245</v>
      </c>
      <c r="K636" s="19"/>
      <c r="L636" s="19"/>
      <c r="M636" s="19" t="s">
        <v>110</v>
      </c>
      <c r="N636" s="19"/>
      <c r="O636" s="19"/>
      <c r="P636" s="19"/>
      <c r="Q636" s="25" t="s">
        <v>234</v>
      </c>
      <c r="R636" s="25">
        <v>33.0</v>
      </c>
      <c r="S636" s="19" t="s">
        <v>101</v>
      </c>
      <c r="T636" s="19"/>
      <c r="U636" s="25"/>
      <c r="V636" s="25"/>
      <c r="W636" s="4"/>
      <c r="X636" s="4"/>
      <c r="Y636" s="4"/>
      <c r="Z636" s="4"/>
    </row>
    <row r="637" ht="15.0" hidden="1" customHeight="1">
      <c r="A637" s="19" t="s">
        <v>5246</v>
      </c>
      <c r="B637" s="19" t="s">
        <v>5247</v>
      </c>
      <c r="C637" s="20" t="s">
        <v>4247</v>
      </c>
      <c r="D637" s="20" t="s">
        <v>3661</v>
      </c>
      <c r="E637" s="20" t="s">
        <v>89</v>
      </c>
      <c r="F637" s="21">
        <v>2000.0</v>
      </c>
      <c r="G637" s="21" t="s">
        <v>5248</v>
      </c>
      <c r="H637" s="23" t="s">
        <v>5249</v>
      </c>
      <c r="I637" s="21" t="s">
        <v>5250</v>
      </c>
      <c r="J637" s="24" t="s">
        <v>5251</v>
      </c>
      <c r="K637" s="19" t="s">
        <v>5252</v>
      </c>
      <c r="L637" s="24" t="s">
        <v>5253</v>
      </c>
      <c r="M637" s="19" t="s">
        <v>110</v>
      </c>
      <c r="N637" s="19"/>
      <c r="O637" s="19" t="s">
        <v>975</v>
      </c>
      <c r="P637" s="19" t="s">
        <v>5254</v>
      </c>
      <c r="Q637" s="25" t="s">
        <v>2867</v>
      </c>
      <c r="R637" s="25">
        <v>200.0</v>
      </c>
      <c r="S637" s="19" t="s">
        <v>159</v>
      </c>
      <c r="T637" s="19" t="s">
        <v>5255</v>
      </c>
      <c r="U637" s="25"/>
      <c r="V637" s="25">
        <v>2020.0</v>
      </c>
      <c r="W637" s="4"/>
      <c r="X637" s="4"/>
      <c r="Y637" s="4"/>
      <c r="Z637" s="4"/>
    </row>
    <row r="638" ht="15.0" customHeight="1">
      <c r="A638" s="19" t="s">
        <v>5256</v>
      </c>
      <c r="B638" s="19" t="s">
        <v>5257</v>
      </c>
      <c r="C638" s="20" t="s">
        <v>2401</v>
      </c>
      <c r="D638" s="20" t="s">
        <v>207</v>
      </c>
      <c r="E638" s="20" t="s">
        <v>89</v>
      </c>
      <c r="F638" s="21">
        <v>1972.0</v>
      </c>
      <c r="G638" s="21" t="s">
        <v>5258</v>
      </c>
      <c r="H638" s="23" t="s">
        <v>5259</v>
      </c>
      <c r="I638" s="21" t="s">
        <v>5260</v>
      </c>
      <c r="J638" s="24" t="s">
        <v>5261</v>
      </c>
      <c r="K638" s="19" t="s">
        <v>5262</v>
      </c>
      <c r="L638" s="24" t="s">
        <v>5263</v>
      </c>
      <c r="M638" s="19" t="s">
        <v>96</v>
      </c>
      <c r="N638" s="19" t="s">
        <v>5264</v>
      </c>
      <c r="O638" s="19"/>
      <c r="P638" s="19"/>
      <c r="Q638" s="25" t="s">
        <v>3598</v>
      </c>
      <c r="R638" s="25">
        <v>95.0</v>
      </c>
      <c r="S638" s="19" t="s">
        <v>101</v>
      </c>
      <c r="T638" s="19"/>
      <c r="U638" s="25"/>
      <c r="V638" s="25"/>
      <c r="W638" s="4"/>
      <c r="X638" s="4"/>
      <c r="Y638" s="4"/>
      <c r="Z638" s="4"/>
    </row>
    <row r="639" ht="15.0" hidden="1" customHeight="1">
      <c r="A639" s="19" t="s">
        <v>5265</v>
      </c>
      <c r="B639" s="19" t="s">
        <v>5266</v>
      </c>
      <c r="C639" s="20" t="s">
        <v>5267</v>
      </c>
      <c r="D639" s="20" t="s">
        <v>5040</v>
      </c>
      <c r="E639" s="20" t="s">
        <v>89</v>
      </c>
      <c r="F639" s="21">
        <v>2004.0</v>
      </c>
      <c r="G639" s="21" t="s">
        <v>5268</v>
      </c>
      <c r="H639" s="23" t="s">
        <v>5269</v>
      </c>
      <c r="I639" s="21" t="s">
        <v>5270</v>
      </c>
      <c r="J639" s="24" t="s">
        <v>5271</v>
      </c>
      <c r="K639" s="19"/>
      <c r="L639" s="19"/>
      <c r="M639" s="19" t="s">
        <v>110</v>
      </c>
      <c r="N639" s="19"/>
      <c r="O639" s="19"/>
      <c r="P639" s="19"/>
      <c r="Q639" s="25" t="s">
        <v>5272</v>
      </c>
      <c r="R639" s="25">
        <v>59.0</v>
      </c>
      <c r="S639" s="19" t="s">
        <v>101</v>
      </c>
      <c r="T639" s="19"/>
      <c r="U639" s="25"/>
      <c r="V639" s="25"/>
      <c r="W639" s="4"/>
      <c r="X639" s="4"/>
      <c r="Y639" s="4"/>
      <c r="Z639" s="4"/>
    </row>
    <row r="640" ht="15.0" hidden="1" customHeight="1">
      <c r="A640" s="19" t="s">
        <v>5273</v>
      </c>
      <c r="B640" s="19" t="s">
        <v>5274</v>
      </c>
      <c r="C640" s="20" t="s">
        <v>5275</v>
      </c>
      <c r="D640" s="20" t="s">
        <v>88</v>
      </c>
      <c r="E640" s="21" t="s">
        <v>89</v>
      </c>
      <c r="F640" s="21">
        <v>2007.0</v>
      </c>
      <c r="G640" s="21" t="s">
        <v>5276</v>
      </c>
      <c r="H640" s="23" t="s">
        <v>5277</v>
      </c>
      <c r="I640" s="21" t="s">
        <v>5278</v>
      </c>
      <c r="J640" s="24" t="s">
        <v>5279</v>
      </c>
      <c r="K640" s="19"/>
      <c r="L640" s="19"/>
      <c r="M640" s="19" t="s">
        <v>110</v>
      </c>
      <c r="N640" s="19"/>
      <c r="O640" s="19"/>
      <c r="P640" s="19"/>
      <c r="Q640" s="25" t="s">
        <v>2416</v>
      </c>
      <c r="R640" s="25">
        <v>45.0</v>
      </c>
      <c r="S640" s="19" t="s">
        <v>101</v>
      </c>
      <c r="T640" s="19"/>
      <c r="U640" s="25"/>
      <c r="V640" s="25"/>
      <c r="W640" s="4"/>
      <c r="X640" s="4"/>
      <c r="Y640" s="4"/>
      <c r="Z640" s="4"/>
    </row>
    <row r="641" ht="15.0" hidden="1" customHeight="1">
      <c r="A641" s="19" t="s">
        <v>5280</v>
      </c>
      <c r="B641" s="19" t="s">
        <v>5281</v>
      </c>
      <c r="C641" s="20" t="s">
        <v>340</v>
      </c>
      <c r="D641" s="20" t="s">
        <v>88</v>
      </c>
      <c r="E641" s="20" t="s">
        <v>89</v>
      </c>
      <c r="F641" s="40">
        <v>40680.0</v>
      </c>
      <c r="G641" s="21" t="s">
        <v>5282</v>
      </c>
      <c r="H641" s="23" t="s">
        <v>5283</v>
      </c>
      <c r="I641" s="21" t="s">
        <v>5284</v>
      </c>
      <c r="J641" s="24" t="s">
        <v>5285</v>
      </c>
      <c r="K641" s="19" t="s">
        <v>5286</v>
      </c>
      <c r="L641" s="24" t="s">
        <v>5287</v>
      </c>
      <c r="M641" s="19" t="s">
        <v>110</v>
      </c>
      <c r="N641" s="19"/>
      <c r="O641" s="19" t="s">
        <v>244</v>
      </c>
      <c r="P641" s="19" t="s">
        <v>3474</v>
      </c>
      <c r="Q641" s="25" t="s">
        <v>3809</v>
      </c>
      <c r="R641" s="25">
        <v>166.0</v>
      </c>
      <c r="S641" s="19" t="s">
        <v>101</v>
      </c>
      <c r="T641" s="19"/>
      <c r="U641" s="25"/>
      <c r="V641" s="25"/>
      <c r="W641" s="4"/>
      <c r="X641" s="4"/>
      <c r="Y641" s="4"/>
      <c r="Z641" s="4"/>
    </row>
    <row r="642" ht="15.0" hidden="1" customHeight="1">
      <c r="A642" s="19" t="s">
        <v>5288</v>
      </c>
      <c r="B642" s="19" t="s">
        <v>5288</v>
      </c>
      <c r="C642" s="20" t="s">
        <v>5289</v>
      </c>
      <c r="D642" s="20" t="s">
        <v>1119</v>
      </c>
      <c r="E642" s="20" t="s">
        <v>89</v>
      </c>
      <c r="F642" s="48">
        <v>37681.0</v>
      </c>
      <c r="G642" s="21" t="s">
        <v>5290</v>
      </c>
      <c r="H642" s="23" t="s">
        <v>5291</v>
      </c>
      <c r="I642" s="21" t="s">
        <v>5292</v>
      </c>
      <c r="J642" s="24" t="s">
        <v>5293</v>
      </c>
      <c r="K642" s="19"/>
      <c r="L642" s="19"/>
      <c r="M642" s="19" t="s">
        <v>110</v>
      </c>
      <c r="N642" s="19"/>
      <c r="O642" s="19"/>
      <c r="P642" s="19"/>
      <c r="Q642" s="25" t="s">
        <v>5294</v>
      </c>
      <c r="R642" s="25">
        <v>2.0</v>
      </c>
      <c r="S642" s="19" t="s">
        <v>101</v>
      </c>
      <c r="T642" s="19"/>
      <c r="U642" s="25"/>
      <c r="V642" s="25"/>
      <c r="W642" s="4"/>
      <c r="X642" s="4"/>
      <c r="Y642" s="4"/>
      <c r="Z642" s="4"/>
    </row>
    <row r="643" ht="15.0" hidden="1" customHeight="1">
      <c r="A643" s="19" t="s">
        <v>5295</v>
      </c>
      <c r="B643" s="19" t="s">
        <v>5296</v>
      </c>
      <c r="C643" s="20" t="s">
        <v>5297</v>
      </c>
      <c r="D643" s="20" t="s">
        <v>1831</v>
      </c>
      <c r="E643" s="20" t="s">
        <v>89</v>
      </c>
      <c r="F643" s="21">
        <v>1983.0</v>
      </c>
      <c r="G643" s="21" t="s">
        <v>5298</v>
      </c>
      <c r="H643" s="23" t="s">
        <v>5299</v>
      </c>
      <c r="I643" s="21" t="s">
        <v>5300</v>
      </c>
      <c r="J643" s="24" t="s">
        <v>5301</v>
      </c>
      <c r="K643" s="19" t="s">
        <v>5302</v>
      </c>
      <c r="L643" s="24" t="s">
        <v>5303</v>
      </c>
      <c r="M643" s="19" t="s">
        <v>110</v>
      </c>
      <c r="N643" s="19"/>
      <c r="O643" s="19"/>
      <c r="P643" s="19" t="s">
        <v>2096</v>
      </c>
      <c r="Q643" s="25" t="s">
        <v>916</v>
      </c>
      <c r="R643" s="25">
        <v>44.0</v>
      </c>
      <c r="S643" s="19" t="s">
        <v>101</v>
      </c>
      <c r="T643" s="19"/>
      <c r="U643" s="25"/>
      <c r="V643" s="25"/>
      <c r="W643" s="4"/>
      <c r="X643" s="4"/>
      <c r="Y643" s="4"/>
      <c r="Z643" s="4"/>
    </row>
    <row r="644" ht="15.0" hidden="1" customHeight="1">
      <c r="A644" s="19" t="s">
        <v>5304</v>
      </c>
      <c r="B644" s="19" t="s">
        <v>5305</v>
      </c>
      <c r="C644" s="20" t="s">
        <v>4654</v>
      </c>
      <c r="D644" s="20" t="s">
        <v>88</v>
      </c>
      <c r="E644" s="21" t="s">
        <v>89</v>
      </c>
      <c r="F644" s="22">
        <v>40452.0</v>
      </c>
      <c r="G644" s="21" t="s">
        <v>5306</v>
      </c>
      <c r="H644" s="23" t="s">
        <v>5307</v>
      </c>
      <c r="I644" s="21" t="s">
        <v>5308</v>
      </c>
      <c r="J644" s="24" t="s">
        <v>5309</v>
      </c>
      <c r="K644" s="19" t="s">
        <v>5310</v>
      </c>
      <c r="L644" s="19"/>
      <c r="M644" s="19" t="s">
        <v>110</v>
      </c>
      <c r="N644" s="19"/>
      <c r="O644" s="19" t="s">
        <v>5311</v>
      </c>
      <c r="P644" s="19"/>
      <c r="Q644" s="25" t="s">
        <v>946</v>
      </c>
      <c r="R644" s="25">
        <v>56.0</v>
      </c>
      <c r="S644" s="19" t="s">
        <v>101</v>
      </c>
      <c r="T644" s="19"/>
      <c r="U644" s="25"/>
      <c r="V644" s="25"/>
      <c r="W644" s="4"/>
      <c r="X644" s="4"/>
      <c r="Y644" s="4"/>
      <c r="Z644" s="4"/>
    </row>
    <row r="645" ht="15.0" hidden="1" customHeight="1">
      <c r="A645" s="19" t="s">
        <v>5312</v>
      </c>
      <c r="B645" s="19" t="s">
        <v>5313</v>
      </c>
      <c r="C645" s="20" t="s">
        <v>2826</v>
      </c>
      <c r="D645" s="21" t="s">
        <v>115</v>
      </c>
      <c r="E645" s="20" t="s">
        <v>89</v>
      </c>
      <c r="F645" s="21">
        <v>2014.0</v>
      </c>
      <c r="G645" s="21" t="s">
        <v>5314</v>
      </c>
      <c r="H645" s="23" t="s">
        <v>5315</v>
      </c>
      <c r="I645" s="21" t="s">
        <v>5316</v>
      </c>
      <c r="J645" s="24" t="s">
        <v>5317</v>
      </c>
      <c r="K645" s="19"/>
      <c r="L645" s="19"/>
      <c r="M645" s="19" t="s">
        <v>110</v>
      </c>
      <c r="N645" s="19"/>
      <c r="O645" s="19" t="s">
        <v>133</v>
      </c>
      <c r="P645" s="19" t="s">
        <v>223</v>
      </c>
      <c r="Q645" s="25" t="s">
        <v>5318</v>
      </c>
      <c r="R645" s="25">
        <v>12.0</v>
      </c>
      <c r="S645" s="19" t="s">
        <v>101</v>
      </c>
      <c r="T645" s="19"/>
      <c r="U645" s="25"/>
      <c r="V645" s="25"/>
      <c r="W645" s="4"/>
      <c r="X645" s="4"/>
      <c r="Y645" s="4"/>
      <c r="Z645" s="4"/>
    </row>
    <row r="646" ht="15.0" hidden="1" customHeight="1">
      <c r="A646" s="19" t="s">
        <v>5319</v>
      </c>
      <c r="B646" s="19" t="s">
        <v>5320</v>
      </c>
      <c r="C646" s="20" t="s">
        <v>4582</v>
      </c>
      <c r="D646" s="20" t="s">
        <v>5040</v>
      </c>
      <c r="E646" s="20" t="s">
        <v>89</v>
      </c>
      <c r="F646" s="21">
        <v>2010.0</v>
      </c>
      <c r="G646" s="21" t="s">
        <v>5321</v>
      </c>
      <c r="H646" s="23" t="s">
        <v>5322</v>
      </c>
      <c r="I646" s="21" t="s">
        <v>5323</v>
      </c>
      <c r="J646" s="24" t="s">
        <v>5324</v>
      </c>
      <c r="K646" s="19" t="s">
        <v>5325</v>
      </c>
      <c r="L646" s="24" t="s">
        <v>5326</v>
      </c>
      <c r="M646" s="19" t="s">
        <v>110</v>
      </c>
      <c r="N646" s="19"/>
      <c r="O646" s="19" t="s">
        <v>5327</v>
      </c>
      <c r="P646" s="19" t="s">
        <v>5328</v>
      </c>
      <c r="Q646" s="25" t="s">
        <v>5329</v>
      </c>
      <c r="R646" s="25">
        <v>35.0</v>
      </c>
      <c r="S646" s="19" t="s">
        <v>101</v>
      </c>
      <c r="T646" s="19"/>
      <c r="U646" s="25"/>
      <c r="V646" s="25"/>
      <c r="W646" s="4"/>
      <c r="X646" s="4"/>
      <c r="Y646" s="4"/>
      <c r="Z646" s="4"/>
    </row>
    <row r="647" ht="15.0" hidden="1" customHeight="1">
      <c r="A647" s="19" t="s">
        <v>5330</v>
      </c>
      <c r="B647" s="19" t="s">
        <v>5331</v>
      </c>
      <c r="C647" s="20" t="s">
        <v>5103</v>
      </c>
      <c r="D647" s="20" t="s">
        <v>1588</v>
      </c>
      <c r="E647" s="20" t="s">
        <v>89</v>
      </c>
      <c r="F647" s="21">
        <v>2014.0</v>
      </c>
      <c r="G647" s="21" t="s">
        <v>5332</v>
      </c>
      <c r="H647" s="23" t="s">
        <v>5333</v>
      </c>
      <c r="I647" s="21" t="s">
        <v>5334</v>
      </c>
      <c r="J647" s="24" t="s">
        <v>5335</v>
      </c>
      <c r="K647" s="19" t="s">
        <v>5336</v>
      </c>
      <c r="L647" s="24" t="s">
        <v>5337</v>
      </c>
      <c r="M647" s="19" t="s">
        <v>110</v>
      </c>
      <c r="N647" s="19"/>
      <c r="O647" s="19" t="s">
        <v>133</v>
      </c>
      <c r="P647" s="19" t="s">
        <v>5338</v>
      </c>
      <c r="Q647" s="25" t="s">
        <v>223</v>
      </c>
      <c r="R647" s="25">
        <v>16.0</v>
      </c>
      <c r="S647" s="19" t="s">
        <v>101</v>
      </c>
      <c r="T647" s="19"/>
      <c r="U647" s="25"/>
      <c r="V647" s="25"/>
      <c r="W647" s="4"/>
      <c r="X647" s="4"/>
      <c r="Y647" s="4"/>
      <c r="Z647" s="4"/>
    </row>
    <row r="648" ht="15.0" hidden="1" customHeight="1">
      <c r="A648" s="19" t="s">
        <v>5339</v>
      </c>
      <c r="B648" s="19" t="s">
        <v>5340</v>
      </c>
      <c r="C648" s="20" t="s">
        <v>2543</v>
      </c>
      <c r="D648" s="21" t="s">
        <v>1119</v>
      </c>
      <c r="E648" s="21" t="s">
        <v>89</v>
      </c>
      <c r="F648" s="22">
        <v>40634.0</v>
      </c>
      <c r="G648" s="21" t="s">
        <v>5341</v>
      </c>
      <c r="H648" s="23" t="s">
        <v>5342</v>
      </c>
      <c r="I648" s="21" t="s">
        <v>5343</v>
      </c>
      <c r="J648" s="19"/>
      <c r="K648" s="19"/>
      <c r="L648" s="19"/>
      <c r="M648" s="19" t="s">
        <v>110</v>
      </c>
      <c r="N648" s="19"/>
      <c r="O648" s="19" t="s">
        <v>244</v>
      </c>
      <c r="P648" s="19" t="s">
        <v>1166</v>
      </c>
      <c r="Q648" s="25" t="s">
        <v>5344</v>
      </c>
      <c r="R648" s="25">
        <v>170.0</v>
      </c>
      <c r="S648" s="19" t="s">
        <v>159</v>
      </c>
      <c r="T648" s="19" t="s">
        <v>3285</v>
      </c>
      <c r="U648" s="38"/>
      <c r="V648" s="38">
        <v>43620.0</v>
      </c>
      <c r="W648" s="4"/>
      <c r="X648" s="4"/>
      <c r="Y648" s="4"/>
      <c r="Z648" s="4"/>
    </row>
    <row r="649" ht="15.0" hidden="1" customHeight="1">
      <c r="A649" s="19" t="s">
        <v>5345</v>
      </c>
      <c r="B649" s="19" t="s">
        <v>5346</v>
      </c>
      <c r="C649" s="20" t="s">
        <v>2543</v>
      </c>
      <c r="D649" s="21" t="s">
        <v>1119</v>
      </c>
      <c r="E649" s="21" t="s">
        <v>89</v>
      </c>
      <c r="F649" s="21">
        <v>2013.0</v>
      </c>
      <c r="G649" s="21" t="s">
        <v>5347</v>
      </c>
      <c r="H649" s="23" t="s">
        <v>5348</v>
      </c>
      <c r="I649" s="21" t="s">
        <v>5349</v>
      </c>
      <c r="J649" s="24" t="s">
        <v>5350</v>
      </c>
      <c r="K649" s="19" t="s">
        <v>5351</v>
      </c>
      <c r="L649" s="24" t="s">
        <v>5352</v>
      </c>
      <c r="M649" s="19" t="s">
        <v>110</v>
      </c>
      <c r="N649" s="19"/>
      <c r="O649" s="19" t="s">
        <v>731</v>
      </c>
      <c r="P649" s="19" t="s">
        <v>5353</v>
      </c>
      <c r="Q649" s="25" t="s">
        <v>3718</v>
      </c>
      <c r="R649" s="25">
        <v>77.0</v>
      </c>
      <c r="S649" s="19" t="s">
        <v>159</v>
      </c>
      <c r="T649" s="19" t="s">
        <v>3295</v>
      </c>
      <c r="U649" s="34"/>
      <c r="V649" s="34">
        <v>43952.0</v>
      </c>
      <c r="W649" s="4"/>
      <c r="X649" s="4"/>
      <c r="Y649" s="4"/>
      <c r="Z649" s="4"/>
    </row>
    <row r="650" ht="15.0" customHeight="1">
      <c r="A650" s="21" t="s">
        <v>2316</v>
      </c>
      <c r="B650" s="19"/>
      <c r="C650" s="21" t="s">
        <v>5354</v>
      </c>
      <c r="D650" s="21" t="s">
        <v>2420</v>
      </c>
      <c r="E650" s="21" t="s">
        <v>89</v>
      </c>
      <c r="F650" s="21">
        <v>2007.0</v>
      </c>
      <c r="G650" s="21"/>
      <c r="H650" s="23" t="s">
        <v>5355</v>
      </c>
      <c r="I650" s="19"/>
      <c r="J650" s="19"/>
      <c r="K650" s="19"/>
      <c r="L650" s="19"/>
      <c r="M650" s="21" t="s">
        <v>96</v>
      </c>
      <c r="N650" s="21" t="s">
        <v>5356</v>
      </c>
      <c r="O650" s="19"/>
      <c r="P650" s="19"/>
      <c r="Q650" s="25"/>
      <c r="R650" s="25"/>
      <c r="S650" s="21" t="s">
        <v>101</v>
      </c>
      <c r="T650" s="19"/>
      <c r="U650" s="25"/>
      <c r="V650" s="25"/>
      <c r="W650" s="4"/>
      <c r="X650" s="4"/>
      <c r="Y650" s="4"/>
      <c r="Z650" s="4"/>
    </row>
    <row r="651" ht="15.0" hidden="1" customHeight="1">
      <c r="A651" s="19" t="s">
        <v>5357</v>
      </c>
      <c r="B651" s="19" t="s">
        <v>5358</v>
      </c>
      <c r="C651" s="20" t="s">
        <v>596</v>
      </c>
      <c r="D651" s="26"/>
      <c r="E651" s="20" t="s">
        <v>460</v>
      </c>
      <c r="F651" s="21">
        <v>2002.0</v>
      </c>
      <c r="G651" s="21" t="s">
        <v>5359</v>
      </c>
      <c r="H651" s="30" t="s">
        <v>5360</v>
      </c>
      <c r="I651" s="21" t="s">
        <v>5361</v>
      </c>
      <c r="J651" s="24" t="s">
        <v>5362</v>
      </c>
      <c r="K651" s="19" t="s">
        <v>5363</v>
      </c>
      <c r="L651" s="24" t="s">
        <v>5364</v>
      </c>
      <c r="M651" s="19" t="s">
        <v>110</v>
      </c>
      <c r="N651" s="19"/>
      <c r="O651" s="19"/>
      <c r="P651" s="19"/>
      <c r="Q651" s="25" t="s">
        <v>1670</v>
      </c>
      <c r="R651" s="25">
        <v>49.0</v>
      </c>
      <c r="S651" s="19" t="s">
        <v>101</v>
      </c>
      <c r="T651" s="19"/>
      <c r="U651" s="25"/>
      <c r="V651" s="25"/>
      <c r="W651" s="4"/>
      <c r="X651" s="4"/>
      <c r="Y651" s="4"/>
      <c r="Z651" s="4"/>
    </row>
    <row r="652" ht="15.0" hidden="1" customHeight="1">
      <c r="A652" s="19" t="s">
        <v>5365</v>
      </c>
      <c r="B652" s="19" t="s">
        <v>5366</v>
      </c>
      <c r="C652" s="21" t="s">
        <v>340</v>
      </c>
      <c r="D652" s="21" t="s">
        <v>88</v>
      </c>
      <c r="E652" s="20" t="s">
        <v>89</v>
      </c>
      <c r="F652" s="21">
        <v>2013.0</v>
      </c>
      <c r="G652" s="21" t="s">
        <v>5367</v>
      </c>
      <c r="H652" s="23" t="s">
        <v>5368</v>
      </c>
      <c r="I652" s="21" t="s">
        <v>5369</v>
      </c>
      <c r="J652" s="24" t="s">
        <v>5370</v>
      </c>
      <c r="K652" s="19" t="s">
        <v>5371</v>
      </c>
      <c r="L652" s="24" t="s">
        <v>5372</v>
      </c>
      <c r="M652" s="19" t="s">
        <v>110</v>
      </c>
      <c r="N652" s="19"/>
      <c r="O652" s="19" t="s">
        <v>264</v>
      </c>
      <c r="P652" s="19" t="s">
        <v>5373</v>
      </c>
      <c r="Q652" s="25" t="s">
        <v>266</v>
      </c>
      <c r="R652" s="25">
        <v>46.0</v>
      </c>
      <c r="S652" s="21" t="s">
        <v>159</v>
      </c>
      <c r="T652" s="21" t="s">
        <v>5374</v>
      </c>
      <c r="U652" s="31"/>
      <c r="V652" s="31">
        <v>2021.0</v>
      </c>
      <c r="W652" s="4"/>
      <c r="X652" s="4"/>
      <c r="Y652" s="4"/>
      <c r="Z652" s="4"/>
    </row>
    <row r="653" ht="15.0" hidden="1" customHeight="1">
      <c r="A653" s="19" t="s">
        <v>5375</v>
      </c>
      <c r="B653" s="19" t="s">
        <v>5375</v>
      </c>
      <c r="C653" s="20" t="s">
        <v>627</v>
      </c>
      <c r="D653" s="21" t="s">
        <v>364</v>
      </c>
      <c r="E653" s="20" t="s">
        <v>89</v>
      </c>
      <c r="F653" s="21">
        <v>2011.0</v>
      </c>
      <c r="G653" s="21" t="s">
        <v>5376</v>
      </c>
      <c r="H653" s="23" t="s">
        <v>5377</v>
      </c>
      <c r="I653" s="19"/>
      <c r="J653" s="19"/>
      <c r="K653" s="19"/>
      <c r="L653" s="19"/>
      <c r="M653" s="19" t="s">
        <v>110</v>
      </c>
      <c r="N653" s="19"/>
      <c r="O653" s="19" t="s">
        <v>371</v>
      </c>
      <c r="P653" s="19" t="s">
        <v>203</v>
      </c>
      <c r="Q653" s="25" t="s">
        <v>5378</v>
      </c>
      <c r="R653" s="25">
        <v>3.0</v>
      </c>
      <c r="S653" s="19" t="s">
        <v>159</v>
      </c>
      <c r="T653" s="19" t="s">
        <v>5379</v>
      </c>
      <c r="U653" s="25"/>
      <c r="V653" s="25">
        <v>2014.0</v>
      </c>
      <c r="W653" s="4"/>
      <c r="X653" s="4"/>
      <c r="Y653" s="4"/>
      <c r="Z653" s="4"/>
    </row>
    <row r="654" ht="15.0" hidden="1" customHeight="1">
      <c r="A654" s="19" t="s">
        <v>5380</v>
      </c>
      <c r="B654" s="19" t="s">
        <v>5381</v>
      </c>
      <c r="C654" s="20" t="s">
        <v>1199</v>
      </c>
      <c r="D654" s="21" t="s">
        <v>207</v>
      </c>
      <c r="E654" s="21" t="s">
        <v>89</v>
      </c>
      <c r="F654" s="21">
        <v>2004.0</v>
      </c>
      <c r="G654" s="21" t="s">
        <v>5382</v>
      </c>
      <c r="H654" s="23" t="s">
        <v>5383</v>
      </c>
      <c r="I654" s="21" t="s">
        <v>5384</v>
      </c>
      <c r="J654" s="24" t="s">
        <v>5385</v>
      </c>
      <c r="K654" s="19" t="s">
        <v>5386</v>
      </c>
      <c r="L654" s="24" t="s">
        <v>5387</v>
      </c>
      <c r="M654" s="19" t="s">
        <v>110</v>
      </c>
      <c r="N654" s="19"/>
      <c r="O654" s="19"/>
      <c r="P654" s="19"/>
      <c r="Q654" s="25" t="s">
        <v>5388</v>
      </c>
      <c r="R654" s="25">
        <v>115.0</v>
      </c>
      <c r="S654" s="19" t="s">
        <v>101</v>
      </c>
      <c r="T654" s="19"/>
      <c r="U654" s="25"/>
      <c r="V654" s="25"/>
      <c r="W654" s="4"/>
      <c r="X654" s="4"/>
      <c r="Y654" s="4"/>
      <c r="Z654" s="4"/>
    </row>
    <row r="655" ht="15.0" hidden="1" customHeight="1">
      <c r="A655" s="19" t="s">
        <v>5389</v>
      </c>
      <c r="B655" s="19" t="s">
        <v>5390</v>
      </c>
      <c r="C655" s="20" t="s">
        <v>2206</v>
      </c>
      <c r="D655" s="20" t="s">
        <v>88</v>
      </c>
      <c r="E655" s="21" t="s">
        <v>89</v>
      </c>
      <c r="F655" s="22">
        <v>40422.0</v>
      </c>
      <c r="G655" s="21" t="s">
        <v>5391</v>
      </c>
      <c r="H655" s="30" t="s">
        <v>5392</v>
      </c>
      <c r="I655" s="21" t="s">
        <v>5393</v>
      </c>
      <c r="J655" s="24" t="s">
        <v>5394</v>
      </c>
      <c r="K655" s="19"/>
      <c r="L655" s="19"/>
      <c r="M655" s="19" t="s">
        <v>110</v>
      </c>
      <c r="N655" s="19"/>
      <c r="O655" s="19" t="s">
        <v>244</v>
      </c>
      <c r="P655" s="19" t="s">
        <v>5395</v>
      </c>
      <c r="Q655" s="25" t="s">
        <v>2797</v>
      </c>
      <c r="R655" s="25">
        <v>93.0</v>
      </c>
      <c r="S655" s="19" t="s">
        <v>159</v>
      </c>
      <c r="T655" s="19" t="s">
        <v>5396</v>
      </c>
      <c r="U655" s="38"/>
      <c r="V655" s="38">
        <v>43397.0</v>
      </c>
      <c r="W655" s="4"/>
      <c r="X655" s="4"/>
      <c r="Y655" s="4"/>
      <c r="Z655" s="4"/>
    </row>
    <row r="656" ht="15.0" customHeight="1">
      <c r="A656" s="19" t="s">
        <v>5397</v>
      </c>
      <c r="B656" s="19" t="s">
        <v>5398</v>
      </c>
      <c r="C656" s="32" t="s">
        <v>5399</v>
      </c>
      <c r="D656" s="32" t="s">
        <v>5400</v>
      </c>
      <c r="E656" s="20" t="s">
        <v>642</v>
      </c>
      <c r="F656" s="21">
        <v>2007.0</v>
      </c>
      <c r="G656" s="21" t="s">
        <v>5401</v>
      </c>
      <c r="H656" s="23" t="s">
        <v>5402</v>
      </c>
      <c r="I656" s="21" t="s">
        <v>5403</v>
      </c>
      <c r="J656" s="19"/>
      <c r="K656" s="19" t="s">
        <v>5404</v>
      </c>
      <c r="L656" s="24" t="s">
        <v>5405</v>
      </c>
      <c r="M656" s="19" t="s">
        <v>96</v>
      </c>
      <c r="N656" s="19" t="s">
        <v>5406</v>
      </c>
      <c r="O656" s="19"/>
      <c r="P656" s="19"/>
      <c r="Q656" s="25" t="s">
        <v>147</v>
      </c>
      <c r="R656" s="25">
        <v>29.0</v>
      </c>
      <c r="S656" s="19" t="s">
        <v>101</v>
      </c>
      <c r="T656" s="19"/>
      <c r="U656" s="25"/>
      <c r="V656" s="25"/>
      <c r="W656" s="4"/>
      <c r="X656" s="4"/>
      <c r="Y656" s="4"/>
      <c r="Z656" s="4"/>
    </row>
    <row r="657" ht="15.0" hidden="1" customHeight="1">
      <c r="A657" s="19" t="s">
        <v>5407</v>
      </c>
      <c r="B657" s="19" t="s">
        <v>5408</v>
      </c>
      <c r="C657" s="19"/>
      <c r="D657" s="19"/>
      <c r="E657" s="19"/>
      <c r="F657" s="21">
        <v>2007.0</v>
      </c>
      <c r="G657" s="21" t="s">
        <v>5409</v>
      </c>
      <c r="H657" s="23" t="s">
        <v>5410</v>
      </c>
      <c r="I657" s="21" t="s">
        <v>5411</v>
      </c>
      <c r="J657" s="24" t="s">
        <v>5412</v>
      </c>
      <c r="K657" s="19"/>
      <c r="L657" s="19"/>
      <c r="M657" s="19" t="s">
        <v>110</v>
      </c>
      <c r="N657" s="19"/>
      <c r="O657" s="19"/>
      <c r="P657" s="19"/>
      <c r="Q657" s="25" t="s">
        <v>2416</v>
      </c>
      <c r="R657" s="25">
        <v>25.0</v>
      </c>
      <c r="S657" s="19" t="s">
        <v>101</v>
      </c>
      <c r="T657" s="19"/>
      <c r="U657" s="25"/>
      <c r="V657" s="25"/>
      <c r="W657" s="4"/>
      <c r="X657" s="4"/>
      <c r="Y657" s="4"/>
      <c r="Z657" s="4"/>
    </row>
    <row r="658" ht="15.0" hidden="1" customHeight="1">
      <c r="A658" s="19" t="s">
        <v>5413</v>
      </c>
      <c r="B658" s="19" t="s">
        <v>5414</v>
      </c>
      <c r="C658" s="20" t="s">
        <v>4324</v>
      </c>
      <c r="D658" s="26"/>
      <c r="E658" s="21" t="s">
        <v>5415</v>
      </c>
      <c r="F658" s="21">
        <v>1992.0</v>
      </c>
      <c r="G658" s="21" t="s">
        <v>5416</v>
      </c>
      <c r="H658" s="23" t="s">
        <v>5417</v>
      </c>
      <c r="I658" s="21" t="s">
        <v>5418</v>
      </c>
      <c r="J658" s="19"/>
      <c r="K658" s="19"/>
      <c r="L658" s="19"/>
      <c r="M658" s="19" t="s">
        <v>110</v>
      </c>
      <c r="N658" s="19"/>
      <c r="O658" s="19"/>
      <c r="P658" s="19"/>
      <c r="Q658" s="25" t="s">
        <v>2416</v>
      </c>
      <c r="R658" s="25">
        <v>42.0</v>
      </c>
      <c r="S658" s="19"/>
      <c r="T658" s="19"/>
      <c r="U658" s="25"/>
      <c r="V658" s="25"/>
      <c r="W658" s="4"/>
      <c r="X658" s="4"/>
      <c r="Y658" s="4"/>
      <c r="Z658" s="4"/>
    </row>
    <row r="659" ht="15.0" hidden="1" customHeight="1">
      <c r="A659" s="19" t="s">
        <v>5419</v>
      </c>
      <c r="B659" s="19" t="s">
        <v>5420</v>
      </c>
      <c r="C659" s="20" t="s">
        <v>5421</v>
      </c>
      <c r="D659" s="21" t="s">
        <v>920</v>
      </c>
      <c r="E659" s="32" t="s">
        <v>89</v>
      </c>
      <c r="F659" s="48">
        <v>42491.0</v>
      </c>
      <c r="G659" s="21" t="s">
        <v>5422</v>
      </c>
      <c r="H659" s="23" t="s">
        <v>5423</v>
      </c>
      <c r="I659" s="21" t="s">
        <v>5424</v>
      </c>
      <c r="J659" s="24" t="s">
        <v>5425</v>
      </c>
      <c r="K659" s="19" t="s">
        <v>5426</v>
      </c>
      <c r="L659" s="24" t="s">
        <v>5427</v>
      </c>
      <c r="M659" s="19" t="s">
        <v>110</v>
      </c>
      <c r="N659" s="19"/>
      <c r="O659" s="19" t="s">
        <v>731</v>
      </c>
      <c r="P659" s="19" t="s">
        <v>5428</v>
      </c>
      <c r="Q659" s="25" t="s">
        <v>3239</v>
      </c>
      <c r="R659" s="25">
        <v>90.0</v>
      </c>
      <c r="S659" s="19" t="s">
        <v>101</v>
      </c>
      <c r="T659" s="19"/>
      <c r="U659" s="25"/>
      <c r="V659" s="25"/>
      <c r="W659" s="4"/>
      <c r="X659" s="4"/>
      <c r="Y659" s="4"/>
      <c r="Z659" s="4"/>
    </row>
    <row r="660" ht="15.0" hidden="1" customHeight="1">
      <c r="A660" s="19" t="s">
        <v>5429</v>
      </c>
      <c r="B660" s="19" t="s">
        <v>5430</v>
      </c>
      <c r="C660" s="20" t="s">
        <v>4095</v>
      </c>
      <c r="D660" s="26"/>
      <c r="E660" s="20" t="s">
        <v>832</v>
      </c>
      <c r="F660" s="21">
        <v>1999.0</v>
      </c>
      <c r="G660" s="21" t="s">
        <v>5431</v>
      </c>
      <c r="H660" s="23" t="s">
        <v>5432</v>
      </c>
      <c r="I660" s="21" t="s">
        <v>5433</v>
      </c>
      <c r="J660" s="24" t="s">
        <v>5434</v>
      </c>
      <c r="K660" s="19" t="s">
        <v>5435</v>
      </c>
      <c r="L660" s="24" t="s">
        <v>5436</v>
      </c>
      <c r="M660" s="19" t="s">
        <v>110</v>
      </c>
      <c r="N660" s="19"/>
      <c r="O660" s="19" t="s">
        <v>264</v>
      </c>
      <c r="P660" s="19" t="s">
        <v>3408</v>
      </c>
      <c r="Q660" s="25" t="s">
        <v>3809</v>
      </c>
      <c r="R660" s="25">
        <v>178.0</v>
      </c>
      <c r="S660" s="19" t="s">
        <v>101</v>
      </c>
      <c r="T660" s="19"/>
      <c r="U660" s="25"/>
      <c r="V660" s="25"/>
      <c r="W660" s="4"/>
      <c r="X660" s="4"/>
      <c r="Y660" s="4"/>
      <c r="Z660" s="4"/>
    </row>
    <row r="661" ht="15.0" hidden="1" customHeight="1">
      <c r="A661" s="19" t="s">
        <v>5437</v>
      </c>
      <c r="B661" s="19" t="s">
        <v>5438</v>
      </c>
      <c r="C661" s="20" t="s">
        <v>1392</v>
      </c>
      <c r="D661" s="20" t="s">
        <v>88</v>
      </c>
      <c r="E661" s="21" t="s">
        <v>89</v>
      </c>
      <c r="F661" s="19"/>
      <c r="G661" s="21" t="s">
        <v>5439</v>
      </c>
      <c r="H661" s="23" t="s">
        <v>5440</v>
      </c>
      <c r="I661" s="21" t="s">
        <v>5441</v>
      </c>
      <c r="J661" s="24" t="s">
        <v>5442</v>
      </c>
      <c r="K661" s="19" t="s">
        <v>5443</v>
      </c>
      <c r="L661" s="24" t="s">
        <v>5444</v>
      </c>
      <c r="M661" s="19" t="s">
        <v>110</v>
      </c>
      <c r="N661" s="19"/>
      <c r="O661" s="19" t="s">
        <v>2296</v>
      </c>
      <c r="P661" s="19" t="s">
        <v>5445</v>
      </c>
      <c r="Q661" s="25" t="s">
        <v>5446</v>
      </c>
      <c r="R661" s="25">
        <v>820.0</v>
      </c>
      <c r="S661" s="19" t="s">
        <v>101</v>
      </c>
      <c r="T661" s="19"/>
      <c r="U661" s="25"/>
      <c r="V661" s="25"/>
      <c r="W661" s="4"/>
      <c r="X661" s="4"/>
      <c r="Y661" s="4"/>
      <c r="Z661" s="4"/>
    </row>
    <row r="662" ht="15.0" hidden="1" customHeight="1">
      <c r="A662" s="19" t="s">
        <v>5447</v>
      </c>
      <c r="B662" s="19" t="s">
        <v>5448</v>
      </c>
      <c r="C662" s="20" t="s">
        <v>87</v>
      </c>
      <c r="D662" s="20" t="s">
        <v>88</v>
      </c>
      <c r="E662" s="21" t="s">
        <v>89</v>
      </c>
      <c r="F662" s="21">
        <v>2000.0</v>
      </c>
      <c r="G662" s="21" t="s">
        <v>5449</v>
      </c>
      <c r="H662" s="23" t="s">
        <v>5450</v>
      </c>
      <c r="I662" s="21" t="s">
        <v>5451</v>
      </c>
      <c r="J662" s="24" t="s">
        <v>5452</v>
      </c>
      <c r="K662" s="19" t="s">
        <v>5453</v>
      </c>
      <c r="L662" s="24" t="s">
        <v>5454</v>
      </c>
      <c r="M662" s="19" t="s">
        <v>110</v>
      </c>
      <c r="N662" s="19"/>
      <c r="O662" s="19" t="s">
        <v>975</v>
      </c>
      <c r="P662" s="19" t="s">
        <v>5455</v>
      </c>
      <c r="Q662" s="25" t="s">
        <v>5097</v>
      </c>
      <c r="R662" s="25">
        <v>78.0</v>
      </c>
      <c r="S662" s="19" t="s">
        <v>101</v>
      </c>
      <c r="T662" s="19"/>
      <c r="U662" s="25"/>
      <c r="V662" s="25"/>
      <c r="W662" s="4"/>
      <c r="X662" s="4"/>
      <c r="Y662" s="4"/>
      <c r="Z662" s="4"/>
    </row>
    <row r="663" ht="15.0" hidden="1" customHeight="1">
      <c r="A663" s="19" t="s">
        <v>5456</v>
      </c>
      <c r="B663" s="19" t="s">
        <v>5457</v>
      </c>
      <c r="C663" s="20" t="s">
        <v>5458</v>
      </c>
      <c r="D663" s="21" t="s">
        <v>753</v>
      </c>
      <c r="E663" s="20" t="s">
        <v>89</v>
      </c>
      <c r="F663" s="21">
        <v>2016.0</v>
      </c>
      <c r="G663" s="21" t="s">
        <v>5459</v>
      </c>
      <c r="H663" s="23" t="s">
        <v>5460</v>
      </c>
      <c r="I663" s="21" t="s">
        <v>5461</v>
      </c>
      <c r="J663" s="24" t="s">
        <v>5462</v>
      </c>
      <c r="K663" s="19" t="s">
        <v>5463</v>
      </c>
      <c r="L663" s="24" t="s">
        <v>5464</v>
      </c>
      <c r="M663" s="19" t="s">
        <v>110</v>
      </c>
      <c r="N663" s="19"/>
      <c r="O663" s="19" t="s">
        <v>133</v>
      </c>
      <c r="P663" s="19" t="s">
        <v>445</v>
      </c>
      <c r="Q663" s="25" t="s">
        <v>474</v>
      </c>
      <c r="R663" s="25">
        <v>20.0</v>
      </c>
      <c r="S663" s="19" t="s">
        <v>101</v>
      </c>
      <c r="T663" s="19"/>
      <c r="U663" s="25"/>
      <c r="V663" s="25"/>
      <c r="W663" s="4"/>
      <c r="X663" s="4"/>
      <c r="Y663" s="4"/>
      <c r="Z663" s="4"/>
    </row>
    <row r="664" ht="15.0" hidden="1" customHeight="1">
      <c r="A664" s="19" t="s">
        <v>5465</v>
      </c>
      <c r="B664" s="19" t="s">
        <v>5466</v>
      </c>
      <c r="C664" s="20" t="s">
        <v>1036</v>
      </c>
      <c r="D664" s="21" t="s">
        <v>1037</v>
      </c>
      <c r="E664" s="32" t="s">
        <v>89</v>
      </c>
      <c r="F664" s="21">
        <v>2009.0</v>
      </c>
      <c r="G664" s="21" t="s">
        <v>5467</v>
      </c>
      <c r="H664" s="23" t="s">
        <v>5468</v>
      </c>
      <c r="I664" s="21" t="s">
        <v>5469</v>
      </c>
      <c r="J664" s="24" t="s">
        <v>5470</v>
      </c>
      <c r="K664" s="19"/>
      <c r="L664" s="19"/>
      <c r="M664" s="19" t="s">
        <v>110</v>
      </c>
      <c r="N664" s="19"/>
      <c r="O664" s="19" t="s">
        <v>975</v>
      </c>
      <c r="P664" s="19" t="s">
        <v>5471</v>
      </c>
      <c r="Q664" s="25" t="s">
        <v>5472</v>
      </c>
      <c r="R664" s="25">
        <v>800.0</v>
      </c>
      <c r="S664" s="19" t="s">
        <v>159</v>
      </c>
      <c r="T664" s="19" t="s">
        <v>3308</v>
      </c>
      <c r="U664" s="38"/>
      <c r="V664" s="38">
        <v>43371.0</v>
      </c>
      <c r="W664" s="4"/>
      <c r="X664" s="4"/>
      <c r="Y664" s="4"/>
      <c r="Z664" s="4"/>
    </row>
    <row r="665" ht="15.0" customHeight="1">
      <c r="A665" s="19" t="s">
        <v>5473</v>
      </c>
      <c r="B665" s="19" t="s">
        <v>5474</v>
      </c>
      <c r="C665" s="20" t="s">
        <v>2543</v>
      </c>
      <c r="D665" s="20" t="s">
        <v>1119</v>
      </c>
      <c r="E665" s="20" t="s">
        <v>89</v>
      </c>
      <c r="F665" s="21">
        <v>2017.0</v>
      </c>
      <c r="G665" s="21" t="s">
        <v>5475</v>
      </c>
      <c r="H665" s="23" t="s">
        <v>5476</v>
      </c>
      <c r="I665" s="21" t="s">
        <v>5477</v>
      </c>
      <c r="J665" s="24" t="s">
        <v>5478</v>
      </c>
      <c r="K665" s="19" t="s">
        <v>5479</v>
      </c>
      <c r="L665" s="24" t="s">
        <v>5480</v>
      </c>
      <c r="M665" s="19" t="s">
        <v>96</v>
      </c>
      <c r="N665" s="19" t="s">
        <v>5481</v>
      </c>
      <c r="O665" s="19"/>
      <c r="P665" s="19"/>
      <c r="Q665" s="29" t="s">
        <v>5482</v>
      </c>
      <c r="R665" s="29">
        <v>138000.0</v>
      </c>
      <c r="S665" s="19" t="s">
        <v>101</v>
      </c>
      <c r="T665" s="19"/>
      <c r="U665" s="25"/>
      <c r="V665" s="25"/>
      <c r="W665" s="4"/>
      <c r="X665" s="4"/>
      <c r="Y665" s="4"/>
      <c r="Z665" s="4"/>
    </row>
    <row r="666" ht="15.0" hidden="1" customHeight="1">
      <c r="A666" s="19" t="s">
        <v>5483</v>
      </c>
      <c r="B666" s="19" t="s">
        <v>5484</v>
      </c>
      <c r="C666" s="20" t="s">
        <v>4491</v>
      </c>
      <c r="D666" s="21" t="s">
        <v>364</v>
      </c>
      <c r="E666" s="20" t="s">
        <v>89</v>
      </c>
      <c r="F666" s="21">
        <v>2018.0</v>
      </c>
      <c r="G666" s="21" t="s">
        <v>5485</v>
      </c>
      <c r="H666" s="30" t="s">
        <v>5486</v>
      </c>
      <c r="I666" s="21" t="s">
        <v>5487</v>
      </c>
      <c r="J666" s="24" t="s">
        <v>5488</v>
      </c>
      <c r="K666" s="19"/>
      <c r="L666" s="19"/>
      <c r="M666" s="19" t="s">
        <v>110</v>
      </c>
      <c r="N666" s="19"/>
      <c r="O666" s="35" t="s">
        <v>133</v>
      </c>
      <c r="P666" s="19" t="s">
        <v>5489</v>
      </c>
      <c r="Q666" s="25" t="s">
        <v>266</v>
      </c>
      <c r="R666" s="25">
        <v>52.0</v>
      </c>
      <c r="S666" s="19" t="s">
        <v>101</v>
      </c>
      <c r="T666" s="19"/>
      <c r="U666" s="25"/>
      <c r="V666" s="25"/>
      <c r="W666" s="4"/>
      <c r="X666" s="4"/>
      <c r="Y666" s="4"/>
      <c r="Z666" s="4"/>
    </row>
    <row r="667" ht="15.0" hidden="1" customHeight="1">
      <c r="A667" s="19" t="s">
        <v>5490</v>
      </c>
      <c r="B667" s="19" t="s">
        <v>5491</v>
      </c>
      <c r="C667" s="20" t="s">
        <v>5492</v>
      </c>
      <c r="D667" s="20" t="s">
        <v>5492</v>
      </c>
      <c r="E667" s="20" t="s">
        <v>642</v>
      </c>
      <c r="F667" s="21">
        <v>2006.0</v>
      </c>
      <c r="G667" s="21" t="s">
        <v>5493</v>
      </c>
      <c r="H667" s="23" t="s">
        <v>5494</v>
      </c>
      <c r="I667" s="21" t="s">
        <v>5495</v>
      </c>
      <c r="J667" s="24" t="s">
        <v>5496</v>
      </c>
      <c r="K667" s="19"/>
      <c r="L667" s="19"/>
      <c r="M667" s="19" t="s">
        <v>110</v>
      </c>
      <c r="N667" s="19"/>
      <c r="O667" s="19"/>
      <c r="P667" s="19"/>
      <c r="Q667" s="25"/>
      <c r="R667" s="25"/>
      <c r="S667" s="19" t="s">
        <v>101</v>
      </c>
      <c r="T667" s="19"/>
      <c r="U667" s="25"/>
      <c r="V667" s="25"/>
      <c r="W667" s="4"/>
      <c r="X667" s="4"/>
      <c r="Y667" s="4"/>
      <c r="Z667" s="4"/>
    </row>
    <row r="668" ht="15.0" hidden="1" customHeight="1">
      <c r="A668" s="19" t="s">
        <v>5497</v>
      </c>
      <c r="B668" s="19" t="s">
        <v>5498</v>
      </c>
      <c r="C668" s="20" t="s">
        <v>363</v>
      </c>
      <c r="D668" s="20" t="s">
        <v>364</v>
      </c>
      <c r="E668" s="20" t="s">
        <v>89</v>
      </c>
      <c r="F668" s="75">
        <v>2012.0</v>
      </c>
      <c r="G668" s="76" t="s">
        <v>5499</v>
      </c>
      <c r="H668" s="77" t="s">
        <v>5500</v>
      </c>
      <c r="I668" s="76" t="s">
        <v>5501</v>
      </c>
      <c r="J668" s="24" t="s">
        <v>5502</v>
      </c>
      <c r="K668" s="19" t="s">
        <v>5503</v>
      </c>
      <c r="L668" s="24" t="s">
        <v>5504</v>
      </c>
      <c r="M668" s="19" t="s">
        <v>110</v>
      </c>
      <c r="N668" s="19"/>
      <c r="O668" s="19" t="s">
        <v>133</v>
      </c>
      <c r="P668" s="19" t="s">
        <v>5505</v>
      </c>
      <c r="Q668" s="25" t="s">
        <v>474</v>
      </c>
      <c r="R668" s="25">
        <v>22.0</v>
      </c>
      <c r="S668" s="19" t="s">
        <v>101</v>
      </c>
      <c r="T668" s="19"/>
      <c r="U668" s="25"/>
      <c r="V668" s="25"/>
      <c r="W668" s="4"/>
      <c r="X668" s="4"/>
      <c r="Y668" s="4"/>
      <c r="Z668" s="4"/>
    </row>
    <row r="669" ht="15.0" hidden="1" customHeight="1">
      <c r="A669" s="19" t="s">
        <v>5506</v>
      </c>
      <c r="B669" s="19" t="s">
        <v>5507</v>
      </c>
      <c r="C669" s="20" t="s">
        <v>3932</v>
      </c>
      <c r="D669" s="20" t="s">
        <v>88</v>
      </c>
      <c r="E669" s="20" t="s">
        <v>89</v>
      </c>
      <c r="F669" s="21">
        <v>2001.0</v>
      </c>
      <c r="G669" s="21" t="s">
        <v>5508</v>
      </c>
      <c r="H669" s="23" t="s">
        <v>5509</v>
      </c>
      <c r="I669" s="21" t="s">
        <v>5510</v>
      </c>
      <c r="J669" s="19"/>
      <c r="K669" s="19" t="s">
        <v>5511</v>
      </c>
      <c r="L669" s="24" t="s">
        <v>5512</v>
      </c>
      <c r="M669" s="19" t="s">
        <v>110</v>
      </c>
      <c r="N669" s="19"/>
      <c r="O669" s="19"/>
      <c r="P669" s="19"/>
      <c r="Q669" s="25" t="s">
        <v>158</v>
      </c>
      <c r="R669" s="25">
        <v>40.0</v>
      </c>
      <c r="S669" s="19" t="s">
        <v>101</v>
      </c>
      <c r="T669" s="19"/>
      <c r="U669" s="25"/>
      <c r="V669" s="25"/>
      <c r="W669" s="4"/>
      <c r="X669" s="4"/>
      <c r="Y669" s="4"/>
      <c r="Z669" s="4"/>
    </row>
    <row r="670" ht="15.0" customHeight="1">
      <c r="A670" s="19" t="s">
        <v>5513</v>
      </c>
      <c r="B670" s="19" t="s">
        <v>5514</v>
      </c>
      <c r="C670" s="32" t="s">
        <v>2206</v>
      </c>
      <c r="D670" s="32" t="s">
        <v>88</v>
      </c>
      <c r="E670" s="32" t="s">
        <v>89</v>
      </c>
      <c r="F670" s="38">
        <v>40940.0</v>
      </c>
      <c r="G670" s="31" t="s">
        <v>5515</v>
      </c>
      <c r="H670" s="23" t="s">
        <v>5516</v>
      </c>
      <c r="I670" s="21" t="s">
        <v>5517</v>
      </c>
      <c r="J670" s="24" t="s">
        <v>5518</v>
      </c>
      <c r="K670" s="19" t="s">
        <v>5519</v>
      </c>
      <c r="L670" s="24" t="s">
        <v>5520</v>
      </c>
      <c r="M670" s="19" t="s">
        <v>96</v>
      </c>
      <c r="N670" s="25" t="s">
        <v>5521</v>
      </c>
      <c r="O670" s="25" t="s">
        <v>975</v>
      </c>
      <c r="P670" s="19" t="s">
        <v>5522</v>
      </c>
      <c r="Q670" s="29" t="s">
        <v>5523</v>
      </c>
      <c r="R670" s="25" t="s">
        <v>500</v>
      </c>
      <c r="S670" s="19" t="s">
        <v>101</v>
      </c>
      <c r="T670" s="19"/>
      <c r="U670" s="25"/>
      <c r="V670" s="25"/>
      <c r="W670" s="4"/>
      <c r="X670" s="4"/>
      <c r="Y670" s="4"/>
      <c r="Z670" s="4"/>
    </row>
    <row r="671" ht="15.0" customHeight="1">
      <c r="A671" s="19" t="s">
        <v>5524</v>
      </c>
      <c r="B671" s="19" t="s">
        <v>5525</v>
      </c>
      <c r="C671" s="20" t="s">
        <v>5526</v>
      </c>
      <c r="D671" s="20" t="s">
        <v>1854</v>
      </c>
      <c r="E671" s="20" t="s">
        <v>1855</v>
      </c>
      <c r="F671" s="21">
        <v>1968.0</v>
      </c>
      <c r="G671" s="21" t="s">
        <v>5527</v>
      </c>
      <c r="H671" s="23" t="s">
        <v>5528</v>
      </c>
      <c r="I671" s="21" t="s">
        <v>5529</v>
      </c>
      <c r="J671" s="24" t="s">
        <v>5530</v>
      </c>
      <c r="K671" s="19" t="s">
        <v>5531</v>
      </c>
      <c r="L671" s="24" t="s">
        <v>5532</v>
      </c>
      <c r="M671" s="19" t="s">
        <v>96</v>
      </c>
      <c r="N671" s="19"/>
      <c r="O671" s="19" t="s">
        <v>5533</v>
      </c>
      <c r="P671" s="19"/>
      <c r="Q671" s="25" t="s">
        <v>5534</v>
      </c>
      <c r="R671" s="25" t="s">
        <v>455</v>
      </c>
      <c r="S671" s="19" t="s">
        <v>101</v>
      </c>
      <c r="T671" s="19"/>
      <c r="U671" s="25"/>
      <c r="V671" s="25"/>
      <c r="W671" s="4"/>
      <c r="X671" s="4"/>
      <c r="Y671" s="4"/>
      <c r="Z671" s="4"/>
    </row>
    <row r="672" ht="15.0" hidden="1" customHeight="1">
      <c r="A672" s="19" t="s">
        <v>5535</v>
      </c>
      <c r="B672" s="19" t="s">
        <v>5536</v>
      </c>
      <c r="C672" s="20" t="s">
        <v>694</v>
      </c>
      <c r="D672" s="20" t="s">
        <v>695</v>
      </c>
      <c r="E672" s="20" t="s">
        <v>89</v>
      </c>
      <c r="F672" s="21">
        <v>1994.0</v>
      </c>
      <c r="G672" s="21" t="s">
        <v>5537</v>
      </c>
      <c r="H672" s="30" t="s">
        <v>5538</v>
      </c>
      <c r="I672" s="21" t="s">
        <v>5539</v>
      </c>
      <c r="J672" s="24" t="s">
        <v>5540</v>
      </c>
      <c r="K672" s="19" t="s">
        <v>5541</v>
      </c>
      <c r="L672" s="24" t="s">
        <v>5542</v>
      </c>
      <c r="M672" s="19" t="s">
        <v>110</v>
      </c>
      <c r="N672" s="19"/>
      <c r="O672" s="19" t="s">
        <v>221</v>
      </c>
      <c r="P672" s="19" t="s">
        <v>5543</v>
      </c>
      <c r="Q672" s="25" t="s">
        <v>5544</v>
      </c>
      <c r="R672" s="29">
        <v>2000.0</v>
      </c>
      <c r="S672" s="19" t="s">
        <v>159</v>
      </c>
      <c r="T672" s="19" t="s">
        <v>5545</v>
      </c>
      <c r="U672" s="25"/>
      <c r="V672" s="25">
        <v>2016.0</v>
      </c>
      <c r="W672" s="4"/>
      <c r="X672" s="4"/>
      <c r="Y672" s="4"/>
      <c r="Z672" s="4"/>
    </row>
    <row r="673" ht="15.0" hidden="1" customHeight="1">
      <c r="A673" s="19" t="s">
        <v>5546</v>
      </c>
      <c r="B673" s="19" t="s">
        <v>5547</v>
      </c>
      <c r="C673" s="20"/>
      <c r="D673" s="20"/>
      <c r="E673" s="21" t="s">
        <v>2321</v>
      </c>
      <c r="F673" s="21">
        <v>1997.0</v>
      </c>
      <c r="G673" s="21" t="s">
        <v>5548</v>
      </c>
      <c r="H673" s="23" t="s">
        <v>5549</v>
      </c>
      <c r="I673" s="21" t="s">
        <v>5550</v>
      </c>
      <c r="J673" s="24" t="s">
        <v>5551</v>
      </c>
      <c r="K673" s="19"/>
      <c r="L673" s="19"/>
      <c r="M673" s="19" t="s">
        <v>110</v>
      </c>
      <c r="N673" s="19"/>
      <c r="O673" s="19"/>
      <c r="P673" s="19"/>
      <c r="Q673" s="25"/>
      <c r="R673" s="25"/>
      <c r="S673" s="19" t="s">
        <v>101</v>
      </c>
      <c r="T673" s="19"/>
      <c r="U673" s="25"/>
      <c r="V673" s="25"/>
      <c r="W673" s="4"/>
      <c r="X673" s="4"/>
      <c r="Y673" s="4"/>
      <c r="Z673" s="4"/>
    </row>
    <row r="674" ht="15.0" hidden="1" customHeight="1">
      <c r="A674" s="19" t="s">
        <v>5552</v>
      </c>
      <c r="B674" s="19"/>
      <c r="C674" s="20" t="s">
        <v>5553</v>
      </c>
      <c r="D674" s="20" t="s">
        <v>1606</v>
      </c>
      <c r="E674" s="20" t="s">
        <v>89</v>
      </c>
      <c r="F674" s="21">
        <v>2000.0</v>
      </c>
      <c r="G674" s="21" t="s">
        <v>5554</v>
      </c>
      <c r="H674" s="23" t="s">
        <v>5555</v>
      </c>
      <c r="I674" s="21" t="s">
        <v>5556</v>
      </c>
      <c r="J674" s="24" t="s">
        <v>5557</v>
      </c>
      <c r="K674" s="19"/>
      <c r="L674" s="19"/>
      <c r="M674" s="19" t="s">
        <v>110</v>
      </c>
      <c r="N674" s="19"/>
      <c r="O674" s="19"/>
      <c r="P674" s="19"/>
      <c r="Q674" s="25" t="s">
        <v>5558</v>
      </c>
      <c r="R674" s="25">
        <v>400.0</v>
      </c>
      <c r="S674" s="19" t="s">
        <v>101</v>
      </c>
      <c r="T674" s="19"/>
      <c r="U674" s="25"/>
      <c r="V674" s="25"/>
      <c r="W674" s="4"/>
      <c r="X674" s="4"/>
      <c r="Y674" s="4"/>
      <c r="Z674" s="4"/>
    </row>
    <row r="675" ht="15.0" hidden="1" customHeight="1">
      <c r="A675" s="19" t="s">
        <v>5559</v>
      </c>
      <c r="B675" s="19" t="s">
        <v>5560</v>
      </c>
      <c r="C675" s="20" t="s">
        <v>124</v>
      </c>
      <c r="D675" s="20" t="s">
        <v>125</v>
      </c>
      <c r="E675" s="20" t="s">
        <v>126</v>
      </c>
      <c r="F675" s="21">
        <v>2000.0</v>
      </c>
      <c r="G675" s="21" t="s">
        <v>5561</v>
      </c>
      <c r="H675" s="23" t="s">
        <v>5562</v>
      </c>
      <c r="I675" s="21" t="s">
        <v>5563</v>
      </c>
      <c r="J675" s="24" t="s">
        <v>5564</v>
      </c>
      <c r="K675" s="19" t="s">
        <v>5565</v>
      </c>
      <c r="L675" s="24" t="s">
        <v>5566</v>
      </c>
      <c r="M675" s="19" t="s">
        <v>110</v>
      </c>
      <c r="N675" s="19"/>
      <c r="O675" s="19" t="s">
        <v>264</v>
      </c>
      <c r="P675" s="19"/>
      <c r="Q675" s="25" t="s">
        <v>884</v>
      </c>
      <c r="R675" s="25">
        <v>156.0</v>
      </c>
      <c r="S675" s="19" t="s">
        <v>101</v>
      </c>
      <c r="T675" s="19"/>
      <c r="U675" s="25"/>
      <c r="V675" s="25"/>
      <c r="W675" s="4"/>
      <c r="X675" s="4"/>
      <c r="Y675" s="4"/>
      <c r="Z675" s="4"/>
    </row>
    <row r="676" ht="15.0" hidden="1" customHeight="1">
      <c r="A676" s="19" t="s">
        <v>5567</v>
      </c>
      <c r="B676" s="19" t="s">
        <v>5568</v>
      </c>
      <c r="C676" s="20" t="s">
        <v>1110</v>
      </c>
      <c r="D676" s="26"/>
      <c r="E676" s="21" t="s">
        <v>1111</v>
      </c>
      <c r="F676" s="21">
        <v>2014.0</v>
      </c>
      <c r="G676" s="21" t="s">
        <v>5569</v>
      </c>
      <c r="H676" s="23" t="s">
        <v>5570</v>
      </c>
      <c r="I676" s="21" t="s">
        <v>5571</v>
      </c>
      <c r="J676" s="24" t="s">
        <v>5572</v>
      </c>
      <c r="K676" s="19" t="s">
        <v>5573</v>
      </c>
      <c r="L676" s="24" t="s">
        <v>5574</v>
      </c>
      <c r="M676" s="19" t="s">
        <v>110</v>
      </c>
      <c r="N676" s="19"/>
      <c r="O676" s="19" t="s">
        <v>244</v>
      </c>
      <c r="P676" s="52">
        <v>4.74E7</v>
      </c>
      <c r="Q676" s="25" t="s">
        <v>234</v>
      </c>
      <c r="R676" s="25" t="s">
        <v>1089</v>
      </c>
      <c r="S676" s="19" t="s">
        <v>101</v>
      </c>
      <c r="T676" s="19"/>
      <c r="U676" s="25"/>
      <c r="V676" s="25"/>
      <c r="W676" s="4"/>
      <c r="X676" s="4"/>
      <c r="Y676" s="4"/>
      <c r="Z676" s="4"/>
    </row>
    <row r="677" ht="15.0" hidden="1" customHeight="1">
      <c r="A677" s="19" t="s">
        <v>5575</v>
      </c>
      <c r="B677" s="25" t="s">
        <v>5576</v>
      </c>
      <c r="C677" s="33" t="s">
        <v>938</v>
      </c>
      <c r="D677" s="32" t="s">
        <v>939</v>
      </c>
      <c r="E677" s="32" t="s">
        <v>89</v>
      </c>
      <c r="F677" s="37">
        <v>42887.0</v>
      </c>
      <c r="G677" s="21" t="s">
        <v>5577</v>
      </c>
      <c r="H677" s="23" t="s">
        <v>5578</v>
      </c>
      <c r="I677" s="21" t="s">
        <v>5579</v>
      </c>
      <c r="J677" s="24" t="s">
        <v>5580</v>
      </c>
      <c r="K677" s="19" t="s">
        <v>5581</v>
      </c>
      <c r="L677" s="24" t="s">
        <v>5582</v>
      </c>
      <c r="M677" s="19" t="s">
        <v>110</v>
      </c>
      <c r="N677" s="19"/>
      <c r="O677" s="35" t="s">
        <v>731</v>
      </c>
      <c r="P677" s="19" t="s">
        <v>5583</v>
      </c>
      <c r="Q677" s="25" t="s">
        <v>147</v>
      </c>
      <c r="R677" s="25">
        <v>26.0</v>
      </c>
      <c r="S677" s="19" t="s">
        <v>101</v>
      </c>
      <c r="T677" s="19"/>
      <c r="U677" s="25"/>
      <c r="V677" s="25"/>
      <c r="W677" s="4"/>
      <c r="X677" s="4"/>
      <c r="Y677" s="4"/>
      <c r="Z677" s="4"/>
    </row>
    <row r="678" ht="15.0" hidden="1" customHeight="1">
      <c r="A678" s="19" t="s">
        <v>5584</v>
      </c>
      <c r="B678" s="25" t="s">
        <v>5585</v>
      </c>
      <c r="C678" s="33" t="s">
        <v>1187</v>
      </c>
      <c r="D678" s="32" t="s">
        <v>364</v>
      </c>
      <c r="E678" s="32" t="s">
        <v>89</v>
      </c>
      <c r="F678" s="21">
        <v>2016.0</v>
      </c>
      <c r="G678" s="21" t="s">
        <v>5586</v>
      </c>
      <c r="H678" s="23" t="s">
        <v>5587</v>
      </c>
      <c r="I678" s="21" t="s">
        <v>5588</v>
      </c>
      <c r="J678" s="24" t="s">
        <v>5589</v>
      </c>
      <c r="K678" s="19" t="s">
        <v>5590</v>
      </c>
      <c r="L678" s="24" t="s">
        <v>5591</v>
      </c>
      <c r="M678" s="19" t="s">
        <v>110</v>
      </c>
      <c r="N678" s="19"/>
      <c r="O678" s="35" t="s">
        <v>133</v>
      </c>
      <c r="P678" s="19" t="s">
        <v>2507</v>
      </c>
      <c r="Q678" s="25" t="s">
        <v>158</v>
      </c>
      <c r="R678" s="39">
        <v>44105.0</v>
      </c>
      <c r="S678" s="19" t="s">
        <v>159</v>
      </c>
      <c r="T678" s="24" t="s">
        <v>3361</v>
      </c>
      <c r="U678" s="59"/>
      <c r="V678" s="59">
        <v>43979.0</v>
      </c>
      <c r="W678" s="4"/>
      <c r="X678" s="4"/>
      <c r="Y678" s="4"/>
      <c r="Z678" s="4"/>
    </row>
    <row r="679" ht="15.0" hidden="1" customHeight="1">
      <c r="A679" s="19" t="s">
        <v>5592</v>
      </c>
      <c r="B679" s="19" t="s">
        <v>5593</v>
      </c>
      <c r="C679" s="20" t="s">
        <v>124</v>
      </c>
      <c r="D679" s="20" t="s">
        <v>125</v>
      </c>
      <c r="E679" s="20" t="s">
        <v>126</v>
      </c>
      <c r="F679" s="38">
        <v>42429.0</v>
      </c>
      <c r="G679" s="31" t="s">
        <v>5594</v>
      </c>
      <c r="H679" s="23" t="s">
        <v>5595</v>
      </c>
      <c r="I679" s="21" t="s">
        <v>5596</v>
      </c>
      <c r="J679" s="24" t="s">
        <v>5597</v>
      </c>
      <c r="K679" s="19"/>
      <c r="L679" s="19"/>
      <c r="M679" s="19" t="s">
        <v>110</v>
      </c>
      <c r="N679" s="19"/>
      <c r="O679" s="19"/>
      <c r="P679" s="19"/>
      <c r="Q679" s="25"/>
      <c r="R679" s="25"/>
      <c r="S679" s="19" t="s">
        <v>101</v>
      </c>
      <c r="T679" s="19"/>
      <c r="U679" s="25"/>
      <c r="V679" s="25"/>
      <c r="W679" s="4"/>
      <c r="X679" s="4"/>
      <c r="Y679" s="4"/>
      <c r="Z679" s="4"/>
    </row>
    <row r="680" ht="15.0" hidden="1" customHeight="1">
      <c r="A680" s="19" t="s">
        <v>5598</v>
      </c>
      <c r="B680" s="25" t="s">
        <v>5599</v>
      </c>
      <c r="C680" s="33" t="s">
        <v>2206</v>
      </c>
      <c r="D680" s="32" t="s">
        <v>88</v>
      </c>
      <c r="E680" s="32" t="s">
        <v>89</v>
      </c>
      <c r="F680" s="31">
        <v>2007.0</v>
      </c>
      <c r="G680" s="31" t="s">
        <v>5600</v>
      </c>
      <c r="H680" s="23" t="s">
        <v>5601</v>
      </c>
      <c r="I680" s="21" t="s">
        <v>5602</v>
      </c>
      <c r="J680" s="24" t="s">
        <v>5603</v>
      </c>
      <c r="K680" s="19" t="s">
        <v>5604</v>
      </c>
      <c r="L680" s="24" t="s">
        <v>5605</v>
      </c>
      <c r="M680" s="19" t="s">
        <v>110</v>
      </c>
      <c r="N680" s="19"/>
      <c r="O680" s="35" t="s">
        <v>591</v>
      </c>
      <c r="P680" s="19" t="s">
        <v>3465</v>
      </c>
      <c r="Q680" s="25" t="s">
        <v>395</v>
      </c>
      <c r="R680" s="25">
        <v>700.0</v>
      </c>
      <c r="S680" s="19" t="s">
        <v>101</v>
      </c>
      <c r="T680" s="19"/>
      <c r="U680" s="25"/>
      <c r="V680" s="25"/>
      <c r="W680" s="4"/>
      <c r="X680" s="4"/>
      <c r="Y680" s="4"/>
      <c r="Z680" s="4"/>
    </row>
    <row r="681" ht="15.0" hidden="1" customHeight="1">
      <c r="A681" s="19" t="s">
        <v>5606</v>
      </c>
      <c r="B681" s="19" t="s">
        <v>5607</v>
      </c>
      <c r="C681" s="33" t="s">
        <v>5608</v>
      </c>
      <c r="D681" s="32" t="s">
        <v>5609</v>
      </c>
      <c r="E681" s="32" t="s">
        <v>105</v>
      </c>
      <c r="F681" s="21">
        <v>1964.0</v>
      </c>
      <c r="G681" s="21" t="s">
        <v>5610</v>
      </c>
      <c r="H681" s="23" t="s">
        <v>5611</v>
      </c>
      <c r="I681" s="21" t="s">
        <v>5612</v>
      </c>
      <c r="J681" s="24" t="s">
        <v>5613</v>
      </c>
      <c r="K681" s="19"/>
      <c r="L681" s="19"/>
      <c r="M681" s="19" t="s">
        <v>110</v>
      </c>
      <c r="N681" s="19"/>
      <c r="O681" s="19"/>
      <c r="P681" s="19"/>
      <c r="Q681" s="25" t="s">
        <v>5614</v>
      </c>
      <c r="R681" s="29">
        <v>2600.0</v>
      </c>
      <c r="S681" s="19" t="s">
        <v>101</v>
      </c>
      <c r="T681" s="19"/>
      <c r="U681" s="25"/>
      <c r="V681" s="25"/>
      <c r="W681" s="4"/>
      <c r="X681" s="4"/>
      <c r="Y681" s="4"/>
      <c r="Z681" s="4"/>
    </row>
    <row r="682" ht="15.0" hidden="1" customHeight="1">
      <c r="A682" s="19" t="s">
        <v>5615</v>
      </c>
      <c r="B682" s="19" t="s">
        <v>5615</v>
      </c>
      <c r="C682" s="33" t="s">
        <v>5616</v>
      </c>
      <c r="D682" s="32" t="s">
        <v>1812</v>
      </c>
      <c r="E682" s="32" t="s">
        <v>832</v>
      </c>
      <c r="F682" s="31">
        <v>2005.0</v>
      </c>
      <c r="G682" s="31" t="s">
        <v>5617</v>
      </c>
      <c r="H682" s="23" t="s">
        <v>5618</v>
      </c>
      <c r="I682" s="21" t="s">
        <v>5619</v>
      </c>
      <c r="J682" s="19"/>
      <c r="K682" s="19"/>
      <c r="L682" s="19"/>
      <c r="M682" s="19" t="s">
        <v>110</v>
      </c>
      <c r="N682" s="19"/>
      <c r="O682" s="19"/>
      <c r="P682" s="19"/>
      <c r="Q682" s="25" t="s">
        <v>2374</v>
      </c>
      <c r="R682" s="25">
        <v>71.0</v>
      </c>
      <c r="S682" s="19" t="s">
        <v>159</v>
      </c>
      <c r="T682" s="24" t="s">
        <v>5620</v>
      </c>
      <c r="U682" s="36"/>
      <c r="V682" s="36">
        <v>43267.0</v>
      </c>
      <c r="W682" s="4"/>
      <c r="X682" s="4"/>
      <c r="Y682" s="4"/>
      <c r="Z682" s="4"/>
    </row>
    <row r="683" ht="15.0" customHeight="1">
      <c r="A683" s="19" t="s">
        <v>5621</v>
      </c>
      <c r="B683" s="19" t="s">
        <v>5622</v>
      </c>
      <c r="C683" s="20" t="s">
        <v>1570</v>
      </c>
      <c r="D683" s="20" t="s">
        <v>1119</v>
      </c>
      <c r="E683" s="20" t="s">
        <v>89</v>
      </c>
      <c r="F683" s="21">
        <v>2012.0</v>
      </c>
      <c r="G683" s="21" t="s">
        <v>5623</v>
      </c>
      <c r="H683" s="23" t="s">
        <v>5624</v>
      </c>
      <c r="I683" s="21" t="s">
        <v>5625</v>
      </c>
      <c r="J683" s="24" t="s">
        <v>5626</v>
      </c>
      <c r="K683" s="19" t="s">
        <v>5627</v>
      </c>
      <c r="L683" s="24" t="s">
        <v>5628</v>
      </c>
      <c r="M683" s="19" t="s">
        <v>96</v>
      </c>
      <c r="N683" s="19" t="s">
        <v>5629</v>
      </c>
      <c r="O683" s="19" t="s">
        <v>182</v>
      </c>
      <c r="P683" s="19" t="s">
        <v>5630</v>
      </c>
      <c r="Q683" s="25" t="s">
        <v>5631</v>
      </c>
      <c r="R683" s="29">
        <v>11000.0</v>
      </c>
      <c r="S683" s="19" t="s">
        <v>159</v>
      </c>
      <c r="T683" s="19" t="s">
        <v>5632</v>
      </c>
      <c r="U683" s="38"/>
      <c r="V683" s="38">
        <v>43479.0</v>
      </c>
      <c r="W683" s="4"/>
      <c r="X683" s="4"/>
      <c r="Y683" s="4"/>
      <c r="Z683" s="4"/>
    </row>
    <row r="684" ht="15.0" hidden="1" customHeight="1">
      <c r="A684" s="19" t="s">
        <v>5633</v>
      </c>
      <c r="B684" s="19" t="s">
        <v>5634</v>
      </c>
      <c r="C684" s="32" t="s">
        <v>138</v>
      </c>
      <c r="D684" s="32" t="s">
        <v>139</v>
      </c>
      <c r="E684" s="32" t="s">
        <v>140</v>
      </c>
      <c r="F684" s="38">
        <v>39364.0</v>
      </c>
      <c r="G684" s="31" t="s">
        <v>5635</v>
      </c>
      <c r="H684" s="23" t="s">
        <v>5636</v>
      </c>
      <c r="I684" s="21" t="s">
        <v>5637</v>
      </c>
      <c r="J684" s="24" t="s">
        <v>5638</v>
      </c>
      <c r="K684" s="19"/>
      <c r="L684" s="19"/>
      <c r="M684" s="19" t="s">
        <v>110</v>
      </c>
      <c r="N684" s="19"/>
      <c r="O684" s="35" t="s">
        <v>244</v>
      </c>
      <c r="P684" s="19" t="s">
        <v>5639</v>
      </c>
      <c r="Q684" s="25" t="s">
        <v>3239</v>
      </c>
      <c r="R684" s="25">
        <v>250.0</v>
      </c>
      <c r="S684" s="19" t="s">
        <v>101</v>
      </c>
      <c r="T684" s="19"/>
      <c r="U684" s="25"/>
      <c r="V684" s="25"/>
      <c r="W684" s="4"/>
      <c r="X684" s="4"/>
      <c r="Y684" s="4"/>
      <c r="Z684" s="4"/>
    </row>
    <row r="685" ht="15.0" hidden="1" customHeight="1">
      <c r="A685" s="19" t="s">
        <v>5640</v>
      </c>
      <c r="B685" s="19" t="s">
        <v>5641</v>
      </c>
      <c r="C685" s="20" t="s">
        <v>5075</v>
      </c>
      <c r="D685" s="20" t="s">
        <v>188</v>
      </c>
      <c r="E685" s="20" t="s">
        <v>89</v>
      </c>
      <c r="F685" s="38">
        <v>41465.0</v>
      </c>
      <c r="G685" s="31" t="s">
        <v>5642</v>
      </c>
      <c r="H685" s="30" t="s">
        <v>5643</v>
      </c>
      <c r="I685" s="21" t="s">
        <v>5644</v>
      </c>
      <c r="J685" s="19"/>
      <c r="K685" s="19"/>
      <c r="L685" s="19"/>
      <c r="M685" s="19" t="s">
        <v>110</v>
      </c>
      <c r="N685" s="19"/>
      <c r="O685" s="19"/>
      <c r="P685" s="19"/>
      <c r="Q685" s="25" t="s">
        <v>474</v>
      </c>
      <c r="R685" s="25">
        <v>21.0</v>
      </c>
      <c r="S685" s="19" t="s">
        <v>101</v>
      </c>
      <c r="T685" s="19"/>
      <c r="U685" s="25"/>
      <c r="V685" s="25"/>
      <c r="W685" s="4"/>
      <c r="X685" s="4"/>
      <c r="Y685" s="4"/>
      <c r="Z685" s="4"/>
    </row>
    <row r="686" ht="15.0" hidden="1" customHeight="1">
      <c r="A686" s="19" t="s">
        <v>5645</v>
      </c>
      <c r="B686" s="19" t="s">
        <v>5646</v>
      </c>
      <c r="C686" s="20" t="s">
        <v>4324</v>
      </c>
      <c r="D686" s="20" t="s">
        <v>5647</v>
      </c>
      <c r="E686" s="20" t="s">
        <v>5415</v>
      </c>
      <c r="F686" s="22">
        <v>33208.0</v>
      </c>
      <c r="G686" s="21" t="s">
        <v>5648</v>
      </c>
      <c r="H686" s="30" t="s">
        <v>5649</v>
      </c>
      <c r="I686" s="21" t="s">
        <v>5650</v>
      </c>
      <c r="J686" s="19"/>
      <c r="K686" s="19" t="s">
        <v>5651</v>
      </c>
      <c r="L686" s="24" t="s">
        <v>5652</v>
      </c>
      <c r="M686" s="19" t="s">
        <v>110</v>
      </c>
      <c r="N686" s="19"/>
      <c r="O686" s="19"/>
      <c r="P686" s="19"/>
      <c r="Q686" s="25" t="s">
        <v>5011</v>
      </c>
      <c r="R686" s="25">
        <v>25.0</v>
      </c>
      <c r="S686" s="19" t="s">
        <v>101</v>
      </c>
      <c r="T686" s="19"/>
      <c r="U686" s="25"/>
      <c r="V686" s="25"/>
      <c r="W686" s="4"/>
      <c r="X686" s="4"/>
      <c r="Y686" s="4"/>
      <c r="Z686" s="4"/>
    </row>
    <row r="687" ht="15.0" hidden="1" customHeight="1">
      <c r="A687" s="19" t="s">
        <v>5653</v>
      </c>
      <c r="B687" s="19" t="s">
        <v>5654</v>
      </c>
      <c r="C687" s="20" t="s">
        <v>5655</v>
      </c>
      <c r="D687" s="20" t="s">
        <v>2801</v>
      </c>
      <c r="E687" s="20" t="s">
        <v>89</v>
      </c>
      <c r="F687" s="31">
        <v>2009.0</v>
      </c>
      <c r="G687" s="31" t="s">
        <v>5656</v>
      </c>
      <c r="H687" s="23" t="s">
        <v>5657</v>
      </c>
      <c r="I687" s="21" t="s">
        <v>5658</v>
      </c>
      <c r="J687" s="24" t="s">
        <v>5659</v>
      </c>
      <c r="K687" s="19"/>
      <c r="L687" s="19"/>
      <c r="M687" s="19" t="s">
        <v>110</v>
      </c>
      <c r="N687" s="19"/>
      <c r="O687" s="19"/>
      <c r="P687" s="19"/>
      <c r="Q687" s="25" t="s">
        <v>158</v>
      </c>
      <c r="R687" s="25" t="s">
        <v>112</v>
      </c>
      <c r="S687" s="19" t="s">
        <v>101</v>
      </c>
      <c r="T687" s="19"/>
      <c r="U687" s="25"/>
      <c r="V687" s="25"/>
      <c r="W687" s="4"/>
      <c r="X687" s="4"/>
      <c r="Y687" s="4"/>
      <c r="Z687" s="4"/>
    </row>
    <row r="688" ht="15.0" hidden="1" customHeight="1">
      <c r="A688" s="19" t="s">
        <v>5660</v>
      </c>
      <c r="B688" s="19" t="s">
        <v>5661</v>
      </c>
      <c r="C688" s="20" t="s">
        <v>5662</v>
      </c>
      <c r="D688" s="20" t="s">
        <v>5663</v>
      </c>
      <c r="E688" s="21" t="s">
        <v>1782</v>
      </c>
      <c r="F688" s="21">
        <v>2005.0</v>
      </c>
      <c r="G688" s="21" t="s">
        <v>5664</v>
      </c>
      <c r="H688" s="30" t="s">
        <v>5665</v>
      </c>
      <c r="I688" s="21" t="s">
        <v>5666</v>
      </c>
      <c r="J688" s="24" t="s">
        <v>5667</v>
      </c>
      <c r="K688" s="19"/>
      <c r="L688" s="19"/>
      <c r="M688" s="19" t="s">
        <v>110</v>
      </c>
      <c r="N688" s="19"/>
      <c r="O688" s="19"/>
      <c r="P688" s="19"/>
      <c r="Q688" s="25"/>
      <c r="R688" s="25" t="s">
        <v>112</v>
      </c>
      <c r="S688" s="19" t="s">
        <v>101</v>
      </c>
      <c r="T688" s="19"/>
      <c r="U688" s="25"/>
      <c r="V688" s="25"/>
      <c r="W688" s="4"/>
      <c r="X688" s="4"/>
      <c r="Y688" s="4"/>
      <c r="Z688" s="4"/>
    </row>
    <row r="689" ht="15.0" customHeight="1">
      <c r="A689" s="21" t="s">
        <v>5668</v>
      </c>
      <c r="B689" s="19" t="s">
        <v>5669</v>
      </c>
      <c r="C689" s="20" t="s">
        <v>5670</v>
      </c>
      <c r="D689" s="20" t="s">
        <v>1119</v>
      </c>
      <c r="E689" s="20" t="s">
        <v>89</v>
      </c>
      <c r="F689" s="21">
        <v>1990.0</v>
      </c>
      <c r="G689" s="21" t="s">
        <v>5671</v>
      </c>
      <c r="H689" s="30" t="s">
        <v>5672</v>
      </c>
      <c r="I689" s="21" t="s">
        <v>5673</v>
      </c>
      <c r="J689" s="24" t="s">
        <v>5674</v>
      </c>
      <c r="K689" s="19" t="s">
        <v>5675</v>
      </c>
      <c r="L689" s="24" t="s">
        <v>5676</v>
      </c>
      <c r="M689" s="19" t="s">
        <v>96</v>
      </c>
      <c r="N689" s="19" t="s">
        <v>5677</v>
      </c>
      <c r="O689" s="19"/>
      <c r="P689" s="19"/>
      <c r="Q689" s="25" t="s">
        <v>5678</v>
      </c>
      <c r="R689" s="29">
        <v>1579.0</v>
      </c>
      <c r="S689" s="19" t="s">
        <v>159</v>
      </c>
      <c r="T689" s="19" t="s">
        <v>5679</v>
      </c>
      <c r="U689" s="25"/>
      <c r="V689" s="25">
        <v>2015.0</v>
      </c>
      <c r="W689" s="4"/>
      <c r="X689" s="4"/>
      <c r="Y689" s="4"/>
      <c r="Z689" s="4"/>
    </row>
    <row r="690" ht="15.0" hidden="1" customHeight="1">
      <c r="A690" s="19" t="s">
        <v>5680</v>
      </c>
      <c r="B690" s="19" t="s">
        <v>5681</v>
      </c>
      <c r="C690" s="20" t="s">
        <v>5682</v>
      </c>
      <c r="D690" s="20" t="s">
        <v>88</v>
      </c>
      <c r="E690" s="20" t="s">
        <v>89</v>
      </c>
      <c r="F690" s="37">
        <v>42736.0</v>
      </c>
      <c r="G690" s="21" t="s">
        <v>5683</v>
      </c>
      <c r="H690" s="23" t="s">
        <v>5684</v>
      </c>
      <c r="I690" s="21" t="s">
        <v>5685</v>
      </c>
      <c r="J690" s="24" t="s">
        <v>5686</v>
      </c>
      <c r="K690" s="19" t="s">
        <v>5687</v>
      </c>
      <c r="L690" s="24" t="s">
        <v>5688</v>
      </c>
      <c r="M690" s="19" t="s">
        <v>110</v>
      </c>
      <c r="N690" s="19"/>
      <c r="O690" s="19" t="s">
        <v>133</v>
      </c>
      <c r="P690" s="19" t="s">
        <v>5689</v>
      </c>
      <c r="Q690" s="25" t="s">
        <v>234</v>
      </c>
      <c r="R690" s="25">
        <v>15.0</v>
      </c>
      <c r="S690" s="19" t="s">
        <v>101</v>
      </c>
      <c r="T690" s="19"/>
      <c r="U690" s="25"/>
      <c r="V690" s="25"/>
      <c r="W690" s="4"/>
      <c r="X690" s="4"/>
      <c r="Y690" s="4"/>
      <c r="Z690" s="4"/>
    </row>
    <row r="691" ht="15.0" hidden="1" customHeight="1">
      <c r="A691" s="19" t="s">
        <v>5690</v>
      </c>
      <c r="B691" s="19" t="s">
        <v>5691</v>
      </c>
      <c r="C691" s="20" t="s">
        <v>293</v>
      </c>
      <c r="D691" s="20" t="s">
        <v>293</v>
      </c>
      <c r="E691" s="20" t="s">
        <v>294</v>
      </c>
      <c r="F691" s="21">
        <v>2013.0</v>
      </c>
      <c r="G691" s="21" t="s">
        <v>5692</v>
      </c>
      <c r="H691" s="23" t="s">
        <v>5693</v>
      </c>
      <c r="I691" s="21" t="s">
        <v>5694</v>
      </c>
      <c r="J691" s="24" t="s">
        <v>5695</v>
      </c>
      <c r="K691" s="19"/>
      <c r="L691" s="19"/>
      <c r="M691" s="19" t="s">
        <v>110</v>
      </c>
      <c r="N691" s="19"/>
      <c r="O691" s="19"/>
      <c r="P691" s="19"/>
      <c r="Q691" s="25" t="s">
        <v>5696</v>
      </c>
      <c r="R691" s="25" t="s">
        <v>465</v>
      </c>
      <c r="S691" s="19" t="s">
        <v>101</v>
      </c>
      <c r="T691" s="19"/>
      <c r="U691" s="25"/>
      <c r="V691" s="25"/>
      <c r="W691" s="4"/>
      <c r="X691" s="4"/>
      <c r="Y691" s="4"/>
      <c r="Z691" s="4"/>
    </row>
    <row r="692" ht="15.0" hidden="1" customHeight="1">
      <c r="A692" s="19" t="s">
        <v>5697</v>
      </c>
      <c r="B692" s="19" t="s">
        <v>5698</v>
      </c>
      <c r="C692" s="20" t="s">
        <v>138</v>
      </c>
      <c r="D692" s="20" t="s">
        <v>139</v>
      </c>
      <c r="E692" s="20" t="s">
        <v>140</v>
      </c>
      <c r="F692" s="22">
        <v>41548.0</v>
      </c>
      <c r="G692" s="21" t="s">
        <v>5699</v>
      </c>
      <c r="H692" s="23" t="s">
        <v>5700</v>
      </c>
      <c r="I692" s="21" t="s">
        <v>5701</v>
      </c>
      <c r="J692" s="24" t="s">
        <v>5702</v>
      </c>
      <c r="K692" s="19" t="s">
        <v>5703</v>
      </c>
      <c r="L692" s="24" t="s">
        <v>5704</v>
      </c>
      <c r="M692" s="19" t="s">
        <v>110</v>
      </c>
      <c r="N692" s="19"/>
      <c r="O692" s="19" t="s">
        <v>731</v>
      </c>
      <c r="P692" s="19" t="s">
        <v>3896</v>
      </c>
      <c r="Q692" s="25" t="s">
        <v>2416</v>
      </c>
      <c r="R692" s="25">
        <v>66.0</v>
      </c>
      <c r="S692" s="19" t="s">
        <v>101</v>
      </c>
      <c r="T692" s="19"/>
      <c r="U692" s="25"/>
      <c r="V692" s="25"/>
      <c r="W692" s="4"/>
      <c r="X692" s="4"/>
      <c r="Y692" s="4"/>
      <c r="Z692" s="4"/>
    </row>
    <row r="693" ht="15.0" hidden="1" customHeight="1">
      <c r="A693" s="19" t="s">
        <v>5705</v>
      </c>
      <c r="B693" s="19" t="s">
        <v>5706</v>
      </c>
      <c r="C693" s="20" t="s">
        <v>5707</v>
      </c>
      <c r="D693" s="20" t="s">
        <v>88</v>
      </c>
      <c r="E693" s="20" t="s">
        <v>89</v>
      </c>
      <c r="F693" s="21">
        <v>2002.0</v>
      </c>
      <c r="G693" s="21" t="s">
        <v>5708</v>
      </c>
      <c r="H693" s="23" t="s">
        <v>5709</v>
      </c>
      <c r="I693" s="21" t="s">
        <v>5710</v>
      </c>
      <c r="J693" s="24" t="s">
        <v>5711</v>
      </c>
      <c r="K693" s="19" t="s">
        <v>5712</v>
      </c>
      <c r="L693" s="24" t="s">
        <v>5713</v>
      </c>
      <c r="M693" s="19" t="s">
        <v>110</v>
      </c>
      <c r="N693" s="19"/>
      <c r="O693" s="19"/>
      <c r="P693" s="19"/>
      <c r="Q693" s="25" t="s">
        <v>5714</v>
      </c>
      <c r="R693" s="25">
        <v>50.0</v>
      </c>
      <c r="S693" s="19" t="s">
        <v>101</v>
      </c>
      <c r="T693" s="19"/>
      <c r="U693" s="25"/>
      <c r="V693" s="25"/>
      <c r="W693" s="4"/>
      <c r="X693" s="4"/>
      <c r="Y693" s="4"/>
      <c r="Z693" s="4"/>
    </row>
    <row r="694" ht="15.0" customHeight="1">
      <c r="A694" s="19" t="s">
        <v>5715</v>
      </c>
      <c r="B694" s="19" t="s">
        <v>5716</v>
      </c>
      <c r="C694" s="20" t="s">
        <v>87</v>
      </c>
      <c r="D694" s="20" t="s">
        <v>88</v>
      </c>
      <c r="E694" s="20" t="s">
        <v>89</v>
      </c>
      <c r="F694" s="21">
        <v>1996.0</v>
      </c>
      <c r="G694" s="21" t="s">
        <v>5717</v>
      </c>
      <c r="H694" s="23" t="s">
        <v>5718</v>
      </c>
      <c r="I694" s="21" t="s">
        <v>5719</v>
      </c>
      <c r="J694" s="24" t="s">
        <v>5720</v>
      </c>
      <c r="K694" s="19"/>
      <c r="L694" s="19"/>
      <c r="M694" s="19" t="s">
        <v>96</v>
      </c>
      <c r="N694" s="19" t="s">
        <v>5721</v>
      </c>
      <c r="O694" s="19" t="s">
        <v>731</v>
      </c>
      <c r="P694" s="19" t="s">
        <v>5722</v>
      </c>
      <c r="Q694" s="29" t="s">
        <v>5723</v>
      </c>
      <c r="R694" s="29">
        <v>2713.0</v>
      </c>
      <c r="S694" s="19" t="s">
        <v>101</v>
      </c>
      <c r="T694" s="19"/>
      <c r="U694" s="25"/>
      <c r="V694" s="25"/>
      <c r="W694" s="4"/>
      <c r="X694" s="4"/>
      <c r="Y694" s="4"/>
      <c r="Z694" s="4"/>
    </row>
    <row r="695" ht="15.0" hidden="1" customHeight="1">
      <c r="A695" s="19" t="s">
        <v>5724</v>
      </c>
      <c r="B695" s="19" t="s">
        <v>5725</v>
      </c>
      <c r="C695" s="20" t="s">
        <v>5726</v>
      </c>
      <c r="D695" s="20" t="s">
        <v>1455</v>
      </c>
      <c r="E695" s="20" t="s">
        <v>89</v>
      </c>
      <c r="F695" s="40">
        <v>41058.0</v>
      </c>
      <c r="G695" s="21" t="s">
        <v>5727</v>
      </c>
      <c r="H695" s="19"/>
      <c r="I695" s="21" t="s">
        <v>5728</v>
      </c>
      <c r="J695" s="24" t="s">
        <v>5729</v>
      </c>
      <c r="K695" s="19"/>
      <c r="L695" s="19"/>
      <c r="M695" s="19" t="s">
        <v>110</v>
      </c>
      <c r="N695" s="19"/>
      <c r="O695" s="19" t="s">
        <v>731</v>
      </c>
      <c r="P695" s="19" t="s">
        <v>418</v>
      </c>
      <c r="Q695" s="25" t="s">
        <v>5730</v>
      </c>
      <c r="R695" s="25">
        <v>42.0</v>
      </c>
      <c r="S695" s="19" t="s">
        <v>159</v>
      </c>
      <c r="T695" s="19" t="s">
        <v>5731</v>
      </c>
      <c r="U695" s="70"/>
      <c r="V695" s="70">
        <v>43909.0</v>
      </c>
      <c r="W695" s="4"/>
      <c r="X695" s="4"/>
      <c r="Y695" s="4"/>
      <c r="Z695" s="4"/>
    </row>
    <row r="696" ht="15.0" hidden="1" customHeight="1">
      <c r="A696" s="19" t="s">
        <v>5732</v>
      </c>
      <c r="B696" s="19" t="s">
        <v>5733</v>
      </c>
      <c r="C696" s="20"/>
      <c r="D696" s="19"/>
      <c r="E696" s="20" t="s">
        <v>89</v>
      </c>
      <c r="F696" s="21">
        <v>1999.0</v>
      </c>
      <c r="G696" s="21" t="s">
        <v>5734</v>
      </c>
      <c r="H696" s="23" t="s">
        <v>5735</v>
      </c>
      <c r="I696" s="19"/>
      <c r="J696" s="19"/>
      <c r="K696" s="19"/>
      <c r="L696" s="19"/>
      <c r="M696" s="19"/>
      <c r="N696" s="19"/>
      <c r="O696" s="19"/>
      <c r="P696" s="19"/>
      <c r="Q696" s="25"/>
      <c r="R696" s="25"/>
      <c r="S696" s="19" t="s">
        <v>101</v>
      </c>
      <c r="T696" s="19"/>
      <c r="U696" s="25"/>
      <c r="V696" s="25"/>
      <c r="W696" s="4"/>
      <c r="X696" s="4"/>
      <c r="Y696" s="4"/>
      <c r="Z696" s="4"/>
    </row>
    <row r="697" ht="15.0" hidden="1" customHeight="1">
      <c r="A697" s="19" t="s">
        <v>5736</v>
      </c>
      <c r="B697" s="19" t="s">
        <v>5736</v>
      </c>
      <c r="C697" s="20" t="s">
        <v>5737</v>
      </c>
      <c r="D697" s="20" t="s">
        <v>753</v>
      </c>
      <c r="E697" s="20" t="s">
        <v>89</v>
      </c>
      <c r="F697" s="22">
        <v>37104.0</v>
      </c>
      <c r="G697" s="21" t="s">
        <v>5738</v>
      </c>
      <c r="H697" s="23" t="s">
        <v>5739</v>
      </c>
      <c r="I697" s="21" t="s">
        <v>5740</v>
      </c>
      <c r="J697" s="24" t="s">
        <v>5741</v>
      </c>
      <c r="K697" s="19"/>
      <c r="L697" s="19"/>
      <c r="M697" s="19" t="s">
        <v>110</v>
      </c>
      <c r="N697" s="19"/>
      <c r="O697" s="19"/>
      <c r="P697" s="19"/>
      <c r="Q697" s="25" t="s">
        <v>5742</v>
      </c>
      <c r="R697" s="25" t="s">
        <v>1089</v>
      </c>
      <c r="S697" s="19" t="s">
        <v>101</v>
      </c>
      <c r="T697" s="19"/>
      <c r="U697" s="25"/>
      <c r="V697" s="25"/>
      <c r="W697" s="4"/>
      <c r="X697" s="4"/>
      <c r="Y697" s="4"/>
      <c r="Z697" s="4"/>
    </row>
    <row r="698" ht="15.0" hidden="1" customHeight="1">
      <c r="A698" s="19" t="s">
        <v>5743</v>
      </c>
      <c r="B698" s="19" t="s">
        <v>5744</v>
      </c>
      <c r="C698" s="20" t="s">
        <v>363</v>
      </c>
      <c r="D698" s="20" t="s">
        <v>364</v>
      </c>
      <c r="E698" s="20" t="s">
        <v>89</v>
      </c>
      <c r="F698" s="21">
        <v>2014.0</v>
      </c>
      <c r="G698" s="21" t="s">
        <v>5745</v>
      </c>
      <c r="H698" s="23" t="s">
        <v>5746</v>
      </c>
      <c r="I698" s="21" t="s">
        <v>5747</v>
      </c>
      <c r="J698" s="24" t="s">
        <v>5748</v>
      </c>
      <c r="K698" s="19" t="s">
        <v>5749</v>
      </c>
      <c r="L698" s="24" t="s">
        <v>5750</v>
      </c>
      <c r="M698" s="19" t="s">
        <v>110</v>
      </c>
      <c r="N698" s="19"/>
      <c r="O698" s="19" t="s">
        <v>731</v>
      </c>
      <c r="P698" s="19" t="s">
        <v>2797</v>
      </c>
      <c r="Q698" s="25" t="s">
        <v>2416</v>
      </c>
      <c r="R698" s="25">
        <v>43.0</v>
      </c>
      <c r="S698" s="19" t="s">
        <v>101</v>
      </c>
      <c r="T698" s="19"/>
      <c r="U698" s="25"/>
      <c r="V698" s="25"/>
      <c r="W698" s="4"/>
      <c r="X698" s="4"/>
      <c r="Y698" s="4"/>
      <c r="Z698" s="4"/>
    </row>
    <row r="699" ht="15.0" hidden="1" customHeight="1">
      <c r="A699" s="19" t="s">
        <v>5751</v>
      </c>
      <c r="B699" s="19" t="s">
        <v>5752</v>
      </c>
      <c r="C699" s="20" t="s">
        <v>304</v>
      </c>
      <c r="D699" s="20" t="s">
        <v>1831</v>
      </c>
      <c r="E699" s="20" t="s">
        <v>89</v>
      </c>
      <c r="F699" s="21">
        <v>2004.0</v>
      </c>
      <c r="G699" s="21" t="s">
        <v>5753</v>
      </c>
      <c r="H699" s="23" t="s">
        <v>5754</v>
      </c>
      <c r="I699" s="21" t="s">
        <v>5755</v>
      </c>
      <c r="J699" s="24" t="s">
        <v>5756</v>
      </c>
      <c r="K699" s="19" t="s">
        <v>5757</v>
      </c>
      <c r="L699" s="24" t="s">
        <v>5758</v>
      </c>
      <c r="M699" s="19" t="s">
        <v>110</v>
      </c>
      <c r="N699" s="19"/>
      <c r="O699" s="19"/>
      <c r="P699" s="19"/>
      <c r="Q699" s="25" t="s">
        <v>234</v>
      </c>
      <c r="R699" s="25">
        <v>65.0</v>
      </c>
      <c r="S699" s="19" t="s">
        <v>101</v>
      </c>
      <c r="T699" s="19"/>
      <c r="U699" s="25"/>
      <c r="V699" s="25"/>
      <c r="W699" s="4"/>
      <c r="X699" s="4"/>
      <c r="Y699" s="4"/>
      <c r="Z699" s="4"/>
    </row>
    <row r="700" ht="15.0" hidden="1" customHeight="1">
      <c r="A700" s="19" t="s">
        <v>5759</v>
      </c>
      <c r="B700" s="19" t="s">
        <v>5760</v>
      </c>
      <c r="C700" s="20" t="s">
        <v>5761</v>
      </c>
      <c r="D700" s="20" t="s">
        <v>5761</v>
      </c>
      <c r="E700" s="20" t="s">
        <v>5762</v>
      </c>
      <c r="F700" s="22">
        <v>37846.0</v>
      </c>
      <c r="G700" s="21" t="s">
        <v>5763</v>
      </c>
      <c r="H700" s="23" t="s">
        <v>5764</v>
      </c>
      <c r="I700" s="21" t="s">
        <v>5765</v>
      </c>
      <c r="J700" s="24" t="s">
        <v>5766</v>
      </c>
      <c r="K700" s="19"/>
      <c r="L700" s="19"/>
      <c r="M700" s="19" t="s">
        <v>110</v>
      </c>
      <c r="N700" s="19"/>
      <c r="O700" s="19"/>
      <c r="P700" s="19"/>
      <c r="Q700" s="25" t="s">
        <v>4175</v>
      </c>
      <c r="R700" s="25">
        <v>29.0</v>
      </c>
      <c r="S700" s="19" t="s">
        <v>101</v>
      </c>
      <c r="T700" s="19"/>
      <c r="U700" s="25"/>
      <c r="V700" s="25"/>
      <c r="W700" s="4"/>
      <c r="X700" s="4"/>
      <c r="Y700" s="4"/>
      <c r="Z700" s="4"/>
    </row>
    <row r="701" ht="15.0" hidden="1" customHeight="1">
      <c r="A701" s="19" t="s">
        <v>5767</v>
      </c>
      <c r="B701" s="19" t="s">
        <v>5768</v>
      </c>
      <c r="C701" s="20" t="s">
        <v>5769</v>
      </c>
      <c r="D701" s="20" t="s">
        <v>115</v>
      </c>
      <c r="E701" s="20" t="s">
        <v>89</v>
      </c>
      <c r="F701" s="21">
        <v>2000.0</v>
      </c>
      <c r="G701" s="21" t="s">
        <v>5770</v>
      </c>
      <c r="H701" s="23" t="s">
        <v>5771</v>
      </c>
      <c r="I701" s="21" t="s">
        <v>5772</v>
      </c>
      <c r="J701" s="24" t="s">
        <v>5773</v>
      </c>
      <c r="K701" s="19"/>
      <c r="L701" s="19"/>
      <c r="M701" s="19" t="s">
        <v>110</v>
      </c>
      <c r="N701" s="19"/>
      <c r="O701" s="19"/>
      <c r="P701" s="19"/>
      <c r="Q701" s="25" t="s">
        <v>474</v>
      </c>
      <c r="R701" s="25">
        <v>25.0</v>
      </c>
      <c r="S701" s="19" t="s">
        <v>101</v>
      </c>
      <c r="T701" s="19"/>
      <c r="U701" s="25"/>
      <c r="V701" s="25"/>
      <c r="W701" s="4"/>
      <c r="X701" s="4"/>
      <c r="Y701" s="4"/>
      <c r="Z701" s="4"/>
    </row>
    <row r="702" ht="15.0" hidden="1" customHeight="1">
      <c r="A702" s="19" t="s">
        <v>5774</v>
      </c>
      <c r="B702" s="19" t="s">
        <v>5775</v>
      </c>
      <c r="C702" s="20" t="s">
        <v>138</v>
      </c>
      <c r="D702" s="20" t="s">
        <v>139</v>
      </c>
      <c r="E702" s="20" t="s">
        <v>140</v>
      </c>
      <c r="F702" s="22">
        <v>37002.0</v>
      </c>
      <c r="G702" s="21" t="s">
        <v>5776</v>
      </c>
      <c r="H702" s="23" t="s">
        <v>5777</v>
      </c>
      <c r="I702" s="21" t="s">
        <v>5778</v>
      </c>
      <c r="J702" s="24" t="s">
        <v>5779</v>
      </c>
      <c r="K702" s="19"/>
      <c r="L702" s="19"/>
      <c r="M702" s="19" t="s">
        <v>110</v>
      </c>
      <c r="N702" s="19"/>
      <c r="O702" s="19" t="s">
        <v>407</v>
      </c>
      <c r="P702" s="19" t="s">
        <v>1400</v>
      </c>
      <c r="Q702" s="25" t="s">
        <v>946</v>
      </c>
      <c r="R702" s="25">
        <v>90.0</v>
      </c>
      <c r="S702" s="19" t="s">
        <v>101</v>
      </c>
      <c r="T702" s="19"/>
      <c r="U702" s="25"/>
      <c r="V702" s="25"/>
      <c r="W702" s="4"/>
      <c r="X702" s="4"/>
      <c r="Y702" s="4"/>
      <c r="Z702" s="4"/>
    </row>
    <row r="703" ht="15.0" customHeight="1">
      <c r="A703" s="19" t="s">
        <v>5780</v>
      </c>
      <c r="B703" s="19" t="s">
        <v>5781</v>
      </c>
      <c r="C703" s="20" t="s">
        <v>5782</v>
      </c>
      <c r="D703" s="20" t="s">
        <v>5783</v>
      </c>
      <c r="E703" s="20" t="s">
        <v>1225</v>
      </c>
      <c r="F703" s="80">
        <v>32279.0</v>
      </c>
      <c r="G703" s="76" t="s">
        <v>5784</v>
      </c>
      <c r="H703" s="77" t="s">
        <v>5785</v>
      </c>
      <c r="I703" s="76" t="s">
        <v>5786</v>
      </c>
      <c r="J703" s="24" t="s">
        <v>5787</v>
      </c>
      <c r="K703" s="19" t="s">
        <v>5788</v>
      </c>
      <c r="L703" s="24" t="s">
        <v>5789</v>
      </c>
      <c r="M703" s="19" t="s">
        <v>96</v>
      </c>
      <c r="N703" s="19" t="s">
        <v>5790</v>
      </c>
      <c r="O703" s="19"/>
      <c r="P703" s="19"/>
      <c r="Q703" s="81" t="s">
        <v>5791</v>
      </c>
      <c r="R703" s="29">
        <v>1700.0</v>
      </c>
      <c r="S703" s="19" t="s">
        <v>159</v>
      </c>
      <c r="T703" s="19" t="s">
        <v>5792</v>
      </c>
      <c r="U703" s="36"/>
      <c r="V703" s="36">
        <v>43269.0</v>
      </c>
      <c r="W703" s="4"/>
      <c r="X703" s="4"/>
      <c r="Y703" s="4"/>
      <c r="Z703" s="4"/>
    </row>
    <row r="704" ht="15.0" hidden="1" customHeight="1">
      <c r="A704" s="19" t="s">
        <v>5793</v>
      </c>
      <c r="B704" s="19" t="s">
        <v>5794</v>
      </c>
      <c r="C704" s="20" t="s">
        <v>5795</v>
      </c>
      <c r="D704" s="20" t="s">
        <v>188</v>
      </c>
      <c r="E704" s="20" t="s">
        <v>89</v>
      </c>
      <c r="F704" s="21">
        <v>2010.0</v>
      </c>
      <c r="G704" s="21" t="s">
        <v>5796</v>
      </c>
      <c r="H704" s="23" t="s">
        <v>5797</v>
      </c>
      <c r="I704" s="21" t="s">
        <v>5798</v>
      </c>
      <c r="J704" s="24" t="s">
        <v>5799</v>
      </c>
      <c r="K704" s="19" t="s">
        <v>5800</v>
      </c>
      <c r="L704" s="24" t="s">
        <v>5801</v>
      </c>
      <c r="M704" s="19" t="s">
        <v>110</v>
      </c>
      <c r="N704" s="19"/>
      <c r="O704" s="19" t="s">
        <v>5802</v>
      </c>
      <c r="P704" s="19" t="s">
        <v>3359</v>
      </c>
      <c r="Q704" s="25" t="s">
        <v>5803</v>
      </c>
      <c r="R704" s="25">
        <v>42.0</v>
      </c>
      <c r="S704" s="19" t="s">
        <v>101</v>
      </c>
      <c r="T704" s="19"/>
      <c r="U704" s="25"/>
      <c r="V704" s="25"/>
      <c r="W704" s="4"/>
      <c r="X704" s="4"/>
      <c r="Y704" s="4"/>
      <c r="Z704" s="4"/>
    </row>
    <row r="705" ht="15.0" customHeight="1">
      <c r="A705" s="19" t="s">
        <v>5804</v>
      </c>
      <c r="B705" s="19" t="s">
        <v>5805</v>
      </c>
      <c r="C705" s="20" t="s">
        <v>1199</v>
      </c>
      <c r="D705" s="20" t="s">
        <v>207</v>
      </c>
      <c r="E705" s="20" t="s">
        <v>89</v>
      </c>
      <c r="F705" s="22">
        <v>35096.0</v>
      </c>
      <c r="G705" s="21" t="s">
        <v>5806</v>
      </c>
      <c r="H705" s="30" t="s">
        <v>5807</v>
      </c>
      <c r="I705" s="21" t="s">
        <v>5808</v>
      </c>
      <c r="J705" s="24" t="s">
        <v>5809</v>
      </c>
      <c r="K705" s="19" t="s">
        <v>5810</v>
      </c>
      <c r="L705" s="24" t="s">
        <v>5811</v>
      </c>
      <c r="M705" s="19" t="s">
        <v>96</v>
      </c>
      <c r="N705" s="19" t="s">
        <v>5812</v>
      </c>
      <c r="O705" s="19" t="s">
        <v>648</v>
      </c>
      <c r="P705" s="19"/>
      <c r="Q705" s="25" t="s">
        <v>5813</v>
      </c>
      <c r="R705" s="29">
        <v>6110.0</v>
      </c>
      <c r="S705" s="19" t="s">
        <v>159</v>
      </c>
      <c r="T705" s="19" t="s">
        <v>5814</v>
      </c>
      <c r="U705" s="36"/>
      <c r="V705" s="36">
        <v>43818.0</v>
      </c>
      <c r="W705" s="4"/>
      <c r="X705" s="4"/>
      <c r="Y705" s="4"/>
      <c r="Z705" s="4"/>
    </row>
    <row r="706" ht="15.0" hidden="1" customHeight="1">
      <c r="A706" s="19" t="s">
        <v>5815</v>
      </c>
      <c r="B706" s="19" t="s">
        <v>5816</v>
      </c>
      <c r="C706" s="20" t="s">
        <v>5817</v>
      </c>
      <c r="D706" s="20" t="s">
        <v>5818</v>
      </c>
      <c r="E706" s="21" t="s">
        <v>5762</v>
      </c>
      <c r="F706" s="21">
        <v>2001.0</v>
      </c>
      <c r="G706" s="21" t="s">
        <v>5819</v>
      </c>
      <c r="H706" s="23" t="s">
        <v>5820</v>
      </c>
      <c r="I706" s="21" t="s">
        <v>5821</v>
      </c>
      <c r="J706" s="24" t="s">
        <v>5822</v>
      </c>
      <c r="K706" s="19" t="s">
        <v>5823</v>
      </c>
      <c r="L706" s="24" t="s">
        <v>5824</v>
      </c>
      <c r="M706" s="19" t="s">
        <v>110</v>
      </c>
      <c r="N706" s="19"/>
      <c r="O706" s="19"/>
      <c r="P706" s="19"/>
      <c r="Q706" s="25" t="s">
        <v>4076</v>
      </c>
      <c r="R706" s="25">
        <v>45.0</v>
      </c>
      <c r="S706" s="19" t="s">
        <v>159</v>
      </c>
      <c r="T706" s="19" t="s">
        <v>5825</v>
      </c>
      <c r="U706" s="36"/>
      <c r="V706" s="36">
        <v>41249.0</v>
      </c>
      <c r="W706" s="4"/>
      <c r="X706" s="4"/>
      <c r="Y706" s="4"/>
      <c r="Z706" s="4"/>
    </row>
    <row r="707" ht="15.0" hidden="1" customHeight="1">
      <c r="A707" s="19" t="s">
        <v>5826</v>
      </c>
      <c r="B707" s="19" t="s">
        <v>5827</v>
      </c>
      <c r="C707" s="20" t="s">
        <v>2543</v>
      </c>
      <c r="D707" s="20" t="s">
        <v>1119</v>
      </c>
      <c r="E707" s="20" t="s">
        <v>89</v>
      </c>
      <c r="F707" s="21">
        <v>2008.0</v>
      </c>
      <c r="G707" s="21" t="s">
        <v>5828</v>
      </c>
      <c r="H707" s="23" t="s">
        <v>5829</v>
      </c>
      <c r="I707" s="19"/>
      <c r="J707" s="24" t="s">
        <v>5830</v>
      </c>
      <c r="K707" s="19" t="s">
        <v>5831</v>
      </c>
      <c r="L707" s="24" t="s">
        <v>5832</v>
      </c>
      <c r="M707" s="19" t="s">
        <v>110</v>
      </c>
      <c r="N707" s="19"/>
      <c r="O707" s="19" t="s">
        <v>182</v>
      </c>
      <c r="P707" s="19" t="s">
        <v>5833</v>
      </c>
      <c r="Q707" s="25"/>
      <c r="R707" s="25" t="s">
        <v>500</v>
      </c>
      <c r="S707" s="19" t="s">
        <v>159</v>
      </c>
      <c r="T707" s="19" t="s">
        <v>5513</v>
      </c>
      <c r="U707" s="38"/>
      <c r="V707" s="38">
        <v>43746.0</v>
      </c>
      <c r="W707" s="4"/>
      <c r="X707" s="4"/>
      <c r="Y707" s="4"/>
      <c r="Z707" s="4"/>
    </row>
    <row r="708" ht="15.0" hidden="1" customHeight="1">
      <c r="A708" s="19" t="s">
        <v>5834</v>
      </c>
      <c r="B708" s="19" t="s">
        <v>5835</v>
      </c>
      <c r="C708" s="20" t="s">
        <v>5836</v>
      </c>
      <c r="D708" s="20" t="s">
        <v>5837</v>
      </c>
      <c r="E708" s="20" t="s">
        <v>3212</v>
      </c>
      <c r="F708" s="21">
        <v>2003.0</v>
      </c>
      <c r="G708" s="21" t="s">
        <v>5838</v>
      </c>
      <c r="H708" s="23" t="s">
        <v>5839</v>
      </c>
      <c r="I708" s="21" t="s">
        <v>5840</v>
      </c>
      <c r="J708" s="24" t="s">
        <v>5841</v>
      </c>
      <c r="K708" s="19" t="s">
        <v>5842</v>
      </c>
      <c r="L708" s="24" t="s">
        <v>5843</v>
      </c>
      <c r="M708" s="19" t="s">
        <v>110</v>
      </c>
      <c r="N708" s="19"/>
      <c r="O708" s="19"/>
      <c r="P708" s="19"/>
      <c r="Q708" s="25" t="s">
        <v>767</v>
      </c>
      <c r="R708" s="25" t="s">
        <v>112</v>
      </c>
      <c r="S708" s="19" t="s">
        <v>101</v>
      </c>
      <c r="T708" s="19"/>
      <c r="U708" s="25"/>
      <c r="V708" s="25"/>
      <c r="W708" s="4"/>
      <c r="X708" s="4"/>
      <c r="Y708" s="4"/>
      <c r="Z708" s="4"/>
    </row>
    <row r="709" ht="15.0" customHeight="1">
      <c r="A709" s="19" t="s">
        <v>5844</v>
      </c>
      <c r="B709" s="19" t="s">
        <v>5845</v>
      </c>
      <c r="C709" s="20" t="s">
        <v>138</v>
      </c>
      <c r="D709" s="20" t="s">
        <v>139</v>
      </c>
      <c r="E709" s="20" t="s">
        <v>140</v>
      </c>
      <c r="F709" s="21">
        <v>2012.0</v>
      </c>
      <c r="G709" s="21" t="s">
        <v>5846</v>
      </c>
      <c r="H709" s="30" t="s">
        <v>5847</v>
      </c>
      <c r="I709" s="21" t="s">
        <v>5848</v>
      </c>
      <c r="J709" s="24" t="s">
        <v>5849</v>
      </c>
      <c r="K709" s="19" t="s">
        <v>5850</v>
      </c>
      <c r="L709" s="24" t="s">
        <v>5851</v>
      </c>
      <c r="M709" s="19" t="s">
        <v>96</v>
      </c>
      <c r="N709" s="19" t="s">
        <v>5852</v>
      </c>
      <c r="O709" s="19"/>
      <c r="P709" s="19"/>
      <c r="Q709" s="27" t="s">
        <v>5853</v>
      </c>
      <c r="R709" s="25">
        <v>47.0</v>
      </c>
      <c r="S709" s="19" t="s">
        <v>101</v>
      </c>
      <c r="T709" s="19"/>
      <c r="U709" s="25"/>
      <c r="V709" s="25"/>
      <c r="W709" s="4"/>
      <c r="X709" s="4"/>
      <c r="Y709" s="4"/>
      <c r="Z709" s="4"/>
    </row>
    <row r="710" ht="15.0" hidden="1" customHeight="1">
      <c r="A710" s="19" t="s">
        <v>5854</v>
      </c>
      <c r="B710" s="19" t="s">
        <v>5855</v>
      </c>
      <c r="C710" s="20" t="s">
        <v>5856</v>
      </c>
      <c r="D710" s="20" t="s">
        <v>188</v>
      </c>
      <c r="E710" s="20" t="s">
        <v>89</v>
      </c>
      <c r="F710" s="19"/>
      <c r="G710" s="21" t="s">
        <v>5857</v>
      </c>
      <c r="H710" s="23" t="s">
        <v>5858</v>
      </c>
      <c r="I710" s="21" t="s">
        <v>5859</v>
      </c>
      <c r="J710" s="24" t="s">
        <v>5860</v>
      </c>
      <c r="K710" s="19"/>
      <c r="L710" s="19"/>
      <c r="M710" s="19" t="s">
        <v>110</v>
      </c>
      <c r="N710" s="19"/>
      <c r="O710" s="19"/>
      <c r="P710" s="19"/>
      <c r="Q710" s="25" t="s">
        <v>4273</v>
      </c>
      <c r="R710" s="25">
        <v>34.0</v>
      </c>
      <c r="S710" s="19" t="s">
        <v>101</v>
      </c>
      <c r="T710" s="19"/>
      <c r="U710" s="25"/>
      <c r="V710" s="25"/>
      <c r="W710" s="4"/>
      <c r="X710" s="4"/>
      <c r="Y710" s="4"/>
      <c r="Z710" s="4"/>
    </row>
    <row r="711" ht="15.0" customHeight="1">
      <c r="A711" s="19" t="s">
        <v>5861</v>
      </c>
      <c r="B711" s="19" t="s">
        <v>5861</v>
      </c>
      <c r="C711" s="20" t="s">
        <v>2657</v>
      </c>
      <c r="D711" s="20" t="s">
        <v>920</v>
      </c>
      <c r="E711" s="20" t="s">
        <v>89</v>
      </c>
      <c r="F711" s="22">
        <v>36685.0</v>
      </c>
      <c r="G711" s="21" t="s">
        <v>5862</v>
      </c>
      <c r="H711" s="23" t="s">
        <v>5863</v>
      </c>
      <c r="I711" s="21" t="s">
        <v>5864</v>
      </c>
      <c r="J711" s="24" t="s">
        <v>5865</v>
      </c>
      <c r="K711" s="19" t="s">
        <v>5866</v>
      </c>
      <c r="L711" s="24" t="s">
        <v>5867</v>
      </c>
      <c r="M711" s="19" t="s">
        <v>96</v>
      </c>
      <c r="N711" s="19" t="s">
        <v>5868</v>
      </c>
      <c r="O711" s="19"/>
      <c r="P711" s="19" t="s">
        <v>265</v>
      </c>
      <c r="Q711" s="25" t="s">
        <v>5689</v>
      </c>
      <c r="R711" s="25">
        <v>232.0</v>
      </c>
      <c r="S711" s="19" t="s">
        <v>101</v>
      </c>
      <c r="T711" s="19"/>
      <c r="U711" s="25"/>
      <c r="V711" s="25"/>
      <c r="W711" s="4"/>
      <c r="X711" s="4"/>
      <c r="Y711" s="4"/>
      <c r="Z711" s="4"/>
    </row>
    <row r="712" ht="15.0" hidden="1" customHeight="1">
      <c r="A712" s="19" t="s">
        <v>5869</v>
      </c>
      <c r="B712" s="19" t="s">
        <v>5870</v>
      </c>
      <c r="C712" s="20" t="s">
        <v>3812</v>
      </c>
      <c r="D712" s="20" t="s">
        <v>3813</v>
      </c>
      <c r="E712" s="20" t="s">
        <v>294</v>
      </c>
      <c r="F712" s="21">
        <v>2011.0</v>
      </c>
      <c r="G712" s="21" t="s">
        <v>5871</v>
      </c>
      <c r="H712" s="23" t="s">
        <v>5872</v>
      </c>
      <c r="I712" s="21" t="s">
        <v>5873</v>
      </c>
      <c r="J712" s="24" t="s">
        <v>5874</v>
      </c>
      <c r="K712" s="19"/>
      <c r="L712" s="19"/>
      <c r="M712" s="19" t="s">
        <v>110</v>
      </c>
      <c r="N712" s="19"/>
      <c r="O712" s="19" t="s">
        <v>371</v>
      </c>
      <c r="P712" s="19" t="s">
        <v>2964</v>
      </c>
      <c r="Q712" s="25"/>
      <c r="R712" s="25" t="s">
        <v>112</v>
      </c>
      <c r="S712" s="19" t="s">
        <v>101</v>
      </c>
      <c r="T712" s="19"/>
      <c r="U712" s="25"/>
      <c r="V712" s="25"/>
      <c r="W712" s="4"/>
      <c r="X712" s="4"/>
      <c r="Y712" s="4"/>
      <c r="Z712" s="4"/>
    </row>
    <row r="713" ht="15.0" hidden="1" customHeight="1">
      <c r="A713" s="19" t="s">
        <v>5875</v>
      </c>
      <c r="B713" s="19" t="s">
        <v>5876</v>
      </c>
      <c r="C713" s="20" t="s">
        <v>927</v>
      </c>
      <c r="D713" s="20" t="s">
        <v>88</v>
      </c>
      <c r="E713" s="20" t="s">
        <v>89</v>
      </c>
      <c r="F713" s="21">
        <v>2009.0</v>
      </c>
      <c r="G713" s="21" t="s">
        <v>5877</v>
      </c>
      <c r="H713" s="23" t="s">
        <v>5878</v>
      </c>
      <c r="I713" s="21" t="s">
        <v>5879</v>
      </c>
      <c r="J713" s="24" t="s">
        <v>5880</v>
      </c>
      <c r="K713" s="19" t="s">
        <v>5881</v>
      </c>
      <c r="L713" s="24" t="s">
        <v>5882</v>
      </c>
      <c r="M713" s="19" t="s">
        <v>110</v>
      </c>
      <c r="N713" s="19"/>
      <c r="O713" s="19" t="s">
        <v>244</v>
      </c>
      <c r="P713" s="19" t="s">
        <v>1701</v>
      </c>
      <c r="Q713" s="25" t="s">
        <v>5883</v>
      </c>
      <c r="R713" s="25">
        <v>313.0</v>
      </c>
      <c r="S713" s="19" t="s">
        <v>101</v>
      </c>
      <c r="T713" s="19"/>
      <c r="U713" s="25"/>
      <c r="V713" s="25"/>
      <c r="W713" s="4"/>
      <c r="X713" s="4"/>
      <c r="Y713" s="4"/>
      <c r="Z713" s="4"/>
    </row>
    <row r="714" ht="15.0" hidden="1" customHeight="1">
      <c r="A714" s="19" t="s">
        <v>5884</v>
      </c>
      <c r="B714" s="19" t="s">
        <v>5885</v>
      </c>
      <c r="C714" s="20" t="s">
        <v>1073</v>
      </c>
      <c r="D714" s="20" t="s">
        <v>1074</v>
      </c>
      <c r="E714" s="20" t="s">
        <v>1073</v>
      </c>
      <c r="F714" s="21">
        <v>2018.0</v>
      </c>
      <c r="G714" s="21" t="s">
        <v>5886</v>
      </c>
      <c r="H714" s="23" t="s">
        <v>5887</v>
      </c>
      <c r="I714" s="21" t="s">
        <v>5888</v>
      </c>
      <c r="J714" s="24" t="s">
        <v>5889</v>
      </c>
      <c r="K714" s="19"/>
      <c r="L714" s="19"/>
      <c r="M714" s="19" t="s">
        <v>110</v>
      </c>
      <c r="N714" s="19"/>
      <c r="O714" s="19"/>
      <c r="P714" s="19"/>
      <c r="Q714" s="25" t="s">
        <v>5890</v>
      </c>
      <c r="R714" s="25">
        <v>600.0</v>
      </c>
      <c r="S714" s="19" t="s">
        <v>101</v>
      </c>
      <c r="T714" s="19"/>
      <c r="U714" s="25"/>
      <c r="V714" s="25"/>
      <c r="W714" s="4"/>
      <c r="X714" s="4"/>
      <c r="Y714" s="4"/>
      <c r="Z714" s="4"/>
    </row>
    <row r="715" ht="15.0" hidden="1" customHeight="1">
      <c r="A715" s="19" t="s">
        <v>5891</v>
      </c>
      <c r="B715" s="19" t="s">
        <v>5892</v>
      </c>
      <c r="C715" s="20" t="s">
        <v>340</v>
      </c>
      <c r="D715" s="20" t="s">
        <v>88</v>
      </c>
      <c r="E715" s="20" t="s">
        <v>89</v>
      </c>
      <c r="F715" s="48">
        <v>41852.0</v>
      </c>
      <c r="G715" s="21" t="s">
        <v>5893</v>
      </c>
      <c r="H715" s="19"/>
      <c r="I715" s="19"/>
      <c r="J715" s="19"/>
      <c r="K715" s="19"/>
      <c r="L715" s="19"/>
      <c r="M715" s="19" t="s">
        <v>110</v>
      </c>
      <c r="N715" s="19"/>
      <c r="O715" s="19" t="s">
        <v>731</v>
      </c>
      <c r="P715" s="19" t="s">
        <v>5455</v>
      </c>
      <c r="Q715" s="25"/>
      <c r="R715" s="25" t="s">
        <v>3626</v>
      </c>
      <c r="S715" s="19" t="s">
        <v>159</v>
      </c>
      <c r="T715" s="19" t="s">
        <v>2241</v>
      </c>
      <c r="U715" s="25"/>
      <c r="V715" s="25">
        <v>2019.0</v>
      </c>
      <c r="W715" s="4"/>
      <c r="X715" s="4"/>
      <c r="Y715" s="4"/>
      <c r="Z715" s="4"/>
    </row>
    <row r="716" ht="15.0" hidden="1" customHeight="1">
      <c r="A716" s="19" t="s">
        <v>5894</v>
      </c>
      <c r="B716" s="19" t="s">
        <v>5894</v>
      </c>
      <c r="C716" s="20" t="s">
        <v>5895</v>
      </c>
      <c r="D716" s="20" t="s">
        <v>5896</v>
      </c>
      <c r="E716" s="20" t="s">
        <v>1782</v>
      </c>
      <c r="F716" s="19"/>
      <c r="G716" s="21" t="s">
        <v>5897</v>
      </c>
      <c r="H716" s="23" t="s">
        <v>5898</v>
      </c>
      <c r="I716" s="21" t="s">
        <v>5899</v>
      </c>
      <c r="J716" s="24" t="s">
        <v>5900</v>
      </c>
      <c r="K716" s="19"/>
      <c r="L716" s="19"/>
      <c r="M716" s="19" t="s">
        <v>110</v>
      </c>
      <c r="N716" s="19"/>
      <c r="O716" s="19" t="s">
        <v>244</v>
      </c>
      <c r="P716" s="19" t="s">
        <v>147</v>
      </c>
      <c r="Q716" s="25" t="s">
        <v>5901</v>
      </c>
      <c r="R716" s="25">
        <v>150.0</v>
      </c>
      <c r="S716" s="19" t="s">
        <v>101</v>
      </c>
      <c r="T716" s="19"/>
      <c r="U716" s="25"/>
      <c r="V716" s="25"/>
      <c r="W716" s="4"/>
      <c r="X716" s="4"/>
      <c r="Y716" s="4"/>
      <c r="Z716" s="4"/>
    </row>
    <row r="717" ht="15.0" customHeight="1">
      <c r="A717" s="19" t="s">
        <v>5902</v>
      </c>
      <c r="B717" s="19" t="s">
        <v>5903</v>
      </c>
      <c r="C717" s="20" t="s">
        <v>340</v>
      </c>
      <c r="D717" s="20" t="s">
        <v>88</v>
      </c>
      <c r="E717" s="20" t="s">
        <v>89</v>
      </c>
      <c r="F717" s="21">
        <v>2011.0</v>
      </c>
      <c r="G717" s="21" t="s">
        <v>5904</v>
      </c>
      <c r="H717" s="23" t="s">
        <v>5905</v>
      </c>
      <c r="I717" s="21" t="s">
        <v>5906</v>
      </c>
      <c r="J717" s="24" t="s">
        <v>5907</v>
      </c>
      <c r="K717" s="19" t="s">
        <v>5908</v>
      </c>
      <c r="L717" s="24" t="s">
        <v>5909</v>
      </c>
      <c r="M717" s="19" t="s">
        <v>96</v>
      </c>
      <c r="N717" s="19" t="s">
        <v>5910</v>
      </c>
      <c r="O717" s="35" t="s">
        <v>1387</v>
      </c>
      <c r="P717" s="19" t="s">
        <v>5911</v>
      </c>
      <c r="Q717" s="25" t="s">
        <v>134</v>
      </c>
      <c r="R717" s="25">
        <v>630.0</v>
      </c>
      <c r="S717" s="19" t="s">
        <v>101</v>
      </c>
      <c r="T717" s="19"/>
      <c r="U717" s="25"/>
      <c r="V717" s="25"/>
      <c r="W717" s="4"/>
      <c r="X717" s="4"/>
      <c r="Y717" s="4"/>
      <c r="Z717" s="4"/>
    </row>
    <row r="718" ht="15.0" customHeight="1">
      <c r="A718" s="19" t="s">
        <v>5912</v>
      </c>
      <c r="B718" s="19" t="s">
        <v>5913</v>
      </c>
      <c r="C718" s="20" t="s">
        <v>5914</v>
      </c>
      <c r="D718" s="20" t="s">
        <v>5914</v>
      </c>
      <c r="E718" s="20" t="s">
        <v>642</v>
      </c>
      <c r="F718" s="21">
        <v>1998.0</v>
      </c>
      <c r="G718" s="21" t="s">
        <v>5915</v>
      </c>
      <c r="H718" s="23" t="s">
        <v>5916</v>
      </c>
      <c r="I718" s="21" t="s">
        <v>5917</v>
      </c>
      <c r="J718" s="24" t="s">
        <v>5918</v>
      </c>
      <c r="K718" s="19"/>
      <c r="L718" s="19"/>
      <c r="M718" s="19" t="s">
        <v>96</v>
      </c>
      <c r="N718" s="19" t="s">
        <v>5919</v>
      </c>
      <c r="O718" s="19"/>
      <c r="P718" s="19"/>
      <c r="Q718" s="25" t="s">
        <v>5920</v>
      </c>
      <c r="R718" s="29">
        <v>1000.0</v>
      </c>
      <c r="S718" s="19" t="s">
        <v>101</v>
      </c>
      <c r="T718" s="19"/>
      <c r="U718" s="25"/>
      <c r="V718" s="25"/>
      <c r="W718" s="4"/>
      <c r="X718" s="4"/>
      <c r="Y718" s="4"/>
      <c r="Z718" s="4"/>
    </row>
    <row r="719" ht="15.0" hidden="1" customHeight="1">
      <c r="A719" s="19" t="s">
        <v>5921</v>
      </c>
      <c r="B719" s="19" t="s">
        <v>5922</v>
      </c>
      <c r="C719" s="20" t="s">
        <v>5923</v>
      </c>
      <c r="D719" s="20" t="s">
        <v>552</v>
      </c>
      <c r="E719" s="20" t="s">
        <v>89</v>
      </c>
      <c r="F719" s="21">
        <v>1969.0</v>
      </c>
      <c r="G719" s="21" t="s">
        <v>5924</v>
      </c>
      <c r="H719" s="30" t="s">
        <v>5925</v>
      </c>
      <c r="I719" s="21" t="s">
        <v>5926</v>
      </c>
      <c r="J719" s="24" t="s">
        <v>5927</v>
      </c>
      <c r="K719" s="19" t="s">
        <v>5928</v>
      </c>
      <c r="L719" s="24" t="s">
        <v>5929</v>
      </c>
      <c r="M719" s="19" t="s">
        <v>110</v>
      </c>
      <c r="N719" s="19"/>
      <c r="O719" s="19"/>
      <c r="P719" s="19"/>
      <c r="Q719" s="25" t="s">
        <v>5930</v>
      </c>
      <c r="R719" s="25" t="s">
        <v>2681</v>
      </c>
      <c r="S719" s="19" t="s">
        <v>101</v>
      </c>
      <c r="T719" s="19"/>
      <c r="U719" s="25"/>
      <c r="V719" s="25"/>
      <c r="W719" s="4"/>
      <c r="X719" s="4"/>
      <c r="Y719" s="4"/>
      <c r="Z719" s="4"/>
    </row>
    <row r="720" ht="15.0" hidden="1" customHeight="1">
      <c r="A720" s="19" t="s">
        <v>5931</v>
      </c>
      <c r="B720" s="19" t="s">
        <v>5932</v>
      </c>
      <c r="C720" s="20" t="s">
        <v>5933</v>
      </c>
      <c r="D720" s="20" t="s">
        <v>920</v>
      </c>
      <c r="E720" s="20" t="s">
        <v>89</v>
      </c>
      <c r="F720" s="21">
        <v>2016.0</v>
      </c>
      <c r="G720" s="21" t="s">
        <v>5934</v>
      </c>
      <c r="H720" s="23" t="s">
        <v>5935</v>
      </c>
      <c r="I720" s="21" t="s">
        <v>5936</v>
      </c>
      <c r="J720" s="24" t="s">
        <v>5937</v>
      </c>
      <c r="K720" s="19" t="s">
        <v>5938</v>
      </c>
      <c r="L720" s="24" t="s">
        <v>5939</v>
      </c>
      <c r="M720" s="19" t="s">
        <v>110</v>
      </c>
      <c r="N720" s="19"/>
      <c r="O720" s="19" t="s">
        <v>133</v>
      </c>
      <c r="P720" s="19" t="s">
        <v>4143</v>
      </c>
      <c r="Q720" s="25" t="s">
        <v>5940</v>
      </c>
      <c r="R720" s="25">
        <v>26.0</v>
      </c>
      <c r="S720" s="19" t="s">
        <v>101</v>
      </c>
      <c r="T720" s="19"/>
      <c r="U720" s="25"/>
      <c r="V720" s="25"/>
      <c r="W720" s="4"/>
      <c r="X720" s="4"/>
      <c r="Y720" s="4"/>
      <c r="Z720" s="4"/>
    </row>
    <row r="721" ht="15.0" hidden="1" customHeight="1">
      <c r="A721" s="19" t="s">
        <v>5941</v>
      </c>
      <c r="B721" s="19" t="s">
        <v>5941</v>
      </c>
      <c r="C721" s="20" t="s">
        <v>340</v>
      </c>
      <c r="D721" s="20" t="s">
        <v>88</v>
      </c>
      <c r="E721" s="20" t="s">
        <v>89</v>
      </c>
      <c r="F721" s="21">
        <v>2004.0</v>
      </c>
      <c r="G721" s="21" t="s">
        <v>5942</v>
      </c>
      <c r="H721" s="23" t="s">
        <v>5943</v>
      </c>
      <c r="I721" s="19"/>
      <c r="J721" s="19"/>
      <c r="K721" s="19"/>
      <c r="L721" s="19"/>
      <c r="M721" s="19" t="s">
        <v>110</v>
      </c>
      <c r="N721" s="19"/>
      <c r="O721" s="19" t="s">
        <v>5944</v>
      </c>
      <c r="P721" s="19" t="s">
        <v>5945</v>
      </c>
      <c r="Q721" s="25"/>
      <c r="R721" s="25" t="s">
        <v>112</v>
      </c>
      <c r="S721" s="19" t="s">
        <v>101</v>
      </c>
      <c r="T721" s="19"/>
      <c r="U721" s="25"/>
      <c r="V721" s="25"/>
      <c r="W721" s="4"/>
      <c r="X721" s="4"/>
      <c r="Y721" s="4"/>
      <c r="Z721" s="4"/>
    </row>
    <row r="722" ht="15.0" hidden="1" customHeight="1">
      <c r="A722" s="19" t="s">
        <v>5946</v>
      </c>
      <c r="B722" s="19" t="s">
        <v>5947</v>
      </c>
      <c r="C722" s="20" t="s">
        <v>1471</v>
      </c>
      <c r="D722" s="20" t="s">
        <v>920</v>
      </c>
      <c r="E722" s="20" t="s">
        <v>89</v>
      </c>
      <c r="F722" s="22">
        <v>39083.0</v>
      </c>
      <c r="G722" s="21" t="s">
        <v>5948</v>
      </c>
      <c r="H722" s="23" t="s">
        <v>5949</v>
      </c>
      <c r="I722" s="19"/>
      <c r="J722" s="19"/>
      <c r="K722" s="19"/>
      <c r="L722" s="19"/>
      <c r="M722" s="19" t="s">
        <v>110</v>
      </c>
      <c r="N722" s="19"/>
      <c r="O722" s="19"/>
      <c r="P722" s="19" t="s">
        <v>2096</v>
      </c>
      <c r="Q722" s="25" t="s">
        <v>4175</v>
      </c>
      <c r="R722" s="25">
        <v>28.0</v>
      </c>
      <c r="S722" s="19" t="s">
        <v>101</v>
      </c>
      <c r="T722" s="19"/>
      <c r="U722" s="25"/>
      <c r="V722" s="25"/>
      <c r="W722" s="4"/>
      <c r="X722" s="4"/>
      <c r="Y722" s="4"/>
      <c r="Z722" s="4"/>
    </row>
    <row r="723" ht="15.0" hidden="1" customHeight="1">
      <c r="A723" s="19" t="s">
        <v>5950</v>
      </c>
      <c r="B723" s="25" t="s">
        <v>5951</v>
      </c>
      <c r="C723" s="20" t="s">
        <v>5952</v>
      </c>
      <c r="D723" s="20" t="s">
        <v>753</v>
      </c>
      <c r="E723" s="20" t="s">
        <v>89</v>
      </c>
      <c r="F723" s="21">
        <v>1994.0</v>
      </c>
      <c r="G723" s="21" t="s">
        <v>5953</v>
      </c>
      <c r="H723" s="30" t="s">
        <v>5954</v>
      </c>
      <c r="I723" s="21" t="s">
        <v>5955</v>
      </c>
      <c r="J723" s="24" t="s">
        <v>5956</v>
      </c>
      <c r="K723" s="19" t="s">
        <v>5957</v>
      </c>
      <c r="L723" s="24" t="s">
        <v>5958</v>
      </c>
      <c r="M723" s="19" t="s">
        <v>110</v>
      </c>
      <c r="N723" s="19"/>
      <c r="O723" s="19"/>
      <c r="P723" s="19"/>
      <c r="Q723" s="25" t="s">
        <v>5959</v>
      </c>
      <c r="R723" s="25">
        <v>90.0</v>
      </c>
      <c r="S723" s="19" t="s">
        <v>101</v>
      </c>
      <c r="T723" s="19"/>
      <c r="U723" s="25"/>
      <c r="V723" s="25"/>
      <c r="W723" s="4"/>
      <c r="X723" s="4"/>
      <c r="Y723" s="4"/>
      <c r="Z723" s="4"/>
    </row>
    <row r="724" ht="15.0" hidden="1" customHeight="1">
      <c r="A724" s="19" t="s">
        <v>5960</v>
      </c>
      <c r="B724" s="19" t="s">
        <v>5961</v>
      </c>
      <c r="C724" s="20" t="s">
        <v>1052</v>
      </c>
      <c r="D724" s="20" t="s">
        <v>261</v>
      </c>
      <c r="E724" s="20" t="s">
        <v>89</v>
      </c>
      <c r="F724" s="40">
        <v>35796.0</v>
      </c>
      <c r="G724" s="21" t="s">
        <v>5962</v>
      </c>
      <c r="H724" s="23" t="s">
        <v>5963</v>
      </c>
      <c r="I724" s="21" t="s">
        <v>5964</v>
      </c>
      <c r="J724" s="24" t="s">
        <v>5965</v>
      </c>
      <c r="K724" s="19"/>
      <c r="L724" s="19"/>
      <c r="M724" s="19" t="s">
        <v>110</v>
      </c>
      <c r="N724" s="19"/>
      <c r="O724" s="19"/>
      <c r="P724" s="19"/>
      <c r="Q724" s="25" t="s">
        <v>5966</v>
      </c>
      <c r="R724" s="25">
        <v>12.0</v>
      </c>
      <c r="S724" s="19" t="s">
        <v>101</v>
      </c>
      <c r="T724" s="19"/>
      <c r="U724" s="25"/>
      <c r="V724" s="25"/>
      <c r="W724" s="4"/>
      <c r="X724" s="4"/>
      <c r="Y724" s="4"/>
      <c r="Z724" s="4"/>
    </row>
    <row r="725" ht="15.0" hidden="1" customHeight="1">
      <c r="A725" s="19" t="s">
        <v>5967</v>
      </c>
      <c r="B725" s="25" t="s">
        <v>5968</v>
      </c>
      <c r="C725" s="20" t="s">
        <v>3932</v>
      </c>
      <c r="D725" s="20" t="s">
        <v>88</v>
      </c>
      <c r="E725" s="20" t="s">
        <v>89</v>
      </c>
      <c r="F725" s="22">
        <v>37712.0</v>
      </c>
      <c r="G725" s="21" t="s">
        <v>5969</v>
      </c>
      <c r="H725" s="19"/>
      <c r="I725" s="21" t="s">
        <v>5970</v>
      </c>
      <c r="J725" s="24" t="s">
        <v>5971</v>
      </c>
      <c r="K725" s="19"/>
      <c r="L725" s="19"/>
      <c r="M725" s="19" t="s">
        <v>110</v>
      </c>
      <c r="N725" s="19"/>
      <c r="O725" s="19"/>
      <c r="P725" s="19" t="s">
        <v>265</v>
      </c>
      <c r="Q725" s="25" t="s">
        <v>474</v>
      </c>
      <c r="R725" s="25">
        <v>14.0</v>
      </c>
      <c r="S725" s="19" t="s">
        <v>101</v>
      </c>
      <c r="T725" s="19"/>
      <c r="U725" s="25"/>
      <c r="V725" s="25"/>
      <c r="W725" s="4"/>
      <c r="X725" s="4"/>
      <c r="Y725" s="4"/>
      <c r="Z725" s="4"/>
    </row>
    <row r="726" ht="15.0" hidden="1" customHeight="1">
      <c r="A726" s="19" t="s">
        <v>5972</v>
      </c>
      <c r="B726" s="19" t="s">
        <v>5973</v>
      </c>
      <c r="C726" s="20" t="s">
        <v>627</v>
      </c>
      <c r="D726" s="20" t="s">
        <v>125</v>
      </c>
      <c r="E726" s="20" t="s">
        <v>126</v>
      </c>
      <c r="F726" s="21">
        <v>2001.0</v>
      </c>
      <c r="G726" s="21" t="s">
        <v>5974</v>
      </c>
      <c r="H726" s="30" t="s">
        <v>5975</v>
      </c>
      <c r="I726" s="21" t="s">
        <v>5976</v>
      </c>
      <c r="J726" s="24" t="s">
        <v>5977</v>
      </c>
      <c r="K726" s="19" t="s">
        <v>5978</v>
      </c>
      <c r="L726" s="24" t="s">
        <v>5979</v>
      </c>
      <c r="M726" s="19" t="s">
        <v>110</v>
      </c>
      <c r="N726" s="19"/>
      <c r="O726" s="19" t="s">
        <v>221</v>
      </c>
      <c r="P726" s="19" t="s">
        <v>1826</v>
      </c>
      <c r="Q726" s="25" t="s">
        <v>5980</v>
      </c>
      <c r="R726" s="25">
        <v>450.0</v>
      </c>
      <c r="S726" s="19" t="s">
        <v>101</v>
      </c>
      <c r="T726" s="19"/>
      <c r="U726" s="25"/>
      <c r="V726" s="25"/>
      <c r="W726" s="4"/>
      <c r="X726" s="4"/>
      <c r="Y726" s="4"/>
      <c r="Z726" s="4"/>
    </row>
    <row r="727" ht="15.0" hidden="1" customHeight="1">
      <c r="A727" s="19" t="s">
        <v>5981</v>
      </c>
      <c r="B727" s="19" t="s">
        <v>5982</v>
      </c>
      <c r="C727" s="20" t="s">
        <v>5983</v>
      </c>
      <c r="D727" s="20" t="s">
        <v>5983</v>
      </c>
      <c r="E727" s="20" t="s">
        <v>5984</v>
      </c>
      <c r="F727" s="21">
        <v>1987.0</v>
      </c>
      <c r="G727" s="21" t="s">
        <v>5985</v>
      </c>
      <c r="H727" s="23" t="s">
        <v>5986</v>
      </c>
      <c r="I727" s="21" t="s">
        <v>5987</v>
      </c>
      <c r="J727" s="24" t="s">
        <v>5988</v>
      </c>
      <c r="K727" s="19" t="s">
        <v>5989</v>
      </c>
      <c r="L727" s="24" t="s">
        <v>5990</v>
      </c>
      <c r="M727" s="19" t="s">
        <v>110</v>
      </c>
      <c r="N727" s="19"/>
      <c r="O727" s="19"/>
      <c r="P727" s="19"/>
      <c r="Q727" s="25" t="s">
        <v>5991</v>
      </c>
      <c r="R727" s="29">
        <v>1000.0</v>
      </c>
      <c r="S727" s="19" t="s">
        <v>101</v>
      </c>
      <c r="T727" s="19"/>
      <c r="U727" s="25"/>
      <c r="V727" s="25"/>
      <c r="W727" s="4"/>
      <c r="X727" s="4"/>
      <c r="Y727" s="4"/>
      <c r="Z727" s="4"/>
    </row>
    <row r="728" ht="15.0" hidden="1" customHeight="1">
      <c r="A728" s="19" t="s">
        <v>5992</v>
      </c>
      <c r="B728" s="19" t="s">
        <v>5993</v>
      </c>
      <c r="C728" s="20" t="s">
        <v>226</v>
      </c>
      <c r="D728" s="20" t="s">
        <v>227</v>
      </c>
      <c r="E728" s="20" t="s">
        <v>89</v>
      </c>
      <c r="F728" s="21">
        <v>2001.0</v>
      </c>
      <c r="G728" s="21" t="s">
        <v>5994</v>
      </c>
      <c r="H728" s="23" t="s">
        <v>5995</v>
      </c>
      <c r="I728" s="19"/>
      <c r="J728" s="19"/>
      <c r="K728" s="19"/>
      <c r="L728" s="19"/>
      <c r="M728" s="19" t="s">
        <v>110</v>
      </c>
      <c r="N728" s="19"/>
      <c r="O728" s="19"/>
      <c r="P728" s="19"/>
      <c r="Q728" s="25" t="s">
        <v>827</v>
      </c>
      <c r="R728" s="25">
        <v>49.0</v>
      </c>
      <c r="S728" s="19" t="s">
        <v>101</v>
      </c>
      <c r="T728" s="19"/>
      <c r="U728" s="25"/>
      <c r="V728" s="25"/>
      <c r="W728" s="4"/>
      <c r="X728" s="4"/>
      <c r="Y728" s="4"/>
      <c r="Z728" s="4"/>
    </row>
    <row r="729" ht="15.0" hidden="1" customHeight="1">
      <c r="A729" s="19" t="s">
        <v>5996</v>
      </c>
      <c r="B729" s="19" t="s">
        <v>5997</v>
      </c>
      <c r="C729" s="20" t="s">
        <v>115</v>
      </c>
      <c r="D729" s="20" t="s">
        <v>115</v>
      </c>
      <c r="E729" s="20" t="s">
        <v>89</v>
      </c>
      <c r="F729" s="21">
        <v>2008.0</v>
      </c>
      <c r="G729" s="21" t="s">
        <v>5998</v>
      </c>
      <c r="H729" s="30" t="s">
        <v>5999</v>
      </c>
      <c r="I729" s="21" t="s">
        <v>6000</v>
      </c>
      <c r="J729" s="24" t="s">
        <v>6001</v>
      </c>
      <c r="K729" s="19" t="s">
        <v>6002</v>
      </c>
      <c r="L729" s="24" t="s">
        <v>6003</v>
      </c>
      <c r="M729" s="19" t="s">
        <v>110</v>
      </c>
      <c r="N729" s="19"/>
      <c r="O729" s="35" t="s">
        <v>731</v>
      </c>
      <c r="P729" s="19" t="s">
        <v>6004</v>
      </c>
      <c r="Q729" s="25" t="s">
        <v>593</v>
      </c>
      <c r="R729" s="25">
        <v>133.0</v>
      </c>
      <c r="S729" s="19" t="s">
        <v>101</v>
      </c>
      <c r="T729" s="19"/>
      <c r="U729" s="25"/>
      <c r="V729" s="25"/>
      <c r="W729" s="4"/>
      <c r="X729" s="4"/>
      <c r="Y729" s="4"/>
      <c r="Z729" s="4"/>
    </row>
    <row r="730" ht="15.0" hidden="1" customHeight="1">
      <c r="A730" s="19" t="s">
        <v>6005</v>
      </c>
      <c r="B730" s="19" t="s">
        <v>6006</v>
      </c>
      <c r="C730" s="20" t="s">
        <v>694</v>
      </c>
      <c r="D730" s="20" t="s">
        <v>695</v>
      </c>
      <c r="E730" s="20" t="s">
        <v>89</v>
      </c>
      <c r="F730" s="22">
        <v>42384.0</v>
      </c>
      <c r="G730" s="21" t="s">
        <v>6007</v>
      </c>
      <c r="H730" s="23" t="s">
        <v>6008</v>
      </c>
      <c r="I730" s="21" t="s">
        <v>6009</v>
      </c>
      <c r="J730" s="24" t="s">
        <v>6010</v>
      </c>
      <c r="K730" s="19" t="s">
        <v>6011</v>
      </c>
      <c r="L730" s="24" t="s">
        <v>6012</v>
      </c>
      <c r="M730" s="19" t="s">
        <v>110</v>
      </c>
      <c r="N730" s="19"/>
      <c r="O730" s="35" t="s">
        <v>731</v>
      </c>
      <c r="P730" s="19" t="s">
        <v>6013</v>
      </c>
      <c r="Q730" s="25" t="s">
        <v>946</v>
      </c>
      <c r="R730" s="25">
        <v>76.0</v>
      </c>
      <c r="S730" s="19" t="s">
        <v>101</v>
      </c>
      <c r="T730" s="19"/>
      <c r="U730" s="25"/>
      <c r="V730" s="25"/>
      <c r="W730" s="4"/>
      <c r="X730" s="4"/>
      <c r="Y730" s="4"/>
      <c r="Z730" s="4"/>
    </row>
    <row r="731" ht="15.0" hidden="1" customHeight="1">
      <c r="A731" s="19" t="s">
        <v>6014</v>
      </c>
      <c r="B731" s="19" t="s">
        <v>6015</v>
      </c>
      <c r="C731" s="20" t="s">
        <v>437</v>
      </c>
      <c r="D731" s="20" t="s">
        <v>88</v>
      </c>
      <c r="E731" s="20" t="s">
        <v>89</v>
      </c>
      <c r="F731" s="21">
        <v>2013.0</v>
      </c>
      <c r="G731" s="21" t="s">
        <v>6016</v>
      </c>
      <c r="H731" s="23" t="s">
        <v>6017</v>
      </c>
      <c r="I731" s="21" t="s">
        <v>6018</v>
      </c>
      <c r="J731" s="24" t="s">
        <v>6019</v>
      </c>
      <c r="K731" s="19"/>
      <c r="L731" s="19"/>
      <c r="M731" s="19" t="s">
        <v>110</v>
      </c>
      <c r="N731" s="19"/>
      <c r="O731" s="35" t="s">
        <v>264</v>
      </c>
      <c r="P731" s="19" t="s">
        <v>1017</v>
      </c>
      <c r="Q731" s="25" t="s">
        <v>348</v>
      </c>
      <c r="R731" s="25">
        <v>117.0</v>
      </c>
      <c r="S731" s="19" t="s">
        <v>159</v>
      </c>
      <c r="T731" s="19" t="s">
        <v>6020</v>
      </c>
      <c r="U731" s="38"/>
      <c r="V731" s="38">
        <v>43185.0</v>
      </c>
      <c r="W731" s="4"/>
      <c r="X731" s="4"/>
      <c r="Y731" s="4"/>
      <c r="Z731" s="4"/>
    </row>
    <row r="732" ht="15.0" hidden="1" customHeight="1">
      <c r="A732" s="19" t="s">
        <v>6021</v>
      </c>
      <c r="B732" s="19" t="s">
        <v>6022</v>
      </c>
      <c r="C732" s="20" t="s">
        <v>6023</v>
      </c>
      <c r="D732" s="20" t="s">
        <v>993</v>
      </c>
      <c r="E732" s="20" t="s">
        <v>860</v>
      </c>
      <c r="F732" s="19"/>
      <c r="G732" s="21" t="s">
        <v>6024</v>
      </c>
      <c r="H732" s="23" t="s">
        <v>6025</v>
      </c>
      <c r="I732" s="21" t="s">
        <v>6026</v>
      </c>
      <c r="J732" s="24" t="s">
        <v>6027</v>
      </c>
      <c r="K732" s="19" t="s">
        <v>6028</v>
      </c>
      <c r="L732" s="24" t="s">
        <v>6029</v>
      </c>
      <c r="M732" s="19" t="s">
        <v>110</v>
      </c>
      <c r="N732" s="19"/>
      <c r="O732" s="19"/>
      <c r="P732" s="19"/>
      <c r="Q732" s="25" t="s">
        <v>3632</v>
      </c>
      <c r="R732" s="25">
        <v>204.0</v>
      </c>
      <c r="S732" s="19" t="s">
        <v>101</v>
      </c>
      <c r="T732" s="19"/>
      <c r="U732" s="25"/>
      <c r="V732" s="25"/>
      <c r="W732" s="4"/>
      <c r="X732" s="4"/>
      <c r="Y732" s="4"/>
      <c r="Z732" s="4"/>
    </row>
    <row r="733" ht="15.0" customHeight="1">
      <c r="A733" s="19" t="s">
        <v>6030</v>
      </c>
      <c r="B733" s="19" t="s">
        <v>6030</v>
      </c>
      <c r="C733" s="20" t="s">
        <v>6031</v>
      </c>
      <c r="D733" s="26"/>
      <c r="E733" s="20" t="s">
        <v>1855</v>
      </c>
      <c r="F733" s="21">
        <v>1997.0</v>
      </c>
      <c r="G733" s="21" t="s">
        <v>6032</v>
      </c>
      <c r="H733" s="23" t="s">
        <v>6033</v>
      </c>
      <c r="I733" s="21" t="s">
        <v>6034</v>
      </c>
      <c r="J733" s="24" t="s">
        <v>6035</v>
      </c>
      <c r="K733" s="19" t="s">
        <v>6036</v>
      </c>
      <c r="L733" s="24" t="s">
        <v>6037</v>
      </c>
      <c r="M733" s="19" t="s">
        <v>96</v>
      </c>
      <c r="N733" s="19" t="s">
        <v>6038</v>
      </c>
      <c r="O733" s="19"/>
      <c r="P733" s="19"/>
      <c r="Q733" s="29" t="s">
        <v>6039</v>
      </c>
      <c r="R733" s="25">
        <v>220.0</v>
      </c>
      <c r="S733" s="19" t="s">
        <v>101</v>
      </c>
      <c r="T733" s="19"/>
      <c r="U733" s="25"/>
      <c r="V733" s="25"/>
      <c r="W733" s="4"/>
      <c r="X733" s="4"/>
      <c r="Y733" s="4"/>
      <c r="Z733" s="4"/>
    </row>
    <row r="734" ht="15.0" customHeight="1">
      <c r="A734" s="19" t="s">
        <v>6040</v>
      </c>
      <c r="B734" s="19" t="s">
        <v>6041</v>
      </c>
      <c r="C734" s="20" t="s">
        <v>115</v>
      </c>
      <c r="D734" s="20" t="s">
        <v>115</v>
      </c>
      <c r="E734" s="20" t="s">
        <v>89</v>
      </c>
      <c r="F734" s="21">
        <v>1996.0</v>
      </c>
      <c r="G734" s="21" t="s">
        <v>6042</v>
      </c>
      <c r="H734" s="23" t="s">
        <v>6043</v>
      </c>
      <c r="I734" s="21" t="s">
        <v>6044</v>
      </c>
      <c r="J734" s="24" t="s">
        <v>6045</v>
      </c>
      <c r="K734" s="19"/>
      <c r="L734" s="19"/>
      <c r="M734" s="19" t="s">
        <v>96</v>
      </c>
      <c r="N734" s="19" t="s">
        <v>6046</v>
      </c>
      <c r="O734" s="19" t="s">
        <v>648</v>
      </c>
      <c r="P734" s="19" t="s">
        <v>6047</v>
      </c>
      <c r="Q734" s="25" t="s">
        <v>6048</v>
      </c>
      <c r="R734" s="25">
        <v>10.0</v>
      </c>
      <c r="S734" s="19" t="s">
        <v>159</v>
      </c>
      <c r="T734" s="19" t="s">
        <v>6049</v>
      </c>
      <c r="U734" s="25"/>
      <c r="V734" s="25">
        <v>2020.0</v>
      </c>
      <c r="W734" s="4"/>
      <c r="X734" s="4"/>
      <c r="Y734" s="4"/>
      <c r="Z734" s="4"/>
    </row>
    <row r="735" ht="15.0" hidden="1" customHeight="1">
      <c r="A735" s="19" t="s">
        <v>6050</v>
      </c>
      <c r="B735" s="19" t="s">
        <v>6051</v>
      </c>
      <c r="C735" s="20" t="s">
        <v>226</v>
      </c>
      <c r="D735" s="20" t="s">
        <v>227</v>
      </c>
      <c r="E735" s="20" t="s">
        <v>89</v>
      </c>
      <c r="F735" s="21">
        <v>2016.0</v>
      </c>
      <c r="G735" s="21" t="s">
        <v>6052</v>
      </c>
      <c r="H735" s="23" t="s">
        <v>6053</v>
      </c>
      <c r="I735" s="21" t="s">
        <v>6054</v>
      </c>
      <c r="J735" s="24" t="s">
        <v>6055</v>
      </c>
      <c r="K735" s="19" t="s">
        <v>6056</v>
      </c>
      <c r="L735" s="24" t="s">
        <v>6057</v>
      </c>
      <c r="M735" s="19" t="s">
        <v>110</v>
      </c>
      <c r="N735" s="19"/>
      <c r="O735" s="19"/>
      <c r="P735" s="19"/>
      <c r="Q735" s="25" t="s">
        <v>147</v>
      </c>
      <c r="R735" s="25">
        <v>29.0</v>
      </c>
      <c r="S735" s="19" t="s">
        <v>101</v>
      </c>
      <c r="T735" s="19"/>
      <c r="U735" s="25"/>
      <c r="V735" s="25"/>
      <c r="W735" s="4"/>
      <c r="X735" s="4"/>
      <c r="Y735" s="4"/>
      <c r="Z735" s="4"/>
    </row>
    <row r="736" ht="15.0" hidden="1" customHeight="1">
      <c r="A736" s="19" t="s">
        <v>6058</v>
      </c>
      <c r="B736" s="19" t="s">
        <v>6059</v>
      </c>
      <c r="C736" s="20" t="s">
        <v>585</v>
      </c>
      <c r="D736" s="20" t="s">
        <v>88</v>
      </c>
      <c r="E736" s="20" t="s">
        <v>89</v>
      </c>
      <c r="F736" s="21">
        <v>2013.0</v>
      </c>
      <c r="G736" s="21" t="s">
        <v>6060</v>
      </c>
      <c r="H736" s="23" t="s">
        <v>6061</v>
      </c>
      <c r="I736" s="21" t="s">
        <v>6062</v>
      </c>
      <c r="J736" s="24" t="s">
        <v>6063</v>
      </c>
      <c r="K736" s="19" t="s">
        <v>6064</v>
      </c>
      <c r="L736" s="24" t="s">
        <v>6065</v>
      </c>
      <c r="M736" s="19" t="s">
        <v>110</v>
      </c>
      <c r="N736" s="19"/>
      <c r="O736" s="35" t="s">
        <v>591</v>
      </c>
      <c r="P736" s="19" t="s">
        <v>6066</v>
      </c>
      <c r="Q736" s="25" t="s">
        <v>6067</v>
      </c>
      <c r="R736" s="25">
        <v>500.0</v>
      </c>
      <c r="S736" s="19" t="s">
        <v>101</v>
      </c>
      <c r="T736" s="19"/>
      <c r="U736" s="25"/>
      <c r="V736" s="25"/>
      <c r="W736" s="4"/>
      <c r="X736" s="4"/>
      <c r="Y736" s="4"/>
      <c r="Z736" s="4"/>
    </row>
    <row r="737" ht="15.0" hidden="1" customHeight="1">
      <c r="A737" s="19" t="s">
        <v>6068</v>
      </c>
      <c r="B737" s="19" t="s">
        <v>6069</v>
      </c>
      <c r="C737" s="20" t="s">
        <v>226</v>
      </c>
      <c r="D737" s="20" t="s">
        <v>227</v>
      </c>
      <c r="E737" s="20" t="s">
        <v>89</v>
      </c>
      <c r="F737" s="21">
        <v>2001.0</v>
      </c>
      <c r="G737" s="21" t="s">
        <v>6070</v>
      </c>
      <c r="H737" s="23" t="s">
        <v>6071</v>
      </c>
      <c r="I737" s="21" t="s">
        <v>6072</v>
      </c>
      <c r="J737" s="24" t="s">
        <v>6073</v>
      </c>
      <c r="K737" s="19"/>
      <c r="L737" s="19"/>
      <c r="M737" s="19" t="s">
        <v>110</v>
      </c>
      <c r="N737" s="19"/>
      <c r="O737" s="19"/>
      <c r="P737" s="19"/>
      <c r="Q737" s="25" t="s">
        <v>1451</v>
      </c>
      <c r="R737" s="25">
        <v>111.0</v>
      </c>
      <c r="S737" s="19" t="s">
        <v>101</v>
      </c>
      <c r="T737" s="19"/>
      <c r="U737" s="25"/>
      <c r="V737" s="25"/>
      <c r="W737" s="4"/>
      <c r="X737" s="4"/>
      <c r="Y737" s="4"/>
      <c r="Z737" s="4"/>
    </row>
    <row r="738" ht="15.0" hidden="1" customHeight="1">
      <c r="A738" s="19" t="s">
        <v>6074</v>
      </c>
      <c r="B738" s="19" t="s">
        <v>6075</v>
      </c>
      <c r="C738" s="20" t="s">
        <v>6076</v>
      </c>
      <c r="D738" s="20" t="s">
        <v>6077</v>
      </c>
      <c r="E738" s="20" t="s">
        <v>140</v>
      </c>
      <c r="F738" s="21">
        <v>2007.0</v>
      </c>
      <c r="G738" s="21" t="s">
        <v>6078</v>
      </c>
      <c r="H738" s="23" t="s">
        <v>6079</v>
      </c>
      <c r="I738" s="21" t="s">
        <v>6080</v>
      </c>
      <c r="J738" s="24" t="s">
        <v>6081</v>
      </c>
      <c r="K738" s="19" t="s">
        <v>6082</v>
      </c>
      <c r="L738" s="24" t="s">
        <v>6083</v>
      </c>
      <c r="M738" s="19" t="s">
        <v>110</v>
      </c>
      <c r="N738" s="19"/>
      <c r="O738" s="25" t="s">
        <v>133</v>
      </c>
      <c r="P738" s="19" t="s">
        <v>6084</v>
      </c>
      <c r="Q738" s="25" t="s">
        <v>6085</v>
      </c>
      <c r="R738" s="25">
        <v>43.0</v>
      </c>
      <c r="S738" s="19" t="s">
        <v>101</v>
      </c>
      <c r="T738" s="19"/>
      <c r="U738" s="25"/>
      <c r="V738" s="25"/>
      <c r="W738" s="4"/>
      <c r="X738" s="4"/>
      <c r="Y738" s="4"/>
      <c r="Z738" s="4"/>
    </row>
    <row r="739" ht="15.0" hidden="1" customHeight="1">
      <c r="A739" s="19" t="s">
        <v>6086</v>
      </c>
      <c r="B739" s="19" t="s">
        <v>6087</v>
      </c>
      <c r="C739" s="20" t="s">
        <v>2145</v>
      </c>
      <c r="D739" s="20" t="s">
        <v>88</v>
      </c>
      <c r="E739" s="20" t="s">
        <v>89</v>
      </c>
      <c r="F739" s="19"/>
      <c r="G739" s="21" t="s">
        <v>6088</v>
      </c>
      <c r="H739" s="23" t="s">
        <v>6089</v>
      </c>
      <c r="I739" s="19"/>
      <c r="J739" s="19"/>
      <c r="K739" s="19"/>
      <c r="L739" s="19"/>
      <c r="M739" s="19" t="s">
        <v>110</v>
      </c>
      <c r="N739" s="19"/>
      <c r="O739" s="19"/>
      <c r="P739" s="19"/>
      <c r="Q739" s="25"/>
      <c r="R739" s="25"/>
      <c r="S739" s="19" t="s">
        <v>101</v>
      </c>
      <c r="T739" s="19"/>
      <c r="U739" s="25"/>
      <c r="V739" s="25"/>
      <c r="W739" s="4"/>
      <c r="X739" s="4"/>
      <c r="Y739" s="4"/>
      <c r="Z739" s="4"/>
    </row>
    <row r="740" ht="15.0" hidden="1" customHeight="1">
      <c r="A740" s="19" t="s">
        <v>6090</v>
      </c>
      <c r="B740" s="19" t="s">
        <v>6091</v>
      </c>
      <c r="C740" s="20" t="s">
        <v>5670</v>
      </c>
      <c r="D740" s="20" t="s">
        <v>1119</v>
      </c>
      <c r="E740" s="20" t="s">
        <v>89</v>
      </c>
      <c r="F740" s="21">
        <v>2000.0</v>
      </c>
      <c r="G740" s="21" t="s">
        <v>6092</v>
      </c>
      <c r="H740" s="30" t="s">
        <v>6093</v>
      </c>
      <c r="I740" s="21" t="s">
        <v>6094</v>
      </c>
      <c r="J740" s="24" t="s">
        <v>6095</v>
      </c>
      <c r="K740" s="19" t="s">
        <v>6096</v>
      </c>
      <c r="L740" s="24" t="s">
        <v>6097</v>
      </c>
      <c r="M740" s="19" t="s">
        <v>110</v>
      </c>
      <c r="N740" s="19"/>
      <c r="O740" s="19" t="s">
        <v>264</v>
      </c>
      <c r="P740" s="19" t="s">
        <v>4143</v>
      </c>
      <c r="Q740" s="25" t="s">
        <v>6098</v>
      </c>
      <c r="R740" s="25">
        <v>98.0</v>
      </c>
      <c r="S740" s="19" t="s">
        <v>159</v>
      </c>
      <c r="T740" s="19" t="s">
        <v>1800</v>
      </c>
      <c r="U740" s="25"/>
      <c r="V740" s="25">
        <v>2020.0</v>
      </c>
      <c r="W740" s="4"/>
      <c r="X740" s="4"/>
      <c r="Y740" s="4"/>
      <c r="Z740" s="4"/>
    </row>
    <row r="741" ht="15.0" customHeight="1">
      <c r="A741" s="19" t="s">
        <v>3382</v>
      </c>
      <c r="B741" s="19" t="s">
        <v>6099</v>
      </c>
      <c r="C741" s="20" t="s">
        <v>6100</v>
      </c>
      <c r="D741" s="20" t="s">
        <v>88</v>
      </c>
      <c r="E741" s="20" t="s">
        <v>89</v>
      </c>
      <c r="F741" s="21">
        <v>2004.0</v>
      </c>
      <c r="G741" s="21" t="s">
        <v>6101</v>
      </c>
      <c r="H741" s="30" t="s">
        <v>6102</v>
      </c>
      <c r="I741" s="21" t="s">
        <v>6103</v>
      </c>
      <c r="J741" s="24" t="s">
        <v>6104</v>
      </c>
      <c r="K741" s="19"/>
      <c r="L741" s="19"/>
      <c r="M741" s="19" t="s">
        <v>96</v>
      </c>
      <c r="N741" s="19" t="s">
        <v>6105</v>
      </c>
      <c r="O741" s="19" t="s">
        <v>648</v>
      </c>
      <c r="P741" s="19" t="s">
        <v>6106</v>
      </c>
      <c r="Q741" s="25" t="s">
        <v>6107</v>
      </c>
      <c r="R741" s="29">
        <v>3200.0</v>
      </c>
      <c r="S741" s="19" t="s">
        <v>101</v>
      </c>
      <c r="T741" s="19"/>
      <c r="U741" s="25"/>
      <c r="V741" s="25"/>
      <c r="W741" s="4"/>
      <c r="X741" s="4"/>
      <c r="Y741" s="4"/>
      <c r="Z741" s="4"/>
    </row>
    <row r="742" ht="15.0" hidden="1" customHeight="1">
      <c r="A742" s="19" t="s">
        <v>6108</v>
      </c>
      <c r="B742" s="19" t="s">
        <v>6109</v>
      </c>
      <c r="C742" s="20" t="s">
        <v>340</v>
      </c>
      <c r="D742" s="20" t="s">
        <v>88</v>
      </c>
      <c r="E742" s="20" t="s">
        <v>89</v>
      </c>
      <c r="F742" s="21">
        <v>2012.0</v>
      </c>
      <c r="G742" s="21" t="s">
        <v>6110</v>
      </c>
      <c r="H742" s="23" t="s">
        <v>6111</v>
      </c>
      <c r="I742" s="21" t="s">
        <v>6112</v>
      </c>
      <c r="J742" s="24" t="s">
        <v>6113</v>
      </c>
      <c r="K742" s="19" t="s">
        <v>6114</v>
      </c>
      <c r="L742" s="24" t="s">
        <v>6115</v>
      </c>
      <c r="M742" s="19" t="s">
        <v>110</v>
      </c>
      <c r="N742" s="19"/>
      <c r="O742" s="19" t="s">
        <v>244</v>
      </c>
      <c r="P742" s="19" t="s">
        <v>395</v>
      </c>
      <c r="Q742" s="25" t="s">
        <v>6116</v>
      </c>
      <c r="R742" s="25">
        <v>180.0</v>
      </c>
      <c r="S742" s="19" t="s">
        <v>159</v>
      </c>
      <c r="T742" s="19" t="s">
        <v>1026</v>
      </c>
      <c r="U742" s="25"/>
      <c r="V742" s="25">
        <v>2020.0</v>
      </c>
      <c r="W742" s="4"/>
      <c r="X742" s="4"/>
      <c r="Y742" s="4"/>
      <c r="Z742" s="4"/>
    </row>
    <row r="743" ht="15.0" hidden="1" customHeight="1">
      <c r="A743" s="19" t="s">
        <v>6117</v>
      </c>
      <c r="B743" s="19" t="s">
        <v>6118</v>
      </c>
      <c r="C743" s="20" t="s">
        <v>6119</v>
      </c>
      <c r="D743" s="20" t="s">
        <v>1831</v>
      </c>
      <c r="E743" s="20" t="s">
        <v>89</v>
      </c>
      <c r="F743" s="31">
        <v>1970.0</v>
      </c>
      <c r="G743" s="31" t="s">
        <v>6120</v>
      </c>
      <c r="H743" s="19"/>
      <c r="I743" s="21" t="s">
        <v>6121</v>
      </c>
      <c r="J743" s="24" t="s">
        <v>6122</v>
      </c>
      <c r="K743" s="19"/>
      <c r="L743" s="19"/>
      <c r="M743" s="19" t="s">
        <v>110</v>
      </c>
      <c r="N743" s="19"/>
      <c r="O743" s="19"/>
      <c r="P743" s="19"/>
      <c r="Q743" s="25" t="s">
        <v>6123</v>
      </c>
      <c r="R743" s="25">
        <v>600.0</v>
      </c>
      <c r="S743" s="19" t="s">
        <v>159</v>
      </c>
      <c r="T743" s="19" t="s">
        <v>6124</v>
      </c>
      <c r="U743" s="36"/>
      <c r="V743" s="36">
        <v>41004.0</v>
      </c>
      <c r="W743" s="4"/>
      <c r="X743" s="4"/>
      <c r="Y743" s="4"/>
      <c r="Z743" s="4"/>
    </row>
    <row r="744" ht="15.0" hidden="1" customHeight="1">
      <c r="A744" s="19" t="s">
        <v>6125</v>
      </c>
      <c r="B744" s="19" t="s">
        <v>6126</v>
      </c>
      <c r="C744" s="20" t="s">
        <v>6127</v>
      </c>
      <c r="D744" s="20" t="s">
        <v>6128</v>
      </c>
      <c r="E744" s="20" t="s">
        <v>294</v>
      </c>
      <c r="F744" s="21">
        <v>2009.0</v>
      </c>
      <c r="G744" s="21" t="s">
        <v>6129</v>
      </c>
      <c r="H744" s="23" t="s">
        <v>6130</v>
      </c>
      <c r="I744" s="19"/>
      <c r="J744" s="19"/>
      <c r="K744" s="19"/>
      <c r="L744" s="19"/>
      <c r="M744" s="19" t="s">
        <v>110</v>
      </c>
      <c r="N744" s="19"/>
      <c r="O744" s="19"/>
      <c r="P744" s="19"/>
      <c r="Q744" s="25"/>
      <c r="R744" s="25" t="s">
        <v>500</v>
      </c>
      <c r="S744" s="19" t="s">
        <v>101</v>
      </c>
      <c r="T744" s="19"/>
      <c r="U744" s="25"/>
      <c r="V744" s="25"/>
      <c r="W744" s="4"/>
      <c r="X744" s="4"/>
      <c r="Y744" s="4"/>
      <c r="Z744" s="4"/>
    </row>
    <row r="745" ht="15.0" hidden="1" customHeight="1">
      <c r="A745" s="19" t="s">
        <v>6131</v>
      </c>
      <c r="B745" s="19" t="s">
        <v>6132</v>
      </c>
      <c r="C745" s="20" t="s">
        <v>1199</v>
      </c>
      <c r="D745" s="20" t="s">
        <v>207</v>
      </c>
      <c r="E745" s="20" t="s">
        <v>89</v>
      </c>
      <c r="F745" s="21">
        <v>2007.0</v>
      </c>
      <c r="G745" s="21" t="s">
        <v>6133</v>
      </c>
      <c r="H745" s="30" t="s">
        <v>6134</v>
      </c>
      <c r="I745" s="21" t="s">
        <v>6135</v>
      </c>
      <c r="J745" s="24" t="s">
        <v>6136</v>
      </c>
      <c r="K745" s="19" t="s">
        <v>6137</v>
      </c>
      <c r="L745" s="24" t="s">
        <v>6138</v>
      </c>
      <c r="M745" s="19" t="s">
        <v>110</v>
      </c>
      <c r="N745" s="19"/>
      <c r="O745" s="19"/>
      <c r="P745" s="19" t="s">
        <v>3051</v>
      </c>
      <c r="Q745" s="25" t="s">
        <v>6139</v>
      </c>
      <c r="R745" s="25">
        <v>500.0</v>
      </c>
      <c r="S745" s="19" t="s">
        <v>101</v>
      </c>
      <c r="T745" s="19"/>
      <c r="U745" s="25"/>
      <c r="V745" s="25"/>
      <c r="W745" s="4"/>
      <c r="X745" s="4"/>
      <c r="Y745" s="4"/>
      <c r="Z745" s="4"/>
    </row>
    <row r="746" ht="15.0" hidden="1" customHeight="1">
      <c r="A746" s="19" t="s">
        <v>6140</v>
      </c>
      <c r="B746" s="19" t="s">
        <v>6141</v>
      </c>
      <c r="C746" s="20" t="s">
        <v>138</v>
      </c>
      <c r="D746" s="20" t="s">
        <v>139</v>
      </c>
      <c r="E746" s="20" t="s">
        <v>140</v>
      </c>
      <c r="F746" s="21">
        <v>1989.0</v>
      </c>
      <c r="G746" s="21" t="s">
        <v>6142</v>
      </c>
      <c r="H746" s="23" t="s">
        <v>6143</v>
      </c>
      <c r="I746" s="21" t="s">
        <v>6144</v>
      </c>
      <c r="J746" s="24" t="s">
        <v>6145</v>
      </c>
      <c r="K746" s="19" t="s">
        <v>6146</v>
      </c>
      <c r="L746" s="24" t="s">
        <v>6147</v>
      </c>
      <c r="M746" s="19" t="s">
        <v>110</v>
      </c>
      <c r="N746" s="19"/>
      <c r="O746" s="19"/>
      <c r="P746" s="19"/>
      <c r="Q746" s="25" t="s">
        <v>6148</v>
      </c>
      <c r="R746" s="29">
        <v>298965.0</v>
      </c>
      <c r="S746" s="19" t="s">
        <v>101</v>
      </c>
      <c r="T746" s="19"/>
      <c r="U746" s="25"/>
      <c r="V746" s="25"/>
      <c r="W746" s="4"/>
      <c r="X746" s="4"/>
      <c r="Y746" s="4"/>
      <c r="Z746" s="4"/>
    </row>
    <row r="747" ht="15.0" hidden="1" customHeight="1">
      <c r="A747" s="19" t="s">
        <v>6149</v>
      </c>
      <c r="B747" s="19" t="s">
        <v>6150</v>
      </c>
      <c r="C747" s="20" t="s">
        <v>6151</v>
      </c>
      <c r="D747" s="20" t="s">
        <v>115</v>
      </c>
      <c r="E747" s="20" t="s">
        <v>89</v>
      </c>
      <c r="F747" s="21">
        <v>2001.0</v>
      </c>
      <c r="G747" s="21" t="s">
        <v>6152</v>
      </c>
      <c r="H747" s="23" t="s">
        <v>6153</v>
      </c>
      <c r="I747" s="21" t="s">
        <v>6154</v>
      </c>
      <c r="J747" s="19"/>
      <c r="K747" s="19"/>
      <c r="L747" s="19"/>
      <c r="M747" s="19" t="s">
        <v>110</v>
      </c>
      <c r="N747" s="19"/>
      <c r="O747" s="19"/>
      <c r="P747" s="19"/>
      <c r="Q747" s="25" t="s">
        <v>5630</v>
      </c>
      <c r="R747" s="25">
        <v>31.0</v>
      </c>
      <c r="S747" s="19" t="s">
        <v>101</v>
      </c>
      <c r="T747" s="19"/>
      <c r="U747" s="25"/>
      <c r="V747" s="25"/>
      <c r="W747" s="4"/>
      <c r="X747" s="4"/>
      <c r="Y747" s="4"/>
      <c r="Z747" s="4"/>
    </row>
    <row r="748" ht="15.0" hidden="1" customHeight="1">
      <c r="A748" s="19" t="s">
        <v>6155</v>
      </c>
      <c r="B748" s="19" t="s">
        <v>6156</v>
      </c>
      <c r="C748" s="20" t="s">
        <v>284</v>
      </c>
      <c r="D748" s="20" t="s">
        <v>188</v>
      </c>
      <c r="E748" s="20" t="s">
        <v>89</v>
      </c>
      <c r="F748" s="22">
        <v>41731.0</v>
      </c>
      <c r="G748" s="21" t="s">
        <v>6157</v>
      </c>
      <c r="H748" s="23" t="s">
        <v>6158</v>
      </c>
      <c r="I748" s="21" t="s">
        <v>6159</v>
      </c>
      <c r="J748" s="24" t="s">
        <v>6160</v>
      </c>
      <c r="K748" s="19" t="s">
        <v>6161</v>
      </c>
      <c r="L748" s="24" t="s">
        <v>6162</v>
      </c>
      <c r="M748" s="19" t="s">
        <v>110</v>
      </c>
      <c r="N748" s="19"/>
      <c r="O748" s="19" t="s">
        <v>264</v>
      </c>
      <c r="P748" s="19" t="s">
        <v>6163</v>
      </c>
      <c r="Q748" s="25" t="s">
        <v>3512</v>
      </c>
      <c r="R748" s="25">
        <v>43.0</v>
      </c>
      <c r="S748" s="19" t="s">
        <v>101</v>
      </c>
      <c r="T748" s="19"/>
      <c r="U748" s="25"/>
      <c r="V748" s="25"/>
      <c r="W748" s="4"/>
      <c r="X748" s="4"/>
      <c r="Y748" s="4"/>
      <c r="Z748" s="4"/>
    </row>
    <row r="749" ht="15.0" hidden="1" customHeight="1">
      <c r="A749" s="19" t="s">
        <v>6164</v>
      </c>
      <c r="B749" s="19" t="s">
        <v>6165</v>
      </c>
      <c r="C749" s="20" t="s">
        <v>1187</v>
      </c>
      <c r="D749" s="20" t="s">
        <v>6166</v>
      </c>
      <c r="E749" s="20" t="s">
        <v>89</v>
      </c>
      <c r="F749" s="21">
        <v>2012.0</v>
      </c>
      <c r="G749" s="21" t="s">
        <v>6167</v>
      </c>
      <c r="H749" s="23" t="s">
        <v>6168</v>
      </c>
      <c r="I749" s="21" t="s">
        <v>6169</v>
      </c>
      <c r="J749" s="24" t="s">
        <v>6170</v>
      </c>
      <c r="K749" s="19"/>
      <c r="L749" s="19"/>
      <c r="M749" s="19" t="s">
        <v>110</v>
      </c>
      <c r="N749" s="19"/>
      <c r="O749" s="19" t="s">
        <v>264</v>
      </c>
      <c r="P749" s="19" t="s">
        <v>2471</v>
      </c>
      <c r="Q749" s="25" t="s">
        <v>1400</v>
      </c>
      <c r="R749" s="25">
        <v>18.0</v>
      </c>
      <c r="S749" s="19" t="s">
        <v>101</v>
      </c>
      <c r="T749" s="19"/>
      <c r="U749" s="25"/>
      <c r="V749" s="25"/>
      <c r="W749" s="4"/>
      <c r="X749" s="4"/>
      <c r="Y749" s="4"/>
      <c r="Z749" s="4"/>
    </row>
    <row r="750" ht="15.0" hidden="1" customHeight="1">
      <c r="A750" s="19" t="s">
        <v>6171</v>
      </c>
      <c r="B750" s="19" t="s">
        <v>6171</v>
      </c>
      <c r="C750" s="20" t="s">
        <v>340</v>
      </c>
      <c r="D750" s="20" t="s">
        <v>88</v>
      </c>
      <c r="E750" s="21" t="s">
        <v>89</v>
      </c>
      <c r="F750" s="21">
        <v>2004.0</v>
      </c>
      <c r="G750" s="21" t="s">
        <v>6172</v>
      </c>
      <c r="H750" s="23" t="s">
        <v>6173</v>
      </c>
      <c r="I750" s="21" t="s">
        <v>6174</v>
      </c>
      <c r="J750" s="24" t="s">
        <v>6175</v>
      </c>
      <c r="K750" s="19"/>
      <c r="L750" s="19"/>
      <c r="M750" s="19" t="s">
        <v>110</v>
      </c>
      <c r="N750" s="19"/>
      <c r="O750" s="19"/>
      <c r="P750" s="19"/>
      <c r="Q750" s="25"/>
      <c r="R750" s="25" t="s">
        <v>2850</v>
      </c>
      <c r="S750" s="19" t="s">
        <v>101</v>
      </c>
      <c r="T750" s="19"/>
      <c r="U750" s="25"/>
      <c r="V750" s="25"/>
      <c r="W750" s="4"/>
      <c r="X750" s="4"/>
      <c r="Y750" s="4"/>
      <c r="Z750" s="4"/>
    </row>
    <row r="751" ht="15.0" hidden="1" customHeight="1">
      <c r="A751" s="19" t="s">
        <v>6176</v>
      </c>
      <c r="B751" s="19" t="s">
        <v>6177</v>
      </c>
      <c r="C751" s="20" t="s">
        <v>6178</v>
      </c>
      <c r="D751" s="20" t="s">
        <v>88</v>
      </c>
      <c r="E751" s="20" t="s">
        <v>89</v>
      </c>
      <c r="F751" s="21">
        <v>2013.0</v>
      </c>
      <c r="G751" s="21" t="s">
        <v>6179</v>
      </c>
      <c r="H751" s="23" t="s">
        <v>6180</v>
      </c>
      <c r="I751" s="21" t="s">
        <v>6181</v>
      </c>
      <c r="J751" s="24" t="s">
        <v>6182</v>
      </c>
      <c r="K751" s="19" t="s">
        <v>6183</v>
      </c>
      <c r="L751" s="24" t="s">
        <v>6184</v>
      </c>
      <c r="M751" s="19" t="s">
        <v>110</v>
      </c>
      <c r="N751" s="19"/>
      <c r="O751" s="19"/>
      <c r="P751" s="19" t="s">
        <v>2096</v>
      </c>
      <c r="Q751" s="25" t="s">
        <v>2816</v>
      </c>
      <c r="R751" s="25">
        <v>40.0</v>
      </c>
      <c r="S751" s="19" t="s">
        <v>101</v>
      </c>
      <c r="T751" s="19"/>
      <c r="U751" s="25"/>
      <c r="V751" s="25"/>
      <c r="W751" s="4"/>
      <c r="X751" s="4"/>
      <c r="Y751" s="4"/>
      <c r="Z751" s="4"/>
    </row>
    <row r="752" ht="15.0" hidden="1" customHeight="1">
      <c r="A752" s="19" t="s">
        <v>6185</v>
      </c>
      <c r="B752" s="19" t="s">
        <v>6186</v>
      </c>
      <c r="C752" s="20" t="s">
        <v>6187</v>
      </c>
      <c r="D752" s="20" t="s">
        <v>6188</v>
      </c>
      <c r="E752" s="82" t="s">
        <v>89</v>
      </c>
      <c r="F752" s="21">
        <v>2004.0</v>
      </c>
      <c r="G752" s="21" t="s">
        <v>6189</v>
      </c>
      <c r="H752" s="23" t="s">
        <v>6190</v>
      </c>
      <c r="I752" s="21" t="s">
        <v>6191</v>
      </c>
      <c r="J752" s="24" t="s">
        <v>6192</v>
      </c>
      <c r="K752" s="19" t="s">
        <v>6193</v>
      </c>
      <c r="L752" s="24" t="s">
        <v>6194</v>
      </c>
      <c r="M752" s="19" t="s">
        <v>110</v>
      </c>
      <c r="N752" s="19"/>
      <c r="O752" s="35" t="s">
        <v>221</v>
      </c>
      <c r="P752" s="19" t="s">
        <v>2096</v>
      </c>
      <c r="Q752" s="25" t="s">
        <v>266</v>
      </c>
      <c r="R752" s="25">
        <v>50.0</v>
      </c>
      <c r="S752" s="19" t="s">
        <v>101</v>
      </c>
      <c r="T752" s="19"/>
      <c r="U752" s="25"/>
      <c r="V752" s="25"/>
      <c r="W752" s="4"/>
      <c r="X752" s="4"/>
      <c r="Y752" s="4"/>
      <c r="Z752" s="4"/>
    </row>
    <row r="753" ht="15.0" hidden="1" customHeight="1">
      <c r="A753" s="19" t="s">
        <v>6195</v>
      </c>
      <c r="B753" s="19" t="s">
        <v>6195</v>
      </c>
      <c r="C753" s="20" t="s">
        <v>1307</v>
      </c>
      <c r="D753" s="20" t="s">
        <v>1094</v>
      </c>
      <c r="E753" s="20" t="s">
        <v>151</v>
      </c>
      <c r="F753" s="21">
        <v>2015.0</v>
      </c>
      <c r="G753" s="21" t="s">
        <v>6196</v>
      </c>
      <c r="H753" s="23" t="s">
        <v>6197</v>
      </c>
      <c r="I753" s="21" t="s">
        <v>6198</v>
      </c>
      <c r="J753" s="24" t="s">
        <v>6199</v>
      </c>
      <c r="K753" s="19"/>
      <c r="L753" s="19"/>
      <c r="M753" s="19" t="s">
        <v>110</v>
      </c>
      <c r="N753" s="19"/>
      <c r="O753" s="19" t="s">
        <v>6200</v>
      </c>
      <c r="P753" s="19"/>
      <c r="Q753" s="25" t="s">
        <v>5966</v>
      </c>
      <c r="R753" s="25">
        <v>15.0</v>
      </c>
      <c r="S753" s="19" t="s">
        <v>101</v>
      </c>
      <c r="T753" s="19"/>
      <c r="U753" s="25"/>
      <c r="V753" s="25"/>
      <c r="W753" s="4"/>
      <c r="X753" s="4"/>
      <c r="Y753" s="4"/>
      <c r="Z753" s="4"/>
    </row>
    <row r="754" ht="15.0" hidden="1" customHeight="1">
      <c r="A754" s="19" t="s">
        <v>3371</v>
      </c>
      <c r="B754" s="19" t="s">
        <v>6201</v>
      </c>
      <c r="C754" s="33" t="s">
        <v>2657</v>
      </c>
      <c r="D754" s="32" t="s">
        <v>920</v>
      </c>
      <c r="E754" s="32" t="s">
        <v>89</v>
      </c>
      <c r="F754" s="19"/>
      <c r="G754" s="21" t="s">
        <v>6202</v>
      </c>
      <c r="H754" s="23" t="s">
        <v>6203</v>
      </c>
      <c r="I754" s="21" t="s">
        <v>6204</v>
      </c>
      <c r="J754" s="24" t="s">
        <v>6205</v>
      </c>
      <c r="K754" s="19" t="s">
        <v>6206</v>
      </c>
      <c r="L754" s="24" t="s">
        <v>6207</v>
      </c>
      <c r="M754" s="19" t="s">
        <v>110</v>
      </c>
      <c r="N754" s="19"/>
      <c r="O754" s="19" t="s">
        <v>221</v>
      </c>
      <c r="P754" s="19" t="s">
        <v>884</v>
      </c>
      <c r="Q754" s="25" t="s">
        <v>6208</v>
      </c>
      <c r="R754" s="25">
        <v>200.0</v>
      </c>
      <c r="S754" s="19" t="s">
        <v>159</v>
      </c>
      <c r="T754" s="19" t="s">
        <v>6209</v>
      </c>
      <c r="U754" s="25"/>
      <c r="V754" s="25">
        <v>2020.0</v>
      </c>
      <c r="W754" s="4"/>
      <c r="X754" s="4"/>
      <c r="Y754" s="4"/>
      <c r="Z754" s="4"/>
    </row>
    <row r="755" ht="15.0" hidden="1" customHeight="1">
      <c r="A755" s="19" t="s">
        <v>6210</v>
      </c>
      <c r="B755" s="19" t="s">
        <v>6211</v>
      </c>
      <c r="C755" s="20" t="s">
        <v>6212</v>
      </c>
      <c r="D755" s="20" t="s">
        <v>88</v>
      </c>
      <c r="E755" s="20" t="s">
        <v>89</v>
      </c>
      <c r="F755" s="21">
        <v>1997.0</v>
      </c>
      <c r="G755" s="21" t="s">
        <v>6213</v>
      </c>
      <c r="H755" s="23" t="s">
        <v>6214</v>
      </c>
      <c r="I755" s="21" t="s">
        <v>6215</v>
      </c>
      <c r="J755" s="24" t="s">
        <v>6216</v>
      </c>
      <c r="K755" s="19" t="s">
        <v>6217</v>
      </c>
      <c r="L755" s="24" t="s">
        <v>6218</v>
      </c>
      <c r="M755" s="19" t="s">
        <v>110</v>
      </c>
      <c r="N755" s="19"/>
      <c r="O755" s="19"/>
      <c r="P755" s="19"/>
      <c r="Q755" s="25" t="s">
        <v>4439</v>
      </c>
      <c r="R755" s="25">
        <v>29.0</v>
      </c>
      <c r="S755" s="19" t="s">
        <v>101</v>
      </c>
      <c r="T755" s="19"/>
      <c r="U755" s="25"/>
      <c r="V755" s="25"/>
      <c r="W755" s="4"/>
      <c r="X755" s="4"/>
      <c r="Y755" s="4"/>
      <c r="Z755" s="4"/>
    </row>
    <row r="756" ht="15.0" hidden="1" customHeight="1">
      <c r="A756" s="21" t="s">
        <v>6219</v>
      </c>
      <c r="B756" s="19"/>
      <c r="C756" s="20"/>
      <c r="D756" s="20"/>
      <c r="E756" s="20"/>
      <c r="F756" s="31"/>
      <c r="G756" s="31"/>
      <c r="H756" s="23" t="s">
        <v>6220</v>
      </c>
      <c r="I756" s="21"/>
      <c r="J756" s="19"/>
      <c r="K756" s="19"/>
      <c r="L756" s="19"/>
      <c r="M756" s="21" t="s">
        <v>110</v>
      </c>
      <c r="N756" s="19"/>
      <c r="O756" s="25"/>
      <c r="P756" s="19"/>
      <c r="Q756" s="25"/>
      <c r="R756" s="25"/>
      <c r="S756" s="21" t="s">
        <v>101</v>
      </c>
      <c r="T756" s="19"/>
      <c r="U756" s="25"/>
      <c r="V756" s="25"/>
      <c r="W756" s="4"/>
      <c r="X756" s="4"/>
      <c r="Y756" s="4"/>
      <c r="Z756" s="4"/>
    </row>
    <row r="757" ht="15.0" hidden="1" customHeight="1">
      <c r="A757" s="19" t="s">
        <v>6221</v>
      </c>
      <c r="B757" s="19" t="s">
        <v>6222</v>
      </c>
      <c r="C757" s="20" t="s">
        <v>6223</v>
      </c>
      <c r="D757" s="20" t="s">
        <v>88</v>
      </c>
      <c r="E757" s="20" t="s">
        <v>89</v>
      </c>
      <c r="F757" s="31">
        <v>1996.0</v>
      </c>
      <c r="G757" s="31" t="s">
        <v>6224</v>
      </c>
      <c r="H757" s="23" t="s">
        <v>6225</v>
      </c>
      <c r="I757" s="21" t="s">
        <v>6226</v>
      </c>
      <c r="J757" s="24" t="s">
        <v>6227</v>
      </c>
      <c r="K757" s="19"/>
      <c r="L757" s="19"/>
      <c r="M757" s="19" t="s">
        <v>110</v>
      </c>
      <c r="N757" s="19"/>
      <c r="O757" s="35" t="s">
        <v>244</v>
      </c>
      <c r="P757" s="19" t="s">
        <v>6228</v>
      </c>
      <c r="Q757" s="25" t="s">
        <v>827</v>
      </c>
      <c r="R757" s="25">
        <v>139.0</v>
      </c>
      <c r="S757" s="19" t="s">
        <v>159</v>
      </c>
      <c r="T757" s="19" t="s">
        <v>6229</v>
      </c>
      <c r="U757" s="25"/>
      <c r="V757" s="25">
        <v>2019.0</v>
      </c>
      <c r="W757" s="4"/>
      <c r="X757" s="4"/>
      <c r="Y757" s="4"/>
      <c r="Z757" s="4"/>
    </row>
    <row r="758" ht="15.0" hidden="1" customHeight="1">
      <c r="A758" s="19" t="s">
        <v>6230</v>
      </c>
      <c r="B758" s="19" t="s">
        <v>6231</v>
      </c>
      <c r="C758" s="20" t="s">
        <v>87</v>
      </c>
      <c r="D758" s="20" t="s">
        <v>88</v>
      </c>
      <c r="E758" s="20" t="s">
        <v>89</v>
      </c>
      <c r="F758" s="19"/>
      <c r="G758" s="21" t="s">
        <v>6232</v>
      </c>
      <c r="H758" s="23" t="s">
        <v>6233</v>
      </c>
      <c r="I758" s="21" t="s">
        <v>6234</v>
      </c>
      <c r="J758" s="24" t="s">
        <v>6235</v>
      </c>
      <c r="K758" s="19"/>
      <c r="L758" s="19"/>
      <c r="M758" s="19" t="s">
        <v>110</v>
      </c>
      <c r="N758" s="19"/>
      <c r="O758" s="19"/>
      <c r="P758" s="19"/>
      <c r="Q758" s="25" t="s">
        <v>2797</v>
      </c>
      <c r="R758" s="25">
        <v>102.0</v>
      </c>
      <c r="S758" s="19" t="s">
        <v>101</v>
      </c>
      <c r="T758" s="19"/>
      <c r="U758" s="25"/>
      <c r="V758" s="25"/>
      <c r="W758" s="4"/>
      <c r="X758" s="4"/>
      <c r="Y758" s="4"/>
      <c r="Z758" s="4"/>
    </row>
    <row r="759" ht="15.0" hidden="1" customHeight="1">
      <c r="A759" s="19" t="s">
        <v>6236</v>
      </c>
      <c r="B759" s="19" t="s">
        <v>6237</v>
      </c>
      <c r="C759" s="20" t="s">
        <v>1830</v>
      </c>
      <c r="D759" s="20" t="s">
        <v>1831</v>
      </c>
      <c r="E759" s="20" t="s">
        <v>89</v>
      </c>
      <c r="F759" s="21">
        <v>2017.0</v>
      </c>
      <c r="G759" s="21" t="s">
        <v>6238</v>
      </c>
      <c r="H759" s="23" t="s">
        <v>6239</v>
      </c>
      <c r="I759" s="21" t="s">
        <v>6240</v>
      </c>
      <c r="J759" s="24" t="s">
        <v>6241</v>
      </c>
      <c r="K759" s="19" t="s">
        <v>6242</v>
      </c>
      <c r="L759" s="24" t="s">
        <v>6243</v>
      </c>
      <c r="M759" s="19" t="s">
        <v>110</v>
      </c>
      <c r="N759" s="19"/>
      <c r="O759" s="19" t="s">
        <v>133</v>
      </c>
      <c r="P759" s="19" t="s">
        <v>6244</v>
      </c>
      <c r="Q759" s="25" t="s">
        <v>6245</v>
      </c>
      <c r="R759" s="25">
        <v>11.0</v>
      </c>
      <c r="S759" s="19" t="s">
        <v>101</v>
      </c>
      <c r="T759" s="19"/>
      <c r="U759" s="25"/>
      <c r="V759" s="25"/>
      <c r="W759" s="4"/>
      <c r="X759" s="4"/>
      <c r="Y759" s="4"/>
      <c r="Z759" s="4"/>
    </row>
    <row r="760" ht="15.0" hidden="1" customHeight="1">
      <c r="A760" s="19" t="s">
        <v>6246</v>
      </c>
      <c r="B760" s="19" t="s">
        <v>6247</v>
      </c>
      <c r="C760" s="20" t="s">
        <v>1187</v>
      </c>
      <c r="D760" s="20" t="s">
        <v>364</v>
      </c>
      <c r="E760" s="20" t="s">
        <v>89</v>
      </c>
      <c r="F760" s="22">
        <v>40781.0</v>
      </c>
      <c r="G760" s="21" t="s">
        <v>6248</v>
      </c>
      <c r="H760" s="23" t="s">
        <v>6249</v>
      </c>
      <c r="I760" s="21" t="s">
        <v>6250</v>
      </c>
      <c r="J760" s="19"/>
      <c r="K760" s="19"/>
      <c r="L760" s="19"/>
      <c r="M760" s="19" t="s">
        <v>110</v>
      </c>
      <c r="N760" s="19"/>
      <c r="O760" s="19"/>
      <c r="P760" s="19"/>
      <c r="Q760" s="25" t="s">
        <v>4281</v>
      </c>
      <c r="R760" s="39">
        <v>44106.0</v>
      </c>
      <c r="S760" s="19" t="s">
        <v>101</v>
      </c>
      <c r="T760" s="19"/>
      <c r="U760" s="25"/>
      <c r="V760" s="25"/>
      <c r="W760" s="4"/>
      <c r="X760" s="4"/>
      <c r="Y760" s="4"/>
      <c r="Z760" s="4"/>
    </row>
    <row r="761" ht="15.0" hidden="1" customHeight="1">
      <c r="A761" s="19" t="s">
        <v>6251</v>
      </c>
      <c r="B761" s="19" t="s">
        <v>6252</v>
      </c>
      <c r="C761" s="19"/>
      <c r="D761" s="19"/>
      <c r="E761" s="19"/>
      <c r="F761" s="37">
        <v>43466.0</v>
      </c>
      <c r="G761" s="21" t="s">
        <v>6253</v>
      </c>
      <c r="H761" s="23" t="s">
        <v>6254</v>
      </c>
      <c r="I761" s="21" t="s">
        <v>6255</v>
      </c>
      <c r="J761" s="24" t="s">
        <v>6256</v>
      </c>
      <c r="K761" s="19" t="s">
        <v>6257</v>
      </c>
      <c r="L761" s="24" t="s">
        <v>6258</v>
      </c>
      <c r="M761" s="19" t="s">
        <v>110</v>
      </c>
      <c r="N761" s="19"/>
      <c r="O761" s="19"/>
      <c r="P761" s="19"/>
      <c r="Q761" s="25" t="s">
        <v>147</v>
      </c>
      <c r="R761" s="25">
        <v>26.0</v>
      </c>
      <c r="S761" s="19" t="s">
        <v>101</v>
      </c>
      <c r="T761" s="19"/>
      <c r="U761" s="25"/>
      <c r="V761" s="25"/>
      <c r="W761" s="4"/>
      <c r="X761" s="4"/>
      <c r="Y761" s="4"/>
      <c r="Z761" s="4"/>
    </row>
    <row r="762" ht="15.0" hidden="1" customHeight="1">
      <c r="A762" s="19" t="s">
        <v>6259</v>
      </c>
      <c r="B762" s="19" t="s">
        <v>6260</v>
      </c>
      <c r="C762" s="20" t="s">
        <v>4899</v>
      </c>
      <c r="D762" s="20" t="s">
        <v>4900</v>
      </c>
      <c r="E762" s="20" t="s">
        <v>89</v>
      </c>
      <c r="F762" s="19"/>
      <c r="G762" s="21" t="s">
        <v>6261</v>
      </c>
      <c r="H762" s="23" t="s">
        <v>6262</v>
      </c>
      <c r="I762" s="21" t="s">
        <v>6263</v>
      </c>
      <c r="J762" s="24" t="s">
        <v>6264</v>
      </c>
      <c r="K762" s="19" t="s">
        <v>6265</v>
      </c>
      <c r="L762" s="24" t="s">
        <v>6266</v>
      </c>
      <c r="M762" s="19" t="s">
        <v>110</v>
      </c>
      <c r="N762" s="19"/>
      <c r="O762" s="19" t="s">
        <v>407</v>
      </c>
      <c r="P762" s="19" t="s">
        <v>3896</v>
      </c>
      <c r="Q762" s="25" t="s">
        <v>6267</v>
      </c>
      <c r="R762" s="25">
        <v>241.0</v>
      </c>
      <c r="S762" s="19" t="s">
        <v>101</v>
      </c>
      <c r="T762" s="19"/>
      <c r="U762" s="25"/>
      <c r="V762" s="25"/>
      <c r="W762" s="4"/>
      <c r="X762" s="4"/>
      <c r="Y762" s="4"/>
      <c r="Z762" s="4"/>
    </row>
    <row r="763" ht="15.0" hidden="1" customHeight="1">
      <c r="A763" s="19" t="s">
        <v>6268</v>
      </c>
      <c r="B763" s="19" t="s">
        <v>6269</v>
      </c>
      <c r="C763" s="33" t="s">
        <v>6270</v>
      </c>
      <c r="D763" s="32" t="s">
        <v>773</v>
      </c>
      <c r="E763" s="32" t="s">
        <v>151</v>
      </c>
      <c r="F763" s="37">
        <v>42430.0</v>
      </c>
      <c r="G763" s="21" t="s">
        <v>6271</v>
      </c>
      <c r="H763" s="23" t="s">
        <v>6272</v>
      </c>
      <c r="I763" s="21" t="s">
        <v>6273</v>
      </c>
      <c r="J763" s="24" t="s">
        <v>6274</v>
      </c>
      <c r="K763" s="19" t="s">
        <v>6275</v>
      </c>
      <c r="L763" s="24" t="s">
        <v>6276</v>
      </c>
      <c r="M763" s="19" t="s">
        <v>110</v>
      </c>
      <c r="N763" s="19"/>
      <c r="O763" s="19" t="s">
        <v>371</v>
      </c>
      <c r="P763" s="19" t="s">
        <v>2108</v>
      </c>
      <c r="Q763" s="25" t="s">
        <v>147</v>
      </c>
      <c r="R763" s="25">
        <v>29.0</v>
      </c>
      <c r="S763" s="19" t="s">
        <v>101</v>
      </c>
      <c r="T763" s="19"/>
      <c r="U763" s="25"/>
      <c r="V763" s="25"/>
      <c r="W763" s="4"/>
      <c r="X763" s="4"/>
      <c r="Y763" s="4"/>
      <c r="Z763" s="4"/>
    </row>
    <row r="764" ht="15.0" hidden="1" customHeight="1">
      <c r="A764" s="19" t="s">
        <v>6277</v>
      </c>
      <c r="B764" s="19" t="s">
        <v>6278</v>
      </c>
      <c r="C764" s="20" t="s">
        <v>1477</v>
      </c>
      <c r="D764" s="20" t="s">
        <v>261</v>
      </c>
      <c r="E764" s="20" t="s">
        <v>89</v>
      </c>
      <c r="F764" s="21">
        <v>1982.0</v>
      </c>
      <c r="G764" s="21" t="s">
        <v>6279</v>
      </c>
      <c r="H764" s="23" t="s">
        <v>6280</v>
      </c>
      <c r="I764" s="21" t="s">
        <v>6281</v>
      </c>
      <c r="J764" s="24" t="s">
        <v>6282</v>
      </c>
      <c r="K764" s="19" t="s">
        <v>6283</v>
      </c>
      <c r="L764" s="24" t="s">
        <v>6284</v>
      </c>
      <c r="M764" s="19" t="s">
        <v>110</v>
      </c>
      <c r="N764" s="19"/>
      <c r="O764" s="19"/>
      <c r="P764" s="19"/>
      <c r="Q764" s="25" t="s">
        <v>4076</v>
      </c>
      <c r="R764" s="25" t="s">
        <v>3626</v>
      </c>
      <c r="S764" s="19" t="s">
        <v>101</v>
      </c>
      <c r="T764" s="19"/>
      <c r="U764" s="25"/>
      <c r="V764" s="25"/>
      <c r="W764" s="4"/>
      <c r="X764" s="4"/>
      <c r="Y764" s="4"/>
      <c r="Z764" s="4"/>
    </row>
    <row r="765" ht="15.0" hidden="1" customHeight="1">
      <c r="A765" s="19" t="s">
        <v>6285</v>
      </c>
      <c r="B765" s="19" t="s">
        <v>6286</v>
      </c>
      <c r="C765" s="20" t="s">
        <v>115</v>
      </c>
      <c r="D765" s="20" t="s">
        <v>115</v>
      </c>
      <c r="E765" s="20" t="s">
        <v>89</v>
      </c>
      <c r="F765" s="31">
        <v>2010.0</v>
      </c>
      <c r="G765" s="31" t="s">
        <v>6287</v>
      </c>
      <c r="H765" s="23" t="s">
        <v>6288</v>
      </c>
      <c r="I765" s="21" t="s">
        <v>6289</v>
      </c>
      <c r="J765" s="19"/>
      <c r="K765" s="19" t="s">
        <v>6290</v>
      </c>
      <c r="L765" s="24" t="s">
        <v>6291</v>
      </c>
      <c r="M765" s="19" t="s">
        <v>110</v>
      </c>
      <c r="N765" s="19"/>
      <c r="O765" s="19" t="s">
        <v>407</v>
      </c>
      <c r="P765" s="19" t="s">
        <v>6292</v>
      </c>
      <c r="Q765" s="25" t="s">
        <v>1059</v>
      </c>
      <c r="R765" s="25">
        <v>138.0</v>
      </c>
      <c r="S765" s="19" t="s">
        <v>101</v>
      </c>
      <c r="T765" s="19"/>
      <c r="U765" s="25"/>
      <c r="V765" s="25"/>
      <c r="W765" s="4"/>
      <c r="X765" s="4"/>
      <c r="Y765" s="4"/>
      <c r="Z765" s="4"/>
    </row>
    <row r="766" ht="15.0" hidden="1" customHeight="1">
      <c r="A766" s="19" t="s">
        <v>6293</v>
      </c>
      <c r="B766" s="19" t="s">
        <v>6294</v>
      </c>
      <c r="C766" s="20" t="s">
        <v>6295</v>
      </c>
      <c r="D766" s="20" t="s">
        <v>227</v>
      </c>
      <c r="E766" s="20" t="s">
        <v>89</v>
      </c>
      <c r="F766" s="22">
        <v>39539.0</v>
      </c>
      <c r="G766" s="21" t="s">
        <v>6296</v>
      </c>
      <c r="H766" s="23" t="s">
        <v>6297</v>
      </c>
      <c r="I766" s="21" t="s">
        <v>6298</v>
      </c>
      <c r="J766" s="24" t="s">
        <v>6299</v>
      </c>
      <c r="K766" s="19" t="s">
        <v>6300</v>
      </c>
      <c r="L766" s="24" t="s">
        <v>6301</v>
      </c>
      <c r="M766" s="19" t="s">
        <v>110</v>
      </c>
      <c r="N766" s="19"/>
      <c r="O766" s="19" t="s">
        <v>221</v>
      </c>
      <c r="P766" s="19"/>
      <c r="Q766" s="25" t="s">
        <v>6302</v>
      </c>
      <c r="R766" s="25" t="s">
        <v>500</v>
      </c>
      <c r="S766" s="19" t="s">
        <v>159</v>
      </c>
      <c r="T766" s="19" t="s">
        <v>5193</v>
      </c>
      <c r="U766" s="36"/>
      <c r="V766" s="36">
        <v>42997.0</v>
      </c>
      <c r="W766" s="4"/>
      <c r="X766" s="4"/>
      <c r="Y766" s="4"/>
      <c r="Z766" s="4"/>
    </row>
    <row r="767" ht="15.0" hidden="1" customHeight="1">
      <c r="A767" s="19" t="s">
        <v>6303</v>
      </c>
      <c r="B767" s="19" t="s">
        <v>6304</v>
      </c>
      <c r="C767" s="20" t="s">
        <v>6305</v>
      </c>
      <c r="D767" s="20" t="s">
        <v>6306</v>
      </c>
      <c r="E767" s="20" t="s">
        <v>1340</v>
      </c>
      <c r="F767" s="22">
        <v>39239.0</v>
      </c>
      <c r="G767" s="21" t="s">
        <v>6307</v>
      </c>
      <c r="H767" s="30" t="s">
        <v>6308</v>
      </c>
      <c r="I767" s="21" t="s">
        <v>6309</v>
      </c>
      <c r="J767" s="24" t="s">
        <v>6310</v>
      </c>
      <c r="K767" s="19"/>
      <c r="L767" s="19"/>
      <c r="M767" s="19" t="s">
        <v>110</v>
      </c>
      <c r="N767" s="19"/>
      <c r="O767" s="19"/>
      <c r="P767" s="19"/>
      <c r="Q767" s="25" t="s">
        <v>158</v>
      </c>
      <c r="R767" s="25" t="s">
        <v>465</v>
      </c>
      <c r="S767" s="19" t="s">
        <v>159</v>
      </c>
      <c r="T767" s="19" t="s">
        <v>6311</v>
      </c>
      <c r="U767" s="36"/>
      <c r="V767" s="36">
        <v>44141.0</v>
      </c>
      <c r="W767" s="4"/>
      <c r="X767" s="4"/>
      <c r="Y767" s="4"/>
      <c r="Z767" s="4"/>
    </row>
    <row r="768" ht="15.0" hidden="1" customHeight="1">
      <c r="A768" s="19" t="s">
        <v>6312</v>
      </c>
      <c r="B768" s="19" t="s">
        <v>6313</v>
      </c>
      <c r="C768" s="20" t="s">
        <v>1187</v>
      </c>
      <c r="D768" s="20" t="s">
        <v>6166</v>
      </c>
      <c r="E768" s="20" t="s">
        <v>89</v>
      </c>
      <c r="F768" s="21">
        <v>2017.0</v>
      </c>
      <c r="G768" s="21" t="s">
        <v>6314</v>
      </c>
      <c r="H768" s="23" t="s">
        <v>6315</v>
      </c>
      <c r="I768" s="21" t="s">
        <v>6316</v>
      </c>
      <c r="J768" s="24" t="s">
        <v>6317</v>
      </c>
      <c r="K768" s="19"/>
      <c r="L768" s="19"/>
      <c r="M768" s="19" t="s">
        <v>110</v>
      </c>
      <c r="N768" s="19"/>
      <c r="O768" s="19" t="s">
        <v>371</v>
      </c>
      <c r="P768" s="19" t="s">
        <v>6318</v>
      </c>
      <c r="Q768" s="25"/>
      <c r="R768" s="25" t="s">
        <v>112</v>
      </c>
      <c r="S768" s="19" t="s">
        <v>101</v>
      </c>
      <c r="T768" s="19"/>
      <c r="U768" s="25"/>
      <c r="V768" s="25"/>
      <c r="W768" s="4"/>
      <c r="X768" s="4"/>
      <c r="Y768" s="4"/>
      <c r="Z768" s="4"/>
    </row>
    <row r="769" ht="15.0" hidden="1" customHeight="1">
      <c r="A769" s="19" t="s">
        <v>6319</v>
      </c>
      <c r="B769" s="19" t="s">
        <v>6319</v>
      </c>
      <c r="C769" s="20" t="s">
        <v>6320</v>
      </c>
      <c r="D769" s="20" t="s">
        <v>6321</v>
      </c>
      <c r="E769" s="21" t="s">
        <v>89</v>
      </c>
      <c r="F769" s="21">
        <v>1835.0</v>
      </c>
      <c r="G769" s="21" t="s">
        <v>6322</v>
      </c>
      <c r="H769" s="23" t="s">
        <v>6323</v>
      </c>
      <c r="I769" s="21" t="s">
        <v>6324</v>
      </c>
      <c r="J769" s="24" t="s">
        <v>6325</v>
      </c>
      <c r="K769" s="19"/>
      <c r="L769" s="19"/>
      <c r="M769" s="19" t="s">
        <v>110</v>
      </c>
      <c r="N769" s="19"/>
      <c r="O769" s="19" t="s">
        <v>635</v>
      </c>
      <c r="P769" s="19" t="s">
        <v>2416</v>
      </c>
      <c r="Q769" s="25" t="s">
        <v>6326</v>
      </c>
      <c r="R769" s="25">
        <v>5500.0</v>
      </c>
      <c r="S769" s="19" t="s">
        <v>101</v>
      </c>
      <c r="T769" s="19"/>
      <c r="U769" s="25"/>
      <c r="V769" s="25"/>
      <c r="W769" s="4"/>
      <c r="X769" s="4"/>
      <c r="Y769" s="4"/>
      <c r="Z769" s="4"/>
    </row>
    <row r="770" ht="15.0" hidden="1" customHeight="1">
      <c r="A770" s="19" t="s">
        <v>6327</v>
      </c>
      <c r="B770" s="19" t="s">
        <v>6328</v>
      </c>
      <c r="C770" s="20" t="s">
        <v>315</v>
      </c>
      <c r="D770" s="20" t="s">
        <v>261</v>
      </c>
      <c r="E770" s="20" t="s">
        <v>89</v>
      </c>
      <c r="F770" s="21">
        <v>2005.0</v>
      </c>
      <c r="G770" s="21" t="s">
        <v>6329</v>
      </c>
      <c r="H770" s="23" t="s">
        <v>6330</v>
      </c>
      <c r="I770" s="21" t="s">
        <v>6331</v>
      </c>
      <c r="J770" s="24" t="s">
        <v>6332</v>
      </c>
      <c r="K770" s="19" t="s">
        <v>6333</v>
      </c>
      <c r="L770" s="24" t="s">
        <v>6334</v>
      </c>
      <c r="M770" s="19" t="s">
        <v>110</v>
      </c>
      <c r="N770" s="19"/>
      <c r="O770" s="19" t="s">
        <v>221</v>
      </c>
      <c r="P770" s="19"/>
      <c r="Q770" s="25" t="s">
        <v>6335</v>
      </c>
      <c r="R770" s="25">
        <v>241.0</v>
      </c>
      <c r="S770" s="19" t="s">
        <v>101</v>
      </c>
      <c r="T770" s="19"/>
      <c r="U770" s="25"/>
      <c r="V770" s="25"/>
      <c r="W770" s="4"/>
      <c r="X770" s="4"/>
      <c r="Y770" s="4"/>
      <c r="Z770" s="4"/>
    </row>
    <row r="771" ht="15.0" hidden="1" customHeight="1">
      <c r="A771" s="19" t="s">
        <v>6336</v>
      </c>
      <c r="B771" s="19" t="s">
        <v>6337</v>
      </c>
      <c r="C771" s="20" t="s">
        <v>1285</v>
      </c>
      <c r="D771" s="20" t="s">
        <v>413</v>
      </c>
      <c r="E771" s="20" t="s">
        <v>89</v>
      </c>
      <c r="F771" s="21">
        <v>2012.0</v>
      </c>
      <c r="G771" s="21" t="s">
        <v>6338</v>
      </c>
      <c r="H771" s="23" t="s">
        <v>6339</v>
      </c>
      <c r="I771" s="21" t="s">
        <v>6340</v>
      </c>
      <c r="J771" s="24" t="s">
        <v>6341</v>
      </c>
      <c r="K771" s="19" t="s">
        <v>6342</v>
      </c>
      <c r="L771" s="24" t="s">
        <v>6343</v>
      </c>
      <c r="M771" s="19" t="s">
        <v>110</v>
      </c>
      <c r="N771" s="19"/>
      <c r="O771" s="19" t="s">
        <v>133</v>
      </c>
      <c r="P771" s="19" t="s">
        <v>6344</v>
      </c>
      <c r="Q771" s="25" t="s">
        <v>946</v>
      </c>
      <c r="R771" s="25">
        <v>30.0</v>
      </c>
      <c r="S771" s="19" t="s">
        <v>101</v>
      </c>
      <c r="T771" s="19"/>
      <c r="U771" s="25"/>
      <c r="V771" s="25"/>
      <c r="W771" s="4"/>
      <c r="X771" s="4"/>
      <c r="Y771" s="4"/>
      <c r="Z771" s="4"/>
    </row>
    <row r="772" ht="15.0" customHeight="1">
      <c r="A772" s="19" t="s">
        <v>6345</v>
      </c>
      <c r="B772" s="19" t="s">
        <v>6346</v>
      </c>
      <c r="C772" s="20" t="s">
        <v>87</v>
      </c>
      <c r="D772" s="20" t="s">
        <v>88</v>
      </c>
      <c r="E772" s="21" t="s">
        <v>89</v>
      </c>
      <c r="F772" s="37">
        <v>36617.0</v>
      </c>
      <c r="G772" s="21" t="s">
        <v>6347</v>
      </c>
      <c r="H772" s="30" t="s">
        <v>6348</v>
      </c>
      <c r="I772" s="21" t="s">
        <v>6349</v>
      </c>
      <c r="J772" s="24" t="s">
        <v>6350</v>
      </c>
      <c r="K772" s="19" t="s">
        <v>6351</v>
      </c>
      <c r="L772" s="24" t="s">
        <v>6352</v>
      </c>
      <c r="M772" s="19" t="s">
        <v>96</v>
      </c>
      <c r="N772" s="19" t="s">
        <v>6353</v>
      </c>
      <c r="O772" s="19" t="s">
        <v>2327</v>
      </c>
      <c r="P772" s="19" t="s">
        <v>6354</v>
      </c>
      <c r="Q772" s="25" t="s">
        <v>6355</v>
      </c>
      <c r="R772" s="29">
        <v>1098.0</v>
      </c>
      <c r="S772" s="19" t="s">
        <v>159</v>
      </c>
      <c r="T772" s="19" t="s">
        <v>6356</v>
      </c>
      <c r="U772" s="25"/>
      <c r="V772" s="25">
        <v>2020.0</v>
      </c>
      <c r="W772" s="4"/>
      <c r="X772" s="4"/>
      <c r="Y772" s="4"/>
      <c r="Z772" s="4"/>
    </row>
    <row r="773" ht="15.0" hidden="1" customHeight="1">
      <c r="A773" s="19" t="s">
        <v>4382</v>
      </c>
      <c r="B773" s="19" t="s">
        <v>6357</v>
      </c>
      <c r="C773" s="20" t="s">
        <v>284</v>
      </c>
      <c r="D773" s="20" t="s">
        <v>188</v>
      </c>
      <c r="E773" s="20" t="s">
        <v>89</v>
      </c>
      <c r="F773" s="21">
        <v>1994.0</v>
      </c>
      <c r="G773" s="21" t="s">
        <v>6358</v>
      </c>
      <c r="H773" s="23" t="s">
        <v>6359</v>
      </c>
      <c r="I773" s="21" t="s">
        <v>6360</v>
      </c>
      <c r="J773" s="24" t="s">
        <v>6361</v>
      </c>
      <c r="K773" s="19" t="s">
        <v>6362</v>
      </c>
      <c r="L773" s="24" t="s">
        <v>6363</v>
      </c>
      <c r="M773" s="21" t="s">
        <v>110</v>
      </c>
      <c r="N773" s="19"/>
      <c r="O773" s="19" t="s">
        <v>635</v>
      </c>
      <c r="P773" s="19" t="s">
        <v>2507</v>
      </c>
      <c r="Q773" s="25" t="s">
        <v>6364</v>
      </c>
      <c r="R773" s="29">
        <v>2300.0</v>
      </c>
      <c r="S773" s="19" t="s">
        <v>159</v>
      </c>
      <c r="T773" s="19" t="s">
        <v>2566</v>
      </c>
      <c r="U773" s="36"/>
      <c r="V773" s="36">
        <v>44131.0</v>
      </c>
      <c r="W773" s="4"/>
      <c r="X773" s="4"/>
      <c r="Y773" s="4"/>
      <c r="Z773" s="4"/>
    </row>
    <row r="774" ht="15.0" hidden="1" customHeight="1">
      <c r="A774" s="19" t="s">
        <v>6365</v>
      </c>
      <c r="B774" s="19" t="s">
        <v>6366</v>
      </c>
      <c r="C774" s="20" t="s">
        <v>4236</v>
      </c>
      <c r="D774" s="20" t="s">
        <v>6367</v>
      </c>
      <c r="E774" s="20" t="s">
        <v>140</v>
      </c>
      <c r="F774" s="22">
        <v>39933.0</v>
      </c>
      <c r="G774" s="21" t="s">
        <v>6368</v>
      </c>
      <c r="H774" s="23" t="s">
        <v>6369</v>
      </c>
      <c r="I774" s="19"/>
      <c r="J774" s="19"/>
      <c r="K774" s="19" t="s">
        <v>6370</v>
      </c>
      <c r="L774" s="24" t="s">
        <v>6371</v>
      </c>
      <c r="M774" s="19" t="s">
        <v>110</v>
      </c>
      <c r="N774" s="19"/>
      <c r="O774" s="19"/>
      <c r="P774" s="19"/>
      <c r="Q774" s="25"/>
      <c r="R774" s="25"/>
      <c r="S774" s="19"/>
      <c r="T774" s="19"/>
      <c r="U774" s="25"/>
      <c r="V774" s="25"/>
      <c r="W774" s="4"/>
      <c r="X774" s="4"/>
      <c r="Y774" s="4"/>
      <c r="Z774" s="4"/>
    </row>
    <row r="775" ht="15.0" hidden="1" customHeight="1">
      <c r="A775" s="19" t="s">
        <v>6372</v>
      </c>
      <c r="B775" s="19" t="s">
        <v>6373</v>
      </c>
      <c r="C775" s="20" t="s">
        <v>6374</v>
      </c>
      <c r="D775" s="21" t="s">
        <v>1119</v>
      </c>
      <c r="E775" s="21" t="s">
        <v>89</v>
      </c>
      <c r="F775" s="21">
        <v>1999.0</v>
      </c>
      <c r="G775" s="21" t="s">
        <v>6375</v>
      </c>
      <c r="H775" s="23" t="s">
        <v>6376</v>
      </c>
      <c r="I775" s="21" t="s">
        <v>6377</v>
      </c>
      <c r="J775" s="24" t="s">
        <v>6378</v>
      </c>
      <c r="K775" s="19"/>
      <c r="L775" s="19"/>
      <c r="M775" s="19" t="s">
        <v>110</v>
      </c>
      <c r="N775" s="19"/>
      <c r="O775" s="19"/>
      <c r="P775" s="19"/>
      <c r="Q775" s="25" t="s">
        <v>2374</v>
      </c>
      <c r="R775" s="25">
        <v>70.0</v>
      </c>
      <c r="S775" s="19" t="s">
        <v>101</v>
      </c>
      <c r="T775" s="19"/>
      <c r="U775" s="25"/>
      <c r="V775" s="25"/>
      <c r="W775" s="4"/>
      <c r="X775" s="4"/>
      <c r="Y775" s="4"/>
      <c r="Z775" s="4"/>
    </row>
    <row r="776" ht="15.0" hidden="1" customHeight="1">
      <c r="A776" s="19" t="s">
        <v>6379</v>
      </c>
      <c r="B776" s="19" t="s">
        <v>6380</v>
      </c>
      <c r="C776" s="20" t="s">
        <v>1853</v>
      </c>
      <c r="D776" s="20" t="s">
        <v>1854</v>
      </c>
      <c r="E776" s="21" t="s">
        <v>1855</v>
      </c>
      <c r="F776" s="22">
        <v>41640.0</v>
      </c>
      <c r="G776" s="21" t="s">
        <v>6381</v>
      </c>
      <c r="H776" s="23" t="s">
        <v>6382</v>
      </c>
      <c r="I776" s="21" t="s">
        <v>6383</v>
      </c>
      <c r="J776" s="24" t="s">
        <v>6384</v>
      </c>
      <c r="K776" s="19" t="s">
        <v>6385</v>
      </c>
      <c r="L776" s="24" t="s">
        <v>6386</v>
      </c>
      <c r="M776" s="19" t="s">
        <v>110</v>
      </c>
      <c r="N776" s="19"/>
      <c r="O776" s="19" t="s">
        <v>264</v>
      </c>
      <c r="P776" s="19" t="s">
        <v>5011</v>
      </c>
      <c r="Q776" s="25" t="s">
        <v>6387</v>
      </c>
      <c r="R776" s="25">
        <v>20.0</v>
      </c>
      <c r="S776" s="19" t="s">
        <v>101</v>
      </c>
      <c r="T776" s="19"/>
      <c r="U776" s="25"/>
      <c r="V776" s="25"/>
      <c r="W776" s="4"/>
      <c r="X776" s="4"/>
      <c r="Y776" s="4"/>
      <c r="Z776" s="4"/>
    </row>
    <row r="777" ht="15.0" customHeight="1">
      <c r="A777" s="19" t="s">
        <v>6388</v>
      </c>
      <c r="B777" s="25" t="s">
        <v>6389</v>
      </c>
      <c r="C777" s="33" t="s">
        <v>627</v>
      </c>
      <c r="D777" s="32" t="s">
        <v>364</v>
      </c>
      <c r="E777" s="32" t="s">
        <v>89</v>
      </c>
      <c r="F777" s="79">
        <v>30498.0</v>
      </c>
      <c r="G777" s="31" t="s">
        <v>6390</v>
      </c>
      <c r="H777" s="23" t="s">
        <v>6391</v>
      </c>
      <c r="I777" s="21" t="s">
        <v>6392</v>
      </c>
      <c r="J777" s="24" t="s">
        <v>6393</v>
      </c>
      <c r="K777" s="19" t="s">
        <v>6394</v>
      </c>
      <c r="L777" s="24" t="s">
        <v>6395</v>
      </c>
      <c r="M777" s="19" t="s">
        <v>96</v>
      </c>
      <c r="N777" s="19" t="s">
        <v>6396</v>
      </c>
      <c r="O777" s="19" t="s">
        <v>635</v>
      </c>
      <c r="P777" s="19" t="s">
        <v>3896</v>
      </c>
      <c r="Q777" s="25" t="s">
        <v>6397</v>
      </c>
      <c r="R777" s="25">
        <v>5000.0</v>
      </c>
      <c r="S777" s="19" t="s">
        <v>101</v>
      </c>
      <c r="T777" s="25"/>
      <c r="U777" s="25"/>
      <c r="V777" s="25"/>
      <c r="W777" s="4"/>
      <c r="X777" s="4"/>
      <c r="Y777" s="4"/>
      <c r="Z777" s="4"/>
    </row>
    <row r="778" ht="15.0" customHeight="1">
      <c r="A778" s="19" t="s">
        <v>2241</v>
      </c>
      <c r="B778" s="19" t="s">
        <v>6398</v>
      </c>
      <c r="C778" s="20" t="s">
        <v>1392</v>
      </c>
      <c r="D778" s="20" t="s">
        <v>88</v>
      </c>
      <c r="E778" s="21" t="s">
        <v>89</v>
      </c>
      <c r="F778" s="21">
        <v>2000.0</v>
      </c>
      <c r="G778" s="21" t="s">
        <v>6399</v>
      </c>
      <c r="H778" s="23" t="s">
        <v>6400</v>
      </c>
      <c r="I778" s="21" t="s">
        <v>6401</v>
      </c>
      <c r="J778" s="24" t="s">
        <v>6402</v>
      </c>
      <c r="K778" s="19" t="s">
        <v>6403</v>
      </c>
      <c r="L778" s="24" t="s">
        <v>6404</v>
      </c>
      <c r="M778" s="19" t="s">
        <v>96</v>
      </c>
      <c r="N778" s="19" t="s">
        <v>6405</v>
      </c>
      <c r="O778" s="19" t="s">
        <v>591</v>
      </c>
      <c r="P778" s="19" t="s">
        <v>6406</v>
      </c>
      <c r="Q778" s="25" t="s">
        <v>6407</v>
      </c>
      <c r="R778" s="29">
        <v>8075.0</v>
      </c>
      <c r="S778" s="19" t="s">
        <v>101</v>
      </c>
      <c r="T778" s="19"/>
      <c r="U778" s="25"/>
      <c r="V778" s="25"/>
      <c r="W778" s="4"/>
      <c r="X778" s="4"/>
      <c r="Y778" s="4"/>
      <c r="Z778" s="4"/>
    </row>
    <row r="779" ht="15.0" hidden="1" customHeight="1">
      <c r="A779" s="19" t="s">
        <v>6408</v>
      </c>
      <c r="B779" s="19" t="s">
        <v>6409</v>
      </c>
      <c r="C779" s="33" t="s">
        <v>340</v>
      </c>
      <c r="D779" s="32" t="s">
        <v>88</v>
      </c>
      <c r="E779" s="32" t="s">
        <v>89</v>
      </c>
      <c r="F779" s="22">
        <v>40210.0</v>
      </c>
      <c r="G779" s="21" t="s">
        <v>6410</v>
      </c>
      <c r="H779" s="23" t="s">
        <v>6411</v>
      </c>
      <c r="I779" s="21" t="s">
        <v>6412</v>
      </c>
      <c r="J779" s="24" t="s">
        <v>6413</v>
      </c>
      <c r="K779" s="19" t="s">
        <v>6414</v>
      </c>
      <c r="L779" s="24" t="s">
        <v>6415</v>
      </c>
      <c r="M779" s="19" t="s">
        <v>110</v>
      </c>
      <c r="N779" s="19"/>
      <c r="O779" s="19" t="s">
        <v>591</v>
      </c>
      <c r="P779" s="19" t="s">
        <v>6416</v>
      </c>
      <c r="Q779" s="25" t="s">
        <v>2356</v>
      </c>
      <c r="R779" s="25">
        <v>600.0</v>
      </c>
      <c r="S779" s="19" t="s">
        <v>101</v>
      </c>
      <c r="T779" s="19"/>
      <c r="U779" s="25"/>
      <c r="V779" s="25"/>
      <c r="W779" s="4"/>
      <c r="X779" s="4"/>
      <c r="Y779" s="4"/>
      <c r="Z779" s="4"/>
    </row>
    <row r="780" ht="15.0" hidden="1" customHeight="1">
      <c r="A780" s="19" t="s">
        <v>6417</v>
      </c>
      <c r="B780" s="19" t="s">
        <v>6418</v>
      </c>
      <c r="C780" s="32" t="s">
        <v>6419</v>
      </c>
      <c r="D780" s="21" t="s">
        <v>920</v>
      </c>
      <c r="E780" s="32" t="s">
        <v>89</v>
      </c>
      <c r="F780" s="21">
        <v>2014.0</v>
      </c>
      <c r="G780" s="21" t="s">
        <v>6420</v>
      </c>
      <c r="H780" s="23" t="s">
        <v>6421</v>
      </c>
      <c r="I780" s="21" t="s">
        <v>6422</v>
      </c>
      <c r="J780" s="24" t="s">
        <v>6423</v>
      </c>
      <c r="K780" s="19" t="s">
        <v>6424</v>
      </c>
      <c r="L780" s="24" t="s">
        <v>6425</v>
      </c>
      <c r="M780" s="19" t="s">
        <v>110</v>
      </c>
      <c r="N780" s="19"/>
      <c r="O780" s="19"/>
      <c r="P780" s="19"/>
      <c r="Q780" s="29" t="s">
        <v>266</v>
      </c>
      <c r="R780" s="25">
        <v>55.0</v>
      </c>
      <c r="S780" s="19" t="s">
        <v>101</v>
      </c>
      <c r="T780" s="19"/>
      <c r="U780" s="25"/>
      <c r="V780" s="25"/>
      <c r="W780" s="4"/>
      <c r="X780" s="4"/>
      <c r="Y780" s="4"/>
      <c r="Z780" s="4"/>
    </row>
    <row r="781" ht="15.0" hidden="1" customHeight="1">
      <c r="A781" s="19" t="s">
        <v>6426</v>
      </c>
      <c r="B781" s="19" t="s">
        <v>6427</v>
      </c>
      <c r="C781" s="32" t="s">
        <v>2800</v>
      </c>
      <c r="D781" s="32" t="s">
        <v>2801</v>
      </c>
      <c r="E781" s="20" t="s">
        <v>89</v>
      </c>
      <c r="F781" s="31">
        <v>2008.0</v>
      </c>
      <c r="G781" s="31" t="s">
        <v>6428</v>
      </c>
      <c r="H781" s="23" t="s">
        <v>6429</v>
      </c>
      <c r="I781" s="21" t="s">
        <v>6430</v>
      </c>
      <c r="J781" s="24" t="s">
        <v>6431</v>
      </c>
      <c r="K781" s="19" t="s">
        <v>6432</v>
      </c>
      <c r="L781" s="24" t="s">
        <v>6433</v>
      </c>
      <c r="M781" s="19" t="s">
        <v>110</v>
      </c>
      <c r="N781" s="19"/>
      <c r="O781" s="19" t="s">
        <v>407</v>
      </c>
      <c r="P781" s="19" t="s">
        <v>2096</v>
      </c>
      <c r="Q781" s="25" t="s">
        <v>203</v>
      </c>
      <c r="R781" s="25">
        <v>37.0</v>
      </c>
      <c r="S781" s="19" t="s">
        <v>101</v>
      </c>
      <c r="T781" s="25"/>
      <c r="U781" s="25"/>
      <c r="V781" s="25"/>
      <c r="W781" s="4"/>
      <c r="X781" s="4"/>
      <c r="Y781" s="4"/>
      <c r="Z781" s="4"/>
    </row>
    <row r="782" ht="15.0" hidden="1" customHeight="1">
      <c r="A782" s="19" t="s">
        <v>6434</v>
      </c>
      <c r="B782" s="19" t="s">
        <v>6435</v>
      </c>
      <c r="C782" s="20" t="s">
        <v>2206</v>
      </c>
      <c r="D782" s="20" t="s">
        <v>88</v>
      </c>
      <c r="E782" s="20" t="s">
        <v>89</v>
      </c>
      <c r="F782" s="72">
        <v>42552.0</v>
      </c>
      <c r="G782" s="31" t="s">
        <v>6436</v>
      </c>
      <c r="H782" s="23" t="s">
        <v>6437</v>
      </c>
      <c r="I782" s="21" t="s">
        <v>6438</v>
      </c>
      <c r="J782" s="24" t="s">
        <v>6439</v>
      </c>
      <c r="K782" s="19" t="s">
        <v>6440</v>
      </c>
      <c r="L782" s="24" t="s">
        <v>6441</v>
      </c>
      <c r="M782" s="19" t="s">
        <v>110</v>
      </c>
      <c r="N782" s="19"/>
      <c r="O782" s="35" t="s">
        <v>731</v>
      </c>
      <c r="P782" s="19" t="s">
        <v>1983</v>
      </c>
      <c r="Q782" s="25" t="s">
        <v>6442</v>
      </c>
      <c r="R782" s="25">
        <v>87.0</v>
      </c>
      <c r="S782" s="19" t="s">
        <v>101</v>
      </c>
      <c r="T782" s="19"/>
      <c r="U782" s="25"/>
      <c r="V782" s="25"/>
      <c r="W782" s="4"/>
      <c r="X782" s="4"/>
      <c r="Y782" s="4"/>
      <c r="Z782" s="4"/>
    </row>
    <row r="783" ht="15.0" hidden="1" customHeight="1">
      <c r="A783" s="19" t="s">
        <v>6443</v>
      </c>
      <c r="B783" s="19" t="s">
        <v>6444</v>
      </c>
      <c r="C783" s="20" t="s">
        <v>1471</v>
      </c>
      <c r="D783" s="20" t="s">
        <v>920</v>
      </c>
      <c r="E783" s="20" t="s">
        <v>89</v>
      </c>
      <c r="F783" s="38">
        <v>40431.0</v>
      </c>
      <c r="G783" s="31" t="s">
        <v>6445</v>
      </c>
      <c r="H783" s="23" t="s">
        <v>6446</v>
      </c>
      <c r="I783" s="19"/>
      <c r="J783" s="19"/>
      <c r="K783" s="19"/>
      <c r="L783" s="19"/>
      <c r="M783" s="19" t="s">
        <v>110</v>
      </c>
      <c r="N783" s="19"/>
      <c r="O783" s="19"/>
      <c r="P783" s="19"/>
      <c r="Q783" s="25" t="s">
        <v>827</v>
      </c>
      <c r="R783" s="25">
        <v>25.0</v>
      </c>
      <c r="S783" s="19" t="s">
        <v>101</v>
      </c>
      <c r="T783" s="19"/>
      <c r="U783" s="25"/>
      <c r="V783" s="25"/>
      <c r="W783" s="4"/>
      <c r="X783" s="4"/>
      <c r="Y783" s="4"/>
      <c r="Z783" s="4"/>
    </row>
    <row r="784" ht="15.0" hidden="1" customHeight="1">
      <c r="A784" s="19" t="s">
        <v>6447</v>
      </c>
      <c r="B784" s="19" t="s">
        <v>6448</v>
      </c>
      <c r="C784" s="20" t="s">
        <v>115</v>
      </c>
      <c r="D784" s="20" t="s">
        <v>115</v>
      </c>
      <c r="E784" s="20" t="s">
        <v>89</v>
      </c>
      <c r="F784" s="21">
        <v>2013.0</v>
      </c>
      <c r="G784" s="21" t="s">
        <v>6449</v>
      </c>
      <c r="H784" s="23" t="s">
        <v>6450</v>
      </c>
      <c r="I784" s="21" t="s">
        <v>6451</v>
      </c>
      <c r="J784" s="24" t="s">
        <v>6452</v>
      </c>
      <c r="K784" s="19" t="s">
        <v>6453</v>
      </c>
      <c r="L784" s="24" t="s">
        <v>6454</v>
      </c>
      <c r="M784" s="19" t="s">
        <v>110</v>
      </c>
      <c r="N784" s="19"/>
      <c r="O784" s="25" t="s">
        <v>6455</v>
      </c>
      <c r="P784" s="19" t="s">
        <v>701</v>
      </c>
      <c r="Q784" s="25" t="s">
        <v>760</v>
      </c>
      <c r="R784" s="25">
        <v>201.0</v>
      </c>
      <c r="S784" s="19" t="s">
        <v>101</v>
      </c>
      <c r="T784" s="19"/>
      <c r="U784" s="25"/>
      <c r="V784" s="25"/>
      <c r="W784" s="4"/>
      <c r="X784" s="4"/>
      <c r="Y784" s="4"/>
      <c r="Z784" s="4"/>
    </row>
    <row r="785" ht="15.0" customHeight="1">
      <c r="A785" s="19" t="s">
        <v>6456</v>
      </c>
      <c r="B785" s="19" t="s">
        <v>6457</v>
      </c>
      <c r="C785" s="26"/>
      <c r="D785" s="20" t="s">
        <v>207</v>
      </c>
      <c r="E785" s="20" t="s">
        <v>89</v>
      </c>
      <c r="F785" s="21">
        <v>1982.0</v>
      </c>
      <c r="G785" s="21" t="s">
        <v>6458</v>
      </c>
      <c r="H785" s="23" t="s">
        <v>6459</v>
      </c>
      <c r="I785" s="21" t="s">
        <v>6460</v>
      </c>
      <c r="J785" s="24" t="s">
        <v>6461</v>
      </c>
      <c r="K785" s="19" t="s">
        <v>6462</v>
      </c>
      <c r="L785" s="24" t="s">
        <v>6463</v>
      </c>
      <c r="M785" s="19" t="s">
        <v>96</v>
      </c>
      <c r="N785" s="19" t="s">
        <v>6464</v>
      </c>
      <c r="O785" s="19" t="s">
        <v>6465</v>
      </c>
      <c r="P785" s="19" t="s">
        <v>174</v>
      </c>
      <c r="Q785" s="25" t="s">
        <v>6466</v>
      </c>
      <c r="R785" s="29">
        <v>6200.0</v>
      </c>
      <c r="S785" s="19" t="s">
        <v>101</v>
      </c>
      <c r="T785" s="19"/>
      <c r="U785" s="25"/>
      <c r="V785" s="25"/>
      <c r="W785" s="4"/>
      <c r="X785" s="4"/>
      <c r="Y785" s="4"/>
      <c r="Z785" s="4"/>
    </row>
    <row r="786" ht="15.0" hidden="1" customHeight="1">
      <c r="A786" s="19" t="s">
        <v>6467</v>
      </c>
      <c r="B786" s="19" t="s">
        <v>6468</v>
      </c>
      <c r="C786" s="20" t="s">
        <v>6469</v>
      </c>
      <c r="D786" s="20" t="s">
        <v>207</v>
      </c>
      <c r="E786" s="20" t="s">
        <v>89</v>
      </c>
      <c r="F786" s="22">
        <v>42006.0</v>
      </c>
      <c r="G786" s="21" t="s">
        <v>6470</v>
      </c>
      <c r="H786" s="30" t="s">
        <v>6471</v>
      </c>
      <c r="I786" s="21" t="s">
        <v>6472</v>
      </c>
      <c r="J786" s="24" t="s">
        <v>6473</v>
      </c>
      <c r="K786" s="19"/>
      <c r="L786" s="19"/>
      <c r="M786" s="19" t="s">
        <v>110</v>
      </c>
      <c r="N786" s="19"/>
      <c r="O786" s="35" t="s">
        <v>371</v>
      </c>
      <c r="P786" s="19" t="s">
        <v>6474</v>
      </c>
      <c r="Q786" s="25" t="s">
        <v>147</v>
      </c>
      <c r="R786" s="25">
        <v>28.0</v>
      </c>
      <c r="S786" s="19" t="s">
        <v>101</v>
      </c>
      <c r="T786" s="19"/>
      <c r="U786" s="25"/>
      <c r="V786" s="25"/>
      <c r="W786" s="4"/>
      <c r="X786" s="4"/>
      <c r="Y786" s="4"/>
      <c r="Z786" s="4"/>
    </row>
    <row r="787" ht="15.0" hidden="1" customHeight="1">
      <c r="A787" s="19" t="s">
        <v>6475</v>
      </c>
      <c r="B787" s="19" t="s">
        <v>6476</v>
      </c>
      <c r="C787" s="20" t="s">
        <v>6477</v>
      </c>
      <c r="D787" s="20" t="s">
        <v>695</v>
      </c>
      <c r="E787" s="20" t="s">
        <v>89</v>
      </c>
      <c r="F787" s="40">
        <v>42125.0</v>
      </c>
      <c r="G787" s="21" t="s">
        <v>6478</v>
      </c>
      <c r="H787" s="23" t="s">
        <v>6479</v>
      </c>
      <c r="I787" s="21" t="s">
        <v>6480</v>
      </c>
      <c r="J787" s="24" t="s">
        <v>6481</v>
      </c>
      <c r="K787" s="19"/>
      <c r="L787" s="19"/>
      <c r="M787" s="19" t="s">
        <v>110</v>
      </c>
      <c r="N787" s="19"/>
      <c r="O787" s="19" t="s">
        <v>371</v>
      </c>
      <c r="P787" s="19" t="s">
        <v>372</v>
      </c>
      <c r="Q787" s="25" t="s">
        <v>158</v>
      </c>
      <c r="R787" s="25">
        <v>39.0</v>
      </c>
      <c r="S787" s="19" t="s">
        <v>101</v>
      </c>
      <c r="T787" s="19"/>
      <c r="U787" s="25"/>
      <c r="V787" s="25"/>
      <c r="W787" s="4"/>
      <c r="X787" s="4"/>
      <c r="Y787" s="4"/>
      <c r="Z787" s="4"/>
    </row>
    <row r="788" ht="15.0" hidden="1" customHeight="1">
      <c r="A788" s="19" t="s">
        <v>6482</v>
      </c>
      <c r="B788" s="19" t="s">
        <v>6483</v>
      </c>
      <c r="C788" s="20" t="s">
        <v>694</v>
      </c>
      <c r="D788" s="20" t="s">
        <v>695</v>
      </c>
      <c r="E788" s="20" t="s">
        <v>89</v>
      </c>
      <c r="F788" s="21">
        <v>2016.0</v>
      </c>
      <c r="G788" s="21" t="s">
        <v>6484</v>
      </c>
      <c r="H788" s="23" t="s">
        <v>6485</v>
      </c>
      <c r="I788" s="21" t="s">
        <v>6486</v>
      </c>
      <c r="J788" s="24" t="s">
        <v>6487</v>
      </c>
      <c r="K788" s="19"/>
      <c r="L788" s="19"/>
      <c r="M788" s="19" t="s">
        <v>110</v>
      </c>
      <c r="N788" s="19"/>
      <c r="O788" s="19" t="s">
        <v>182</v>
      </c>
      <c r="P788" s="19"/>
      <c r="Q788" s="25" t="s">
        <v>223</v>
      </c>
      <c r="R788" s="25">
        <v>17.0</v>
      </c>
      <c r="S788" s="19"/>
      <c r="T788" s="19"/>
      <c r="U788" s="25"/>
      <c r="V788" s="25"/>
      <c r="W788" s="4"/>
      <c r="X788" s="4"/>
      <c r="Y788" s="4"/>
      <c r="Z788" s="4"/>
    </row>
    <row r="789" ht="15.0" customHeight="1">
      <c r="A789" s="19" t="s">
        <v>6488</v>
      </c>
      <c r="B789" s="19" t="s">
        <v>6489</v>
      </c>
      <c r="C789" s="20" t="s">
        <v>1298</v>
      </c>
      <c r="D789" s="20" t="s">
        <v>1298</v>
      </c>
      <c r="E789" s="20" t="s">
        <v>1299</v>
      </c>
      <c r="F789" s="22">
        <v>12955.0</v>
      </c>
      <c r="G789" s="21" t="s">
        <v>6490</v>
      </c>
      <c r="H789" s="23" t="s">
        <v>6491</v>
      </c>
      <c r="I789" s="21" t="s">
        <v>6492</v>
      </c>
      <c r="J789" s="19"/>
      <c r="K789" s="19"/>
      <c r="L789" s="19"/>
      <c r="M789" s="19" t="s">
        <v>96</v>
      </c>
      <c r="N789" s="19" t="s">
        <v>6493</v>
      </c>
      <c r="O789" s="19"/>
      <c r="P789" s="19"/>
      <c r="Q789" s="29" t="s">
        <v>6494</v>
      </c>
      <c r="R789" s="29">
        <v>132138.0</v>
      </c>
      <c r="S789" s="19" t="s">
        <v>101</v>
      </c>
      <c r="T789" s="19"/>
      <c r="U789" s="25"/>
      <c r="V789" s="25"/>
      <c r="W789" s="4"/>
      <c r="X789" s="4"/>
      <c r="Y789" s="4"/>
      <c r="Z789" s="4"/>
    </row>
    <row r="790" ht="15.0" hidden="1" customHeight="1">
      <c r="A790" s="19" t="s">
        <v>6495</v>
      </c>
      <c r="B790" s="19" t="s">
        <v>6496</v>
      </c>
      <c r="C790" s="20"/>
      <c r="D790" s="21" t="s">
        <v>88</v>
      </c>
      <c r="E790" s="21" t="s">
        <v>89</v>
      </c>
      <c r="F790" s="21">
        <v>2013.0</v>
      </c>
      <c r="G790" s="21" t="s">
        <v>6497</v>
      </c>
      <c r="H790" s="23" t="s">
        <v>6498</v>
      </c>
      <c r="I790" s="21" t="s">
        <v>6499</v>
      </c>
      <c r="J790" s="24" t="s">
        <v>6500</v>
      </c>
      <c r="K790" s="19" t="s">
        <v>6501</v>
      </c>
      <c r="L790" s="24" t="s">
        <v>6502</v>
      </c>
      <c r="M790" s="19" t="s">
        <v>110</v>
      </c>
      <c r="N790" s="19"/>
      <c r="O790" s="19" t="s">
        <v>731</v>
      </c>
      <c r="P790" s="19" t="s">
        <v>965</v>
      </c>
      <c r="Q790" s="25" t="s">
        <v>147</v>
      </c>
      <c r="R790" s="25">
        <v>30.0</v>
      </c>
      <c r="S790" s="19" t="s">
        <v>159</v>
      </c>
      <c r="T790" s="19" t="s">
        <v>6503</v>
      </c>
      <c r="U790" s="59"/>
      <c r="V790" s="59">
        <v>43195.0</v>
      </c>
      <c r="W790" s="4"/>
      <c r="X790" s="4"/>
      <c r="Y790" s="4"/>
      <c r="Z790" s="4"/>
    </row>
    <row r="791" ht="15.0" hidden="1" customHeight="1">
      <c r="A791" s="19" t="s">
        <v>6504</v>
      </c>
      <c r="B791" s="19" t="s">
        <v>6505</v>
      </c>
      <c r="C791" s="20" t="s">
        <v>6506</v>
      </c>
      <c r="D791" s="21" t="s">
        <v>364</v>
      </c>
      <c r="E791" s="20" t="s">
        <v>89</v>
      </c>
      <c r="F791" s="22">
        <v>37104.0</v>
      </c>
      <c r="G791" s="21" t="s">
        <v>6507</v>
      </c>
      <c r="H791" s="23" t="s">
        <v>6508</v>
      </c>
      <c r="I791" s="21" t="s">
        <v>6509</v>
      </c>
      <c r="J791" s="24" t="s">
        <v>6510</v>
      </c>
      <c r="K791" s="19" t="s">
        <v>6511</v>
      </c>
      <c r="L791" s="24" t="s">
        <v>6512</v>
      </c>
      <c r="M791" s="19" t="s">
        <v>110</v>
      </c>
      <c r="N791" s="19"/>
      <c r="O791" s="19" t="s">
        <v>731</v>
      </c>
      <c r="P791" s="28" t="s">
        <v>6513</v>
      </c>
      <c r="Q791" s="29" t="s">
        <v>223</v>
      </c>
      <c r="R791" s="25">
        <v>16.0</v>
      </c>
      <c r="S791" s="19" t="s">
        <v>159</v>
      </c>
      <c r="T791" s="19" t="s">
        <v>6514</v>
      </c>
      <c r="U791" s="59"/>
      <c r="V791" s="59">
        <v>39960.0</v>
      </c>
      <c r="W791" s="4"/>
      <c r="X791" s="4"/>
      <c r="Y791" s="4"/>
      <c r="Z791" s="4"/>
    </row>
    <row r="792" ht="15.0" hidden="1" customHeight="1">
      <c r="A792" s="19" t="s">
        <v>6515</v>
      </c>
      <c r="B792" s="19" t="s">
        <v>6516</v>
      </c>
      <c r="C792" s="20" t="s">
        <v>340</v>
      </c>
      <c r="D792" s="20" t="s">
        <v>88</v>
      </c>
      <c r="E792" s="20" t="s">
        <v>89</v>
      </c>
      <c r="F792" s="21">
        <v>2015.0</v>
      </c>
      <c r="G792" s="21" t="s">
        <v>6517</v>
      </c>
      <c r="H792" s="23" t="s">
        <v>6518</v>
      </c>
      <c r="I792" s="21" t="s">
        <v>6519</v>
      </c>
      <c r="J792" s="24" t="s">
        <v>6520</v>
      </c>
      <c r="K792" s="19" t="s">
        <v>6521</v>
      </c>
      <c r="L792" s="24" t="s">
        <v>6522</v>
      </c>
      <c r="M792" s="19" t="s">
        <v>110</v>
      </c>
      <c r="N792" s="19"/>
      <c r="O792" s="19" t="s">
        <v>731</v>
      </c>
      <c r="P792" s="19" t="s">
        <v>6523</v>
      </c>
      <c r="Q792" s="29" t="s">
        <v>203</v>
      </c>
      <c r="R792" s="25">
        <v>14.0</v>
      </c>
      <c r="S792" s="19" t="s">
        <v>101</v>
      </c>
      <c r="T792" s="19"/>
      <c r="U792" s="25"/>
      <c r="V792" s="25"/>
      <c r="W792" s="4"/>
      <c r="X792" s="4"/>
      <c r="Y792" s="4"/>
      <c r="Z792" s="4"/>
    </row>
    <row r="793" ht="15.0" hidden="1" customHeight="1">
      <c r="A793" s="19" t="s">
        <v>6524</v>
      </c>
      <c r="B793" s="19" t="s">
        <v>6525</v>
      </c>
      <c r="C793" s="20" t="s">
        <v>6526</v>
      </c>
      <c r="D793" s="21" t="s">
        <v>753</v>
      </c>
      <c r="E793" s="20" t="s">
        <v>89</v>
      </c>
      <c r="F793" s="21">
        <v>1999.0</v>
      </c>
      <c r="G793" s="21" t="s">
        <v>6527</v>
      </c>
      <c r="H793" s="23" t="s">
        <v>6528</v>
      </c>
      <c r="I793" s="21" t="s">
        <v>6529</v>
      </c>
      <c r="J793" s="24" t="s">
        <v>6530</v>
      </c>
      <c r="K793" s="19"/>
      <c r="L793" s="19"/>
      <c r="M793" s="19" t="s">
        <v>110</v>
      </c>
      <c r="N793" s="19"/>
      <c r="O793" s="19"/>
      <c r="P793" s="19"/>
      <c r="Q793" s="25"/>
      <c r="R793" s="25"/>
      <c r="S793" s="19" t="s">
        <v>101</v>
      </c>
      <c r="T793" s="19"/>
      <c r="U793" s="25"/>
      <c r="V793" s="25"/>
      <c r="W793" s="4"/>
      <c r="X793" s="4"/>
      <c r="Y793" s="4"/>
      <c r="Z793" s="4"/>
    </row>
    <row r="794" ht="15.0" hidden="1" customHeight="1">
      <c r="A794" s="19" t="s">
        <v>6531</v>
      </c>
      <c r="B794" s="19" t="s">
        <v>6532</v>
      </c>
      <c r="C794" s="20" t="s">
        <v>6533</v>
      </c>
      <c r="D794" s="20" t="s">
        <v>552</v>
      </c>
      <c r="E794" s="20" t="s">
        <v>89</v>
      </c>
      <c r="F794" s="21">
        <v>2008.0</v>
      </c>
      <c r="G794" s="21" t="s">
        <v>6534</v>
      </c>
      <c r="H794" s="23" t="s">
        <v>6535</v>
      </c>
      <c r="I794" s="21" t="s">
        <v>6536</v>
      </c>
      <c r="J794" s="24" t="s">
        <v>6537</v>
      </c>
      <c r="K794" s="19" t="s">
        <v>6538</v>
      </c>
      <c r="L794" s="24" t="s">
        <v>6539</v>
      </c>
      <c r="M794" s="19" t="s">
        <v>110</v>
      </c>
      <c r="N794" s="19"/>
      <c r="O794" s="19"/>
      <c r="P794" s="19" t="s">
        <v>212</v>
      </c>
      <c r="Q794" s="25" t="s">
        <v>1131</v>
      </c>
      <c r="R794" s="25">
        <v>70.0</v>
      </c>
      <c r="S794" s="19" t="s">
        <v>101</v>
      </c>
      <c r="T794" s="19"/>
      <c r="U794" s="25"/>
      <c r="V794" s="25"/>
      <c r="W794" s="4"/>
      <c r="X794" s="4"/>
      <c r="Y794" s="4"/>
      <c r="Z794" s="4"/>
    </row>
    <row r="795" ht="15.0" hidden="1" customHeight="1">
      <c r="A795" s="19" t="s">
        <v>6540</v>
      </c>
      <c r="B795" s="19" t="s">
        <v>6541</v>
      </c>
      <c r="C795" s="20" t="s">
        <v>5458</v>
      </c>
      <c r="D795" s="20" t="s">
        <v>88</v>
      </c>
      <c r="E795" s="20" t="s">
        <v>89</v>
      </c>
      <c r="F795" s="21">
        <v>2012.0</v>
      </c>
      <c r="G795" s="21" t="s">
        <v>6542</v>
      </c>
      <c r="H795" s="23" t="s">
        <v>6543</v>
      </c>
      <c r="I795" s="21" t="s">
        <v>6544</v>
      </c>
      <c r="J795" s="24" t="s">
        <v>6545</v>
      </c>
      <c r="K795" s="19"/>
      <c r="L795" s="19"/>
      <c r="M795" s="19" t="s">
        <v>110</v>
      </c>
      <c r="N795" s="19"/>
      <c r="O795" s="19"/>
      <c r="P795" s="19"/>
      <c r="Q795" s="25" t="s">
        <v>537</v>
      </c>
      <c r="R795" s="25" t="s">
        <v>1089</v>
      </c>
      <c r="S795" s="19" t="s">
        <v>101</v>
      </c>
      <c r="T795" s="19"/>
      <c r="U795" s="25"/>
      <c r="V795" s="25"/>
      <c r="W795" s="4"/>
      <c r="X795" s="4"/>
      <c r="Y795" s="4"/>
      <c r="Z795" s="4"/>
    </row>
    <row r="796" ht="15.0" hidden="1" customHeight="1">
      <c r="A796" s="19" t="s">
        <v>6546</v>
      </c>
      <c r="B796" s="19" t="s">
        <v>6547</v>
      </c>
      <c r="C796" s="20" t="s">
        <v>6419</v>
      </c>
      <c r="D796" s="20" t="s">
        <v>920</v>
      </c>
      <c r="E796" s="20" t="s">
        <v>89</v>
      </c>
      <c r="F796" s="21">
        <v>2012.0</v>
      </c>
      <c r="G796" s="21" t="s">
        <v>6548</v>
      </c>
      <c r="H796" s="23" t="s">
        <v>6549</v>
      </c>
      <c r="I796" s="21" t="s">
        <v>6550</v>
      </c>
      <c r="J796" s="24" t="s">
        <v>6551</v>
      </c>
      <c r="K796" s="19" t="s">
        <v>6552</v>
      </c>
      <c r="L796" s="24" t="s">
        <v>6553</v>
      </c>
      <c r="M796" s="19" t="s">
        <v>110</v>
      </c>
      <c r="N796" s="19"/>
      <c r="O796" s="19" t="s">
        <v>975</v>
      </c>
      <c r="P796" s="19" t="s">
        <v>6554</v>
      </c>
      <c r="Q796" s="25"/>
      <c r="R796" s="25">
        <v>70.0</v>
      </c>
      <c r="S796" s="19" t="s">
        <v>101</v>
      </c>
      <c r="T796" s="19"/>
      <c r="U796" s="25"/>
      <c r="V796" s="25"/>
      <c r="W796" s="4"/>
      <c r="X796" s="4"/>
      <c r="Y796" s="4"/>
      <c r="Z796" s="4"/>
    </row>
    <row r="797" ht="15.0" hidden="1" customHeight="1">
      <c r="A797" s="19" t="s">
        <v>6555</v>
      </c>
      <c r="B797" s="19" t="s">
        <v>6555</v>
      </c>
      <c r="C797" s="20" t="s">
        <v>6556</v>
      </c>
      <c r="D797" s="20" t="s">
        <v>188</v>
      </c>
      <c r="E797" s="20" t="s">
        <v>89</v>
      </c>
      <c r="F797" s="21">
        <v>1981.0</v>
      </c>
      <c r="G797" s="21" t="s">
        <v>6557</v>
      </c>
      <c r="H797" s="30" t="s">
        <v>6558</v>
      </c>
      <c r="I797" s="21" t="s">
        <v>6559</v>
      </c>
      <c r="J797" s="24" t="s">
        <v>6560</v>
      </c>
      <c r="K797" s="19"/>
      <c r="L797" s="19"/>
      <c r="M797" s="19" t="s">
        <v>110</v>
      </c>
      <c r="N797" s="19"/>
      <c r="O797" s="19"/>
      <c r="P797" s="19"/>
      <c r="Q797" s="25"/>
      <c r="R797" s="25" t="s">
        <v>1089</v>
      </c>
      <c r="S797" s="19" t="s">
        <v>101</v>
      </c>
      <c r="T797" s="19"/>
      <c r="U797" s="25"/>
      <c r="V797" s="25"/>
      <c r="W797" s="4"/>
      <c r="X797" s="4"/>
      <c r="Y797" s="4"/>
      <c r="Z797" s="4"/>
    </row>
    <row r="798" ht="15.0" hidden="1" customHeight="1">
      <c r="A798" s="19" t="s">
        <v>6561</v>
      </c>
      <c r="B798" s="19" t="s">
        <v>6561</v>
      </c>
      <c r="C798" s="20" t="s">
        <v>968</v>
      </c>
      <c r="D798" s="20" t="s">
        <v>88</v>
      </c>
      <c r="E798" s="20" t="s">
        <v>89</v>
      </c>
      <c r="F798" s="21">
        <v>2018.0</v>
      </c>
      <c r="G798" s="21" t="s">
        <v>6562</v>
      </c>
      <c r="H798" s="23" t="s">
        <v>6563</v>
      </c>
      <c r="I798" s="19"/>
      <c r="J798" s="19"/>
      <c r="K798" s="19"/>
      <c r="L798" s="19"/>
      <c r="M798" s="19" t="s">
        <v>110</v>
      </c>
      <c r="N798" s="19"/>
      <c r="O798" s="19" t="s">
        <v>371</v>
      </c>
      <c r="P798" s="19" t="s">
        <v>4084</v>
      </c>
      <c r="Q798" s="25"/>
      <c r="R798" s="25">
        <v>16.0</v>
      </c>
      <c r="S798" s="19" t="s">
        <v>101</v>
      </c>
      <c r="T798" s="19"/>
      <c r="U798" s="25"/>
      <c r="V798" s="25"/>
      <c r="W798" s="4"/>
      <c r="X798" s="4"/>
      <c r="Y798" s="4"/>
      <c r="Z798" s="4"/>
    </row>
    <row r="799" ht="15.0" customHeight="1">
      <c r="A799" s="19" t="s">
        <v>6564</v>
      </c>
      <c r="B799" s="19" t="s">
        <v>6565</v>
      </c>
      <c r="C799" s="32" t="s">
        <v>2419</v>
      </c>
      <c r="D799" s="20" t="s">
        <v>2420</v>
      </c>
      <c r="E799" s="20" t="s">
        <v>89</v>
      </c>
      <c r="F799" s="22">
        <v>28924.0</v>
      </c>
      <c r="G799" s="21" t="s">
        <v>6566</v>
      </c>
      <c r="H799" s="23" t="s">
        <v>6567</v>
      </c>
      <c r="I799" s="21" t="s">
        <v>6568</v>
      </c>
      <c r="J799" s="24" t="s">
        <v>6569</v>
      </c>
      <c r="K799" s="25" t="s">
        <v>6570</v>
      </c>
      <c r="L799" s="24" t="s">
        <v>6571</v>
      </c>
      <c r="M799" s="19" t="s">
        <v>96</v>
      </c>
      <c r="N799" s="19" t="s">
        <v>6572</v>
      </c>
      <c r="O799" s="19"/>
      <c r="P799" s="19"/>
      <c r="Q799" s="25" t="s">
        <v>6573</v>
      </c>
      <c r="R799" s="29">
        <v>15173.0</v>
      </c>
      <c r="S799" s="19" t="s">
        <v>101</v>
      </c>
      <c r="T799" s="19"/>
      <c r="U799" s="25"/>
      <c r="V799" s="25"/>
      <c r="W799" s="4"/>
      <c r="X799" s="4"/>
      <c r="Y799" s="4"/>
      <c r="Z799" s="4"/>
    </row>
    <row r="800" ht="15.0" hidden="1" customHeight="1">
      <c r="A800" s="19" t="s">
        <v>6574</v>
      </c>
      <c r="B800" s="19" t="s">
        <v>6575</v>
      </c>
      <c r="C800" s="20" t="s">
        <v>388</v>
      </c>
      <c r="D800" s="20" t="s">
        <v>88</v>
      </c>
      <c r="E800" s="20" t="s">
        <v>89</v>
      </c>
      <c r="F800" s="21">
        <v>2017.0</v>
      </c>
      <c r="G800" s="21" t="s">
        <v>6576</v>
      </c>
      <c r="H800" s="30" t="s">
        <v>6577</v>
      </c>
      <c r="I800" s="21" t="s">
        <v>6578</v>
      </c>
      <c r="J800" s="24" t="s">
        <v>6579</v>
      </c>
      <c r="K800" s="19"/>
      <c r="L800" s="19"/>
      <c r="M800" s="19" t="s">
        <v>110</v>
      </c>
      <c r="N800" s="19"/>
      <c r="O800" s="19" t="s">
        <v>371</v>
      </c>
      <c r="P800" s="19" t="s">
        <v>3727</v>
      </c>
      <c r="Q800" s="25"/>
      <c r="R800" s="25">
        <v>20.0</v>
      </c>
      <c r="S800" s="19" t="s">
        <v>159</v>
      </c>
      <c r="T800" s="19" t="s">
        <v>1788</v>
      </c>
      <c r="U800" s="36"/>
      <c r="V800" s="36">
        <v>44146.0</v>
      </c>
      <c r="W800" s="4"/>
      <c r="X800" s="4"/>
      <c r="Y800" s="4"/>
      <c r="Z800" s="4"/>
    </row>
    <row r="801" ht="15.0" hidden="1" customHeight="1">
      <c r="A801" s="19" t="s">
        <v>6580</v>
      </c>
      <c r="B801" s="19" t="s">
        <v>6581</v>
      </c>
      <c r="C801" s="20" t="s">
        <v>6582</v>
      </c>
      <c r="D801" s="20" t="s">
        <v>4020</v>
      </c>
      <c r="E801" s="20" t="s">
        <v>832</v>
      </c>
      <c r="F801" s="21">
        <v>1985.0</v>
      </c>
      <c r="G801" s="21" t="s">
        <v>6583</v>
      </c>
      <c r="H801" s="23" t="s">
        <v>6584</v>
      </c>
      <c r="I801" s="19"/>
      <c r="J801" s="19"/>
      <c r="K801" s="19"/>
      <c r="L801" s="19"/>
      <c r="M801" s="19" t="s">
        <v>110</v>
      </c>
      <c r="N801" s="19"/>
      <c r="O801" s="19"/>
      <c r="P801" s="19"/>
      <c r="Q801" s="29" t="s">
        <v>2867</v>
      </c>
      <c r="R801" s="25">
        <v>500.0</v>
      </c>
      <c r="S801" s="19" t="s">
        <v>101</v>
      </c>
      <c r="T801" s="19"/>
      <c r="U801" s="25"/>
      <c r="V801" s="25"/>
      <c r="W801" s="4"/>
      <c r="X801" s="4"/>
      <c r="Y801" s="4"/>
      <c r="Z801" s="4"/>
    </row>
    <row r="802" ht="15.0" hidden="1" customHeight="1">
      <c r="A802" s="19" t="s">
        <v>6585</v>
      </c>
      <c r="B802" s="19" t="s">
        <v>6586</v>
      </c>
      <c r="C802" s="20" t="s">
        <v>6587</v>
      </c>
      <c r="D802" s="20" t="s">
        <v>6588</v>
      </c>
      <c r="E802" s="20" t="s">
        <v>140</v>
      </c>
      <c r="F802" s="37">
        <v>40452.0</v>
      </c>
      <c r="G802" s="21" t="s">
        <v>6589</v>
      </c>
      <c r="H802" s="30" t="s">
        <v>6590</v>
      </c>
      <c r="I802" s="21" t="s">
        <v>6591</v>
      </c>
      <c r="J802" s="24" t="s">
        <v>6592</v>
      </c>
      <c r="K802" s="19" t="s">
        <v>6593</v>
      </c>
      <c r="L802" s="24" t="s">
        <v>6594</v>
      </c>
      <c r="M802" s="19" t="s">
        <v>110</v>
      </c>
      <c r="N802" s="19"/>
      <c r="O802" s="19" t="s">
        <v>371</v>
      </c>
      <c r="P802" s="67">
        <v>3500000.0</v>
      </c>
      <c r="Q802" s="25"/>
      <c r="R802" s="25"/>
      <c r="S802" s="19" t="s">
        <v>101</v>
      </c>
      <c r="T802" s="19"/>
      <c r="U802" s="25"/>
      <c r="V802" s="25"/>
      <c r="W802" s="4"/>
      <c r="X802" s="4"/>
      <c r="Y802" s="4"/>
      <c r="Z802" s="4"/>
    </row>
    <row r="803" ht="15.0" hidden="1" customHeight="1">
      <c r="A803" s="19" t="s">
        <v>6595</v>
      </c>
      <c r="B803" s="19" t="s">
        <v>6596</v>
      </c>
      <c r="C803" s="20" t="s">
        <v>938</v>
      </c>
      <c r="D803" s="20" t="s">
        <v>939</v>
      </c>
      <c r="E803" s="20" t="s">
        <v>89</v>
      </c>
      <c r="F803" s="21">
        <v>1999.0</v>
      </c>
      <c r="G803" s="21" t="s">
        <v>6597</v>
      </c>
      <c r="H803" s="23" t="s">
        <v>6598</v>
      </c>
      <c r="I803" s="21" t="s">
        <v>6599</v>
      </c>
      <c r="J803" s="24" t="s">
        <v>6600</v>
      </c>
      <c r="K803" s="19"/>
      <c r="L803" s="19"/>
      <c r="M803" s="19" t="s">
        <v>110</v>
      </c>
      <c r="N803" s="19"/>
      <c r="O803" s="19"/>
      <c r="P803" s="19"/>
      <c r="Q803" s="25"/>
      <c r="R803" s="25">
        <v>10.0</v>
      </c>
      <c r="S803" s="19" t="s">
        <v>101</v>
      </c>
      <c r="T803" s="19"/>
      <c r="U803" s="25"/>
      <c r="V803" s="25"/>
      <c r="W803" s="4"/>
      <c r="X803" s="4"/>
      <c r="Y803" s="4"/>
      <c r="Z803" s="4"/>
    </row>
    <row r="804" ht="15.0" hidden="1" customHeight="1">
      <c r="A804" s="19" t="s">
        <v>6601</v>
      </c>
      <c r="B804" s="19" t="s">
        <v>6602</v>
      </c>
      <c r="C804" s="20" t="s">
        <v>115</v>
      </c>
      <c r="D804" s="20" t="s">
        <v>115</v>
      </c>
      <c r="E804" s="20" t="s">
        <v>89</v>
      </c>
      <c r="F804" s="21">
        <v>2007.0</v>
      </c>
      <c r="G804" s="21" t="s">
        <v>6603</v>
      </c>
      <c r="H804" s="23" t="s">
        <v>6604</v>
      </c>
      <c r="I804" s="21" t="s">
        <v>6605</v>
      </c>
      <c r="J804" s="24" t="s">
        <v>6606</v>
      </c>
      <c r="K804" s="19"/>
      <c r="L804" s="19"/>
      <c r="M804" s="19" t="s">
        <v>110</v>
      </c>
      <c r="N804" s="19"/>
      <c r="O804" s="19" t="s">
        <v>371</v>
      </c>
      <c r="P804" s="19"/>
      <c r="Q804" s="25"/>
      <c r="R804" s="39">
        <v>44105.0</v>
      </c>
      <c r="S804" s="19" t="s">
        <v>101</v>
      </c>
      <c r="T804" s="19"/>
      <c r="U804" s="25"/>
      <c r="V804" s="25"/>
      <c r="W804" s="4"/>
      <c r="X804" s="4"/>
      <c r="Y804" s="4"/>
      <c r="Z804" s="4"/>
    </row>
    <row r="805" ht="15.0" hidden="1" customHeight="1">
      <c r="A805" s="19" t="s">
        <v>6607</v>
      </c>
      <c r="B805" s="24" t="s">
        <v>6608</v>
      </c>
      <c r="C805" s="20" t="s">
        <v>1392</v>
      </c>
      <c r="D805" s="20" t="s">
        <v>88</v>
      </c>
      <c r="E805" s="20" t="s">
        <v>89</v>
      </c>
      <c r="F805" s="48">
        <v>43221.0</v>
      </c>
      <c r="G805" s="21" t="s">
        <v>6609</v>
      </c>
      <c r="H805" s="23" t="s">
        <v>6610</v>
      </c>
      <c r="I805" s="21" t="s">
        <v>6611</v>
      </c>
      <c r="J805" s="24" t="s">
        <v>6612</v>
      </c>
      <c r="K805" s="19"/>
      <c r="L805" s="19"/>
      <c r="M805" s="19" t="s">
        <v>110</v>
      </c>
      <c r="N805" s="19"/>
      <c r="O805" s="19" t="s">
        <v>371</v>
      </c>
      <c r="P805" s="19"/>
      <c r="Q805" s="25"/>
      <c r="R805" s="39">
        <v>44105.0</v>
      </c>
      <c r="S805" s="19" t="s">
        <v>101</v>
      </c>
      <c r="T805" s="19"/>
      <c r="U805" s="25"/>
      <c r="V805" s="25"/>
      <c r="W805" s="4"/>
      <c r="X805" s="4"/>
      <c r="Y805" s="4"/>
      <c r="Z805" s="4"/>
    </row>
    <row r="806" ht="15.0" hidden="1" customHeight="1">
      <c r="A806" s="19" t="s">
        <v>6613</v>
      </c>
      <c r="B806" s="19" t="s">
        <v>6614</v>
      </c>
      <c r="C806" s="20" t="s">
        <v>6615</v>
      </c>
      <c r="D806" s="20" t="s">
        <v>188</v>
      </c>
      <c r="E806" s="20" t="s">
        <v>89</v>
      </c>
      <c r="F806" s="21">
        <v>2011.0</v>
      </c>
      <c r="G806" s="21" t="s">
        <v>6616</v>
      </c>
      <c r="H806" s="23" t="s">
        <v>6617</v>
      </c>
      <c r="I806" s="21" t="s">
        <v>6618</v>
      </c>
      <c r="J806" s="24" t="s">
        <v>6619</v>
      </c>
      <c r="K806" s="19" t="s">
        <v>6620</v>
      </c>
      <c r="L806" s="24" t="s">
        <v>6621</v>
      </c>
      <c r="M806" s="19" t="s">
        <v>110</v>
      </c>
      <c r="N806" s="19"/>
      <c r="O806" s="19"/>
      <c r="P806" s="19"/>
      <c r="Q806" s="25"/>
      <c r="R806" s="25" t="s">
        <v>112</v>
      </c>
      <c r="S806" s="19" t="s">
        <v>101</v>
      </c>
      <c r="T806" s="19"/>
      <c r="U806" s="25"/>
      <c r="V806" s="25"/>
      <c r="W806" s="4"/>
      <c r="X806" s="4"/>
      <c r="Y806" s="4"/>
      <c r="Z806" s="4"/>
    </row>
    <row r="807" ht="15.0" hidden="1" customHeight="1">
      <c r="A807" s="19" t="s">
        <v>6622</v>
      </c>
      <c r="B807" s="19" t="s">
        <v>6623</v>
      </c>
      <c r="C807" s="32" t="s">
        <v>2145</v>
      </c>
      <c r="D807" s="32" t="s">
        <v>88</v>
      </c>
      <c r="E807" s="32" t="s">
        <v>89</v>
      </c>
      <c r="F807" s="21">
        <v>1959.0</v>
      </c>
      <c r="G807" s="21" t="s">
        <v>6624</v>
      </c>
      <c r="H807" s="23" t="s">
        <v>6625</v>
      </c>
      <c r="I807" s="21" t="s">
        <v>6626</v>
      </c>
      <c r="J807" s="24" t="s">
        <v>6627</v>
      </c>
      <c r="K807" s="19"/>
      <c r="L807" s="19"/>
      <c r="M807" s="19" t="s">
        <v>110</v>
      </c>
      <c r="N807" s="19"/>
      <c r="O807" s="19" t="s">
        <v>407</v>
      </c>
      <c r="P807" s="19" t="s">
        <v>2096</v>
      </c>
      <c r="Q807" s="25" t="s">
        <v>732</v>
      </c>
      <c r="R807" s="25">
        <v>141.0</v>
      </c>
      <c r="S807" s="19" t="s">
        <v>101</v>
      </c>
      <c r="T807" s="19"/>
      <c r="U807" s="25"/>
      <c r="V807" s="25"/>
      <c r="W807" s="4"/>
      <c r="X807" s="4"/>
      <c r="Y807" s="4"/>
      <c r="Z807" s="4"/>
    </row>
    <row r="808" ht="15.0" hidden="1" customHeight="1">
      <c r="A808" s="19" t="s">
        <v>6628</v>
      </c>
      <c r="B808" s="19" t="s">
        <v>6629</v>
      </c>
      <c r="C808" s="20" t="s">
        <v>138</v>
      </c>
      <c r="D808" s="20" t="s">
        <v>139</v>
      </c>
      <c r="E808" s="20" t="s">
        <v>140</v>
      </c>
      <c r="F808" s="31">
        <v>2014.0</v>
      </c>
      <c r="G808" s="31" t="s">
        <v>6630</v>
      </c>
      <c r="H808" s="23" t="s">
        <v>6631</v>
      </c>
      <c r="I808" s="21" t="s">
        <v>6632</v>
      </c>
      <c r="J808" s="24" t="s">
        <v>6633</v>
      </c>
      <c r="K808" s="19" t="s">
        <v>6634</v>
      </c>
      <c r="L808" s="24" t="s">
        <v>6635</v>
      </c>
      <c r="M808" s="19" t="s">
        <v>110</v>
      </c>
      <c r="N808" s="19"/>
      <c r="O808" s="19" t="s">
        <v>6200</v>
      </c>
      <c r="P808" s="67">
        <v>3.49E7</v>
      </c>
      <c r="Q808" s="29" t="s">
        <v>147</v>
      </c>
      <c r="R808" s="25">
        <v>29.0</v>
      </c>
      <c r="S808" s="19" t="s">
        <v>101</v>
      </c>
      <c r="T808" s="19"/>
      <c r="U808" s="25"/>
      <c r="V808" s="25"/>
      <c r="W808" s="4"/>
      <c r="X808" s="4"/>
      <c r="Y808" s="4"/>
      <c r="Z808" s="4"/>
    </row>
    <row r="809" ht="15.0" hidden="1" customHeight="1">
      <c r="A809" s="19" t="s">
        <v>6636</v>
      </c>
      <c r="B809" s="19" t="s">
        <v>6637</v>
      </c>
      <c r="C809" s="20" t="s">
        <v>340</v>
      </c>
      <c r="D809" s="20" t="s">
        <v>88</v>
      </c>
      <c r="E809" s="21" t="s">
        <v>89</v>
      </c>
      <c r="F809" s="31">
        <v>2002.0</v>
      </c>
      <c r="G809" s="31" t="s">
        <v>6638</v>
      </c>
      <c r="H809" s="23" t="s">
        <v>6639</v>
      </c>
      <c r="I809" s="21" t="s">
        <v>6640</v>
      </c>
      <c r="J809" s="24" t="s">
        <v>6641</v>
      </c>
      <c r="K809" s="19" t="s">
        <v>6642</v>
      </c>
      <c r="L809" s="24" t="s">
        <v>6643</v>
      </c>
      <c r="M809" s="19" t="s">
        <v>110</v>
      </c>
      <c r="N809" s="19"/>
      <c r="O809" s="19"/>
      <c r="P809" s="67"/>
      <c r="Q809" s="25" t="s">
        <v>158</v>
      </c>
      <c r="R809" s="25" t="s">
        <v>112</v>
      </c>
      <c r="S809" s="19" t="s">
        <v>159</v>
      </c>
      <c r="T809" s="19" t="s">
        <v>6644</v>
      </c>
      <c r="U809" s="38"/>
      <c r="V809" s="38">
        <v>43556.0</v>
      </c>
      <c r="W809" s="4"/>
      <c r="X809" s="4"/>
      <c r="Y809" s="4"/>
      <c r="Z809" s="4"/>
    </row>
    <row r="810" ht="15.0" hidden="1" customHeight="1">
      <c r="A810" s="19" t="s">
        <v>6645</v>
      </c>
      <c r="B810" s="19" t="s">
        <v>6646</v>
      </c>
      <c r="C810" s="20" t="s">
        <v>115</v>
      </c>
      <c r="D810" s="20" t="s">
        <v>115</v>
      </c>
      <c r="E810" s="20" t="s">
        <v>89</v>
      </c>
      <c r="F810" s="21">
        <v>2014.0</v>
      </c>
      <c r="G810" s="21" t="s">
        <v>6647</v>
      </c>
      <c r="H810" s="23" t="s">
        <v>6648</v>
      </c>
      <c r="I810" s="21" t="s">
        <v>6649</v>
      </c>
      <c r="J810" s="24" t="s">
        <v>6650</v>
      </c>
      <c r="K810" s="25" t="s">
        <v>6651</v>
      </c>
      <c r="L810" s="35" t="s">
        <v>6652</v>
      </c>
      <c r="M810" s="19" t="s">
        <v>110</v>
      </c>
      <c r="N810" s="19"/>
      <c r="O810" s="19"/>
      <c r="P810" s="19"/>
      <c r="Q810" s="25" t="s">
        <v>147</v>
      </c>
      <c r="R810" s="25">
        <v>22.0</v>
      </c>
      <c r="S810" s="19" t="s">
        <v>101</v>
      </c>
      <c r="T810" s="19"/>
      <c r="U810" s="25"/>
      <c r="V810" s="25"/>
      <c r="W810" s="4"/>
      <c r="X810" s="4"/>
      <c r="Y810" s="4"/>
      <c r="Z810" s="4"/>
    </row>
    <row r="811" ht="15.0" hidden="1" customHeight="1">
      <c r="A811" s="19" t="s">
        <v>6653</v>
      </c>
      <c r="B811" s="25" t="s">
        <v>6654</v>
      </c>
      <c r="C811" s="20" t="s">
        <v>6655</v>
      </c>
      <c r="D811" s="20" t="s">
        <v>6656</v>
      </c>
      <c r="E811" s="21" t="s">
        <v>1111</v>
      </c>
      <c r="F811" s="21">
        <v>1979.0</v>
      </c>
      <c r="G811" s="21" t="s">
        <v>6657</v>
      </c>
      <c r="H811" s="23" t="s">
        <v>6658</v>
      </c>
      <c r="I811" s="21" t="s">
        <v>6659</v>
      </c>
      <c r="J811" s="24" t="s">
        <v>6660</v>
      </c>
      <c r="K811" s="19"/>
      <c r="L811" s="19"/>
      <c r="M811" s="19" t="s">
        <v>110</v>
      </c>
      <c r="N811" s="19"/>
      <c r="O811" s="19"/>
      <c r="P811" s="19"/>
      <c r="Q811" s="83" t="s">
        <v>6661</v>
      </c>
      <c r="R811" s="84">
        <v>15000.0</v>
      </c>
      <c r="S811" s="19" t="s">
        <v>159</v>
      </c>
      <c r="T811" s="19" t="s">
        <v>6662</v>
      </c>
      <c r="U811" s="38"/>
      <c r="V811" s="38">
        <v>43557.0</v>
      </c>
      <c r="W811" s="4"/>
      <c r="X811" s="4"/>
      <c r="Y811" s="4"/>
      <c r="Z811" s="4"/>
    </row>
    <row r="812" ht="15.0" hidden="1" customHeight="1">
      <c r="A812" s="19" t="s">
        <v>6663</v>
      </c>
      <c r="B812" s="19" t="s">
        <v>6664</v>
      </c>
      <c r="C812" s="20" t="s">
        <v>6665</v>
      </c>
      <c r="D812" s="20" t="s">
        <v>6665</v>
      </c>
      <c r="E812" s="20" t="s">
        <v>140</v>
      </c>
      <c r="F812" s="21">
        <v>2014.0</v>
      </c>
      <c r="G812" s="21" t="s">
        <v>6666</v>
      </c>
      <c r="H812" s="30" t="s">
        <v>6667</v>
      </c>
      <c r="I812" s="21" t="s">
        <v>6668</v>
      </c>
      <c r="J812" s="24" t="s">
        <v>6669</v>
      </c>
      <c r="K812" s="19"/>
      <c r="L812" s="19"/>
      <c r="M812" s="19" t="s">
        <v>110</v>
      </c>
      <c r="N812" s="19"/>
      <c r="O812" s="19" t="s">
        <v>182</v>
      </c>
      <c r="P812" s="35" t="s">
        <v>6670</v>
      </c>
      <c r="Q812" s="25" t="s">
        <v>212</v>
      </c>
      <c r="R812" s="25">
        <v>10.0</v>
      </c>
      <c r="S812" s="19" t="s">
        <v>159</v>
      </c>
      <c r="T812" s="19" t="s">
        <v>6671</v>
      </c>
      <c r="U812" s="25"/>
      <c r="V812" s="25">
        <v>2018.0</v>
      </c>
      <c r="W812" s="4"/>
      <c r="X812" s="4"/>
      <c r="Y812" s="4"/>
      <c r="Z812" s="4"/>
    </row>
    <row r="813" ht="15.0" hidden="1" customHeight="1">
      <c r="A813" s="19" t="s">
        <v>6672</v>
      </c>
      <c r="B813" s="19" t="s">
        <v>6672</v>
      </c>
      <c r="C813" s="20" t="s">
        <v>2206</v>
      </c>
      <c r="D813" s="20" t="s">
        <v>88</v>
      </c>
      <c r="E813" s="20" t="s">
        <v>89</v>
      </c>
      <c r="F813" s="21">
        <v>2000.0</v>
      </c>
      <c r="G813" s="21" t="s">
        <v>6673</v>
      </c>
      <c r="H813" s="23" t="s">
        <v>6674</v>
      </c>
      <c r="I813" s="21" t="s">
        <v>3853</v>
      </c>
      <c r="J813" s="19"/>
      <c r="K813" s="19" t="s">
        <v>6675</v>
      </c>
      <c r="L813" s="24" t="s">
        <v>6676</v>
      </c>
      <c r="M813" s="19" t="s">
        <v>110</v>
      </c>
      <c r="N813" s="19"/>
      <c r="O813" s="19" t="s">
        <v>591</v>
      </c>
      <c r="P813" s="19" t="s">
        <v>6677</v>
      </c>
      <c r="Q813" s="25"/>
      <c r="R813" s="25">
        <v>250.0</v>
      </c>
      <c r="S813" s="19" t="s">
        <v>159</v>
      </c>
      <c r="T813" s="19" t="s">
        <v>6678</v>
      </c>
      <c r="U813" s="25"/>
      <c r="V813" s="25">
        <v>2006.0</v>
      </c>
      <c r="W813" s="4"/>
      <c r="X813" s="4"/>
      <c r="Y813" s="4"/>
      <c r="Z813" s="4"/>
    </row>
    <row r="814" ht="15.0" hidden="1" customHeight="1">
      <c r="A814" s="19" t="s">
        <v>6679</v>
      </c>
      <c r="B814" s="19" t="s">
        <v>6679</v>
      </c>
      <c r="C814" s="20" t="s">
        <v>1319</v>
      </c>
      <c r="D814" s="20" t="s">
        <v>1320</v>
      </c>
      <c r="E814" s="20" t="s">
        <v>89</v>
      </c>
      <c r="F814" s="21">
        <v>1998.0</v>
      </c>
      <c r="G814" s="21" t="s">
        <v>6680</v>
      </c>
      <c r="H814" s="30" t="s">
        <v>6681</v>
      </c>
      <c r="I814" s="21" t="s">
        <v>6682</v>
      </c>
      <c r="J814" s="24" t="s">
        <v>6683</v>
      </c>
      <c r="K814" s="19" t="s">
        <v>6684</v>
      </c>
      <c r="L814" s="24" t="s">
        <v>6685</v>
      </c>
      <c r="M814" s="19" t="s">
        <v>110</v>
      </c>
      <c r="N814" s="19"/>
      <c r="O814" s="19"/>
      <c r="P814" s="19"/>
      <c r="Q814" s="25" t="s">
        <v>760</v>
      </c>
      <c r="R814" s="25">
        <v>300.0</v>
      </c>
      <c r="S814" s="19" t="s">
        <v>101</v>
      </c>
      <c r="T814" s="19"/>
      <c r="U814" s="25"/>
      <c r="V814" s="25"/>
      <c r="W814" s="4"/>
      <c r="X814" s="4"/>
      <c r="Y814" s="4"/>
      <c r="Z814" s="4"/>
    </row>
    <row r="815" ht="15.0" hidden="1" customHeight="1">
      <c r="A815" s="19" t="s">
        <v>6686</v>
      </c>
      <c r="B815" s="19" t="s">
        <v>6687</v>
      </c>
      <c r="C815" s="20" t="s">
        <v>284</v>
      </c>
      <c r="D815" s="20" t="s">
        <v>188</v>
      </c>
      <c r="E815" s="20" t="s">
        <v>89</v>
      </c>
      <c r="F815" s="21">
        <v>1992.0</v>
      </c>
      <c r="G815" s="21" t="s">
        <v>6688</v>
      </c>
      <c r="H815" s="23" t="s">
        <v>6689</v>
      </c>
      <c r="I815" s="21" t="s">
        <v>6690</v>
      </c>
      <c r="J815" s="24" t="s">
        <v>6691</v>
      </c>
      <c r="K815" s="19" t="s">
        <v>6692</v>
      </c>
      <c r="L815" s="24" t="s">
        <v>6693</v>
      </c>
      <c r="M815" s="19" t="s">
        <v>110</v>
      </c>
      <c r="N815" s="19"/>
      <c r="O815" s="19" t="s">
        <v>635</v>
      </c>
      <c r="P815" s="19" t="s">
        <v>6694</v>
      </c>
      <c r="Q815" s="25" t="s">
        <v>6695</v>
      </c>
      <c r="R815" s="25">
        <v>250.0</v>
      </c>
      <c r="S815" s="19" t="s">
        <v>101</v>
      </c>
      <c r="T815" s="19"/>
      <c r="U815" s="25"/>
      <c r="V815" s="25"/>
      <c r="W815" s="4"/>
      <c r="X815" s="4"/>
      <c r="Y815" s="4"/>
      <c r="Z815" s="4"/>
    </row>
    <row r="816" ht="15.0" hidden="1" customHeight="1">
      <c r="A816" s="19" t="s">
        <v>6696</v>
      </c>
      <c r="B816" s="19" t="s">
        <v>6697</v>
      </c>
      <c r="C816" s="20" t="s">
        <v>376</v>
      </c>
      <c r="D816" s="20" t="s">
        <v>88</v>
      </c>
      <c r="E816" s="21" t="s">
        <v>89</v>
      </c>
      <c r="F816" s="40">
        <v>38169.0</v>
      </c>
      <c r="G816" s="21" t="s">
        <v>6698</v>
      </c>
      <c r="H816" s="23" t="s">
        <v>6699</v>
      </c>
      <c r="I816" s="21" t="s">
        <v>6700</v>
      </c>
      <c r="J816" s="24" t="s">
        <v>6701</v>
      </c>
      <c r="K816" s="19" t="s">
        <v>6702</v>
      </c>
      <c r="L816" s="24" t="s">
        <v>6703</v>
      </c>
      <c r="M816" s="19" t="s">
        <v>110</v>
      </c>
      <c r="N816" s="19"/>
      <c r="O816" s="19" t="s">
        <v>133</v>
      </c>
      <c r="P816" s="19" t="s">
        <v>6704</v>
      </c>
      <c r="Q816" s="25" t="s">
        <v>6705</v>
      </c>
      <c r="R816" s="25">
        <v>500.0</v>
      </c>
      <c r="S816" s="19" t="s">
        <v>159</v>
      </c>
      <c r="T816" s="19" t="s">
        <v>6706</v>
      </c>
      <c r="U816" s="25"/>
      <c r="V816" s="25">
        <v>2017.0</v>
      </c>
      <c r="W816" s="4"/>
      <c r="X816" s="4"/>
      <c r="Y816" s="4"/>
      <c r="Z816" s="4"/>
    </row>
    <row r="817" ht="15.0" hidden="1" customHeight="1">
      <c r="A817" s="19" t="s">
        <v>6707</v>
      </c>
      <c r="B817" s="19" t="s">
        <v>6708</v>
      </c>
      <c r="C817" s="20" t="s">
        <v>6709</v>
      </c>
      <c r="D817" s="20" t="s">
        <v>261</v>
      </c>
      <c r="E817" s="20" t="s">
        <v>89</v>
      </c>
      <c r="F817" s="21">
        <v>2008.0</v>
      </c>
      <c r="G817" s="21" t="s">
        <v>6710</v>
      </c>
      <c r="H817" s="23" t="s">
        <v>6711</v>
      </c>
      <c r="I817" s="21" t="s">
        <v>6712</v>
      </c>
      <c r="J817" s="24" t="s">
        <v>6713</v>
      </c>
      <c r="K817" s="19" t="s">
        <v>6714</v>
      </c>
      <c r="L817" s="24" t="s">
        <v>6715</v>
      </c>
      <c r="M817" s="19" t="s">
        <v>110</v>
      </c>
      <c r="N817" s="19"/>
      <c r="O817" s="19"/>
      <c r="P817" s="19"/>
      <c r="Q817" s="25" t="s">
        <v>6716</v>
      </c>
      <c r="R817" s="25">
        <v>50.0</v>
      </c>
      <c r="S817" s="19" t="s">
        <v>101</v>
      </c>
      <c r="T817" s="19"/>
      <c r="U817" s="25"/>
      <c r="V817" s="25"/>
      <c r="W817" s="4"/>
      <c r="X817" s="4"/>
      <c r="Y817" s="4"/>
      <c r="Z817" s="4"/>
    </row>
    <row r="818" ht="15.0" hidden="1" customHeight="1">
      <c r="A818" s="19" t="s">
        <v>6717</v>
      </c>
      <c r="B818" s="19" t="s">
        <v>6718</v>
      </c>
      <c r="C818" s="20" t="s">
        <v>5670</v>
      </c>
      <c r="D818" s="20" t="s">
        <v>1119</v>
      </c>
      <c r="E818" s="20" t="s">
        <v>89</v>
      </c>
      <c r="F818" s="21">
        <v>2001.0</v>
      </c>
      <c r="G818" s="21" t="s">
        <v>6719</v>
      </c>
      <c r="H818" s="23" t="s">
        <v>6720</v>
      </c>
      <c r="I818" s="21" t="s">
        <v>6721</v>
      </c>
      <c r="J818" s="24" t="s">
        <v>6722</v>
      </c>
      <c r="K818" s="19"/>
      <c r="L818" s="19"/>
      <c r="M818" s="19" t="s">
        <v>110</v>
      </c>
      <c r="N818" s="19"/>
      <c r="O818" s="19" t="s">
        <v>221</v>
      </c>
      <c r="P818" s="19" t="s">
        <v>6004</v>
      </c>
      <c r="Q818" s="25" t="s">
        <v>266</v>
      </c>
      <c r="R818" s="25">
        <v>36.0</v>
      </c>
      <c r="S818" s="19" t="s">
        <v>101</v>
      </c>
      <c r="T818" s="19"/>
      <c r="U818" s="25"/>
      <c r="V818" s="25"/>
      <c r="W818" s="4"/>
      <c r="X818" s="4"/>
      <c r="Y818" s="4"/>
      <c r="Z818" s="4"/>
    </row>
    <row r="819" ht="15.0" hidden="1" customHeight="1">
      <c r="A819" s="19" t="s">
        <v>6723</v>
      </c>
      <c r="B819" s="19" t="s">
        <v>6724</v>
      </c>
      <c r="C819" s="20" t="s">
        <v>340</v>
      </c>
      <c r="D819" s="20" t="s">
        <v>88</v>
      </c>
      <c r="E819" s="20" t="s">
        <v>89</v>
      </c>
      <c r="F819" s="21">
        <v>2014.0</v>
      </c>
      <c r="G819" s="21" t="s">
        <v>6725</v>
      </c>
      <c r="H819" s="23" t="s">
        <v>6726</v>
      </c>
      <c r="I819" s="21" t="s">
        <v>6727</v>
      </c>
      <c r="J819" s="24" t="s">
        <v>6728</v>
      </c>
      <c r="K819" s="19" t="s">
        <v>6729</v>
      </c>
      <c r="L819" s="24" t="s">
        <v>6730</v>
      </c>
      <c r="M819" s="19" t="s">
        <v>110</v>
      </c>
      <c r="N819" s="19"/>
      <c r="O819" s="19" t="s">
        <v>591</v>
      </c>
      <c r="P819" s="19" t="s">
        <v>6731</v>
      </c>
      <c r="Q819" s="25" t="s">
        <v>6732</v>
      </c>
      <c r="R819" s="29">
        <v>1274.0</v>
      </c>
      <c r="S819" s="19" t="s">
        <v>101</v>
      </c>
      <c r="T819" s="19"/>
      <c r="U819" s="25"/>
      <c r="V819" s="25"/>
      <c r="W819" s="4"/>
      <c r="X819" s="4"/>
      <c r="Y819" s="4"/>
      <c r="Z819" s="4"/>
    </row>
    <row r="820" ht="15.0" hidden="1" customHeight="1">
      <c r="A820" s="19" t="s">
        <v>6733</v>
      </c>
      <c r="B820" s="19" t="s">
        <v>6734</v>
      </c>
      <c r="C820" s="20" t="s">
        <v>6735</v>
      </c>
      <c r="D820" s="20" t="s">
        <v>1560</v>
      </c>
      <c r="E820" s="20" t="s">
        <v>140</v>
      </c>
      <c r="F820" s="21">
        <v>2005.0</v>
      </c>
      <c r="G820" s="21" t="s">
        <v>6736</v>
      </c>
      <c r="H820" s="23" t="s">
        <v>6737</v>
      </c>
      <c r="I820" s="21" t="s">
        <v>6738</v>
      </c>
      <c r="J820" s="24" t="s">
        <v>6739</v>
      </c>
      <c r="K820" s="19" t="s">
        <v>6740</v>
      </c>
      <c r="L820" s="24" t="s">
        <v>6741</v>
      </c>
      <c r="M820" s="19" t="s">
        <v>110</v>
      </c>
      <c r="N820" s="19"/>
      <c r="O820" s="19"/>
      <c r="P820" s="19" t="s">
        <v>6742</v>
      </c>
      <c r="Q820" s="25" t="s">
        <v>6743</v>
      </c>
      <c r="R820" s="25">
        <v>50.0</v>
      </c>
      <c r="S820" s="19" t="s">
        <v>101</v>
      </c>
      <c r="T820" s="19"/>
      <c r="U820" s="25"/>
      <c r="V820" s="25"/>
      <c r="W820" s="4"/>
      <c r="X820" s="4"/>
      <c r="Y820" s="4"/>
      <c r="Z820" s="4"/>
    </row>
    <row r="821" ht="15.0" hidden="1" customHeight="1">
      <c r="A821" s="19" t="s">
        <v>6744</v>
      </c>
      <c r="B821" s="19" t="s">
        <v>6745</v>
      </c>
      <c r="C821" s="20" t="s">
        <v>115</v>
      </c>
      <c r="D821" s="20" t="s">
        <v>115</v>
      </c>
      <c r="E821" s="20" t="s">
        <v>89</v>
      </c>
      <c r="F821" s="48">
        <v>42491.0</v>
      </c>
      <c r="G821" s="21" t="s">
        <v>6746</v>
      </c>
      <c r="H821" s="23" t="s">
        <v>6747</v>
      </c>
      <c r="I821" s="21" t="s">
        <v>6748</v>
      </c>
      <c r="J821" s="24" t="s">
        <v>6749</v>
      </c>
      <c r="K821" s="19" t="s">
        <v>6750</v>
      </c>
      <c r="L821" s="24" t="s">
        <v>6751</v>
      </c>
      <c r="M821" s="19" t="s">
        <v>110</v>
      </c>
      <c r="N821" s="19"/>
      <c r="O821" s="19"/>
      <c r="P821" s="19" t="s">
        <v>6752</v>
      </c>
      <c r="Q821" s="25" t="s">
        <v>6753</v>
      </c>
      <c r="R821" s="25">
        <v>50.0</v>
      </c>
      <c r="S821" s="19" t="s">
        <v>101</v>
      </c>
      <c r="T821" s="19"/>
      <c r="U821" s="25"/>
      <c r="V821" s="25"/>
      <c r="W821" s="4"/>
      <c r="X821" s="4"/>
      <c r="Y821" s="4"/>
      <c r="Z821" s="4"/>
    </row>
    <row r="822" ht="15.0" hidden="1" customHeight="1">
      <c r="A822" s="19" t="s">
        <v>6754</v>
      </c>
      <c r="B822" s="19" t="s">
        <v>6754</v>
      </c>
      <c r="C822" s="20" t="s">
        <v>6755</v>
      </c>
      <c r="D822" s="20" t="s">
        <v>115</v>
      </c>
      <c r="E822" s="20" t="s">
        <v>89</v>
      </c>
      <c r="F822" s="21">
        <v>2011.0</v>
      </c>
      <c r="G822" s="21" t="s">
        <v>6756</v>
      </c>
      <c r="H822" s="23" t="s">
        <v>6757</v>
      </c>
      <c r="I822" s="21" t="s">
        <v>6758</v>
      </c>
      <c r="J822" s="24" t="s">
        <v>6759</v>
      </c>
      <c r="K822" s="19" t="s">
        <v>6760</v>
      </c>
      <c r="L822" s="24" t="s">
        <v>6761</v>
      </c>
      <c r="M822" s="19" t="s">
        <v>110</v>
      </c>
      <c r="N822" s="19"/>
      <c r="O822" s="19"/>
      <c r="P822" s="19"/>
      <c r="Q822" s="25" t="s">
        <v>6762</v>
      </c>
      <c r="R822" s="25">
        <v>100.0</v>
      </c>
      <c r="S822" s="19" t="s">
        <v>101</v>
      </c>
      <c r="T822" s="19"/>
      <c r="U822" s="25"/>
      <c r="V822" s="25"/>
      <c r="W822" s="4"/>
      <c r="X822" s="4"/>
      <c r="Y822" s="4"/>
      <c r="Z822" s="4"/>
    </row>
    <row r="823" ht="15.0" customHeight="1">
      <c r="A823" s="19" t="s">
        <v>6763</v>
      </c>
      <c r="B823" s="19" t="s">
        <v>6764</v>
      </c>
      <c r="C823" s="20" t="s">
        <v>2084</v>
      </c>
      <c r="D823" s="20" t="s">
        <v>1119</v>
      </c>
      <c r="E823" s="20" t="s">
        <v>89</v>
      </c>
      <c r="F823" s="40" t="s">
        <v>6765</v>
      </c>
      <c r="G823" s="21" t="s">
        <v>6766</v>
      </c>
      <c r="H823" s="23" t="s">
        <v>6767</v>
      </c>
      <c r="I823" s="21" t="s">
        <v>6768</v>
      </c>
      <c r="J823" s="24" t="s">
        <v>6769</v>
      </c>
      <c r="K823" s="19"/>
      <c r="L823" s="19"/>
      <c r="M823" s="19" t="s">
        <v>96</v>
      </c>
      <c r="N823" s="19" t="s">
        <v>6770</v>
      </c>
      <c r="O823" s="19" t="s">
        <v>182</v>
      </c>
      <c r="P823" s="19" t="s">
        <v>5980</v>
      </c>
      <c r="Q823" s="25" t="s">
        <v>6771</v>
      </c>
      <c r="R823" s="29">
        <v>107000.0</v>
      </c>
      <c r="S823" s="19" t="s">
        <v>101</v>
      </c>
      <c r="T823" s="19"/>
      <c r="U823" s="25"/>
      <c r="V823" s="25"/>
      <c r="W823" s="4"/>
      <c r="X823" s="4"/>
      <c r="Y823" s="4"/>
      <c r="Z823" s="4"/>
    </row>
    <row r="824" ht="15.0" hidden="1" customHeight="1">
      <c r="A824" s="19" t="s">
        <v>6772</v>
      </c>
      <c r="B824" s="19" t="s">
        <v>6773</v>
      </c>
      <c r="C824" s="26"/>
      <c r="D824" s="20" t="s">
        <v>2801</v>
      </c>
      <c r="E824" s="20" t="s">
        <v>89</v>
      </c>
      <c r="F824" s="21">
        <v>1995.0</v>
      </c>
      <c r="G824" s="21" t="s">
        <v>6774</v>
      </c>
      <c r="H824" s="23" t="s">
        <v>6775</v>
      </c>
      <c r="I824" s="21" t="s">
        <v>6776</v>
      </c>
      <c r="J824" s="24" t="s">
        <v>6777</v>
      </c>
      <c r="K824" s="19" t="s">
        <v>6778</v>
      </c>
      <c r="L824" s="24" t="s">
        <v>6779</v>
      </c>
      <c r="M824" s="19" t="s">
        <v>110</v>
      </c>
      <c r="N824" s="19"/>
      <c r="O824" s="19"/>
      <c r="P824" s="19"/>
      <c r="Q824" s="25" t="s">
        <v>6780</v>
      </c>
      <c r="R824" s="25" t="s">
        <v>2681</v>
      </c>
      <c r="S824" s="19" t="s">
        <v>159</v>
      </c>
      <c r="T824" s="19" t="s">
        <v>6781</v>
      </c>
      <c r="U824" s="25"/>
      <c r="V824" s="25">
        <v>2020.0</v>
      </c>
      <c r="W824" s="4"/>
      <c r="X824" s="4"/>
      <c r="Y824" s="4"/>
      <c r="Z824" s="4"/>
    </row>
    <row r="825" ht="15.0" hidden="1" customHeight="1">
      <c r="A825" s="19" t="s">
        <v>6782</v>
      </c>
      <c r="B825" s="19" t="s">
        <v>6783</v>
      </c>
      <c r="C825" s="20" t="s">
        <v>4147</v>
      </c>
      <c r="D825" s="20" t="s">
        <v>920</v>
      </c>
      <c r="E825" s="20" t="s">
        <v>89</v>
      </c>
      <c r="F825" s="21">
        <v>2006.0</v>
      </c>
      <c r="G825" s="21" t="s">
        <v>6784</v>
      </c>
      <c r="H825" s="23" t="s">
        <v>6785</v>
      </c>
      <c r="I825" s="21" t="s">
        <v>6786</v>
      </c>
      <c r="J825" s="24" t="s">
        <v>6787</v>
      </c>
      <c r="K825" s="19" t="s">
        <v>6788</v>
      </c>
      <c r="L825" s="24" t="s">
        <v>6789</v>
      </c>
      <c r="M825" s="19" t="s">
        <v>110</v>
      </c>
      <c r="N825" s="19"/>
      <c r="O825" s="19" t="s">
        <v>371</v>
      </c>
      <c r="P825" s="19"/>
      <c r="Q825" s="25" t="s">
        <v>1451</v>
      </c>
      <c r="R825" s="25">
        <v>193.0</v>
      </c>
      <c r="S825" s="19" t="s">
        <v>101</v>
      </c>
      <c r="T825" s="19"/>
      <c r="U825" s="25"/>
      <c r="V825" s="25"/>
      <c r="W825" s="4"/>
      <c r="X825" s="4"/>
      <c r="Y825" s="4"/>
      <c r="Z825" s="4"/>
    </row>
    <row r="826" ht="15.0" hidden="1" customHeight="1">
      <c r="A826" s="19" t="s">
        <v>6790</v>
      </c>
      <c r="B826" s="19" t="s">
        <v>6791</v>
      </c>
      <c r="C826" s="20" t="s">
        <v>4366</v>
      </c>
      <c r="D826" s="21" t="s">
        <v>4367</v>
      </c>
      <c r="E826" s="20" t="s">
        <v>89</v>
      </c>
      <c r="F826" s="21">
        <v>1996.0</v>
      </c>
      <c r="G826" s="21" t="s">
        <v>6792</v>
      </c>
      <c r="H826" s="23" t="s">
        <v>6793</v>
      </c>
      <c r="I826" s="21" t="s">
        <v>6794</v>
      </c>
      <c r="J826" s="24" t="s">
        <v>6795</v>
      </c>
      <c r="K826" s="19" t="s">
        <v>6796</v>
      </c>
      <c r="L826" s="24" t="s">
        <v>6797</v>
      </c>
      <c r="M826" s="19" t="s">
        <v>110</v>
      </c>
      <c r="N826" s="19"/>
      <c r="O826" s="19" t="s">
        <v>371</v>
      </c>
      <c r="P826" s="19"/>
      <c r="Q826" s="25" t="s">
        <v>6798</v>
      </c>
      <c r="R826" s="25" t="s">
        <v>6799</v>
      </c>
      <c r="S826" s="19" t="s">
        <v>159</v>
      </c>
      <c r="T826" s="19" t="s">
        <v>6800</v>
      </c>
      <c r="U826" s="25"/>
      <c r="V826" s="25">
        <v>2007.0</v>
      </c>
      <c r="W826" s="4"/>
      <c r="X826" s="4"/>
      <c r="Y826" s="4"/>
      <c r="Z826" s="4"/>
    </row>
    <row r="827" ht="15.0" hidden="1" customHeight="1">
      <c r="A827" s="19" t="s">
        <v>6801</v>
      </c>
      <c r="B827" s="19" t="s">
        <v>6802</v>
      </c>
      <c r="C827" s="20" t="s">
        <v>284</v>
      </c>
      <c r="D827" s="21" t="s">
        <v>188</v>
      </c>
      <c r="E827" s="20" t="s">
        <v>89</v>
      </c>
      <c r="F827" s="21">
        <v>2009.0</v>
      </c>
      <c r="G827" s="21" t="s">
        <v>6803</v>
      </c>
      <c r="H827" s="23" t="s">
        <v>6804</v>
      </c>
      <c r="I827" s="21" t="s">
        <v>6805</v>
      </c>
      <c r="J827" s="24" t="s">
        <v>6806</v>
      </c>
      <c r="K827" s="19"/>
      <c r="L827" s="19"/>
      <c r="M827" s="19" t="s">
        <v>110</v>
      </c>
      <c r="N827" s="19"/>
      <c r="O827" s="19"/>
      <c r="P827" s="19"/>
      <c r="Q827" s="25" t="s">
        <v>6807</v>
      </c>
      <c r="R827" s="25" t="s">
        <v>112</v>
      </c>
      <c r="S827" s="19" t="s">
        <v>101</v>
      </c>
      <c r="T827" s="19"/>
      <c r="U827" s="25"/>
      <c r="V827" s="25"/>
      <c r="W827" s="4"/>
      <c r="X827" s="4"/>
      <c r="Y827" s="4"/>
      <c r="Z827" s="4"/>
    </row>
    <row r="828" ht="15.0" hidden="1" customHeight="1">
      <c r="A828" s="19" t="s">
        <v>6808</v>
      </c>
      <c r="B828" s="19" t="s">
        <v>6809</v>
      </c>
      <c r="C828" s="20" t="s">
        <v>6810</v>
      </c>
      <c r="D828" s="20" t="s">
        <v>6811</v>
      </c>
      <c r="E828" s="21" t="s">
        <v>89</v>
      </c>
      <c r="F828" s="21">
        <v>1970.0</v>
      </c>
      <c r="G828" s="21" t="s">
        <v>6812</v>
      </c>
      <c r="H828" s="23" t="s">
        <v>6813</v>
      </c>
      <c r="I828" s="21" t="s">
        <v>6814</v>
      </c>
      <c r="J828" s="19"/>
      <c r="K828" s="19" t="s">
        <v>6815</v>
      </c>
      <c r="L828" s="19"/>
      <c r="M828" s="19" t="s">
        <v>110</v>
      </c>
      <c r="N828" s="19"/>
      <c r="O828" s="19"/>
      <c r="P828" s="19"/>
      <c r="Q828" s="25" t="s">
        <v>234</v>
      </c>
      <c r="R828" s="25" t="s">
        <v>6816</v>
      </c>
      <c r="S828" s="19" t="s">
        <v>101</v>
      </c>
      <c r="T828" s="19"/>
      <c r="U828" s="25"/>
      <c r="V828" s="25"/>
      <c r="W828" s="4"/>
      <c r="X828" s="4"/>
      <c r="Y828" s="4"/>
      <c r="Z828" s="4"/>
    </row>
    <row r="829" ht="15.0" hidden="1" customHeight="1">
      <c r="A829" s="19" t="s">
        <v>6817</v>
      </c>
      <c r="B829" s="19" t="s">
        <v>6818</v>
      </c>
      <c r="C829" s="20" t="s">
        <v>6819</v>
      </c>
      <c r="D829" s="20" t="s">
        <v>1427</v>
      </c>
      <c r="E829" s="20" t="s">
        <v>89</v>
      </c>
      <c r="F829" s="21">
        <v>1994.0</v>
      </c>
      <c r="G829" s="21" t="s">
        <v>6820</v>
      </c>
      <c r="H829" s="30" t="s">
        <v>6821</v>
      </c>
      <c r="I829" s="21" t="s">
        <v>6822</v>
      </c>
      <c r="J829" s="24" t="s">
        <v>6823</v>
      </c>
      <c r="K829" s="19"/>
      <c r="L829" s="19"/>
      <c r="M829" s="19" t="s">
        <v>110</v>
      </c>
      <c r="N829" s="19"/>
      <c r="O829" s="19"/>
      <c r="P829" s="19"/>
      <c r="Q829" s="25"/>
      <c r="R829" s="25" t="s">
        <v>3626</v>
      </c>
      <c r="S829" s="19" t="s">
        <v>159</v>
      </c>
      <c r="T829" s="19" t="s">
        <v>6824</v>
      </c>
      <c r="U829" s="36"/>
      <c r="V829" s="36">
        <v>42523.0</v>
      </c>
      <c r="W829" s="4"/>
      <c r="X829" s="4"/>
      <c r="Y829" s="4"/>
      <c r="Z829" s="4"/>
    </row>
    <row r="830" ht="15.0" customHeight="1">
      <c r="A830" s="19" t="s">
        <v>6825</v>
      </c>
      <c r="B830" s="19" t="s">
        <v>6826</v>
      </c>
      <c r="C830" s="20" t="s">
        <v>6827</v>
      </c>
      <c r="D830" s="20" t="s">
        <v>6828</v>
      </c>
      <c r="E830" s="20" t="s">
        <v>655</v>
      </c>
      <c r="F830" s="22">
        <v>38359.0</v>
      </c>
      <c r="G830" s="21" t="s">
        <v>6829</v>
      </c>
      <c r="H830" s="23" t="s">
        <v>6830</v>
      </c>
      <c r="I830" s="21" t="s">
        <v>6831</v>
      </c>
      <c r="J830" s="19"/>
      <c r="K830" s="19"/>
      <c r="L830" s="19"/>
      <c r="M830" s="19" t="s">
        <v>96</v>
      </c>
      <c r="N830" s="19" t="s">
        <v>6832</v>
      </c>
      <c r="O830" s="19"/>
      <c r="P830" s="19"/>
      <c r="Q830" s="85" t="s">
        <v>6833</v>
      </c>
      <c r="R830" s="25">
        <v>103.0</v>
      </c>
      <c r="S830" s="19" t="s">
        <v>101</v>
      </c>
      <c r="T830" s="19"/>
      <c r="U830" s="25"/>
      <c r="V830" s="25"/>
      <c r="W830" s="4"/>
      <c r="X830" s="4"/>
      <c r="Y830" s="4"/>
      <c r="Z830" s="4"/>
    </row>
    <row r="831" ht="15.0" hidden="1" customHeight="1">
      <c r="A831" s="19" t="s">
        <v>6834</v>
      </c>
      <c r="B831" s="19" t="s">
        <v>6835</v>
      </c>
      <c r="C831" s="20" t="s">
        <v>207</v>
      </c>
      <c r="D831" s="20" t="s">
        <v>887</v>
      </c>
      <c r="E831" s="20" t="s">
        <v>89</v>
      </c>
      <c r="F831" s="21">
        <v>2002.0</v>
      </c>
      <c r="G831" s="21" t="s">
        <v>6836</v>
      </c>
      <c r="H831" s="23" t="s">
        <v>6837</v>
      </c>
      <c r="I831" s="21" t="s">
        <v>6838</v>
      </c>
      <c r="J831" s="24" t="s">
        <v>6839</v>
      </c>
      <c r="K831" s="19"/>
      <c r="L831" s="19"/>
      <c r="M831" s="19" t="s">
        <v>110</v>
      </c>
      <c r="N831" s="19"/>
      <c r="O831" s="19" t="s">
        <v>371</v>
      </c>
      <c r="P831" s="19"/>
      <c r="Q831" s="25" t="s">
        <v>6840</v>
      </c>
      <c r="R831" s="25" t="s">
        <v>112</v>
      </c>
      <c r="S831" s="19" t="s">
        <v>101</v>
      </c>
      <c r="T831" s="19"/>
      <c r="U831" s="25"/>
      <c r="V831" s="25"/>
      <c r="W831" s="4"/>
      <c r="X831" s="4"/>
      <c r="Y831" s="4"/>
      <c r="Z831" s="4"/>
    </row>
    <row r="832" ht="15.0" hidden="1" customHeight="1">
      <c r="A832" s="19" t="s">
        <v>6841</v>
      </c>
      <c r="B832" s="19" t="s">
        <v>6842</v>
      </c>
      <c r="C832" s="20" t="s">
        <v>6843</v>
      </c>
      <c r="D832" s="20" t="s">
        <v>88</v>
      </c>
      <c r="E832" s="20" t="s">
        <v>89</v>
      </c>
      <c r="F832" s="31">
        <v>2002.0</v>
      </c>
      <c r="G832" s="31" t="s">
        <v>6844</v>
      </c>
      <c r="H832" s="30" t="s">
        <v>6845</v>
      </c>
      <c r="I832" s="21" t="s">
        <v>6846</v>
      </c>
      <c r="J832" s="24" t="s">
        <v>3854</v>
      </c>
      <c r="K832" s="19" t="s">
        <v>6847</v>
      </c>
      <c r="L832" s="24" t="s">
        <v>6848</v>
      </c>
      <c r="M832" s="19" t="s">
        <v>110</v>
      </c>
      <c r="N832" s="19"/>
      <c r="O832" s="19" t="s">
        <v>591</v>
      </c>
      <c r="P832" s="19" t="s">
        <v>6849</v>
      </c>
      <c r="Q832" s="25" t="s">
        <v>173</v>
      </c>
      <c r="R832" s="25" t="s">
        <v>1089</v>
      </c>
      <c r="S832" s="19" t="s">
        <v>159</v>
      </c>
      <c r="T832" s="19" t="s">
        <v>3849</v>
      </c>
      <c r="U832" s="25"/>
      <c r="V832" s="25">
        <v>2018.0</v>
      </c>
      <c r="W832" s="4"/>
      <c r="X832" s="4"/>
      <c r="Y832" s="4"/>
      <c r="Z832" s="4"/>
    </row>
    <row r="833" ht="15.0" hidden="1" customHeight="1">
      <c r="A833" s="19" t="s">
        <v>6850</v>
      </c>
      <c r="B833" s="25" t="s">
        <v>6851</v>
      </c>
      <c r="C833" s="20" t="s">
        <v>138</v>
      </c>
      <c r="D833" s="20" t="s">
        <v>139</v>
      </c>
      <c r="E833" s="20" t="s">
        <v>140</v>
      </c>
      <c r="F833" s="21">
        <v>2016.0</v>
      </c>
      <c r="G833" s="21" t="s">
        <v>6852</v>
      </c>
      <c r="H833" s="23" t="s">
        <v>6853</v>
      </c>
      <c r="I833" s="21" t="s">
        <v>6854</v>
      </c>
      <c r="J833" s="19"/>
      <c r="K833" s="19" t="s">
        <v>6855</v>
      </c>
      <c r="L833" s="19"/>
      <c r="M833" s="19" t="s">
        <v>110</v>
      </c>
      <c r="N833" s="19"/>
      <c r="O833" s="19" t="s">
        <v>6200</v>
      </c>
      <c r="P833" s="67">
        <v>6400000.0</v>
      </c>
      <c r="Q833" s="27">
        <v>255000.0</v>
      </c>
      <c r="R833" s="25" t="s">
        <v>112</v>
      </c>
      <c r="S833" s="19" t="s">
        <v>101</v>
      </c>
      <c r="T833" s="19"/>
      <c r="U833" s="25"/>
      <c r="V833" s="25"/>
      <c r="W833" s="4"/>
      <c r="X833" s="4"/>
      <c r="Y833" s="4"/>
      <c r="Z833" s="4"/>
    </row>
    <row r="834" ht="15.0" hidden="1" customHeight="1">
      <c r="A834" s="19" t="s">
        <v>6856</v>
      </c>
      <c r="B834" s="25" t="s">
        <v>6857</v>
      </c>
      <c r="C834" s="32" t="s">
        <v>2657</v>
      </c>
      <c r="D834" s="32" t="s">
        <v>920</v>
      </c>
      <c r="E834" s="32" t="s">
        <v>89</v>
      </c>
      <c r="F834" s="21">
        <v>1988.0</v>
      </c>
      <c r="G834" s="21" t="s">
        <v>6858</v>
      </c>
      <c r="H834" s="30" t="s">
        <v>6859</v>
      </c>
      <c r="I834" s="21" t="s">
        <v>6860</v>
      </c>
      <c r="J834" s="24" t="s">
        <v>6861</v>
      </c>
      <c r="K834" s="19" t="s">
        <v>6862</v>
      </c>
      <c r="L834" s="24" t="s">
        <v>6863</v>
      </c>
      <c r="M834" s="19" t="s">
        <v>110</v>
      </c>
      <c r="N834" s="19"/>
      <c r="O834" s="19" t="s">
        <v>182</v>
      </c>
      <c r="P834" s="19" t="s">
        <v>827</v>
      </c>
      <c r="Q834" s="25" t="s">
        <v>3708</v>
      </c>
      <c r="R834" s="25" t="s">
        <v>1089</v>
      </c>
      <c r="S834" s="19" t="s">
        <v>159</v>
      </c>
      <c r="T834" s="19" t="s">
        <v>6864</v>
      </c>
      <c r="U834" s="25"/>
      <c r="V834" s="25">
        <v>2019.0</v>
      </c>
      <c r="W834" s="4"/>
      <c r="X834" s="4"/>
      <c r="Y834" s="4"/>
      <c r="Z834" s="4"/>
    </row>
    <row r="835" ht="15.0" hidden="1" customHeight="1">
      <c r="A835" s="19" t="s">
        <v>6865</v>
      </c>
      <c r="B835" s="19" t="s">
        <v>6866</v>
      </c>
      <c r="C835" s="33" t="s">
        <v>6867</v>
      </c>
      <c r="D835" s="32" t="s">
        <v>88</v>
      </c>
      <c r="E835" s="32" t="s">
        <v>89</v>
      </c>
      <c r="F835" s="31">
        <v>2015.0</v>
      </c>
      <c r="G835" s="31" t="s">
        <v>6868</v>
      </c>
      <c r="H835" s="23" t="s">
        <v>6869</v>
      </c>
      <c r="I835" s="21" t="s">
        <v>6870</v>
      </c>
      <c r="J835" s="24" t="s">
        <v>6871</v>
      </c>
      <c r="K835" s="19" t="s">
        <v>6872</v>
      </c>
      <c r="L835" s="24" t="s">
        <v>6873</v>
      </c>
      <c r="M835" s="19" t="s">
        <v>110</v>
      </c>
      <c r="N835" s="19"/>
      <c r="O835" s="19" t="s">
        <v>133</v>
      </c>
      <c r="P835" s="19" t="s">
        <v>2622</v>
      </c>
      <c r="Q835" s="25" t="s">
        <v>6874</v>
      </c>
      <c r="R835" s="25" t="s">
        <v>1089</v>
      </c>
      <c r="S835" s="19" t="s">
        <v>101</v>
      </c>
      <c r="T835" s="19"/>
      <c r="U835" s="25"/>
      <c r="V835" s="25"/>
      <c r="W835" s="4"/>
      <c r="X835" s="4"/>
      <c r="Y835" s="4"/>
      <c r="Z835" s="4"/>
    </row>
    <row r="836" ht="15.0" hidden="1" customHeight="1">
      <c r="A836" s="19" t="s">
        <v>6875</v>
      </c>
      <c r="B836" s="19" t="s">
        <v>6875</v>
      </c>
      <c r="C836" s="20" t="s">
        <v>6876</v>
      </c>
      <c r="D836" s="20" t="s">
        <v>6877</v>
      </c>
      <c r="E836" s="21" t="s">
        <v>89</v>
      </c>
      <c r="F836" s="38">
        <v>42810.0</v>
      </c>
      <c r="G836" s="31" t="s">
        <v>6878</v>
      </c>
      <c r="H836" s="23" t="s">
        <v>6879</v>
      </c>
      <c r="I836" s="21" t="s">
        <v>6880</v>
      </c>
      <c r="J836" s="24" t="s">
        <v>6881</v>
      </c>
      <c r="K836" s="25" t="s">
        <v>6882</v>
      </c>
      <c r="L836" s="24" t="s">
        <v>6883</v>
      </c>
      <c r="M836" s="19" t="s">
        <v>110</v>
      </c>
      <c r="N836" s="19"/>
      <c r="O836" s="19" t="s">
        <v>371</v>
      </c>
      <c r="P836" s="19"/>
      <c r="Q836" s="25" t="s">
        <v>6884</v>
      </c>
      <c r="R836" s="39">
        <v>44106.0</v>
      </c>
      <c r="S836" s="19" t="s">
        <v>101</v>
      </c>
      <c r="T836" s="19"/>
      <c r="U836" s="25"/>
      <c r="V836" s="25"/>
      <c r="W836" s="4"/>
      <c r="X836" s="4"/>
      <c r="Y836" s="4"/>
      <c r="Z836" s="4"/>
    </row>
    <row r="837" ht="15.0" hidden="1" customHeight="1">
      <c r="A837" s="19" t="s">
        <v>6885</v>
      </c>
      <c r="B837" s="25" t="s">
        <v>6886</v>
      </c>
      <c r="C837" s="33" t="s">
        <v>540</v>
      </c>
      <c r="D837" s="32" t="s">
        <v>188</v>
      </c>
      <c r="E837" s="32" t="s">
        <v>89</v>
      </c>
      <c r="F837" s="22">
        <v>41222.0</v>
      </c>
      <c r="G837" s="21" t="s">
        <v>6887</v>
      </c>
      <c r="H837" s="23" t="s">
        <v>6888</v>
      </c>
      <c r="I837" s="21" t="s">
        <v>6889</v>
      </c>
      <c r="J837" s="24" t="s">
        <v>6890</v>
      </c>
      <c r="K837" s="25" t="s">
        <v>6891</v>
      </c>
      <c r="L837" s="24" t="s">
        <v>6892</v>
      </c>
      <c r="M837" s="19" t="s">
        <v>110</v>
      </c>
      <c r="N837" s="19"/>
      <c r="O837" s="19" t="s">
        <v>264</v>
      </c>
      <c r="P837" s="24" t="s">
        <v>3408</v>
      </c>
      <c r="Q837" s="25" t="s">
        <v>1862</v>
      </c>
      <c r="R837" s="25">
        <v>50.0</v>
      </c>
      <c r="S837" s="19" t="s">
        <v>101</v>
      </c>
      <c r="T837" s="19"/>
      <c r="U837" s="25"/>
      <c r="V837" s="25"/>
      <c r="W837" s="4"/>
      <c r="X837" s="4"/>
      <c r="Y837" s="4"/>
      <c r="Z837" s="4"/>
    </row>
    <row r="838" ht="15.0" hidden="1" customHeight="1">
      <c r="A838" s="19" t="s">
        <v>6893</v>
      </c>
      <c r="B838" s="25" t="s">
        <v>6894</v>
      </c>
      <c r="C838" s="20" t="s">
        <v>6895</v>
      </c>
      <c r="D838" s="20" t="s">
        <v>6896</v>
      </c>
      <c r="E838" s="20" t="s">
        <v>89</v>
      </c>
      <c r="F838" s="31">
        <v>2007.0</v>
      </c>
      <c r="G838" s="31" t="s">
        <v>6897</v>
      </c>
      <c r="H838" s="23" t="s">
        <v>6898</v>
      </c>
      <c r="I838" s="21" t="s">
        <v>6899</v>
      </c>
      <c r="J838" s="24" t="s">
        <v>6900</v>
      </c>
      <c r="K838" s="19"/>
      <c r="L838" s="19"/>
      <c r="M838" s="19" t="s">
        <v>110</v>
      </c>
      <c r="N838" s="19"/>
      <c r="O838" s="19"/>
      <c r="P838" s="19"/>
      <c r="Q838" s="25"/>
      <c r="R838" s="25"/>
      <c r="S838" s="19"/>
      <c r="T838" s="19"/>
      <c r="U838" s="25"/>
      <c r="V838" s="25"/>
      <c r="W838" s="4"/>
      <c r="X838" s="4"/>
      <c r="Y838" s="4"/>
      <c r="Z838" s="4"/>
    </row>
    <row r="839" ht="15.0" hidden="1" customHeight="1">
      <c r="A839" s="19" t="s">
        <v>6901</v>
      </c>
      <c r="B839" s="19" t="s">
        <v>6901</v>
      </c>
      <c r="C839" s="86" t="s">
        <v>6902</v>
      </c>
      <c r="D839" s="87"/>
      <c r="E839" s="20" t="s">
        <v>140</v>
      </c>
      <c r="F839" s="21">
        <v>1989.0</v>
      </c>
      <c r="G839" s="21" t="s">
        <v>6903</v>
      </c>
      <c r="H839" s="23" t="s">
        <v>6904</v>
      </c>
      <c r="I839" s="19"/>
      <c r="J839" s="19"/>
      <c r="K839" s="19"/>
      <c r="L839" s="19"/>
      <c r="M839" s="19" t="s">
        <v>110</v>
      </c>
      <c r="N839" s="19"/>
      <c r="O839" s="19"/>
      <c r="P839" s="19"/>
      <c r="Q839" s="25"/>
      <c r="R839" s="25">
        <v>50.0</v>
      </c>
      <c r="S839" s="19" t="s">
        <v>101</v>
      </c>
      <c r="T839" s="19"/>
      <c r="U839" s="25"/>
      <c r="V839" s="25"/>
      <c r="W839" s="4"/>
      <c r="X839" s="4"/>
      <c r="Y839" s="4"/>
      <c r="Z839" s="4"/>
    </row>
    <row r="840" ht="15.0" hidden="1" customHeight="1">
      <c r="A840" s="19" t="s">
        <v>6905</v>
      </c>
      <c r="B840" s="19" t="s">
        <v>6905</v>
      </c>
      <c r="C840" s="33" t="s">
        <v>819</v>
      </c>
      <c r="D840" s="32" t="s">
        <v>364</v>
      </c>
      <c r="E840" s="32" t="s">
        <v>89</v>
      </c>
      <c r="F840" s="88">
        <v>42095.0</v>
      </c>
      <c r="G840" s="89" t="s">
        <v>6906</v>
      </c>
      <c r="H840" s="30" t="s">
        <v>6907</v>
      </c>
      <c r="I840" s="21" t="s">
        <v>6908</v>
      </c>
      <c r="J840" s="24" t="s">
        <v>6909</v>
      </c>
      <c r="K840" s="25" t="s">
        <v>6910</v>
      </c>
      <c r="L840" s="24" t="s">
        <v>6911</v>
      </c>
      <c r="M840" s="19" t="s">
        <v>110</v>
      </c>
      <c r="N840" s="19"/>
      <c r="O840" s="19" t="s">
        <v>731</v>
      </c>
      <c r="P840" s="19" t="s">
        <v>6912</v>
      </c>
      <c r="Q840" s="25" t="s">
        <v>223</v>
      </c>
      <c r="R840" s="25">
        <v>50.0</v>
      </c>
      <c r="S840" s="19" t="s">
        <v>101</v>
      </c>
      <c r="T840" s="19"/>
      <c r="U840" s="25"/>
      <c r="V840" s="25"/>
      <c r="W840" s="4"/>
      <c r="X840" s="4"/>
      <c r="Y840" s="4"/>
      <c r="Z840" s="4"/>
    </row>
    <row r="841" ht="15.0" hidden="1" customHeight="1">
      <c r="A841" s="19" t="s">
        <v>6913</v>
      </c>
      <c r="B841" s="19" t="s">
        <v>6913</v>
      </c>
      <c r="C841" s="20" t="s">
        <v>4080</v>
      </c>
      <c r="D841" s="20" t="s">
        <v>88</v>
      </c>
      <c r="E841" s="20" t="s">
        <v>89</v>
      </c>
      <c r="F841" s="31">
        <v>1982.0</v>
      </c>
      <c r="G841" s="31" t="s">
        <v>6914</v>
      </c>
      <c r="H841" s="23" t="s">
        <v>6915</v>
      </c>
      <c r="I841" s="21" t="s">
        <v>6916</v>
      </c>
      <c r="J841" s="19"/>
      <c r="K841" s="19" t="s">
        <v>6917</v>
      </c>
      <c r="L841" s="24" t="s">
        <v>6918</v>
      </c>
      <c r="M841" s="19" t="s">
        <v>110</v>
      </c>
      <c r="N841" s="19"/>
      <c r="O841" s="19"/>
      <c r="P841" s="19"/>
      <c r="Q841" s="25" t="s">
        <v>1966</v>
      </c>
      <c r="R841" s="25">
        <v>500.0</v>
      </c>
      <c r="S841" s="19" t="s">
        <v>101</v>
      </c>
      <c r="T841" s="19"/>
      <c r="U841" s="25"/>
      <c r="V841" s="25"/>
      <c r="W841" s="4"/>
      <c r="X841" s="4"/>
      <c r="Y841" s="4"/>
      <c r="Z841" s="4"/>
    </row>
    <row r="842" ht="15.0" hidden="1" customHeight="1">
      <c r="A842" s="19" t="s">
        <v>6919</v>
      </c>
      <c r="B842" s="19" t="s">
        <v>6920</v>
      </c>
      <c r="C842" s="20" t="s">
        <v>2916</v>
      </c>
      <c r="D842" s="20" t="s">
        <v>115</v>
      </c>
      <c r="E842" s="20" t="s">
        <v>89</v>
      </c>
      <c r="F842" s="21">
        <v>2011.0</v>
      </c>
      <c r="G842" s="21" t="s">
        <v>6921</v>
      </c>
      <c r="H842" s="30" t="s">
        <v>6922</v>
      </c>
      <c r="I842" s="21" t="s">
        <v>6923</v>
      </c>
      <c r="J842" s="24" t="s">
        <v>6924</v>
      </c>
      <c r="K842" s="19" t="s">
        <v>6925</v>
      </c>
      <c r="L842" s="24" t="s">
        <v>6926</v>
      </c>
      <c r="M842" s="19" t="s">
        <v>110</v>
      </c>
      <c r="N842" s="19"/>
      <c r="O842" s="19"/>
      <c r="P842" s="19" t="s">
        <v>6927</v>
      </c>
      <c r="Q842" s="25" t="s">
        <v>6928</v>
      </c>
      <c r="R842" s="25">
        <v>62.0</v>
      </c>
      <c r="S842" s="19" t="s">
        <v>159</v>
      </c>
      <c r="T842" s="19" t="s">
        <v>6929</v>
      </c>
      <c r="U842" s="25"/>
      <c r="V842" s="25">
        <v>2016.0</v>
      </c>
      <c r="W842" s="4"/>
      <c r="X842" s="4"/>
      <c r="Y842" s="4"/>
      <c r="Z842" s="4"/>
    </row>
    <row r="843" ht="15.0" hidden="1" customHeight="1">
      <c r="A843" s="19" t="s">
        <v>6930</v>
      </c>
      <c r="B843" s="19" t="s">
        <v>6931</v>
      </c>
      <c r="C843" s="20" t="s">
        <v>207</v>
      </c>
      <c r="D843" s="20" t="s">
        <v>887</v>
      </c>
      <c r="E843" s="20" t="s">
        <v>89</v>
      </c>
      <c r="F843" s="48">
        <v>42979.0</v>
      </c>
      <c r="G843" s="21" t="s">
        <v>6932</v>
      </c>
      <c r="H843" s="23" t="s">
        <v>6933</v>
      </c>
      <c r="I843" s="21" t="s">
        <v>6934</v>
      </c>
      <c r="J843" s="24" t="s">
        <v>6935</v>
      </c>
      <c r="K843" s="19"/>
      <c r="L843" s="19"/>
      <c r="M843" s="19" t="s">
        <v>110</v>
      </c>
      <c r="N843" s="19"/>
      <c r="O843" s="19" t="s">
        <v>371</v>
      </c>
      <c r="P843" s="19" t="s">
        <v>4425</v>
      </c>
      <c r="Q843" s="25" t="s">
        <v>212</v>
      </c>
      <c r="R843" s="39">
        <v>44137.0</v>
      </c>
      <c r="S843" s="19" t="s">
        <v>101</v>
      </c>
      <c r="T843" s="19"/>
      <c r="U843" s="25"/>
      <c r="V843" s="25"/>
      <c r="W843" s="4"/>
      <c r="X843" s="4"/>
      <c r="Y843" s="4"/>
      <c r="Z843" s="4"/>
    </row>
    <row r="844" ht="15.0" hidden="1" customHeight="1">
      <c r="A844" s="19" t="s">
        <v>6936</v>
      </c>
      <c r="B844" s="19" t="s">
        <v>6937</v>
      </c>
      <c r="C844" s="20" t="s">
        <v>5458</v>
      </c>
      <c r="D844" s="20" t="s">
        <v>753</v>
      </c>
      <c r="E844" s="20" t="s">
        <v>89</v>
      </c>
      <c r="F844" s="21">
        <v>2009.0</v>
      </c>
      <c r="G844" s="21" t="s">
        <v>6938</v>
      </c>
      <c r="H844" s="23" t="s">
        <v>6939</v>
      </c>
      <c r="I844" s="21" t="s">
        <v>6940</v>
      </c>
      <c r="J844" s="24" t="s">
        <v>6941</v>
      </c>
      <c r="K844" s="19"/>
      <c r="L844" s="19"/>
      <c r="M844" s="19" t="s">
        <v>110</v>
      </c>
      <c r="N844" s="19"/>
      <c r="O844" s="19"/>
      <c r="P844" s="19"/>
      <c r="Q844" s="25"/>
      <c r="R844" s="25" t="s">
        <v>112</v>
      </c>
      <c r="S844" s="19" t="s">
        <v>101</v>
      </c>
      <c r="T844" s="19"/>
      <c r="U844" s="25"/>
      <c r="V844" s="25"/>
      <c r="W844" s="4"/>
      <c r="X844" s="4"/>
      <c r="Y844" s="4"/>
      <c r="Z844" s="4"/>
    </row>
    <row r="845" ht="15.0" hidden="1" customHeight="1">
      <c r="A845" s="19" t="s">
        <v>6942</v>
      </c>
      <c r="B845" s="19" t="s">
        <v>6943</v>
      </c>
      <c r="C845" s="20" t="s">
        <v>284</v>
      </c>
      <c r="D845" s="20" t="s">
        <v>188</v>
      </c>
      <c r="E845" s="20" t="s">
        <v>89</v>
      </c>
      <c r="F845" s="21">
        <v>2007.0</v>
      </c>
      <c r="G845" s="21" t="s">
        <v>6944</v>
      </c>
      <c r="H845" s="23" t="s">
        <v>6945</v>
      </c>
      <c r="I845" s="21" t="s">
        <v>6946</v>
      </c>
      <c r="J845" s="24" t="s">
        <v>6947</v>
      </c>
      <c r="K845" s="19" t="s">
        <v>6948</v>
      </c>
      <c r="L845" s="24" t="s">
        <v>6949</v>
      </c>
      <c r="M845" s="19" t="s">
        <v>110</v>
      </c>
      <c r="N845" s="19"/>
      <c r="O845" s="19"/>
      <c r="P845" s="19"/>
      <c r="Q845" s="25" t="s">
        <v>827</v>
      </c>
      <c r="R845" s="25">
        <v>50.0</v>
      </c>
      <c r="S845" s="19" t="s">
        <v>101</v>
      </c>
      <c r="T845" s="19"/>
      <c r="U845" s="25"/>
      <c r="V845" s="25"/>
      <c r="W845" s="4"/>
      <c r="X845" s="4"/>
      <c r="Y845" s="4"/>
      <c r="Z845" s="4"/>
    </row>
    <row r="846" ht="15.0" hidden="1" customHeight="1">
      <c r="A846" s="19" t="s">
        <v>6950</v>
      </c>
      <c r="B846" s="19"/>
      <c r="C846" s="20" t="s">
        <v>6951</v>
      </c>
      <c r="D846" s="20" t="s">
        <v>6952</v>
      </c>
      <c r="E846" s="20" t="s">
        <v>6953</v>
      </c>
      <c r="F846" s="21">
        <v>2010.0</v>
      </c>
      <c r="G846" s="21" t="s">
        <v>6954</v>
      </c>
      <c r="H846" s="19"/>
      <c r="I846" s="19"/>
      <c r="J846" s="19"/>
      <c r="K846" s="19"/>
      <c r="L846" s="19"/>
      <c r="M846" s="19" t="s">
        <v>110</v>
      </c>
      <c r="N846" s="19"/>
      <c r="O846" s="19"/>
      <c r="P846" s="19"/>
      <c r="Q846" s="25"/>
      <c r="R846" s="25"/>
      <c r="S846" s="19"/>
      <c r="T846" s="19"/>
      <c r="U846" s="25"/>
      <c r="V846" s="25"/>
      <c r="W846" s="4"/>
      <c r="X846" s="4"/>
      <c r="Y846" s="4"/>
      <c r="Z846" s="4"/>
    </row>
    <row r="847" ht="15.0" customHeight="1">
      <c r="A847" s="19" t="s">
        <v>6955</v>
      </c>
      <c r="B847" s="19" t="s">
        <v>6955</v>
      </c>
      <c r="C847" s="20" t="s">
        <v>5075</v>
      </c>
      <c r="D847" s="20" t="s">
        <v>188</v>
      </c>
      <c r="E847" s="20" t="s">
        <v>89</v>
      </c>
      <c r="F847" s="21">
        <v>1996.0</v>
      </c>
      <c r="G847" s="21" t="s">
        <v>6956</v>
      </c>
      <c r="H847" s="23" t="s">
        <v>6957</v>
      </c>
      <c r="I847" s="21" t="s">
        <v>6958</v>
      </c>
      <c r="J847" s="24" t="s">
        <v>6959</v>
      </c>
      <c r="K847" s="19" t="s">
        <v>6960</v>
      </c>
      <c r="L847" s="24" t="s">
        <v>6961</v>
      </c>
      <c r="M847" s="19" t="s">
        <v>96</v>
      </c>
      <c r="N847" s="19" t="s">
        <v>6962</v>
      </c>
      <c r="O847" s="19"/>
      <c r="P847" s="19"/>
      <c r="Q847" s="25" t="s">
        <v>6963</v>
      </c>
      <c r="R847" s="25" t="s">
        <v>465</v>
      </c>
      <c r="S847" s="19" t="s">
        <v>159</v>
      </c>
      <c r="T847" s="25" t="s">
        <v>2150</v>
      </c>
      <c r="U847" s="25"/>
      <c r="V847" s="25">
        <v>2020.0</v>
      </c>
      <c r="W847" s="4"/>
      <c r="X847" s="4"/>
      <c r="Y847" s="4"/>
      <c r="Z847" s="4"/>
    </row>
    <row r="848" ht="15.0" customHeight="1">
      <c r="A848" s="19" t="s">
        <v>6964</v>
      </c>
      <c r="B848" s="19" t="s">
        <v>6965</v>
      </c>
      <c r="C848" s="20" t="s">
        <v>3677</v>
      </c>
      <c r="D848" s="20" t="s">
        <v>1455</v>
      </c>
      <c r="E848" s="20" t="s">
        <v>89</v>
      </c>
      <c r="F848" s="21">
        <v>1997.0</v>
      </c>
      <c r="G848" s="21" t="s">
        <v>6966</v>
      </c>
      <c r="H848" s="23" t="s">
        <v>6967</v>
      </c>
      <c r="I848" s="21" t="s">
        <v>6968</v>
      </c>
      <c r="J848" s="24" t="s">
        <v>6969</v>
      </c>
      <c r="K848" s="19" t="s">
        <v>6970</v>
      </c>
      <c r="L848" s="24" t="s">
        <v>6971</v>
      </c>
      <c r="M848" s="19" t="s">
        <v>96</v>
      </c>
      <c r="N848" s="19" t="s">
        <v>6972</v>
      </c>
      <c r="O848" s="19" t="s">
        <v>133</v>
      </c>
      <c r="P848" s="19" t="s">
        <v>6973</v>
      </c>
      <c r="Q848" s="25" t="s">
        <v>6974</v>
      </c>
      <c r="R848" s="25" t="s">
        <v>6975</v>
      </c>
      <c r="S848" s="19" t="s">
        <v>101</v>
      </c>
      <c r="T848" s="19"/>
      <c r="U848" s="25"/>
      <c r="V848" s="25"/>
      <c r="W848" s="4"/>
      <c r="X848" s="4"/>
      <c r="Y848" s="4"/>
      <c r="Z848" s="4"/>
    </row>
    <row r="849" ht="15.0" hidden="1" customHeight="1">
      <c r="A849" s="19" t="s">
        <v>6976</v>
      </c>
      <c r="B849" s="19" t="s">
        <v>6977</v>
      </c>
      <c r="C849" s="20" t="s">
        <v>3932</v>
      </c>
      <c r="D849" s="20" t="s">
        <v>88</v>
      </c>
      <c r="E849" s="21" t="s">
        <v>89</v>
      </c>
      <c r="F849" s="21">
        <v>2004.0</v>
      </c>
      <c r="G849" s="21" t="s">
        <v>6978</v>
      </c>
      <c r="H849" s="30" t="s">
        <v>6979</v>
      </c>
      <c r="I849" s="21" t="s">
        <v>6980</v>
      </c>
      <c r="J849" s="24" t="s">
        <v>6981</v>
      </c>
      <c r="K849" s="19" t="s">
        <v>6982</v>
      </c>
      <c r="L849" s="24" t="s">
        <v>6983</v>
      </c>
      <c r="M849" s="19" t="s">
        <v>110</v>
      </c>
      <c r="N849" s="19"/>
      <c r="O849" s="19"/>
      <c r="P849" s="19"/>
      <c r="Q849" s="25" t="s">
        <v>4100</v>
      </c>
      <c r="R849" s="25" t="s">
        <v>465</v>
      </c>
      <c r="S849" s="19" t="s">
        <v>101</v>
      </c>
      <c r="T849" s="19"/>
      <c r="U849" s="25"/>
      <c r="V849" s="25"/>
      <c r="W849" s="4"/>
      <c r="X849" s="4"/>
      <c r="Y849" s="4"/>
      <c r="Z849" s="4"/>
    </row>
    <row r="850" ht="15.0" hidden="1" customHeight="1">
      <c r="A850" s="19" t="s">
        <v>6984</v>
      </c>
      <c r="B850" s="19" t="s">
        <v>6984</v>
      </c>
      <c r="C850" s="20" t="s">
        <v>6985</v>
      </c>
      <c r="D850" s="20" t="s">
        <v>753</v>
      </c>
      <c r="E850" s="20" t="s">
        <v>89</v>
      </c>
      <c r="F850" s="21">
        <v>2007.0</v>
      </c>
      <c r="G850" s="21" t="s">
        <v>6986</v>
      </c>
      <c r="H850" s="23" t="s">
        <v>6987</v>
      </c>
      <c r="I850" s="21" t="s">
        <v>6988</v>
      </c>
      <c r="J850" s="24" t="s">
        <v>6989</v>
      </c>
      <c r="K850" s="19" t="s">
        <v>6990</v>
      </c>
      <c r="L850" s="24" t="s">
        <v>6991</v>
      </c>
      <c r="M850" s="19" t="s">
        <v>110</v>
      </c>
      <c r="N850" s="19"/>
      <c r="O850" s="19"/>
      <c r="P850" s="19"/>
      <c r="Q850" s="25"/>
      <c r="R850" s="25" t="s">
        <v>112</v>
      </c>
      <c r="S850" s="19" t="s">
        <v>101</v>
      </c>
      <c r="T850" s="19"/>
      <c r="U850" s="25"/>
      <c r="V850" s="25"/>
      <c r="W850" s="4"/>
      <c r="X850" s="4"/>
      <c r="Y850" s="4"/>
      <c r="Z850" s="4"/>
    </row>
    <row r="851" ht="15.0" hidden="1" customHeight="1">
      <c r="A851" s="19" t="s">
        <v>6992</v>
      </c>
      <c r="B851" s="25" t="s">
        <v>6993</v>
      </c>
      <c r="C851" s="20" t="s">
        <v>1094</v>
      </c>
      <c r="D851" s="20" t="s">
        <v>1094</v>
      </c>
      <c r="E851" s="20" t="s">
        <v>151</v>
      </c>
      <c r="F851" s="21">
        <v>2013.0</v>
      </c>
      <c r="G851" s="21" t="s">
        <v>6994</v>
      </c>
      <c r="H851" s="23" t="s">
        <v>6995</v>
      </c>
      <c r="I851" s="21" t="s">
        <v>6996</v>
      </c>
      <c r="J851" s="24" t="s">
        <v>6997</v>
      </c>
      <c r="K851" s="19" t="s">
        <v>6998</v>
      </c>
      <c r="L851" s="24" t="s">
        <v>6999</v>
      </c>
      <c r="M851" s="19" t="s">
        <v>110</v>
      </c>
      <c r="N851" s="19"/>
      <c r="O851" s="19" t="s">
        <v>244</v>
      </c>
      <c r="P851" s="19" t="s">
        <v>7000</v>
      </c>
      <c r="Q851" s="25" t="s">
        <v>7001</v>
      </c>
      <c r="R851" s="25">
        <v>150.0</v>
      </c>
      <c r="S851" s="19" t="s">
        <v>159</v>
      </c>
      <c r="T851" s="19" t="s">
        <v>7002</v>
      </c>
      <c r="U851" s="31"/>
      <c r="V851" s="31" t="s">
        <v>935</v>
      </c>
      <c r="W851" s="4"/>
      <c r="X851" s="4"/>
      <c r="Y851" s="4"/>
      <c r="Z851" s="4"/>
    </row>
    <row r="852" ht="15.0" hidden="1" customHeight="1">
      <c r="A852" s="19" t="s">
        <v>7003</v>
      </c>
      <c r="B852" s="19" t="s">
        <v>7004</v>
      </c>
      <c r="C852" s="20" t="s">
        <v>7005</v>
      </c>
      <c r="D852" s="20" t="s">
        <v>7006</v>
      </c>
      <c r="E852" s="20" t="s">
        <v>1005</v>
      </c>
      <c r="F852" s="21">
        <v>2014.0</v>
      </c>
      <c r="G852" s="21" t="s">
        <v>7007</v>
      </c>
      <c r="H852" s="23" t="s">
        <v>7008</v>
      </c>
      <c r="I852" s="21" t="s">
        <v>7009</v>
      </c>
      <c r="J852" s="24" t="s">
        <v>7010</v>
      </c>
      <c r="K852" s="19" t="s">
        <v>7011</v>
      </c>
      <c r="L852" s="24" t="s">
        <v>7012</v>
      </c>
      <c r="M852" s="19" t="s">
        <v>110</v>
      </c>
      <c r="N852" s="19"/>
      <c r="O852" s="19" t="s">
        <v>133</v>
      </c>
      <c r="P852" s="19" t="s">
        <v>7013</v>
      </c>
      <c r="Q852" s="25"/>
      <c r="R852" s="25">
        <v>72.0</v>
      </c>
      <c r="S852" s="19" t="s">
        <v>159</v>
      </c>
      <c r="T852" s="19" t="s">
        <v>7014</v>
      </c>
      <c r="U852" s="31"/>
      <c r="V852" s="31" t="s">
        <v>935</v>
      </c>
      <c r="W852" s="4"/>
      <c r="X852" s="4"/>
      <c r="Y852" s="4"/>
      <c r="Z852" s="4"/>
    </row>
    <row r="853" ht="15.0" hidden="1" customHeight="1">
      <c r="A853" s="19" t="s">
        <v>7015</v>
      </c>
      <c r="B853" s="19" t="s">
        <v>7015</v>
      </c>
      <c r="C853" s="20" t="s">
        <v>7016</v>
      </c>
      <c r="D853" s="20" t="s">
        <v>7017</v>
      </c>
      <c r="E853" s="20" t="s">
        <v>2164</v>
      </c>
      <c r="F853" s="40">
        <v>39212.0</v>
      </c>
      <c r="G853" s="21" t="s">
        <v>7018</v>
      </c>
      <c r="H853" s="23" t="s">
        <v>7019</v>
      </c>
      <c r="I853" s="21" t="s">
        <v>7020</v>
      </c>
      <c r="J853" s="24" t="s">
        <v>7021</v>
      </c>
      <c r="K853" s="19"/>
      <c r="L853" s="19"/>
      <c r="M853" s="19" t="s">
        <v>110</v>
      </c>
      <c r="N853" s="19"/>
      <c r="O853" s="19" t="s">
        <v>452</v>
      </c>
      <c r="P853" s="19"/>
      <c r="Q853" s="25" t="s">
        <v>7022</v>
      </c>
      <c r="R853" s="25">
        <v>47.0</v>
      </c>
      <c r="S853" s="19" t="s">
        <v>101</v>
      </c>
      <c r="T853" s="19"/>
      <c r="U853" s="25"/>
      <c r="V853" s="25"/>
      <c r="W853" s="4"/>
      <c r="X853" s="4"/>
      <c r="Y853" s="4"/>
      <c r="Z853" s="4"/>
    </row>
    <row r="854" ht="15.0" hidden="1" customHeight="1">
      <c r="A854" s="19" t="s">
        <v>7023</v>
      </c>
      <c r="B854" s="19" t="s">
        <v>7024</v>
      </c>
      <c r="C854" s="20" t="s">
        <v>5670</v>
      </c>
      <c r="D854" s="20" t="s">
        <v>1119</v>
      </c>
      <c r="E854" s="20" t="s">
        <v>89</v>
      </c>
      <c r="F854" s="37">
        <v>40817.0</v>
      </c>
      <c r="G854" s="21" t="s">
        <v>7025</v>
      </c>
      <c r="H854" s="23" t="s">
        <v>7026</v>
      </c>
      <c r="I854" s="21" t="s">
        <v>7027</v>
      </c>
      <c r="J854" s="24" t="s">
        <v>7028</v>
      </c>
      <c r="K854" s="19" t="s">
        <v>7029</v>
      </c>
      <c r="L854" s="24" t="s">
        <v>7030</v>
      </c>
      <c r="M854" s="19" t="s">
        <v>110</v>
      </c>
      <c r="N854" s="19"/>
      <c r="O854" s="19"/>
      <c r="P854" s="19"/>
      <c r="Q854" s="25" t="s">
        <v>7031</v>
      </c>
      <c r="R854" s="25">
        <v>151.0</v>
      </c>
      <c r="S854" s="19" t="s">
        <v>159</v>
      </c>
      <c r="T854" s="19" t="s">
        <v>7032</v>
      </c>
      <c r="U854" s="25"/>
      <c r="V854" s="25">
        <v>2005.0</v>
      </c>
      <c r="W854" s="4"/>
      <c r="X854" s="4"/>
      <c r="Y854" s="4"/>
      <c r="Z854" s="4"/>
    </row>
    <row r="855" ht="15.0" hidden="1" customHeight="1">
      <c r="A855" s="19" t="s">
        <v>7033</v>
      </c>
      <c r="B855" s="19" t="s">
        <v>7034</v>
      </c>
      <c r="C855" s="20" t="s">
        <v>115</v>
      </c>
      <c r="D855" s="20" t="s">
        <v>115</v>
      </c>
      <c r="E855" s="20" t="s">
        <v>89</v>
      </c>
      <c r="F855" s="21">
        <v>2010.0</v>
      </c>
      <c r="G855" s="21" t="s">
        <v>7035</v>
      </c>
      <c r="H855" s="23" t="s">
        <v>7036</v>
      </c>
      <c r="I855" s="21" t="s">
        <v>7037</v>
      </c>
      <c r="J855" s="24" t="s">
        <v>7038</v>
      </c>
      <c r="K855" s="19" t="s">
        <v>7039</v>
      </c>
      <c r="L855" s="24" t="s">
        <v>7040</v>
      </c>
      <c r="M855" s="19" t="s">
        <v>110</v>
      </c>
      <c r="N855" s="19"/>
      <c r="O855" s="19"/>
      <c r="P855" s="19"/>
      <c r="Q855" s="25" t="s">
        <v>7041</v>
      </c>
      <c r="R855" s="25">
        <v>165.0</v>
      </c>
      <c r="S855" s="19" t="s">
        <v>159</v>
      </c>
      <c r="T855" s="19" t="s">
        <v>7042</v>
      </c>
      <c r="U855" s="25"/>
      <c r="V855" s="25"/>
      <c r="W855" s="4"/>
      <c r="X855" s="4"/>
      <c r="Y855" s="4"/>
      <c r="Z855" s="4"/>
    </row>
    <row r="856" ht="15.0" hidden="1" customHeight="1">
      <c r="A856" s="19" t="s">
        <v>7043</v>
      </c>
      <c r="B856" s="19" t="s">
        <v>7043</v>
      </c>
      <c r="C856" s="20" t="s">
        <v>7044</v>
      </c>
      <c r="D856" s="20" t="s">
        <v>88</v>
      </c>
      <c r="E856" s="20" t="s">
        <v>89</v>
      </c>
      <c r="F856" s="21">
        <v>2010.0</v>
      </c>
      <c r="G856" s="21" t="s">
        <v>7045</v>
      </c>
      <c r="H856" s="23" t="s">
        <v>7046</v>
      </c>
      <c r="I856" s="21" t="s">
        <v>7047</v>
      </c>
      <c r="J856" s="24" t="s">
        <v>7048</v>
      </c>
      <c r="K856" s="19" t="s">
        <v>7049</v>
      </c>
      <c r="L856" s="24" t="s">
        <v>7050</v>
      </c>
      <c r="M856" s="19" t="s">
        <v>110</v>
      </c>
      <c r="N856" s="19"/>
      <c r="O856" s="19"/>
      <c r="P856" s="19"/>
      <c r="Q856" s="25" t="s">
        <v>7051</v>
      </c>
      <c r="R856" s="25">
        <v>136.0</v>
      </c>
      <c r="S856" s="19" t="s">
        <v>101</v>
      </c>
      <c r="T856" s="19"/>
      <c r="U856" s="25"/>
      <c r="V856" s="25"/>
      <c r="W856" s="4"/>
      <c r="X856" s="4"/>
      <c r="Y856" s="4"/>
      <c r="Z856" s="4"/>
    </row>
    <row r="857" ht="15.0" hidden="1" customHeight="1">
      <c r="A857" s="19" t="s">
        <v>7052</v>
      </c>
      <c r="B857" s="19" t="s">
        <v>7053</v>
      </c>
      <c r="C857" s="20" t="s">
        <v>7054</v>
      </c>
      <c r="D857" s="20" t="s">
        <v>88</v>
      </c>
      <c r="E857" s="20" t="s">
        <v>89</v>
      </c>
      <c r="F857" s="21">
        <v>2017.0</v>
      </c>
      <c r="G857" s="21" t="s">
        <v>7055</v>
      </c>
      <c r="H857" s="23" t="s">
        <v>7056</v>
      </c>
      <c r="I857" s="21" t="s">
        <v>7057</v>
      </c>
      <c r="J857" s="24" t="s">
        <v>7058</v>
      </c>
      <c r="K857" s="19" t="s">
        <v>7059</v>
      </c>
      <c r="L857" s="24" t="s">
        <v>7060</v>
      </c>
      <c r="M857" s="19" t="s">
        <v>110</v>
      </c>
      <c r="N857" s="19"/>
      <c r="O857" s="19" t="s">
        <v>2815</v>
      </c>
      <c r="P857" s="19"/>
      <c r="Q857" s="25"/>
      <c r="R857" s="39">
        <v>44105.0</v>
      </c>
      <c r="S857" s="19" t="s">
        <v>101</v>
      </c>
      <c r="T857" s="19"/>
      <c r="U857" s="25"/>
      <c r="V857" s="25"/>
      <c r="W857" s="4"/>
      <c r="X857" s="4"/>
      <c r="Y857" s="4"/>
      <c r="Z857" s="4"/>
    </row>
    <row r="858" ht="15.0" hidden="1" customHeight="1">
      <c r="A858" s="19" t="s">
        <v>7061</v>
      </c>
      <c r="B858" s="19" t="s">
        <v>7062</v>
      </c>
      <c r="C858" s="20" t="s">
        <v>340</v>
      </c>
      <c r="D858" s="20" t="s">
        <v>88</v>
      </c>
      <c r="E858" s="20" t="s">
        <v>89</v>
      </c>
      <c r="F858" s="21">
        <v>2012.0</v>
      </c>
      <c r="G858" s="21" t="s">
        <v>7063</v>
      </c>
      <c r="H858" s="23" t="s">
        <v>7064</v>
      </c>
      <c r="I858" s="21" t="s">
        <v>7065</v>
      </c>
      <c r="J858" s="24" t="s">
        <v>7066</v>
      </c>
      <c r="K858" s="19" t="s">
        <v>7067</v>
      </c>
      <c r="L858" s="24" t="s">
        <v>7068</v>
      </c>
      <c r="M858" s="19" t="s">
        <v>110</v>
      </c>
      <c r="N858" s="19"/>
      <c r="O858" s="19" t="s">
        <v>975</v>
      </c>
      <c r="P858" s="19" t="s">
        <v>7069</v>
      </c>
      <c r="Q858" s="25" t="s">
        <v>7070</v>
      </c>
      <c r="R858" s="25">
        <v>250.0</v>
      </c>
      <c r="S858" s="19" t="s">
        <v>101</v>
      </c>
      <c r="T858" s="19"/>
      <c r="U858" s="25"/>
      <c r="V858" s="25"/>
      <c r="W858" s="4"/>
      <c r="X858" s="4"/>
      <c r="Y858" s="4"/>
      <c r="Z858" s="4"/>
    </row>
    <row r="859" ht="15.0" hidden="1" customHeight="1">
      <c r="A859" s="19" t="s">
        <v>7071</v>
      </c>
      <c r="B859" s="19"/>
      <c r="C859" s="20" t="s">
        <v>7072</v>
      </c>
      <c r="D859" s="26"/>
      <c r="E859" s="20" t="s">
        <v>7073</v>
      </c>
      <c r="F859" s="19"/>
      <c r="G859" s="21" t="s">
        <v>7074</v>
      </c>
      <c r="H859" s="23" t="s">
        <v>7075</v>
      </c>
      <c r="I859" s="19"/>
      <c r="J859" s="19"/>
      <c r="K859" s="19"/>
      <c r="L859" s="19"/>
      <c r="M859" s="19" t="s">
        <v>110</v>
      </c>
      <c r="N859" s="19"/>
      <c r="O859" s="19"/>
      <c r="P859" s="19"/>
      <c r="Q859" s="25"/>
      <c r="R859" s="25"/>
      <c r="S859" s="19" t="s">
        <v>101</v>
      </c>
      <c r="T859" s="19"/>
      <c r="U859" s="25"/>
      <c r="V859" s="25"/>
      <c r="W859" s="4"/>
      <c r="X859" s="4"/>
      <c r="Y859" s="4"/>
      <c r="Z859" s="4"/>
    </row>
    <row r="860" ht="15.0" hidden="1" customHeight="1">
      <c r="A860" s="19" t="s">
        <v>7076</v>
      </c>
      <c r="B860" s="19" t="s">
        <v>7076</v>
      </c>
      <c r="C860" s="20" t="s">
        <v>1093</v>
      </c>
      <c r="D860" s="20" t="s">
        <v>1094</v>
      </c>
      <c r="E860" s="20" t="s">
        <v>151</v>
      </c>
      <c r="F860" s="21">
        <v>1997.0</v>
      </c>
      <c r="G860" s="21" t="s">
        <v>7077</v>
      </c>
      <c r="H860" s="23" t="s">
        <v>7078</v>
      </c>
      <c r="I860" s="21" t="s">
        <v>7079</v>
      </c>
      <c r="J860" s="24" t="s">
        <v>7080</v>
      </c>
      <c r="K860" s="19" t="s">
        <v>7081</v>
      </c>
      <c r="L860" s="24" t="s">
        <v>7082</v>
      </c>
      <c r="M860" s="19" t="s">
        <v>110</v>
      </c>
      <c r="N860" s="19"/>
      <c r="O860" s="19" t="s">
        <v>591</v>
      </c>
      <c r="P860" s="19" t="s">
        <v>7083</v>
      </c>
      <c r="Q860" s="25" t="s">
        <v>212</v>
      </c>
      <c r="R860" s="25">
        <v>10.0</v>
      </c>
      <c r="S860" s="19" t="s">
        <v>101</v>
      </c>
      <c r="T860" s="19"/>
      <c r="U860" s="25"/>
      <c r="V860" s="25"/>
      <c r="W860" s="4"/>
      <c r="X860" s="4"/>
      <c r="Y860" s="4"/>
      <c r="Z860" s="4"/>
    </row>
    <row r="861" ht="15.0" hidden="1" customHeight="1">
      <c r="A861" s="19" t="s">
        <v>7084</v>
      </c>
      <c r="B861" s="19" t="s">
        <v>7085</v>
      </c>
      <c r="C861" s="20" t="s">
        <v>1052</v>
      </c>
      <c r="D861" s="21" t="s">
        <v>261</v>
      </c>
      <c r="E861" s="20" t="s">
        <v>89</v>
      </c>
      <c r="F861" s="21">
        <v>2007.0</v>
      </c>
      <c r="G861" s="21" t="s">
        <v>7086</v>
      </c>
      <c r="H861" s="30" t="s">
        <v>7087</v>
      </c>
      <c r="I861" s="21" t="s">
        <v>7079</v>
      </c>
      <c r="J861" s="24" t="s">
        <v>7080</v>
      </c>
      <c r="K861" s="19" t="s">
        <v>7088</v>
      </c>
      <c r="L861" s="24" t="s">
        <v>7089</v>
      </c>
      <c r="M861" s="19" t="s">
        <v>110</v>
      </c>
      <c r="N861" s="19"/>
      <c r="O861" s="19" t="s">
        <v>133</v>
      </c>
      <c r="P861" s="19"/>
      <c r="Q861" s="25"/>
      <c r="R861" s="25" t="s">
        <v>112</v>
      </c>
      <c r="S861" s="19" t="s">
        <v>101</v>
      </c>
      <c r="T861" s="19"/>
      <c r="U861" s="25"/>
      <c r="V861" s="25"/>
      <c r="W861" s="4"/>
      <c r="X861" s="4"/>
      <c r="Y861" s="4"/>
      <c r="Z861" s="4"/>
    </row>
    <row r="862" ht="15.0" hidden="1" customHeight="1">
      <c r="A862" s="19" t="s">
        <v>7090</v>
      </c>
      <c r="B862" s="19"/>
      <c r="C862" s="20" t="s">
        <v>5169</v>
      </c>
      <c r="D862" s="20" t="s">
        <v>5170</v>
      </c>
      <c r="E862" s="20" t="s">
        <v>3212</v>
      </c>
      <c r="F862" s="19"/>
      <c r="G862" s="21" t="s">
        <v>7091</v>
      </c>
      <c r="H862" s="19"/>
      <c r="I862" s="21" t="s">
        <v>7092</v>
      </c>
      <c r="J862" s="24" t="s">
        <v>7093</v>
      </c>
      <c r="K862" s="19"/>
      <c r="L862" s="19"/>
      <c r="M862" s="19" t="s">
        <v>110</v>
      </c>
      <c r="N862" s="19"/>
      <c r="O862" s="19"/>
      <c r="P862" s="19"/>
      <c r="Q862" s="25"/>
      <c r="R862" s="25" t="s">
        <v>455</v>
      </c>
      <c r="S862" s="19" t="s">
        <v>159</v>
      </c>
      <c r="T862" s="19" t="s">
        <v>7094</v>
      </c>
      <c r="U862" s="25"/>
      <c r="V862" s="25">
        <v>2019.0</v>
      </c>
      <c r="W862" s="4"/>
      <c r="X862" s="4"/>
      <c r="Y862" s="4"/>
      <c r="Z862" s="4"/>
    </row>
    <row r="863" ht="15.0" hidden="1" customHeight="1">
      <c r="A863" s="19" t="s">
        <v>7095</v>
      </c>
      <c r="B863" s="19" t="s">
        <v>7096</v>
      </c>
      <c r="C863" s="20" t="s">
        <v>3619</v>
      </c>
      <c r="D863" s="26"/>
      <c r="E863" s="20" t="s">
        <v>3621</v>
      </c>
      <c r="F863" s="66">
        <v>2009.0</v>
      </c>
      <c r="G863" s="21" t="s">
        <v>7097</v>
      </c>
      <c r="H863" s="23" t="s">
        <v>7098</v>
      </c>
      <c r="I863" s="19"/>
      <c r="J863" s="19"/>
      <c r="K863" s="19"/>
      <c r="L863" s="19"/>
      <c r="M863" s="19" t="s">
        <v>110</v>
      </c>
      <c r="N863" s="19"/>
      <c r="O863" s="19"/>
      <c r="P863" s="19"/>
      <c r="Q863" s="25" t="s">
        <v>7099</v>
      </c>
      <c r="R863" s="25">
        <v>20.0</v>
      </c>
      <c r="S863" s="19" t="s">
        <v>101</v>
      </c>
      <c r="T863" s="19"/>
      <c r="U863" s="25"/>
      <c r="V863" s="25"/>
      <c r="W863" s="4"/>
      <c r="X863" s="4"/>
      <c r="Y863" s="4"/>
      <c r="Z863" s="4"/>
    </row>
    <row r="864" ht="15.0" customHeight="1">
      <c r="A864" s="19" t="s">
        <v>7100</v>
      </c>
      <c r="B864" s="19" t="s">
        <v>7101</v>
      </c>
      <c r="C864" s="32" t="s">
        <v>2206</v>
      </c>
      <c r="D864" s="32" t="s">
        <v>88</v>
      </c>
      <c r="E864" s="20" t="s">
        <v>89</v>
      </c>
      <c r="F864" s="21" t="s">
        <v>7102</v>
      </c>
      <c r="G864" s="21" t="s">
        <v>7103</v>
      </c>
      <c r="H864" s="23" t="s">
        <v>7104</v>
      </c>
      <c r="I864" s="21" t="s">
        <v>7105</v>
      </c>
      <c r="J864" s="19"/>
      <c r="K864" s="19" t="s">
        <v>7106</v>
      </c>
      <c r="L864" s="24" t="s">
        <v>7107</v>
      </c>
      <c r="M864" s="19" t="s">
        <v>96</v>
      </c>
      <c r="N864" s="19" t="s">
        <v>7108</v>
      </c>
      <c r="O864" s="19" t="s">
        <v>7109</v>
      </c>
      <c r="P864" s="19" t="s">
        <v>7110</v>
      </c>
      <c r="Q864" s="25" t="s">
        <v>7111</v>
      </c>
      <c r="R864" s="29">
        <v>118899.0</v>
      </c>
      <c r="S864" s="19" t="s">
        <v>159</v>
      </c>
      <c r="T864" s="19" t="s">
        <v>7112</v>
      </c>
      <c r="U864" s="25"/>
      <c r="V864" s="25">
        <v>2010.0</v>
      </c>
      <c r="W864" s="4"/>
      <c r="X864" s="4"/>
      <c r="Y864" s="4"/>
      <c r="Z864" s="4"/>
    </row>
    <row r="865" ht="15.0" hidden="1" customHeight="1">
      <c r="A865" s="19" t="s">
        <v>7113</v>
      </c>
      <c r="B865" s="19" t="s">
        <v>7114</v>
      </c>
      <c r="C865" s="20" t="s">
        <v>1904</v>
      </c>
      <c r="D865" s="20" t="s">
        <v>227</v>
      </c>
      <c r="E865" s="20" t="s">
        <v>89</v>
      </c>
      <c r="F865" s="21">
        <v>1996.0</v>
      </c>
      <c r="G865" s="21" t="s">
        <v>7115</v>
      </c>
      <c r="H865" s="23" t="s">
        <v>7116</v>
      </c>
      <c r="I865" s="21" t="s">
        <v>7117</v>
      </c>
      <c r="J865" s="24" t="s">
        <v>7118</v>
      </c>
      <c r="K865" s="19" t="s">
        <v>7119</v>
      </c>
      <c r="L865" s="24" t="s">
        <v>7120</v>
      </c>
      <c r="M865" s="19" t="s">
        <v>110</v>
      </c>
      <c r="N865" s="19"/>
      <c r="O865" s="19"/>
      <c r="P865" s="19"/>
      <c r="Q865" s="25"/>
      <c r="R865" s="25" t="s">
        <v>112</v>
      </c>
      <c r="S865" s="19" t="s">
        <v>101</v>
      </c>
      <c r="T865" s="19"/>
      <c r="U865" s="25"/>
      <c r="V865" s="25"/>
      <c r="W865" s="4"/>
      <c r="X865" s="4"/>
      <c r="Y865" s="4"/>
      <c r="Z865" s="4"/>
    </row>
    <row r="866" ht="15.0" hidden="1" customHeight="1">
      <c r="A866" s="19" t="s">
        <v>7121</v>
      </c>
      <c r="B866" s="19" t="s">
        <v>7122</v>
      </c>
      <c r="C866" s="20" t="s">
        <v>7123</v>
      </c>
      <c r="D866" s="20" t="s">
        <v>7124</v>
      </c>
      <c r="E866" s="20" t="s">
        <v>1855</v>
      </c>
      <c r="F866" s="21">
        <v>2002.0</v>
      </c>
      <c r="G866" s="21" t="s">
        <v>7125</v>
      </c>
      <c r="H866" s="30" t="s">
        <v>7126</v>
      </c>
      <c r="I866" s="21" t="s">
        <v>7127</v>
      </c>
      <c r="J866" s="24" t="s">
        <v>7128</v>
      </c>
      <c r="K866" s="19" t="s">
        <v>7129</v>
      </c>
      <c r="L866" s="24" t="s">
        <v>7130</v>
      </c>
      <c r="M866" s="19" t="s">
        <v>110</v>
      </c>
      <c r="N866" s="19"/>
      <c r="O866" s="19" t="s">
        <v>264</v>
      </c>
      <c r="P866" s="19" t="s">
        <v>7131</v>
      </c>
      <c r="Q866" s="25"/>
      <c r="R866" s="25" t="s">
        <v>112</v>
      </c>
      <c r="S866" s="19" t="s">
        <v>101</v>
      </c>
      <c r="T866" s="19"/>
      <c r="U866" s="25"/>
      <c r="V866" s="25"/>
      <c r="W866" s="4"/>
      <c r="X866" s="4"/>
      <c r="Y866" s="4"/>
      <c r="Z866" s="4"/>
    </row>
    <row r="867" ht="15.0" hidden="1" customHeight="1">
      <c r="A867" s="19" t="s">
        <v>7132</v>
      </c>
      <c r="B867" s="19" t="s">
        <v>7133</v>
      </c>
      <c r="C867" s="20" t="s">
        <v>7134</v>
      </c>
      <c r="D867" s="20" t="s">
        <v>7135</v>
      </c>
      <c r="E867" s="20" t="s">
        <v>460</v>
      </c>
      <c r="F867" s="21">
        <v>2015.0</v>
      </c>
      <c r="G867" s="21" t="s">
        <v>7136</v>
      </c>
      <c r="H867" s="23" t="s">
        <v>7137</v>
      </c>
      <c r="I867" s="21" t="s">
        <v>7138</v>
      </c>
      <c r="J867" s="24" t="s">
        <v>7139</v>
      </c>
      <c r="K867" s="19" t="s">
        <v>7140</v>
      </c>
      <c r="L867" s="24" t="s">
        <v>7141</v>
      </c>
      <c r="M867" s="19" t="s">
        <v>110</v>
      </c>
      <c r="N867" s="19"/>
      <c r="O867" s="19"/>
      <c r="P867" s="19"/>
      <c r="Q867" s="25"/>
      <c r="R867" s="25" t="s">
        <v>112</v>
      </c>
      <c r="S867" s="19" t="s">
        <v>101</v>
      </c>
      <c r="T867" s="19"/>
      <c r="U867" s="25"/>
      <c r="V867" s="25"/>
      <c r="W867" s="4"/>
      <c r="X867" s="4"/>
      <c r="Y867" s="4"/>
      <c r="Z867" s="4"/>
    </row>
    <row r="868" ht="15.0" hidden="1" customHeight="1">
      <c r="A868" s="19" t="s">
        <v>7142</v>
      </c>
      <c r="B868" s="19" t="s">
        <v>7143</v>
      </c>
      <c r="C868" s="20" t="s">
        <v>5914</v>
      </c>
      <c r="D868" s="20" t="s">
        <v>5914</v>
      </c>
      <c r="E868" s="20" t="s">
        <v>642</v>
      </c>
      <c r="F868" s="21">
        <v>2014.0</v>
      </c>
      <c r="G868" s="21" t="s">
        <v>7144</v>
      </c>
      <c r="H868" s="23" t="s">
        <v>7145</v>
      </c>
      <c r="I868" s="21" t="s">
        <v>7146</v>
      </c>
      <c r="J868" s="24" t="s">
        <v>7147</v>
      </c>
      <c r="K868" s="19" t="s">
        <v>7148</v>
      </c>
      <c r="L868" s="19"/>
      <c r="M868" s="19" t="s">
        <v>110</v>
      </c>
      <c r="N868" s="19"/>
      <c r="O868" s="19" t="s">
        <v>244</v>
      </c>
      <c r="P868" s="19" t="s">
        <v>3210</v>
      </c>
      <c r="Q868" s="25" t="s">
        <v>212</v>
      </c>
      <c r="R868" s="25" t="s">
        <v>1089</v>
      </c>
      <c r="S868" s="19" t="s">
        <v>101</v>
      </c>
      <c r="T868" s="19"/>
      <c r="U868" s="25"/>
      <c r="V868" s="25"/>
      <c r="W868" s="4"/>
      <c r="X868" s="4"/>
      <c r="Y868" s="4"/>
      <c r="Z868" s="4"/>
    </row>
    <row r="869" ht="15.0" customHeight="1">
      <c r="A869" s="19" t="s">
        <v>7149</v>
      </c>
      <c r="B869" s="19" t="s">
        <v>7150</v>
      </c>
      <c r="C869" s="20" t="s">
        <v>7134</v>
      </c>
      <c r="D869" s="20" t="s">
        <v>7135</v>
      </c>
      <c r="E869" s="20" t="s">
        <v>460</v>
      </c>
      <c r="F869" s="21">
        <v>1991.0</v>
      </c>
      <c r="G869" s="21" t="s">
        <v>7151</v>
      </c>
      <c r="H869" s="23" t="s">
        <v>7152</v>
      </c>
      <c r="I869" s="21" t="s">
        <v>7153</v>
      </c>
      <c r="J869" s="24" t="s">
        <v>7154</v>
      </c>
      <c r="K869" s="19"/>
      <c r="L869" s="19"/>
      <c r="M869" s="19" t="s">
        <v>96</v>
      </c>
      <c r="N869" s="19" t="s">
        <v>7155</v>
      </c>
      <c r="O869" s="19" t="s">
        <v>648</v>
      </c>
      <c r="P869" s="19" t="s">
        <v>2956</v>
      </c>
      <c r="Q869" s="25" t="s">
        <v>7156</v>
      </c>
      <c r="R869" s="29">
        <v>10001.0</v>
      </c>
      <c r="S869" s="19" t="s">
        <v>101</v>
      </c>
      <c r="T869" s="19"/>
      <c r="U869" s="25"/>
      <c r="V869" s="25"/>
      <c r="W869" s="4"/>
      <c r="X869" s="4"/>
      <c r="Y869" s="4"/>
      <c r="Z869" s="4"/>
    </row>
    <row r="870" ht="15.0" hidden="1" customHeight="1">
      <c r="A870" s="19" t="s">
        <v>7157</v>
      </c>
      <c r="B870" s="19" t="s">
        <v>7158</v>
      </c>
      <c r="C870" s="20" t="s">
        <v>7159</v>
      </c>
      <c r="D870" s="20" t="s">
        <v>7160</v>
      </c>
      <c r="E870" s="21" t="s">
        <v>460</v>
      </c>
      <c r="F870" s="21">
        <v>2011.0</v>
      </c>
      <c r="G870" s="21" t="s">
        <v>7161</v>
      </c>
      <c r="H870" s="23" t="s">
        <v>7162</v>
      </c>
      <c r="I870" s="21" t="s">
        <v>7163</v>
      </c>
      <c r="J870" s="19"/>
      <c r="K870" s="19" t="s">
        <v>7164</v>
      </c>
      <c r="L870" s="24" t="s">
        <v>7165</v>
      </c>
      <c r="M870" s="19" t="s">
        <v>110</v>
      </c>
      <c r="N870" s="19"/>
      <c r="O870" s="19" t="s">
        <v>133</v>
      </c>
      <c r="P870" s="19" t="s">
        <v>408</v>
      </c>
      <c r="Q870" s="25" t="s">
        <v>7166</v>
      </c>
      <c r="R870" s="25" t="s">
        <v>6816</v>
      </c>
      <c r="S870" s="19" t="s">
        <v>101</v>
      </c>
      <c r="T870" s="19"/>
      <c r="U870" s="25"/>
      <c r="V870" s="25"/>
      <c r="W870" s="4"/>
      <c r="X870" s="4"/>
      <c r="Y870" s="4"/>
      <c r="Z870" s="4"/>
    </row>
    <row r="871" ht="15.0" hidden="1" customHeight="1">
      <c r="A871" s="19" t="s">
        <v>7167</v>
      </c>
      <c r="B871" s="19" t="s">
        <v>7168</v>
      </c>
      <c r="C871" s="21" t="s">
        <v>7169</v>
      </c>
      <c r="D871" s="20"/>
      <c r="E871" s="21" t="s">
        <v>7170</v>
      </c>
      <c r="F871" s="21">
        <v>2008.0</v>
      </c>
      <c r="G871" s="21" t="s">
        <v>7171</v>
      </c>
      <c r="H871" s="23" t="s">
        <v>7172</v>
      </c>
      <c r="I871" s="21" t="s">
        <v>7173</v>
      </c>
      <c r="J871" s="24" t="s">
        <v>7174</v>
      </c>
      <c r="K871" s="19"/>
      <c r="L871" s="19"/>
      <c r="M871" s="19" t="s">
        <v>110</v>
      </c>
      <c r="N871" s="19"/>
      <c r="O871" s="19"/>
      <c r="P871" s="19"/>
      <c r="Q871" s="25" t="s">
        <v>7175</v>
      </c>
      <c r="R871" s="25">
        <v>26.0</v>
      </c>
      <c r="S871" s="19" t="s">
        <v>101</v>
      </c>
      <c r="T871" s="19"/>
      <c r="U871" s="25"/>
      <c r="V871" s="25"/>
      <c r="W871" s="4"/>
      <c r="X871" s="4"/>
      <c r="Y871" s="4"/>
      <c r="Z871" s="4"/>
    </row>
    <row r="872" ht="15.0" hidden="1" customHeight="1">
      <c r="A872" s="19" t="s">
        <v>7176</v>
      </c>
      <c r="B872" s="19" t="s">
        <v>7177</v>
      </c>
      <c r="C872" s="20" t="s">
        <v>340</v>
      </c>
      <c r="D872" s="20" t="s">
        <v>88</v>
      </c>
      <c r="E872" s="20" t="s">
        <v>89</v>
      </c>
      <c r="F872" s="21">
        <v>2012.0</v>
      </c>
      <c r="G872" s="21" t="s">
        <v>7178</v>
      </c>
      <c r="H872" s="30" t="s">
        <v>7179</v>
      </c>
      <c r="I872" s="21" t="s">
        <v>7180</v>
      </c>
      <c r="J872" s="24" t="s">
        <v>7181</v>
      </c>
      <c r="K872" s="19" t="s">
        <v>7182</v>
      </c>
      <c r="L872" s="24" t="s">
        <v>7183</v>
      </c>
      <c r="M872" s="19" t="s">
        <v>110</v>
      </c>
      <c r="N872" s="19"/>
      <c r="O872" s="19" t="s">
        <v>591</v>
      </c>
      <c r="P872" s="19" t="s">
        <v>7184</v>
      </c>
      <c r="Q872" s="25" t="s">
        <v>7185</v>
      </c>
      <c r="R872" s="25">
        <v>1076.0</v>
      </c>
      <c r="S872" s="19" t="s">
        <v>101</v>
      </c>
      <c r="T872" s="19"/>
      <c r="U872" s="25"/>
      <c r="V872" s="25"/>
      <c r="W872" s="4"/>
      <c r="X872" s="4"/>
      <c r="Y872" s="4"/>
      <c r="Z872" s="4"/>
    </row>
    <row r="873" ht="15.0" hidden="1" customHeight="1">
      <c r="A873" s="19" t="s">
        <v>7186</v>
      </c>
      <c r="B873" s="19" t="s">
        <v>7187</v>
      </c>
      <c r="C873" s="21" t="s">
        <v>4138</v>
      </c>
      <c r="D873" s="21" t="s">
        <v>188</v>
      </c>
      <c r="E873" s="21" t="s">
        <v>89</v>
      </c>
      <c r="F873" s="21">
        <v>2008.0</v>
      </c>
      <c r="G873" s="21" t="s">
        <v>7188</v>
      </c>
      <c r="H873" s="23" t="s">
        <v>7189</v>
      </c>
      <c r="I873" s="21" t="s">
        <v>7190</v>
      </c>
      <c r="J873" s="24" t="s">
        <v>7191</v>
      </c>
      <c r="K873" s="19" t="s">
        <v>7192</v>
      </c>
      <c r="L873" s="24" t="s">
        <v>7193</v>
      </c>
      <c r="M873" s="19" t="s">
        <v>110</v>
      </c>
      <c r="N873" s="19"/>
      <c r="O873" s="19"/>
      <c r="P873" s="19" t="s">
        <v>7194</v>
      </c>
      <c r="Q873" s="25"/>
      <c r="R873" s="25" t="s">
        <v>112</v>
      </c>
      <c r="S873" s="19" t="s">
        <v>101</v>
      </c>
      <c r="T873" s="19"/>
      <c r="U873" s="25"/>
      <c r="V873" s="25"/>
      <c r="W873" s="4"/>
      <c r="X873" s="4"/>
      <c r="Y873" s="4"/>
      <c r="Z873" s="4"/>
    </row>
    <row r="874" ht="15.0" hidden="1" customHeight="1">
      <c r="A874" s="19" t="s">
        <v>7195</v>
      </c>
      <c r="B874" s="19" t="s">
        <v>7196</v>
      </c>
      <c r="C874" s="20" t="s">
        <v>1874</v>
      </c>
      <c r="D874" s="20" t="s">
        <v>1119</v>
      </c>
      <c r="E874" s="20" t="s">
        <v>89</v>
      </c>
      <c r="F874" s="21">
        <v>2012.0</v>
      </c>
      <c r="G874" s="21" t="s">
        <v>7197</v>
      </c>
      <c r="H874" s="23" t="s">
        <v>7198</v>
      </c>
      <c r="I874" s="21" t="s">
        <v>7199</v>
      </c>
      <c r="J874" s="24" t="s">
        <v>7200</v>
      </c>
      <c r="K874" s="19"/>
      <c r="L874" s="19"/>
      <c r="M874" s="19" t="s">
        <v>110</v>
      </c>
      <c r="N874" s="19"/>
      <c r="O874" s="19" t="s">
        <v>7201</v>
      </c>
      <c r="P874" s="19" t="s">
        <v>474</v>
      </c>
      <c r="Q874" s="25" t="s">
        <v>2356</v>
      </c>
      <c r="R874" s="25" t="s">
        <v>3626</v>
      </c>
      <c r="S874" s="19" t="s">
        <v>159</v>
      </c>
      <c r="T874" s="19" t="s">
        <v>7202</v>
      </c>
      <c r="U874" s="25"/>
      <c r="V874" s="25">
        <v>2018.0</v>
      </c>
      <c r="W874" s="4"/>
      <c r="X874" s="4"/>
      <c r="Y874" s="4"/>
      <c r="Z874" s="4"/>
    </row>
    <row r="875" ht="15.0" hidden="1" customHeight="1">
      <c r="A875" s="19" t="s">
        <v>7203</v>
      </c>
      <c r="B875" s="19" t="s">
        <v>7204</v>
      </c>
      <c r="C875" s="20" t="s">
        <v>138</v>
      </c>
      <c r="D875" s="20" t="s">
        <v>139</v>
      </c>
      <c r="E875" s="20" t="s">
        <v>140</v>
      </c>
      <c r="F875" s="90">
        <v>42736.0</v>
      </c>
      <c r="G875" s="21" t="s">
        <v>7205</v>
      </c>
      <c r="H875" s="23" t="s">
        <v>7206</v>
      </c>
      <c r="I875" s="21" t="s">
        <v>7207</v>
      </c>
      <c r="J875" s="24" t="s">
        <v>7208</v>
      </c>
      <c r="K875" s="19"/>
      <c r="L875" s="19"/>
      <c r="M875" s="19" t="s">
        <v>110</v>
      </c>
      <c r="N875" s="19"/>
      <c r="O875" s="19" t="s">
        <v>371</v>
      </c>
      <c r="P875" s="19" t="s">
        <v>4273</v>
      </c>
      <c r="Q875" s="25" t="s">
        <v>147</v>
      </c>
      <c r="R875" s="25" t="s">
        <v>112</v>
      </c>
      <c r="S875" s="19" t="s">
        <v>101</v>
      </c>
      <c r="T875" s="19"/>
      <c r="U875" s="25"/>
      <c r="V875" s="25"/>
      <c r="W875" s="4"/>
      <c r="X875" s="4"/>
      <c r="Y875" s="4"/>
      <c r="Z875" s="4"/>
    </row>
    <row r="876" ht="15.0" customHeight="1">
      <c r="A876" s="19" t="s">
        <v>7209</v>
      </c>
      <c r="B876" s="19" t="s">
        <v>7210</v>
      </c>
      <c r="C876" s="20" t="s">
        <v>226</v>
      </c>
      <c r="D876" s="20" t="s">
        <v>227</v>
      </c>
      <c r="E876" s="20" t="s">
        <v>89</v>
      </c>
      <c r="F876" s="21">
        <v>1953.0</v>
      </c>
      <c r="G876" s="21" t="s">
        <v>7211</v>
      </c>
      <c r="H876" s="23" t="s">
        <v>7212</v>
      </c>
      <c r="I876" s="21" t="s">
        <v>7213</v>
      </c>
      <c r="J876" s="24" t="s">
        <v>7214</v>
      </c>
      <c r="K876" s="19"/>
      <c r="L876" s="19"/>
      <c r="M876" s="19" t="s">
        <v>96</v>
      </c>
      <c r="N876" s="19" t="s">
        <v>7215</v>
      </c>
      <c r="O876" s="19"/>
      <c r="P876" s="19" t="s">
        <v>7216</v>
      </c>
      <c r="Q876" s="25" t="s">
        <v>7217</v>
      </c>
      <c r="R876" s="29">
        <v>1611.0</v>
      </c>
      <c r="S876" s="19" t="s">
        <v>101</v>
      </c>
      <c r="T876" s="19"/>
      <c r="U876" s="25"/>
      <c r="V876" s="25"/>
      <c r="W876" s="4"/>
      <c r="X876" s="4"/>
      <c r="Y876" s="4"/>
      <c r="Z876" s="4"/>
    </row>
    <row r="877" ht="15.0" hidden="1" customHeight="1">
      <c r="A877" s="19" t="s">
        <v>7218</v>
      </c>
      <c r="B877" s="19" t="s">
        <v>7219</v>
      </c>
      <c r="C877" s="20" t="s">
        <v>7220</v>
      </c>
      <c r="D877" s="20" t="s">
        <v>3813</v>
      </c>
      <c r="E877" s="20" t="s">
        <v>294</v>
      </c>
      <c r="F877" s="21">
        <v>2008.0</v>
      </c>
      <c r="G877" s="21" t="s">
        <v>7221</v>
      </c>
      <c r="H877" s="23" t="s">
        <v>7222</v>
      </c>
      <c r="I877" s="21" t="s">
        <v>7223</v>
      </c>
      <c r="J877" s="24" t="s">
        <v>7224</v>
      </c>
      <c r="K877" s="19"/>
      <c r="L877" s="19"/>
      <c r="M877" s="19" t="s">
        <v>110</v>
      </c>
      <c r="N877" s="19"/>
      <c r="O877" s="19" t="s">
        <v>371</v>
      </c>
      <c r="P877" s="19" t="s">
        <v>203</v>
      </c>
      <c r="Q877" s="25" t="s">
        <v>5940</v>
      </c>
      <c r="R877" s="25" t="s">
        <v>112</v>
      </c>
      <c r="S877" s="19" t="s">
        <v>101</v>
      </c>
      <c r="T877" s="19"/>
      <c r="U877" s="25"/>
      <c r="V877" s="25"/>
      <c r="W877" s="4"/>
      <c r="X877" s="4"/>
      <c r="Y877" s="4"/>
      <c r="Z877" s="4"/>
    </row>
    <row r="878" ht="15.0" hidden="1" customHeight="1">
      <c r="A878" s="19" t="s">
        <v>7225</v>
      </c>
      <c r="B878" s="19" t="s">
        <v>7226</v>
      </c>
      <c r="C878" s="20" t="s">
        <v>7227</v>
      </c>
      <c r="D878" s="20" t="s">
        <v>7227</v>
      </c>
      <c r="E878" s="20" t="s">
        <v>7227</v>
      </c>
      <c r="F878" s="21">
        <v>2009.0</v>
      </c>
      <c r="G878" s="21" t="s">
        <v>7228</v>
      </c>
      <c r="H878" s="23" t="s">
        <v>7229</v>
      </c>
      <c r="I878" s="21" t="s">
        <v>7230</v>
      </c>
      <c r="J878" s="24" t="s">
        <v>7231</v>
      </c>
      <c r="K878" s="19"/>
      <c r="L878" s="19"/>
      <c r="M878" s="19" t="s">
        <v>110</v>
      </c>
      <c r="N878" s="19"/>
      <c r="O878" s="19"/>
      <c r="P878" s="19"/>
      <c r="Q878" s="25" t="s">
        <v>203</v>
      </c>
      <c r="R878" s="25">
        <v>12.0</v>
      </c>
      <c r="S878" s="19" t="s">
        <v>101</v>
      </c>
      <c r="T878" s="19"/>
      <c r="U878" s="25"/>
      <c r="V878" s="25"/>
      <c r="W878" s="4"/>
      <c r="X878" s="4"/>
      <c r="Y878" s="4"/>
      <c r="Z878" s="4"/>
    </row>
    <row r="879" ht="15.0" customHeight="1">
      <c r="A879" s="19" t="s">
        <v>7232</v>
      </c>
      <c r="B879" s="19" t="s">
        <v>7232</v>
      </c>
      <c r="C879" s="20" t="s">
        <v>1392</v>
      </c>
      <c r="D879" s="20" t="s">
        <v>88</v>
      </c>
      <c r="E879" s="20" t="s">
        <v>89</v>
      </c>
      <c r="F879" s="21">
        <v>2006.0</v>
      </c>
      <c r="G879" s="21" t="s">
        <v>7233</v>
      </c>
      <c r="H879" s="23" t="s">
        <v>7234</v>
      </c>
      <c r="I879" s="21" t="s">
        <v>7235</v>
      </c>
      <c r="J879" s="24" t="s">
        <v>7236</v>
      </c>
      <c r="K879" s="19" t="s">
        <v>7235</v>
      </c>
      <c r="L879" s="24" t="s">
        <v>7237</v>
      </c>
      <c r="M879" s="19" t="s">
        <v>96</v>
      </c>
      <c r="N879" s="19" t="s">
        <v>7238</v>
      </c>
      <c r="O879" s="19"/>
      <c r="P879" s="19"/>
      <c r="Q879" s="25" t="s">
        <v>266</v>
      </c>
      <c r="R879" s="25" t="s">
        <v>500</v>
      </c>
      <c r="S879" s="19" t="s">
        <v>101</v>
      </c>
      <c r="T879" s="19"/>
      <c r="U879" s="25"/>
      <c r="V879" s="25"/>
      <c r="W879" s="4"/>
      <c r="X879" s="4"/>
      <c r="Y879" s="4"/>
      <c r="Z879" s="4"/>
    </row>
    <row r="880" ht="15.0" hidden="1" customHeight="1">
      <c r="A880" s="19" t="s">
        <v>2150</v>
      </c>
      <c r="B880" s="19" t="s">
        <v>2150</v>
      </c>
      <c r="C880" s="20" t="s">
        <v>1232</v>
      </c>
      <c r="D880" s="20" t="s">
        <v>552</v>
      </c>
      <c r="E880" s="20" t="s">
        <v>89</v>
      </c>
      <c r="F880" s="21">
        <v>1982.0</v>
      </c>
      <c r="G880" s="21" t="s">
        <v>7239</v>
      </c>
      <c r="H880" s="23" t="s">
        <v>7240</v>
      </c>
      <c r="I880" s="21" t="s">
        <v>6958</v>
      </c>
      <c r="J880" s="24" t="s">
        <v>6959</v>
      </c>
      <c r="K880" s="19" t="s">
        <v>6960</v>
      </c>
      <c r="L880" s="24" t="s">
        <v>6961</v>
      </c>
      <c r="M880" s="19" t="s">
        <v>110</v>
      </c>
      <c r="N880" s="19"/>
      <c r="O880" s="19" t="s">
        <v>221</v>
      </c>
      <c r="P880" s="19"/>
      <c r="Q880" s="25" t="s">
        <v>7241</v>
      </c>
      <c r="R880" s="25">
        <v>955.0</v>
      </c>
      <c r="S880" s="19" t="s">
        <v>159</v>
      </c>
      <c r="T880" s="19" t="s">
        <v>7242</v>
      </c>
      <c r="U880" s="36"/>
      <c r="V880" s="36">
        <v>43157.0</v>
      </c>
      <c r="W880" s="4"/>
      <c r="X880" s="4"/>
      <c r="Y880" s="4"/>
      <c r="Z880" s="4"/>
    </row>
    <row r="881" ht="15.0" hidden="1" customHeight="1">
      <c r="A881" s="19" t="s">
        <v>7243</v>
      </c>
      <c r="B881" s="19" t="s">
        <v>7244</v>
      </c>
      <c r="C881" s="20" t="s">
        <v>124</v>
      </c>
      <c r="D881" s="20" t="s">
        <v>125</v>
      </c>
      <c r="E881" s="20" t="s">
        <v>126</v>
      </c>
      <c r="F881" s="21">
        <v>2003.0</v>
      </c>
      <c r="G881" s="21" t="s">
        <v>7245</v>
      </c>
      <c r="H881" s="23" t="s">
        <v>7246</v>
      </c>
      <c r="I881" s="21" t="s">
        <v>7247</v>
      </c>
      <c r="J881" s="24" t="s">
        <v>7248</v>
      </c>
      <c r="K881" s="19" t="s">
        <v>7249</v>
      </c>
      <c r="L881" s="24" t="s">
        <v>7250</v>
      </c>
      <c r="M881" s="19" t="s">
        <v>110</v>
      </c>
      <c r="N881" s="19"/>
      <c r="O881" s="19"/>
      <c r="P881" s="19"/>
      <c r="Q881" s="25" t="s">
        <v>742</v>
      </c>
      <c r="R881" s="25">
        <v>340.0</v>
      </c>
      <c r="S881" s="19" t="s">
        <v>101</v>
      </c>
      <c r="T881" s="19"/>
      <c r="U881" s="25"/>
      <c r="V881" s="25"/>
      <c r="W881" s="4"/>
      <c r="X881" s="4"/>
      <c r="Y881" s="4"/>
      <c r="Z881" s="4"/>
    </row>
    <row r="882" ht="15.0" hidden="1" customHeight="1">
      <c r="A882" s="19" t="s">
        <v>7251</v>
      </c>
      <c r="B882" s="19" t="s">
        <v>7252</v>
      </c>
      <c r="C882" s="20" t="s">
        <v>363</v>
      </c>
      <c r="D882" s="20" t="s">
        <v>364</v>
      </c>
      <c r="E882" s="20" t="s">
        <v>89</v>
      </c>
      <c r="F882" s="21">
        <v>2014.0</v>
      </c>
      <c r="G882" s="21" t="s">
        <v>7253</v>
      </c>
      <c r="H882" s="23" t="s">
        <v>7254</v>
      </c>
      <c r="I882" s="21" t="s">
        <v>7255</v>
      </c>
      <c r="J882" s="24" t="s">
        <v>7256</v>
      </c>
      <c r="K882" s="19" t="s">
        <v>7257</v>
      </c>
      <c r="L882" s="24" t="s">
        <v>7258</v>
      </c>
      <c r="M882" s="19" t="s">
        <v>110</v>
      </c>
      <c r="N882" s="19"/>
      <c r="O882" s="19" t="s">
        <v>133</v>
      </c>
      <c r="P882" s="19" t="s">
        <v>4381</v>
      </c>
      <c r="Q882" s="25" t="s">
        <v>1033</v>
      </c>
      <c r="R882" s="25" t="s">
        <v>112</v>
      </c>
      <c r="S882" s="19" t="s">
        <v>159</v>
      </c>
      <c r="T882" s="19" t="s">
        <v>4541</v>
      </c>
      <c r="U882" s="34"/>
      <c r="V882" s="34">
        <v>42879.0</v>
      </c>
      <c r="W882" s="4"/>
      <c r="X882" s="4"/>
      <c r="Y882" s="4"/>
      <c r="Z882" s="4"/>
    </row>
    <row r="883" ht="15.0" hidden="1" customHeight="1">
      <c r="A883" s="19" t="s">
        <v>7259</v>
      </c>
      <c r="B883" s="19" t="s">
        <v>7260</v>
      </c>
      <c r="C883" s="20" t="s">
        <v>284</v>
      </c>
      <c r="D883" s="21" t="s">
        <v>188</v>
      </c>
      <c r="E883" s="20" t="s">
        <v>89</v>
      </c>
      <c r="F883" s="21">
        <v>1991.0</v>
      </c>
      <c r="G883" s="21" t="s">
        <v>7261</v>
      </c>
      <c r="H883" s="23" t="s">
        <v>7262</v>
      </c>
      <c r="I883" s="21" t="s">
        <v>7263</v>
      </c>
      <c r="J883" s="24" t="s">
        <v>7264</v>
      </c>
      <c r="K883" s="19" t="s">
        <v>7265</v>
      </c>
      <c r="L883" s="24" t="s">
        <v>7266</v>
      </c>
      <c r="M883" s="19" t="s">
        <v>110</v>
      </c>
      <c r="N883" s="19"/>
      <c r="O883" s="19" t="s">
        <v>975</v>
      </c>
      <c r="P883" s="19"/>
      <c r="Q883" s="25" t="s">
        <v>7267</v>
      </c>
      <c r="R883" s="25">
        <v>3000.0</v>
      </c>
      <c r="S883" s="19" t="s">
        <v>101</v>
      </c>
      <c r="T883" s="19"/>
      <c r="U883" s="25"/>
      <c r="V883" s="25"/>
      <c r="W883" s="4"/>
      <c r="X883" s="4"/>
      <c r="Y883" s="4"/>
      <c r="Z883" s="4"/>
    </row>
    <row r="884" ht="15.0" customHeight="1">
      <c r="A884" s="19" t="s">
        <v>7268</v>
      </c>
      <c r="B884" s="25" t="s">
        <v>7269</v>
      </c>
      <c r="C884" s="20" t="s">
        <v>7270</v>
      </c>
      <c r="D884" s="20" t="s">
        <v>1298</v>
      </c>
      <c r="E884" s="20" t="s">
        <v>1299</v>
      </c>
      <c r="F884" s="21">
        <v>1959.0</v>
      </c>
      <c r="G884" s="21" t="s">
        <v>7271</v>
      </c>
      <c r="H884" s="23" t="s">
        <v>7272</v>
      </c>
      <c r="I884" s="21" t="s">
        <v>7273</v>
      </c>
      <c r="J884" s="19"/>
      <c r="K884" s="19" t="s">
        <v>7274</v>
      </c>
      <c r="L884" s="24" t="s">
        <v>7275</v>
      </c>
      <c r="M884" s="19" t="s">
        <v>96</v>
      </c>
      <c r="N884" s="19" t="s">
        <v>7276</v>
      </c>
      <c r="O884" s="19"/>
      <c r="P884" s="19"/>
      <c r="Q884" s="25" t="s">
        <v>7277</v>
      </c>
      <c r="R884" s="25" t="s">
        <v>7278</v>
      </c>
      <c r="S884" s="19" t="s">
        <v>159</v>
      </c>
      <c r="T884" s="19" t="s">
        <v>7279</v>
      </c>
      <c r="U884" s="25"/>
      <c r="V884" s="25">
        <v>2020.0</v>
      </c>
      <c r="W884" s="4"/>
      <c r="X884" s="4"/>
      <c r="Y884" s="4"/>
      <c r="Z884" s="4"/>
    </row>
    <row r="885" ht="15.0" hidden="1" customHeight="1">
      <c r="A885" s="19" t="s">
        <v>7280</v>
      </c>
      <c r="B885" s="19" t="s">
        <v>7280</v>
      </c>
      <c r="C885" s="20" t="s">
        <v>7281</v>
      </c>
      <c r="D885" s="20" t="s">
        <v>364</v>
      </c>
      <c r="E885" s="20" t="s">
        <v>89</v>
      </c>
      <c r="F885" s="21">
        <v>2007.0</v>
      </c>
      <c r="G885" s="21" t="s">
        <v>7282</v>
      </c>
      <c r="H885" s="23" t="s">
        <v>7283</v>
      </c>
      <c r="I885" s="21" t="s">
        <v>7284</v>
      </c>
      <c r="J885" s="24" t="s">
        <v>7285</v>
      </c>
      <c r="K885" s="19" t="s">
        <v>7286</v>
      </c>
      <c r="L885" s="24" t="s">
        <v>7287</v>
      </c>
      <c r="M885" s="19" t="s">
        <v>110</v>
      </c>
      <c r="N885" s="19"/>
      <c r="O885" s="19" t="s">
        <v>221</v>
      </c>
      <c r="P885" s="19"/>
      <c r="Q885" s="25" t="s">
        <v>347</v>
      </c>
      <c r="R885" s="25">
        <v>115.0</v>
      </c>
      <c r="S885" s="19" t="s">
        <v>159</v>
      </c>
      <c r="T885" s="19" t="s">
        <v>7288</v>
      </c>
      <c r="U885" s="38"/>
      <c r="V885" s="38">
        <v>43441.0</v>
      </c>
      <c r="W885" s="4"/>
      <c r="X885" s="4"/>
      <c r="Y885" s="4"/>
      <c r="Z885" s="4"/>
    </row>
    <row r="886" ht="15.0" hidden="1" customHeight="1">
      <c r="A886" s="19" t="s">
        <v>7289</v>
      </c>
      <c r="B886" s="19" t="s">
        <v>7290</v>
      </c>
      <c r="C886" s="20" t="s">
        <v>5795</v>
      </c>
      <c r="D886" s="20" t="s">
        <v>188</v>
      </c>
      <c r="E886" s="20" t="s">
        <v>89</v>
      </c>
      <c r="F886" s="21">
        <v>2007.0</v>
      </c>
      <c r="G886" s="21" t="s">
        <v>7291</v>
      </c>
      <c r="H886" s="30" t="s">
        <v>7292</v>
      </c>
      <c r="I886" s="21" t="s">
        <v>7293</v>
      </c>
      <c r="J886" s="24" t="s">
        <v>7294</v>
      </c>
      <c r="K886" s="19" t="s">
        <v>7295</v>
      </c>
      <c r="L886" s="24" t="s">
        <v>7296</v>
      </c>
      <c r="M886" s="19" t="s">
        <v>110</v>
      </c>
      <c r="N886" s="19"/>
      <c r="O886" s="19"/>
      <c r="P886" s="19"/>
      <c r="Q886" s="25" t="s">
        <v>2346</v>
      </c>
      <c r="R886" s="25">
        <v>75.0</v>
      </c>
      <c r="S886" s="19" t="s">
        <v>101</v>
      </c>
      <c r="T886" s="19"/>
      <c r="U886" s="25"/>
      <c r="V886" s="25"/>
      <c r="W886" s="4"/>
      <c r="X886" s="4"/>
      <c r="Y886" s="4"/>
      <c r="Z886" s="4"/>
    </row>
    <row r="887" ht="15.0" hidden="1" customHeight="1">
      <c r="A887" s="19" t="s">
        <v>7297</v>
      </c>
      <c r="B887" s="19" t="s">
        <v>7298</v>
      </c>
      <c r="C887" s="20" t="s">
        <v>7299</v>
      </c>
      <c r="D887" s="20" t="s">
        <v>2420</v>
      </c>
      <c r="E887" s="20" t="s">
        <v>89</v>
      </c>
      <c r="F887" s="21">
        <v>2008.0</v>
      </c>
      <c r="G887" s="21" t="s">
        <v>7300</v>
      </c>
      <c r="H887" s="23" t="s">
        <v>7301</v>
      </c>
      <c r="I887" s="21" t="s">
        <v>7302</v>
      </c>
      <c r="J887" s="24" t="s">
        <v>7303</v>
      </c>
      <c r="K887" s="19" t="s">
        <v>7304</v>
      </c>
      <c r="L887" s="24" t="s">
        <v>7305</v>
      </c>
      <c r="M887" s="19" t="s">
        <v>110</v>
      </c>
      <c r="N887" s="19"/>
      <c r="O887" s="19"/>
      <c r="P887" s="19"/>
      <c r="Q887" s="25" t="s">
        <v>7306</v>
      </c>
      <c r="R887" s="25">
        <v>27.0</v>
      </c>
      <c r="S887" s="19" t="s">
        <v>101</v>
      </c>
      <c r="T887" s="19"/>
      <c r="U887" s="25"/>
      <c r="V887" s="25"/>
      <c r="W887" s="4"/>
      <c r="X887" s="4"/>
      <c r="Y887" s="4"/>
      <c r="Z887" s="4"/>
    </row>
    <row r="888" ht="15.0" hidden="1" customHeight="1">
      <c r="A888" s="19" t="s">
        <v>7307</v>
      </c>
      <c r="B888" s="19" t="s">
        <v>7308</v>
      </c>
      <c r="C888" s="20" t="s">
        <v>7309</v>
      </c>
      <c r="D888" s="26"/>
      <c r="E888" s="20" t="s">
        <v>832</v>
      </c>
      <c r="F888" s="21">
        <v>1964.0</v>
      </c>
      <c r="G888" s="21" t="s">
        <v>7310</v>
      </c>
      <c r="H888" s="23" t="s">
        <v>7311</v>
      </c>
      <c r="I888" s="21" t="s">
        <v>7312</v>
      </c>
      <c r="J888" s="19"/>
      <c r="K888" s="19"/>
      <c r="L888" s="19"/>
      <c r="M888" s="19" t="s">
        <v>110</v>
      </c>
      <c r="N888" s="19"/>
      <c r="O888" s="19"/>
      <c r="P888" s="19"/>
      <c r="Q888" s="25"/>
      <c r="R888" s="25">
        <v>37.0</v>
      </c>
      <c r="S888" s="19" t="s">
        <v>159</v>
      </c>
      <c r="T888" s="19" t="s">
        <v>7313</v>
      </c>
      <c r="U888" s="25"/>
      <c r="V888" s="25">
        <v>2019.0</v>
      </c>
      <c r="W888" s="4"/>
      <c r="X888" s="4"/>
      <c r="Y888" s="4"/>
      <c r="Z888" s="4"/>
    </row>
    <row r="889" ht="15.0" hidden="1" customHeight="1">
      <c r="A889" s="19" t="s">
        <v>7314</v>
      </c>
      <c r="B889" s="19" t="s">
        <v>7315</v>
      </c>
      <c r="C889" s="20" t="s">
        <v>7316</v>
      </c>
      <c r="D889" s="20" t="s">
        <v>6896</v>
      </c>
      <c r="E889" s="20" t="s">
        <v>89</v>
      </c>
      <c r="F889" s="48">
        <v>41306.0</v>
      </c>
      <c r="G889" s="21" t="s">
        <v>7317</v>
      </c>
      <c r="H889" s="30" t="s">
        <v>7318</v>
      </c>
      <c r="I889" s="21" t="s">
        <v>7319</v>
      </c>
      <c r="J889" s="24" t="s">
        <v>7320</v>
      </c>
      <c r="K889" s="19"/>
      <c r="L889" s="19"/>
      <c r="M889" s="19" t="s">
        <v>110</v>
      </c>
      <c r="N889" s="19"/>
      <c r="O889" s="19"/>
      <c r="P889" s="19"/>
      <c r="Q889" s="25" t="s">
        <v>474</v>
      </c>
      <c r="R889" s="25">
        <v>23.0</v>
      </c>
      <c r="S889" s="19" t="s">
        <v>101</v>
      </c>
      <c r="T889" s="19"/>
      <c r="U889" s="25"/>
      <c r="V889" s="25"/>
      <c r="W889" s="4"/>
      <c r="X889" s="4"/>
      <c r="Y889" s="4"/>
      <c r="Z889" s="4"/>
    </row>
    <row r="890" ht="15.0" hidden="1" customHeight="1">
      <c r="A890" s="19" t="s">
        <v>7321</v>
      </c>
      <c r="B890" s="19" t="s">
        <v>7322</v>
      </c>
      <c r="C890" s="20" t="s">
        <v>1392</v>
      </c>
      <c r="D890" s="20" t="s">
        <v>88</v>
      </c>
      <c r="E890" s="20" t="s">
        <v>89</v>
      </c>
      <c r="F890" s="21">
        <v>2014.0</v>
      </c>
      <c r="G890" s="21" t="s">
        <v>7323</v>
      </c>
      <c r="H890" s="23" t="s">
        <v>7324</v>
      </c>
      <c r="I890" s="21" t="s">
        <v>7325</v>
      </c>
      <c r="J890" s="24" t="s">
        <v>7326</v>
      </c>
      <c r="K890" s="19"/>
      <c r="L890" s="19"/>
      <c r="M890" s="19" t="s">
        <v>110</v>
      </c>
      <c r="N890" s="19"/>
      <c r="O890" s="19" t="s">
        <v>5802</v>
      </c>
      <c r="P890" s="19" t="s">
        <v>5966</v>
      </c>
      <c r="Q890" s="25" t="s">
        <v>7327</v>
      </c>
      <c r="R890" s="25">
        <v>3.0</v>
      </c>
      <c r="S890" s="19" t="s">
        <v>101</v>
      </c>
      <c r="T890" s="19"/>
      <c r="U890" s="25"/>
      <c r="V890" s="25"/>
      <c r="W890" s="4"/>
      <c r="X890" s="4"/>
      <c r="Y890" s="4"/>
      <c r="Z890" s="4"/>
    </row>
    <row r="891" ht="15.0" hidden="1" customHeight="1">
      <c r="A891" s="19" t="s">
        <v>7328</v>
      </c>
      <c r="B891" s="19" t="s">
        <v>7329</v>
      </c>
      <c r="C891" s="20" t="s">
        <v>5421</v>
      </c>
      <c r="D891" s="20" t="s">
        <v>7330</v>
      </c>
      <c r="E891" s="20" t="s">
        <v>832</v>
      </c>
      <c r="F891" s="21">
        <v>2007.0</v>
      </c>
      <c r="G891" s="21" t="s">
        <v>7331</v>
      </c>
      <c r="H891" s="23" t="s">
        <v>7332</v>
      </c>
      <c r="I891" s="21" t="s">
        <v>7333</v>
      </c>
      <c r="J891" s="24" t="s">
        <v>7334</v>
      </c>
      <c r="K891" s="19" t="s">
        <v>7335</v>
      </c>
      <c r="L891" s="24" t="s">
        <v>7336</v>
      </c>
      <c r="M891" s="19" t="s">
        <v>110</v>
      </c>
      <c r="N891" s="19"/>
      <c r="O891" s="19" t="s">
        <v>4804</v>
      </c>
      <c r="P891" s="19"/>
      <c r="Q891" s="25" t="s">
        <v>2867</v>
      </c>
      <c r="R891" s="25">
        <v>202.0</v>
      </c>
      <c r="S891" s="19" t="s">
        <v>101</v>
      </c>
      <c r="T891" s="19"/>
      <c r="U891" s="25"/>
      <c r="V891" s="25"/>
      <c r="W891" s="4"/>
      <c r="X891" s="4"/>
      <c r="Y891" s="4"/>
      <c r="Z891" s="4"/>
    </row>
    <row r="892" ht="15.0" hidden="1" customHeight="1">
      <c r="A892" s="19" t="s">
        <v>7337</v>
      </c>
      <c r="B892" s="19" t="s">
        <v>7337</v>
      </c>
      <c r="C892" s="20" t="s">
        <v>927</v>
      </c>
      <c r="D892" s="20" t="s">
        <v>88</v>
      </c>
      <c r="E892" s="20" t="s">
        <v>89</v>
      </c>
      <c r="F892" s="21">
        <v>2005.0</v>
      </c>
      <c r="G892" s="21" t="s">
        <v>7338</v>
      </c>
      <c r="H892" s="23" t="s">
        <v>7339</v>
      </c>
      <c r="I892" s="21" t="s">
        <v>7340</v>
      </c>
      <c r="J892" s="24" t="s">
        <v>7341</v>
      </c>
      <c r="K892" s="19"/>
      <c r="L892" s="19"/>
      <c r="M892" s="19" t="s">
        <v>110</v>
      </c>
      <c r="N892" s="19"/>
      <c r="O892" s="19"/>
      <c r="P892" s="19"/>
      <c r="Q892" s="25"/>
      <c r="R892" s="25" t="s">
        <v>3626</v>
      </c>
      <c r="S892" s="19" t="s">
        <v>101</v>
      </c>
      <c r="T892" s="19"/>
      <c r="U892" s="25"/>
      <c r="V892" s="25"/>
      <c r="W892" s="4"/>
      <c r="X892" s="4"/>
      <c r="Y892" s="4"/>
      <c r="Z892" s="4"/>
    </row>
    <row r="893" ht="15.0" customHeight="1">
      <c r="A893" s="19" t="s">
        <v>7342</v>
      </c>
      <c r="B893" s="19" t="s">
        <v>7343</v>
      </c>
      <c r="C893" s="20" t="s">
        <v>388</v>
      </c>
      <c r="D893" s="20" t="s">
        <v>88</v>
      </c>
      <c r="E893" s="20" t="s">
        <v>89</v>
      </c>
      <c r="F893" s="22">
        <v>14246.0</v>
      </c>
      <c r="G893" s="21" t="s">
        <v>7344</v>
      </c>
      <c r="H893" s="23" t="s">
        <v>7345</v>
      </c>
      <c r="I893" s="21" t="s">
        <v>7346</v>
      </c>
      <c r="J893" s="24" t="s">
        <v>7347</v>
      </c>
      <c r="K893" s="19" t="s">
        <v>7348</v>
      </c>
      <c r="L893" s="24" t="s">
        <v>7349</v>
      </c>
      <c r="M893" s="19" t="s">
        <v>96</v>
      </c>
      <c r="N893" s="19" t="s">
        <v>7350</v>
      </c>
      <c r="O893" s="19"/>
      <c r="P893" s="19"/>
      <c r="Q893" s="25" t="s">
        <v>7351</v>
      </c>
      <c r="R893" s="29">
        <v>56000.0</v>
      </c>
      <c r="S893" s="19" t="s">
        <v>101</v>
      </c>
      <c r="T893" s="19"/>
      <c r="U893" s="25"/>
      <c r="V893" s="25"/>
      <c r="W893" s="4"/>
      <c r="X893" s="4"/>
      <c r="Y893" s="4"/>
      <c r="Z893" s="4"/>
    </row>
    <row r="894" ht="15.0" hidden="1" customHeight="1">
      <c r="A894" s="19" t="s">
        <v>7352</v>
      </c>
      <c r="B894" s="19" t="s">
        <v>7353</v>
      </c>
      <c r="C894" s="20" t="s">
        <v>7354</v>
      </c>
      <c r="D894" s="26"/>
      <c r="E894" s="20" t="s">
        <v>642</v>
      </c>
      <c r="F894" s="21">
        <v>1987.0</v>
      </c>
      <c r="G894" s="21" t="s">
        <v>7355</v>
      </c>
      <c r="H894" s="23" t="s">
        <v>7356</v>
      </c>
      <c r="I894" s="21" t="s">
        <v>7357</v>
      </c>
      <c r="J894" s="24" t="s">
        <v>7358</v>
      </c>
      <c r="K894" s="19" t="s">
        <v>7359</v>
      </c>
      <c r="L894" s="19"/>
      <c r="M894" s="19" t="s">
        <v>110</v>
      </c>
      <c r="N894" s="19"/>
      <c r="O894" s="19" t="s">
        <v>371</v>
      </c>
      <c r="P894" s="19"/>
      <c r="Q894" s="25" t="s">
        <v>7360</v>
      </c>
      <c r="R894" s="29">
        <v>194000.0</v>
      </c>
      <c r="S894" s="19" t="s">
        <v>101</v>
      </c>
      <c r="T894" s="19"/>
      <c r="U894" s="25"/>
      <c r="V894" s="25"/>
      <c r="W894" s="4"/>
      <c r="X894" s="4"/>
      <c r="Y894" s="4"/>
      <c r="Z894" s="4"/>
    </row>
    <row r="895" ht="15.0" hidden="1" customHeight="1">
      <c r="A895" s="19" t="s">
        <v>7361</v>
      </c>
      <c r="B895" s="19" t="s">
        <v>7361</v>
      </c>
      <c r="C895" s="21" t="s">
        <v>7362</v>
      </c>
      <c r="D895" s="21" t="s">
        <v>227</v>
      </c>
      <c r="E895" s="20" t="s">
        <v>89</v>
      </c>
      <c r="F895" s="21">
        <v>1998.0</v>
      </c>
      <c r="G895" s="21" t="s">
        <v>7363</v>
      </c>
      <c r="H895" s="23" t="s">
        <v>7364</v>
      </c>
      <c r="I895" s="21" t="s">
        <v>7365</v>
      </c>
      <c r="J895" s="24" t="s">
        <v>7366</v>
      </c>
      <c r="K895" s="19"/>
      <c r="L895" s="19"/>
      <c r="M895" s="19" t="s">
        <v>110</v>
      </c>
      <c r="N895" s="19"/>
      <c r="O895" s="19"/>
      <c r="P895" s="19"/>
      <c r="Q895" s="25" t="s">
        <v>7367</v>
      </c>
      <c r="R895" s="39">
        <v>44105.0</v>
      </c>
      <c r="S895" s="19" t="s">
        <v>101</v>
      </c>
      <c r="T895" s="19"/>
      <c r="U895" s="25"/>
      <c r="V895" s="25"/>
      <c r="W895" s="4"/>
      <c r="X895" s="4"/>
      <c r="Y895" s="4"/>
      <c r="Z895" s="4"/>
    </row>
    <row r="896" ht="15.0" hidden="1" customHeight="1">
      <c r="A896" s="21" t="s">
        <v>7368</v>
      </c>
      <c r="B896" s="19" t="s">
        <v>7369</v>
      </c>
      <c r="C896" s="20" t="s">
        <v>115</v>
      </c>
      <c r="D896" s="20" t="s">
        <v>115</v>
      </c>
      <c r="E896" s="20" t="s">
        <v>89</v>
      </c>
      <c r="F896" s="21">
        <v>2012.0</v>
      </c>
      <c r="G896" s="21" t="s">
        <v>7370</v>
      </c>
      <c r="H896" s="49" t="s">
        <v>7371</v>
      </c>
      <c r="I896" s="21" t="s">
        <v>7372</v>
      </c>
      <c r="J896" s="24" t="s">
        <v>7373</v>
      </c>
      <c r="K896" s="19" t="s">
        <v>7374</v>
      </c>
      <c r="L896" s="24" t="s">
        <v>7375</v>
      </c>
      <c r="M896" s="19" t="s">
        <v>110</v>
      </c>
      <c r="N896" s="19"/>
      <c r="O896" s="19" t="s">
        <v>635</v>
      </c>
      <c r="P896" s="19" t="s">
        <v>1983</v>
      </c>
      <c r="Q896" s="25" t="s">
        <v>884</v>
      </c>
      <c r="R896" s="25" t="s">
        <v>465</v>
      </c>
      <c r="S896" s="19" t="s">
        <v>159</v>
      </c>
      <c r="T896" s="19" t="s">
        <v>7376</v>
      </c>
      <c r="U896" s="25"/>
      <c r="V896" s="25">
        <v>2020.0</v>
      </c>
      <c r="W896" s="4"/>
      <c r="X896" s="4"/>
      <c r="Y896" s="4"/>
      <c r="Z896" s="4"/>
    </row>
    <row r="897" ht="15.0" hidden="1" customHeight="1">
      <c r="A897" s="19" t="s">
        <v>7377</v>
      </c>
      <c r="B897" s="19" t="s">
        <v>7378</v>
      </c>
      <c r="C897" s="20" t="s">
        <v>1298</v>
      </c>
      <c r="D897" s="26"/>
      <c r="E897" s="20" t="s">
        <v>1299</v>
      </c>
      <c r="F897" s="21">
        <v>1999.0</v>
      </c>
      <c r="G897" s="21" t="s">
        <v>7379</v>
      </c>
      <c r="H897" s="23" t="s">
        <v>7380</v>
      </c>
      <c r="I897" s="21" t="s">
        <v>7381</v>
      </c>
      <c r="J897" s="19"/>
      <c r="K897" s="19" t="s">
        <v>7382</v>
      </c>
      <c r="L897" s="19"/>
      <c r="M897" s="19" t="s">
        <v>110</v>
      </c>
      <c r="N897" s="19"/>
      <c r="O897" s="19"/>
      <c r="P897" s="19" t="s">
        <v>7383</v>
      </c>
      <c r="Q897" s="25"/>
      <c r="R897" s="25" t="s">
        <v>3626</v>
      </c>
      <c r="S897" s="19" t="s">
        <v>101</v>
      </c>
      <c r="T897" s="19"/>
      <c r="U897" s="25"/>
      <c r="V897" s="25"/>
      <c r="W897" s="4"/>
      <c r="X897" s="4"/>
      <c r="Y897" s="4"/>
      <c r="Z897" s="4"/>
    </row>
    <row r="898" ht="15.0" hidden="1" customHeight="1">
      <c r="A898" s="19" t="s">
        <v>7384</v>
      </c>
      <c r="B898" s="19" t="s">
        <v>7385</v>
      </c>
      <c r="C898" s="20" t="s">
        <v>1094</v>
      </c>
      <c r="D898" s="26"/>
      <c r="E898" s="20" t="s">
        <v>151</v>
      </c>
      <c r="F898" s="21">
        <v>2018.0</v>
      </c>
      <c r="G898" s="21" t="s">
        <v>7386</v>
      </c>
      <c r="H898" s="30" t="s">
        <v>7387</v>
      </c>
      <c r="I898" s="21" t="s">
        <v>7388</v>
      </c>
      <c r="J898" s="24" t="s">
        <v>7389</v>
      </c>
      <c r="K898" s="19" t="s">
        <v>7390</v>
      </c>
      <c r="L898" s="24" t="s">
        <v>7391</v>
      </c>
      <c r="M898" s="19" t="s">
        <v>110</v>
      </c>
      <c r="N898" s="19"/>
      <c r="O898" s="19" t="s">
        <v>133</v>
      </c>
      <c r="P898" s="19" t="s">
        <v>4313</v>
      </c>
      <c r="Q898" s="25"/>
      <c r="R898" s="25" t="s">
        <v>112</v>
      </c>
      <c r="S898" s="19" t="s">
        <v>101</v>
      </c>
      <c r="T898" s="19"/>
      <c r="U898" s="25"/>
      <c r="V898" s="25"/>
      <c r="W898" s="4"/>
      <c r="X898" s="4"/>
      <c r="Y898" s="4"/>
      <c r="Z898" s="4"/>
    </row>
    <row r="899" ht="15.0" hidden="1" customHeight="1">
      <c r="A899" s="19" t="s">
        <v>7392</v>
      </c>
      <c r="B899" s="19" t="s">
        <v>7392</v>
      </c>
      <c r="C899" s="20" t="s">
        <v>2409</v>
      </c>
      <c r="D899" s="20" t="s">
        <v>920</v>
      </c>
      <c r="E899" s="32" t="s">
        <v>89</v>
      </c>
      <c r="F899" s="21">
        <v>2015.0</v>
      </c>
      <c r="G899" s="21" t="s">
        <v>7393</v>
      </c>
      <c r="H899" s="23" t="s">
        <v>7394</v>
      </c>
      <c r="I899" s="21" t="s">
        <v>7395</v>
      </c>
      <c r="J899" s="24" t="s">
        <v>7396</v>
      </c>
      <c r="K899" s="19" t="s">
        <v>7397</v>
      </c>
      <c r="L899" s="24" t="s">
        <v>7398</v>
      </c>
      <c r="M899" s="19" t="s">
        <v>110</v>
      </c>
      <c r="N899" s="19"/>
      <c r="O899" s="19" t="s">
        <v>133</v>
      </c>
      <c r="P899" s="19" t="s">
        <v>1282</v>
      </c>
      <c r="Q899" s="25"/>
      <c r="R899" s="25" t="s">
        <v>112</v>
      </c>
      <c r="S899" s="19" t="s">
        <v>101</v>
      </c>
      <c r="T899" s="19"/>
      <c r="U899" s="25"/>
      <c r="V899" s="25"/>
      <c r="W899" s="4"/>
      <c r="X899" s="4"/>
      <c r="Y899" s="4"/>
      <c r="Z899" s="4"/>
    </row>
    <row r="900" ht="15.0" hidden="1" customHeight="1">
      <c r="A900" s="19" t="s">
        <v>7399</v>
      </c>
      <c r="B900" s="19" t="s">
        <v>7399</v>
      </c>
      <c r="C900" s="32" t="s">
        <v>7400</v>
      </c>
      <c r="D900" s="32" t="s">
        <v>7401</v>
      </c>
      <c r="E900" s="32" t="s">
        <v>3621</v>
      </c>
      <c r="F900" s="21">
        <v>1999.0</v>
      </c>
      <c r="G900" s="21" t="s">
        <v>7402</v>
      </c>
      <c r="H900" s="23" t="s">
        <v>7403</v>
      </c>
      <c r="I900" s="21" t="s">
        <v>7404</v>
      </c>
      <c r="J900" s="24" t="s">
        <v>7405</v>
      </c>
      <c r="K900" s="19" t="s">
        <v>7406</v>
      </c>
      <c r="L900" s="24" t="s">
        <v>7407</v>
      </c>
      <c r="M900" s="19" t="s">
        <v>110</v>
      </c>
      <c r="N900" s="19"/>
      <c r="O900" s="19"/>
      <c r="P900" s="19"/>
      <c r="Q900" s="25" t="s">
        <v>158</v>
      </c>
      <c r="R900" s="25">
        <v>39.0</v>
      </c>
      <c r="S900" s="19" t="s">
        <v>101</v>
      </c>
      <c r="T900" s="19"/>
      <c r="U900" s="25"/>
      <c r="V900" s="25"/>
      <c r="W900" s="4"/>
      <c r="X900" s="4"/>
      <c r="Y900" s="4"/>
      <c r="Z900" s="4"/>
    </row>
    <row r="901" ht="15.0" hidden="1" customHeight="1">
      <c r="A901" s="19" t="s">
        <v>7408</v>
      </c>
      <c r="B901" s="19" t="s">
        <v>7409</v>
      </c>
      <c r="C901" s="20" t="s">
        <v>7410</v>
      </c>
      <c r="D901" s="20" t="s">
        <v>7410</v>
      </c>
      <c r="E901" s="20" t="s">
        <v>140</v>
      </c>
      <c r="F901" s="31">
        <v>2016.0</v>
      </c>
      <c r="G901" s="31" t="s">
        <v>7411</v>
      </c>
      <c r="H901" s="23" t="s">
        <v>7412</v>
      </c>
      <c r="I901" s="21" t="s">
        <v>7413</v>
      </c>
      <c r="J901" s="24" t="s">
        <v>7414</v>
      </c>
      <c r="K901" s="19" t="s">
        <v>7415</v>
      </c>
      <c r="L901" s="24" t="s">
        <v>7416</v>
      </c>
      <c r="M901" s="19" t="s">
        <v>110</v>
      </c>
      <c r="N901" s="19"/>
      <c r="O901" s="19" t="s">
        <v>371</v>
      </c>
      <c r="P901" s="67">
        <v>450000.0</v>
      </c>
      <c r="Q901" s="25"/>
      <c r="R901" s="39">
        <v>44105.0</v>
      </c>
      <c r="S901" s="19" t="s">
        <v>101</v>
      </c>
      <c r="T901" s="19"/>
      <c r="U901" s="25"/>
      <c r="V901" s="25"/>
      <c r="W901" s="4"/>
      <c r="X901" s="4"/>
      <c r="Y901" s="4"/>
      <c r="Z901" s="4"/>
    </row>
    <row r="902" ht="15.0" hidden="1" customHeight="1">
      <c r="A902" s="19" t="s">
        <v>7417</v>
      </c>
      <c r="B902" s="19" t="s">
        <v>7418</v>
      </c>
      <c r="C902" s="20" t="s">
        <v>7419</v>
      </c>
      <c r="D902" s="20" t="s">
        <v>164</v>
      </c>
      <c r="E902" s="20" t="s">
        <v>126</v>
      </c>
      <c r="F902" s="21">
        <v>2015.0</v>
      </c>
      <c r="G902" s="21" t="s">
        <v>7420</v>
      </c>
      <c r="H902" s="23" t="s">
        <v>7421</v>
      </c>
      <c r="I902" s="21" t="s">
        <v>7422</v>
      </c>
      <c r="J902" s="24" t="s">
        <v>7423</v>
      </c>
      <c r="K902" s="19" t="s">
        <v>7424</v>
      </c>
      <c r="L902" s="24" t="s">
        <v>7425</v>
      </c>
      <c r="M902" s="19" t="s">
        <v>110</v>
      </c>
      <c r="N902" s="19"/>
      <c r="O902" s="19" t="s">
        <v>407</v>
      </c>
      <c r="P902" s="19" t="s">
        <v>7426</v>
      </c>
      <c r="Q902" s="25" t="s">
        <v>203</v>
      </c>
      <c r="R902" s="25">
        <v>14.0</v>
      </c>
      <c r="S902" s="19" t="s">
        <v>101</v>
      </c>
      <c r="T902" s="19"/>
      <c r="U902" s="25"/>
      <c r="V902" s="25"/>
      <c r="W902" s="4"/>
      <c r="X902" s="4"/>
      <c r="Y902" s="4"/>
      <c r="Z902" s="4"/>
    </row>
    <row r="903" ht="15.0" hidden="1" customHeight="1">
      <c r="A903" s="19" t="s">
        <v>7427</v>
      </c>
      <c r="B903" s="19" t="s">
        <v>7428</v>
      </c>
      <c r="C903" s="20" t="s">
        <v>7429</v>
      </c>
      <c r="D903" s="20" t="s">
        <v>164</v>
      </c>
      <c r="E903" s="20" t="s">
        <v>126</v>
      </c>
      <c r="F903" s="21">
        <v>2009.0</v>
      </c>
      <c r="G903" s="21" t="s">
        <v>7430</v>
      </c>
      <c r="H903" s="23" t="s">
        <v>7431</v>
      </c>
      <c r="I903" s="21" t="s">
        <v>7432</v>
      </c>
      <c r="J903" s="24" t="s">
        <v>7433</v>
      </c>
      <c r="K903" s="19" t="s">
        <v>7434</v>
      </c>
      <c r="L903" s="24" t="s">
        <v>7435</v>
      </c>
      <c r="M903" s="19" t="s">
        <v>110</v>
      </c>
      <c r="N903" s="19"/>
      <c r="O903" s="19"/>
      <c r="P903" s="19"/>
      <c r="Q903" s="25" t="s">
        <v>7436</v>
      </c>
      <c r="R903" s="25">
        <v>4.0</v>
      </c>
      <c r="S903" s="19" t="s">
        <v>101</v>
      </c>
      <c r="T903" s="19"/>
      <c r="U903" s="25"/>
      <c r="V903" s="25"/>
      <c r="W903" s="4"/>
      <c r="X903" s="4"/>
      <c r="Y903" s="4"/>
      <c r="Z903" s="4"/>
    </row>
    <row r="904" ht="15.0" hidden="1" customHeight="1">
      <c r="A904" s="19" t="s">
        <v>7437</v>
      </c>
      <c r="B904" s="19" t="s">
        <v>7438</v>
      </c>
      <c r="C904" s="20" t="s">
        <v>284</v>
      </c>
      <c r="D904" s="20" t="s">
        <v>188</v>
      </c>
      <c r="E904" s="20" t="s">
        <v>89</v>
      </c>
      <c r="F904" s="21">
        <v>2012.0</v>
      </c>
      <c r="G904" s="21" t="s">
        <v>7439</v>
      </c>
      <c r="H904" s="23" t="s">
        <v>7440</v>
      </c>
      <c r="I904" s="21" t="s">
        <v>7441</v>
      </c>
      <c r="J904" s="24" t="s">
        <v>7442</v>
      </c>
      <c r="K904" s="19" t="s">
        <v>7443</v>
      </c>
      <c r="L904" s="24" t="s">
        <v>7444</v>
      </c>
      <c r="M904" s="19" t="s">
        <v>110</v>
      </c>
      <c r="N904" s="19"/>
      <c r="O904" s="19" t="s">
        <v>133</v>
      </c>
      <c r="P904" s="19" t="s">
        <v>7445</v>
      </c>
      <c r="Q904" s="25"/>
      <c r="R904" s="25" t="s">
        <v>465</v>
      </c>
      <c r="S904" s="19" t="s">
        <v>101</v>
      </c>
      <c r="T904" s="19"/>
      <c r="U904" s="25"/>
      <c r="V904" s="25"/>
      <c r="W904" s="4"/>
      <c r="X904" s="4"/>
      <c r="Y904" s="4"/>
      <c r="Z904" s="4"/>
    </row>
    <row r="905" ht="15.0" hidden="1" customHeight="1">
      <c r="A905" s="19" t="s">
        <v>7446</v>
      </c>
      <c r="B905" s="19" t="s">
        <v>7447</v>
      </c>
      <c r="C905" s="20" t="s">
        <v>115</v>
      </c>
      <c r="D905" s="20" t="s">
        <v>115</v>
      </c>
      <c r="E905" s="20" t="s">
        <v>89</v>
      </c>
      <c r="F905" s="21">
        <v>2013.0</v>
      </c>
      <c r="G905" s="21" t="s">
        <v>7448</v>
      </c>
      <c r="H905" s="23" t="s">
        <v>7449</v>
      </c>
      <c r="I905" s="21" t="s">
        <v>7450</v>
      </c>
      <c r="J905" s="24" t="s">
        <v>7451</v>
      </c>
      <c r="K905" s="19" t="s">
        <v>7452</v>
      </c>
      <c r="L905" s="24" t="s">
        <v>7453</v>
      </c>
      <c r="M905" s="19" t="s">
        <v>110</v>
      </c>
      <c r="N905" s="19"/>
      <c r="O905" s="19" t="s">
        <v>133</v>
      </c>
      <c r="P905" s="19" t="s">
        <v>1131</v>
      </c>
      <c r="Q905" s="25"/>
      <c r="R905" s="25" t="s">
        <v>112</v>
      </c>
      <c r="S905" s="19" t="s">
        <v>101</v>
      </c>
      <c r="T905" s="19"/>
      <c r="U905" s="25"/>
      <c r="V905" s="25"/>
      <c r="W905" s="4"/>
      <c r="X905" s="4"/>
      <c r="Y905" s="4"/>
      <c r="Z905" s="4"/>
    </row>
    <row r="906" ht="15.0" hidden="1" customHeight="1">
      <c r="A906" s="19" t="s">
        <v>7454</v>
      </c>
      <c r="B906" s="19" t="s">
        <v>7455</v>
      </c>
      <c r="C906" s="20" t="s">
        <v>1094</v>
      </c>
      <c r="D906" s="20" t="s">
        <v>1094</v>
      </c>
      <c r="E906" s="20" t="s">
        <v>151</v>
      </c>
      <c r="F906" s="37">
        <v>42522.0</v>
      </c>
      <c r="G906" s="21" t="s">
        <v>7456</v>
      </c>
      <c r="H906" s="23" t="s">
        <v>7457</v>
      </c>
      <c r="I906" s="21" t="s">
        <v>7458</v>
      </c>
      <c r="J906" s="24" t="s">
        <v>7459</v>
      </c>
      <c r="K906" s="19" t="s">
        <v>7460</v>
      </c>
      <c r="L906" s="24" t="s">
        <v>7461</v>
      </c>
      <c r="M906" s="19" t="s">
        <v>110</v>
      </c>
      <c r="N906" s="19"/>
      <c r="O906" s="19" t="s">
        <v>2815</v>
      </c>
      <c r="P906" s="19" t="s">
        <v>7462</v>
      </c>
      <c r="Q906" s="25" t="s">
        <v>7463</v>
      </c>
      <c r="R906" s="25">
        <v>53.0</v>
      </c>
      <c r="S906" s="19" t="s">
        <v>101</v>
      </c>
      <c r="T906" s="19"/>
      <c r="U906" s="25"/>
      <c r="V906" s="25"/>
      <c r="W906" s="4"/>
      <c r="X906" s="4"/>
      <c r="Y906" s="4"/>
      <c r="Z906" s="4"/>
    </row>
    <row r="907" ht="15.0" hidden="1" customHeight="1">
      <c r="A907" s="19" t="s">
        <v>7464</v>
      </c>
      <c r="B907" s="19" t="s">
        <v>7465</v>
      </c>
      <c r="C907" s="20" t="s">
        <v>2206</v>
      </c>
      <c r="D907" s="20" t="s">
        <v>88</v>
      </c>
      <c r="E907" s="21" t="s">
        <v>89</v>
      </c>
      <c r="F907" s="21">
        <v>2007.0</v>
      </c>
      <c r="G907" s="21" t="s">
        <v>7466</v>
      </c>
      <c r="H907" s="23" t="s">
        <v>7467</v>
      </c>
      <c r="I907" s="21" t="s">
        <v>7468</v>
      </c>
      <c r="J907" s="24" t="s">
        <v>7469</v>
      </c>
      <c r="K907" s="19" t="s">
        <v>7470</v>
      </c>
      <c r="L907" s="24" t="s">
        <v>7471</v>
      </c>
      <c r="M907" s="19" t="s">
        <v>110</v>
      </c>
      <c r="N907" s="19"/>
      <c r="O907" s="19" t="s">
        <v>591</v>
      </c>
      <c r="P907" s="19" t="s">
        <v>1701</v>
      </c>
      <c r="Q907" s="25"/>
      <c r="R907" s="25" t="s">
        <v>1089</v>
      </c>
      <c r="S907" s="19" t="s">
        <v>159</v>
      </c>
      <c r="T907" s="19" t="s">
        <v>7472</v>
      </c>
      <c r="U907" s="25"/>
      <c r="V907" s="25">
        <v>2021.0</v>
      </c>
      <c r="W907" s="4"/>
      <c r="X907" s="4"/>
      <c r="Y907" s="4"/>
      <c r="Z907" s="4"/>
    </row>
    <row r="908" ht="15.0" hidden="1" customHeight="1">
      <c r="A908" s="19" t="s">
        <v>7473</v>
      </c>
      <c r="B908" s="19" t="s">
        <v>7474</v>
      </c>
      <c r="C908" s="20" t="s">
        <v>1073</v>
      </c>
      <c r="D908" s="26"/>
      <c r="E908" s="20" t="s">
        <v>1073</v>
      </c>
      <c r="F908" s="75">
        <v>2000.0</v>
      </c>
      <c r="G908" s="76" t="s">
        <v>7475</v>
      </c>
      <c r="H908" s="77" t="s">
        <v>7476</v>
      </c>
      <c r="I908" s="76" t="s">
        <v>7477</v>
      </c>
      <c r="J908" s="24" t="s">
        <v>7478</v>
      </c>
      <c r="K908" s="19" t="s">
        <v>7479</v>
      </c>
      <c r="L908" s="24" t="s">
        <v>7480</v>
      </c>
      <c r="M908" s="19" t="s">
        <v>110</v>
      </c>
      <c r="N908" s="19"/>
      <c r="O908" s="19" t="s">
        <v>133</v>
      </c>
      <c r="P908" s="19"/>
      <c r="Q908" s="25"/>
      <c r="R908" s="25" t="s">
        <v>500</v>
      </c>
      <c r="S908" s="19" t="s">
        <v>101</v>
      </c>
      <c r="T908" s="19"/>
      <c r="U908" s="25"/>
      <c r="V908" s="25"/>
      <c r="W908" s="4"/>
      <c r="X908" s="4"/>
      <c r="Y908" s="4"/>
      <c r="Z908" s="4"/>
    </row>
    <row r="909" ht="15.0" hidden="1" customHeight="1">
      <c r="A909" s="19" t="s">
        <v>7481</v>
      </c>
      <c r="B909" s="19" t="s">
        <v>7481</v>
      </c>
      <c r="C909" s="21" t="s">
        <v>363</v>
      </c>
      <c r="D909" s="21" t="s">
        <v>364</v>
      </c>
      <c r="E909" s="21" t="s">
        <v>89</v>
      </c>
      <c r="F909" s="21">
        <v>2001.0</v>
      </c>
      <c r="G909" s="21" t="s">
        <v>7482</v>
      </c>
      <c r="H909" s="23" t="s">
        <v>7483</v>
      </c>
      <c r="I909" s="21" t="s">
        <v>7484</v>
      </c>
      <c r="J909" s="24" t="s">
        <v>7485</v>
      </c>
      <c r="K909" s="19" t="s">
        <v>7486</v>
      </c>
      <c r="L909" s="24" t="s">
        <v>7487</v>
      </c>
      <c r="M909" s="19" t="s">
        <v>110</v>
      </c>
      <c r="N909" s="19"/>
      <c r="O909" s="19"/>
      <c r="P909" s="19"/>
      <c r="Q909" s="25"/>
      <c r="R909" s="25" t="s">
        <v>465</v>
      </c>
      <c r="S909" s="19" t="s">
        <v>101</v>
      </c>
      <c r="T909" s="19"/>
      <c r="U909" s="25"/>
      <c r="V909" s="25"/>
      <c r="W909" s="4"/>
      <c r="X909" s="4"/>
      <c r="Y909" s="4"/>
      <c r="Z909" s="4"/>
    </row>
    <row r="910" ht="15.0" hidden="1" customHeight="1">
      <c r="A910" s="19" t="s">
        <v>7488</v>
      </c>
      <c r="B910" s="19" t="s">
        <v>7489</v>
      </c>
      <c r="C910" s="20" t="s">
        <v>6709</v>
      </c>
      <c r="D910" s="20" t="s">
        <v>261</v>
      </c>
      <c r="E910" s="32" t="s">
        <v>89</v>
      </c>
      <c r="F910" s="19"/>
      <c r="G910" s="21" t="s">
        <v>7490</v>
      </c>
      <c r="H910" s="23" t="s">
        <v>7491</v>
      </c>
      <c r="I910" s="21" t="s">
        <v>7492</v>
      </c>
      <c r="J910" s="24" t="s">
        <v>7493</v>
      </c>
      <c r="K910" s="25" t="s">
        <v>7492</v>
      </c>
      <c r="L910" s="24" t="s">
        <v>7493</v>
      </c>
      <c r="M910" s="19" t="s">
        <v>110</v>
      </c>
      <c r="N910" s="19"/>
      <c r="O910" s="19"/>
      <c r="P910" s="19"/>
      <c r="Q910" s="25"/>
      <c r="R910" s="25">
        <v>50.0</v>
      </c>
      <c r="S910" s="19" t="s">
        <v>101</v>
      </c>
      <c r="T910" s="19"/>
      <c r="U910" s="25"/>
      <c r="V910" s="25"/>
      <c r="W910" s="4"/>
      <c r="X910" s="4"/>
      <c r="Y910" s="4"/>
      <c r="Z910" s="4"/>
    </row>
    <row r="911" ht="15.0" hidden="1" customHeight="1">
      <c r="A911" s="19" t="s">
        <v>7494</v>
      </c>
      <c r="B911" s="19" t="s">
        <v>7495</v>
      </c>
      <c r="C911" s="20" t="s">
        <v>7496</v>
      </c>
      <c r="D911" s="20" t="s">
        <v>6188</v>
      </c>
      <c r="E911" s="20" t="s">
        <v>89</v>
      </c>
      <c r="F911" s="21">
        <v>1992.0</v>
      </c>
      <c r="G911" s="21" t="s">
        <v>7497</v>
      </c>
      <c r="H911" s="23" t="s">
        <v>7498</v>
      </c>
      <c r="I911" s="19"/>
      <c r="J911" s="19"/>
      <c r="K911" s="19"/>
      <c r="L911" s="19"/>
      <c r="M911" s="19" t="s">
        <v>110</v>
      </c>
      <c r="N911" s="19"/>
      <c r="O911" s="19"/>
      <c r="P911" s="19"/>
      <c r="Q911" s="25" t="s">
        <v>7499</v>
      </c>
      <c r="R911" s="25">
        <v>1.0</v>
      </c>
      <c r="S911" s="19" t="s">
        <v>159</v>
      </c>
      <c r="T911" s="19" t="s">
        <v>7500</v>
      </c>
      <c r="U911" s="25"/>
      <c r="V911" s="25">
        <v>2019.0</v>
      </c>
      <c r="W911" s="4"/>
      <c r="X911" s="4"/>
      <c r="Y911" s="4"/>
      <c r="Z911" s="4"/>
    </row>
    <row r="912" ht="15.0" hidden="1" customHeight="1">
      <c r="A912" s="19" t="s">
        <v>7501</v>
      </c>
      <c r="B912" s="19" t="s">
        <v>7502</v>
      </c>
      <c r="C912" s="20" t="s">
        <v>7503</v>
      </c>
      <c r="D912" s="26"/>
      <c r="E912" s="20" t="s">
        <v>1111</v>
      </c>
      <c r="F912" s="21">
        <v>2005.0</v>
      </c>
      <c r="G912" s="21" t="s">
        <v>7504</v>
      </c>
      <c r="H912" s="23" t="s">
        <v>7505</v>
      </c>
      <c r="I912" s="19"/>
      <c r="J912" s="19"/>
      <c r="K912" s="19"/>
      <c r="L912" s="19"/>
      <c r="M912" s="19" t="s">
        <v>110</v>
      </c>
      <c r="N912" s="19"/>
      <c r="O912" s="19"/>
      <c r="P912" s="19"/>
      <c r="Q912" s="25" t="s">
        <v>266</v>
      </c>
      <c r="R912" s="25">
        <v>52.0</v>
      </c>
      <c r="S912" s="19" t="s">
        <v>101</v>
      </c>
      <c r="T912" s="19"/>
      <c r="U912" s="25"/>
      <c r="V912" s="25"/>
      <c r="W912" s="4"/>
      <c r="X912" s="4"/>
      <c r="Y912" s="4"/>
      <c r="Z912" s="4"/>
    </row>
    <row r="913" ht="15.0" hidden="1" customHeight="1">
      <c r="A913" s="19" t="s">
        <v>7506</v>
      </c>
      <c r="B913" s="19" t="s">
        <v>7507</v>
      </c>
      <c r="C913" s="20" t="s">
        <v>938</v>
      </c>
      <c r="D913" s="20" t="s">
        <v>939</v>
      </c>
      <c r="E913" s="20" t="s">
        <v>89</v>
      </c>
      <c r="F913" s="21">
        <v>2003.0</v>
      </c>
      <c r="G913" s="21" t="s">
        <v>7508</v>
      </c>
      <c r="H913" s="30" t="s">
        <v>7509</v>
      </c>
      <c r="I913" s="21" t="s">
        <v>7510</v>
      </c>
      <c r="J913" s="24" t="s">
        <v>7511</v>
      </c>
      <c r="K913" s="19" t="s">
        <v>7512</v>
      </c>
      <c r="L913" s="24" t="s">
        <v>7513</v>
      </c>
      <c r="M913" s="19" t="s">
        <v>110</v>
      </c>
      <c r="N913" s="19"/>
      <c r="O913" s="19" t="s">
        <v>264</v>
      </c>
      <c r="P913" s="19" t="s">
        <v>7514</v>
      </c>
      <c r="Q913" s="25" t="s">
        <v>7515</v>
      </c>
      <c r="R913" s="25">
        <v>69.0</v>
      </c>
      <c r="S913" s="19" t="s">
        <v>101</v>
      </c>
      <c r="T913" s="19"/>
      <c r="U913" s="25"/>
      <c r="V913" s="25"/>
      <c r="W913" s="4"/>
      <c r="X913" s="4"/>
      <c r="Y913" s="4"/>
      <c r="Z913" s="4"/>
    </row>
    <row r="914" ht="15.0" hidden="1" customHeight="1">
      <c r="A914" s="19" t="s">
        <v>7516</v>
      </c>
      <c r="B914" s="19" t="s">
        <v>7517</v>
      </c>
      <c r="C914" s="20" t="s">
        <v>5608</v>
      </c>
      <c r="D914" s="26"/>
      <c r="E914" s="20" t="s">
        <v>105</v>
      </c>
      <c r="F914" s="21">
        <v>2001.0</v>
      </c>
      <c r="G914" s="21" t="s">
        <v>7518</v>
      </c>
      <c r="H914" s="19"/>
      <c r="I914" s="21" t="s">
        <v>7519</v>
      </c>
      <c r="J914" s="24" t="s">
        <v>7520</v>
      </c>
      <c r="K914" s="19" t="s">
        <v>7521</v>
      </c>
      <c r="L914" s="24" t="s">
        <v>7522</v>
      </c>
      <c r="M914" s="19" t="s">
        <v>110</v>
      </c>
      <c r="N914" s="19"/>
      <c r="O914" s="19" t="s">
        <v>264</v>
      </c>
      <c r="P914" s="19" t="s">
        <v>7523</v>
      </c>
      <c r="Q914" s="25" t="s">
        <v>946</v>
      </c>
      <c r="R914" s="25">
        <v>60.0</v>
      </c>
      <c r="S914" s="19" t="s">
        <v>159</v>
      </c>
      <c r="T914" s="19" t="s">
        <v>7524</v>
      </c>
      <c r="U914" s="25"/>
      <c r="V914" s="25">
        <v>2018.0</v>
      </c>
      <c r="W914" s="4"/>
      <c r="X914" s="4"/>
      <c r="Y914" s="4"/>
      <c r="Z914" s="4"/>
    </row>
    <row r="915" ht="15.0" hidden="1" customHeight="1">
      <c r="A915" s="19" t="s">
        <v>7525</v>
      </c>
      <c r="B915" s="19" t="s">
        <v>7526</v>
      </c>
      <c r="C915" s="20" t="s">
        <v>7527</v>
      </c>
      <c r="D915" s="20" t="s">
        <v>7528</v>
      </c>
      <c r="E915" s="20" t="s">
        <v>140</v>
      </c>
      <c r="F915" s="21">
        <v>2004.0</v>
      </c>
      <c r="G915" s="21" t="s">
        <v>7529</v>
      </c>
      <c r="H915" s="23" t="s">
        <v>7530</v>
      </c>
      <c r="I915" s="21" t="s">
        <v>7531</v>
      </c>
      <c r="J915" s="24" t="s">
        <v>7532</v>
      </c>
      <c r="K915" s="19" t="s">
        <v>7533</v>
      </c>
      <c r="L915" s="19"/>
      <c r="M915" s="19" t="s">
        <v>110</v>
      </c>
      <c r="N915" s="19"/>
      <c r="O915" s="19"/>
      <c r="P915" s="19"/>
      <c r="Q915" s="25" t="s">
        <v>2416</v>
      </c>
      <c r="R915" s="25">
        <v>43.0</v>
      </c>
      <c r="S915" s="19" t="s">
        <v>101</v>
      </c>
      <c r="T915" s="19"/>
      <c r="U915" s="25"/>
      <c r="V915" s="25"/>
      <c r="W915" s="4"/>
      <c r="X915" s="4"/>
      <c r="Y915" s="4"/>
      <c r="Z915" s="4"/>
    </row>
    <row r="916" ht="15.0" hidden="1" customHeight="1">
      <c r="A916" s="19" t="s">
        <v>7534</v>
      </c>
      <c r="B916" s="19" t="s">
        <v>7535</v>
      </c>
      <c r="C916" s="20" t="s">
        <v>376</v>
      </c>
      <c r="D916" s="20" t="s">
        <v>88</v>
      </c>
      <c r="E916" s="20" t="s">
        <v>89</v>
      </c>
      <c r="F916" s="21">
        <v>2018.0</v>
      </c>
      <c r="G916" s="21" t="s">
        <v>7536</v>
      </c>
      <c r="H916" s="23" t="s">
        <v>7537</v>
      </c>
      <c r="I916" s="21" t="s">
        <v>7538</v>
      </c>
      <c r="J916" s="24" t="s">
        <v>7539</v>
      </c>
      <c r="K916" s="19" t="s">
        <v>7540</v>
      </c>
      <c r="L916" s="24" t="s">
        <v>7541</v>
      </c>
      <c r="M916" s="19" t="s">
        <v>110</v>
      </c>
      <c r="N916" s="19"/>
      <c r="O916" s="19"/>
      <c r="P916" s="19"/>
      <c r="Q916" s="25" t="s">
        <v>732</v>
      </c>
      <c r="R916" s="25">
        <v>100.0</v>
      </c>
      <c r="S916" s="19" t="s">
        <v>159</v>
      </c>
      <c r="T916" s="19" t="s">
        <v>4833</v>
      </c>
      <c r="U916" s="34"/>
      <c r="V916" s="34">
        <v>43964.0</v>
      </c>
      <c r="W916" s="4"/>
      <c r="X916" s="4"/>
      <c r="Y916" s="4"/>
      <c r="Z916" s="4"/>
    </row>
    <row r="917" ht="15.0" hidden="1" customHeight="1">
      <c r="A917" s="19" t="s">
        <v>7542</v>
      </c>
      <c r="B917" s="19" t="s">
        <v>7543</v>
      </c>
      <c r="C917" s="20" t="s">
        <v>7544</v>
      </c>
      <c r="D917" s="26"/>
      <c r="E917" s="20" t="s">
        <v>860</v>
      </c>
      <c r="F917" s="21">
        <v>2007.0</v>
      </c>
      <c r="G917" s="21" t="s">
        <v>7545</v>
      </c>
      <c r="H917" s="23" t="s">
        <v>7546</v>
      </c>
      <c r="I917" s="21" t="s">
        <v>7547</v>
      </c>
      <c r="J917" s="24" t="s">
        <v>7548</v>
      </c>
      <c r="K917" s="19" t="s">
        <v>7549</v>
      </c>
      <c r="L917" s="24" t="s">
        <v>7550</v>
      </c>
      <c r="M917" s="19" t="s">
        <v>110</v>
      </c>
      <c r="N917" s="19"/>
      <c r="O917" s="19" t="s">
        <v>264</v>
      </c>
      <c r="P917" s="19" t="s">
        <v>827</v>
      </c>
      <c r="Q917" s="25" t="s">
        <v>1271</v>
      </c>
      <c r="R917" s="29">
        <v>13000.0</v>
      </c>
      <c r="S917" s="19" t="s">
        <v>159</v>
      </c>
      <c r="T917" s="19" t="s">
        <v>7551</v>
      </c>
      <c r="U917" s="25"/>
      <c r="V917" s="25">
        <v>2017.0</v>
      </c>
      <c r="W917" s="4"/>
      <c r="X917" s="4"/>
      <c r="Y917" s="4"/>
      <c r="Z917" s="4"/>
    </row>
    <row r="918" ht="15.0" hidden="1" customHeight="1">
      <c r="A918" s="19" t="s">
        <v>7552</v>
      </c>
      <c r="B918" s="19" t="s">
        <v>7553</v>
      </c>
      <c r="C918" s="20" t="s">
        <v>340</v>
      </c>
      <c r="D918" s="20" t="s">
        <v>88</v>
      </c>
      <c r="E918" s="20" t="s">
        <v>89</v>
      </c>
      <c r="F918" s="22">
        <v>39995.0</v>
      </c>
      <c r="G918" s="21" t="s">
        <v>7554</v>
      </c>
      <c r="H918" s="23" t="s">
        <v>7555</v>
      </c>
      <c r="I918" s="21" t="s">
        <v>7556</v>
      </c>
      <c r="J918" s="24" t="s">
        <v>7557</v>
      </c>
      <c r="K918" s="19" t="s">
        <v>7558</v>
      </c>
      <c r="L918" s="24" t="s">
        <v>7559</v>
      </c>
      <c r="M918" s="19" t="s">
        <v>110</v>
      </c>
      <c r="N918" s="19"/>
      <c r="O918" s="19" t="s">
        <v>133</v>
      </c>
      <c r="P918" s="19" t="s">
        <v>347</v>
      </c>
      <c r="Q918" s="25" t="s">
        <v>1131</v>
      </c>
      <c r="R918" s="25" t="s">
        <v>112</v>
      </c>
      <c r="S918" s="19" t="s">
        <v>101</v>
      </c>
      <c r="T918" s="19"/>
      <c r="U918" s="25"/>
      <c r="V918" s="25"/>
      <c r="W918" s="4"/>
      <c r="X918" s="4"/>
      <c r="Y918" s="4"/>
      <c r="Z918" s="4"/>
    </row>
    <row r="919" ht="15.0" hidden="1" customHeight="1">
      <c r="A919" s="19" t="s">
        <v>7560</v>
      </c>
      <c r="B919" s="19" t="s">
        <v>7561</v>
      </c>
      <c r="C919" s="20" t="s">
        <v>5670</v>
      </c>
      <c r="D919" s="21" t="s">
        <v>1119</v>
      </c>
      <c r="E919" s="21" t="s">
        <v>89</v>
      </c>
      <c r="F919" s="21">
        <v>2014.0</v>
      </c>
      <c r="G919" s="21" t="s">
        <v>7562</v>
      </c>
      <c r="H919" s="23" t="s">
        <v>7563</v>
      </c>
      <c r="I919" s="21" t="s">
        <v>7564</v>
      </c>
      <c r="J919" s="19"/>
      <c r="K919" s="19"/>
      <c r="L919" s="19"/>
      <c r="M919" s="19" t="s">
        <v>110</v>
      </c>
      <c r="N919" s="19"/>
      <c r="O919" s="19" t="s">
        <v>371</v>
      </c>
      <c r="P919" s="19" t="s">
        <v>4729</v>
      </c>
      <c r="Q919" s="25" t="s">
        <v>203</v>
      </c>
      <c r="R919" s="39">
        <v>44105.0</v>
      </c>
      <c r="S919" s="19" t="s">
        <v>101</v>
      </c>
      <c r="T919" s="19"/>
      <c r="U919" s="25"/>
      <c r="V919" s="25"/>
      <c r="W919" s="4"/>
      <c r="X919" s="4"/>
      <c r="Y919" s="4"/>
      <c r="Z919" s="4"/>
    </row>
    <row r="920" ht="15.0" hidden="1" customHeight="1">
      <c r="A920" s="19" t="s">
        <v>7565</v>
      </c>
      <c r="B920" s="19" t="s">
        <v>7566</v>
      </c>
      <c r="C920" s="20" t="s">
        <v>540</v>
      </c>
      <c r="D920" s="20" t="s">
        <v>188</v>
      </c>
      <c r="E920" s="32" t="s">
        <v>89</v>
      </c>
      <c r="F920" s="21">
        <v>2004.0</v>
      </c>
      <c r="G920" s="21" t="s">
        <v>7567</v>
      </c>
      <c r="H920" s="23" t="s">
        <v>7568</v>
      </c>
      <c r="I920" s="21" t="s">
        <v>7569</v>
      </c>
      <c r="J920" s="24" t="s">
        <v>7570</v>
      </c>
      <c r="K920" s="19" t="s">
        <v>7571</v>
      </c>
      <c r="L920" s="24" t="s">
        <v>7572</v>
      </c>
      <c r="M920" s="19" t="s">
        <v>110</v>
      </c>
      <c r="N920" s="19"/>
      <c r="O920" s="19"/>
      <c r="P920" s="19" t="s">
        <v>984</v>
      </c>
      <c r="Q920" s="25" t="s">
        <v>1399</v>
      </c>
      <c r="R920" s="25">
        <v>114.0</v>
      </c>
      <c r="S920" s="19" t="s">
        <v>101</v>
      </c>
      <c r="T920" s="19"/>
      <c r="U920" s="25"/>
      <c r="V920" s="25"/>
      <c r="W920" s="4"/>
      <c r="X920" s="4"/>
      <c r="Y920" s="4"/>
      <c r="Z920" s="4"/>
    </row>
    <row r="921" ht="15.0" hidden="1" customHeight="1">
      <c r="A921" s="19" t="s">
        <v>7573</v>
      </c>
      <c r="B921" s="19" t="s">
        <v>7573</v>
      </c>
      <c r="C921" s="20" t="s">
        <v>351</v>
      </c>
      <c r="D921" s="20" t="s">
        <v>352</v>
      </c>
      <c r="E921" s="32" t="s">
        <v>89</v>
      </c>
      <c r="F921" s="21">
        <v>2015.0</v>
      </c>
      <c r="G921" s="21" t="s">
        <v>7574</v>
      </c>
      <c r="H921" s="30" t="s">
        <v>7575</v>
      </c>
      <c r="I921" s="21" t="s">
        <v>7576</v>
      </c>
      <c r="J921" s="24" t="s">
        <v>7577</v>
      </c>
      <c r="K921" s="19"/>
      <c r="L921" s="19"/>
      <c r="M921" s="19" t="s">
        <v>110</v>
      </c>
      <c r="N921" s="19"/>
      <c r="O921" s="19"/>
      <c r="P921" s="19"/>
      <c r="Q921" s="25"/>
      <c r="R921" s="25" t="s">
        <v>1935</v>
      </c>
      <c r="S921" s="19" t="s">
        <v>101</v>
      </c>
      <c r="T921" s="19"/>
      <c r="U921" s="25"/>
      <c r="V921" s="25"/>
      <c r="W921" s="4"/>
      <c r="X921" s="4"/>
      <c r="Y921" s="4"/>
      <c r="Z921" s="4"/>
    </row>
    <row r="922" ht="15.0" hidden="1" customHeight="1">
      <c r="A922" s="19" t="s">
        <v>7578</v>
      </c>
      <c r="B922" s="19" t="s">
        <v>7579</v>
      </c>
      <c r="C922" s="33" t="s">
        <v>207</v>
      </c>
      <c r="D922" s="32" t="s">
        <v>887</v>
      </c>
      <c r="E922" s="32" t="s">
        <v>89</v>
      </c>
      <c r="F922" s="21">
        <v>2008.0</v>
      </c>
      <c r="G922" s="21" t="s">
        <v>7580</v>
      </c>
      <c r="H922" s="23" t="s">
        <v>7581</v>
      </c>
      <c r="I922" s="21" t="s">
        <v>7582</v>
      </c>
      <c r="J922" s="24" t="s">
        <v>7583</v>
      </c>
      <c r="K922" s="25" t="s">
        <v>7584</v>
      </c>
      <c r="L922" s="24" t="s">
        <v>7585</v>
      </c>
      <c r="M922" s="19" t="s">
        <v>110</v>
      </c>
      <c r="N922" s="19"/>
      <c r="O922" s="19"/>
      <c r="P922" s="19"/>
      <c r="Q922" s="25" t="s">
        <v>1131</v>
      </c>
      <c r="R922" s="25">
        <v>52.0</v>
      </c>
      <c r="S922" s="19" t="s">
        <v>101</v>
      </c>
      <c r="T922" s="19"/>
      <c r="U922" s="25"/>
      <c r="V922" s="25"/>
      <c r="W922" s="4"/>
      <c r="X922" s="4"/>
      <c r="Y922" s="4"/>
      <c r="Z922" s="4"/>
    </row>
    <row r="923" ht="15.0" hidden="1" customHeight="1">
      <c r="A923" s="19" t="s">
        <v>7586</v>
      </c>
      <c r="B923" s="25" t="s">
        <v>7587</v>
      </c>
      <c r="C923" s="33" t="s">
        <v>1052</v>
      </c>
      <c r="D923" s="32" t="s">
        <v>261</v>
      </c>
      <c r="E923" s="32" t="s">
        <v>89</v>
      </c>
      <c r="F923" s="21">
        <v>2004.0</v>
      </c>
      <c r="G923" s="21" t="s">
        <v>7588</v>
      </c>
      <c r="H923" s="23" t="s">
        <v>7589</v>
      </c>
      <c r="I923" s="21" t="s">
        <v>7590</v>
      </c>
      <c r="J923" s="24" t="s">
        <v>7591</v>
      </c>
      <c r="K923" s="25" t="s">
        <v>7592</v>
      </c>
      <c r="L923" s="24" t="s">
        <v>7593</v>
      </c>
      <c r="M923" s="19" t="s">
        <v>110</v>
      </c>
      <c r="N923" s="19"/>
      <c r="O923" s="19" t="s">
        <v>7594</v>
      </c>
      <c r="P923" s="19"/>
      <c r="Q923" s="25" t="s">
        <v>827</v>
      </c>
      <c r="R923" s="25">
        <v>153.0</v>
      </c>
      <c r="S923" s="19" t="s">
        <v>101</v>
      </c>
      <c r="T923" s="19"/>
      <c r="U923" s="25"/>
      <c r="V923" s="25"/>
      <c r="W923" s="4"/>
      <c r="X923" s="4"/>
      <c r="Y923" s="4"/>
      <c r="Z923" s="4"/>
    </row>
    <row r="924" ht="15.0" hidden="1" customHeight="1">
      <c r="A924" s="19" t="s">
        <v>7595</v>
      </c>
      <c r="B924" s="19" t="s">
        <v>7595</v>
      </c>
      <c r="C924" s="31" t="s">
        <v>2072</v>
      </c>
      <c r="D924" s="31" t="s">
        <v>1119</v>
      </c>
      <c r="E924" s="32" t="s">
        <v>89</v>
      </c>
      <c r="F924" s="31">
        <v>2015.0</v>
      </c>
      <c r="G924" s="31"/>
      <c r="H924" s="91" t="s">
        <v>7596</v>
      </c>
      <c r="I924" s="21"/>
      <c r="J924" s="19"/>
      <c r="K924" s="92"/>
      <c r="L924" s="19"/>
      <c r="M924" s="19" t="s">
        <v>110</v>
      </c>
      <c r="N924" s="19"/>
      <c r="O924" s="19"/>
      <c r="P924" s="19"/>
      <c r="Q924" s="25"/>
      <c r="R924" s="25"/>
      <c r="S924" s="19" t="s">
        <v>101</v>
      </c>
      <c r="T924" s="19"/>
      <c r="U924" s="25"/>
      <c r="V924" s="25"/>
      <c r="W924" s="4"/>
      <c r="X924" s="4"/>
      <c r="Y924" s="4"/>
      <c r="Z924" s="4"/>
    </row>
    <row r="925" ht="15.0" hidden="1" customHeight="1">
      <c r="A925" s="19" t="s">
        <v>7597</v>
      </c>
      <c r="B925" s="25" t="s">
        <v>7598</v>
      </c>
      <c r="C925" s="33" t="s">
        <v>653</v>
      </c>
      <c r="D925" s="32" t="s">
        <v>654</v>
      </c>
      <c r="E925" s="32" t="s">
        <v>655</v>
      </c>
      <c r="F925" s="31">
        <v>1999.0</v>
      </c>
      <c r="G925" s="31" t="s">
        <v>7599</v>
      </c>
      <c r="H925" s="23" t="s">
        <v>7600</v>
      </c>
      <c r="I925" s="21" t="s">
        <v>7601</v>
      </c>
      <c r="J925" s="19"/>
      <c r="K925" s="19"/>
      <c r="L925" s="19"/>
      <c r="M925" s="19" t="s">
        <v>110</v>
      </c>
      <c r="N925" s="19"/>
      <c r="O925" s="19"/>
      <c r="P925" s="19"/>
      <c r="Q925" s="25" t="s">
        <v>7602</v>
      </c>
      <c r="R925" s="25">
        <v>731.0</v>
      </c>
      <c r="S925" s="19" t="s">
        <v>101</v>
      </c>
      <c r="T925" s="19"/>
      <c r="U925" s="25"/>
      <c r="V925" s="25"/>
      <c r="W925" s="4"/>
      <c r="X925" s="4"/>
      <c r="Y925" s="4"/>
      <c r="Z925" s="4"/>
    </row>
    <row r="926" ht="15.0" hidden="1" customHeight="1">
      <c r="A926" s="19" t="s">
        <v>7603</v>
      </c>
      <c r="B926" s="19" t="s">
        <v>7603</v>
      </c>
      <c r="C926" s="20" t="s">
        <v>7604</v>
      </c>
      <c r="D926" s="21" t="s">
        <v>4248</v>
      </c>
      <c r="E926" s="20" t="s">
        <v>89</v>
      </c>
      <c r="F926" s="31">
        <v>2019.0</v>
      </c>
      <c r="G926" s="31" t="s">
        <v>7605</v>
      </c>
      <c r="H926" s="30" t="s">
        <v>7606</v>
      </c>
      <c r="I926" s="21" t="s">
        <v>7607</v>
      </c>
      <c r="J926" s="24" t="s">
        <v>7608</v>
      </c>
      <c r="K926" s="44" t="s">
        <v>7609</v>
      </c>
      <c r="L926" s="24" t="s">
        <v>7610</v>
      </c>
      <c r="M926" s="19" t="s">
        <v>110</v>
      </c>
      <c r="N926" s="19"/>
      <c r="O926" s="19"/>
      <c r="P926" s="19"/>
      <c r="Q926" s="25"/>
      <c r="R926" s="25">
        <v>50.0</v>
      </c>
      <c r="S926" s="19" t="s">
        <v>101</v>
      </c>
      <c r="T926" s="19"/>
      <c r="U926" s="25"/>
      <c r="V926" s="25"/>
      <c r="W926" s="4"/>
      <c r="X926" s="4"/>
      <c r="Y926" s="4"/>
      <c r="Z926" s="4"/>
    </row>
    <row r="927" ht="15.0" hidden="1" customHeight="1">
      <c r="A927" s="19" t="s">
        <v>7611</v>
      </c>
      <c r="B927" s="19" t="s">
        <v>7611</v>
      </c>
      <c r="C927" s="33" t="s">
        <v>7612</v>
      </c>
      <c r="D927" s="32" t="s">
        <v>207</v>
      </c>
      <c r="E927" s="32" t="s">
        <v>89</v>
      </c>
      <c r="F927" s="31">
        <v>1997.0</v>
      </c>
      <c r="G927" s="31" t="s">
        <v>7613</v>
      </c>
      <c r="H927" s="30" t="s">
        <v>7614</v>
      </c>
      <c r="I927" s="21" t="s">
        <v>7615</v>
      </c>
      <c r="J927" s="24" t="s">
        <v>7616</v>
      </c>
      <c r="K927" s="25" t="s">
        <v>7617</v>
      </c>
      <c r="L927" s="24" t="s">
        <v>7618</v>
      </c>
      <c r="M927" s="19" t="s">
        <v>110</v>
      </c>
      <c r="N927" s="19"/>
      <c r="O927" s="19" t="s">
        <v>133</v>
      </c>
      <c r="P927" s="19" t="s">
        <v>2416</v>
      </c>
      <c r="Q927" s="25"/>
      <c r="R927" s="25">
        <v>200.0</v>
      </c>
      <c r="S927" s="19" t="s">
        <v>159</v>
      </c>
      <c r="T927" s="19" t="s">
        <v>7619</v>
      </c>
      <c r="U927" s="38"/>
      <c r="V927" s="38">
        <v>42408.0</v>
      </c>
      <c r="W927" s="4"/>
      <c r="X927" s="4"/>
      <c r="Y927" s="4"/>
      <c r="Z927" s="4"/>
    </row>
    <row r="928" ht="15.0" hidden="1" customHeight="1">
      <c r="A928" s="19" t="s">
        <v>7620</v>
      </c>
      <c r="B928" s="19" t="s">
        <v>7621</v>
      </c>
      <c r="C928" s="20" t="s">
        <v>4059</v>
      </c>
      <c r="D928" s="26"/>
      <c r="E928" s="20" t="s">
        <v>4061</v>
      </c>
      <c r="F928" s="21">
        <v>1986.0</v>
      </c>
      <c r="G928" s="21" t="s">
        <v>7622</v>
      </c>
      <c r="H928" s="23" t="s">
        <v>7623</v>
      </c>
      <c r="I928" s="21" t="s">
        <v>7624</v>
      </c>
      <c r="J928" s="24" t="s">
        <v>7625</v>
      </c>
      <c r="K928" s="44"/>
      <c r="L928" s="19"/>
      <c r="M928" s="19" t="s">
        <v>110</v>
      </c>
      <c r="N928" s="19"/>
      <c r="O928" s="19"/>
      <c r="P928" s="19"/>
      <c r="Q928" s="25" t="s">
        <v>537</v>
      </c>
      <c r="R928" s="25">
        <v>65.0</v>
      </c>
      <c r="S928" s="19" t="s">
        <v>101</v>
      </c>
      <c r="T928" s="19"/>
      <c r="U928" s="25"/>
      <c r="V928" s="25"/>
      <c r="W928" s="4"/>
      <c r="X928" s="4"/>
      <c r="Y928" s="4"/>
      <c r="Z928" s="4"/>
    </row>
    <row r="929" ht="15.0" hidden="1" customHeight="1">
      <c r="A929" s="19" t="s">
        <v>7626</v>
      </c>
      <c r="B929" s="19" t="s">
        <v>7627</v>
      </c>
      <c r="C929" s="20" t="s">
        <v>1904</v>
      </c>
      <c r="D929" s="21" t="s">
        <v>227</v>
      </c>
      <c r="E929" s="20" t="s">
        <v>89</v>
      </c>
      <c r="F929" s="31">
        <v>2000.0</v>
      </c>
      <c r="G929" s="31" t="s">
        <v>7628</v>
      </c>
      <c r="H929" s="23" t="s">
        <v>7629</v>
      </c>
      <c r="I929" s="21" t="s">
        <v>7630</v>
      </c>
      <c r="J929" s="24" t="s">
        <v>7631</v>
      </c>
      <c r="K929" s="19" t="s">
        <v>7632</v>
      </c>
      <c r="L929" s="24" t="s">
        <v>7633</v>
      </c>
      <c r="M929" s="19" t="s">
        <v>110</v>
      </c>
      <c r="N929" s="19"/>
      <c r="O929" s="19" t="s">
        <v>133</v>
      </c>
      <c r="P929" s="19" t="s">
        <v>7634</v>
      </c>
      <c r="Q929" s="25" t="s">
        <v>1059</v>
      </c>
      <c r="R929" s="25">
        <v>153.0</v>
      </c>
      <c r="S929" s="19" t="s">
        <v>101</v>
      </c>
      <c r="T929" s="19"/>
      <c r="U929" s="25"/>
      <c r="V929" s="25"/>
      <c r="W929" s="4"/>
      <c r="X929" s="4"/>
      <c r="Y929" s="4"/>
      <c r="Z929" s="4"/>
    </row>
    <row r="930" ht="15.0" hidden="1" customHeight="1">
      <c r="A930" s="19" t="s">
        <v>7635</v>
      </c>
      <c r="B930" s="19" t="s">
        <v>7636</v>
      </c>
      <c r="C930" s="20" t="s">
        <v>1392</v>
      </c>
      <c r="D930" s="20" t="s">
        <v>88</v>
      </c>
      <c r="E930" s="21" t="s">
        <v>89</v>
      </c>
      <c r="F930" s="21">
        <v>2013.0</v>
      </c>
      <c r="G930" s="21" t="s">
        <v>7637</v>
      </c>
      <c r="H930" s="23" t="s">
        <v>7638</v>
      </c>
      <c r="I930" s="21" t="s">
        <v>7639</v>
      </c>
      <c r="J930" s="24" t="s">
        <v>7640</v>
      </c>
      <c r="K930" s="19" t="s">
        <v>7641</v>
      </c>
      <c r="L930" s="24" t="s">
        <v>7642</v>
      </c>
      <c r="M930" s="19" t="s">
        <v>110</v>
      </c>
      <c r="N930" s="19"/>
      <c r="O930" s="19" t="s">
        <v>591</v>
      </c>
      <c r="P930" s="19" t="s">
        <v>7643</v>
      </c>
      <c r="Q930" s="25" t="s">
        <v>7644</v>
      </c>
      <c r="R930" s="25">
        <v>367.0</v>
      </c>
      <c r="S930" s="19" t="s">
        <v>101</v>
      </c>
      <c r="T930" s="19"/>
      <c r="U930" s="25"/>
      <c r="V930" s="25"/>
      <c r="W930" s="4"/>
      <c r="X930" s="4"/>
      <c r="Y930" s="4"/>
      <c r="Z930" s="4"/>
    </row>
    <row r="931" ht="15.0" hidden="1" customHeight="1">
      <c r="A931" s="19" t="s">
        <v>7645</v>
      </c>
      <c r="B931" s="19" t="s">
        <v>7646</v>
      </c>
      <c r="C931" s="20" t="s">
        <v>7647</v>
      </c>
      <c r="D931" s="26"/>
      <c r="E931" s="20" t="s">
        <v>7648</v>
      </c>
      <c r="F931" s="40">
        <v>43235.0</v>
      </c>
      <c r="G931" s="21" t="s">
        <v>7649</v>
      </c>
      <c r="H931" s="23" t="s">
        <v>7650</v>
      </c>
      <c r="I931" s="21" t="s">
        <v>7651</v>
      </c>
      <c r="J931" s="24" t="s">
        <v>7652</v>
      </c>
      <c r="K931" s="19"/>
      <c r="L931" s="19"/>
      <c r="M931" s="19" t="s">
        <v>110</v>
      </c>
      <c r="N931" s="19"/>
      <c r="O931" s="19"/>
      <c r="P931" s="19"/>
      <c r="Q931" s="25" t="s">
        <v>7653</v>
      </c>
      <c r="R931" s="25">
        <v>3.0</v>
      </c>
      <c r="S931" s="19" t="s">
        <v>101</v>
      </c>
      <c r="T931" s="19"/>
      <c r="U931" s="25"/>
      <c r="V931" s="25"/>
      <c r="W931" s="4"/>
      <c r="X931" s="4"/>
      <c r="Y931" s="4"/>
      <c r="Z931" s="4"/>
    </row>
    <row r="932" ht="15.0" hidden="1" customHeight="1">
      <c r="A932" s="19" t="s">
        <v>7654</v>
      </c>
      <c r="B932" s="19" t="s">
        <v>7655</v>
      </c>
      <c r="C932" s="20" t="s">
        <v>115</v>
      </c>
      <c r="D932" s="21" t="s">
        <v>115</v>
      </c>
      <c r="E932" s="20" t="s">
        <v>89</v>
      </c>
      <c r="F932" s="21">
        <v>2014.0</v>
      </c>
      <c r="G932" s="21" t="s">
        <v>7656</v>
      </c>
      <c r="H932" s="23" t="s">
        <v>7657</v>
      </c>
      <c r="I932" s="21" t="s">
        <v>7658</v>
      </c>
      <c r="J932" s="24" t="s">
        <v>7659</v>
      </c>
      <c r="K932" s="19" t="s">
        <v>7660</v>
      </c>
      <c r="L932" s="24" t="s">
        <v>7661</v>
      </c>
      <c r="M932" s="19" t="s">
        <v>110</v>
      </c>
      <c r="N932" s="19"/>
      <c r="O932" s="19" t="s">
        <v>7662</v>
      </c>
      <c r="P932" s="19" t="s">
        <v>7663</v>
      </c>
      <c r="Q932" s="25" t="s">
        <v>7664</v>
      </c>
      <c r="R932" s="25">
        <v>119.0</v>
      </c>
      <c r="S932" s="19" t="s">
        <v>101</v>
      </c>
      <c r="T932" s="19"/>
      <c r="U932" s="25"/>
      <c r="V932" s="25"/>
      <c r="W932" s="4"/>
      <c r="X932" s="4"/>
      <c r="Y932" s="4"/>
      <c r="Z932" s="4"/>
    </row>
    <row r="933" ht="15.0" hidden="1" customHeight="1">
      <c r="A933" s="19" t="s">
        <v>7665</v>
      </c>
      <c r="B933" s="19" t="s">
        <v>7666</v>
      </c>
      <c r="C933" s="20" t="s">
        <v>7667</v>
      </c>
      <c r="D933" s="26"/>
      <c r="E933" s="20" t="s">
        <v>105</v>
      </c>
      <c r="F933" s="22">
        <v>34335.0</v>
      </c>
      <c r="G933" s="21" t="s">
        <v>7668</v>
      </c>
      <c r="H933" s="23" t="s">
        <v>7669</v>
      </c>
      <c r="I933" s="21" t="s">
        <v>7670</v>
      </c>
      <c r="J933" s="24" t="s">
        <v>7671</v>
      </c>
      <c r="K933" s="19" t="s">
        <v>7672</v>
      </c>
      <c r="L933" s="24" t="s">
        <v>7673</v>
      </c>
      <c r="M933" s="19" t="s">
        <v>110</v>
      </c>
      <c r="N933" s="19"/>
      <c r="O933" s="19"/>
      <c r="P933" s="19"/>
      <c r="Q933" s="25" t="s">
        <v>234</v>
      </c>
      <c r="R933" s="25">
        <v>31.0</v>
      </c>
      <c r="S933" s="19" t="s">
        <v>101</v>
      </c>
      <c r="T933" s="19"/>
      <c r="U933" s="25"/>
      <c r="V933" s="25"/>
      <c r="W933" s="4"/>
      <c r="X933" s="4"/>
      <c r="Y933" s="4"/>
      <c r="Z933" s="4"/>
    </row>
    <row r="934" ht="15.0" hidden="1" customHeight="1">
      <c r="A934" s="19" t="s">
        <v>7674</v>
      </c>
      <c r="B934" s="19" t="s">
        <v>7675</v>
      </c>
      <c r="C934" s="20" t="s">
        <v>6902</v>
      </c>
      <c r="D934" s="20"/>
      <c r="E934" s="21" t="s">
        <v>140</v>
      </c>
      <c r="F934" s="37">
        <v>42736.0</v>
      </c>
      <c r="G934" s="21" t="s">
        <v>7676</v>
      </c>
      <c r="H934" s="23" t="s">
        <v>7677</v>
      </c>
      <c r="I934" s="21" t="s">
        <v>7678</v>
      </c>
      <c r="J934" s="24" t="s">
        <v>7679</v>
      </c>
      <c r="K934" s="19" t="s">
        <v>7680</v>
      </c>
      <c r="L934" s="24" t="s">
        <v>7681</v>
      </c>
      <c r="M934" s="19" t="s">
        <v>110</v>
      </c>
      <c r="N934" s="19"/>
      <c r="O934" s="19" t="s">
        <v>731</v>
      </c>
      <c r="P934" s="19" t="s">
        <v>6004</v>
      </c>
      <c r="Q934" s="25" t="s">
        <v>884</v>
      </c>
      <c r="R934" s="25">
        <v>147.0</v>
      </c>
      <c r="S934" s="19" t="s">
        <v>101</v>
      </c>
      <c r="T934" s="19"/>
      <c r="U934" s="25"/>
      <c r="V934" s="25"/>
      <c r="W934" s="4"/>
      <c r="X934" s="4"/>
      <c r="Y934" s="4"/>
      <c r="Z934" s="4"/>
    </row>
    <row r="935" ht="15.0" hidden="1" customHeight="1">
      <c r="A935" s="19" t="s">
        <v>7682</v>
      </c>
      <c r="B935" s="19" t="s">
        <v>7683</v>
      </c>
      <c r="C935" s="20" t="s">
        <v>5608</v>
      </c>
      <c r="D935" s="26"/>
      <c r="E935" s="20" t="s">
        <v>105</v>
      </c>
      <c r="F935" s="21">
        <v>2019.0</v>
      </c>
      <c r="G935" s="21" t="s">
        <v>7684</v>
      </c>
      <c r="H935" s="23" t="s">
        <v>7685</v>
      </c>
      <c r="I935" s="21" t="s">
        <v>7686</v>
      </c>
      <c r="J935" s="24" t="s">
        <v>7687</v>
      </c>
      <c r="K935" s="19"/>
      <c r="L935" s="19"/>
      <c r="M935" s="19" t="s">
        <v>110</v>
      </c>
      <c r="N935" s="19"/>
      <c r="O935" s="19"/>
      <c r="P935" s="19"/>
      <c r="Q935" s="25" t="s">
        <v>234</v>
      </c>
      <c r="R935" s="25">
        <v>50.0</v>
      </c>
      <c r="S935" s="19" t="s">
        <v>101</v>
      </c>
      <c r="T935" s="19"/>
      <c r="U935" s="25"/>
      <c r="V935" s="25"/>
      <c r="W935" s="4"/>
      <c r="X935" s="4"/>
      <c r="Y935" s="4"/>
      <c r="Z935" s="4"/>
    </row>
    <row r="936" ht="15.0" hidden="1" customHeight="1">
      <c r="A936" s="19" t="s">
        <v>7688</v>
      </c>
      <c r="B936" s="19" t="s">
        <v>7689</v>
      </c>
      <c r="C936" s="20" t="s">
        <v>968</v>
      </c>
      <c r="D936" s="20" t="s">
        <v>88</v>
      </c>
      <c r="E936" s="21" t="s">
        <v>89</v>
      </c>
      <c r="F936" s="22">
        <v>40360.0</v>
      </c>
      <c r="G936" s="21" t="s">
        <v>7690</v>
      </c>
      <c r="H936" s="23" t="s">
        <v>7691</v>
      </c>
      <c r="I936" s="21" t="s">
        <v>7692</v>
      </c>
      <c r="J936" s="24" t="s">
        <v>7693</v>
      </c>
      <c r="K936" s="19"/>
      <c r="L936" s="19"/>
      <c r="M936" s="19" t="s">
        <v>110</v>
      </c>
      <c r="N936" s="19"/>
      <c r="O936" s="19" t="s">
        <v>133</v>
      </c>
      <c r="P936" s="19" t="s">
        <v>266</v>
      </c>
      <c r="Q936" s="25" t="s">
        <v>203</v>
      </c>
      <c r="R936" s="25">
        <v>14.0</v>
      </c>
      <c r="S936" s="19" t="s">
        <v>159</v>
      </c>
      <c r="T936" s="19" t="s">
        <v>7100</v>
      </c>
      <c r="U936" s="36"/>
      <c r="V936" s="36">
        <v>41655.0</v>
      </c>
      <c r="W936" s="4"/>
      <c r="X936" s="4"/>
      <c r="Y936" s="4"/>
      <c r="Z936" s="4"/>
    </row>
    <row r="937" ht="15.0" hidden="1" customHeight="1">
      <c r="A937" s="19" t="s">
        <v>3285</v>
      </c>
      <c r="B937" s="19" t="s">
        <v>7694</v>
      </c>
      <c r="C937" s="20" t="s">
        <v>7695</v>
      </c>
      <c r="D937" s="20" t="s">
        <v>88</v>
      </c>
      <c r="E937" s="21" t="s">
        <v>89</v>
      </c>
      <c r="F937" s="21">
        <v>2002.0</v>
      </c>
      <c r="G937" s="21" t="s">
        <v>7696</v>
      </c>
      <c r="H937" s="23" t="s">
        <v>7697</v>
      </c>
      <c r="I937" s="21" t="s">
        <v>7698</v>
      </c>
      <c r="J937" s="24" t="s">
        <v>7699</v>
      </c>
      <c r="K937" s="19" t="s">
        <v>7700</v>
      </c>
      <c r="L937" s="24" t="s">
        <v>7701</v>
      </c>
      <c r="M937" s="19" t="s">
        <v>110</v>
      </c>
      <c r="N937" s="19"/>
      <c r="O937" s="19" t="s">
        <v>264</v>
      </c>
      <c r="P937" s="19" t="s">
        <v>7702</v>
      </c>
      <c r="Q937" s="25" t="s">
        <v>7703</v>
      </c>
      <c r="R937" s="29">
        <v>1000.0</v>
      </c>
      <c r="S937" s="19" t="s">
        <v>159</v>
      </c>
      <c r="T937" s="19" t="s">
        <v>1800</v>
      </c>
      <c r="U937" s="25"/>
      <c r="V937" s="25">
        <v>2019.0</v>
      </c>
      <c r="W937" s="4"/>
      <c r="X937" s="4"/>
      <c r="Y937" s="4"/>
      <c r="Z937" s="4"/>
    </row>
    <row r="938" ht="15.0" hidden="1" customHeight="1">
      <c r="A938" s="19" t="s">
        <v>7704</v>
      </c>
      <c r="B938" s="19" t="s">
        <v>7705</v>
      </c>
      <c r="C938" s="20" t="s">
        <v>7706</v>
      </c>
      <c r="D938" s="21" t="s">
        <v>364</v>
      </c>
      <c r="E938" s="20" t="s">
        <v>89</v>
      </c>
      <c r="F938" s="21">
        <v>2002.0</v>
      </c>
      <c r="G938" s="21" t="s">
        <v>7707</v>
      </c>
      <c r="H938" s="23" t="s">
        <v>7708</v>
      </c>
      <c r="I938" s="21" t="s">
        <v>7709</v>
      </c>
      <c r="J938" s="24" t="s">
        <v>7710</v>
      </c>
      <c r="K938" s="19" t="s">
        <v>7711</v>
      </c>
      <c r="L938" s="24" t="s">
        <v>7712</v>
      </c>
      <c r="M938" s="19" t="s">
        <v>110</v>
      </c>
      <c r="N938" s="19"/>
      <c r="O938" s="19" t="s">
        <v>244</v>
      </c>
      <c r="P938" s="19" t="s">
        <v>408</v>
      </c>
      <c r="Q938" s="25" t="s">
        <v>7713</v>
      </c>
      <c r="R938" s="25">
        <v>595.0</v>
      </c>
      <c r="S938" s="19" t="s">
        <v>159</v>
      </c>
      <c r="T938" s="19" t="s">
        <v>1800</v>
      </c>
      <c r="U938" s="25"/>
      <c r="V938" s="25">
        <v>2016.0</v>
      </c>
      <c r="W938" s="4"/>
      <c r="X938" s="4"/>
      <c r="Y938" s="4"/>
      <c r="Z938" s="4"/>
    </row>
    <row r="939" ht="15.0" hidden="1" customHeight="1">
      <c r="A939" s="19" t="s">
        <v>7714</v>
      </c>
      <c r="B939" s="19" t="s">
        <v>7715</v>
      </c>
      <c r="C939" s="20" t="s">
        <v>261</v>
      </c>
      <c r="D939" s="21" t="s">
        <v>115</v>
      </c>
      <c r="E939" s="20" t="s">
        <v>89</v>
      </c>
      <c r="F939" s="21">
        <v>2004.0</v>
      </c>
      <c r="G939" s="21" t="s">
        <v>7716</v>
      </c>
      <c r="H939" s="23" t="s">
        <v>7717</v>
      </c>
      <c r="I939" s="19"/>
      <c r="J939" s="19"/>
      <c r="K939" s="19"/>
      <c r="L939" s="19"/>
      <c r="M939" s="19" t="s">
        <v>110</v>
      </c>
      <c r="N939" s="19"/>
      <c r="O939" s="19"/>
      <c r="P939" s="19"/>
      <c r="Q939" s="25" t="s">
        <v>7718</v>
      </c>
      <c r="R939" s="25">
        <v>15.0</v>
      </c>
      <c r="S939" s="19" t="s">
        <v>159</v>
      </c>
      <c r="T939" s="19" t="s">
        <v>7719</v>
      </c>
      <c r="U939" s="36"/>
      <c r="V939" s="36">
        <v>43811.0</v>
      </c>
      <c r="W939" s="4"/>
      <c r="X939" s="4"/>
      <c r="Y939" s="4"/>
      <c r="Z939" s="4"/>
    </row>
    <row r="940" ht="15.0" customHeight="1">
      <c r="A940" s="19" t="s">
        <v>7720</v>
      </c>
      <c r="B940" s="19" t="s">
        <v>7721</v>
      </c>
      <c r="C940" s="20" t="s">
        <v>87</v>
      </c>
      <c r="D940" s="20" t="s">
        <v>88</v>
      </c>
      <c r="E940" s="20" t="s">
        <v>89</v>
      </c>
      <c r="F940" s="22">
        <v>42309.0</v>
      </c>
      <c r="G940" s="21" t="s">
        <v>7722</v>
      </c>
      <c r="H940" s="23" t="s">
        <v>7723</v>
      </c>
      <c r="I940" s="21" t="s">
        <v>7724</v>
      </c>
      <c r="J940" s="24" t="s">
        <v>7725</v>
      </c>
      <c r="K940" s="19" t="s">
        <v>7726</v>
      </c>
      <c r="L940" s="24" t="s">
        <v>7727</v>
      </c>
      <c r="M940" s="19" t="s">
        <v>96</v>
      </c>
      <c r="N940" s="19" t="s">
        <v>7728</v>
      </c>
      <c r="O940" s="19"/>
      <c r="P940" s="19"/>
      <c r="Q940" s="25" t="s">
        <v>5353</v>
      </c>
      <c r="R940" s="25">
        <v>61600.0</v>
      </c>
      <c r="S940" s="19" t="s">
        <v>101</v>
      </c>
      <c r="T940" s="19"/>
      <c r="U940" s="25"/>
      <c r="V940" s="25"/>
      <c r="W940" s="4"/>
      <c r="X940" s="4"/>
      <c r="Y940" s="4"/>
      <c r="Z940" s="4"/>
    </row>
    <row r="941" ht="15.0" hidden="1" customHeight="1">
      <c r="A941" s="19" t="s">
        <v>7729</v>
      </c>
      <c r="B941" s="19" t="s">
        <v>7730</v>
      </c>
      <c r="C941" s="20" t="s">
        <v>653</v>
      </c>
      <c r="D941" s="20"/>
      <c r="E941" s="32" t="s">
        <v>655</v>
      </c>
      <c r="F941" s="22">
        <v>36526.0</v>
      </c>
      <c r="G941" s="21" t="s">
        <v>7731</v>
      </c>
      <c r="H941" s="23" t="s">
        <v>7732</v>
      </c>
      <c r="I941" s="21" t="s">
        <v>7733</v>
      </c>
      <c r="J941" s="19"/>
      <c r="K941" s="19"/>
      <c r="L941" s="19"/>
      <c r="M941" s="19" t="s">
        <v>110</v>
      </c>
      <c r="N941" s="19"/>
      <c r="O941" s="19"/>
      <c r="P941" s="19"/>
      <c r="Q941" s="25" t="s">
        <v>203</v>
      </c>
      <c r="R941" s="25">
        <v>10.0</v>
      </c>
      <c r="S941" s="19" t="s">
        <v>101</v>
      </c>
      <c r="T941" s="19"/>
      <c r="U941" s="25"/>
      <c r="V941" s="25"/>
      <c r="W941" s="4"/>
      <c r="X941" s="4"/>
      <c r="Y941" s="4"/>
      <c r="Z941" s="4"/>
    </row>
    <row r="942" ht="15.0" hidden="1" customHeight="1">
      <c r="A942" s="19" t="s">
        <v>7734</v>
      </c>
      <c r="B942" s="19" t="s">
        <v>7735</v>
      </c>
      <c r="C942" s="20" t="s">
        <v>2826</v>
      </c>
      <c r="D942" s="21" t="s">
        <v>115</v>
      </c>
      <c r="E942" s="20" t="s">
        <v>89</v>
      </c>
      <c r="F942" s="22">
        <v>40494.0</v>
      </c>
      <c r="G942" s="21" t="s">
        <v>7736</v>
      </c>
      <c r="H942" s="30" t="s">
        <v>7737</v>
      </c>
      <c r="I942" s="19"/>
      <c r="J942" s="19"/>
      <c r="K942" s="19"/>
      <c r="L942" s="19"/>
      <c r="M942" s="19" t="s">
        <v>110</v>
      </c>
      <c r="N942" s="19"/>
      <c r="O942" s="19"/>
      <c r="P942" s="19"/>
      <c r="Q942" s="25" t="s">
        <v>223</v>
      </c>
      <c r="R942" s="25">
        <v>17.0</v>
      </c>
      <c r="S942" s="19" t="s">
        <v>101</v>
      </c>
      <c r="T942" s="19"/>
      <c r="U942" s="25"/>
      <c r="V942" s="25"/>
      <c r="W942" s="4"/>
      <c r="X942" s="4"/>
      <c r="Y942" s="4"/>
      <c r="Z942" s="4"/>
    </row>
    <row r="943" ht="15.0" hidden="1" customHeight="1">
      <c r="A943" s="19" t="s">
        <v>7738</v>
      </c>
      <c r="B943" s="19" t="s">
        <v>7739</v>
      </c>
      <c r="C943" s="20" t="s">
        <v>115</v>
      </c>
      <c r="D943" s="21" t="s">
        <v>115</v>
      </c>
      <c r="E943" s="20" t="s">
        <v>89</v>
      </c>
      <c r="F943" s="22">
        <v>42370.0</v>
      </c>
      <c r="G943" s="21" t="s">
        <v>7740</v>
      </c>
      <c r="H943" s="30" t="s">
        <v>7741</v>
      </c>
      <c r="I943" s="21" t="s">
        <v>7742</v>
      </c>
      <c r="J943" s="24" t="s">
        <v>7743</v>
      </c>
      <c r="K943" s="19"/>
      <c r="L943" s="19"/>
      <c r="M943" s="19" t="s">
        <v>110</v>
      </c>
      <c r="N943" s="19"/>
      <c r="O943" s="19" t="s">
        <v>371</v>
      </c>
      <c r="P943" s="19"/>
      <c r="Q943" s="25" t="s">
        <v>946</v>
      </c>
      <c r="R943" s="25">
        <v>61.0</v>
      </c>
      <c r="S943" s="19" t="s">
        <v>101</v>
      </c>
      <c r="T943" s="19"/>
      <c r="U943" s="25"/>
      <c r="V943" s="25"/>
      <c r="W943" s="4"/>
      <c r="X943" s="4"/>
      <c r="Y943" s="4"/>
      <c r="Z943" s="4"/>
    </row>
    <row r="944" ht="15.0" hidden="1" customHeight="1">
      <c r="A944" s="19" t="s">
        <v>7744</v>
      </c>
      <c r="B944" s="19" t="s">
        <v>7745</v>
      </c>
      <c r="C944" s="20" t="s">
        <v>115</v>
      </c>
      <c r="D944" s="21" t="s">
        <v>115</v>
      </c>
      <c r="E944" s="20" t="s">
        <v>89</v>
      </c>
      <c r="F944" s="22">
        <v>41821.0</v>
      </c>
      <c r="G944" s="21" t="s">
        <v>7746</v>
      </c>
      <c r="H944" s="30" t="s">
        <v>7747</v>
      </c>
      <c r="I944" s="19"/>
      <c r="J944" s="19"/>
      <c r="K944" s="19" t="s">
        <v>4417</v>
      </c>
      <c r="L944" s="24" t="s">
        <v>4418</v>
      </c>
      <c r="M944" s="19" t="s">
        <v>110</v>
      </c>
      <c r="N944" s="19"/>
      <c r="O944" s="19" t="s">
        <v>731</v>
      </c>
      <c r="P944" s="19" t="s">
        <v>760</v>
      </c>
      <c r="Q944" s="25" t="s">
        <v>7748</v>
      </c>
      <c r="R944" s="25">
        <v>34.0</v>
      </c>
      <c r="S944" s="19" t="s">
        <v>159</v>
      </c>
      <c r="T944" s="19" t="s">
        <v>7749</v>
      </c>
      <c r="U944" s="25"/>
      <c r="V944" s="25">
        <v>2019.0</v>
      </c>
      <c r="W944" s="4"/>
      <c r="X944" s="4"/>
      <c r="Y944" s="4"/>
      <c r="Z944" s="4"/>
    </row>
    <row r="945" ht="15.0" hidden="1" customHeight="1">
      <c r="A945" s="19" t="s">
        <v>7750</v>
      </c>
      <c r="B945" s="19" t="s">
        <v>7751</v>
      </c>
      <c r="C945" s="20" t="s">
        <v>7752</v>
      </c>
      <c r="D945" s="20" t="s">
        <v>7753</v>
      </c>
      <c r="E945" s="20" t="s">
        <v>460</v>
      </c>
      <c r="F945" s="37">
        <v>40969.0</v>
      </c>
      <c r="G945" s="21" t="s">
        <v>7754</v>
      </c>
      <c r="H945" s="23" t="s">
        <v>7755</v>
      </c>
      <c r="I945" s="21" t="s">
        <v>7756</v>
      </c>
      <c r="J945" s="24" t="s">
        <v>7757</v>
      </c>
      <c r="K945" s="19" t="s">
        <v>7758</v>
      </c>
      <c r="L945" s="24" t="s">
        <v>7759</v>
      </c>
      <c r="M945" s="19" t="s">
        <v>110</v>
      </c>
      <c r="N945" s="19"/>
      <c r="O945" s="19" t="s">
        <v>264</v>
      </c>
      <c r="P945" s="19" t="s">
        <v>147</v>
      </c>
      <c r="Q945" s="25" t="s">
        <v>445</v>
      </c>
      <c r="R945" s="25">
        <v>100.0</v>
      </c>
      <c r="S945" s="19" t="s">
        <v>101</v>
      </c>
      <c r="T945" s="19"/>
      <c r="U945" s="25"/>
      <c r="V945" s="25"/>
      <c r="W945" s="4"/>
      <c r="X945" s="4"/>
      <c r="Y945" s="4"/>
      <c r="Z945" s="4"/>
    </row>
    <row r="946" ht="15.0" hidden="1" customHeight="1">
      <c r="A946" s="19" t="s">
        <v>7760</v>
      </c>
      <c r="B946" s="19" t="s">
        <v>7761</v>
      </c>
      <c r="C946" s="20" t="s">
        <v>7762</v>
      </c>
      <c r="D946" s="26"/>
      <c r="E946" s="20" t="s">
        <v>105</v>
      </c>
      <c r="F946" s="21">
        <v>1996.0</v>
      </c>
      <c r="G946" s="21" t="s">
        <v>7763</v>
      </c>
      <c r="H946" s="30" t="s">
        <v>7764</v>
      </c>
      <c r="I946" s="21" t="s">
        <v>7765</v>
      </c>
      <c r="J946" s="24" t="s">
        <v>7766</v>
      </c>
      <c r="K946" s="19"/>
      <c r="L946" s="19"/>
      <c r="M946" s="19" t="s">
        <v>110</v>
      </c>
      <c r="N946" s="19"/>
      <c r="O946" s="19"/>
      <c r="P946" s="19"/>
      <c r="Q946" s="25" t="s">
        <v>7767</v>
      </c>
      <c r="R946" s="25">
        <v>9.0</v>
      </c>
      <c r="S946" s="19" t="s">
        <v>159</v>
      </c>
      <c r="T946" s="19" t="s">
        <v>7768</v>
      </c>
      <c r="U946" s="25"/>
      <c r="V946" s="25">
        <v>2017.0</v>
      </c>
      <c r="W946" s="4"/>
      <c r="X946" s="4"/>
      <c r="Y946" s="4"/>
      <c r="Z946" s="4"/>
    </row>
    <row r="947" ht="15.0" hidden="1" customHeight="1">
      <c r="A947" s="19" t="s">
        <v>7769</v>
      </c>
      <c r="B947" s="19" t="s">
        <v>7770</v>
      </c>
      <c r="C947" s="20" t="s">
        <v>7771</v>
      </c>
      <c r="D947" s="21" t="s">
        <v>920</v>
      </c>
      <c r="E947" s="32" t="s">
        <v>89</v>
      </c>
      <c r="F947" s="21">
        <v>1998.0</v>
      </c>
      <c r="G947" s="21" t="s">
        <v>7772</v>
      </c>
      <c r="H947" s="23" t="s">
        <v>7773</v>
      </c>
      <c r="I947" s="21" t="s">
        <v>7774</v>
      </c>
      <c r="J947" s="24" t="s">
        <v>7775</v>
      </c>
      <c r="K947" s="19"/>
      <c r="L947" s="19"/>
      <c r="M947" s="19" t="s">
        <v>110</v>
      </c>
      <c r="N947" s="19"/>
      <c r="O947" s="19" t="s">
        <v>407</v>
      </c>
      <c r="P947" s="19" t="s">
        <v>4729</v>
      </c>
      <c r="Q947" s="25" t="s">
        <v>203</v>
      </c>
      <c r="R947" s="25">
        <v>14.0</v>
      </c>
      <c r="S947" s="19" t="s">
        <v>101</v>
      </c>
      <c r="T947" s="19"/>
      <c r="U947" s="25"/>
      <c r="V947" s="25"/>
      <c r="W947" s="4"/>
      <c r="X947" s="4"/>
      <c r="Y947" s="4"/>
      <c r="Z947" s="4"/>
    </row>
    <row r="948" ht="15.0" hidden="1" customHeight="1">
      <c r="A948" s="19" t="s">
        <v>7619</v>
      </c>
      <c r="B948" s="19" t="s">
        <v>7776</v>
      </c>
      <c r="C948" s="20" t="s">
        <v>7777</v>
      </c>
      <c r="D948" s="20" t="s">
        <v>88</v>
      </c>
      <c r="E948" s="21" t="s">
        <v>89</v>
      </c>
      <c r="F948" s="40">
        <v>36281.0</v>
      </c>
      <c r="G948" s="21" t="s">
        <v>7778</v>
      </c>
      <c r="H948" s="30" t="s">
        <v>7779</v>
      </c>
      <c r="I948" s="21" t="s">
        <v>7780</v>
      </c>
      <c r="J948" s="24" t="s">
        <v>7781</v>
      </c>
      <c r="K948" s="19" t="s">
        <v>7782</v>
      </c>
      <c r="L948" s="24" t="s">
        <v>7783</v>
      </c>
      <c r="M948" s="19" t="s">
        <v>110</v>
      </c>
      <c r="N948" s="19"/>
      <c r="O948" s="19" t="s">
        <v>221</v>
      </c>
      <c r="P948" s="19" t="s">
        <v>4618</v>
      </c>
      <c r="Q948" s="25" t="s">
        <v>7784</v>
      </c>
      <c r="R948" s="25">
        <v>1631.0</v>
      </c>
      <c r="S948" s="19" t="s">
        <v>159</v>
      </c>
      <c r="T948" s="19" t="s">
        <v>7785</v>
      </c>
      <c r="U948" s="25"/>
      <c r="V948" s="25">
        <v>2016.0</v>
      </c>
      <c r="W948" s="4"/>
      <c r="X948" s="4"/>
      <c r="Y948" s="4"/>
      <c r="Z948" s="4"/>
    </row>
    <row r="949" ht="15.0" hidden="1" customHeight="1">
      <c r="A949" s="19" t="s">
        <v>7786</v>
      </c>
      <c r="B949" s="19" t="s">
        <v>7787</v>
      </c>
      <c r="C949" s="20" t="s">
        <v>6709</v>
      </c>
      <c r="D949" s="21" t="s">
        <v>261</v>
      </c>
      <c r="E949" s="32" t="s">
        <v>89</v>
      </c>
      <c r="F949" s="22">
        <v>41640.0</v>
      </c>
      <c r="G949" s="21" t="s">
        <v>7788</v>
      </c>
      <c r="H949" s="23" t="s">
        <v>7789</v>
      </c>
      <c r="I949" s="21" t="s">
        <v>7790</v>
      </c>
      <c r="J949" s="24" t="s">
        <v>7791</v>
      </c>
      <c r="K949" s="19"/>
      <c r="L949" s="19"/>
      <c r="M949" s="19" t="s">
        <v>110</v>
      </c>
      <c r="N949" s="19"/>
      <c r="O949" s="19"/>
      <c r="P949" s="19"/>
      <c r="Q949" s="25" t="s">
        <v>7792</v>
      </c>
      <c r="R949" s="25">
        <v>4.0</v>
      </c>
      <c r="S949" s="19" t="s">
        <v>101</v>
      </c>
      <c r="T949" s="19"/>
      <c r="U949" s="25"/>
      <c r="V949" s="25"/>
      <c r="W949" s="4"/>
      <c r="X949" s="4"/>
      <c r="Y949" s="4"/>
      <c r="Z949" s="4"/>
    </row>
    <row r="950" ht="15.0" hidden="1" customHeight="1">
      <c r="A950" s="19" t="s">
        <v>7793</v>
      </c>
      <c r="B950" s="19" t="s">
        <v>7794</v>
      </c>
      <c r="C950" s="20" t="s">
        <v>284</v>
      </c>
      <c r="D950" s="21" t="s">
        <v>188</v>
      </c>
      <c r="E950" s="20" t="s">
        <v>89</v>
      </c>
      <c r="F950" s="22">
        <v>41757.0</v>
      </c>
      <c r="G950" s="21" t="s">
        <v>7795</v>
      </c>
      <c r="H950" s="23" t="s">
        <v>7796</v>
      </c>
      <c r="I950" s="21" t="s">
        <v>7797</v>
      </c>
      <c r="J950" s="24" t="s">
        <v>7798</v>
      </c>
      <c r="K950" s="19" t="s">
        <v>7799</v>
      </c>
      <c r="L950" s="24" t="s">
        <v>7800</v>
      </c>
      <c r="M950" s="19" t="s">
        <v>110</v>
      </c>
      <c r="N950" s="19"/>
      <c r="O950" s="19" t="s">
        <v>264</v>
      </c>
      <c r="P950" s="19" t="s">
        <v>7801</v>
      </c>
      <c r="Q950" s="25" t="s">
        <v>3151</v>
      </c>
      <c r="R950" s="25">
        <v>51.0</v>
      </c>
      <c r="S950" s="19" t="s">
        <v>101</v>
      </c>
      <c r="T950" s="19"/>
      <c r="U950" s="25"/>
      <c r="V950" s="25"/>
      <c r="W950" s="4"/>
      <c r="X950" s="4"/>
      <c r="Y950" s="4"/>
      <c r="Z950" s="4"/>
    </row>
    <row r="951" ht="15.0" hidden="1" customHeight="1">
      <c r="A951" s="19" t="s">
        <v>7802</v>
      </c>
      <c r="B951" s="19" t="s">
        <v>7803</v>
      </c>
      <c r="C951" s="20" t="s">
        <v>3629</v>
      </c>
      <c r="D951" s="21" t="s">
        <v>188</v>
      </c>
      <c r="E951" s="20" t="s">
        <v>89</v>
      </c>
      <c r="F951" s="21">
        <v>2001.0</v>
      </c>
      <c r="G951" s="21" t="s">
        <v>7804</v>
      </c>
      <c r="H951" s="23" t="s">
        <v>7805</v>
      </c>
      <c r="I951" s="21" t="s">
        <v>7806</v>
      </c>
      <c r="J951" s="24" t="s">
        <v>7807</v>
      </c>
      <c r="K951" s="19"/>
      <c r="L951" s="19"/>
      <c r="M951" s="19" t="s">
        <v>110</v>
      </c>
      <c r="N951" s="19"/>
      <c r="O951" s="19"/>
      <c r="P951" s="19"/>
      <c r="Q951" s="25" t="s">
        <v>203</v>
      </c>
      <c r="R951" s="25">
        <v>7.0</v>
      </c>
      <c r="S951" s="19" t="s">
        <v>101</v>
      </c>
      <c r="T951" s="19"/>
      <c r="U951" s="25"/>
      <c r="V951" s="25"/>
      <c r="W951" s="4"/>
      <c r="X951" s="4"/>
      <c r="Y951" s="4"/>
      <c r="Z951" s="4"/>
    </row>
    <row r="952" ht="15.0" hidden="1" customHeight="1">
      <c r="A952" s="19" t="s">
        <v>7808</v>
      </c>
      <c r="B952" s="19" t="s">
        <v>7809</v>
      </c>
      <c r="C952" s="20" t="s">
        <v>376</v>
      </c>
      <c r="D952" s="20" t="s">
        <v>88</v>
      </c>
      <c r="E952" s="21" t="s">
        <v>89</v>
      </c>
      <c r="F952" s="21">
        <v>1993.0</v>
      </c>
      <c r="G952" s="21" t="s">
        <v>7810</v>
      </c>
      <c r="H952" s="23" t="s">
        <v>7811</v>
      </c>
      <c r="I952" s="21" t="s">
        <v>7812</v>
      </c>
      <c r="J952" s="24" t="s">
        <v>7813</v>
      </c>
      <c r="K952" s="19"/>
      <c r="L952" s="19"/>
      <c r="M952" s="19" t="s">
        <v>110</v>
      </c>
      <c r="N952" s="19"/>
      <c r="O952" s="19"/>
      <c r="P952" s="19"/>
      <c r="Q952" s="25" t="s">
        <v>2507</v>
      </c>
      <c r="R952" s="25">
        <v>96.0</v>
      </c>
      <c r="S952" s="19" t="s">
        <v>101</v>
      </c>
      <c r="T952" s="19"/>
      <c r="U952" s="25"/>
      <c r="V952" s="25"/>
      <c r="W952" s="4"/>
      <c r="X952" s="4"/>
      <c r="Y952" s="4"/>
      <c r="Z952" s="4"/>
    </row>
    <row r="953" ht="15.0" hidden="1" customHeight="1">
      <c r="A953" s="19" t="s">
        <v>7814</v>
      </c>
      <c r="B953" s="19" t="s">
        <v>7815</v>
      </c>
      <c r="C953" s="20" t="s">
        <v>226</v>
      </c>
      <c r="D953" s="21" t="s">
        <v>227</v>
      </c>
      <c r="E953" s="20" t="s">
        <v>89</v>
      </c>
      <c r="F953" s="21">
        <v>2006.0</v>
      </c>
      <c r="G953" s="21" t="s">
        <v>7816</v>
      </c>
      <c r="H953" s="23" t="s">
        <v>7817</v>
      </c>
      <c r="I953" s="19"/>
      <c r="J953" s="19"/>
      <c r="K953" s="19"/>
      <c r="L953" s="19"/>
      <c r="M953" s="19" t="s">
        <v>110</v>
      </c>
      <c r="N953" s="19"/>
      <c r="O953" s="19"/>
      <c r="P953" s="19"/>
      <c r="Q953" s="25" t="s">
        <v>1132</v>
      </c>
      <c r="R953" s="25">
        <v>40.0</v>
      </c>
      <c r="S953" s="19" t="s">
        <v>101</v>
      </c>
      <c r="T953" s="19"/>
      <c r="U953" s="25"/>
      <c r="V953" s="25"/>
      <c r="W953" s="4"/>
      <c r="X953" s="4"/>
      <c r="Y953" s="4"/>
      <c r="Z953" s="4"/>
    </row>
    <row r="954" ht="15.0" customHeight="1">
      <c r="A954" s="19" t="s">
        <v>7002</v>
      </c>
      <c r="B954" s="19" t="s">
        <v>7818</v>
      </c>
      <c r="C954" s="20" t="s">
        <v>7819</v>
      </c>
      <c r="D954" s="20" t="s">
        <v>115</v>
      </c>
      <c r="E954" s="20" t="s">
        <v>89</v>
      </c>
      <c r="F954" s="40">
        <v>4185.0</v>
      </c>
      <c r="G954" s="21" t="s">
        <v>7820</v>
      </c>
      <c r="H954" s="23" t="s">
        <v>7821</v>
      </c>
      <c r="I954" s="21" t="s">
        <v>7822</v>
      </c>
      <c r="J954" s="24" t="s">
        <v>7823</v>
      </c>
      <c r="K954" s="19" t="s">
        <v>7824</v>
      </c>
      <c r="L954" s="24" t="s">
        <v>7825</v>
      </c>
      <c r="M954" s="19" t="s">
        <v>96</v>
      </c>
      <c r="N954" s="19" t="s">
        <v>7826</v>
      </c>
      <c r="O954" s="19"/>
      <c r="P954" s="19"/>
      <c r="Q954" s="25" t="s">
        <v>7827</v>
      </c>
      <c r="R954" s="29">
        <v>352600.0</v>
      </c>
      <c r="S954" s="19" t="s">
        <v>101</v>
      </c>
      <c r="T954" s="19"/>
      <c r="U954" s="25"/>
      <c r="V954" s="25"/>
      <c r="W954" s="4"/>
      <c r="X954" s="4"/>
      <c r="Y954" s="4"/>
      <c r="Z954" s="4"/>
    </row>
    <row r="955" ht="15.0" hidden="1" customHeight="1">
      <c r="A955" s="19" t="s">
        <v>7828</v>
      </c>
      <c r="B955" s="19" t="s">
        <v>7829</v>
      </c>
      <c r="C955" s="21" t="s">
        <v>7830</v>
      </c>
      <c r="D955" s="19"/>
      <c r="E955" s="21" t="s">
        <v>105</v>
      </c>
      <c r="F955" s="21">
        <v>2001.0</v>
      </c>
      <c r="G955" s="21" t="s">
        <v>7831</v>
      </c>
      <c r="H955" s="23" t="s">
        <v>7832</v>
      </c>
      <c r="I955" s="21" t="s">
        <v>7833</v>
      </c>
      <c r="J955" s="24" t="s">
        <v>7834</v>
      </c>
      <c r="K955" s="19" t="s">
        <v>7835</v>
      </c>
      <c r="L955" s="24" t="s">
        <v>7836</v>
      </c>
      <c r="M955" s="19" t="s">
        <v>110</v>
      </c>
      <c r="N955" s="19"/>
      <c r="O955" s="19"/>
      <c r="P955" s="19"/>
      <c r="Q955" s="25" t="s">
        <v>3896</v>
      </c>
      <c r="R955" s="25">
        <v>42.0</v>
      </c>
      <c r="S955" s="19" t="s">
        <v>101</v>
      </c>
      <c r="T955" s="19"/>
      <c r="U955" s="25"/>
      <c r="V955" s="25"/>
      <c r="W955" s="4"/>
      <c r="X955" s="4"/>
      <c r="Y955" s="4"/>
      <c r="Z955" s="4"/>
    </row>
    <row r="956" ht="15.0" hidden="1" customHeight="1">
      <c r="A956" s="19" t="s">
        <v>7837</v>
      </c>
      <c r="B956" s="19" t="s">
        <v>7838</v>
      </c>
      <c r="C956" s="20" t="s">
        <v>2543</v>
      </c>
      <c r="D956" s="20" t="s">
        <v>1119</v>
      </c>
      <c r="E956" s="20" t="s">
        <v>89</v>
      </c>
      <c r="F956" s="21">
        <v>2005.0</v>
      </c>
      <c r="G956" s="21" t="s">
        <v>7839</v>
      </c>
      <c r="H956" s="30" t="s">
        <v>7840</v>
      </c>
      <c r="I956" s="19"/>
      <c r="J956" s="19"/>
      <c r="K956" s="19"/>
      <c r="L956" s="19"/>
      <c r="M956" s="19" t="s">
        <v>110</v>
      </c>
      <c r="N956" s="19"/>
      <c r="O956" s="19"/>
      <c r="P956" s="19"/>
      <c r="Q956" s="25" t="s">
        <v>537</v>
      </c>
      <c r="R956" s="25">
        <v>28.0</v>
      </c>
      <c r="S956" s="19" t="s">
        <v>101</v>
      </c>
      <c r="T956" s="19"/>
      <c r="U956" s="25"/>
      <c r="V956" s="25"/>
      <c r="W956" s="4"/>
      <c r="X956" s="4"/>
      <c r="Y956" s="4"/>
      <c r="Z956" s="4"/>
    </row>
    <row r="957" ht="15.0" hidden="1" customHeight="1">
      <c r="A957" s="19" t="s">
        <v>7841</v>
      </c>
      <c r="B957" s="19" t="s">
        <v>7842</v>
      </c>
      <c r="C957" s="20" t="s">
        <v>124</v>
      </c>
      <c r="D957" s="20" t="s">
        <v>125</v>
      </c>
      <c r="E957" s="20" t="s">
        <v>126</v>
      </c>
      <c r="F957" s="22">
        <v>40073.0</v>
      </c>
      <c r="G957" s="21" t="s">
        <v>7843</v>
      </c>
      <c r="H957" s="23" t="s">
        <v>7844</v>
      </c>
      <c r="I957" s="21" t="s">
        <v>7845</v>
      </c>
      <c r="J957" s="24" t="s">
        <v>7846</v>
      </c>
      <c r="K957" s="19"/>
      <c r="L957" s="19"/>
      <c r="M957" s="19" t="s">
        <v>110</v>
      </c>
      <c r="N957" s="19"/>
      <c r="O957" s="19"/>
      <c r="P957" s="19"/>
      <c r="Q957" s="25" t="s">
        <v>3489</v>
      </c>
      <c r="R957" s="25">
        <v>10.0</v>
      </c>
      <c r="S957" s="19" t="s">
        <v>101</v>
      </c>
      <c r="T957" s="19"/>
      <c r="U957" s="25"/>
      <c r="V957" s="25"/>
      <c r="W957" s="4"/>
      <c r="X957" s="4"/>
      <c r="Y957" s="4"/>
      <c r="Z957" s="4"/>
    </row>
    <row r="958" ht="15.0" hidden="1" customHeight="1">
      <c r="A958" s="19" t="s">
        <v>7847</v>
      </c>
      <c r="B958" s="19" t="s">
        <v>7848</v>
      </c>
      <c r="C958" s="20" t="s">
        <v>4459</v>
      </c>
      <c r="D958" s="21" t="s">
        <v>6896</v>
      </c>
      <c r="E958" s="21" t="s">
        <v>89</v>
      </c>
      <c r="F958" s="21">
        <v>1998.0</v>
      </c>
      <c r="G958" s="21" t="s">
        <v>7849</v>
      </c>
      <c r="H958" s="23" t="s">
        <v>7850</v>
      </c>
      <c r="I958" s="21" t="s">
        <v>7851</v>
      </c>
      <c r="J958" s="24" t="s">
        <v>7846</v>
      </c>
      <c r="K958" s="19" t="s">
        <v>7852</v>
      </c>
      <c r="L958" s="24" t="s">
        <v>7853</v>
      </c>
      <c r="M958" s="19" t="s">
        <v>110</v>
      </c>
      <c r="N958" s="19"/>
      <c r="O958" s="19"/>
      <c r="P958" s="19"/>
      <c r="Q958" s="25" t="s">
        <v>7854</v>
      </c>
      <c r="R958" s="25">
        <v>34.0</v>
      </c>
      <c r="S958" s="19" t="s">
        <v>101</v>
      </c>
      <c r="T958" s="19"/>
      <c r="U958" s="25"/>
      <c r="V958" s="25"/>
      <c r="W958" s="4"/>
      <c r="X958" s="4"/>
      <c r="Y958" s="4"/>
      <c r="Z958" s="4"/>
    </row>
    <row r="959" ht="15.0" hidden="1" customHeight="1">
      <c r="A959" s="19" t="s">
        <v>7855</v>
      </c>
      <c r="B959" s="19" t="s">
        <v>7856</v>
      </c>
      <c r="C959" s="20" t="s">
        <v>7857</v>
      </c>
      <c r="D959" s="20"/>
      <c r="E959" s="21" t="s">
        <v>140</v>
      </c>
      <c r="F959" s="21">
        <v>2008.0</v>
      </c>
      <c r="G959" s="21" t="s">
        <v>7858</v>
      </c>
      <c r="H959" s="23" t="s">
        <v>7859</v>
      </c>
      <c r="I959" s="21" t="s">
        <v>7860</v>
      </c>
      <c r="J959" s="24" t="s">
        <v>7861</v>
      </c>
      <c r="K959" s="19"/>
      <c r="L959" s="19"/>
      <c r="M959" s="19" t="s">
        <v>110</v>
      </c>
      <c r="N959" s="19"/>
      <c r="O959" s="19"/>
      <c r="P959" s="19"/>
      <c r="Q959" s="25" t="s">
        <v>212</v>
      </c>
      <c r="R959" s="25">
        <v>10.0</v>
      </c>
      <c r="S959" s="19" t="s">
        <v>101</v>
      </c>
      <c r="T959" s="19"/>
      <c r="U959" s="25"/>
      <c r="V959" s="25"/>
      <c r="W959" s="4"/>
      <c r="X959" s="4"/>
      <c r="Y959" s="4"/>
      <c r="Z959" s="4"/>
    </row>
    <row r="960" ht="15.0" hidden="1" customHeight="1">
      <c r="A960" s="19" t="s">
        <v>7862</v>
      </c>
      <c r="B960" s="19" t="s">
        <v>7863</v>
      </c>
      <c r="C960" s="20" t="s">
        <v>7864</v>
      </c>
      <c r="D960" s="21" t="s">
        <v>920</v>
      </c>
      <c r="E960" s="32" t="s">
        <v>89</v>
      </c>
      <c r="F960" s="21">
        <v>2004.0</v>
      </c>
      <c r="G960" s="21" t="s">
        <v>7865</v>
      </c>
      <c r="H960" s="23" t="s">
        <v>7866</v>
      </c>
      <c r="I960" s="21" t="s">
        <v>7867</v>
      </c>
      <c r="J960" s="24" t="s">
        <v>7868</v>
      </c>
      <c r="K960" s="19"/>
      <c r="L960" s="19"/>
      <c r="M960" s="19" t="s">
        <v>110</v>
      </c>
      <c r="N960" s="19"/>
      <c r="O960" s="19"/>
      <c r="P960" s="19"/>
      <c r="Q960" s="25"/>
      <c r="R960" s="39">
        <v>44106.0</v>
      </c>
      <c r="S960" s="19" t="s">
        <v>101</v>
      </c>
      <c r="T960" s="19"/>
      <c r="U960" s="25"/>
      <c r="V960" s="25"/>
      <c r="W960" s="4"/>
      <c r="X960" s="4"/>
      <c r="Y960" s="4"/>
      <c r="Z960" s="4"/>
    </row>
    <row r="961" ht="15.0" hidden="1" customHeight="1">
      <c r="A961" s="19" t="s">
        <v>7869</v>
      </c>
      <c r="B961" s="19" t="s">
        <v>7870</v>
      </c>
      <c r="C961" s="20"/>
      <c r="D961" s="19"/>
      <c r="E961" s="21" t="s">
        <v>1111</v>
      </c>
      <c r="F961" s="21">
        <v>1999.0</v>
      </c>
      <c r="G961" s="21" t="s">
        <v>7871</v>
      </c>
      <c r="H961" s="23" t="s">
        <v>7872</v>
      </c>
      <c r="I961" s="19"/>
      <c r="J961" s="19"/>
      <c r="K961" s="19"/>
      <c r="L961" s="19"/>
      <c r="M961" s="19" t="s">
        <v>110</v>
      </c>
      <c r="N961" s="19"/>
      <c r="O961" s="19"/>
      <c r="P961" s="19"/>
      <c r="Q961" s="25"/>
      <c r="R961" s="25"/>
      <c r="S961" s="19" t="s">
        <v>101</v>
      </c>
      <c r="T961" s="19"/>
      <c r="U961" s="25"/>
      <c r="V961" s="25"/>
      <c r="W961" s="4"/>
      <c r="X961" s="4"/>
      <c r="Y961" s="4"/>
      <c r="Z961" s="4"/>
    </row>
    <row r="962" ht="15.0" hidden="1" customHeight="1">
      <c r="A962" s="19" t="s">
        <v>7873</v>
      </c>
      <c r="B962" s="19" t="s">
        <v>7874</v>
      </c>
      <c r="C962" s="20" t="s">
        <v>207</v>
      </c>
      <c r="D962" s="20" t="s">
        <v>887</v>
      </c>
      <c r="E962" s="20" t="s">
        <v>89</v>
      </c>
      <c r="F962" s="21">
        <v>2003.0</v>
      </c>
      <c r="G962" s="21" t="s">
        <v>7875</v>
      </c>
      <c r="H962" s="23" t="s">
        <v>7876</v>
      </c>
      <c r="I962" s="21" t="s">
        <v>7877</v>
      </c>
      <c r="J962" s="24" t="s">
        <v>7878</v>
      </c>
      <c r="K962" s="19" t="s">
        <v>7879</v>
      </c>
      <c r="L962" s="24" t="s">
        <v>7880</v>
      </c>
      <c r="M962" s="19" t="s">
        <v>110</v>
      </c>
      <c r="N962" s="19"/>
      <c r="O962" s="19"/>
      <c r="P962" s="19"/>
      <c r="Q962" s="25" t="s">
        <v>266</v>
      </c>
      <c r="R962" s="25">
        <v>32.0</v>
      </c>
      <c r="S962" s="19" t="s">
        <v>101</v>
      </c>
      <c r="T962" s="19"/>
      <c r="U962" s="25"/>
      <c r="V962" s="25"/>
      <c r="W962" s="4"/>
      <c r="X962" s="4"/>
      <c r="Y962" s="4"/>
      <c r="Z962" s="4"/>
    </row>
    <row r="963" ht="15.0" hidden="1" customHeight="1">
      <c r="A963" s="19" t="s">
        <v>7881</v>
      </c>
      <c r="B963" s="19" t="s">
        <v>7882</v>
      </c>
      <c r="C963" s="20" t="s">
        <v>4222</v>
      </c>
      <c r="D963" s="20" t="s">
        <v>920</v>
      </c>
      <c r="E963" s="32" t="s">
        <v>89</v>
      </c>
      <c r="F963" s="22">
        <v>39687.0</v>
      </c>
      <c r="G963" s="21" t="s">
        <v>7883</v>
      </c>
      <c r="H963" s="23" t="s">
        <v>7884</v>
      </c>
      <c r="I963" s="21" t="s">
        <v>7885</v>
      </c>
      <c r="J963" s="24" t="s">
        <v>7886</v>
      </c>
      <c r="K963" s="19" t="s">
        <v>7887</v>
      </c>
      <c r="L963" s="24" t="s">
        <v>7888</v>
      </c>
      <c r="M963" s="19" t="s">
        <v>110</v>
      </c>
      <c r="N963" s="19"/>
      <c r="O963" s="19" t="s">
        <v>731</v>
      </c>
      <c r="P963" s="19" t="s">
        <v>1315</v>
      </c>
      <c r="Q963" s="25" t="s">
        <v>1131</v>
      </c>
      <c r="R963" s="25">
        <v>50.0</v>
      </c>
      <c r="S963" s="19" t="s">
        <v>101</v>
      </c>
      <c r="T963" s="19"/>
      <c r="U963" s="25"/>
      <c r="V963" s="25"/>
      <c r="W963" s="4"/>
      <c r="X963" s="4"/>
      <c r="Y963" s="4"/>
      <c r="Z963" s="4"/>
    </row>
    <row r="964" ht="15.0" hidden="1" customHeight="1">
      <c r="A964" s="19" t="s">
        <v>7889</v>
      </c>
      <c r="B964" s="19" t="s">
        <v>7890</v>
      </c>
      <c r="C964" s="20" t="s">
        <v>7891</v>
      </c>
      <c r="D964" s="20" t="s">
        <v>7891</v>
      </c>
      <c r="E964" s="20" t="s">
        <v>460</v>
      </c>
      <c r="F964" s="21">
        <v>2010.0</v>
      </c>
      <c r="G964" s="21" t="s">
        <v>7892</v>
      </c>
      <c r="H964" s="23" t="s">
        <v>7893</v>
      </c>
      <c r="I964" s="21" t="s">
        <v>7894</v>
      </c>
      <c r="J964" s="24" t="s">
        <v>7895</v>
      </c>
      <c r="K964" s="19"/>
      <c r="L964" s="19"/>
      <c r="M964" s="19" t="s">
        <v>110</v>
      </c>
      <c r="N964" s="19"/>
      <c r="O964" s="35" t="s">
        <v>133</v>
      </c>
      <c r="P964" s="19" t="s">
        <v>203</v>
      </c>
      <c r="Q964" s="25" t="s">
        <v>234</v>
      </c>
      <c r="R964" s="25">
        <v>33.0</v>
      </c>
      <c r="S964" s="19" t="s">
        <v>101</v>
      </c>
      <c r="T964" s="19"/>
      <c r="U964" s="25"/>
      <c r="V964" s="25"/>
      <c r="W964" s="4"/>
      <c r="X964" s="4"/>
      <c r="Y964" s="4"/>
      <c r="Z964" s="4"/>
    </row>
    <row r="965" ht="15.0" hidden="1" customHeight="1">
      <c r="A965" s="19" t="s">
        <v>7896</v>
      </c>
      <c r="B965" s="19" t="s">
        <v>7897</v>
      </c>
      <c r="C965" s="20" t="s">
        <v>2543</v>
      </c>
      <c r="D965" s="20" t="s">
        <v>1119</v>
      </c>
      <c r="E965" s="20" t="s">
        <v>89</v>
      </c>
      <c r="F965" s="21">
        <v>2012.0</v>
      </c>
      <c r="G965" s="21" t="s">
        <v>7898</v>
      </c>
      <c r="H965" s="23" t="s">
        <v>7899</v>
      </c>
      <c r="I965" s="21" t="s">
        <v>7900</v>
      </c>
      <c r="J965" s="19"/>
      <c r="K965" s="19" t="s">
        <v>5080</v>
      </c>
      <c r="L965" s="19"/>
      <c r="M965" s="19" t="s">
        <v>110</v>
      </c>
      <c r="N965" s="19"/>
      <c r="O965" s="19"/>
      <c r="P965" s="19"/>
      <c r="Q965" s="25" t="s">
        <v>593</v>
      </c>
      <c r="R965" s="25">
        <v>45.0</v>
      </c>
      <c r="S965" s="19" t="s">
        <v>101</v>
      </c>
      <c r="T965" s="19"/>
      <c r="U965" s="25"/>
      <c r="V965" s="25"/>
      <c r="W965" s="4"/>
      <c r="X965" s="4"/>
      <c r="Y965" s="4"/>
      <c r="Z965" s="4"/>
    </row>
    <row r="966" ht="15.0" hidden="1" customHeight="1">
      <c r="A966" s="19" t="s">
        <v>7901</v>
      </c>
      <c r="B966" s="19" t="s">
        <v>7902</v>
      </c>
      <c r="C966" s="20" t="s">
        <v>4664</v>
      </c>
      <c r="D966" s="20" t="s">
        <v>2801</v>
      </c>
      <c r="E966" s="20" t="s">
        <v>89</v>
      </c>
      <c r="F966" s="21">
        <v>2017.0</v>
      </c>
      <c r="G966" s="21" t="s">
        <v>7903</v>
      </c>
      <c r="H966" s="30" t="s">
        <v>7904</v>
      </c>
      <c r="I966" s="21" t="s">
        <v>7905</v>
      </c>
      <c r="J966" s="24" t="s">
        <v>7906</v>
      </c>
      <c r="K966" s="19"/>
      <c r="L966" s="19"/>
      <c r="M966" s="19" t="s">
        <v>110</v>
      </c>
      <c r="N966" s="19"/>
      <c r="O966" s="19"/>
      <c r="P966" s="19"/>
      <c r="Q966" s="25" t="s">
        <v>7907</v>
      </c>
      <c r="R966" s="29">
        <v>7420.0</v>
      </c>
      <c r="S966" s="19" t="s">
        <v>101</v>
      </c>
      <c r="T966" s="19"/>
      <c r="U966" s="25"/>
      <c r="V966" s="25"/>
      <c r="W966" s="4"/>
      <c r="X966" s="4"/>
      <c r="Y966" s="4"/>
      <c r="Z966" s="4"/>
    </row>
    <row r="967" ht="15.0" hidden="1" customHeight="1">
      <c r="A967" s="19" t="s">
        <v>7908</v>
      </c>
      <c r="B967" s="19" t="s">
        <v>7909</v>
      </c>
      <c r="C967" s="20" t="s">
        <v>5075</v>
      </c>
      <c r="D967" s="20" t="s">
        <v>188</v>
      </c>
      <c r="E967" s="20" t="s">
        <v>89</v>
      </c>
      <c r="F967" s="21">
        <v>2003.0</v>
      </c>
      <c r="G967" s="21" t="s">
        <v>7910</v>
      </c>
      <c r="H967" s="23" t="s">
        <v>7911</v>
      </c>
      <c r="I967" s="21" t="s">
        <v>7912</v>
      </c>
      <c r="J967" s="24" t="s">
        <v>7913</v>
      </c>
      <c r="K967" s="19"/>
      <c r="L967" s="19"/>
      <c r="M967" s="19" t="s">
        <v>110</v>
      </c>
      <c r="N967" s="19"/>
      <c r="O967" s="19"/>
      <c r="P967" s="19"/>
      <c r="Q967" s="25" t="s">
        <v>7914</v>
      </c>
      <c r="R967" s="25">
        <v>85.0</v>
      </c>
      <c r="S967" s="19" t="s">
        <v>101</v>
      </c>
      <c r="T967" s="19"/>
      <c r="U967" s="25"/>
      <c r="V967" s="25"/>
      <c r="W967" s="4"/>
      <c r="X967" s="4"/>
      <c r="Y967" s="4"/>
      <c r="Z967" s="4"/>
    </row>
    <row r="968" ht="15.0" hidden="1" customHeight="1">
      <c r="A968" s="19" t="s">
        <v>7915</v>
      </c>
      <c r="B968" s="19" t="s">
        <v>7916</v>
      </c>
      <c r="C968" s="20" t="s">
        <v>284</v>
      </c>
      <c r="D968" s="20" t="s">
        <v>188</v>
      </c>
      <c r="E968" s="20" t="s">
        <v>89</v>
      </c>
      <c r="F968" s="21">
        <v>1997.0</v>
      </c>
      <c r="G968" s="21" t="s">
        <v>7917</v>
      </c>
      <c r="H968" s="23" t="s">
        <v>7918</v>
      </c>
      <c r="I968" s="21" t="s">
        <v>7919</v>
      </c>
      <c r="J968" s="19"/>
      <c r="K968" s="19"/>
      <c r="L968" s="19"/>
      <c r="M968" s="19" t="s">
        <v>110</v>
      </c>
      <c r="N968" s="19"/>
      <c r="O968" s="19"/>
      <c r="P968" s="19"/>
      <c r="Q968" s="25" t="s">
        <v>1593</v>
      </c>
      <c r="R968" s="25">
        <v>256.0</v>
      </c>
      <c r="S968" s="19" t="s">
        <v>159</v>
      </c>
      <c r="T968" s="19" t="s">
        <v>7920</v>
      </c>
      <c r="U968" s="36"/>
      <c r="V968" s="36">
        <v>43305.0</v>
      </c>
      <c r="W968" s="4"/>
      <c r="X968" s="4"/>
      <c r="Y968" s="4"/>
      <c r="Z968" s="4"/>
    </row>
    <row r="969" ht="15.0" hidden="1" customHeight="1">
      <c r="A969" s="19" t="s">
        <v>7921</v>
      </c>
      <c r="B969" s="19" t="s">
        <v>7922</v>
      </c>
      <c r="C969" s="20" t="s">
        <v>7923</v>
      </c>
      <c r="D969" s="20" t="s">
        <v>352</v>
      </c>
      <c r="E969" s="20" t="s">
        <v>89</v>
      </c>
      <c r="F969" s="21">
        <v>2002.0</v>
      </c>
      <c r="G969" s="21" t="s">
        <v>7924</v>
      </c>
      <c r="H969" s="30" t="s">
        <v>7925</v>
      </c>
      <c r="I969" s="21" t="s">
        <v>7926</v>
      </c>
      <c r="J969" s="24" t="s">
        <v>7927</v>
      </c>
      <c r="K969" s="19"/>
      <c r="L969" s="19"/>
      <c r="M969" s="19" t="s">
        <v>110</v>
      </c>
      <c r="N969" s="19"/>
      <c r="O969" s="19" t="s">
        <v>264</v>
      </c>
      <c r="P969" s="19" t="s">
        <v>6116</v>
      </c>
      <c r="Q969" s="25" t="s">
        <v>234</v>
      </c>
      <c r="R969" s="25"/>
      <c r="S969" s="19" t="s">
        <v>101</v>
      </c>
      <c r="T969" s="19"/>
      <c r="U969" s="25"/>
      <c r="V969" s="25"/>
      <c r="W969" s="4"/>
      <c r="X969" s="4"/>
      <c r="Y969" s="4"/>
      <c r="Z969" s="4"/>
    </row>
    <row r="970" ht="15.0" customHeight="1">
      <c r="A970" s="19" t="s">
        <v>7928</v>
      </c>
      <c r="B970" s="19" t="s">
        <v>7929</v>
      </c>
      <c r="C970" s="20" t="s">
        <v>7419</v>
      </c>
      <c r="D970" s="20" t="s">
        <v>164</v>
      </c>
      <c r="E970" s="20" t="s">
        <v>126</v>
      </c>
      <c r="F970" s="22">
        <v>42156.0</v>
      </c>
      <c r="G970" s="21" t="s">
        <v>7930</v>
      </c>
      <c r="H970" s="23" t="s">
        <v>7931</v>
      </c>
      <c r="I970" s="21" t="s">
        <v>7932</v>
      </c>
      <c r="J970" s="24" t="s">
        <v>7933</v>
      </c>
      <c r="K970" s="19"/>
      <c r="L970" s="19"/>
      <c r="M970" s="19" t="s">
        <v>96</v>
      </c>
      <c r="N970" s="19"/>
      <c r="O970" s="19" t="s">
        <v>133</v>
      </c>
      <c r="P970" s="19" t="s">
        <v>7934</v>
      </c>
      <c r="Q970" s="25" t="s">
        <v>7935</v>
      </c>
      <c r="R970" s="25">
        <v>100.0</v>
      </c>
      <c r="S970" s="19" t="s">
        <v>101</v>
      </c>
      <c r="T970" s="19"/>
      <c r="U970" s="25"/>
      <c r="V970" s="25"/>
      <c r="W970" s="4"/>
      <c r="X970" s="4"/>
      <c r="Y970" s="4"/>
      <c r="Z970" s="4"/>
    </row>
    <row r="971" ht="15.0" hidden="1" customHeight="1">
      <c r="A971" s="19" t="s">
        <v>7936</v>
      </c>
      <c r="B971" s="19" t="s">
        <v>7937</v>
      </c>
      <c r="C971" s="20" t="s">
        <v>115</v>
      </c>
      <c r="D971" s="20" t="s">
        <v>115</v>
      </c>
      <c r="E971" s="20" t="s">
        <v>89</v>
      </c>
      <c r="F971" s="21">
        <v>2014.0</v>
      </c>
      <c r="G971" s="21" t="s">
        <v>7938</v>
      </c>
      <c r="H971" s="23" t="s">
        <v>7939</v>
      </c>
      <c r="I971" s="21" t="s">
        <v>7940</v>
      </c>
      <c r="J971" s="24" t="s">
        <v>7941</v>
      </c>
      <c r="K971" s="35" t="s">
        <v>7942</v>
      </c>
      <c r="L971" s="24" t="s">
        <v>7943</v>
      </c>
      <c r="M971" s="19" t="s">
        <v>110</v>
      </c>
      <c r="N971" s="19"/>
      <c r="O971" s="19" t="s">
        <v>731</v>
      </c>
      <c r="P971" s="19" t="s">
        <v>7944</v>
      </c>
      <c r="Q971" s="25"/>
      <c r="R971" s="25" t="s">
        <v>3626</v>
      </c>
      <c r="S971" s="19" t="s">
        <v>101</v>
      </c>
      <c r="T971" s="19"/>
      <c r="U971" s="25"/>
      <c r="V971" s="25"/>
      <c r="W971" s="4"/>
      <c r="X971" s="4"/>
      <c r="Y971" s="4"/>
      <c r="Z971" s="4"/>
    </row>
    <row r="972" ht="15.0" hidden="1" customHeight="1">
      <c r="A972" s="19" t="s">
        <v>7945</v>
      </c>
      <c r="B972" s="19" t="s">
        <v>7946</v>
      </c>
      <c r="C972" s="20" t="s">
        <v>1199</v>
      </c>
      <c r="D972" s="20" t="s">
        <v>207</v>
      </c>
      <c r="E972" s="20" t="s">
        <v>89</v>
      </c>
      <c r="F972" s="21">
        <v>2002.0</v>
      </c>
      <c r="G972" s="21" t="s">
        <v>7947</v>
      </c>
      <c r="H972" s="23" t="s">
        <v>7948</v>
      </c>
      <c r="I972" s="19"/>
      <c r="J972" s="19"/>
      <c r="K972" s="19"/>
      <c r="L972" s="19"/>
      <c r="M972" s="19" t="s">
        <v>110</v>
      </c>
      <c r="N972" s="19"/>
      <c r="O972" s="19"/>
      <c r="P972" s="19"/>
      <c r="Q972" s="25" t="s">
        <v>474</v>
      </c>
      <c r="R972" s="25">
        <v>23.0</v>
      </c>
      <c r="S972" s="19" t="s">
        <v>101</v>
      </c>
      <c r="T972" s="19"/>
      <c r="U972" s="25"/>
      <c r="V972" s="25"/>
      <c r="W972" s="4"/>
      <c r="X972" s="4"/>
      <c r="Y972" s="4"/>
      <c r="Z972" s="4"/>
    </row>
    <row r="973" ht="15.0" hidden="1" customHeight="1">
      <c r="A973" s="19" t="s">
        <v>7949</v>
      </c>
      <c r="B973" s="19" t="s">
        <v>7949</v>
      </c>
      <c r="C973" s="20" t="s">
        <v>7299</v>
      </c>
      <c r="D973" s="20" t="s">
        <v>2420</v>
      </c>
      <c r="E973" s="20" t="s">
        <v>89</v>
      </c>
      <c r="F973" s="21">
        <v>2002.0</v>
      </c>
      <c r="G973" s="21" t="s">
        <v>7950</v>
      </c>
      <c r="H973" s="23" t="s">
        <v>7951</v>
      </c>
      <c r="I973" s="21" t="s">
        <v>7952</v>
      </c>
      <c r="J973" s="24" t="s">
        <v>7953</v>
      </c>
      <c r="K973" s="19" t="s">
        <v>7954</v>
      </c>
      <c r="L973" s="24" t="s">
        <v>7955</v>
      </c>
      <c r="M973" s="19" t="s">
        <v>110</v>
      </c>
      <c r="N973" s="19"/>
      <c r="O973" s="19"/>
      <c r="P973" s="19"/>
      <c r="Q973" s="25" t="s">
        <v>827</v>
      </c>
      <c r="R973" s="25">
        <v>47.0</v>
      </c>
      <c r="S973" s="19" t="s">
        <v>101</v>
      </c>
      <c r="T973" s="19"/>
      <c r="U973" s="25"/>
      <c r="V973" s="25"/>
      <c r="W973" s="4"/>
      <c r="X973" s="4"/>
      <c r="Y973" s="4"/>
      <c r="Z973" s="4"/>
    </row>
    <row r="974" ht="15.0" hidden="1" customHeight="1">
      <c r="A974" s="19" t="s">
        <v>7956</v>
      </c>
      <c r="B974" s="19" t="s">
        <v>7957</v>
      </c>
      <c r="C974" s="20" t="s">
        <v>1830</v>
      </c>
      <c r="D974" s="20" t="s">
        <v>1831</v>
      </c>
      <c r="E974" s="20" t="s">
        <v>89</v>
      </c>
      <c r="F974" s="21">
        <v>1997.0</v>
      </c>
      <c r="G974" s="21" t="s">
        <v>7958</v>
      </c>
      <c r="H974" s="30" t="s">
        <v>7959</v>
      </c>
      <c r="I974" s="21" t="s">
        <v>7960</v>
      </c>
      <c r="J974" s="24" t="s">
        <v>7961</v>
      </c>
      <c r="K974" s="19"/>
      <c r="L974" s="19"/>
      <c r="M974" s="19" t="s">
        <v>110</v>
      </c>
      <c r="N974" s="19"/>
      <c r="O974" s="19"/>
      <c r="P974" s="19"/>
      <c r="Q974" s="25" t="s">
        <v>7962</v>
      </c>
      <c r="R974" s="25">
        <v>13.0</v>
      </c>
      <c r="S974" s="19" t="s">
        <v>101</v>
      </c>
      <c r="T974" s="19"/>
      <c r="U974" s="25"/>
      <c r="V974" s="25"/>
      <c r="W974" s="4"/>
      <c r="X974" s="4"/>
      <c r="Y974" s="4"/>
      <c r="Z974" s="4"/>
    </row>
    <row r="975" ht="15.0" hidden="1" customHeight="1">
      <c r="A975" s="19" t="s">
        <v>7963</v>
      </c>
      <c r="B975" s="19" t="s">
        <v>7964</v>
      </c>
      <c r="C975" s="20" t="s">
        <v>7965</v>
      </c>
      <c r="D975" s="20" t="s">
        <v>7966</v>
      </c>
      <c r="E975" s="20" t="s">
        <v>89</v>
      </c>
      <c r="F975" s="21">
        <v>1997.0</v>
      </c>
      <c r="G975" s="21" t="s">
        <v>7967</v>
      </c>
      <c r="H975" s="23" t="s">
        <v>7968</v>
      </c>
      <c r="I975" s="19"/>
      <c r="J975" s="19"/>
      <c r="K975" s="19"/>
      <c r="L975" s="19"/>
      <c r="M975" s="19" t="s">
        <v>110</v>
      </c>
      <c r="N975" s="19"/>
      <c r="O975" s="19"/>
      <c r="P975" s="19"/>
      <c r="Q975" s="25" t="s">
        <v>147</v>
      </c>
      <c r="R975" s="25"/>
      <c r="S975" s="19" t="s">
        <v>101</v>
      </c>
      <c r="T975" s="19"/>
      <c r="U975" s="25"/>
      <c r="V975" s="25"/>
      <c r="W975" s="4"/>
      <c r="X975" s="4"/>
      <c r="Y975" s="4"/>
      <c r="Z975" s="4"/>
    </row>
    <row r="976" ht="15.0" hidden="1" customHeight="1">
      <c r="A976" s="19" t="s">
        <v>7969</v>
      </c>
      <c r="B976" s="19" t="s">
        <v>7970</v>
      </c>
      <c r="C976" s="20" t="s">
        <v>1094</v>
      </c>
      <c r="D976" s="20" t="s">
        <v>1094</v>
      </c>
      <c r="E976" s="20" t="s">
        <v>151</v>
      </c>
      <c r="F976" s="21">
        <v>2015.0</v>
      </c>
      <c r="G976" s="21" t="s">
        <v>7971</v>
      </c>
      <c r="H976" s="30" t="s">
        <v>7972</v>
      </c>
      <c r="I976" s="21" t="s">
        <v>7973</v>
      </c>
      <c r="J976" s="24" t="s">
        <v>7974</v>
      </c>
      <c r="K976" s="19" t="s">
        <v>7975</v>
      </c>
      <c r="L976" s="24" t="s">
        <v>7976</v>
      </c>
      <c r="M976" s="19" t="s">
        <v>110</v>
      </c>
      <c r="N976" s="19"/>
      <c r="O976" s="19" t="s">
        <v>731</v>
      </c>
      <c r="P976" s="19" t="s">
        <v>593</v>
      </c>
      <c r="Q976" s="25" t="s">
        <v>528</v>
      </c>
      <c r="R976" s="25">
        <v>48.0</v>
      </c>
      <c r="S976" s="19" t="s">
        <v>101</v>
      </c>
      <c r="T976" s="19"/>
      <c r="U976" s="25"/>
      <c r="V976" s="25"/>
      <c r="W976" s="4"/>
      <c r="X976" s="4"/>
      <c r="Y976" s="4"/>
      <c r="Z976" s="4"/>
    </row>
    <row r="977" ht="15.0" hidden="1" customHeight="1">
      <c r="A977" s="19" t="s">
        <v>7977</v>
      </c>
      <c r="B977" s="19" t="s">
        <v>7977</v>
      </c>
      <c r="C977" s="20" t="s">
        <v>7978</v>
      </c>
      <c r="D977" s="20" t="s">
        <v>207</v>
      </c>
      <c r="E977" s="20" t="s">
        <v>89</v>
      </c>
      <c r="F977" s="21">
        <v>2007.0</v>
      </c>
      <c r="G977" s="21" t="s">
        <v>7979</v>
      </c>
      <c r="H977" s="23" t="s">
        <v>7980</v>
      </c>
      <c r="I977" s="21" t="s">
        <v>7981</v>
      </c>
      <c r="J977" s="24" t="s">
        <v>7982</v>
      </c>
      <c r="K977" s="19"/>
      <c r="L977" s="19"/>
      <c r="M977" s="19" t="s">
        <v>110</v>
      </c>
      <c r="N977" s="19"/>
      <c r="O977" s="19"/>
      <c r="P977" s="19" t="s">
        <v>2096</v>
      </c>
      <c r="Q977" s="25" t="s">
        <v>5338</v>
      </c>
      <c r="R977" s="25">
        <v>60.0</v>
      </c>
      <c r="S977" s="19" t="s">
        <v>101</v>
      </c>
      <c r="T977" s="19"/>
      <c r="U977" s="25"/>
      <c r="V977" s="25"/>
      <c r="W977" s="4"/>
      <c r="X977" s="4"/>
      <c r="Y977" s="4"/>
      <c r="Z977" s="4"/>
    </row>
    <row r="978" ht="15.0" hidden="1" customHeight="1">
      <c r="A978" s="19" t="s">
        <v>7983</v>
      </c>
      <c r="B978" s="19" t="s">
        <v>7984</v>
      </c>
      <c r="C978" s="20" t="s">
        <v>1392</v>
      </c>
      <c r="D978" s="20" t="s">
        <v>88</v>
      </c>
      <c r="E978" s="20" t="s">
        <v>89</v>
      </c>
      <c r="F978" s="21">
        <v>2008.0</v>
      </c>
      <c r="G978" s="21" t="s">
        <v>7985</v>
      </c>
      <c r="H978" s="23" t="s">
        <v>7986</v>
      </c>
      <c r="I978" s="21" t="s">
        <v>7987</v>
      </c>
      <c r="J978" s="24" t="s">
        <v>7988</v>
      </c>
      <c r="K978" s="19"/>
      <c r="L978" s="19"/>
      <c r="M978" s="19" t="s">
        <v>110</v>
      </c>
      <c r="N978" s="19"/>
      <c r="O978" s="19" t="s">
        <v>264</v>
      </c>
      <c r="P978" s="52">
        <v>9200000.0</v>
      </c>
      <c r="Q978" s="25" t="s">
        <v>7989</v>
      </c>
      <c r="R978" s="25">
        <v>31.0</v>
      </c>
      <c r="S978" s="19" t="s">
        <v>101</v>
      </c>
      <c r="T978" s="19"/>
      <c r="U978" s="25"/>
      <c r="V978" s="25"/>
      <c r="W978" s="4"/>
      <c r="X978" s="4"/>
      <c r="Y978" s="4"/>
      <c r="Z978" s="4"/>
    </row>
    <row r="979" ht="15.0" hidden="1" customHeight="1">
      <c r="A979" s="19" t="s">
        <v>7990</v>
      </c>
      <c r="B979" s="19" t="s">
        <v>7991</v>
      </c>
      <c r="C979" s="20" t="s">
        <v>115</v>
      </c>
      <c r="D979" s="20" t="s">
        <v>115</v>
      </c>
      <c r="E979" s="20" t="s">
        <v>89</v>
      </c>
      <c r="F979" s="21">
        <v>2015.0</v>
      </c>
      <c r="G979" s="21" t="s">
        <v>7992</v>
      </c>
      <c r="H979" s="23" t="s">
        <v>7993</v>
      </c>
      <c r="I979" s="21" t="s">
        <v>7994</v>
      </c>
      <c r="J979" s="24" t="s">
        <v>7995</v>
      </c>
      <c r="K979" s="19" t="s">
        <v>7996</v>
      </c>
      <c r="L979" s="24" t="s">
        <v>7997</v>
      </c>
      <c r="M979" s="19" t="s">
        <v>110</v>
      </c>
      <c r="N979" s="19"/>
      <c r="O979" s="19" t="s">
        <v>975</v>
      </c>
      <c r="P979" s="19" t="s">
        <v>7998</v>
      </c>
      <c r="Q979" s="29" t="s">
        <v>7999</v>
      </c>
      <c r="R979" s="25">
        <v>150.0</v>
      </c>
      <c r="S979" s="19" t="s">
        <v>101</v>
      </c>
      <c r="T979" s="19"/>
      <c r="U979" s="25"/>
      <c r="V979" s="25"/>
      <c r="W979" s="4"/>
      <c r="X979" s="4"/>
      <c r="Y979" s="4"/>
      <c r="Z979" s="4"/>
    </row>
    <row r="980" ht="15.0" hidden="1" customHeight="1">
      <c r="A980" s="19" t="s">
        <v>8000</v>
      </c>
      <c r="B980" s="19" t="s">
        <v>8001</v>
      </c>
      <c r="C980" s="20" t="s">
        <v>4784</v>
      </c>
      <c r="D980" s="20" t="s">
        <v>1119</v>
      </c>
      <c r="E980" s="20" t="s">
        <v>89</v>
      </c>
      <c r="F980" s="21">
        <v>2014.0</v>
      </c>
      <c r="G980" s="21" t="s">
        <v>8002</v>
      </c>
      <c r="H980" s="23" t="s">
        <v>8003</v>
      </c>
      <c r="I980" s="21" t="s">
        <v>8004</v>
      </c>
      <c r="J980" s="24" t="s">
        <v>8005</v>
      </c>
      <c r="K980" s="19"/>
      <c r="L980" s="19"/>
      <c r="M980" s="19" t="s">
        <v>110</v>
      </c>
      <c r="N980" s="19"/>
      <c r="O980" s="19"/>
      <c r="P980" s="19"/>
      <c r="Q980" s="25" t="s">
        <v>8006</v>
      </c>
      <c r="R980" s="25">
        <v>151.0</v>
      </c>
      <c r="S980" s="19" t="s">
        <v>101</v>
      </c>
      <c r="T980" s="19"/>
      <c r="U980" s="25"/>
      <c r="V980" s="25"/>
      <c r="W980" s="4"/>
      <c r="X980" s="4"/>
      <c r="Y980" s="4"/>
      <c r="Z980" s="4"/>
    </row>
    <row r="981" ht="15.0" hidden="1" customHeight="1">
      <c r="A981" s="19" t="s">
        <v>8007</v>
      </c>
      <c r="B981" s="19" t="s">
        <v>8008</v>
      </c>
      <c r="C981" s="20" t="s">
        <v>1199</v>
      </c>
      <c r="D981" s="20" t="s">
        <v>207</v>
      </c>
      <c r="E981" s="20" t="s">
        <v>89</v>
      </c>
      <c r="F981" s="21">
        <v>1998.0</v>
      </c>
      <c r="G981" s="21" t="s">
        <v>8009</v>
      </c>
      <c r="H981" s="23" t="s">
        <v>8010</v>
      </c>
      <c r="I981" s="21" t="s">
        <v>8011</v>
      </c>
      <c r="J981" s="24" t="s">
        <v>8012</v>
      </c>
      <c r="K981" s="19" t="s">
        <v>8013</v>
      </c>
      <c r="L981" s="24" t="s">
        <v>8014</v>
      </c>
      <c r="M981" s="19" t="s">
        <v>110</v>
      </c>
      <c r="N981" s="19"/>
      <c r="O981" s="19"/>
      <c r="P981" s="19"/>
      <c r="Q981" s="25" t="s">
        <v>2374</v>
      </c>
      <c r="R981" s="25" t="s">
        <v>465</v>
      </c>
      <c r="S981" s="19" t="s">
        <v>101</v>
      </c>
      <c r="T981" s="19"/>
      <c r="U981" s="25"/>
      <c r="V981" s="25"/>
      <c r="W981" s="4"/>
      <c r="X981" s="4"/>
      <c r="Y981" s="4"/>
      <c r="Z981" s="4"/>
    </row>
    <row r="982" ht="15.0" hidden="1" customHeight="1">
      <c r="A982" s="19" t="s">
        <v>8015</v>
      </c>
      <c r="B982" s="19" t="s">
        <v>8016</v>
      </c>
      <c r="C982" s="20" t="s">
        <v>694</v>
      </c>
      <c r="D982" s="20" t="s">
        <v>695</v>
      </c>
      <c r="E982" s="20" t="s">
        <v>89</v>
      </c>
      <c r="F982" s="40">
        <v>40667.0</v>
      </c>
      <c r="G982" s="21" t="s">
        <v>8017</v>
      </c>
      <c r="H982" s="23" t="s">
        <v>8018</v>
      </c>
      <c r="I982" s="21" t="s">
        <v>8019</v>
      </c>
      <c r="J982" s="24" t="s">
        <v>8020</v>
      </c>
      <c r="K982" s="19" t="s">
        <v>8021</v>
      </c>
      <c r="L982" s="24" t="s">
        <v>8022</v>
      </c>
      <c r="M982" s="19" t="s">
        <v>110</v>
      </c>
      <c r="N982" s="19"/>
      <c r="O982" s="19" t="s">
        <v>635</v>
      </c>
      <c r="P982" s="19" t="s">
        <v>8023</v>
      </c>
      <c r="Q982" s="25" t="s">
        <v>2867</v>
      </c>
      <c r="R982" s="25" t="s">
        <v>465</v>
      </c>
      <c r="S982" s="21" t="s">
        <v>159</v>
      </c>
      <c r="T982" s="21" t="s">
        <v>1727</v>
      </c>
      <c r="U982" s="34"/>
      <c r="V982" s="34">
        <v>44333.0</v>
      </c>
      <c r="W982" s="4"/>
      <c r="X982" s="4"/>
      <c r="Y982" s="4"/>
      <c r="Z982" s="4"/>
    </row>
    <row r="983" ht="15.0" hidden="1" customHeight="1">
      <c r="A983" s="19" t="s">
        <v>8024</v>
      </c>
      <c r="B983" s="19" t="s">
        <v>8025</v>
      </c>
      <c r="C983" s="20" t="s">
        <v>8026</v>
      </c>
      <c r="D983" s="20" t="s">
        <v>1812</v>
      </c>
      <c r="E983" s="20" t="s">
        <v>832</v>
      </c>
      <c r="F983" s="21">
        <v>2001.0</v>
      </c>
      <c r="G983" s="21" t="s">
        <v>8027</v>
      </c>
      <c r="H983" s="23" t="s">
        <v>8028</v>
      </c>
      <c r="I983" s="19"/>
      <c r="J983" s="19"/>
      <c r="K983" s="19"/>
      <c r="L983" s="19"/>
      <c r="M983" s="19"/>
      <c r="N983" s="19"/>
      <c r="O983" s="19"/>
      <c r="P983" s="19"/>
      <c r="Q983" s="25" t="s">
        <v>816</v>
      </c>
      <c r="R983" s="25">
        <v>21.0</v>
      </c>
      <c r="S983" s="19" t="s">
        <v>101</v>
      </c>
      <c r="T983" s="19"/>
      <c r="U983" s="25"/>
      <c r="V983" s="25"/>
      <c r="W983" s="4"/>
      <c r="X983" s="4"/>
      <c r="Y983" s="4"/>
      <c r="Z983" s="4"/>
    </row>
    <row r="984" ht="15.0" hidden="1" customHeight="1">
      <c r="A984" s="21" t="s">
        <v>8029</v>
      </c>
      <c r="B984" s="21" t="s">
        <v>8030</v>
      </c>
      <c r="C984" s="21" t="s">
        <v>8031</v>
      </c>
      <c r="D984" s="21" t="s">
        <v>753</v>
      </c>
      <c r="E984" s="21" t="s">
        <v>89</v>
      </c>
      <c r="F984" s="21"/>
      <c r="G984" s="21">
        <v>2005.0</v>
      </c>
      <c r="H984" s="23" t="s">
        <v>8032</v>
      </c>
      <c r="I984" s="21"/>
      <c r="J984" s="19"/>
      <c r="K984" s="19"/>
      <c r="L984" s="19"/>
      <c r="M984" s="21" t="s">
        <v>110</v>
      </c>
      <c r="N984" s="19"/>
      <c r="O984" s="19"/>
      <c r="P984" s="19"/>
      <c r="Q984" s="25"/>
      <c r="R984" s="29"/>
      <c r="S984" s="21" t="s">
        <v>101</v>
      </c>
      <c r="T984" s="19"/>
      <c r="U984" s="36"/>
      <c r="V984" s="36"/>
      <c r="W984" s="4"/>
      <c r="X984" s="4"/>
      <c r="Y984" s="4"/>
      <c r="Z984" s="4"/>
    </row>
    <row r="985" ht="15.0" hidden="1" customHeight="1">
      <c r="A985" s="19" t="s">
        <v>8033</v>
      </c>
      <c r="B985" s="19" t="s">
        <v>8034</v>
      </c>
      <c r="C985" s="20" t="s">
        <v>7706</v>
      </c>
      <c r="D985" s="20" t="s">
        <v>364</v>
      </c>
      <c r="E985" s="20" t="s">
        <v>89</v>
      </c>
      <c r="F985" s="21">
        <v>1991.0</v>
      </c>
      <c r="G985" s="21" t="s">
        <v>8035</v>
      </c>
      <c r="H985" s="23" t="s">
        <v>8036</v>
      </c>
      <c r="I985" s="21" t="s">
        <v>8037</v>
      </c>
      <c r="J985" s="19"/>
      <c r="K985" s="19" t="s">
        <v>8038</v>
      </c>
      <c r="L985" s="24" t="s">
        <v>8039</v>
      </c>
      <c r="M985" s="19" t="s">
        <v>110</v>
      </c>
      <c r="N985" s="19"/>
      <c r="O985" s="19"/>
      <c r="P985" s="19"/>
      <c r="Q985" s="25" t="s">
        <v>8040</v>
      </c>
      <c r="R985" s="29">
        <v>1500.0</v>
      </c>
      <c r="S985" s="19" t="s">
        <v>159</v>
      </c>
      <c r="T985" s="19" t="s">
        <v>8041</v>
      </c>
      <c r="U985" s="36"/>
      <c r="V985" s="36">
        <v>43552.0</v>
      </c>
      <c r="W985" s="4"/>
      <c r="X985" s="4"/>
      <c r="Y985" s="4"/>
      <c r="Z985" s="4"/>
    </row>
    <row r="986" ht="15.0" hidden="1" customHeight="1">
      <c r="A986" s="19" t="s">
        <v>8042</v>
      </c>
      <c r="B986" s="19" t="s">
        <v>8043</v>
      </c>
      <c r="C986" s="20" t="s">
        <v>4138</v>
      </c>
      <c r="D986" s="20" t="s">
        <v>188</v>
      </c>
      <c r="E986" s="20" t="s">
        <v>89</v>
      </c>
      <c r="F986" s="21">
        <v>2012.0</v>
      </c>
      <c r="G986" s="21" t="s">
        <v>8044</v>
      </c>
      <c r="H986" s="23" t="s">
        <v>8045</v>
      </c>
      <c r="I986" s="19"/>
      <c r="J986" s="19"/>
      <c r="K986" s="19"/>
      <c r="L986" s="19"/>
      <c r="M986" s="19" t="s">
        <v>110</v>
      </c>
      <c r="N986" s="19"/>
      <c r="O986" s="19"/>
      <c r="P986" s="19"/>
      <c r="Q986" s="25" t="s">
        <v>901</v>
      </c>
      <c r="R986" s="25">
        <v>139.0</v>
      </c>
      <c r="S986" s="19" t="s">
        <v>101</v>
      </c>
      <c r="T986" s="19"/>
      <c r="U986" s="25"/>
      <c r="V986" s="25"/>
      <c r="W986" s="4"/>
      <c r="X986" s="4"/>
      <c r="Y986" s="4"/>
      <c r="Z986" s="4"/>
    </row>
    <row r="987" ht="15.0" hidden="1" customHeight="1">
      <c r="A987" s="19" t="s">
        <v>8046</v>
      </c>
      <c r="B987" s="19" t="s">
        <v>8047</v>
      </c>
      <c r="C987" s="20" t="s">
        <v>8048</v>
      </c>
      <c r="D987" s="20" t="s">
        <v>8049</v>
      </c>
      <c r="E987" s="21" t="s">
        <v>1111</v>
      </c>
      <c r="F987" s="21">
        <v>1969.0</v>
      </c>
      <c r="G987" s="21" t="s">
        <v>8050</v>
      </c>
      <c r="H987" s="30" t="s">
        <v>8051</v>
      </c>
      <c r="I987" s="21" t="s">
        <v>8052</v>
      </c>
      <c r="J987" s="24" t="s">
        <v>8053</v>
      </c>
      <c r="K987" s="19" t="s">
        <v>8054</v>
      </c>
      <c r="L987" s="24" t="s">
        <v>8055</v>
      </c>
      <c r="M987" s="19" t="s">
        <v>110</v>
      </c>
      <c r="N987" s="19"/>
      <c r="O987" s="19"/>
      <c r="P987" s="19"/>
      <c r="Q987" s="25" t="s">
        <v>8056</v>
      </c>
      <c r="R987" s="29">
        <v>1000.0</v>
      </c>
      <c r="S987" s="19" t="s">
        <v>101</v>
      </c>
      <c r="T987" s="19"/>
      <c r="U987" s="25"/>
      <c r="V987" s="25"/>
      <c r="W987" s="4"/>
      <c r="X987" s="4"/>
      <c r="Y987" s="4"/>
      <c r="Z987" s="4"/>
    </row>
    <row r="988" ht="15.0" hidden="1" customHeight="1">
      <c r="A988" s="19" t="s">
        <v>8057</v>
      </c>
      <c r="B988" s="19" t="s">
        <v>8057</v>
      </c>
      <c r="C988" s="20" t="s">
        <v>1730</v>
      </c>
      <c r="D988" s="20" t="s">
        <v>352</v>
      </c>
      <c r="E988" s="20" t="s">
        <v>89</v>
      </c>
      <c r="F988" s="22">
        <v>42072.0</v>
      </c>
      <c r="G988" s="21" t="s">
        <v>8058</v>
      </c>
      <c r="H988" s="23" t="s">
        <v>8059</v>
      </c>
      <c r="I988" s="21" t="s">
        <v>8060</v>
      </c>
      <c r="J988" s="24" t="s">
        <v>8061</v>
      </c>
      <c r="K988" s="19" t="s">
        <v>8062</v>
      </c>
      <c r="L988" s="24" t="s">
        <v>8063</v>
      </c>
      <c r="M988" s="19" t="s">
        <v>110</v>
      </c>
      <c r="N988" s="19"/>
      <c r="O988" s="19" t="s">
        <v>371</v>
      </c>
      <c r="P988" s="19" t="s">
        <v>3525</v>
      </c>
      <c r="Q988" s="25" t="s">
        <v>223</v>
      </c>
      <c r="R988" s="25">
        <v>45.0</v>
      </c>
      <c r="S988" s="19" t="s">
        <v>101</v>
      </c>
      <c r="T988" s="19"/>
      <c r="U988" s="25"/>
      <c r="V988" s="25"/>
      <c r="W988" s="4"/>
      <c r="X988" s="4"/>
      <c r="Y988" s="4"/>
      <c r="Z988" s="4"/>
    </row>
    <row r="989" ht="15.0" hidden="1" customHeight="1">
      <c r="A989" s="19" t="s">
        <v>8064</v>
      </c>
      <c r="B989" s="19" t="s">
        <v>8065</v>
      </c>
      <c r="C989" s="20" t="s">
        <v>1094</v>
      </c>
      <c r="D989" s="20" t="s">
        <v>1094</v>
      </c>
      <c r="E989" s="20" t="s">
        <v>151</v>
      </c>
      <c r="F989" s="21">
        <v>2014.0</v>
      </c>
      <c r="G989" s="21" t="s">
        <v>8066</v>
      </c>
      <c r="H989" s="23" t="s">
        <v>8067</v>
      </c>
      <c r="I989" s="21" t="s">
        <v>8068</v>
      </c>
      <c r="J989" s="24" t="s">
        <v>8069</v>
      </c>
      <c r="K989" s="19" t="s">
        <v>8070</v>
      </c>
      <c r="L989" s="24" t="s">
        <v>8071</v>
      </c>
      <c r="M989" s="19" t="s">
        <v>110</v>
      </c>
      <c r="N989" s="19"/>
      <c r="O989" s="19" t="s">
        <v>731</v>
      </c>
      <c r="P989" s="19" t="s">
        <v>1983</v>
      </c>
      <c r="Q989" s="25" t="s">
        <v>266</v>
      </c>
      <c r="R989" s="25">
        <v>60.0</v>
      </c>
      <c r="S989" s="19" t="s">
        <v>101</v>
      </c>
      <c r="T989" s="19"/>
      <c r="U989" s="25"/>
      <c r="V989" s="25"/>
      <c r="W989" s="4"/>
      <c r="X989" s="4"/>
      <c r="Y989" s="4"/>
      <c r="Z989" s="4"/>
    </row>
    <row r="990" ht="15.0" hidden="1" customHeight="1">
      <c r="A990" s="19" t="s">
        <v>8072</v>
      </c>
      <c r="B990" s="19" t="s">
        <v>8072</v>
      </c>
      <c r="C990" s="20" t="s">
        <v>138</v>
      </c>
      <c r="D990" s="19"/>
      <c r="E990" s="21" t="s">
        <v>140</v>
      </c>
      <c r="F990" s="21">
        <v>2003.0</v>
      </c>
      <c r="G990" s="21" t="s">
        <v>8073</v>
      </c>
      <c r="H990" s="23" t="s">
        <v>8074</v>
      </c>
      <c r="I990" s="21" t="s">
        <v>8075</v>
      </c>
      <c r="J990" s="24" t="s">
        <v>8076</v>
      </c>
      <c r="K990" s="19"/>
      <c r="L990" s="19"/>
      <c r="M990" s="19" t="s">
        <v>110</v>
      </c>
      <c r="N990" s="19"/>
      <c r="O990" s="19"/>
      <c r="P990" s="19"/>
      <c r="Q990" s="25"/>
      <c r="R990" s="25"/>
      <c r="S990" s="19" t="s">
        <v>101</v>
      </c>
      <c r="T990" s="19"/>
      <c r="U990" s="25"/>
      <c r="V990" s="25"/>
      <c r="W990" s="4"/>
      <c r="X990" s="4"/>
      <c r="Y990" s="4"/>
      <c r="Z990" s="4"/>
    </row>
    <row r="991" ht="15.0" hidden="1" customHeight="1">
      <c r="A991" s="19" t="s">
        <v>8077</v>
      </c>
      <c r="B991" s="19" t="s">
        <v>8078</v>
      </c>
      <c r="C991" s="20" t="s">
        <v>8079</v>
      </c>
      <c r="D991" s="20" t="s">
        <v>773</v>
      </c>
      <c r="E991" s="20" t="s">
        <v>151</v>
      </c>
      <c r="F991" s="21">
        <v>1953.0</v>
      </c>
      <c r="G991" s="21" t="s">
        <v>8080</v>
      </c>
      <c r="H991" s="23" t="s">
        <v>8081</v>
      </c>
      <c r="I991" s="21" t="s">
        <v>8082</v>
      </c>
      <c r="J991" s="19"/>
      <c r="K991" s="19" t="s">
        <v>8083</v>
      </c>
      <c r="L991" s="19"/>
      <c r="M991" s="19" t="s">
        <v>110</v>
      </c>
      <c r="N991" s="19"/>
      <c r="O991" s="19"/>
      <c r="P991" s="19"/>
      <c r="Q991" s="25" t="s">
        <v>8084</v>
      </c>
      <c r="R991" s="29">
        <v>14988.0</v>
      </c>
      <c r="S991" s="19" t="s">
        <v>101</v>
      </c>
      <c r="T991" s="19"/>
      <c r="U991" s="25"/>
      <c r="V991" s="25"/>
      <c r="W991" s="4"/>
      <c r="X991" s="4"/>
      <c r="Y991" s="4"/>
      <c r="Z991" s="4"/>
    </row>
    <row r="992" ht="15.0" hidden="1" customHeight="1">
      <c r="A992" s="19" t="s">
        <v>8085</v>
      </c>
      <c r="B992" s="19" t="s">
        <v>8086</v>
      </c>
      <c r="C992" s="20" t="s">
        <v>8087</v>
      </c>
      <c r="D992" s="20" t="s">
        <v>4557</v>
      </c>
      <c r="E992" s="20" t="s">
        <v>3982</v>
      </c>
      <c r="F992" s="22">
        <v>39997.0</v>
      </c>
      <c r="G992" s="21" t="s">
        <v>8088</v>
      </c>
      <c r="H992" s="30" t="s">
        <v>8089</v>
      </c>
      <c r="I992" s="21" t="s">
        <v>8090</v>
      </c>
      <c r="J992" s="24" t="s">
        <v>8091</v>
      </c>
      <c r="K992" s="19"/>
      <c r="L992" s="19"/>
      <c r="M992" s="19" t="s">
        <v>110</v>
      </c>
      <c r="N992" s="19"/>
      <c r="O992" s="19"/>
      <c r="P992" s="19"/>
      <c r="Q992" s="25" t="s">
        <v>223</v>
      </c>
      <c r="R992" s="25">
        <v>16.0</v>
      </c>
      <c r="S992" s="19" t="s">
        <v>101</v>
      </c>
      <c r="T992" s="19"/>
      <c r="U992" s="25"/>
      <c r="V992" s="25"/>
      <c r="W992" s="4"/>
      <c r="X992" s="4"/>
      <c r="Y992" s="4"/>
      <c r="Z992" s="4"/>
    </row>
    <row r="993" ht="15.0" hidden="1" customHeight="1">
      <c r="A993" s="19" t="s">
        <v>8092</v>
      </c>
      <c r="B993" s="19" t="s">
        <v>8093</v>
      </c>
      <c r="C993" s="20" t="s">
        <v>138</v>
      </c>
      <c r="D993" s="20" t="s">
        <v>139</v>
      </c>
      <c r="E993" s="20" t="s">
        <v>140</v>
      </c>
      <c r="F993" s="21">
        <v>1995.0</v>
      </c>
      <c r="G993" s="21" t="s">
        <v>8094</v>
      </c>
      <c r="H993" s="23" t="s">
        <v>8095</v>
      </c>
      <c r="I993" s="21" t="s">
        <v>8096</v>
      </c>
      <c r="J993" s="24" t="s">
        <v>8097</v>
      </c>
      <c r="K993" s="19"/>
      <c r="L993" s="19"/>
      <c r="M993" s="19" t="s">
        <v>110</v>
      </c>
      <c r="N993" s="19"/>
      <c r="O993" s="19"/>
      <c r="P993" s="19"/>
      <c r="Q993" s="25" t="s">
        <v>2797</v>
      </c>
      <c r="R993" s="25">
        <v>67.0</v>
      </c>
      <c r="S993" s="19" t="s">
        <v>159</v>
      </c>
      <c r="T993" s="19"/>
      <c r="U993" s="31"/>
      <c r="V993" s="31" t="s">
        <v>935</v>
      </c>
      <c r="W993" s="4"/>
      <c r="X993" s="4"/>
      <c r="Y993" s="4"/>
      <c r="Z993" s="4"/>
    </row>
    <row r="994" ht="15.0" hidden="1" customHeight="1">
      <c r="A994" s="19" t="s">
        <v>8098</v>
      </c>
      <c r="B994" s="19" t="s">
        <v>8098</v>
      </c>
      <c r="C994" s="20" t="s">
        <v>8099</v>
      </c>
      <c r="D994" s="20" t="s">
        <v>261</v>
      </c>
      <c r="E994" s="20" t="s">
        <v>89</v>
      </c>
      <c r="F994" s="21">
        <v>2013.0</v>
      </c>
      <c r="G994" s="21" t="s">
        <v>8100</v>
      </c>
      <c r="H994" s="23" t="s">
        <v>8101</v>
      </c>
      <c r="I994" s="21" t="s">
        <v>8102</v>
      </c>
      <c r="J994" s="24" t="s">
        <v>8103</v>
      </c>
      <c r="K994" s="19" t="s">
        <v>8104</v>
      </c>
      <c r="L994" s="24" t="s">
        <v>8105</v>
      </c>
      <c r="M994" s="19" t="s">
        <v>110</v>
      </c>
      <c r="N994" s="19"/>
      <c r="O994" s="19"/>
      <c r="P994" s="19" t="s">
        <v>212</v>
      </c>
      <c r="Q994" s="25" t="s">
        <v>3708</v>
      </c>
      <c r="R994" s="25"/>
      <c r="S994" s="19" t="s">
        <v>101</v>
      </c>
      <c r="T994" s="19"/>
      <c r="U994" s="25"/>
      <c r="V994" s="25"/>
      <c r="W994" s="4"/>
      <c r="X994" s="4"/>
      <c r="Y994" s="4"/>
      <c r="Z994" s="4"/>
    </row>
    <row r="995" ht="15.0" hidden="1" customHeight="1">
      <c r="A995" s="19" t="s">
        <v>8106</v>
      </c>
      <c r="B995" s="19" t="s">
        <v>8107</v>
      </c>
      <c r="C995" s="20" t="s">
        <v>694</v>
      </c>
      <c r="D995" s="20" t="s">
        <v>695</v>
      </c>
      <c r="E995" s="20" t="s">
        <v>89</v>
      </c>
      <c r="F995" s="21">
        <v>2016.0</v>
      </c>
      <c r="G995" s="21" t="s">
        <v>8108</v>
      </c>
      <c r="H995" s="23" t="s">
        <v>8109</v>
      </c>
      <c r="I995" s="21" t="s">
        <v>8110</v>
      </c>
      <c r="J995" s="19" t="s">
        <v>8111</v>
      </c>
      <c r="K995" s="19"/>
      <c r="L995" s="19"/>
      <c r="M995" s="19" t="s">
        <v>110</v>
      </c>
      <c r="N995" s="19"/>
      <c r="O995" s="19" t="s">
        <v>1249</v>
      </c>
      <c r="P995" s="52" t="s">
        <v>212</v>
      </c>
      <c r="Q995" s="25" t="s">
        <v>158</v>
      </c>
      <c r="R995" s="25">
        <v>40.0</v>
      </c>
      <c r="S995" s="19" t="s">
        <v>101</v>
      </c>
      <c r="T995" s="19"/>
      <c r="U995" s="25"/>
      <c r="V995" s="25"/>
      <c r="W995" s="4"/>
      <c r="X995" s="4"/>
      <c r="Y995" s="4"/>
      <c r="Z995" s="4"/>
    </row>
    <row r="996" ht="15.0" customHeight="1">
      <c r="A996" s="19" t="s">
        <v>8112</v>
      </c>
      <c r="B996" s="19" t="s">
        <v>8113</v>
      </c>
      <c r="C996" s="20" t="s">
        <v>724</v>
      </c>
      <c r="D996" s="20" t="s">
        <v>88</v>
      </c>
      <c r="E996" s="21" t="s">
        <v>89</v>
      </c>
      <c r="F996" s="21">
        <v>1990.0</v>
      </c>
      <c r="G996" s="21" t="s">
        <v>8114</v>
      </c>
      <c r="H996" s="23" t="s">
        <v>8115</v>
      </c>
      <c r="I996" s="21" t="s">
        <v>8116</v>
      </c>
      <c r="J996" s="24" t="s">
        <v>8117</v>
      </c>
      <c r="K996" s="19" t="s">
        <v>8118</v>
      </c>
      <c r="L996" s="24" t="s">
        <v>8119</v>
      </c>
      <c r="M996" s="19" t="s">
        <v>96</v>
      </c>
      <c r="N996" s="19" t="s">
        <v>8120</v>
      </c>
      <c r="O996" s="19" t="s">
        <v>731</v>
      </c>
      <c r="P996" s="19"/>
      <c r="Q996" s="25" t="s">
        <v>8121</v>
      </c>
      <c r="R996" s="25" t="s">
        <v>1528</v>
      </c>
      <c r="S996" s="19" t="s">
        <v>101</v>
      </c>
      <c r="T996" s="19"/>
      <c r="U996" s="25"/>
      <c r="V996" s="25"/>
      <c r="W996" s="4"/>
      <c r="X996" s="4"/>
      <c r="Y996" s="4"/>
      <c r="Z996" s="4"/>
    </row>
    <row r="997" ht="15.0" hidden="1" customHeight="1">
      <c r="A997" s="19" t="s">
        <v>8122</v>
      </c>
      <c r="B997" s="19" t="s">
        <v>8123</v>
      </c>
      <c r="C997" s="20" t="s">
        <v>8124</v>
      </c>
      <c r="D997" s="20" t="s">
        <v>400</v>
      </c>
      <c r="E997" s="20" t="s">
        <v>89</v>
      </c>
      <c r="F997" s="21">
        <v>1985.0</v>
      </c>
      <c r="G997" s="21" t="s">
        <v>8125</v>
      </c>
      <c r="H997" s="30" t="s">
        <v>8126</v>
      </c>
      <c r="I997" s="21" t="s">
        <v>8127</v>
      </c>
      <c r="J997" s="19"/>
      <c r="K997" s="19" t="s">
        <v>8128</v>
      </c>
      <c r="L997" s="24" t="s">
        <v>8129</v>
      </c>
      <c r="M997" s="19" t="s">
        <v>110</v>
      </c>
      <c r="N997" s="19"/>
      <c r="O997" s="19" t="s">
        <v>221</v>
      </c>
      <c r="P997" s="19"/>
      <c r="Q997" s="25" t="s">
        <v>8130</v>
      </c>
      <c r="R997" s="29">
        <v>1700.0</v>
      </c>
      <c r="S997" s="19" t="s">
        <v>101</v>
      </c>
      <c r="T997" s="19"/>
      <c r="U997" s="25"/>
      <c r="V997" s="25"/>
      <c r="W997" s="4"/>
      <c r="X997" s="4"/>
      <c r="Y997" s="4"/>
      <c r="Z997" s="4"/>
    </row>
    <row r="998" ht="15.0" customHeight="1">
      <c r="A998" s="19" t="s">
        <v>8131</v>
      </c>
      <c r="B998" s="19" t="s">
        <v>8132</v>
      </c>
      <c r="C998" s="20" t="s">
        <v>8133</v>
      </c>
      <c r="D998" s="20" t="s">
        <v>7160</v>
      </c>
      <c r="E998" s="20" t="s">
        <v>460</v>
      </c>
      <c r="F998" s="22">
        <v>29769.0</v>
      </c>
      <c r="G998" s="21" t="s">
        <v>8134</v>
      </c>
      <c r="H998" s="23" t="s">
        <v>8135</v>
      </c>
      <c r="I998" s="21" t="s">
        <v>8136</v>
      </c>
      <c r="J998" s="24" t="s">
        <v>8137</v>
      </c>
      <c r="K998" s="19"/>
      <c r="L998" s="19"/>
      <c r="M998" s="19" t="s">
        <v>96</v>
      </c>
      <c r="N998" s="19" t="s">
        <v>8138</v>
      </c>
      <c r="O998" s="19" t="s">
        <v>648</v>
      </c>
      <c r="P998" s="19" t="s">
        <v>134</v>
      </c>
      <c r="Q998" s="25" t="s">
        <v>8139</v>
      </c>
      <c r="R998" s="29">
        <v>242371.0</v>
      </c>
      <c r="S998" s="19" t="s">
        <v>101</v>
      </c>
      <c r="T998" s="19"/>
      <c r="U998" s="25"/>
      <c r="V998" s="25"/>
      <c r="W998" s="4"/>
      <c r="X998" s="4"/>
      <c r="Y998" s="4"/>
      <c r="Z998" s="4"/>
    </row>
    <row r="999" ht="15.0" hidden="1" customHeight="1">
      <c r="A999" s="19" t="s">
        <v>8140</v>
      </c>
      <c r="B999" s="19" t="s">
        <v>8140</v>
      </c>
      <c r="C999" s="20" t="s">
        <v>8141</v>
      </c>
      <c r="D999" s="20" t="s">
        <v>8142</v>
      </c>
      <c r="E999" s="21" t="s">
        <v>1111</v>
      </c>
      <c r="F999" s="22">
        <v>40575.0</v>
      </c>
      <c r="G999" s="21" t="s">
        <v>8143</v>
      </c>
      <c r="H999" s="30" t="s">
        <v>8144</v>
      </c>
      <c r="I999" s="21" t="s">
        <v>8145</v>
      </c>
      <c r="J999" s="24" t="s">
        <v>8146</v>
      </c>
      <c r="K999" s="19" t="s">
        <v>8147</v>
      </c>
      <c r="L999" s="24" t="s">
        <v>8148</v>
      </c>
      <c r="M999" s="19" t="s">
        <v>110</v>
      </c>
      <c r="N999" s="19"/>
      <c r="O999" s="19" t="s">
        <v>8149</v>
      </c>
      <c r="P999" s="19"/>
      <c r="Q999" s="25" t="s">
        <v>2507</v>
      </c>
      <c r="R999" s="25">
        <v>52.0</v>
      </c>
      <c r="S999" s="19" t="s">
        <v>159</v>
      </c>
      <c r="T999" s="19" t="s">
        <v>8150</v>
      </c>
      <c r="U999" s="31"/>
      <c r="V999" s="31" t="s">
        <v>935</v>
      </c>
      <c r="W999" s="4"/>
      <c r="X999" s="4"/>
      <c r="Y999" s="4"/>
      <c r="Z999" s="4"/>
    </row>
    <row r="1000" ht="15.0" customHeight="1">
      <c r="A1000" s="19" t="s">
        <v>8151</v>
      </c>
      <c r="B1000" s="19" t="s">
        <v>8152</v>
      </c>
      <c r="C1000" s="20" t="s">
        <v>858</v>
      </c>
      <c r="D1000" s="20" t="s">
        <v>993</v>
      </c>
      <c r="E1000" s="20" t="s">
        <v>860</v>
      </c>
      <c r="F1000" s="21">
        <v>1980.0</v>
      </c>
      <c r="G1000" s="21" t="s">
        <v>8153</v>
      </c>
      <c r="H1000" s="30" t="s">
        <v>8154</v>
      </c>
      <c r="I1000" s="21" t="s">
        <v>8155</v>
      </c>
      <c r="J1000" s="24" t="s">
        <v>8156</v>
      </c>
      <c r="K1000" s="19"/>
      <c r="L1000" s="19"/>
      <c r="M1000" s="19" t="s">
        <v>96</v>
      </c>
      <c r="N1000" s="19" t="s">
        <v>8157</v>
      </c>
      <c r="O1000" s="35" t="s">
        <v>182</v>
      </c>
      <c r="P1000" s="67">
        <v>100000.0</v>
      </c>
      <c r="Q1000" s="25" t="s">
        <v>8158</v>
      </c>
      <c r="R1000" s="29">
        <v>8000.0</v>
      </c>
      <c r="S1000" s="19" t="s">
        <v>159</v>
      </c>
      <c r="T1000" s="19" t="s">
        <v>8159</v>
      </c>
      <c r="U1000" s="25"/>
      <c r="V1000" s="25">
        <v>2020.0</v>
      </c>
      <c r="W1000" s="4"/>
      <c r="X1000" s="4"/>
      <c r="Y1000" s="4"/>
      <c r="Z1000" s="4"/>
    </row>
    <row r="1001" ht="15.0" hidden="1" customHeight="1">
      <c r="A1001" s="19" t="s">
        <v>8160</v>
      </c>
      <c r="B1001" s="19" t="s">
        <v>8160</v>
      </c>
      <c r="C1001" s="20" t="s">
        <v>8161</v>
      </c>
      <c r="D1001" s="20" t="s">
        <v>88</v>
      </c>
      <c r="E1001" s="20" t="s">
        <v>89</v>
      </c>
      <c r="F1001" s="21">
        <v>1997.0</v>
      </c>
      <c r="G1001" s="21" t="s">
        <v>8162</v>
      </c>
      <c r="H1001" s="23" t="s">
        <v>8163</v>
      </c>
      <c r="I1001" s="21" t="s">
        <v>8164</v>
      </c>
      <c r="J1001" s="24" t="s">
        <v>8165</v>
      </c>
      <c r="K1001" s="19" t="s">
        <v>8166</v>
      </c>
      <c r="L1001" s="24" t="s">
        <v>8167</v>
      </c>
      <c r="M1001" s="19" t="s">
        <v>110</v>
      </c>
      <c r="N1001" s="19"/>
      <c r="O1001" s="19"/>
      <c r="P1001" s="19" t="s">
        <v>266</v>
      </c>
      <c r="Q1001" s="25"/>
      <c r="R1001" s="25">
        <v>19.0</v>
      </c>
      <c r="S1001" s="21" t="s">
        <v>159</v>
      </c>
      <c r="T1001" s="21" t="s">
        <v>8168</v>
      </c>
      <c r="U1001" s="38"/>
      <c r="V1001" s="38">
        <v>42843.0</v>
      </c>
      <c r="W1001" s="4"/>
      <c r="X1001" s="4"/>
      <c r="Y1001" s="4"/>
      <c r="Z1001" s="4"/>
    </row>
    <row r="1002" ht="15.0" hidden="1" customHeight="1">
      <c r="A1002" s="19" t="s">
        <v>8169</v>
      </c>
      <c r="B1002" s="25" t="s">
        <v>8170</v>
      </c>
      <c r="C1002" s="20" t="s">
        <v>4138</v>
      </c>
      <c r="D1002" s="20" t="s">
        <v>188</v>
      </c>
      <c r="E1002" s="20" t="s">
        <v>89</v>
      </c>
      <c r="F1002" s="21">
        <v>1947.0</v>
      </c>
      <c r="G1002" s="21" t="s">
        <v>8171</v>
      </c>
      <c r="H1002" s="23" t="s">
        <v>8172</v>
      </c>
      <c r="I1002" s="21" t="s">
        <v>8173</v>
      </c>
      <c r="J1002" s="24" t="s">
        <v>8174</v>
      </c>
      <c r="K1002" s="19"/>
      <c r="L1002" s="19"/>
      <c r="M1002" s="19" t="s">
        <v>110</v>
      </c>
      <c r="N1002" s="19"/>
      <c r="O1002" s="19"/>
      <c r="P1002" s="19"/>
      <c r="Q1002" s="25" t="s">
        <v>8175</v>
      </c>
      <c r="R1002" s="25"/>
      <c r="S1002" s="19" t="s">
        <v>101</v>
      </c>
      <c r="T1002" s="19"/>
      <c r="U1002" s="25"/>
      <c r="V1002" s="25"/>
      <c r="W1002" s="4"/>
      <c r="X1002" s="4"/>
      <c r="Y1002" s="4"/>
      <c r="Z1002" s="4"/>
    </row>
    <row r="1003" ht="15.0" hidden="1" customHeight="1">
      <c r="A1003" s="19" t="s">
        <v>8176</v>
      </c>
      <c r="B1003" s="19" t="s">
        <v>8177</v>
      </c>
      <c r="C1003" s="20" t="s">
        <v>938</v>
      </c>
      <c r="D1003" s="20" t="s">
        <v>939</v>
      </c>
      <c r="E1003" s="20" t="s">
        <v>89</v>
      </c>
      <c r="F1003" s="21">
        <v>2005.0</v>
      </c>
      <c r="G1003" s="21" t="s">
        <v>8178</v>
      </c>
      <c r="H1003" s="23" t="s">
        <v>8179</v>
      </c>
      <c r="I1003" s="21" t="s">
        <v>8180</v>
      </c>
      <c r="J1003" s="24" t="s">
        <v>8181</v>
      </c>
      <c r="K1003" s="19"/>
      <c r="L1003" s="19"/>
      <c r="M1003" s="19" t="s">
        <v>110</v>
      </c>
      <c r="N1003" s="19"/>
      <c r="O1003" s="19" t="s">
        <v>133</v>
      </c>
      <c r="P1003" s="19" t="s">
        <v>984</v>
      </c>
      <c r="Q1003" s="25" t="s">
        <v>8182</v>
      </c>
      <c r="R1003" s="25">
        <v>120.0</v>
      </c>
      <c r="S1003" s="19" t="s">
        <v>159</v>
      </c>
      <c r="T1003" s="19" t="s">
        <v>8183</v>
      </c>
      <c r="U1003" s="38"/>
      <c r="V1003" s="38">
        <v>43472.0</v>
      </c>
      <c r="W1003" s="4"/>
      <c r="X1003" s="4"/>
      <c r="Y1003" s="4"/>
      <c r="Z1003" s="4"/>
    </row>
    <row r="1004" ht="15.0" hidden="1" customHeight="1">
      <c r="A1004" s="19" t="s">
        <v>8184</v>
      </c>
      <c r="B1004" s="19" t="s">
        <v>8185</v>
      </c>
      <c r="C1004" s="20" t="s">
        <v>8186</v>
      </c>
      <c r="D1004" s="20" t="s">
        <v>3620</v>
      </c>
      <c r="E1004" s="20" t="s">
        <v>3621</v>
      </c>
      <c r="F1004" s="21">
        <v>2004.0</v>
      </c>
      <c r="G1004" s="21" t="s">
        <v>8187</v>
      </c>
      <c r="H1004" s="23" t="s">
        <v>8188</v>
      </c>
      <c r="I1004" s="21" t="s">
        <v>8189</v>
      </c>
      <c r="J1004" s="24" t="s">
        <v>8190</v>
      </c>
      <c r="K1004" s="19"/>
      <c r="L1004" s="19"/>
      <c r="M1004" s="19" t="s">
        <v>110</v>
      </c>
      <c r="N1004" s="19"/>
      <c r="O1004" s="19"/>
      <c r="P1004" s="19"/>
      <c r="Q1004" s="25" t="s">
        <v>732</v>
      </c>
      <c r="R1004" s="25">
        <v>138.0</v>
      </c>
      <c r="S1004" s="19" t="s">
        <v>101</v>
      </c>
      <c r="T1004" s="19"/>
      <c r="U1004" s="25"/>
      <c r="V1004" s="25"/>
      <c r="W1004" s="4"/>
      <c r="X1004" s="4"/>
      <c r="Y1004" s="4"/>
      <c r="Z1004" s="4"/>
    </row>
    <row r="1005" ht="15.0" customHeight="1">
      <c r="A1005" s="19" t="s">
        <v>8191</v>
      </c>
      <c r="B1005" s="19" t="s">
        <v>8192</v>
      </c>
      <c r="C1005" s="20" t="s">
        <v>388</v>
      </c>
      <c r="D1005" s="20" t="s">
        <v>88</v>
      </c>
      <c r="E1005" s="20" t="s">
        <v>89</v>
      </c>
      <c r="F1005" s="21">
        <v>1972.0</v>
      </c>
      <c r="G1005" s="21" t="s">
        <v>8193</v>
      </c>
      <c r="H1005" s="23" t="s">
        <v>8194</v>
      </c>
      <c r="I1005" s="21" t="s">
        <v>8195</v>
      </c>
      <c r="J1005" s="24" t="s">
        <v>8196</v>
      </c>
      <c r="K1005" s="19" t="s">
        <v>8197</v>
      </c>
      <c r="L1005" s="24" t="s">
        <v>8198</v>
      </c>
      <c r="M1005" s="19" t="s">
        <v>96</v>
      </c>
      <c r="N1005" s="19" t="s">
        <v>8199</v>
      </c>
      <c r="O1005" s="19" t="s">
        <v>648</v>
      </c>
      <c r="P1005" s="19" t="s">
        <v>8200</v>
      </c>
      <c r="Q1005" s="25" t="s">
        <v>223</v>
      </c>
      <c r="R1005" s="25">
        <v>69.0</v>
      </c>
      <c r="S1005" s="19" t="s">
        <v>101</v>
      </c>
      <c r="T1005" s="19"/>
      <c r="U1005" s="25"/>
      <c r="V1005" s="25"/>
      <c r="W1005" s="4"/>
      <c r="X1005" s="4"/>
      <c r="Y1005" s="4"/>
      <c r="Z1005" s="4"/>
    </row>
    <row r="1006" ht="15.0" customHeight="1">
      <c r="A1006" s="19" t="s">
        <v>8201</v>
      </c>
      <c r="B1006" s="19" t="s">
        <v>8202</v>
      </c>
      <c r="C1006" s="20" t="s">
        <v>376</v>
      </c>
      <c r="D1006" s="20" t="s">
        <v>88</v>
      </c>
      <c r="E1006" s="20" t="s">
        <v>89</v>
      </c>
      <c r="F1006" s="22">
        <v>25037.0</v>
      </c>
      <c r="G1006" s="21" t="s">
        <v>8203</v>
      </c>
      <c r="H1006" s="23" t="s">
        <v>8204</v>
      </c>
      <c r="I1006" s="21" t="s">
        <v>8205</v>
      </c>
      <c r="J1006" s="24" t="s">
        <v>8206</v>
      </c>
      <c r="K1006" s="19" t="s">
        <v>8207</v>
      </c>
      <c r="L1006" s="24" t="s">
        <v>8208</v>
      </c>
      <c r="M1006" s="19" t="s">
        <v>96</v>
      </c>
      <c r="N1006" s="19" t="s">
        <v>8209</v>
      </c>
      <c r="O1006" s="19" t="s">
        <v>371</v>
      </c>
      <c r="P1006" s="19" t="s">
        <v>2108</v>
      </c>
      <c r="Q1006" s="25" t="s">
        <v>8210</v>
      </c>
      <c r="R1006" s="29">
        <v>110800.0</v>
      </c>
      <c r="S1006" s="19" t="s">
        <v>101</v>
      </c>
      <c r="T1006" s="19"/>
      <c r="U1006" s="25"/>
      <c r="V1006" s="25"/>
      <c r="W1006" s="4"/>
      <c r="X1006" s="4"/>
      <c r="Y1006" s="4"/>
      <c r="Z1006" s="4"/>
    </row>
    <row r="1007" ht="15.0" hidden="1" customHeight="1">
      <c r="A1007" s="19" t="s">
        <v>8211</v>
      </c>
      <c r="B1007" s="19" t="s">
        <v>8212</v>
      </c>
      <c r="C1007" s="20" t="s">
        <v>284</v>
      </c>
      <c r="D1007" s="20" t="s">
        <v>188</v>
      </c>
      <c r="E1007" s="20" t="s">
        <v>89</v>
      </c>
      <c r="F1007" s="22">
        <v>42194.0</v>
      </c>
      <c r="G1007" s="21" t="s">
        <v>8213</v>
      </c>
      <c r="H1007" s="23" t="s">
        <v>8214</v>
      </c>
      <c r="I1007" s="21" t="s">
        <v>8215</v>
      </c>
      <c r="J1007" s="24" t="s">
        <v>8216</v>
      </c>
      <c r="K1007" s="19" t="s">
        <v>8217</v>
      </c>
      <c r="L1007" s="24" t="s">
        <v>8218</v>
      </c>
      <c r="M1007" s="19" t="s">
        <v>110</v>
      </c>
      <c r="N1007" s="19"/>
      <c r="O1007" s="19" t="s">
        <v>731</v>
      </c>
      <c r="P1007" s="19" t="s">
        <v>4540</v>
      </c>
      <c r="Q1007" s="25" t="s">
        <v>1399</v>
      </c>
      <c r="R1007" s="25">
        <v>114.0</v>
      </c>
      <c r="S1007" s="19" t="s">
        <v>159</v>
      </c>
      <c r="T1007" s="19" t="s">
        <v>5175</v>
      </c>
      <c r="U1007" s="25"/>
      <c r="V1007" s="25">
        <v>2019.0</v>
      </c>
      <c r="W1007" s="4"/>
      <c r="X1007" s="4"/>
      <c r="Y1007" s="4"/>
      <c r="Z1007" s="4"/>
    </row>
    <row r="1008" ht="15.0" customHeight="1">
      <c r="A1008" s="19" t="s">
        <v>8219</v>
      </c>
      <c r="B1008" s="19" t="s">
        <v>8220</v>
      </c>
      <c r="C1008" s="20" t="s">
        <v>20</v>
      </c>
      <c r="D1008" s="20" t="s">
        <v>4460</v>
      </c>
      <c r="E1008" s="20" t="s">
        <v>89</v>
      </c>
      <c r="F1008" s="21">
        <v>1996.0</v>
      </c>
      <c r="G1008" s="21" t="s">
        <v>8221</v>
      </c>
      <c r="H1008" s="30" t="s">
        <v>8222</v>
      </c>
      <c r="I1008" s="21" t="s">
        <v>8223</v>
      </c>
      <c r="J1008" s="19"/>
      <c r="K1008" s="19" t="s">
        <v>8224</v>
      </c>
      <c r="L1008" s="24" t="s">
        <v>8225</v>
      </c>
      <c r="M1008" s="19" t="s">
        <v>96</v>
      </c>
      <c r="N1008" s="19" t="s">
        <v>8226</v>
      </c>
      <c r="O1008" s="19" t="s">
        <v>182</v>
      </c>
      <c r="P1008" s="19" t="s">
        <v>672</v>
      </c>
      <c r="Q1008" s="25"/>
      <c r="R1008" s="29">
        <v>46000.0</v>
      </c>
      <c r="S1008" s="19" t="s">
        <v>101</v>
      </c>
      <c r="T1008" s="19"/>
      <c r="U1008" s="25"/>
      <c r="V1008" s="25"/>
      <c r="W1008" s="4"/>
      <c r="X1008" s="4"/>
      <c r="Y1008" s="4"/>
      <c r="Z1008" s="4"/>
    </row>
    <row r="1009" ht="15.0" hidden="1" customHeight="1">
      <c r="A1009" s="19" t="s">
        <v>8227</v>
      </c>
      <c r="B1009" s="19" t="s">
        <v>8227</v>
      </c>
      <c r="C1009" s="20" t="s">
        <v>284</v>
      </c>
      <c r="D1009" s="20" t="s">
        <v>188</v>
      </c>
      <c r="E1009" s="20" t="s">
        <v>89</v>
      </c>
      <c r="F1009" s="21">
        <v>2014.0</v>
      </c>
      <c r="G1009" s="21" t="s">
        <v>8228</v>
      </c>
      <c r="H1009" s="23" t="s">
        <v>8229</v>
      </c>
      <c r="I1009" s="21" t="s">
        <v>8230</v>
      </c>
      <c r="J1009" s="24" t="s">
        <v>8231</v>
      </c>
      <c r="K1009" s="19" t="s">
        <v>8232</v>
      </c>
      <c r="L1009" s="24" t="s">
        <v>8233</v>
      </c>
      <c r="M1009" s="19" t="s">
        <v>110</v>
      </c>
      <c r="N1009" s="19"/>
      <c r="O1009" s="19" t="s">
        <v>133</v>
      </c>
      <c r="P1009" s="19" t="s">
        <v>147</v>
      </c>
      <c r="Q1009" s="25" t="s">
        <v>1082</v>
      </c>
      <c r="R1009" s="25">
        <v>17.0</v>
      </c>
      <c r="S1009" s="21" t="s">
        <v>159</v>
      </c>
      <c r="T1009" s="21" t="s">
        <v>8234</v>
      </c>
      <c r="U1009" s="38"/>
      <c r="V1009" s="38">
        <v>43409.0</v>
      </c>
      <c r="W1009" s="4"/>
      <c r="X1009" s="4"/>
      <c r="Y1009" s="4"/>
      <c r="Z1009" s="4"/>
    </row>
    <row r="1010" ht="15.0" hidden="1" customHeight="1">
      <c r="A1010" s="19" t="s">
        <v>8235</v>
      </c>
      <c r="B1010" s="19" t="s">
        <v>8236</v>
      </c>
      <c r="C1010" s="20" t="s">
        <v>115</v>
      </c>
      <c r="D1010" s="20" t="s">
        <v>115</v>
      </c>
      <c r="E1010" s="20" t="s">
        <v>89</v>
      </c>
      <c r="F1010" s="21">
        <v>2016.0</v>
      </c>
      <c r="G1010" s="21" t="s">
        <v>8237</v>
      </c>
      <c r="H1010" s="23" t="s">
        <v>8238</v>
      </c>
      <c r="I1010" s="21" t="s">
        <v>8239</v>
      </c>
      <c r="J1010" s="24" t="s">
        <v>8240</v>
      </c>
      <c r="K1010" s="19"/>
      <c r="L1010" s="19"/>
      <c r="M1010" s="19" t="s">
        <v>110</v>
      </c>
      <c r="N1010" s="19"/>
      <c r="O1010" s="19"/>
      <c r="P1010" s="19"/>
      <c r="Q1010" s="25" t="s">
        <v>8241</v>
      </c>
      <c r="R1010" s="25" t="s">
        <v>3626</v>
      </c>
      <c r="S1010" s="21" t="s">
        <v>159</v>
      </c>
      <c r="T1010" s="21" t="s">
        <v>8242</v>
      </c>
      <c r="U1010" s="38"/>
      <c r="V1010" s="38">
        <v>43942.0</v>
      </c>
      <c r="W1010" s="4"/>
      <c r="X1010" s="4"/>
      <c r="Y1010" s="4"/>
      <c r="Z1010" s="4"/>
    </row>
    <row r="1011" ht="15.0" hidden="1" customHeight="1">
      <c r="A1011" s="19" t="s">
        <v>8243</v>
      </c>
      <c r="B1011" s="19" t="s">
        <v>8243</v>
      </c>
      <c r="C1011" s="20" t="s">
        <v>4138</v>
      </c>
      <c r="D1011" s="20" t="s">
        <v>188</v>
      </c>
      <c r="E1011" s="20" t="s">
        <v>89</v>
      </c>
      <c r="F1011" s="21">
        <v>2002.0</v>
      </c>
      <c r="G1011" s="21" t="s">
        <v>8244</v>
      </c>
      <c r="H1011" s="23" t="s">
        <v>8245</v>
      </c>
      <c r="I1011" s="21" t="s">
        <v>8243</v>
      </c>
      <c r="J1011" s="24" t="s">
        <v>8246</v>
      </c>
      <c r="K1011" s="19"/>
      <c r="L1011" s="19"/>
      <c r="M1011" s="19" t="s">
        <v>110</v>
      </c>
      <c r="N1011" s="19"/>
      <c r="O1011" s="19"/>
      <c r="P1011" s="19"/>
      <c r="Q1011" s="25" t="s">
        <v>8247</v>
      </c>
      <c r="R1011" s="25">
        <v>100.0</v>
      </c>
      <c r="S1011" s="19" t="s">
        <v>101</v>
      </c>
      <c r="T1011" s="19"/>
      <c r="U1011" s="25"/>
      <c r="V1011" s="25"/>
      <c r="W1011" s="4"/>
      <c r="X1011" s="4"/>
      <c r="Y1011" s="4"/>
      <c r="Z1011" s="4"/>
    </row>
    <row r="1012" ht="15.0" customHeight="1">
      <c r="A1012" s="19" t="s">
        <v>8248</v>
      </c>
      <c r="B1012" s="19" t="s">
        <v>8249</v>
      </c>
      <c r="C1012" s="20" t="s">
        <v>1380</v>
      </c>
      <c r="D1012" s="20" t="s">
        <v>188</v>
      </c>
      <c r="E1012" s="20" t="s">
        <v>89</v>
      </c>
      <c r="F1012" s="21">
        <v>1983.0</v>
      </c>
      <c r="G1012" s="21" t="s">
        <v>8250</v>
      </c>
      <c r="H1012" s="23" t="s">
        <v>8251</v>
      </c>
      <c r="I1012" s="21" t="s">
        <v>8252</v>
      </c>
      <c r="J1012" s="19"/>
      <c r="K1012" s="19" t="s">
        <v>8253</v>
      </c>
      <c r="L1012" s="19"/>
      <c r="M1012" s="19" t="s">
        <v>96</v>
      </c>
      <c r="N1012" s="19" t="s">
        <v>8254</v>
      </c>
      <c r="O1012" s="19"/>
      <c r="P1012" s="19" t="s">
        <v>593</v>
      </c>
      <c r="Q1012" s="25" t="s">
        <v>3708</v>
      </c>
      <c r="R1012" s="25">
        <v>13.0</v>
      </c>
      <c r="S1012" s="19" t="s">
        <v>101</v>
      </c>
      <c r="T1012" s="19"/>
      <c r="U1012" s="25"/>
      <c r="V1012" s="25"/>
      <c r="W1012" s="4"/>
      <c r="X1012" s="4"/>
      <c r="Y1012" s="4"/>
      <c r="Z1012" s="4"/>
    </row>
    <row r="1013" ht="15.0" hidden="1" customHeight="1">
      <c r="A1013" s="19" t="s">
        <v>8255</v>
      </c>
      <c r="B1013" s="19" t="s">
        <v>8256</v>
      </c>
      <c r="C1013" s="20" t="s">
        <v>1392</v>
      </c>
      <c r="D1013" s="20" t="s">
        <v>88</v>
      </c>
      <c r="E1013" s="20" t="s">
        <v>89</v>
      </c>
      <c r="F1013" s="21">
        <v>1994.0</v>
      </c>
      <c r="G1013" s="21" t="s">
        <v>8257</v>
      </c>
      <c r="H1013" s="23" t="s">
        <v>8258</v>
      </c>
      <c r="I1013" s="19"/>
      <c r="J1013" s="24" t="s">
        <v>8259</v>
      </c>
      <c r="K1013" s="19" t="s">
        <v>8260</v>
      </c>
      <c r="L1013" s="24" t="s">
        <v>8259</v>
      </c>
      <c r="M1013" s="19" t="s">
        <v>110</v>
      </c>
      <c r="N1013" s="19"/>
      <c r="O1013" s="19"/>
      <c r="P1013" s="19"/>
      <c r="Q1013" s="25"/>
      <c r="R1013" s="25"/>
      <c r="S1013" s="19" t="s">
        <v>101</v>
      </c>
      <c r="T1013" s="19"/>
      <c r="U1013" s="25"/>
      <c r="V1013" s="25"/>
      <c r="W1013" s="4"/>
      <c r="X1013" s="4"/>
      <c r="Y1013" s="4"/>
      <c r="Z1013" s="4"/>
    </row>
    <row r="1014" ht="15.0" hidden="1" customHeight="1">
      <c r="A1014" s="19" t="s">
        <v>8261</v>
      </c>
      <c r="B1014" s="19" t="s">
        <v>8261</v>
      </c>
      <c r="C1014" s="20" t="s">
        <v>8262</v>
      </c>
      <c r="D1014" s="20" t="s">
        <v>8263</v>
      </c>
      <c r="E1014" s="20" t="s">
        <v>105</v>
      </c>
      <c r="F1014" s="40">
        <v>40664.0</v>
      </c>
      <c r="G1014" s="21" t="s">
        <v>8264</v>
      </c>
      <c r="H1014" s="23" t="s">
        <v>8265</v>
      </c>
      <c r="I1014" s="21" t="s">
        <v>8266</v>
      </c>
      <c r="J1014" s="24" t="s">
        <v>8267</v>
      </c>
      <c r="K1014" s="19"/>
      <c r="L1014" s="19"/>
      <c r="M1014" s="19" t="s">
        <v>110</v>
      </c>
      <c r="N1014" s="19"/>
      <c r="O1014" s="19"/>
      <c r="P1014" s="19"/>
      <c r="Q1014" s="25"/>
      <c r="R1014" s="25"/>
      <c r="S1014" s="19"/>
      <c r="T1014" s="19"/>
      <c r="U1014" s="25"/>
      <c r="V1014" s="25"/>
      <c r="W1014" s="4"/>
      <c r="X1014" s="4"/>
      <c r="Y1014" s="4"/>
      <c r="Z1014" s="4"/>
    </row>
    <row r="1015" ht="15.0" hidden="1" customHeight="1">
      <c r="A1015" s="19" t="s">
        <v>8268</v>
      </c>
      <c r="B1015" s="19" t="s">
        <v>8269</v>
      </c>
      <c r="C1015" s="20" t="s">
        <v>8270</v>
      </c>
      <c r="D1015" s="20" t="s">
        <v>920</v>
      </c>
      <c r="E1015" s="32" t="s">
        <v>89</v>
      </c>
      <c r="F1015" s="19"/>
      <c r="G1015" s="21" t="s">
        <v>8271</v>
      </c>
      <c r="H1015" s="23" t="s">
        <v>8272</v>
      </c>
      <c r="I1015" s="21" t="s">
        <v>8273</v>
      </c>
      <c r="J1015" s="19"/>
      <c r="K1015" s="19"/>
      <c r="L1015" s="19"/>
      <c r="M1015" s="19" t="s">
        <v>110</v>
      </c>
      <c r="N1015" s="19"/>
      <c r="O1015" s="19"/>
      <c r="P1015" s="19" t="s">
        <v>8274</v>
      </c>
      <c r="Q1015" s="25" t="s">
        <v>8275</v>
      </c>
      <c r="R1015" s="25"/>
      <c r="S1015" s="19" t="s">
        <v>101</v>
      </c>
      <c r="T1015" s="19"/>
      <c r="U1015" s="25"/>
      <c r="V1015" s="25"/>
      <c r="W1015" s="4"/>
      <c r="X1015" s="4"/>
      <c r="Y1015" s="4"/>
      <c r="Z1015" s="4"/>
    </row>
    <row r="1016" ht="15.0" customHeight="1">
      <c r="A1016" s="19" t="s">
        <v>8276</v>
      </c>
      <c r="B1016" s="19" t="s">
        <v>8277</v>
      </c>
      <c r="C1016" s="20" t="s">
        <v>2206</v>
      </c>
      <c r="D1016" s="20" t="s">
        <v>88</v>
      </c>
      <c r="E1016" s="20" t="s">
        <v>89</v>
      </c>
      <c r="F1016" s="21">
        <v>1983.0</v>
      </c>
      <c r="G1016" s="21" t="s">
        <v>8278</v>
      </c>
      <c r="H1016" s="30" t="s">
        <v>8279</v>
      </c>
      <c r="I1016" s="21" t="s">
        <v>8280</v>
      </c>
      <c r="J1016" s="24" t="s">
        <v>8281</v>
      </c>
      <c r="K1016" s="19"/>
      <c r="L1016" s="19"/>
      <c r="M1016" s="19" t="s">
        <v>96</v>
      </c>
      <c r="N1016" s="19" t="s">
        <v>8282</v>
      </c>
      <c r="O1016" s="19" t="s">
        <v>648</v>
      </c>
      <c r="P1016" s="28" t="s">
        <v>8283</v>
      </c>
      <c r="Q1016" s="25" t="s">
        <v>8284</v>
      </c>
      <c r="R1016" s="29">
        <v>10600.0</v>
      </c>
      <c r="S1016" s="19" t="s">
        <v>101</v>
      </c>
      <c r="T1016" s="19"/>
      <c r="U1016" s="25"/>
      <c r="V1016" s="25"/>
      <c r="W1016" s="4"/>
      <c r="X1016" s="4"/>
      <c r="Y1016" s="4"/>
      <c r="Z1016" s="4"/>
    </row>
    <row r="1017" ht="15.0" hidden="1" customHeight="1">
      <c r="A1017" s="19" t="s">
        <v>8285</v>
      </c>
      <c r="B1017" s="19" t="s">
        <v>8286</v>
      </c>
      <c r="C1017" s="20" t="s">
        <v>8287</v>
      </c>
      <c r="D1017" s="20" t="s">
        <v>7169</v>
      </c>
      <c r="E1017" s="20" t="s">
        <v>7170</v>
      </c>
      <c r="F1017" s="21">
        <v>2013.0</v>
      </c>
      <c r="G1017" s="21" t="s">
        <v>8288</v>
      </c>
      <c r="H1017" s="30" t="s">
        <v>8289</v>
      </c>
      <c r="I1017" s="21" t="s">
        <v>8290</v>
      </c>
      <c r="J1017" s="24" t="s">
        <v>8291</v>
      </c>
      <c r="K1017" s="19"/>
      <c r="L1017" s="19"/>
      <c r="M1017" s="19" t="s">
        <v>110</v>
      </c>
      <c r="N1017" s="19"/>
      <c r="O1017" s="19" t="s">
        <v>700</v>
      </c>
      <c r="P1017" s="19" t="s">
        <v>4677</v>
      </c>
      <c r="Q1017" s="25" t="s">
        <v>203</v>
      </c>
      <c r="R1017" s="25" t="s">
        <v>8292</v>
      </c>
      <c r="S1017" s="19" t="s">
        <v>101</v>
      </c>
      <c r="T1017" s="19"/>
      <c r="U1017" s="25"/>
      <c r="V1017" s="25"/>
      <c r="W1017" s="4"/>
      <c r="X1017" s="4"/>
      <c r="Y1017" s="4"/>
      <c r="Z1017" s="4"/>
    </row>
    <row r="1018" ht="15.0" hidden="1" customHeight="1">
      <c r="A1018" s="19" t="s">
        <v>8293</v>
      </c>
      <c r="B1018" s="19" t="s">
        <v>8294</v>
      </c>
      <c r="C1018" s="20" t="s">
        <v>819</v>
      </c>
      <c r="D1018" s="20" t="s">
        <v>364</v>
      </c>
      <c r="E1018" s="20" t="s">
        <v>89</v>
      </c>
      <c r="F1018" s="21">
        <v>2013.0</v>
      </c>
      <c r="G1018" s="21" t="s">
        <v>8295</v>
      </c>
      <c r="H1018" s="23" t="s">
        <v>8296</v>
      </c>
      <c r="I1018" s="21" t="s">
        <v>8297</v>
      </c>
      <c r="J1018" s="24" t="s">
        <v>8298</v>
      </c>
      <c r="K1018" s="19" t="s">
        <v>8299</v>
      </c>
      <c r="L1018" s="24" t="s">
        <v>8300</v>
      </c>
      <c r="M1018" s="19" t="s">
        <v>110</v>
      </c>
      <c r="N1018" s="19"/>
      <c r="O1018" s="19" t="s">
        <v>700</v>
      </c>
      <c r="P1018" s="19" t="s">
        <v>453</v>
      </c>
      <c r="Q1018" s="25" t="s">
        <v>2426</v>
      </c>
      <c r="R1018" s="25">
        <v>27.0</v>
      </c>
      <c r="S1018" s="19" t="s">
        <v>159</v>
      </c>
      <c r="T1018" s="19" t="s">
        <v>8301</v>
      </c>
      <c r="U1018" s="36"/>
      <c r="V1018" s="36">
        <v>44105.0</v>
      </c>
      <c r="W1018" s="4"/>
      <c r="X1018" s="4"/>
      <c r="Y1018" s="4"/>
      <c r="Z1018" s="4"/>
    </row>
    <row r="1019" ht="15.0" hidden="1" customHeight="1">
      <c r="A1019" s="19" t="s">
        <v>8302</v>
      </c>
      <c r="B1019" s="19" t="s">
        <v>8303</v>
      </c>
      <c r="C1019" s="20" t="s">
        <v>388</v>
      </c>
      <c r="D1019" s="20" t="s">
        <v>88</v>
      </c>
      <c r="E1019" s="20" t="s">
        <v>89</v>
      </c>
      <c r="F1019" s="22">
        <v>40183.0</v>
      </c>
      <c r="G1019" s="21" t="s">
        <v>8304</v>
      </c>
      <c r="H1019" s="23" t="s">
        <v>8305</v>
      </c>
      <c r="I1019" s="21" t="s">
        <v>8306</v>
      </c>
      <c r="J1019" s="24" t="s">
        <v>8307</v>
      </c>
      <c r="K1019" s="19" t="s">
        <v>8308</v>
      </c>
      <c r="L1019" s="24" t="s">
        <v>8309</v>
      </c>
      <c r="M1019" s="19" t="s">
        <v>110</v>
      </c>
      <c r="N1019" s="19"/>
      <c r="O1019" s="19" t="s">
        <v>4804</v>
      </c>
      <c r="P1019" s="19" t="s">
        <v>8310</v>
      </c>
      <c r="Q1019" s="25" t="s">
        <v>4143</v>
      </c>
      <c r="R1019" s="29">
        <v>1085.0</v>
      </c>
      <c r="S1019" s="19" t="s">
        <v>159</v>
      </c>
      <c r="T1019" s="19" t="s">
        <v>8311</v>
      </c>
      <c r="U1019" s="59"/>
      <c r="V1019" s="59">
        <v>42496.0</v>
      </c>
      <c r="W1019" s="4"/>
      <c r="X1019" s="4"/>
      <c r="Y1019" s="4"/>
      <c r="Z1019" s="4"/>
    </row>
    <row r="1020" ht="15.0" hidden="1" customHeight="1">
      <c r="A1020" s="19" t="s">
        <v>8312</v>
      </c>
      <c r="B1020" s="19" t="s">
        <v>8313</v>
      </c>
      <c r="C1020" s="20" t="s">
        <v>8314</v>
      </c>
      <c r="D1020" s="20" t="s">
        <v>352</v>
      </c>
      <c r="E1020" s="20" t="s">
        <v>89</v>
      </c>
      <c r="F1020" s="21">
        <v>2012.0</v>
      </c>
      <c r="G1020" s="21" t="s">
        <v>8315</v>
      </c>
      <c r="H1020" s="23" t="s">
        <v>8316</v>
      </c>
      <c r="I1020" s="21" t="s">
        <v>8317</v>
      </c>
      <c r="J1020" s="24" t="s">
        <v>8318</v>
      </c>
      <c r="K1020" s="19" t="s">
        <v>8319</v>
      </c>
      <c r="L1020" s="24" t="s">
        <v>8320</v>
      </c>
      <c r="M1020" s="19" t="s">
        <v>110</v>
      </c>
      <c r="N1020" s="19"/>
      <c r="O1020" s="19" t="s">
        <v>6455</v>
      </c>
      <c r="P1020" s="19" t="s">
        <v>8321</v>
      </c>
      <c r="Q1020" s="25" t="s">
        <v>8322</v>
      </c>
      <c r="R1020" s="25">
        <v>229.0</v>
      </c>
      <c r="S1020" s="19" t="s">
        <v>101</v>
      </c>
      <c r="T1020" s="19"/>
      <c r="U1020" s="25"/>
      <c r="V1020" s="25"/>
      <c r="W1020" s="4"/>
      <c r="X1020" s="4"/>
      <c r="Y1020" s="4"/>
      <c r="Z1020" s="4"/>
    </row>
    <row r="1021" ht="15.0" hidden="1" customHeight="1">
      <c r="A1021" s="19" t="s">
        <v>8323</v>
      </c>
      <c r="B1021" s="19" t="s">
        <v>8324</v>
      </c>
      <c r="C1021" s="20" t="s">
        <v>1853</v>
      </c>
      <c r="D1021" s="20" t="s">
        <v>1854</v>
      </c>
      <c r="E1021" s="20" t="s">
        <v>1855</v>
      </c>
      <c r="F1021" s="22">
        <v>42359.0</v>
      </c>
      <c r="G1021" s="21" t="s">
        <v>8325</v>
      </c>
      <c r="H1021" s="23" t="s">
        <v>8326</v>
      </c>
      <c r="I1021" s="21" t="s">
        <v>8327</v>
      </c>
      <c r="J1021" s="24" t="s">
        <v>8328</v>
      </c>
      <c r="K1021" s="19"/>
      <c r="L1021" s="19"/>
      <c r="M1021" s="19" t="s">
        <v>110</v>
      </c>
      <c r="N1021" s="19"/>
      <c r="O1021" s="19"/>
      <c r="P1021" s="19"/>
      <c r="Q1021" s="25" t="s">
        <v>8329</v>
      </c>
      <c r="R1021" s="25" t="s">
        <v>112</v>
      </c>
      <c r="S1021" s="19" t="s">
        <v>101</v>
      </c>
      <c r="T1021" s="19"/>
      <c r="U1021" s="25"/>
      <c r="V1021" s="25"/>
      <c r="W1021" s="4"/>
      <c r="X1021" s="4"/>
      <c r="Y1021" s="4"/>
      <c r="Z1021" s="4"/>
    </row>
    <row r="1022" ht="15.0" hidden="1" customHeight="1">
      <c r="A1022" s="19" t="s">
        <v>8330</v>
      </c>
      <c r="B1022" s="57"/>
      <c r="C1022" s="57"/>
      <c r="D1022" s="57"/>
      <c r="E1022" s="57"/>
      <c r="F1022" s="26"/>
      <c r="G1022" s="26"/>
      <c r="H1022" s="93" t="s">
        <v>8331</v>
      </c>
      <c r="I1022" s="26"/>
      <c r="J1022" s="57"/>
      <c r="K1022" s="57"/>
      <c r="L1022" s="57"/>
      <c r="M1022" s="57" t="s">
        <v>110</v>
      </c>
      <c r="N1022" s="57"/>
      <c r="O1022" s="57"/>
      <c r="P1022" s="57"/>
      <c r="Q1022" s="58"/>
      <c r="R1022" s="58"/>
      <c r="S1022" s="57" t="s">
        <v>101</v>
      </c>
      <c r="T1022" s="57"/>
      <c r="U1022" s="58"/>
      <c r="V1022" s="58"/>
      <c r="W1022" s="4"/>
      <c r="X1022" s="4"/>
      <c r="Y1022" s="4"/>
      <c r="Z1022" s="4"/>
    </row>
    <row r="1023" ht="15.0" hidden="1" customHeight="1">
      <c r="A1023" s="19" t="s">
        <v>8332</v>
      </c>
      <c r="B1023" s="19" t="s">
        <v>8333</v>
      </c>
      <c r="C1023" s="20" t="s">
        <v>115</v>
      </c>
      <c r="D1023" s="20" t="s">
        <v>115</v>
      </c>
      <c r="E1023" s="20" t="s">
        <v>89</v>
      </c>
      <c r="F1023" s="21">
        <v>2009.0</v>
      </c>
      <c r="G1023" s="21" t="s">
        <v>8334</v>
      </c>
      <c r="H1023" s="23" t="s">
        <v>8335</v>
      </c>
      <c r="I1023" s="21" t="s">
        <v>8336</v>
      </c>
      <c r="J1023" s="24" t="s">
        <v>8337</v>
      </c>
      <c r="K1023" s="19" t="s">
        <v>8338</v>
      </c>
      <c r="L1023" s="24" t="s">
        <v>8339</v>
      </c>
      <c r="M1023" s="19" t="s">
        <v>110</v>
      </c>
      <c r="N1023" s="19"/>
      <c r="O1023" s="19" t="s">
        <v>8340</v>
      </c>
      <c r="P1023" s="19" t="s">
        <v>8341</v>
      </c>
      <c r="Q1023" s="25" t="s">
        <v>8342</v>
      </c>
      <c r="R1023" s="25">
        <v>284.0</v>
      </c>
      <c r="S1023" s="19" t="s">
        <v>101</v>
      </c>
      <c r="T1023" s="19"/>
      <c r="U1023" s="25"/>
      <c r="V1023" s="25"/>
      <c r="W1023" s="4"/>
      <c r="X1023" s="4"/>
      <c r="Y1023" s="4"/>
      <c r="Z1023" s="4"/>
    </row>
    <row r="1024" ht="15.0" hidden="1" customHeight="1">
      <c r="A1024" s="21" t="s">
        <v>8343</v>
      </c>
      <c r="B1024" s="21" t="s">
        <v>8344</v>
      </c>
      <c r="C1024" s="20"/>
      <c r="D1024" s="20"/>
      <c r="E1024" s="21" t="s">
        <v>460</v>
      </c>
      <c r="F1024" s="21">
        <v>1991.0</v>
      </c>
      <c r="G1024" s="21"/>
      <c r="H1024" s="23" t="s">
        <v>8345</v>
      </c>
      <c r="I1024" s="21" t="s">
        <v>8346</v>
      </c>
      <c r="J1024" s="23" t="s">
        <v>8347</v>
      </c>
      <c r="K1024" s="19"/>
      <c r="L1024" s="19"/>
      <c r="M1024" s="21" t="s">
        <v>110</v>
      </c>
      <c r="N1024" s="19"/>
      <c r="O1024" s="19"/>
      <c r="P1024" s="19"/>
      <c r="Q1024" s="25"/>
      <c r="R1024" s="31" t="s">
        <v>500</v>
      </c>
      <c r="S1024" s="21" t="s">
        <v>101</v>
      </c>
      <c r="T1024" s="19"/>
      <c r="U1024" s="25"/>
      <c r="V1024" s="25"/>
      <c r="W1024" s="4"/>
      <c r="X1024" s="4"/>
      <c r="Y1024" s="4"/>
      <c r="Z1024" s="4"/>
    </row>
    <row r="1025" ht="15.0" hidden="1" customHeight="1">
      <c r="A1025" s="19" t="s">
        <v>8348</v>
      </c>
      <c r="B1025" s="19" t="s">
        <v>8349</v>
      </c>
      <c r="C1025" s="20" t="s">
        <v>8350</v>
      </c>
      <c r="D1025" s="20" t="s">
        <v>1037</v>
      </c>
      <c r="E1025" s="20" t="s">
        <v>89</v>
      </c>
      <c r="F1025" s="55">
        <v>2015.0</v>
      </c>
      <c r="G1025" s="55" t="s">
        <v>8351</v>
      </c>
      <c r="H1025" s="56" t="s">
        <v>8352</v>
      </c>
      <c r="I1025" s="55" t="s">
        <v>8353</v>
      </c>
      <c r="J1025" s="19"/>
      <c r="K1025" s="19"/>
      <c r="L1025" s="19"/>
      <c r="M1025" s="19" t="s">
        <v>110</v>
      </c>
      <c r="N1025" s="19"/>
      <c r="O1025" s="19" t="s">
        <v>7662</v>
      </c>
      <c r="P1025" s="19" t="s">
        <v>732</v>
      </c>
      <c r="Q1025" s="25"/>
      <c r="R1025" s="25">
        <v>36.0</v>
      </c>
      <c r="S1025" s="19" t="s">
        <v>101</v>
      </c>
      <c r="T1025" s="19"/>
      <c r="U1025" s="25"/>
      <c r="V1025" s="25"/>
      <c r="W1025" s="4"/>
      <c r="X1025" s="4"/>
      <c r="Y1025" s="4"/>
      <c r="Z1025" s="4"/>
    </row>
    <row r="1026" ht="15.0" hidden="1" customHeight="1">
      <c r="A1026" s="19" t="s">
        <v>8354</v>
      </c>
      <c r="B1026" s="19" t="s">
        <v>8355</v>
      </c>
      <c r="C1026" s="20" t="s">
        <v>3619</v>
      </c>
      <c r="D1026" s="20" t="s">
        <v>3620</v>
      </c>
      <c r="E1026" s="20" t="s">
        <v>3621</v>
      </c>
      <c r="F1026" s="21">
        <v>2015.0</v>
      </c>
      <c r="G1026" s="21" t="s">
        <v>8356</v>
      </c>
      <c r="H1026" s="23" t="s">
        <v>8357</v>
      </c>
      <c r="I1026" s="21" t="s">
        <v>8358</v>
      </c>
      <c r="J1026" s="24" t="s">
        <v>8359</v>
      </c>
      <c r="K1026" s="19" t="s">
        <v>8360</v>
      </c>
      <c r="L1026" s="24" t="s">
        <v>8361</v>
      </c>
      <c r="M1026" s="19" t="s">
        <v>110</v>
      </c>
      <c r="N1026" s="19"/>
      <c r="O1026" s="19" t="s">
        <v>731</v>
      </c>
      <c r="P1026" s="19" t="s">
        <v>3239</v>
      </c>
      <c r="Q1026" s="25" t="s">
        <v>2416</v>
      </c>
      <c r="R1026" s="25">
        <v>53.0</v>
      </c>
      <c r="S1026" s="19" t="s">
        <v>101</v>
      </c>
      <c r="T1026" s="19"/>
      <c r="U1026" s="25"/>
      <c r="V1026" s="25"/>
      <c r="W1026" s="4"/>
      <c r="X1026" s="4"/>
      <c r="Y1026" s="4"/>
      <c r="Z1026" s="4"/>
    </row>
    <row r="1027" ht="15.0" customHeight="1">
      <c r="A1027" s="21" t="s">
        <v>8362</v>
      </c>
      <c r="B1027" s="21" t="s">
        <v>8363</v>
      </c>
      <c r="C1027" s="21" t="s">
        <v>8364</v>
      </c>
      <c r="D1027" s="21" t="s">
        <v>115</v>
      </c>
      <c r="E1027" s="21" t="s">
        <v>89</v>
      </c>
      <c r="F1027" s="21">
        <v>2011.0</v>
      </c>
      <c r="G1027" s="21"/>
      <c r="H1027" s="23" t="s">
        <v>8365</v>
      </c>
      <c r="I1027" s="21"/>
      <c r="J1027" s="19"/>
      <c r="K1027" s="19"/>
      <c r="L1027" s="19"/>
      <c r="M1027" s="21" t="s">
        <v>96</v>
      </c>
      <c r="N1027" s="21" t="s">
        <v>8366</v>
      </c>
      <c r="O1027" s="19"/>
      <c r="P1027" s="19"/>
      <c r="Q1027" s="25"/>
      <c r="R1027" s="94" t="s">
        <v>1089</v>
      </c>
      <c r="S1027" s="21" t="s">
        <v>101</v>
      </c>
      <c r="T1027" s="19"/>
      <c r="U1027" s="36"/>
      <c r="V1027" s="36"/>
      <c r="W1027" s="4"/>
      <c r="X1027" s="4"/>
      <c r="Y1027" s="4"/>
      <c r="Z1027" s="4"/>
    </row>
    <row r="1028" ht="15.0" hidden="1" customHeight="1">
      <c r="A1028" s="19" t="s">
        <v>3433</v>
      </c>
      <c r="B1028" s="19" t="s">
        <v>8367</v>
      </c>
      <c r="C1028" s="20" t="s">
        <v>304</v>
      </c>
      <c r="D1028" s="20" t="s">
        <v>304</v>
      </c>
      <c r="E1028" s="20" t="s">
        <v>305</v>
      </c>
      <c r="F1028" s="21">
        <v>2000.0</v>
      </c>
      <c r="G1028" s="21" t="s">
        <v>8368</v>
      </c>
      <c r="H1028" s="30" t="s">
        <v>8369</v>
      </c>
      <c r="I1028" s="21" t="s">
        <v>8370</v>
      </c>
      <c r="J1028" s="24" t="s">
        <v>8371</v>
      </c>
      <c r="K1028" s="19" t="s">
        <v>8372</v>
      </c>
      <c r="L1028" s="24" t="s">
        <v>8373</v>
      </c>
      <c r="M1028" s="19" t="s">
        <v>110</v>
      </c>
      <c r="N1028" s="19"/>
      <c r="O1028" s="19" t="s">
        <v>5228</v>
      </c>
      <c r="P1028" s="19" t="s">
        <v>8374</v>
      </c>
      <c r="Q1028" s="25" t="s">
        <v>548</v>
      </c>
      <c r="R1028" s="25">
        <v>792.0</v>
      </c>
      <c r="S1028" s="19" t="s">
        <v>101</v>
      </c>
      <c r="T1028" s="19"/>
      <c r="U1028" s="25"/>
      <c r="V1028" s="25"/>
      <c r="W1028" s="4"/>
      <c r="X1028" s="4"/>
      <c r="Y1028" s="4"/>
      <c r="Z1028" s="4"/>
    </row>
    <row r="1029" ht="15.0" hidden="1" customHeight="1">
      <c r="A1029" s="19" t="s">
        <v>8375</v>
      </c>
      <c r="B1029" s="19" t="s">
        <v>8376</v>
      </c>
      <c r="C1029" s="20" t="s">
        <v>8377</v>
      </c>
      <c r="D1029" s="20" t="s">
        <v>1094</v>
      </c>
      <c r="E1029" s="20" t="s">
        <v>151</v>
      </c>
      <c r="F1029" s="22">
        <v>41579.0</v>
      </c>
      <c r="G1029" s="21" t="s">
        <v>8378</v>
      </c>
      <c r="H1029" s="23" t="s">
        <v>8379</v>
      </c>
      <c r="I1029" s="21" t="s">
        <v>8380</v>
      </c>
      <c r="J1029" s="24" t="s">
        <v>8381</v>
      </c>
      <c r="K1029" s="19" t="s">
        <v>8382</v>
      </c>
      <c r="L1029" s="24" t="s">
        <v>8383</v>
      </c>
      <c r="M1029" s="19" t="s">
        <v>110</v>
      </c>
      <c r="N1029" s="19"/>
      <c r="O1029" s="19" t="s">
        <v>4804</v>
      </c>
      <c r="P1029" s="19" t="s">
        <v>965</v>
      </c>
      <c r="Q1029" s="25" t="s">
        <v>3408</v>
      </c>
      <c r="R1029" s="25">
        <v>35.0</v>
      </c>
      <c r="S1029" s="19" t="s">
        <v>101</v>
      </c>
      <c r="T1029" s="19"/>
      <c r="U1029" s="25"/>
      <c r="V1029" s="25"/>
      <c r="W1029" s="4"/>
      <c r="X1029" s="4"/>
      <c r="Y1029" s="4"/>
      <c r="Z1029" s="4"/>
    </row>
    <row r="1030" ht="15.0" hidden="1" customHeight="1">
      <c r="A1030" s="19" t="s">
        <v>8384</v>
      </c>
      <c r="B1030" s="19" t="s">
        <v>8384</v>
      </c>
      <c r="C1030" s="20" t="s">
        <v>177</v>
      </c>
      <c r="D1030" s="20" t="s">
        <v>125</v>
      </c>
      <c r="E1030" s="20" t="s">
        <v>126</v>
      </c>
      <c r="F1030" s="21">
        <v>2006.0</v>
      </c>
      <c r="G1030" s="21" t="s">
        <v>8385</v>
      </c>
      <c r="H1030" s="23" t="s">
        <v>8386</v>
      </c>
      <c r="I1030" s="21" t="s">
        <v>8387</v>
      </c>
      <c r="J1030" s="24" t="s">
        <v>8388</v>
      </c>
      <c r="K1030" s="19"/>
      <c r="L1030" s="19"/>
      <c r="M1030" s="19" t="s">
        <v>110</v>
      </c>
      <c r="N1030" s="19"/>
      <c r="O1030" s="19"/>
      <c r="P1030" s="19"/>
      <c r="Q1030" s="25" t="s">
        <v>158</v>
      </c>
      <c r="R1030" s="25">
        <v>38.0</v>
      </c>
      <c r="S1030" s="19" t="s">
        <v>101</v>
      </c>
      <c r="T1030" s="19"/>
      <c r="U1030" s="25"/>
      <c r="V1030" s="25"/>
      <c r="W1030" s="4"/>
      <c r="X1030" s="4"/>
      <c r="Y1030" s="4"/>
      <c r="Z1030" s="4"/>
    </row>
    <row r="1031" ht="15.0" hidden="1" customHeight="1">
      <c r="A1031" s="19" t="s">
        <v>8389</v>
      </c>
      <c r="B1031" s="19"/>
      <c r="C1031" s="20" t="s">
        <v>8390</v>
      </c>
      <c r="D1031" s="20" t="s">
        <v>1812</v>
      </c>
      <c r="E1031" s="20" t="s">
        <v>832</v>
      </c>
      <c r="F1031" s="19"/>
      <c r="G1031" s="21" t="s">
        <v>8391</v>
      </c>
      <c r="H1031" s="23" t="s">
        <v>8392</v>
      </c>
      <c r="I1031" s="21" t="s">
        <v>8393</v>
      </c>
      <c r="J1031" s="19"/>
      <c r="K1031" s="19"/>
      <c r="L1031" s="19"/>
      <c r="M1031" s="19" t="s">
        <v>110</v>
      </c>
      <c r="N1031" s="19"/>
      <c r="O1031" s="19"/>
      <c r="P1031" s="19"/>
      <c r="Q1031" s="25" t="s">
        <v>711</v>
      </c>
      <c r="R1031" s="25">
        <v>110.0</v>
      </c>
      <c r="S1031" s="19" t="s">
        <v>101</v>
      </c>
      <c r="T1031" s="19"/>
      <c r="U1031" s="25"/>
      <c r="V1031" s="25"/>
      <c r="W1031" s="4"/>
      <c r="X1031" s="4"/>
      <c r="Y1031" s="4"/>
      <c r="Z1031" s="4"/>
    </row>
    <row r="1032" ht="15.0" hidden="1" customHeight="1">
      <c r="A1032" s="19" t="s">
        <v>8394</v>
      </c>
      <c r="B1032" s="19" t="s">
        <v>8395</v>
      </c>
      <c r="C1032" s="20" t="s">
        <v>226</v>
      </c>
      <c r="D1032" s="20" t="s">
        <v>227</v>
      </c>
      <c r="E1032" s="20" t="s">
        <v>89</v>
      </c>
      <c r="F1032" s="21">
        <v>2011.0</v>
      </c>
      <c r="G1032" s="21" t="s">
        <v>8396</v>
      </c>
      <c r="H1032" s="23" t="s">
        <v>8397</v>
      </c>
      <c r="I1032" s="21" t="s">
        <v>8398</v>
      </c>
      <c r="J1032" s="24" t="s">
        <v>8399</v>
      </c>
      <c r="K1032" s="19" t="s">
        <v>8400</v>
      </c>
      <c r="L1032" s="24" t="s">
        <v>8401</v>
      </c>
      <c r="M1032" s="19" t="s">
        <v>110</v>
      </c>
      <c r="N1032" s="19"/>
      <c r="O1032" s="19" t="s">
        <v>5228</v>
      </c>
      <c r="P1032" s="19" t="s">
        <v>8402</v>
      </c>
      <c r="Q1032" s="25" t="s">
        <v>5395</v>
      </c>
      <c r="R1032" s="25">
        <v>202.0</v>
      </c>
      <c r="S1032" s="19" t="s">
        <v>101</v>
      </c>
      <c r="T1032" s="19"/>
      <c r="U1032" s="25"/>
      <c r="V1032" s="25"/>
      <c r="W1032" s="4"/>
      <c r="X1032" s="4"/>
      <c r="Y1032" s="4"/>
      <c r="Z1032" s="4"/>
    </row>
    <row r="1033" ht="15.0" customHeight="1">
      <c r="A1033" s="19" t="s">
        <v>8403</v>
      </c>
      <c r="B1033" s="19" t="s">
        <v>8404</v>
      </c>
      <c r="C1033" s="20" t="s">
        <v>363</v>
      </c>
      <c r="D1033" s="20" t="s">
        <v>364</v>
      </c>
      <c r="E1033" s="20" t="s">
        <v>89</v>
      </c>
      <c r="F1033" s="21">
        <v>1951.0</v>
      </c>
      <c r="G1033" s="21" t="s">
        <v>8405</v>
      </c>
      <c r="H1033" s="30" t="s">
        <v>8406</v>
      </c>
      <c r="I1033" s="21" t="s">
        <v>8407</v>
      </c>
      <c r="J1033" s="24" t="s">
        <v>8408</v>
      </c>
      <c r="K1033" s="19" t="s">
        <v>8409</v>
      </c>
      <c r="L1033" s="24" t="s">
        <v>8410</v>
      </c>
      <c r="M1033" s="19" t="s">
        <v>96</v>
      </c>
      <c r="N1033" s="19" t="s">
        <v>8411</v>
      </c>
      <c r="O1033" s="19" t="s">
        <v>98</v>
      </c>
      <c r="P1033" s="19" t="s">
        <v>2080</v>
      </c>
      <c r="Q1033" s="29" t="s">
        <v>8412</v>
      </c>
      <c r="R1033" s="29">
        <v>24000.0</v>
      </c>
      <c r="S1033" s="19" t="s">
        <v>101</v>
      </c>
      <c r="T1033" s="19"/>
      <c r="U1033" s="25"/>
      <c r="V1033" s="25"/>
      <c r="W1033" s="4"/>
      <c r="X1033" s="4"/>
      <c r="Y1033" s="4"/>
      <c r="Z1033" s="4"/>
    </row>
    <row r="1034" ht="15.0" hidden="1" customHeight="1">
      <c r="A1034" s="19" t="s">
        <v>8413</v>
      </c>
      <c r="B1034" s="19" t="s">
        <v>8414</v>
      </c>
      <c r="C1034" s="20" t="s">
        <v>1094</v>
      </c>
      <c r="D1034" s="20" t="s">
        <v>1094</v>
      </c>
      <c r="E1034" s="20" t="s">
        <v>151</v>
      </c>
      <c r="F1034" s="21">
        <v>2009.0</v>
      </c>
      <c r="G1034" s="21" t="s">
        <v>8415</v>
      </c>
      <c r="H1034" s="30" t="s">
        <v>8416</v>
      </c>
      <c r="I1034" s="21" t="s">
        <v>8417</v>
      </c>
      <c r="J1034" s="24" t="s">
        <v>8418</v>
      </c>
      <c r="K1034" s="19" t="s">
        <v>8419</v>
      </c>
      <c r="L1034" s="24" t="s">
        <v>8420</v>
      </c>
      <c r="M1034" s="19" t="s">
        <v>110</v>
      </c>
      <c r="N1034" s="19"/>
      <c r="O1034" s="19" t="s">
        <v>5228</v>
      </c>
      <c r="P1034" s="19" t="s">
        <v>453</v>
      </c>
      <c r="Q1034" s="25" t="s">
        <v>2374</v>
      </c>
      <c r="R1034" s="25">
        <v>72.0</v>
      </c>
      <c r="S1034" s="19" t="s">
        <v>101</v>
      </c>
      <c r="T1034" s="19"/>
      <c r="U1034" s="25"/>
      <c r="V1034" s="25"/>
      <c r="W1034" s="4"/>
      <c r="X1034" s="4"/>
      <c r="Y1034" s="4"/>
      <c r="Z1034" s="4"/>
    </row>
    <row r="1035" ht="15.0" hidden="1" customHeight="1">
      <c r="A1035" s="19" t="s">
        <v>8421</v>
      </c>
      <c r="B1035" s="19" t="s">
        <v>8422</v>
      </c>
      <c r="C1035" s="20" t="s">
        <v>340</v>
      </c>
      <c r="D1035" s="20" t="s">
        <v>88</v>
      </c>
      <c r="E1035" s="20" t="s">
        <v>89</v>
      </c>
      <c r="F1035" s="21">
        <v>2010.0</v>
      </c>
      <c r="G1035" s="21" t="s">
        <v>8423</v>
      </c>
      <c r="H1035" s="23" t="s">
        <v>8424</v>
      </c>
      <c r="I1035" s="21" t="s">
        <v>8425</v>
      </c>
      <c r="J1035" s="24" t="s">
        <v>8426</v>
      </c>
      <c r="K1035" s="19" t="s">
        <v>8427</v>
      </c>
      <c r="L1035" s="24" t="s">
        <v>8428</v>
      </c>
      <c r="M1035" s="19" t="s">
        <v>110</v>
      </c>
      <c r="N1035" s="19"/>
      <c r="O1035" s="19" t="s">
        <v>975</v>
      </c>
      <c r="P1035" s="19" t="s">
        <v>8429</v>
      </c>
      <c r="Q1035" s="25" t="s">
        <v>8430</v>
      </c>
      <c r="R1035" s="25">
        <v>155.0</v>
      </c>
      <c r="S1035" s="21" t="s">
        <v>159</v>
      </c>
      <c r="T1035" s="21" t="s">
        <v>3308</v>
      </c>
      <c r="U1035" s="34"/>
      <c r="V1035" s="34">
        <v>44330.0</v>
      </c>
      <c r="W1035" s="4"/>
      <c r="X1035" s="4"/>
      <c r="Y1035" s="4"/>
      <c r="Z1035" s="4"/>
    </row>
    <row r="1036" ht="15.0" customHeight="1">
      <c r="A1036" s="19" t="s">
        <v>8431</v>
      </c>
      <c r="B1036" s="19" t="s">
        <v>8432</v>
      </c>
      <c r="C1036" s="20" t="s">
        <v>2135</v>
      </c>
      <c r="D1036" s="20" t="s">
        <v>1119</v>
      </c>
      <c r="E1036" s="20" t="s">
        <v>89</v>
      </c>
      <c r="F1036" s="21">
        <v>2014.0</v>
      </c>
      <c r="G1036" s="21" t="s">
        <v>8433</v>
      </c>
      <c r="H1036" s="23" t="s">
        <v>8434</v>
      </c>
      <c r="I1036" s="21" t="s">
        <v>8435</v>
      </c>
      <c r="J1036" s="24" t="s">
        <v>8436</v>
      </c>
      <c r="K1036" s="19" t="s">
        <v>8437</v>
      </c>
      <c r="L1036" s="24" t="s">
        <v>8438</v>
      </c>
      <c r="M1036" s="21" t="s">
        <v>96</v>
      </c>
      <c r="N1036" s="21" t="s">
        <v>8439</v>
      </c>
      <c r="O1036" s="19" t="s">
        <v>731</v>
      </c>
      <c r="P1036" s="19" t="s">
        <v>8440</v>
      </c>
      <c r="Q1036" s="25" t="s">
        <v>3474</v>
      </c>
      <c r="R1036" s="25">
        <v>260.0</v>
      </c>
      <c r="S1036" s="19" t="s">
        <v>101</v>
      </c>
      <c r="T1036" s="19"/>
      <c r="U1036" s="25"/>
      <c r="V1036" s="25"/>
      <c r="W1036" s="4"/>
      <c r="X1036" s="4"/>
      <c r="Y1036" s="4"/>
      <c r="Z1036" s="4"/>
    </row>
    <row r="1037" ht="15.0" hidden="1" customHeight="1">
      <c r="A1037" s="19" t="s">
        <v>8441</v>
      </c>
      <c r="B1037" s="19"/>
      <c r="C1037" s="20" t="s">
        <v>388</v>
      </c>
      <c r="D1037" s="20" t="s">
        <v>88</v>
      </c>
      <c r="E1037" s="20" t="s">
        <v>89</v>
      </c>
      <c r="F1037" s="21">
        <v>2009.0</v>
      </c>
      <c r="G1037" s="21" t="s">
        <v>8442</v>
      </c>
      <c r="H1037" s="23" t="s">
        <v>8443</v>
      </c>
      <c r="I1037" s="21" t="s">
        <v>8444</v>
      </c>
      <c r="J1037" s="24" t="s">
        <v>8445</v>
      </c>
      <c r="K1037" s="19"/>
      <c r="L1037" s="19"/>
      <c r="M1037" s="19" t="s">
        <v>110</v>
      </c>
      <c r="N1037" s="19"/>
      <c r="O1037" s="19"/>
      <c r="P1037" s="19"/>
      <c r="Q1037" s="25"/>
      <c r="R1037" s="25"/>
      <c r="S1037" s="19" t="s">
        <v>101</v>
      </c>
      <c r="T1037" s="19"/>
      <c r="U1037" s="25"/>
      <c r="V1037" s="25"/>
      <c r="W1037" s="4"/>
      <c r="X1037" s="4"/>
      <c r="Y1037" s="4"/>
      <c r="Z1037" s="4"/>
    </row>
    <row r="1038" ht="15.0" hidden="1" customHeight="1">
      <c r="A1038" s="19" t="s">
        <v>8446</v>
      </c>
      <c r="B1038" s="19" t="s">
        <v>8447</v>
      </c>
      <c r="C1038" s="20" t="s">
        <v>8448</v>
      </c>
      <c r="D1038" s="20" t="s">
        <v>1831</v>
      </c>
      <c r="E1038" s="20" t="s">
        <v>89</v>
      </c>
      <c r="F1038" s="37">
        <v>37135.0</v>
      </c>
      <c r="G1038" s="21" t="s">
        <v>8449</v>
      </c>
      <c r="H1038" s="23" t="s">
        <v>8450</v>
      </c>
      <c r="I1038" s="21" t="s">
        <v>8451</v>
      </c>
      <c r="J1038" s="24" t="s">
        <v>8452</v>
      </c>
      <c r="K1038" s="19" t="s">
        <v>8453</v>
      </c>
      <c r="L1038" s="24" t="s">
        <v>8454</v>
      </c>
      <c r="M1038" s="19" t="s">
        <v>110</v>
      </c>
      <c r="N1038" s="19"/>
      <c r="O1038" s="19" t="s">
        <v>5228</v>
      </c>
      <c r="P1038" s="19" t="s">
        <v>8455</v>
      </c>
      <c r="Q1038" s="25" t="s">
        <v>4143</v>
      </c>
      <c r="R1038" s="25">
        <v>84.0</v>
      </c>
      <c r="S1038" s="19" t="s">
        <v>101</v>
      </c>
      <c r="T1038" s="19"/>
      <c r="U1038" s="25"/>
      <c r="V1038" s="25"/>
      <c r="W1038" s="4"/>
      <c r="X1038" s="4"/>
      <c r="Y1038" s="4"/>
      <c r="Z1038" s="4"/>
    </row>
    <row r="1039" ht="15.0" customHeight="1">
      <c r="A1039" s="19" t="s">
        <v>8456</v>
      </c>
      <c r="B1039" s="19" t="s">
        <v>8456</v>
      </c>
      <c r="C1039" s="20" t="s">
        <v>1392</v>
      </c>
      <c r="D1039" s="20" t="s">
        <v>88</v>
      </c>
      <c r="E1039" s="20" t="s">
        <v>89</v>
      </c>
      <c r="F1039" s="21">
        <v>2008.0</v>
      </c>
      <c r="G1039" s="21" t="s">
        <v>8457</v>
      </c>
      <c r="H1039" s="23" t="s">
        <v>8458</v>
      </c>
      <c r="I1039" s="21" t="s">
        <v>8459</v>
      </c>
      <c r="J1039" s="24" t="s">
        <v>8460</v>
      </c>
      <c r="K1039" s="19"/>
      <c r="L1039" s="19"/>
      <c r="M1039" s="19" t="s">
        <v>96</v>
      </c>
      <c r="N1039" s="19"/>
      <c r="O1039" s="19" t="s">
        <v>975</v>
      </c>
      <c r="P1039" s="19" t="s">
        <v>8461</v>
      </c>
      <c r="Q1039" s="25" t="s">
        <v>8462</v>
      </c>
      <c r="R1039" s="25">
        <v>662.0</v>
      </c>
      <c r="S1039" s="19" t="s">
        <v>101</v>
      </c>
      <c r="T1039" s="19"/>
      <c r="U1039" s="25"/>
      <c r="V1039" s="25"/>
      <c r="W1039" s="4"/>
      <c r="X1039" s="4"/>
      <c r="Y1039" s="4"/>
      <c r="Z1039" s="4"/>
    </row>
    <row r="1040" ht="15.0" hidden="1" customHeight="1">
      <c r="A1040" s="19" t="s">
        <v>8463</v>
      </c>
      <c r="B1040" s="19" t="s">
        <v>8464</v>
      </c>
      <c r="C1040" s="20" t="s">
        <v>6031</v>
      </c>
      <c r="D1040" s="20" t="s">
        <v>7124</v>
      </c>
      <c r="E1040" s="20" t="s">
        <v>1855</v>
      </c>
      <c r="F1040" s="21">
        <v>2010.0</v>
      </c>
      <c r="G1040" s="21" t="s">
        <v>8465</v>
      </c>
      <c r="H1040" s="23" t="s">
        <v>8466</v>
      </c>
      <c r="I1040" s="21" t="s">
        <v>8467</v>
      </c>
      <c r="J1040" s="24" t="s">
        <v>8468</v>
      </c>
      <c r="K1040" s="19"/>
      <c r="L1040" s="19"/>
      <c r="M1040" s="19" t="s">
        <v>110</v>
      </c>
      <c r="N1040" s="19"/>
      <c r="O1040" s="19"/>
      <c r="P1040" s="19"/>
      <c r="Q1040" s="25" t="s">
        <v>266</v>
      </c>
      <c r="R1040" s="25" t="s">
        <v>112</v>
      </c>
      <c r="S1040" s="19" t="s">
        <v>101</v>
      </c>
      <c r="T1040" s="19"/>
      <c r="U1040" s="25"/>
      <c r="V1040" s="25"/>
      <c r="W1040" s="4"/>
      <c r="X1040" s="4"/>
      <c r="Y1040" s="4"/>
      <c r="Z1040" s="4"/>
    </row>
    <row r="1041" ht="15.0" hidden="1" customHeight="1">
      <c r="A1041" s="19" t="s">
        <v>8469</v>
      </c>
      <c r="B1041" s="19" t="s">
        <v>8469</v>
      </c>
      <c r="C1041" s="20" t="s">
        <v>2729</v>
      </c>
      <c r="D1041" s="20" t="s">
        <v>8470</v>
      </c>
      <c r="E1041" s="21" t="s">
        <v>140</v>
      </c>
      <c r="F1041" s="21">
        <v>2010.0</v>
      </c>
      <c r="G1041" s="21" t="s">
        <v>8471</v>
      </c>
      <c r="H1041" s="23" t="s">
        <v>8472</v>
      </c>
      <c r="I1041" s="21" t="s">
        <v>8473</v>
      </c>
      <c r="J1041" s="24" t="s">
        <v>8474</v>
      </c>
      <c r="K1041" s="19"/>
      <c r="L1041" s="19"/>
      <c r="M1041" s="19" t="s">
        <v>110</v>
      </c>
      <c r="N1041" s="19"/>
      <c r="O1041" s="19"/>
      <c r="P1041" s="19"/>
      <c r="Q1041" s="25" t="s">
        <v>8475</v>
      </c>
      <c r="R1041" s="39">
        <v>44106.0</v>
      </c>
      <c r="S1041" s="19" t="s">
        <v>101</v>
      </c>
      <c r="T1041" s="19"/>
      <c r="U1041" s="25"/>
      <c r="V1041" s="25"/>
      <c r="W1041" s="4"/>
      <c r="X1041" s="4"/>
      <c r="Y1041" s="4"/>
      <c r="Z1041" s="4"/>
    </row>
    <row r="1042" ht="15.0" hidden="1" customHeight="1">
      <c r="A1042" s="19" t="s">
        <v>8476</v>
      </c>
      <c r="B1042" s="19" t="s">
        <v>8476</v>
      </c>
      <c r="C1042" s="20" t="s">
        <v>540</v>
      </c>
      <c r="D1042" s="20" t="s">
        <v>188</v>
      </c>
      <c r="E1042" s="32" t="s">
        <v>89</v>
      </c>
      <c r="F1042" s="21">
        <v>2003.0</v>
      </c>
      <c r="G1042" s="21" t="s">
        <v>8477</v>
      </c>
      <c r="H1042" s="30" t="s">
        <v>8478</v>
      </c>
      <c r="I1042" s="21" t="s">
        <v>8479</v>
      </c>
      <c r="J1042" s="24" t="s">
        <v>8480</v>
      </c>
      <c r="K1042" s="19"/>
      <c r="L1042" s="19"/>
      <c r="M1042" s="19" t="s">
        <v>110</v>
      </c>
      <c r="N1042" s="19"/>
      <c r="O1042" s="19"/>
      <c r="P1042" s="19"/>
      <c r="Q1042" s="25"/>
      <c r="R1042" s="25" t="s">
        <v>465</v>
      </c>
      <c r="S1042" s="19" t="s">
        <v>159</v>
      </c>
      <c r="T1042" s="19" t="s">
        <v>8481</v>
      </c>
      <c r="U1042" s="95"/>
      <c r="V1042" s="95">
        <v>43378.0</v>
      </c>
      <c r="W1042" s="4"/>
      <c r="X1042" s="4"/>
      <c r="Y1042" s="4"/>
      <c r="Z1042" s="4"/>
    </row>
    <row r="1043" ht="15.0" hidden="1" customHeight="1">
      <c r="A1043" s="19" t="s">
        <v>8482</v>
      </c>
      <c r="B1043" s="19" t="s">
        <v>8482</v>
      </c>
      <c r="C1043" s="20" t="s">
        <v>4236</v>
      </c>
      <c r="D1043" s="21" t="s">
        <v>364</v>
      </c>
      <c r="E1043" s="20" t="s">
        <v>89</v>
      </c>
      <c r="F1043" s="21">
        <v>2002.0</v>
      </c>
      <c r="G1043" s="21" t="s">
        <v>8483</v>
      </c>
      <c r="H1043" s="23" t="s">
        <v>8484</v>
      </c>
      <c r="I1043" s="21" t="s">
        <v>8485</v>
      </c>
      <c r="J1043" s="24" t="s">
        <v>8486</v>
      </c>
      <c r="K1043" s="19"/>
      <c r="L1043" s="19"/>
      <c r="M1043" s="19" t="s">
        <v>110</v>
      </c>
      <c r="N1043" s="19"/>
      <c r="O1043" s="19"/>
      <c r="P1043" s="19"/>
      <c r="Q1043" s="25"/>
      <c r="R1043" s="25" t="s">
        <v>112</v>
      </c>
      <c r="S1043" s="19" t="s">
        <v>101</v>
      </c>
      <c r="T1043" s="19"/>
      <c r="U1043" s="25"/>
      <c r="V1043" s="25"/>
      <c r="W1043" s="4"/>
      <c r="X1043" s="4"/>
      <c r="Y1043" s="4"/>
      <c r="Z1043" s="4"/>
    </row>
    <row r="1044" ht="15.0" hidden="1" customHeight="1">
      <c r="A1044" s="19" t="s">
        <v>8487</v>
      </c>
      <c r="B1044" s="19" t="s">
        <v>8488</v>
      </c>
      <c r="C1044" s="20"/>
      <c r="D1044" s="21" t="s">
        <v>261</v>
      </c>
      <c r="E1044" s="20" t="s">
        <v>89</v>
      </c>
      <c r="F1044" s="22">
        <v>40403.0</v>
      </c>
      <c r="G1044" s="21" t="s">
        <v>8489</v>
      </c>
      <c r="H1044" s="23" t="s">
        <v>8490</v>
      </c>
      <c r="I1044" s="21" t="s">
        <v>8491</v>
      </c>
      <c r="J1044" s="24" t="s">
        <v>8492</v>
      </c>
      <c r="K1044" s="19" t="s">
        <v>8493</v>
      </c>
      <c r="L1044" s="24" t="s">
        <v>8494</v>
      </c>
      <c r="M1044" s="19" t="s">
        <v>110</v>
      </c>
      <c r="N1044" s="19"/>
      <c r="O1044" s="19" t="s">
        <v>244</v>
      </c>
      <c r="P1044" s="19" t="s">
        <v>8495</v>
      </c>
      <c r="Q1044" s="25" t="s">
        <v>8496</v>
      </c>
      <c r="R1044" s="25">
        <v>647.0</v>
      </c>
      <c r="S1044" s="19" t="s">
        <v>101</v>
      </c>
      <c r="T1044" s="19"/>
      <c r="U1044" s="36"/>
      <c r="V1044" s="36"/>
      <c r="W1044" s="4"/>
      <c r="X1044" s="4"/>
      <c r="Y1044" s="4"/>
      <c r="Z1044" s="4"/>
    </row>
    <row r="1045" ht="15.0" hidden="1" customHeight="1">
      <c r="A1045" s="19" t="s">
        <v>8497</v>
      </c>
      <c r="B1045" s="19" t="s">
        <v>8498</v>
      </c>
      <c r="C1045" s="20"/>
      <c r="D1045" s="21" t="s">
        <v>364</v>
      </c>
      <c r="E1045" s="20" t="s">
        <v>89</v>
      </c>
      <c r="F1045" s="22">
        <v>42548.0</v>
      </c>
      <c r="G1045" s="21" t="s">
        <v>8499</v>
      </c>
      <c r="H1045" s="23" t="s">
        <v>8500</v>
      </c>
      <c r="I1045" s="21" t="s">
        <v>8501</v>
      </c>
      <c r="J1045" s="24" t="s">
        <v>8502</v>
      </c>
      <c r="K1045" s="19"/>
      <c r="L1045" s="19"/>
      <c r="M1045" s="19" t="s">
        <v>110</v>
      </c>
      <c r="N1045" s="19"/>
      <c r="O1045" s="19" t="s">
        <v>133</v>
      </c>
      <c r="P1045" s="19" t="s">
        <v>8503</v>
      </c>
      <c r="Q1045" s="25" t="s">
        <v>147</v>
      </c>
      <c r="R1045" s="25" t="s">
        <v>112</v>
      </c>
      <c r="S1045" s="19" t="s">
        <v>101</v>
      </c>
      <c r="T1045" s="19"/>
      <c r="U1045" s="25"/>
      <c r="V1045" s="25"/>
      <c r="W1045" s="4"/>
      <c r="X1045" s="4"/>
      <c r="Y1045" s="4"/>
      <c r="Z1045" s="4"/>
    </row>
    <row r="1046" ht="15.0" hidden="1" customHeight="1">
      <c r="A1046" s="19" t="s">
        <v>8504</v>
      </c>
      <c r="B1046" s="19" t="s">
        <v>8505</v>
      </c>
      <c r="C1046" s="19"/>
      <c r="D1046" s="19"/>
      <c r="E1046" s="19"/>
      <c r="F1046" s="21">
        <v>2015.0</v>
      </c>
      <c r="G1046" s="21" t="s">
        <v>8506</v>
      </c>
      <c r="H1046" s="30" t="s">
        <v>8507</v>
      </c>
      <c r="I1046" s="19"/>
      <c r="J1046" s="19"/>
      <c r="K1046" s="19"/>
      <c r="L1046" s="19"/>
      <c r="M1046" s="19" t="s">
        <v>110</v>
      </c>
      <c r="N1046" s="19"/>
      <c r="O1046" s="19" t="s">
        <v>371</v>
      </c>
      <c r="P1046" s="19" t="s">
        <v>372</v>
      </c>
      <c r="Q1046" s="25" t="s">
        <v>147</v>
      </c>
      <c r="R1046" s="25">
        <v>25.0</v>
      </c>
      <c r="S1046" s="19" t="s">
        <v>159</v>
      </c>
      <c r="T1046" s="19" t="s">
        <v>3295</v>
      </c>
      <c r="U1046" s="38"/>
      <c r="V1046" s="38">
        <v>42928.0</v>
      </c>
      <c r="W1046" s="4"/>
      <c r="X1046" s="4"/>
      <c r="Y1046" s="4"/>
      <c r="Z1046" s="4"/>
    </row>
    <row r="1047" ht="15.0" hidden="1" customHeight="1">
      <c r="A1047" s="19" t="s">
        <v>8508</v>
      </c>
      <c r="B1047" s="19" t="s">
        <v>8508</v>
      </c>
      <c r="C1047" s="20" t="s">
        <v>2657</v>
      </c>
      <c r="D1047" s="20" t="s">
        <v>920</v>
      </c>
      <c r="E1047" s="32" t="s">
        <v>89</v>
      </c>
      <c r="F1047" s="21">
        <v>2003.0</v>
      </c>
      <c r="G1047" s="21" t="s">
        <v>8509</v>
      </c>
      <c r="H1047" s="23" t="s">
        <v>8510</v>
      </c>
      <c r="I1047" s="21" t="s">
        <v>8511</v>
      </c>
      <c r="J1047" s="24" t="s">
        <v>8512</v>
      </c>
      <c r="K1047" s="19"/>
      <c r="L1047" s="19"/>
      <c r="M1047" s="19" t="s">
        <v>110</v>
      </c>
      <c r="N1047" s="19"/>
      <c r="O1047" s="19" t="s">
        <v>264</v>
      </c>
      <c r="P1047" s="19" t="s">
        <v>2249</v>
      </c>
      <c r="Q1047" s="25"/>
      <c r="R1047" s="25"/>
      <c r="S1047" s="19" t="s">
        <v>101</v>
      </c>
      <c r="T1047" s="19"/>
      <c r="U1047" s="25"/>
      <c r="V1047" s="25"/>
      <c r="W1047" s="4"/>
      <c r="X1047" s="4"/>
      <c r="Y1047" s="4"/>
      <c r="Z1047" s="4"/>
    </row>
    <row r="1048" ht="15.0" hidden="1" customHeight="1">
      <c r="A1048" s="19" t="s">
        <v>8513</v>
      </c>
      <c r="B1048" s="19" t="s">
        <v>8514</v>
      </c>
      <c r="C1048" s="20" t="s">
        <v>919</v>
      </c>
      <c r="D1048" s="21" t="s">
        <v>920</v>
      </c>
      <c r="E1048" s="32" t="s">
        <v>89</v>
      </c>
      <c r="F1048" s="21">
        <v>2004.0</v>
      </c>
      <c r="G1048" s="21" t="s">
        <v>8515</v>
      </c>
      <c r="H1048" s="30" t="s">
        <v>8516</v>
      </c>
      <c r="I1048" s="21" t="s">
        <v>8517</v>
      </c>
      <c r="J1048" s="24" t="s">
        <v>8518</v>
      </c>
      <c r="K1048" s="19"/>
      <c r="L1048" s="19"/>
      <c r="M1048" s="19" t="s">
        <v>110</v>
      </c>
      <c r="N1048" s="19"/>
      <c r="O1048" s="19"/>
      <c r="P1048" s="19"/>
      <c r="Q1048" s="25"/>
      <c r="R1048" s="25" t="s">
        <v>112</v>
      </c>
      <c r="S1048" s="19" t="s">
        <v>101</v>
      </c>
      <c r="T1048" s="19"/>
      <c r="U1048" s="25"/>
      <c r="V1048" s="25"/>
      <c r="W1048" s="4"/>
      <c r="X1048" s="4"/>
      <c r="Y1048" s="4"/>
      <c r="Z1048" s="4"/>
    </row>
    <row r="1049" ht="15.0" hidden="1" customHeight="1">
      <c r="A1049" s="19" t="s">
        <v>8519</v>
      </c>
      <c r="B1049" s="19" t="s">
        <v>8520</v>
      </c>
      <c r="C1049" s="20" t="s">
        <v>3877</v>
      </c>
      <c r="D1049" s="20" t="s">
        <v>3878</v>
      </c>
      <c r="E1049" s="20" t="s">
        <v>89</v>
      </c>
      <c r="F1049" s="19"/>
      <c r="G1049" s="21" t="s">
        <v>8521</v>
      </c>
      <c r="H1049" s="23" t="s">
        <v>8522</v>
      </c>
      <c r="I1049" s="21" t="s">
        <v>8523</v>
      </c>
      <c r="J1049" s="24" t="s">
        <v>8524</v>
      </c>
      <c r="K1049" s="19" t="s">
        <v>8525</v>
      </c>
      <c r="L1049" s="24" t="s">
        <v>8526</v>
      </c>
      <c r="M1049" s="19" t="s">
        <v>110</v>
      </c>
      <c r="N1049" s="19"/>
      <c r="O1049" s="19" t="s">
        <v>264</v>
      </c>
      <c r="P1049" s="19" t="s">
        <v>1069</v>
      </c>
      <c r="Q1049" s="25" t="s">
        <v>8322</v>
      </c>
      <c r="R1049" s="25">
        <v>158.0</v>
      </c>
      <c r="S1049" s="19" t="s">
        <v>159</v>
      </c>
      <c r="T1049" s="19" t="s">
        <v>8527</v>
      </c>
      <c r="U1049" s="38"/>
      <c r="V1049" s="38">
        <v>44238.0</v>
      </c>
      <c r="W1049" s="4"/>
      <c r="X1049" s="4"/>
      <c r="Y1049" s="4"/>
      <c r="Z1049" s="4"/>
    </row>
    <row r="1050" ht="15.0" customHeight="1">
      <c r="A1050" s="19" t="s">
        <v>8528</v>
      </c>
      <c r="B1050" s="19" t="s">
        <v>8529</v>
      </c>
      <c r="C1050" s="20" t="s">
        <v>1392</v>
      </c>
      <c r="D1050" s="20" t="s">
        <v>88</v>
      </c>
      <c r="E1050" s="20" t="s">
        <v>89</v>
      </c>
      <c r="F1050" s="48">
        <v>35096.0</v>
      </c>
      <c r="G1050" s="21" t="s">
        <v>8530</v>
      </c>
      <c r="H1050" s="23" t="s">
        <v>8531</v>
      </c>
      <c r="I1050" s="21" t="s">
        <v>8532</v>
      </c>
      <c r="J1050" s="24" t="s">
        <v>8533</v>
      </c>
      <c r="K1050" s="19" t="s">
        <v>8534</v>
      </c>
      <c r="L1050" s="24" t="s">
        <v>8535</v>
      </c>
      <c r="M1050" s="19" t="s">
        <v>96</v>
      </c>
      <c r="N1050" s="19" t="s">
        <v>8536</v>
      </c>
      <c r="O1050" s="19" t="s">
        <v>8537</v>
      </c>
      <c r="P1050" s="19" t="s">
        <v>2797</v>
      </c>
      <c r="Q1050" s="25" t="s">
        <v>8538</v>
      </c>
      <c r="R1050" s="25">
        <v>9400.0</v>
      </c>
      <c r="S1050" s="19" t="s">
        <v>101</v>
      </c>
      <c r="T1050" s="19"/>
      <c r="U1050" s="25"/>
      <c r="V1050" s="25"/>
      <c r="W1050" s="4"/>
      <c r="X1050" s="4"/>
      <c r="Y1050" s="4"/>
      <c r="Z1050" s="4"/>
    </row>
    <row r="1051" ht="15.0" customHeight="1">
      <c r="A1051" s="21" t="s">
        <v>8539</v>
      </c>
      <c r="B1051" s="19" t="s">
        <v>8540</v>
      </c>
      <c r="C1051" s="20" t="s">
        <v>5421</v>
      </c>
      <c r="D1051" s="20" t="s">
        <v>920</v>
      </c>
      <c r="E1051" s="32" t="s">
        <v>89</v>
      </c>
      <c r="F1051" s="21">
        <v>2008.0</v>
      </c>
      <c r="G1051" s="19"/>
      <c r="H1051" s="23" t="s">
        <v>8541</v>
      </c>
      <c r="I1051" s="21" t="s">
        <v>8542</v>
      </c>
      <c r="J1051" s="19"/>
      <c r="K1051" s="19"/>
      <c r="L1051" s="19"/>
      <c r="M1051" s="19" t="s">
        <v>96</v>
      </c>
      <c r="N1051" s="19" t="s">
        <v>8543</v>
      </c>
      <c r="O1051" s="19" t="s">
        <v>4804</v>
      </c>
      <c r="P1051" s="19" t="s">
        <v>1421</v>
      </c>
      <c r="Q1051" s="25" t="s">
        <v>8544</v>
      </c>
      <c r="R1051" s="29">
        <v>2100.0</v>
      </c>
      <c r="S1051" s="19" t="s">
        <v>159</v>
      </c>
      <c r="T1051" s="19" t="s">
        <v>8545</v>
      </c>
      <c r="U1051" s="36"/>
      <c r="V1051" s="36">
        <v>43577.0</v>
      </c>
      <c r="W1051" s="4"/>
      <c r="X1051" s="4"/>
      <c r="Y1051" s="4"/>
      <c r="Z1051" s="4"/>
    </row>
    <row r="1052" ht="15.0" customHeight="1">
      <c r="A1052" s="19" t="s">
        <v>8546</v>
      </c>
      <c r="B1052" s="19" t="s">
        <v>8547</v>
      </c>
      <c r="C1052" s="20" t="s">
        <v>8548</v>
      </c>
      <c r="D1052" s="20" t="s">
        <v>261</v>
      </c>
      <c r="E1052" s="20" t="s">
        <v>89</v>
      </c>
      <c r="F1052" s="21">
        <v>1895.0</v>
      </c>
      <c r="G1052" s="21" t="s">
        <v>8549</v>
      </c>
      <c r="H1052" s="30" t="s">
        <v>8550</v>
      </c>
      <c r="I1052" s="21" t="s">
        <v>8551</v>
      </c>
      <c r="J1052" s="24" t="s">
        <v>8552</v>
      </c>
      <c r="K1052" s="19"/>
      <c r="L1052" s="19"/>
      <c r="M1052" s="19" t="s">
        <v>96</v>
      </c>
      <c r="N1052" s="19" t="s">
        <v>8553</v>
      </c>
      <c r="O1052" s="19"/>
      <c r="P1052" s="19"/>
      <c r="Q1052" s="25" t="s">
        <v>8554</v>
      </c>
      <c r="R1052" s="29">
        <v>50000.0</v>
      </c>
      <c r="S1052" s="19" t="s">
        <v>101</v>
      </c>
      <c r="T1052" s="19"/>
      <c r="U1052" s="25"/>
      <c r="V1052" s="25"/>
      <c r="W1052" s="4"/>
      <c r="X1052" s="4"/>
      <c r="Y1052" s="4"/>
      <c r="Z1052" s="4"/>
    </row>
    <row r="1053" ht="15.0" hidden="1" customHeight="1">
      <c r="A1053" s="19" t="s">
        <v>8555</v>
      </c>
      <c r="B1053" s="19" t="s">
        <v>8556</v>
      </c>
      <c r="C1053" s="20" t="s">
        <v>8557</v>
      </c>
      <c r="D1053" s="20" t="s">
        <v>753</v>
      </c>
      <c r="E1053" s="20" t="s">
        <v>89</v>
      </c>
      <c r="F1053" s="21">
        <v>1987.0</v>
      </c>
      <c r="G1053" s="21" t="s">
        <v>8558</v>
      </c>
      <c r="H1053" s="23" t="s">
        <v>8559</v>
      </c>
      <c r="I1053" s="21" t="s">
        <v>8560</v>
      </c>
      <c r="J1053" s="24" t="s">
        <v>8561</v>
      </c>
      <c r="K1053" s="19"/>
      <c r="L1053" s="19"/>
      <c r="M1053" s="19" t="s">
        <v>110</v>
      </c>
      <c r="N1053" s="19"/>
      <c r="O1053" s="19"/>
      <c r="P1053" s="19"/>
      <c r="Q1053" s="25" t="s">
        <v>8562</v>
      </c>
      <c r="R1053" s="29">
        <v>219281.0</v>
      </c>
      <c r="S1053" s="19" t="s">
        <v>101</v>
      </c>
      <c r="T1053" s="19"/>
      <c r="U1053" s="25"/>
      <c r="V1053" s="25"/>
      <c r="W1053" s="4"/>
      <c r="X1053" s="4"/>
      <c r="Y1053" s="4"/>
      <c r="Z1053" s="4"/>
    </row>
    <row r="1054" ht="15.0" hidden="1" customHeight="1">
      <c r="A1054" s="19" t="s">
        <v>8563</v>
      </c>
      <c r="B1054" s="19" t="s">
        <v>8564</v>
      </c>
      <c r="C1054" s="20" t="s">
        <v>7134</v>
      </c>
      <c r="D1054" s="20" t="s">
        <v>7135</v>
      </c>
      <c r="E1054" s="20" t="s">
        <v>460</v>
      </c>
      <c r="F1054" s="21">
        <v>2012.0</v>
      </c>
      <c r="G1054" s="21" t="s">
        <v>8565</v>
      </c>
      <c r="H1054" s="23" t="s">
        <v>8566</v>
      </c>
      <c r="I1054" s="21" t="s">
        <v>8567</v>
      </c>
      <c r="J1054" s="24" t="s">
        <v>8568</v>
      </c>
      <c r="K1054" s="19"/>
      <c r="L1054" s="19"/>
      <c r="M1054" s="19" t="s">
        <v>110</v>
      </c>
      <c r="N1054" s="19"/>
      <c r="O1054" s="19" t="s">
        <v>371</v>
      </c>
      <c r="P1054" s="19" t="s">
        <v>8569</v>
      </c>
      <c r="Q1054" s="25" t="s">
        <v>5689</v>
      </c>
      <c r="R1054" s="25">
        <v>87.0</v>
      </c>
      <c r="S1054" s="19" t="s">
        <v>101</v>
      </c>
      <c r="T1054" s="19"/>
      <c r="U1054" s="25"/>
      <c r="V1054" s="25"/>
      <c r="W1054" s="4"/>
      <c r="X1054" s="4"/>
      <c r="Y1054" s="4"/>
      <c r="Z1054" s="4"/>
    </row>
    <row r="1055" ht="15.0" hidden="1" customHeight="1">
      <c r="A1055" s="19" t="s">
        <v>8570</v>
      </c>
      <c r="B1055" s="19" t="s">
        <v>8571</v>
      </c>
      <c r="C1055" s="20" t="s">
        <v>115</v>
      </c>
      <c r="D1055" s="20" t="s">
        <v>115</v>
      </c>
      <c r="E1055" s="20" t="s">
        <v>89</v>
      </c>
      <c r="F1055" s="21">
        <v>1972.0</v>
      </c>
      <c r="G1055" s="21" t="s">
        <v>8572</v>
      </c>
      <c r="H1055" s="23" t="s">
        <v>8573</v>
      </c>
      <c r="I1055" s="19"/>
      <c r="J1055" s="19"/>
      <c r="K1055" s="19"/>
      <c r="L1055" s="19"/>
      <c r="M1055" s="19" t="s">
        <v>110</v>
      </c>
      <c r="N1055" s="19"/>
      <c r="O1055" s="19"/>
      <c r="P1055" s="19"/>
      <c r="Q1055" s="25" t="s">
        <v>8574</v>
      </c>
      <c r="R1055" s="29">
        <v>2523.0</v>
      </c>
      <c r="S1055" s="19" t="s">
        <v>101</v>
      </c>
      <c r="T1055" s="19"/>
      <c r="U1055" s="25"/>
      <c r="V1055" s="25"/>
      <c r="W1055" s="4"/>
      <c r="X1055" s="4"/>
      <c r="Y1055" s="4"/>
      <c r="Z1055" s="4"/>
    </row>
    <row r="1056" ht="15.0" hidden="1" customHeight="1">
      <c r="A1056" s="19" t="s">
        <v>8575</v>
      </c>
      <c r="B1056" s="19" t="s">
        <v>8576</v>
      </c>
      <c r="C1056" s="20" t="s">
        <v>4846</v>
      </c>
      <c r="D1056" s="20" t="s">
        <v>139</v>
      </c>
      <c r="E1056" s="20" t="s">
        <v>8577</v>
      </c>
      <c r="F1056" s="21">
        <v>2011.0</v>
      </c>
      <c r="G1056" s="21" t="s">
        <v>8578</v>
      </c>
      <c r="H1056" s="23" t="s">
        <v>8579</v>
      </c>
      <c r="I1056" s="19"/>
      <c r="J1056" s="19"/>
      <c r="K1056" s="19"/>
      <c r="L1056" s="19"/>
      <c r="M1056" s="19" t="s">
        <v>110</v>
      </c>
      <c r="N1056" s="19"/>
      <c r="O1056" s="19"/>
      <c r="P1056" s="19"/>
      <c r="Q1056" s="25" t="s">
        <v>212</v>
      </c>
      <c r="R1056" s="25">
        <v>8.0</v>
      </c>
      <c r="S1056" s="19" t="s">
        <v>101</v>
      </c>
      <c r="T1056" s="19"/>
      <c r="U1056" s="25"/>
      <c r="V1056" s="25"/>
      <c r="W1056" s="4"/>
      <c r="X1056" s="4"/>
      <c r="Y1056" s="4"/>
      <c r="Z1056" s="4"/>
    </row>
    <row r="1057" ht="15.0" hidden="1" customHeight="1">
      <c r="A1057" s="19" t="s">
        <v>8580</v>
      </c>
      <c r="B1057" s="19" t="s">
        <v>8581</v>
      </c>
      <c r="C1057" s="20" t="s">
        <v>8582</v>
      </c>
      <c r="D1057" s="20" t="s">
        <v>2254</v>
      </c>
      <c r="E1057" s="20" t="s">
        <v>105</v>
      </c>
      <c r="F1057" s="21">
        <v>2012.0</v>
      </c>
      <c r="G1057" s="21" t="s">
        <v>8583</v>
      </c>
      <c r="H1057" s="30" t="s">
        <v>8584</v>
      </c>
      <c r="I1057" s="21" t="s">
        <v>8585</v>
      </c>
      <c r="J1057" s="24" t="s">
        <v>8586</v>
      </c>
      <c r="K1057" s="19"/>
      <c r="L1057" s="19"/>
      <c r="M1057" s="19" t="s">
        <v>110</v>
      </c>
      <c r="N1057" s="19"/>
      <c r="O1057" s="19"/>
      <c r="P1057" s="19"/>
      <c r="Q1057" s="25" t="s">
        <v>8587</v>
      </c>
      <c r="R1057" s="25">
        <v>300.0</v>
      </c>
      <c r="S1057" s="19" t="s">
        <v>101</v>
      </c>
      <c r="T1057" s="19"/>
      <c r="U1057" s="25"/>
      <c r="V1057" s="25"/>
      <c r="W1057" s="4"/>
      <c r="X1057" s="4"/>
      <c r="Y1057" s="4"/>
      <c r="Z1057" s="4"/>
    </row>
    <row r="1058" ht="15.0" hidden="1" customHeight="1">
      <c r="A1058" s="19" t="s">
        <v>8588</v>
      </c>
      <c r="B1058" s="19" t="s">
        <v>8589</v>
      </c>
      <c r="C1058" s="20" t="s">
        <v>8590</v>
      </c>
      <c r="D1058" s="20" t="s">
        <v>8591</v>
      </c>
      <c r="E1058" s="20" t="s">
        <v>151</v>
      </c>
      <c r="F1058" s="21">
        <v>2015.0</v>
      </c>
      <c r="G1058" s="21" t="s">
        <v>8592</v>
      </c>
      <c r="H1058" s="23" t="s">
        <v>8593</v>
      </c>
      <c r="I1058" s="19"/>
      <c r="J1058" s="19"/>
      <c r="K1058" s="19"/>
      <c r="L1058" s="19"/>
      <c r="M1058" s="19" t="s">
        <v>110</v>
      </c>
      <c r="N1058" s="19"/>
      <c r="O1058" s="19" t="s">
        <v>182</v>
      </c>
      <c r="P1058" s="19" t="s">
        <v>8594</v>
      </c>
      <c r="Q1058" s="25" t="s">
        <v>1484</v>
      </c>
      <c r="R1058" s="25">
        <v>23.0</v>
      </c>
      <c r="S1058" s="19" t="s">
        <v>101</v>
      </c>
      <c r="T1058" s="19"/>
      <c r="U1058" s="25"/>
      <c r="V1058" s="25"/>
      <c r="W1058" s="4"/>
      <c r="X1058" s="4"/>
      <c r="Y1058" s="4"/>
      <c r="Z1058" s="4"/>
    </row>
    <row r="1059" ht="15.0" hidden="1" customHeight="1">
      <c r="A1059" s="19" t="s">
        <v>8595</v>
      </c>
      <c r="B1059" s="19" t="s">
        <v>8596</v>
      </c>
      <c r="C1059" s="20" t="s">
        <v>87</v>
      </c>
      <c r="D1059" s="20" t="s">
        <v>88</v>
      </c>
      <c r="E1059" s="20" t="s">
        <v>89</v>
      </c>
      <c r="F1059" s="21">
        <v>2015.0</v>
      </c>
      <c r="G1059" s="21" t="s">
        <v>8597</v>
      </c>
      <c r="H1059" s="23" t="s">
        <v>8598</v>
      </c>
      <c r="I1059" s="21" t="s">
        <v>8599</v>
      </c>
      <c r="J1059" s="24" t="s">
        <v>8600</v>
      </c>
      <c r="K1059" s="19" t="s">
        <v>8601</v>
      </c>
      <c r="L1059" s="24" t="s">
        <v>8602</v>
      </c>
      <c r="M1059" s="19" t="s">
        <v>110</v>
      </c>
      <c r="N1059" s="19"/>
      <c r="O1059" s="19" t="s">
        <v>244</v>
      </c>
      <c r="P1059" s="19" t="s">
        <v>8603</v>
      </c>
      <c r="Q1059" s="25" t="s">
        <v>946</v>
      </c>
      <c r="R1059" s="25">
        <v>59.0</v>
      </c>
      <c r="S1059" s="19" t="s">
        <v>101</v>
      </c>
      <c r="T1059" s="19"/>
      <c r="U1059" s="25"/>
      <c r="V1059" s="25"/>
      <c r="W1059" s="4"/>
      <c r="X1059" s="4"/>
      <c r="Y1059" s="4"/>
      <c r="Z1059" s="4"/>
    </row>
    <row r="1060" ht="15.0" hidden="1" customHeight="1">
      <c r="A1060" s="19" t="s">
        <v>8604</v>
      </c>
      <c r="B1060" s="19"/>
      <c r="C1060" s="20" t="s">
        <v>8605</v>
      </c>
      <c r="D1060" s="20" t="s">
        <v>400</v>
      </c>
      <c r="E1060" s="20" t="s">
        <v>89</v>
      </c>
      <c r="F1060" s="40">
        <v>40664.0</v>
      </c>
      <c r="G1060" s="21" t="s">
        <v>8606</v>
      </c>
      <c r="H1060" s="30" t="s">
        <v>8607</v>
      </c>
      <c r="I1060" s="21" t="s">
        <v>8608</v>
      </c>
      <c r="J1060" s="24" t="s">
        <v>8609</v>
      </c>
      <c r="K1060" s="19"/>
      <c r="L1060" s="19"/>
      <c r="M1060" s="19" t="s">
        <v>110</v>
      </c>
      <c r="N1060" s="19"/>
      <c r="O1060" s="19"/>
      <c r="P1060" s="19"/>
      <c r="Q1060" s="25" t="s">
        <v>6004</v>
      </c>
      <c r="R1060" s="25">
        <v>220.0</v>
      </c>
      <c r="S1060" s="19" t="s">
        <v>101</v>
      </c>
      <c r="T1060" s="19"/>
      <c r="U1060" s="25"/>
      <c r="V1060" s="25"/>
      <c r="W1060" s="4"/>
      <c r="X1060" s="4"/>
      <c r="Y1060" s="4"/>
      <c r="Z1060" s="4"/>
    </row>
    <row r="1061" ht="15.0" hidden="1" customHeight="1">
      <c r="A1061" s="19" t="s">
        <v>8610</v>
      </c>
      <c r="B1061" s="19" t="s">
        <v>8611</v>
      </c>
      <c r="C1061" s="20" t="s">
        <v>351</v>
      </c>
      <c r="D1061" s="20" t="s">
        <v>352</v>
      </c>
      <c r="E1061" s="20" t="s">
        <v>89</v>
      </c>
      <c r="F1061" s="21">
        <v>2007.0</v>
      </c>
      <c r="G1061" s="21" t="s">
        <v>8612</v>
      </c>
      <c r="H1061" s="23" t="s">
        <v>8613</v>
      </c>
      <c r="I1061" s="21" t="s">
        <v>8614</v>
      </c>
      <c r="J1061" s="24" t="s">
        <v>8615</v>
      </c>
      <c r="K1061" s="19"/>
      <c r="L1061" s="19"/>
      <c r="M1061" s="19" t="s">
        <v>110</v>
      </c>
      <c r="N1061" s="19"/>
      <c r="O1061" s="19"/>
      <c r="P1061" s="19"/>
      <c r="Q1061" s="25" t="s">
        <v>147</v>
      </c>
      <c r="R1061" s="25">
        <v>26.0</v>
      </c>
      <c r="S1061" s="19" t="s">
        <v>101</v>
      </c>
      <c r="T1061" s="19"/>
      <c r="U1061" s="25"/>
      <c r="V1061" s="25"/>
      <c r="W1061" s="4"/>
      <c r="X1061" s="4"/>
      <c r="Y1061" s="4"/>
      <c r="Z1061" s="4"/>
    </row>
    <row r="1062" ht="15.0" hidden="1" customHeight="1">
      <c r="A1062" s="19" t="s">
        <v>8616</v>
      </c>
      <c r="B1062" s="19" t="s">
        <v>8616</v>
      </c>
      <c r="C1062" s="20" t="s">
        <v>551</v>
      </c>
      <c r="D1062" s="20" t="s">
        <v>552</v>
      </c>
      <c r="E1062" s="20" t="s">
        <v>89</v>
      </c>
      <c r="F1062" s="21">
        <v>2011.0</v>
      </c>
      <c r="G1062" s="21" t="s">
        <v>8617</v>
      </c>
      <c r="H1062" s="23" t="s">
        <v>8618</v>
      </c>
      <c r="I1062" s="21" t="s">
        <v>8619</v>
      </c>
      <c r="J1062" s="24" t="s">
        <v>8620</v>
      </c>
      <c r="K1062" s="19"/>
      <c r="L1062" s="19"/>
      <c r="M1062" s="19" t="s">
        <v>110</v>
      </c>
      <c r="N1062" s="19"/>
      <c r="O1062" s="19"/>
      <c r="P1062" s="19"/>
      <c r="Q1062" s="25" t="s">
        <v>1432</v>
      </c>
      <c r="R1062" s="25">
        <v>784.0</v>
      </c>
      <c r="S1062" s="19" t="s">
        <v>101</v>
      </c>
      <c r="T1062" s="19"/>
      <c r="U1062" s="25"/>
      <c r="V1062" s="25"/>
      <c r="W1062" s="4"/>
      <c r="X1062" s="4"/>
      <c r="Y1062" s="4"/>
      <c r="Z1062" s="4"/>
    </row>
    <row r="1063" ht="15.0" hidden="1" customHeight="1">
      <c r="A1063" s="19" t="s">
        <v>8621</v>
      </c>
      <c r="B1063" s="19" t="s">
        <v>8622</v>
      </c>
      <c r="C1063" s="20" t="s">
        <v>968</v>
      </c>
      <c r="D1063" s="20" t="s">
        <v>88</v>
      </c>
      <c r="E1063" s="20" t="s">
        <v>89</v>
      </c>
      <c r="F1063" s="21">
        <v>2011.0</v>
      </c>
      <c r="G1063" s="21" t="s">
        <v>8623</v>
      </c>
      <c r="H1063" s="23" t="s">
        <v>8624</v>
      </c>
      <c r="I1063" s="21" t="s">
        <v>8625</v>
      </c>
      <c r="J1063" s="24" t="s">
        <v>8626</v>
      </c>
      <c r="K1063" s="19" t="s">
        <v>8627</v>
      </c>
      <c r="L1063" s="24" t="s">
        <v>8628</v>
      </c>
      <c r="M1063" s="19" t="s">
        <v>110</v>
      </c>
      <c r="N1063" s="19"/>
      <c r="O1063" s="35" t="s">
        <v>244</v>
      </c>
      <c r="P1063" s="19" t="s">
        <v>8629</v>
      </c>
      <c r="Q1063" s="25" t="s">
        <v>445</v>
      </c>
      <c r="R1063" s="25">
        <v>120.0</v>
      </c>
      <c r="S1063" s="19" t="s">
        <v>159</v>
      </c>
      <c r="T1063" s="19" t="s">
        <v>703</v>
      </c>
      <c r="U1063" s="38"/>
      <c r="V1063" s="38">
        <v>43986.0</v>
      </c>
      <c r="W1063" s="4"/>
      <c r="X1063" s="4"/>
      <c r="Y1063" s="4"/>
      <c r="Z1063" s="4"/>
    </row>
    <row r="1064" ht="15.0" hidden="1" customHeight="1">
      <c r="A1064" s="19" t="s">
        <v>8630</v>
      </c>
      <c r="B1064" s="19"/>
      <c r="C1064" s="20" t="s">
        <v>1516</v>
      </c>
      <c r="D1064" s="20" t="s">
        <v>1119</v>
      </c>
      <c r="E1064" s="20" t="s">
        <v>89</v>
      </c>
      <c r="F1064" s="22">
        <v>39568.0</v>
      </c>
      <c r="G1064" s="21" t="s">
        <v>8631</v>
      </c>
      <c r="H1064" s="23" t="s">
        <v>8632</v>
      </c>
      <c r="I1064" s="21" t="s">
        <v>8633</v>
      </c>
      <c r="J1064" s="19"/>
      <c r="K1064" s="19"/>
      <c r="L1064" s="19"/>
      <c r="M1064" s="19" t="s">
        <v>110</v>
      </c>
      <c r="N1064" s="19"/>
      <c r="O1064" s="19"/>
      <c r="P1064" s="19"/>
      <c r="Q1064" s="25" t="s">
        <v>147</v>
      </c>
      <c r="R1064" s="25">
        <v>55.0</v>
      </c>
      <c r="S1064" s="19" t="s">
        <v>159</v>
      </c>
      <c r="T1064" s="19" t="s">
        <v>8634</v>
      </c>
      <c r="U1064" s="38"/>
      <c r="V1064" s="38">
        <v>42292.0</v>
      </c>
      <c r="W1064" s="4"/>
      <c r="X1064" s="4"/>
      <c r="Y1064" s="4"/>
      <c r="Z1064" s="4"/>
    </row>
    <row r="1065" ht="15.0" customHeight="1">
      <c r="A1065" s="19" t="s">
        <v>8635</v>
      </c>
      <c r="B1065" s="19" t="s">
        <v>8636</v>
      </c>
      <c r="C1065" s="20" t="s">
        <v>5914</v>
      </c>
      <c r="D1065" s="20" t="s">
        <v>5914</v>
      </c>
      <c r="E1065" s="20" t="s">
        <v>642</v>
      </c>
      <c r="F1065" s="21">
        <v>1984.0</v>
      </c>
      <c r="G1065" s="21" t="s">
        <v>8637</v>
      </c>
      <c r="H1065" s="23" t="s">
        <v>8638</v>
      </c>
      <c r="I1065" s="21" t="s">
        <v>8639</v>
      </c>
      <c r="J1065" s="24" t="s">
        <v>8640</v>
      </c>
      <c r="K1065" s="19" t="s">
        <v>8641</v>
      </c>
      <c r="L1065" s="24" t="s">
        <v>8642</v>
      </c>
      <c r="M1065" s="19" t="s">
        <v>96</v>
      </c>
      <c r="N1065" s="19" t="s">
        <v>8643</v>
      </c>
      <c r="O1065" s="35" t="s">
        <v>648</v>
      </c>
      <c r="P1065" s="19" t="s">
        <v>8644</v>
      </c>
      <c r="Q1065" s="29" t="s">
        <v>8645</v>
      </c>
      <c r="R1065" s="29">
        <v>63000.0</v>
      </c>
      <c r="S1065" s="19" t="s">
        <v>101</v>
      </c>
      <c r="T1065" s="19"/>
      <c r="U1065" s="25"/>
      <c r="V1065" s="25"/>
      <c r="W1065" s="4"/>
      <c r="X1065" s="4"/>
      <c r="Y1065" s="4"/>
      <c r="Z1065" s="4"/>
    </row>
    <row r="1066" ht="15.0" hidden="1" customHeight="1">
      <c r="A1066" s="19" t="s">
        <v>8646</v>
      </c>
      <c r="B1066" s="19" t="s">
        <v>8647</v>
      </c>
      <c r="C1066" s="20" t="s">
        <v>8648</v>
      </c>
      <c r="D1066" s="20" t="s">
        <v>1781</v>
      </c>
      <c r="E1066" s="20" t="s">
        <v>1782</v>
      </c>
      <c r="F1066" s="21">
        <v>2006.0</v>
      </c>
      <c r="G1066" s="21" t="s">
        <v>8649</v>
      </c>
      <c r="H1066" s="23" t="s">
        <v>8650</v>
      </c>
      <c r="I1066" s="19"/>
      <c r="J1066" s="19"/>
      <c r="K1066" s="19"/>
      <c r="L1066" s="19"/>
      <c r="M1066" s="19" t="s">
        <v>110</v>
      </c>
      <c r="N1066" s="19"/>
      <c r="O1066" s="19"/>
      <c r="P1066" s="19"/>
      <c r="Q1066" s="25" t="s">
        <v>266</v>
      </c>
      <c r="R1066" s="25">
        <v>52.0</v>
      </c>
      <c r="S1066" s="19" t="s">
        <v>101</v>
      </c>
      <c r="T1066" s="19"/>
      <c r="U1066" s="25"/>
      <c r="V1066" s="25"/>
      <c r="W1066" s="4"/>
      <c r="X1066" s="4"/>
      <c r="Y1066" s="4"/>
      <c r="Z1066" s="4"/>
    </row>
    <row r="1067" ht="15.0" hidden="1" customHeight="1">
      <c r="A1067" s="19" t="s">
        <v>8651</v>
      </c>
      <c r="B1067" s="19"/>
      <c r="C1067" s="20" t="s">
        <v>207</v>
      </c>
      <c r="D1067" s="20" t="s">
        <v>887</v>
      </c>
      <c r="E1067" s="20" t="s">
        <v>89</v>
      </c>
      <c r="F1067" s="21">
        <v>2003.0</v>
      </c>
      <c r="G1067" s="19"/>
      <c r="H1067" s="30" t="s">
        <v>8652</v>
      </c>
      <c r="I1067" s="19"/>
      <c r="J1067" s="19"/>
      <c r="K1067" s="19"/>
      <c r="L1067" s="19"/>
      <c r="M1067" s="19" t="s">
        <v>110</v>
      </c>
      <c r="N1067" s="19"/>
      <c r="O1067" s="19" t="s">
        <v>264</v>
      </c>
      <c r="P1067" s="19" t="s">
        <v>192</v>
      </c>
      <c r="Q1067" s="25"/>
      <c r="R1067" s="25"/>
      <c r="S1067" s="19" t="s">
        <v>159</v>
      </c>
      <c r="T1067" s="19" t="s">
        <v>4102</v>
      </c>
      <c r="U1067" s="38"/>
      <c r="V1067" s="38">
        <v>41432.0</v>
      </c>
      <c r="W1067" s="4"/>
      <c r="X1067" s="4"/>
      <c r="Y1067" s="4"/>
      <c r="Z1067" s="4"/>
    </row>
    <row r="1068" ht="15.0" hidden="1" customHeight="1">
      <c r="A1068" s="19" t="s">
        <v>8653</v>
      </c>
      <c r="B1068" s="19"/>
      <c r="C1068" s="20" t="s">
        <v>4191</v>
      </c>
      <c r="D1068" s="20" t="s">
        <v>125</v>
      </c>
      <c r="E1068" s="20" t="s">
        <v>126</v>
      </c>
      <c r="F1068" s="21">
        <v>2010.0</v>
      </c>
      <c r="G1068" s="21" t="s">
        <v>8654</v>
      </c>
      <c r="H1068" s="30" t="s">
        <v>8655</v>
      </c>
      <c r="I1068" s="19"/>
      <c r="J1068" s="19"/>
      <c r="K1068" s="19"/>
      <c r="L1068" s="19"/>
      <c r="M1068" s="19" t="s">
        <v>110</v>
      </c>
      <c r="N1068" s="19"/>
      <c r="O1068" s="19"/>
      <c r="P1068" s="19"/>
      <c r="Q1068" s="25"/>
      <c r="R1068" s="25"/>
      <c r="S1068" s="19"/>
      <c r="T1068" s="19"/>
      <c r="U1068" s="25"/>
      <c r="V1068" s="25"/>
      <c r="W1068" s="4"/>
      <c r="X1068" s="4"/>
      <c r="Y1068" s="4"/>
      <c r="Z1068" s="4"/>
    </row>
    <row r="1069" ht="15.0" hidden="1" customHeight="1">
      <c r="A1069" s="19" t="s">
        <v>8656</v>
      </c>
      <c r="B1069" s="19" t="s">
        <v>8657</v>
      </c>
      <c r="C1069" s="20" t="s">
        <v>437</v>
      </c>
      <c r="D1069" s="20" t="s">
        <v>88</v>
      </c>
      <c r="E1069" s="20" t="s">
        <v>89</v>
      </c>
      <c r="F1069" s="22">
        <v>42005.0</v>
      </c>
      <c r="G1069" s="21" t="s">
        <v>8658</v>
      </c>
      <c r="H1069" s="30" t="s">
        <v>8659</v>
      </c>
      <c r="I1069" s="21" t="s">
        <v>440</v>
      </c>
      <c r="J1069" s="24" t="s">
        <v>8660</v>
      </c>
      <c r="K1069" s="19"/>
      <c r="L1069" s="19"/>
      <c r="M1069" s="19" t="s">
        <v>110</v>
      </c>
      <c r="N1069" s="19"/>
      <c r="O1069" s="19"/>
      <c r="P1069" s="19"/>
      <c r="Q1069" s="25"/>
      <c r="R1069" s="25"/>
      <c r="S1069" s="19" t="s">
        <v>101</v>
      </c>
      <c r="T1069" s="19"/>
      <c r="U1069" s="25"/>
      <c r="V1069" s="25"/>
      <c r="W1069" s="4"/>
      <c r="X1069" s="4"/>
      <c r="Y1069" s="4"/>
      <c r="Z1069" s="4"/>
    </row>
    <row r="1070" ht="15.0" hidden="1" customHeight="1">
      <c r="A1070" s="19" t="s">
        <v>8661</v>
      </c>
      <c r="B1070" s="19" t="s">
        <v>8662</v>
      </c>
      <c r="C1070" s="20" t="s">
        <v>8663</v>
      </c>
      <c r="D1070" s="20" t="s">
        <v>4248</v>
      </c>
      <c r="E1070" s="20" t="s">
        <v>89</v>
      </c>
      <c r="F1070" s="21">
        <v>1984.0</v>
      </c>
      <c r="G1070" s="21" t="s">
        <v>8664</v>
      </c>
      <c r="H1070" s="30" t="s">
        <v>8665</v>
      </c>
      <c r="I1070" s="19"/>
      <c r="J1070" s="19" t="s">
        <v>8666</v>
      </c>
      <c r="K1070" s="24" t="s">
        <v>8667</v>
      </c>
      <c r="L1070" s="19"/>
      <c r="M1070" s="19" t="s">
        <v>110</v>
      </c>
      <c r="N1070" s="19"/>
      <c r="O1070" s="19"/>
      <c r="P1070" s="19"/>
      <c r="Q1070" s="25" t="s">
        <v>8668</v>
      </c>
      <c r="R1070" s="25">
        <v>600.0</v>
      </c>
      <c r="S1070" s="19" t="s">
        <v>101</v>
      </c>
      <c r="T1070" s="19"/>
      <c r="U1070" s="25"/>
      <c r="V1070" s="25"/>
      <c r="W1070" s="4"/>
      <c r="X1070" s="4"/>
      <c r="Y1070" s="4"/>
      <c r="Z1070" s="4"/>
    </row>
    <row r="1071" ht="15.0" hidden="1" customHeight="1">
      <c r="A1071" s="19" t="s">
        <v>8669</v>
      </c>
      <c r="B1071" s="19" t="s">
        <v>8670</v>
      </c>
      <c r="C1071" s="20" t="s">
        <v>858</v>
      </c>
      <c r="D1071" s="20" t="s">
        <v>993</v>
      </c>
      <c r="E1071" s="20" t="s">
        <v>860</v>
      </c>
      <c r="F1071" s="21">
        <v>2014.0</v>
      </c>
      <c r="G1071" s="21" t="s">
        <v>8671</v>
      </c>
      <c r="H1071" s="23" t="s">
        <v>8672</v>
      </c>
      <c r="I1071" s="21" t="s">
        <v>8673</v>
      </c>
      <c r="J1071" s="24" t="s">
        <v>8674</v>
      </c>
      <c r="K1071" s="19" t="s">
        <v>8675</v>
      </c>
      <c r="L1071" s="24" t="s">
        <v>8676</v>
      </c>
      <c r="M1071" s="19" t="s">
        <v>110</v>
      </c>
      <c r="N1071" s="19"/>
      <c r="O1071" s="35" t="s">
        <v>264</v>
      </c>
      <c r="P1071" s="19" t="s">
        <v>8677</v>
      </c>
      <c r="Q1071" s="25" t="s">
        <v>3910</v>
      </c>
      <c r="R1071" s="25">
        <v>130.0</v>
      </c>
      <c r="S1071" s="19" t="s">
        <v>101</v>
      </c>
      <c r="T1071" s="19"/>
      <c r="U1071" s="25"/>
      <c r="V1071" s="25"/>
      <c r="W1071" s="4"/>
      <c r="X1071" s="4"/>
      <c r="Y1071" s="4"/>
      <c r="Z1071" s="4"/>
    </row>
    <row r="1072" ht="15.0" hidden="1" customHeight="1">
      <c r="A1072" s="19" t="s">
        <v>8678</v>
      </c>
      <c r="B1072" s="19"/>
      <c r="C1072" s="20" t="s">
        <v>785</v>
      </c>
      <c r="D1072" s="20" t="s">
        <v>364</v>
      </c>
      <c r="E1072" s="20" t="s">
        <v>89</v>
      </c>
      <c r="F1072" s="21">
        <v>2008.0</v>
      </c>
      <c r="G1072" s="21" t="s">
        <v>8679</v>
      </c>
      <c r="H1072" s="30" t="s">
        <v>8680</v>
      </c>
      <c r="I1072" s="19"/>
      <c r="J1072" s="19"/>
      <c r="K1072" s="19"/>
      <c r="L1072" s="19"/>
      <c r="M1072" s="19" t="s">
        <v>110</v>
      </c>
      <c r="N1072" s="19"/>
      <c r="O1072" s="19"/>
      <c r="P1072" s="19"/>
      <c r="Q1072" s="29" t="s">
        <v>8681</v>
      </c>
      <c r="R1072" s="29">
        <v>32000.0</v>
      </c>
      <c r="S1072" s="19" t="s">
        <v>159</v>
      </c>
      <c r="T1072" s="19" t="s">
        <v>2737</v>
      </c>
      <c r="U1072" s="31"/>
      <c r="V1072" s="31" t="s">
        <v>935</v>
      </c>
      <c r="W1072" s="4"/>
      <c r="X1072" s="4"/>
      <c r="Y1072" s="4"/>
      <c r="Z1072" s="4"/>
    </row>
    <row r="1073" ht="15.0" hidden="1" customHeight="1">
      <c r="A1073" s="19" t="s">
        <v>8682</v>
      </c>
      <c r="B1073" s="19" t="s">
        <v>8683</v>
      </c>
      <c r="C1073" s="20" t="s">
        <v>1199</v>
      </c>
      <c r="D1073" s="20" t="s">
        <v>207</v>
      </c>
      <c r="E1073" s="20" t="s">
        <v>89</v>
      </c>
      <c r="F1073" s="22">
        <v>38834.0</v>
      </c>
      <c r="G1073" s="21" t="s">
        <v>8684</v>
      </c>
      <c r="H1073" s="23" t="s">
        <v>8685</v>
      </c>
      <c r="I1073" s="21" t="s">
        <v>8686</v>
      </c>
      <c r="J1073" s="24" t="s">
        <v>8687</v>
      </c>
      <c r="K1073" s="19"/>
      <c r="L1073" s="19"/>
      <c r="M1073" s="19" t="s">
        <v>110</v>
      </c>
      <c r="N1073" s="19"/>
      <c r="O1073" s="19" t="s">
        <v>2027</v>
      </c>
      <c r="P1073" s="19" t="s">
        <v>212</v>
      </c>
      <c r="Q1073" s="25" t="s">
        <v>946</v>
      </c>
      <c r="R1073" s="25">
        <v>57.0</v>
      </c>
      <c r="S1073" s="19" t="s">
        <v>101</v>
      </c>
      <c r="T1073" s="19"/>
      <c r="U1073" s="25"/>
      <c r="V1073" s="25"/>
      <c r="W1073" s="4"/>
      <c r="X1073" s="4"/>
      <c r="Y1073" s="4"/>
      <c r="Z1073" s="4"/>
    </row>
    <row r="1074" ht="15.0" hidden="1" customHeight="1">
      <c r="A1074" s="19" t="s">
        <v>8688</v>
      </c>
      <c r="B1074" s="19" t="s">
        <v>8689</v>
      </c>
      <c r="C1074" s="20" t="s">
        <v>363</v>
      </c>
      <c r="D1074" s="20" t="s">
        <v>364</v>
      </c>
      <c r="E1074" s="20" t="s">
        <v>89</v>
      </c>
      <c r="F1074" s="22">
        <v>4566.0</v>
      </c>
      <c r="G1074" s="21" t="s">
        <v>8690</v>
      </c>
      <c r="H1074" s="23" t="s">
        <v>8691</v>
      </c>
      <c r="I1074" s="21" t="s">
        <v>8692</v>
      </c>
      <c r="J1074" s="24" t="s">
        <v>8693</v>
      </c>
      <c r="K1074" s="19" t="s">
        <v>8694</v>
      </c>
      <c r="L1074" s="24" t="s">
        <v>8695</v>
      </c>
      <c r="M1074" s="19" t="s">
        <v>110</v>
      </c>
      <c r="N1074" s="19"/>
      <c r="O1074" s="19"/>
      <c r="P1074" s="19"/>
      <c r="Q1074" s="25"/>
      <c r="R1074" s="29">
        <v>50000.0</v>
      </c>
      <c r="S1074" s="19" t="s">
        <v>101</v>
      </c>
      <c r="T1074" s="19"/>
      <c r="U1074" s="25"/>
      <c r="V1074" s="25"/>
      <c r="W1074" s="4"/>
      <c r="X1074" s="4"/>
      <c r="Y1074" s="4"/>
      <c r="Z1074" s="4"/>
    </row>
    <row r="1075" ht="15.0" hidden="1" customHeight="1">
      <c r="A1075" s="19" t="s">
        <v>8696</v>
      </c>
      <c r="B1075" s="19" t="s">
        <v>8697</v>
      </c>
      <c r="C1075" s="20" t="s">
        <v>429</v>
      </c>
      <c r="D1075" s="20" t="s">
        <v>88</v>
      </c>
      <c r="E1075" s="20" t="s">
        <v>89</v>
      </c>
      <c r="F1075" s="21">
        <v>1994.0</v>
      </c>
      <c r="G1075" s="21" t="s">
        <v>8698</v>
      </c>
      <c r="H1075" s="23" t="s">
        <v>8699</v>
      </c>
      <c r="I1075" s="19"/>
      <c r="J1075" s="19"/>
      <c r="K1075" s="19"/>
      <c r="L1075" s="19"/>
      <c r="M1075" s="19" t="s">
        <v>110</v>
      </c>
      <c r="N1075" s="19"/>
      <c r="O1075" s="19"/>
      <c r="P1075" s="19"/>
      <c r="Q1075" s="25"/>
      <c r="R1075" s="25"/>
      <c r="S1075" s="19" t="s">
        <v>159</v>
      </c>
      <c r="T1075" s="19" t="s">
        <v>8700</v>
      </c>
      <c r="U1075" s="25"/>
      <c r="V1075" s="25" t="s">
        <v>8701</v>
      </c>
      <c r="W1075" s="4"/>
      <c r="X1075" s="4"/>
      <c r="Y1075" s="4"/>
      <c r="Z1075" s="4"/>
    </row>
    <row r="1076" ht="15.0" hidden="1" customHeight="1">
      <c r="A1076" s="19" t="s">
        <v>8702</v>
      </c>
      <c r="B1076" s="19" t="s">
        <v>8703</v>
      </c>
      <c r="C1076" s="20" t="s">
        <v>115</v>
      </c>
      <c r="D1076" s="20" t="s">
        <v>115</v>
      </c>
      <c r="E1076" s="20" t="s">
        <v>89</v>
      </c>
      <c r="F1076" s="21">
        <v>2013.0</v>
      </c>
      <c r="G1076" s="21" t="s">
        <v>8704</v>
      </c>
      <c r="H1076" s="23" t="s">
        <v>8705</v>
      </c>
      <c r="I1076" s="21" t="s">
        <v>8706</v>
      </c>
      <c r="J1076" s="24" t="s">
        <v>8707</v>
      </c>
      <c r="K1076" s="19" t="s">
        <v>8708</v>
      </c>
      <c r="L1076" s="24" t="s">
        <v>8709</v>
      </c>
      <c r="M1076" s="19" t="s">
        <v>110</v>
      </c>
      <c r="N1076" s="19"/>
      <c r="O1076" s="19"/>
      <c r="P1076" s="19"/>
      <c r="Q1076" s="25"/>
      <c r="R1076" s="25" t="s">
        <v>112</v>
      </c>
      <c r="S1076" s="19" t="s">
        <v>101</v>
      </c>
      <c r="T1076" s="19"/>
      <c r="U1076" s="25"/>
      <c r="V1076" s="25"/>
      <c r="W1076" s="4"/>
      <c r="X1076" s="4"/>
      <c r="Y1076" s="4"/>
      <c r="Z1076" s="4"/>
    </row>
    <row r="1077" ht="15.0" hidden="1" customHeight="1">
      <c r="A1077" s="19" t="s">
        <v>8710</v>
      </c>
      <c r="B1077" s="19" t="s">
        <v>8710</v>
      </c>
      <c r="C1077" s="20" t="s">
        <v>4178</v>
      </c>
      <c r="D1077" s="20" t="s">
        <v>920</v>
      </c>
      <c r="E1077" s="20" t="s">
        <v>89</v>
      </c>
      <c r="F1077" s="22">
        <v>40210.0</v>
      </c>
      <c r="G1077" s="21" t="s">
        <v>8711</v>
      </c>
      <c r="H1077" s="30" t="s">
        <v>8712</v>
      </c>
      <c r="I1077" s="21" t="s">
        <v>8713</v>
      </c>
      <c r="J1077" s="24" t="s">
        <v>8714</v>
      </c>
      <c r="K1077" s="19"/>
      <c r="L1077" s="19"/>
      <c r="M1077" s="19" t="s">
        <v>110</v>
      </c>
      <c r="N1077" s="19"/>
      <c r="O1077" s="19"/>
      <c r="P1077" s="19"/>
      <c r="Q1077" s="25"/>
      <c r="R1077" s="25">
        <v>15.0</v>
      </c>
      <c r="S1077" s="19" t="s">
        <v>159</v>
      </c>
      <c r="T1077" s="19" t="s">
        <v>8715</v>
      </c>
      <c r="U1077" s="36"/>
      <c r="V1077" s="36">
        <v>43885.0</v>
      </c>
      <c r="W1077" s="4"/>
      <c r="X1077" s="4"/>
      <c r="Y1077" s="4"/>
      <c r="Z1077" s="4"/>
    </row>
    <row r="1078" ht="15.0" hidden="1" customHeight="1">
      <c r="A1078" s="19" t="s">
        <v>8716</v>
      </c>
      <c r="B1078" s="19" t="s">
        <v>8717</v>
      </c>
      <c r="C1078" s="20" t="s">
        <v>8718</v>
      </c>
      <c r="D1078" s="20" t="s">
        <v>831</v>
      </c>
      <c r="E1078" s="20" t="s">
        <v>832</v>
      </c>
      <c r="F1078" s="21">
        <v>2005.0</v>
      </c>
      <c r="G1078" s="21" t="s">
        <v>8719</v>
      </c>
      <c r="H1078" s="19"/>
      <c r="I1078" s="21" t="s">
        <v>8720</v>
      </c>
      <c r="J1078" s="24" t="s">
        <v>8721</v>
      </c>
      <c r="K1078" s="19"/>
      <c r="L1078" s="19"/>
      <c r="M1078" s="19" t="s">
        <v>110</v>
      </c>
      <c r="N1078" s="19"/>
      <c r="O1078" s="19"/>
      <c r="P1078" s="19"/>
      <c r="Q1078" s="25"/>
      <c r="R1078" s="25" t="s">
        <v>112</v>
      </c>
      <c r="S1078" s="19" t="s">
        <v>101</v>
      </c>
      <c r="T1078" s="19"/>
      <c r="U1078" s="25"/>
      <c r="V1078" s="25"/>
      <c r="W1078" s="4"/>
      <c r="X1078" s="4"/>
      <c r="Y1078" s="4"/>
      <c r="Z1078" s="4"/>
    </row>
    <row r="1079" ht="15.0" hidden="1" customHeight="1">
      <c r="A1079" s="19" t="s">
        <v>8722</v>
      </c>
      <c r="B1079" s="19" t="s">
        <v>8723</v>
      </c>
      <c r="C1079" s="20" t="s">
        <v>5914</v>
      </c>
      <c r="D1079" s="20" t="s">
        <v>5914</v>
      </c>
      <c r="E1079" s="20" t="s">
        <v>642</v>
      </c>
      <c r="F1079" s="22">
        <v>41640.0</v>
      </c>
      <c r="G1079" s="21" t="s">
        <v>8724</v>
      </c>
      <c r="H1079" s="23" t="s">
        <v>8725</v>
      </c>
      <c r="I1079" s="21" t="s">
        <v>8726</v>
      </c>
      <c r="J1079" s="19"/>
      <c r="K1079" s="19"/>
      <c r="L1079" s="19"/>
      <c r="M1079" s="19" t="s">
        <v>110</v>
      </c>
      <c r="N1079" s="19" t="s">
        <v>8727</v>
      </c>
      <c r="O1079" s="19"/>
      <c r="P1079" s="19"/>
      <c r="Q1079" s="25"/>
      <c r="R1079" s="25" t="s">
        <v>1089</v>
      </c>
      <c r="S1079" s="19" t="s">
        <v>101</v>
      </c>
      <c r="T1079" s="19"/>
      <c r="U1079" s="25"/>
      <c r="V1079" s="25"/>
      <c r="W1079" s="4"/>
      <c r="X1079" s="4"/>
      <c r="Y1079" s="4"/>
      <c r="Z1079" s="4"/>
    </row>
    <row r="1080" ht="15.0" hidden="1" customHeight="1">
      <c r="A1080" s="19" t="s">
        <v>8728</v>
      </c>
      <c r="B1080" s="19" t="s">
        <v>8729</v>
      </c>
      <c r="C1080" s="20" t="s">
        <v>8730</v>
      </c>
      <c r="D1080" s="20" t="s">
        <v>413</v>
      </c>
      <c r="E1080" s="20" t="s">
        <v>89</v>
      </c>
      <c r="F1080" s="75">
        <v>2012.0</v>
      </c>
      <c r="G1080" s="76" t="s">
        <v>8731</v>
      </c>
      <c r="H1080" s="77" t="s">
        <v>8732</v>
      </c>
      <c r="I1080" s="76" t="s">
        <v>8733</v>
      </c>
      <c r="J1080" s="24" t="s">
        <v>8734</v>
      </c>
      <c r="K1080" s="19"/>
      <c r="L1080" s="19"/>
      <c r="M1080" s="19"/>
      <c r="N1080" s="19"/>
      <c r="O1080" s="19"/>
      <c r="P1080" s="19"/>
      <c r="Q1080" s="25" t="s">
        <v>8735</v>
      </c>
      <c r="R1080" s="39">
        <v>44106.0</v>
      </c>
      <c r="S1080" s="19" t="s">
        <v>101</v>
      </c>
      <c r="T1080" s="19"/>
      <c r="U1080" s="25"/>
      <c r="V1080" s="25"/>
      <c r="W1080" s="4"/>
      <c r="X1080" s="4"/>
      <c r="Y1080" s="4"/>
      <c r="Z1080" s="4"/>
    </row>
    <row r="1081" ht="15.0" hidden="1" customHeight="1">
      <c r="A1081" s="19" t="s">
        <v>8736</v>
      </c>
      <c r="B1081" s="19" t="s">
        <v>8737</v>
      </c>
      <c r="C1081" s="20" t="s">
        <v>4654</v>
      </c>
      <c r="D1081" s="20" t="s">
        <v>88</v>
      </c>
      <c r="E1081" s="20" t="s">
        <v>89</v>
      </c>
      <c r="F1081" s="21">
        <v>1988.0</v>
      </c>
      <c r="G1081" s="21" t="s">
        <v>8738</v>
      </c>
      <c r="H1081" s="23" t="s">
        <v>8739</v>
      </c>
      <c r="I1081" s="21" t="s">
        <v>8740</v>
      </c>
      <c r="J1081" s="24" t="s">
        <v>8741</v>
      </c>
      <c r="K1081" s="19"/>
      <c r="L1081" s="19"/>
      <c r="M1081" s="19" t="s">
        <v>110</v>
      </c>
      <c r="N1081" s="19"/>
      <c r="O1081" s="19"/>
      <c r="P1081" s="19"/>
      <c r="Q1081" s="25"/>
      <c r="R1081" s="25" t="s">
        <v>8742</v>
      </c>
      <c r="S1081" s="19" t="s">
        <v>159</v>
      </c>
      <c r="T1081" s="19" t="s">
        <v>8743</v>
      </c>
      <c r="U1081" s="36"/>
      <c r="V1081" s="36">
        <v>41348.0</v>
      </c>
      <c r="W1081" s="4"/>
      <c r="X1081" s="4"/>
      <c r="Y1081" s="4"/>
      <c r="Z1081" s="4"/>
    </row>
    <row r="1082" ht="15.0" hidden="1" customHeight="1">
      <c r="A1082" s="19" t="s">
        <v>8744</v>
      </c>
      <c r="B1082" s="19" t="s">
        <v>8745</v>
      </c>
      <c r="C1082" s="20" t="s">
        <v>8746</v>
      </c>
      <c r="D1082" s="20" t="s">
        <v>8747</v>
      </c>
      <c r="E1082" s="20" t="s">
        <v>89</v>
      </c>
      <c r="F1082" s="21">
        <v>2019.0</v>
      </c>
      <c r="G1082" s="21" t="s">
        <v>8748</v>
      </c>
      <c r="H1082" s="30" t="s">
        <v>8749</v>
      </c>
      <c r="I1082" s="21" t="s">
        <v>8750</v>
      </c>
      <c r="J1082" s="24" t="s">
        <v>8751</v>
      </c>
      <c r="K1082" s="19" t="s">
        <v>8752</v>
      </c>
      <c r="L1082" s="19"/>
      <c r="M1082" s="19" t="s">
        <v>110</v>
      </c>
      <c r="N1082" s="19"/>
      <c r="O1082" s="19"/>
      <c r="P1082" s="19"/>
      <c r="Q1082" s="25"/>
      <c r="R1082" s="25" t="s">
        <v>112</v>
      </c>
      <c r="S1082" s="19" t="s">
        <v>101</v>
      </c>
      <c r="T1082" s="19"/>
      <c r="U1082" s="25"/>
      <c r="V1082" s="25"/>
      <c r="W1082" s="4"/>
      <c r="X1082" s="4"/>
      <c r="Y1082" s="4"/>
      <c r="Z1082" s="4"/>
    </row>
    <row r="1083" ht="15.0" hidden="1" customHeight="1">
      <c r="A1083" s="19" t="s">
        <v>8753</v>
      </c>
      <c r="B1083" s="19" t="s">
        <v>8754</v>
      </c>
      <c r="C1083" s="20" t="s">
        <v>388</v>
      </c>
      <c r="D1083" s="20" t="s">
        <v>88</v>
      </c>
      <c r="E1083" s="20" t="s">
        <v>89</v>
      </c>
      <c r="F1083" s="21">
        <v>2007.0</v>
      </c>
      <c r="G1083" s="21" t="s">
        <v>8755</v>
      </c>
      <c r="H1083" s="23" t="s">
        <v>8756</v>
      </c>
      <c r="I1083" s="21" t="s">
        <v>8757</v>
      </c>
      <c r="J1083" s="24" t="s">
        <v>8758</v>
      </c>
      <c r="K1083" s="19" t="s">
        <v>8759</v>
      </c>
      <c r="L1083" s="24" t="s">
        <v>8760</v>
      </c>
      <c r="M1083" s="19" t="s">
        <v>110</v>
      </c>
      <c r="N1083" s="19"/>
      <c r="O1083" s="19" t="s">
        <v>731</v>
      </c>
      <c r="P1083" s="19" t="s">
        <v>8761</v>
      </c>
      <c r="Q1083" s="25"/>
      <c r="R1083" s="25">
        <v>147.0</v>
      </c>
      <c r="S1083" s="19" t="s">
        <v>101</v>
      </c>
      <c r="T1083" s="19"/>
      <c r="U1083" s="25"/>
      <c r="V1083" s="25"/>
      <c r="W1083" s="4"/>
      <c r="X1083" s="4"/>
      <c r="Y1083" s="4"/>
      <c r="Z1083" s="4"/>
    </row>
    <row r="1084" ht="15.0" hidden="1" customHeight="1">
      <c r="A1084" s="19" t="s">
        <v>8762</v>
      </c>
      <c r="B1084" s="19" t="s">
        <v>8762</v>
      </c>
      <c r="C1084" s="20" t="s">
        <v>284</v>
      </c>
      <c r="D1084" s="20" t="s">
        <v>188</v>
      </c>
      <c r="E1084" s="20" t="s">
        <v>89</v>
      </c>
      <c r="F1084" s="21">
        <v>2017.0</v>
      </c>
      <c r="G1084" s="21" t="s">
        <v>8763</v>
      </c>
      <c r="H1084" s="23" t="s">
        <v>8764</v>
      </c>
      <c r="I1084" s="21" t="s">
        <v>8765</v>
      </c>
      <c r="J1084" s="24" t="s">
        <v>8766</v>
      </c>
      <c r="K1084" s="19"/>
      <c r="L1084" s="19"/>
      <c r="M1084" s="19" t="s">
        <v>110</v>
      </c>
      <c r="N1084" s="19"/>
      <c r="O1084" s="19" t="s">
        <v>133</v>
      </c>
      <c r="P1084" s="19" t="s">
        <v>4273</v>
      </c>
      <c r="Q1084" s="25" t="s">
        <v>3910</v>
      </c>
      <c r="R1084" s="25" t="s">
        <v>112</v>
      </c>
      <c r="S1084" s="19" t="s">
        <v>101</v>
      </c>
      <c r="T1084" s="19"/>
      <c r="U1084" s="25"/>
      <c r="V1084" s="25"/>
      <c r="W1084" s="4"/>
      <c r="X1084" s="4"/>
      <c r="Y1084" s="4"/>
      <c r="Z1084" s="4"/>
    </row>
    <row r="1085" ht="15.0" hidden="1" customHeight="1">
      <c r="A1085" s="19" t="s">
        <v>8767</v>
      </c>
      <c r="B1085" s="19" t="s">
        <v>8768</v>
      </c>
      <c r="C1085" s="20" t="s">
        <v>8769</v>
      </c>
      <c r="D1085" s="20" t="s">
        <v>753</v>
      </c>
      <c r="E1085" s="20" t="s">
        <v>89</v>
      </c>
      <c r="F1085" s="21">
        <v>1999.0</v>
      </c>
      <c r="G1085" s="21" t="s">
        <v>8770</v>
      </c>
      <c r="H1085" s="23" t="s">
        <v>8771</v>
      </c>
      <c r="I1085" s="21" t="s">
        <v>8772</v>
      </c>
      <c r="J1085" s="24" t="s">
        <v>8773</v>
      </c>
      <c r="K1085" s="19"/>
      <c r="L1085" s="19"/>
      <c r="M1085" s="19" t="s">
        <v>110</v>
      </c>
      <c r="N1085" s="19"/>
      <c r="O1085" s="19"/>
      <c r="P1085" s="19"/>
      <c r="Q1085" s="25"/>
      <c r="R1085" s="25" t="s">
        <v>112</v>
      </c>
      <c r="S1085" s="19" t="s">
        <v>159</v>
      </c>
      <c r="T1085" s="19" t="s">
        <v>8774</v>
      </c>
      <c r="U1085" s="36"/>
      <c r="V1085" s="36">
        <v>43826.0</v>
      </c>
      <c r="W1085" s="4"/>
      <c r="X1085" s="4"/>
      <c r="Y1085" s="4"/>
      <c r="Z1085" s="4"/>
    </row>
    <row r="1086" ht="15.0" hidden="1" customHeight="1">
      <c r="A1086" s="19" t="s">
        <v>8775</v>
      </c>
      <c r="B1086" s="19" t="s">
        <v>8776</v>
      </c>
      <c r="C1086" s="20" t="s">
        <v>138</v>
      </c>
      <c r="D1086" s="19"/>
      <c r="E1086" s="21" t="s">
        <v>140</v>
      </c>
      <c r="F1086" s="21">
        <v>2004.0</v>
      </c>
      <c r="G1086" s="21" t="s">
        <v>8777</v>
      </c>
      <c r="H1086" s="23" t="s">
        <v>8778</v>
      </c>
      <c r="I1086" s="19"/>
      <c r="J1086" s="19"/>
      <c r="K1086" s="19"/>
      <c r="L1086" s="19"/>
      <c r="M1086" s="19" t="s">
        <v>110</v>
      </c>
      <c r="N1086" s="19"/>
      <c r="O1086" s="19"/>
      <c r="P1086" s="19"/>
      <c r="Q1086" s="25" t="s">
        <v>711</v>
      </c>
      <c r="R1086" s="25">
        <v>111.0</v>
      </c>
      <c r="S1086" s="19" t="s">
        <v>101</v>
      </c>
      <c r="T1086" s="19"/>
      <c r="U1086" s="25"/>
      <c r="V1086" s="25"/>
      <c r="W1086" s="4"/>
      <c r="X1086" s="4"/>
      <c r="Y1086" s="4"/>
      <c r="Z1086" s="4"/>
    </row>
    <row r="1087" ht="15.0" hidden="1" customHeight="1">
      <c r="A1087" s="19" t="s">
        <v>8779</v>
      </c>
      <c r="B1087" s="19" t="s">
        <v>8780</v>
      </c>
      <c r="C1087" s="20" t="s">
        <v>4899</v>
      </c>
      <c r="D1087" s="20" t="s">
        <v>4900</v>
      </c>
      <c r="E1087" s="20" t="s">
        <v>89</v>
      </c>
      <c r="F1087" s="21">
        <v>2010.0</v>
      </c>
      <c r="G1087" s="21" t="s">
        <v>8781</v>
      </c>
      <c r="H1087" s="23" t="s">
        <v>8782</v>
      </c>
      <c r="I1087" s="21" t="s">
        <v>8783</v>
      </c>
      <c r="J1087" s="19"/>
      <c r="K1087" s="19"/>
      <c r="L1087" s="19"/>
      <c r="M1087" s="19" t="s">
        <v>110</v>
      </c>
      <c r="N1087" s="19"/>
      <c r="O1087" s="19" t="s">
        <v>731</v>
      </c>
      <c r="P1087" s="19" t="s">
        <v>2416</v>
      </c>
      <c r="Q1087" s="25" t="s">
        <v>7445</v>
      </c>
      <c r="R1087" s="25">
        <v>45.0</v>
      </c>
      <c r="S1087" s="19" t="s">
        <v>159</v>
      </c>
      <c r="T1087" s="19" t="s">
        <v>8784</v>
      </c>
      <c r="U1087" s="36"/>
      <c r="V1087" s="36">
        <v>43683.0</v>
      </c>
      <c r="W1087" s="4"/>
      <c r="X1087" s="4"/>
      <c r="Y1087" s="4"/>
      <c r="Z1087" s="4"/>
    </row>
    <row r="1088" ht="15.0" hidden="1" customHeight="1">
      <c r="A1088" s="19" t="s">
        <v>8785</v>
      </c>
      <c r="B1088" s="19" t="s">
        <v>8786</v>
      </c>
      <c r="C1088" s="20" t="s">
        <v>8787</v>
      </c>
      <c r="D1088" s="20" t="s">
        <v>695</v>
      </c>
      <c r="E1088" s="20" t="s">
        <v>89</v>
      </c>
      <c r="F1088" s="21">
        <v>2008.0</v>
      </c>
      <c r="G1088" s="21" t="s">
        <v>8788</v>
      </c>
      <c r="H1088" s="30" t="s">
        <v>8789</v>
      </c>
      <c r="I1088" s="21" t="s">
        <v>8790</v>
      </c>
      <c r="J1088" s="24" t="s">
        <v>8791</v>
      </c>
      <c r="K1088" s="19"/>
      <c r="L1088" s="19"/>
      <c r="M1088" s="19" t="s">
        <v>110</v>
      </c>
      <c r="N1088" s="19"/>
      <c r="O1088" s="19" t="s">
        <v>221</v>
      </c>
      <c r="P1088" s="19"/>
      <c r="Q1088" s="25" t="s">
        <v>2374</v>
      </c>
      <c r="R1088" s="25" t="s">
        <v>112</v>
      </c>
      <c r="S1088" s="19" t="s">
        <v>101</v>
      </c>
      <c r="T1088" s="19"/>
      <c r="U1088" s="25"/>
      <c r="V1088" s="25"/>
      <c r="W1088" s="4"/>
      <c r="X1088" s="4"/>
      <c r="Y1088" s="4"/>
      <c r="Z1088" s="4"/>
    </row>
    <row r="1089" ht="15.0" hidden="1" customHeight="1">
      <c r="A1089" s="19" t="s">
        <v>8792</v>
      </c>
      <c r="B1089" s="19" t="s">
        <v>8793</v>
      </c>
      <c r="C1089" s="20" t="s">
        <v>4556</v>
      </c>
      <c r="D1089" s="20" t="s">
        <v>4557</v>
      </c>
      <c r="E1089" s="20" t="s">
        <v>3982</v>
      </c>
      <c r="F1089" s="21">
        <v>2001.0</v>
      </c>
      <c r="G1089" s="21" t="s">
        <v>8794</v>
      </c>
      <c r="H1089" s="30" t="s">
        <v>8795</v>
      </c>
      <c r="I1089" s="21" t="s">
        <v>8796</v>
      </c>
      <c r="J1089" s="24" t="s">
        <v>8797</v>
      </c>
      <c r="K1089" s="19" t="s">
        <v>8798</v>
      </c>
      <c r="L1089" s="24" t="s">
        <v>8799</v>
      </c>
      <c r="M1089" s="19" t="s">
        <v>110</v>
      </c>
      <c r="N1089" s="19"/>
      <c r="O1089" s="19" t="s">
        <v>731</v>
      </c>
      <c r="P1089" s="19" t="s">
        <v>3896</v>
      </c>
      <c r="Q1089" s="25" t="s">
        <v>347</v>
      </c>
      <c r="R1089" s="25" t="s">
        <v>465</v>
      </c>
      <c r="S1089" s="19" t="s">
        <v>101</v>
      </c>
      <c r="T1089" s="19"/>
      <c r="U1089" s="25"/>
      <c r="V1089" s="25"/>
      <c r="W1089" s="4"/>
      <c r="X1089" s="4"/>
      <c r="Y1089" s="4"/>
      <c r="Z1089" s="4"/>
    </row>
    <row r="1090" ht="15.0" hidden="1" customHeight="1">
      <c r="A1090" s="19" t="s">
        <v>8800</v>
      </c>
      <c r="B1090" s="19" t="s">
        <v>8801</v>
      </c>
      <c r="C1090" s="20" t="s">
        <v>7857</v>
      </c>
      <c r="D1090" s="20" t="s">
        <v>1446</v>
      </c>
      <c r="E1090" s="20" t="s">
        <v>140</v>
      </c>
      <c r="F1090" s="21">
        <v>2006.0</v>
      </c>
      <c r="G1090" s="21" t="s">
        <v>8802</v>
      </c>
      <c r="H1090" s="23" t="s">
        <v>8803</v>
      </c>
      <c r="I1090" s="21" t="s">
        <v>8804</v>
      </c>
      <c r="J1090" s="19"/>
      <c r="K1090" s="19"/>
      <c r="L1090" s="19"/>
      <c r="M1090" s="19" t="s">
        <v>110</v>
      </c>
      <c r="N1090" s="19"/>
      <c r="O1090" s="19"/>
      <c r="P1090" s="19"/>
      <c r="Q1090" s="25" t="s">
        <v>147</v>
      </c>
      <c r="R1090" s="25" t="s">
        <v>112</v>
      </c>
      <c r="S1090" s="19" t="s">
        <v>101</v>
      </c>
      <c r="T1090" s="19"/>
      <c r="U1090" s="25"/>
      <c r="V1090" s="25"/>
      <c r="W1090" s="4"/>
      <c r="X1090" s="4"/>
      <c r="Y1090" s="4"/>
      <c r="Z1090" s="4"/>
    </row>
    <row r="1091" ht="15.0" hidden="1" customHeight="1">
      <c r="A1091" s="19" t="s">
        <v>8805</v>
      </c>
      <c r="B1091" s="19" t="s">
        <v>8806</v>
      </c>
      <c r="C1091" s="20" t="s">
        <v>2206</v>
      </c>
      <c r="D1091" s="20" t="s">
        <v>88</v>
      </c>
      <c r="E1091" s="20" t="s">
        <v>89</v>
      </c>
      <c r="F1091" s="37">
        <v>42401.0</v>
      </c>
      <c r="G1091" s="21" t="s">
        <v>8807</v>
      </c>
      <c r="H1091" s="23" t="s">
        <v>8808</v>
      </c>
      <c r="I1091" s="21" t="s">
        <v>8809</v>
      </c>
      <c r="J1091" s="24" t="s">
        <v>8810</v>
      </c>
      <c r="K1091" s="19"/>
      <c r="L1091" s="19"/>
      <c r="M1091" s="19" t="s">
        <v>110</v>
      </c>
      <c r="N1091" s="19"/>
      <c r="O1091" s="19" t="s">
        <v>133</v>
      </c>
      <c r="P1091" s="19" t="s">
        <v>2654</v>
      </c>
      <c r="Q1091" s="25" t="s">
        <v>147</v>
      </c>
      <c r="R1091" s="25" t="s">
        <v>3626</v>
      </c>
      <c r="S1091" s="19" t="s">
        <v>101</v>
      </c>
      <c r="T1091" s="19"/>
      <c r="U1091" s="25"/>
      <c r="V1091" s="25"/>
      <c r="W1091" s="4"/>
      <c r="X1091" s="4"/>
      <c r="Y1091" s="4"/>
      <c r="Z1091" s="4"/>
    </row>
    <row r="1092" ht="15.0" customHeight="1">
      <c r="A1092" s="19" t="s">
        <v>8811</v>
      </c>
      <c r="B1092" s="19" t="s">
        <v>8811</v>
      </c>
      <c r="C1092" s="20" t="s">
        <v>2657</v>
      </c>
      <c r="D1092" s="20" t="s">
        <v>920</v>
      </c>
      <c r="E1092" s="20" t="s">
        <v>89</v>
      </c>
      <c r="F1092" s="21">
        <v>1912.0</v>
      </c>
      <c r="G1092" s="21" t="s">
        <v>8812</v>
      </c>
      <c r="H1092" s="23" t="s">
        <v>8813</v>
      </c>
      <c r="I1092" s="21" t="s">
        <v>8814</v>
      </c>
      <c r="J1092" s="24" t="s">
        <v>8815</v>
      </c>
      <c r="K1092" s="19"/>
      <c r="L1092" s="19"/>
      <c r="M1092" s="19" t="s">
        <v>96</v>
      </c>
      <c r="N1092" s="19" t="s">
        <v>8816</v>
      </c>
      <c r="O1092" s="19" t="s">
        <v>635</v>
      </c>
      <c r="P1092" s="19" t="s">
        <v>1421</v>
      </c>
      <c r="Q1092" s="29" t="s">
        <v>8817</v>
      </c>
      <c r="R1092" s="29">
        <v>110000.0</v>
      </c>
      <c r="S1092" s="19" t="s">
        <v>101</v>
      </c>
      <c r="T1092" s="19"/>
      <c r="U1092" s="25"/>
      <c r="V1092" s="25"/>
      <c r="W1092" s="4"/>
      <c r="X1092" s="4"/>
      <c r="Y1092" s="4"/>
      <c r="Z1092" s="4"/>
    </row>
    <row r="1093" ht="15.0" hidden="1" customHeight="1">
      <c r="A1093" s="19" t="s">
        <v>8818</v>
      </c>
      <c r="B1093" s="19" t="s">
        <v>8819</v>
      </c>
      <c r="C1093" s="20" t="s">
        <v>163</v>
      </c>
      <c r="D1093" s="20" t="s">
        <v>164</v>
      </c>
      <c r="E1093" s="20" t="s">
        <v>126</v>
      </c>
      <c r="F1093" s="21">
        <v>2012.0</v>
      </c>
      <c r="G1093" s="21" t="s">
        <v>8820</v>
      </c>
      <c r="H1093" s="30" t="s">
        <v>8821</v>
      </c>
      <c r="I1093" s="21" t="s">
        <v>8822</v>
      </c>
      <c r="J1093" s="24" t="s">
        <v>8823</v>
      </c>
      <c r="K1093" s="19" t="s">
        <v>8824</v>
      </c>
      <c r="L1093" s="24" t="s">
        <v>8825</v>
      </c>
      <c r="M1093" s="19" t="s">
        <v>110</v>
      </c>
      <c r="N1093" s="19"/>
      <c r="O1093" s="19" t="s">
        <v>133</v>
      </c>
      <c r="P1093" s="19" t="s">
        <v>8826</v>
      </c>
      <c r="Q1093" s="25" t="s">
        <v>8827</v>
      </c>
      <c r="R1093" s="25">
        <v>150.0</v>
      </c>
      <c r="S1093" s="19" t="s">
        <v>101</v>
      </c>
      <c r="T1093" s="19"/>
      <c r="U1093" s="25"/>
      <c r="V1093" s="25"/>
      <c r="W1093" s="4"/>
      <c r="X1093" s="4"/>
      <c r="Y1093" s="4"/>
      <c r="Z1093" s="4"/>
    </row>
    <row r="1094" ht="15.0" hidden="1" customHeight="1">
      <c r="A1094" s="19" t="s">
        <v>8828</v>
      </c>
      <c r="B1094" s="19" t="s">
        <v>8829</v>
      </c>
      <c r="C1094" s="20" t="s">
        <v>1730</v>
      </c>
      <c r="D1094" s="20" t="s">
        <v>352</v>
      </c>
      <c r="E1094" s="20" t="s">
        <v>89</v>
      </c>
      <c r="F1094" s="21">
        <v>2003.0</v>
      </c>
      <c r="G1094" s="21" t="s">
        <v>8830</v>
      </c>
      <c r="H1094" s="23" t="s">
        <v>8831</v>
      </c>
      <c r="I1094" s="21" t="s">
        <v>8832</v>
      </c>
      <c r="J1094" s="24" t="s">
        <v>8833</v>
      </c>
      <c r="K1094" s="19" t="s">
        <v>8834</v>
      </c>
      <c r="L1094" s="24" t="s">
        <v>8835</v>
      </c>
      <c r="M1094" s="19" t="s">
        <v>110</v>
      </c>
      <c r="N1094" s="19"/>
      <c r="O1094" s="19" t="s">
        <v>264</v>
      </c>
      <c r="P1094" s="19" t="s">
        <v>8836</v>
      </c>
      <c r="Q1094" s="25" t="s">
        <v>8837</v>
      </c>
      <c r="R1094" s="25">
        <v>500.0</v>
      </c>
      <c r="S1094" s="19" t="s">
        <v>159</v>
      </c>
      <c r="T1094" s="19" t="s">
        <v>1800</v>
      </c>
      <c r="U1094" s="25"/>
      <c r="V1094" s="25">
        <v>2018.0</v>
      </c>
      <c r="W1094" s="4"/>
      <c r="X1094" s="4"/>
      <c r="Y1094" s="4"/>
      <c r="Z1094" s="4"/>
    </row>
    <row r="1095" ht="15.0" hidden="1" customHeight="1">
      <c r="A1095" s="19" t="s">
        <v>8838</v>
      </c>
      <c r="B1095" s="19" t="s">
        <v>8839</v>
      </c>
      <c r="C1095" s="20" t="s">
        <v>1094</v>
      </c>
      <c r="D1095" s="20" t="s">
        <v>1094</v>
      </c>
      <c r="E1095" s="20" t="s">
        <v>151</v>
      </c>
      <c r="F1095" s="21">
        <v>2014.0</v>
      </c>
      <c r="G1095" s="21" t="s">
        <v>8840</v>
      </c>
      <c r="H1095" s="23" t="s">
        <v>8841</v>
      </c>
      <c r="I1095" s="21" t="s">
        <v>8842</v>
      </c>
      <c r="J1095" s="24" t="s">
        <v>8843</v>
      </c>
      <c r="K1095" s="19" t="s">
        <v>8844</v>
      </c>
      <c r="L1095" s="24" t="s">
        <v>8845</v>
      </c>
      <c r="M1095" s="19" t="s">
        <v>110</v>
      </c>
      <c r="N1095" s="19"/>
      <c r="O1095" s="19" t="s">
        <v>975</v>
      </c>
      <c r="P1095" s="19" t="s">
        <v>2356</v>
      </c>
      <c r="Q1095" s="25" t="s">
        <v>1827</v>
      </c>
      <c r="R1095" s="25">
        <v>100.0</v>
      </c>
      <c r="S1095" s="19" t="s">
        <v>101</v>
      </c>
      <c r="T1095" s="19"/>
      <c r="U1095" s="25"/>
      <c r="V1095" s="25"/>
      <c r="W1095" s="4"/>
      <c r="X1095" s="4"/>
      <c r="Y1095" s="4"/>
      <c r="Z1095" s="4"/>
    </row>
    <row r="1096" ht="15.0" customHeight="1">
      <c r="A1096" s="19" t="s">
        <v>2101</v>
      </c>
      <c r="B1096" s="19" t="s">
        <v>8846</v>
      </c>
      <c r="C1096" s="20" t="s">
        <v>363</v>
      </c>
      <c r="D1096" s="20" t="s">
        <v>364</v>
      </c>
      <c r="E1096" s="20" t="s">
        <v>89</v>
      </c>
      <c r="F1096" s="21">
        <v>2003.0</v>
      </c>
      <c r="G1096" s="21" t="s">
        <v>8847</v>
      </c>
      <c r="H1096" s="23" t="s">
        <v>8848</v>
      </c>
      <c r="I1096" s="21" t="s">
        <v>8849</v>
      </c>
      <c r="J1096" s="24" t="s">
        <v>8850</v>
      </c>
      <c r="K1096" s="19" t="s">
        <v>8851</v>
      </c>
      <c r="L1096" s="24" t="s">
        <v>8852</v>
      </c>
      <c r="M1096" s="19" t="s">
        <v>96</v>
      </c>
      <c r="N1096" s="19" t="s">
        <v>8853</v>
      </c>
      <c r="O1096" s="19" t="s">
        <v>648</v>
      </c>
      <c r="P1096" s="19" t="s">
        <v>884</v>
      </c>
      <c r="Q1096" s="29" t="s">
        <v>8854</v>
      </c>
      <c r="R1096" s="29">
        <v>3974.0</v>
      </c>
      <c r="S1096" s="19" t="s">
        <v>159</v>
      </c>
      <c r="T1096" s="19" t="s">
        <v>2566</v>
      </c>
      <c r="U1096" s="36"/>
      <c r="V1096" s="36">
        <v>43816.0</v>
      </c>
      <c r="W1096" s="4"/>
      <c r="X1096" s="4"/>
      <c r="Y1096" s="4"/>
      <c r="Z1096" s="4"/>
    </row>
    <row r="1097" ht="15.0" hidden="1" customHeight="1">
      <c r="A1097" s="19" t="s">
        <v>8855</v>
      </c>
      <c r="B1097" s="19" t="s">
        <v>8856</v>
      </c>
      <c r="C1097" s="20" t="s">
        <v>2084</v>
      </c>
      <c r="D1097" s="20" t="s">
        <v>1119</v>
      </c>
      <c r="E1097" s="20" t="s">
        <v>89</v>
      </c>
      <c r="F1097" s="21">
        <v>2009.0</v>
      </c>
      <c r="G1097" s="21" t="s">
        <v>8857</v>
      </c>
      <c r="H1097" s="23" t="s">
        <v>8858</v>
      </c>
      <c r="I1097" s="21" t="s">
        <v>8859</v>
      </c>
      <c r="J1097" s="19"/>
      <c r="K1097" s="19" t="s">
        <v>8860</v>
      </c>
      <c r="L1097" s="19"/>
      <c r="M1097" s="19" t="s">
        <v>110</v>
      </c>
      <c r="N1097" s="19"/>
      <c r="O1097" s="19" t="s">
        <v>264</v>
      </c>
      <c r="P1097" s="19" t="s">
        <v>3690</v>
      </c>
      <c r="Q1097" s="25" t="s">
        <v>8587</v>
      </c>
      <c r="R1097" s="25">
        <v>300.0</v>
      </c>
      <c r="S1097" s="19" t="s">
        <v>101</v>
      </c>
      <c r="T1097" s="19"/>
      <c r="U1097" s="25"/>
      <c r="V1097" s="25"/>
      <c r="W1097" s="4"/>
      <c r="X1097" s="4"/>
      <c r="Y1097" s="4"/>
      <c r="Z1097" s="4"/>
    </row>
    <row r="1098" ht="15.0" hidden="1" customHeight="1">
      <c r="A1098" s="19" t="s">
        <v>3116</v>
      </c>
      <c r="B1098" s="19" t="s">
        <v>8861</v>
      </c>
      <c r="C1098" s="20" t="s">
        <v>340</v>
      </c>
      <c r="D1098" s="20" t="s">
        <v>88</v>
      </c>
      <c r="E1098" s="20" t="s">
        <v>89</v>
      </c>
      <c r="F1098" s="21">
        <v>2007.0</v>
      </c>
      <c r="G1098" s="21" t="s">
        <v>8862</v>
      </c>
      <c r="H1098" s="23" t="s">
        <v>8863</v>
      </c>
      <c r="I1098" s="21" t="s">
        <v>8864</v>
      </c>
      <c r="J1098" s="24" t="s">
        <v>8865</v>
      </c>
      <c r="K1098" s="19" t="s">
        <v>8866</v>
      </c>
      <c r="L1098" s="24" t="s">
        <v>8867</v>
      </c>
      <c r="M1098" s="19" t="s">
        <v>110</v>
      </c>
      <c r="N1098" s="19"/>
      <c r="O1098" s="19" t="s">
        <v>2327</v>
      </c>
      <c r="P1098" s="19" t="s">
        <v>8868</v>
      </c>
      <c r="Q1098" s="25" t="s">
        <v>3589</v>
      </c>
      <c r="R1098" s="25">
        <v>300.0</v>
      </c>
      <c r="S1098" s="19" t="s">
        <v>101</v>
      </c>
      <c r="T1098" s="19"/>
      <c r="U1098" s="25"/>
      <c r="V1098" s="25"/>
      <c r="W1098" s="4"/>
      <c r="X1098" s="4"/>
      <c r="Y1098" s="4"/>
      <c r="Z1098" s="4"/>
    </row>
    <row r="1099" ht="15.0" customHeight="1">
      <c r="A1099" s="19" t="s">
        <v>8869</v>
      </c>
      <c r="B1099" s="19" t="s">
        <v>8870</v>
      </c>
      <c r="C1099" s="20" t="s">
        <v>8871</v>
      </c>
      <c r="D1099" s="26"/>
      <c r="E1099" s="20" t="s">
        <v>151</v>
      </c>
      <c r="F1099" s="21">
        <v>1969.0</v>
      </c>
      <c r="G1099" s="21" t="s">
        <v>8872</v>
      </c>
      <c r="H1099" s="23" t="s">
        <v>8873</v>
      </c>
      <c r="I1099" s="21" t="s">
        <v>8874</v>
      </c>
      <c r="J1099" s="24" t="s">
        <v>8875</v>
      </c>
      <c r="K1099" s="19" t="s">
        <v>8876</v>
      </c>
      <c r="L1099" s="19"/>
      <c r="M1099" s="19" t="s">
        <v>96</v>
      </c>
      <c r="N1099" s="19" t="s">
        <v>8877</v>
      </c>
      <c r="O1099" s="19"/>
      <c r="P1099" s="19"/>
      <c r="Q1099" s="25" t="s">
        <v>8878</v>
      </c>
      <c r="R1099" s="25">
        <v>279.0</v>
      </c>
      <c r="S1099" s="19" t="s">
        <v>101</v>
      </c>
      <c r="T1099" s="19"/>
      <c r="U1099" s="25"/>
      <c r="V1099" s="25"/>
      <c r="W1099" s="4"/>
      <c r="X1099" s="4"/>
      <c r="Y1099" s="4"/>
      <c r="Z1099" s="4"/>
    </row>
    <row r="1100" ht="15.0" customHeight="1">
      <c r="A1100" s="19" t="s">
        <v>8879</v>
      </c>
      <c r="B1100" s="19" t="s">
        <v>8880</v>
      </c>
      <c r="C1100" s="20" t="s">
        <v>5670</v>
      </c>
      <c r="D1100" s="21" t="s">
        <v>1119</v>
      </c>
      <c r="E1100" s="21" t="s">
        <v>89</v>
      </c>
      <c r="F1100" s="21">
        <v>1968.0</v>
      </c>
      <c r="G1100" s="21" t="s">
        <v>8881</v>
      </c>
      <c r="H1100" s="30" t="s">
        <v>8882</v>
      </c>
      <c r="I1100" s="21" t="s">
        <v>8883</v>
      </c>
      <c r="J1100" s="24" t="s">
        <v>8884</v>
      </c>
      <c r="K1100" s="19" t="s">
        <v>8885</v>
      </c>
      <c r="L1100" s="24" t="s">
        <v>8886</v>
      </c>
      <c r="M1100" s="19" t="s">
        <v>96</v>
      </c>
      <c r="N1100" s="19" t="s">
        <v>8887</v>
      </c>
      <c r="O1100" s="19"/>
      <c r="P1100" s="19"/>
      <c r="Q1100" s="25" t="s">
        <v>8888</v>
      </c>
      <c r="R1100" s="29">
        <v>9000.0</v>
      </c>
      <c r="S1100" s="19" t="s">
        <v>101</v>
      </c>
      <c r="T1100" s="19"/>
      <c r="U1100" s="25"/>
      <c r="V1100" s="25"/>
      <c r="W1100" s="4"/>
      <c r="X1100" s="4"/>
      <c r="Y1100" s="4"/>
      <c r="Z1100" s="4"/>
    </row>
    <row r="1101" ht="15.0" hidden="1" customHeight="1">
      <c r="A1101" s="19" t="s">
        <v>8889</v>
      </c>
      <c r="B1101" s="19" t="s">
        <v>8890</v>
      </c>
      <c r="C1101" s="20" t="s">
        <v>388</v>
      </c>
      <c r="D1101" s="20" t="s">
        <v>88</v>
      </c>
      <c r="E1101" s="20" t="s">
        <v>89</v>
      </c>
      <c r="F1101" s="21">
        <v>2012.0</v>
      </c>
      <c r="G1101" s="21" t="s">
        <v>8891</v>
      </c>
      <c r="H1101" s="23" t="s">
        <v>8892</v>
      </c>
      <c r="I1101" s="21" t="s">
        <v>8893</v>
      </c>
      <c r="J1101" s="24" t="s">
        <v>8894</v>
      </c>
      <c r="K1101" s="19" t="s">
        <v>8895</v>
      </c>
      <c r="L1101" s="24" t="s">
        <v>8896</v>
      </c>
      <c r="M1101" s="19" t="s">
        <v>110</v>
      </c>
      <c r="N1101" s="19"/>
      <c r="O1101" s="19" t="s">
        <v>407</v>
      </c>
      <c r="P1101" s="19" t="s">
        <v>158</v>
      </c>
      <c r="Q1101" s="25" t="s">
        <v>8897</v>
      </c>
      <c r="R1101" s="25">
        <v>243.0</v>
      </c>
      <c r="S1101" s="19" t="s">
        <v>101</v>
      </c>
      <c r="T1101" s="19"/>
      <c r="U1101" s="25"/>
      <c r="V1101" s="25"/>
      <c r="W1101" s="4"/>
      <c r="X1101" s="4"/>
      <c r="Y1101" s="4"/>
      <c r="Z1101" s="4"/>
    </row>
    <row r="1102" ht="15.0" customHeight="1">
      <c r="A1102" s="19" t="s">
        <v>8898</v>
      </c>
      <c r="B1102" s="19" t="s">
        <v>8899</v>
      </c>
      <c r="C1102" s="20" t="s">
        <v>87</v>
      </c>
      <c r="D1102" s="20" t="s">
        <v>88</v>
      </c>
      <c r="E1102" s="21" t="s">
        <v>89</v>
      </c>
      <c r="F1102" s="22">
        <v>32003.0</v>
      </c>
      <c r="G1102" s="21" t="s">
        <v>8900</v>
      </c>
      <c r="H1102" s="23" t="s">
        <v>8901</v>
      </c>
      <c r="I1102" s="21" t="s">
        <v>8902</v>
      </c>
      <c r="J1102" s="24" t="s">
        <v>8903</v>
      </c>
      <c r="K1102" s="19" t="s">
        <v>8904</v>
      </c>
      <c r="L1102" s="24" t="s">
        <v>8905</v>
      </c>
      <c r="M1102" s="19" t="s">
        <v>96</v>
      </c>
      <c r="N1102" s="19" t="s">
        <v>8906</v>
      </c>
      <c r="O1102" s="19" t="s">
        <v>221</v>
      </c>
      <c r="P1102" s="19"/>
      <c r="Q1102" s="25" t="s">
        <v>8907</v>
      </c>
      <c r="R1102" s="29">
        <v>6768.0</v>
      </c>
      <c r="S1102" s="19" t="s">
        <v>159</v>
      </c>
      <c r="T1102" s="19" t="s">
        <v>2997</v>
      </c>
      <c r="U1102" s="25"/>
      <c r="V1102" s="25">
        <v>2016.0</v>
      </c>
      <c r="W1102" s="4"/>
      <c r="X1102" s="4"/>
      <c r="Y1102" s="4"/>
      <c r="Z1102" s="4"/>
    </row>
    <row r="1103" ht="15.0" hidden="1" customHeight="1">
      <c r="A1103" s="19" t="s">
        <v>8908</v>
      </c>
      <c r="B1103" s="19" t="s">
        <v>8908</v>
      </c>
      <c r="C1103" s="20" t="s">
        <v>8909</v>
      </c>
      <c r="D1103" s="20" t="s">
        <v>8909</v>
      </c>
      <c r="E1103" s="20" t="s">
        <v>105</v>
      </c>
      <c r="F1103" s="21">
        <v>2015.0</v>
      </c>
      <c r="G1103" s="21" t="s">
        <v>8910</v>
      </c>
      <c r="H1103" s="23" t="s">
        <v>8911</v>
      </c>
      <c r="I1103" s="19"/>
      <c r="J1103" s="19"/>
      <c r="K1103" s="19"/>
      <c r="L1103" s="19"/>
      <c r="M1103" s="19" t="s">
        <v>110</v>
      </c>
      <c r="N1103" s="19"/>
      <c r="O1103" s="19"/>
      <c r="P1103" s="19"/>
      <c r="Q1103" s="25" t="s">
        <v>3317</v>
      </c>
      <c r="R1103" s="25">
        <v>114.0</v>
      </c>
      <c r="S1103" s="19" t="s">
        <v>101</v>
      </c>
      <c r="T1103" s="19"/>
      <c r="U1103" s="25"/>
      <c r="V1103" s="25"/>
      <c r="W1103" s="4"/>
      <c r="X1103" s="4"/>
      <c r="Y1103" s="4"/>
      <c r="Z1103" s="4"/>
    </row>
    <row r="1104" ht="15.0" hidden="1" customHeight="1">
      <c r="A1104" s="19" t="s">
        <v>8912</v>
      </c>
      <c r="B1104" s="19" t="s">
        <v>8913</v>
      </c>
      <c r="C1104" s="20" t="s">
        <v>388</v>
      </c>
      <c r="D1104" s="20" t="s">
        <v>88</v>
      </c>
      <c r="E1104" s="20" t="s">
        <v>89</v>
      </c>
      <c r="F1104" s="21">
        <v>2017.0</v>
      </c>
      <c r="G1104" s="21" t="s">
        <v>8914</v>
      </c>
      <c r="H1104" s="19"/>
      <c r="I1104" s="21" t="s">
        <v>8915</v>
      </c>
      <c r="J1104" s="24" t="s">
        <v>8916</v>
      </c>
      <c r="K1104" s="19"/>
      <c r="L1104" s="19"/>
      <c r="M1104" s="19" t="s">
        <v>110</v>
      </c>
      <c r="N1104" s="19"/>
      <c r="O1104" s="19" t="s">
        <v>133</v>
      </c>
      <c r="P1104" s="19" t="s">
        <v>2374</v>
      </c>
      <c r="Q1104" s="25"/>
      <c r="R1104" s="25"/>
      <c r="S1104" s="19" t="s">
        <v>159</v>
      </c>
      <c r="T1104" s="19" t="s">
        <v>8234</v>
      </c>
      <c r="U1104" s="38"/>
      <c r="V1104" s="38">
        <v>43497.0</v>
      </c>
      <c r="W1104" s="4"/>
      <c r="X1104" s="4"/>
      <c r="Y1104" s="4"/>
      <c r="Z1104" s="4"/>
    </row>
    <row r="1105" ht="15.0" hidden="1" customHeight="1">
      <c r="A1105" s="19" t="s">
        <v>8917</v>
      </c>
      <c r="B1105" s="19" t="s">
        <v>8918</v>
      </c>
      <c r="C1105" s="20" t="s">
        <v>8919</v>
      </c>
      <c r="D1105" s="20" t="s">
        <v>261</v>
      </c>
      <c r="E1105" s="20" t="s">
        <v>89</v>
      </c>
      <c r="F1105" s="21">
        <v>2019.0</v>
      </c>
      <c r="G1105" s="21" t="s">
        <v>8920</v>
      </c>
      <c r="H1105" s="30" t="s">
        <v>8921</v>
      </c>
      <c r="I1105" s="21" t="s">
        <v>8922</v>
      </c>
      <c r="J1105" s="24" t="s">
        <v>8923</v>
      </c>
      <c r="K1105" s="19" t="s">
        <v>8924</v>
      </c>
      <c r="L1105" s="24" t="s">
        <v>8925</v>
      </c>
      <c r="M1105" s="19" t="s">
        <v>110</v>
      </c>
      <c r="N1105" s="19"/>
      <c r="O1105" s="19"/>
      <c r="P1105" s="19"/>
      <c r="Q1105" s="25" t="s">
        <v>2965</v>
      </c>
      <c r="R1105" s="25">
        <v>25.0</v>
      </c>
      <c r="S1105" s="19" t="s">
        <v>101</v>
      </c>
      <c r="T1105" s="19"/>
      <c r="U1105" s="25"/>
      <c r="V1105" s="25"/>
      <c r="W1105" s="4"/>
      <c r="X1105" s="4"/>
      <c r="Y1105" s="4"/>
      <c r="Z1105" s="4"/>
    </row>
    <row r="1106" ht="15.0" hidden="1" customHeight="1">
      <c r="A1106" s="19" t="s">
        <v>8926</v>
      </c>
      <c r="B1106" s="19" t="s">
        <v>8927</v>
      </c>
      <c r="C1106" s="20" t="s">
        <v>2543</v>
      </c>
      <c r="D1106" s="21" t="s">
        <v>1119</v>
      </c>
      <c r="E1106" s="21" t="s">
        <v>89</v>
      </c>
      <c r="F1106" s="21">
        <v>2004.0</v>
      </c>
      <c r="G1106" s="21" t="s">
        <v>8928</v>
      </c>
      <c r="H1106" s="23" t="s">
        <v>8929</v>
      </c>
      <c r="I1106" s="21" t="s">
        <v>8930</v>
      </c>
      <c r="J1106" s="24" t="s">
        <v>8931</v>
      </c>
      <c r="K1106" s="19"/>
      <c r="L1106" s="19"/>
      <c r="M1106" s="19" t="s">
        <v>110</v>
      </c>
      <c r="N1106" s="19"/>
      <c r="O1106" s="19"/>
      <c r="P1106" s="19"/>
      <c r="Q1106" s="25" t="s">
        <v>946</v>
      </c>
      <c r="R1106" s="25">
        <v>96.0</v>
      </c>
      <c r="S1106" s="19" t="s">
        <v>101</v>
      </c>
      <c r="T1106" s="19"/>
      <c r="U1106" s="25"/>
      <c r="V1106" s="25"/>
      <c r="W1106" s="4"/>
      <c r="X1106" s="4"/>
      <c r="Y1106" s="4"/>
      <c r="Z1106" s="4"/>
    </row>
    <row r="1107" ht="15.0" hidden="1" customHeight="1">
      <c r="A1107" s="19" t="s">
        <v>8932</v>
      </c>
      <c r="B1107" s="19" t="s">
        <v>8933</v>
      </c>
      <c r="C1107" s="20" t="s">
        <v>503</v>
      </c>
      <c r="D1107" s="20" t="s">
        <v>207</v>
      </c>
      <c r="E1107" s="20" t="s">
        <v>89</v>
      </c>
      <c r="F1107" s="37">
        <v>42430.0</v>
      </c>
      <c r="G1107" s="21" t="s">
        <v>8934</v>
      </c>
      <c r="H1107" s="23" t="s">
        <v>8935</v>
      </c>
      <c r="I1107" s="21" t="s">
        <v>8936</v>
      </c>
      <c r="J1107" s="24" t="s">
        <v>8937</v>
      </c>
      <c r="K1107" s="19" t="s">
        <v>8938</v>
      </c>
      <c r="L1107" s="24" t="s">
        <v>8939</v>
      </c>
      <c r="M1107" s="19" t="s">
        <v>110</v>
      </c>
      <c r="N1107" s="19"/>
      <c r="O1107" s="19"/>
      <c r="P1107" s="19"/>
      <c r="Q1107" s="25" t="s">
        <v>8940</v>
      </c>
      <c r="R1107" s="25">
        <v>1.0</v>
      </c>
      <c r="S1107" s="19" t="s">
        <v>101</v>
      </c>
      <c r="T1107" s="19"/>
      <c r="U1107" s="25"/>
      <c r="V1107" s="25"/>
      <c r="W1107" s="4"/>
      <c r="X1107" s="4"/>
      <c r="Y1107" s="4"/>
      <c r="Z1107" s="4"/>
    </row>
    <row r="1108" ht="15.0" hidden="1" customHeight="1">
      <c r="A1108" s="19" t="s">
        <v>8941</v>
      </c>
      <c r="B1108" s="19" t="s">
        <v>8942</v>
      </c>
      <c r="C1108" s="20" t="s">
        <v>87</v>
      </c>
      <c r="D1108" s="20" t="s">
        <v>88</v>
      </c>
      <c r="E1108" s="21" t="s">
        <v>89</v>
      </c>
      <c r="F1108" s="21">
        <v>1988.0</v>
      </c>
      <c r="G1108" s="21" t="s">
        <v>8943</v>
      </c>
      <c r="H1108" s="23" t="s">
        <v>8944</v>
      </c>
      <c r="I1108" s="21" t="s">
        <v>8945</v>
      </c>
      <c r="J1108" s="24" t="s">
        <v>8946</v>
      </c>
      <c r="K1108" s="19" t="s">
        <v>8947</v>
      </c>
      <c r="L1108" s="24" t="s">
        <v>8948</v>
      </c>
      <c r="M1108" s="19" t="s">
        <v>110</v>
      </c>
      <c r="N1108" s="19"/>
      <c r="O1108" s="19" t="s">
        <v>264</v>
      </c>
      <c r="P1108" s="19" t="s">
        <v>5696</v>
      </c>
      <c r="Q1108" s="25" t="s">
        <v>8949</v>
      </c>
      <c r="R1108" s="25">
        <v>52.0</v>
      </c>
      <c r="S1108" s="19" t="s">
        <v>101</v>
      </c>
      <c r="T1108" s="19"/>
      <c r="U1108" s="25"/>
      <c r="V1108" s="25"/>
      <c r="W1108" s="4"/>
      <c r="X1108" s="4"/>
      <c r="Y1108" s="4"/>
      <c r="Z1108" s="4"/>
    </row>
    <row r="1109" ht="15.0" customHeight="1">
      <c r="A1109" s="19" t="s">
        <v>1538</v>
      </c>
      <c r="B1109" s="19" t="s">
        <v>8950</v>
      </c>
      <c r="C1109" s="20" t="s">
        <v>138</v>
      </c>
      <c r="D1109" s="20" t="s">
        <v>139</v>
      </c>
      <c r="E1109" s="20" t="s">
        <v>140</v>
      </c>
      <c r="F1109" s="21">
        <v>1976.0</v>
      </c>
      <c r="G1109" s="21" t="s">
        <v>8951</v>
      </c>
      <c r="H1109" s="30" t="s">
        <v>8952</v>
      </c>
      <c r="I1109" s="21" t="s">
        <v>8953</v>
      </c>
      <c r="J1109" s="24" t="s">
        <v>8954</v>
      </c>
      <c r="K1109" s="19" t="s">
        <v>8955</v>
      </c>
      <c r="L1109" s="24" t="s">
        <v>8956</v>
      </c>
      <c r="M1109" s="19" t="s">
        <v>96</v>
      </c>
      <c r="N1109" s="19" t="s">
        <v>8957</v>
      </c>
      <c r="O1109" s="19"/>
      <c r="P1109" s="19"/>
      <c r="Q1109" s="25" t="s">
        <v>8958</v>
      </c>
      <c r="R1109" s="29">
        <v>12000.0</v>
      </c>
      <c r="S1109" s="19" t="s">
        <v>159</v>
      </c>
      <c r="T1109" s="19" t="s">
        <v>8959</v>
      </c>
      <c r="U1109" s="31"/>
      <c r="V1109" s="31" t="s">
        <v>935</v>
      </c>
      <c r="W1109" s="4"/>
      <c r="X1109" s="4"/>
      <c r="Y1109" s="4"/>
      <c r="Z1109" s="4"/>
    </row>
    <row r="1110" ht="15.0" hidden="1" customHeight="1">
      <c r="A1110" s="19" t="s">
        <v>8960</v>
      </c>
      <c r="B1110" s="19" t="s">
        <v>8961</v>
      </c>
      <c r="C1110" s="20" t="s">
        <v>115</v>
      </c>
      <c r="D1110" s="21" t="s">
        <v>115</v>
      </c>
      <c r="E1110" s="20" t="s">
        <v>89</v>
      </c>
      <c r="F1110" s="21">
        <v>2009.0</v>
      </c>
      <c r="G1110" s="21" t="s">
        <v>8962</v>
      </c>
      <c r="H1110" s="23" t="s">
        <v>8963</v>
      </c>
      <c r="I1110" s="21" t="s">
        <v>8964</v>
      </c>
      <c r="J1110" s="24" t="s">
        <v>8965</v>
      </c>
      <c r="K1110" s="19" t="s">
        <v>8966</v>
      </c>
      <c r="L1110" s="24" t="s">
        <v>8967</v>
      </c>
      <c r="M1110" s="19" t="s">
        <v>110</v>
      </c>
      <c r="N1110" s="19"/>
      <c r="O1110" s="19"/>
      <c r="P1110" s="19"/>
      <c r="Q1110" s="25" t="s">
        <v>2374</v>
      </c>
      <c r="R1110" s="25">
        <v>100.0</v>
      </c>
      <c r="S1110" s="19" t="s">
        <v>101</v>
      </c>
      <c r="T1110" s="19"/>
      <c r="U1110" s="25"/>
      <c r="V1110" s="25"/>
      <c r="W1110" s="4"/>
      <c r="X1110" s="4"/>
      <c r="Y1110" s="4"/>
      <c r="Z1110" s="4"/>
    </row>
    <row r="1111" ht="15.0" hidden="1" customHeight="1">
      <c r="A1111" s="19" t="s">
        <v>8968</v>
      </c>
      <c r="B1111" s="19" t="s">
        <v>8969</v>
      </c>
      <c r="C1111" s="20" t="s">
        <v>1073</v>
      </c>
      <c r="D1111" s="19"/>
      <c r="E1111" s="20" t="s">
        <v>1073</v>
      </c>
      <c r="F1111" s="21">
        <v>2002.0</v>
      </c>
      <c r="G1111" s="21" t="s">
        <v>8970</v>
      </c>
      <c r="H1111" s="23" t="s">
        <v>8971</v>
      </c>
      <c r="I1111" s="19"/>
      <c r="J1111" s="19"/>
      <c r="K1111" s="19"/>
      <c r="L1111" s="19"/>
      <c r="M1111" s="19" t="s">
        <v>110</v>
      </c>
      <c r="N1111" s="19"/>
      <c r="O1111" s="19"/>
      <c r="P1111" s="19"/>
      <c r="Q1111" s="25" t="s">
        <v>1166</v>
      </c>
      <c r="R1111" s="25">
        <v>311.0</v>
      </c>
      <c r="S1111" s="19" t="s">
        <v>101</v>
      </c>
      <c r="T1111" s="19"/>
      <c r="U1111" s="25"/>
      <c r="V1111" s="25"/>
      <c r="W1111" s="4"/>
      <c r="X1111" s="4"/>
      <c r="Y1111" s="4"/>
      <c r="Z1111" s="4"/>
    </row>
    <row r="1112" ht="15.0" hidden="1" customHeight="1">
      <c r="A1112" s="19" t="s">
        <v>8972</v>
      </c>
      <c r="B1112" s="19" t="s">
        <v>8973</v>
      </c>
      <c r="C1112" s="20" t="s">
        <v>8974</v>
      </c>
      <c r="D1112" s="26"/>
      <c r="E1112" s="20" t="s">
        <v>832</v>
      </c>
      <c r="F1112" s="21">
        <v>2008.0</v>
      </c>
      <c r="G1112" s="21" t="s">
        <v>8975</v>
      </c>
      <c r="H1112" s="30" t="s">
        <v>8976</v>
      </c>
      <c r="I1112" s="21" t="s">
        <v>8977</v>
      </c>
      <c r="J1112" s="24" t="s">
        <v>8978</v>
      </c>
      <c r="K1112" s="19"/>
      <c r="L1112" s="19"/>
      <c r="M1112" s="19" t="s">
        <v>110</v>
      </c>
      <c r="N1112" s="19"/>
      <c r="O1112" s="19"/>
      <c r="P1112" s="19"/>
      <c r="Q1112" s="25" t="s">
        <v>1132</v>
      </c>
      <c r="R1112" s="25">
        <v>40.0</v>
      </c>
      <c r="S1112" s="19" t="s">
        <v>101</v>
      </c>
      <c r="T1112" s="19"/>
      <c r="U1112" s="25"/>
      <c r="V1112" s="25"/>
      <c r="W1112" s="4"/>
      <c r="X1112" s="4"/>
      <c r="Y1112" s="4"/>
      <c r="Z1112" s="4"/>
    </row>
    <row r="1113" ht="15.0" hidden="1" customHeight="1">
      <c r="A1113" s="19" t="s">
        <v>8979</v>
      </c>
      <c r="B1113" s="19" t="s">
        <v>8980</v>
      </c>
      <c r="C1113" s="20" t="s">
        <v>340</v>
      </c>
      <c r="D1113" s="20" t="s">
        <v>88</v>
      </c>
      <c r="E1113" s="21" t="s">
        <v>89</v>
      </c>
      <c r="F1113" s="21">
        <v>2010.0</v>
      </c>
      <c r="G1113" s="21" t="s">
        <v>8981</v>
      </c>
      <c r="H1113" s="23" t="s">
        <v>8982</v>
      </c>
      <c r="I1113" s="21" t="s">
        <v>8983</v>
      </c>
      <c r="J1113" s="24" t="s">
        <v>8984</v>
      </c>
      <c r="K1113" s="19" t="s">
        <v>8985</v>
      </c>
      <c r="L1113" s="24" t="s">
        <v>8986</v>
      </c>
      <c r="M1113" s="19" t="s">
        <v>110</v>
      </c>
      <c r="N1113" s="19"/>
      <c r="O1113" s="19" t="s">
        <v>407</v>
      </c>
      <c r="P1113" s="19" t="s">
        <v>2096</v>
      </c>
      <c r="Q1113" s="25" t="s">
        <v>266</v>
      </c>
      <c r="R1113" s="25">
        <v>54.0</v>
      </c>
      <c r="S1113" s="19" t="s">
        <v>101</v>
      </c>
      <c r="T1113" s="19"/>
      <c r="U1113" s="25"/>
      <c r="V1113" s="25"/>
      <c r="W1113" s="4"/>
      <c r="X1113" s="4"/>
      <c r="Y1113" s="4"/>
      <c r="Z1113" s="4"/>
    </row>
    <row r="1114" ht="15.0" hidden="1" customHeight="1">
      <c r="A1114" s="19" t="s">
        <v>8987</v>
      </c>
      <c r="B1114" s="19" t="s">
        <v>8988</v>
      </c>
      <c r="C1114" s="20" t="s">
        <v>4178</v>
      </c>
      <c r="D1114" s="21" t="s">
        <v>920</v>
      </c>
      <c r="E1114" s="32" t="s">
        <v>89</v>
      </c>
      <c r="F1114" s="21">
        <v>2012.0</v>
      </c>
      <c r="G1114" s="21" t="s">
        <v>8989</v>
      </c>
      <c r="H1114" s="23" t="s">
        <v>8990</v>
      </c>
      <c r="I1114" s="21" t="s">
        <v>8991</v>
      </c>
      <c r="J1114" s="24" t="s">
        <v>8992</v>
      </c>
      <c r="K1114" s="19"/>
      <c r="L1114" s="19"/>
      <c r="M1114" s="19" t="s">
        <v>110</v>
      </c>
      <c r="N1114" s="19"/>
      <c r="O1114" s="19"/>
      <c r="P1114" s="19"/>
      <c r="Q1114" s="25" t="s">
        <v>8993</v>
      </c>
      <c r="R1114" s="25">
        <v>2.0</v>
      </c>
      <c r="S1114" s="19" t="s">
        <v>101</v>
      </c>
      <c r="T1114" s="19"/>
      <c r="U1114" s="25"/>
      <c r="V1114" s="25"/>
      <c r="W1114" s="4"/>
      <c r="X1114" s="4"/>
      <c r="Y1114" s="4"/>
      <c r="Z1114" s="4"/>
    </row>
    <row r="1115" ht="15.0" hidden="1" customHeight="1">
      <c r="A1115" s="19" t="s">
        <v>8994</v>
      </c>
      <c r="B1115" s="19" t="s">
        <v>8995</v>
      </c>
      <c r="C1115" s="20" t="s">
        <v>8996</v>
      </c>
      <c r="D1115" s="20" t="s">
        <v>88</v>
      </c>
      <c r="E1115" s="21" t="s">
        <v>89</v>
      </c>
      <c r="F1115" s="21">
        <v>2014.0</v>
      </c>
      <c r="G1115" s="21" t="s">
        <v>8997</v>
      </c>
      <c r="H1115" s="23" t="s">
        <v>8998</v>
      </c>
      <c r="I1115" s="21" t="s">
        <v>8999</v>
      </c>
      <c r="J1115" s="24" t="s">
        <v>9000</v>
      </c>
      <c r="K1115" s="19"/>
      <c r="L1115" s="19"/>
      <c r="M1115" s="19" t="s">
        <v>110</v>
      </c>
      <c r="N1115" s="19"/>
      <c r="O1115" s="19" t="s">
        <v>452</v>
      </c>
      <c r="P1115" s="19" t="s">
        <v>9001</v>
      </c>
      <c r="Q1115" s="25" t="s">
        <v>147</v>
      </c>
      <c r="R1115" s="25">
        <v>25.0</v>
      </c>
      <c r="S1115" s="19" t="s">
        <v>101</v>
      </c>
      <c r="T1115" s="19"/>
      <c r="U1115" s="25"/>
      <c r="V1115" s="25"/>
      <c r="W1115" s="4"/>
      <c r="X1115" s="4"/>
      <c r="Y1115" s="4"/>
      <c r="Z1115" s="4"/>
    </row>
    <row r="1116" ht="15.0" hidden="1" customHeight="1">
      <c r="A1116" s="19" t="s">
        <v>9002</v>
      </c>
      <c r="B1116" s="19" t="s">
        <v>9003</v>
      </c>
      <c r="C1116" s="20" t="s">
        <v>4138</v>
      </c>
      <c r="D1116" s="21" t="s">
        <v>188</v>
      </c>
      <c r="E1116" s="20" t="s">
        <v>89</v>
      </c>
      <c r="F1116" s="21">
        <v>2013.0</v>
      </c>
      <c r="G1116" s="21" t="s">
        <v>9004</v>
      </c>
      <c r="H1116" s="23" t="s">
        <v>9005</v>
      </c>
      <c r="I1116" s="21" t="s">
        <v>9006</v>
      </c>
      <c r="J1116" s="24" t="s">
        <v>9007</v>
      </c>
      <c r="K1116" s="19"/>
      <c r="L1116" s="19"/>
      <c r="M1116" s="19" t="s">
        <v>110</v>
      </c>
      <c r="N1116" s="19"/>
      <c r="O1116" s="19"/>
      <c r="P1116" s="19"/>
      <c r="Q1116" s="25"/>
      <c r="R1116" s="39">
        <v>44106.0</v>
      </c>
      <c r="S1116" s="19" t="s">
        <v>101</v>
      </c>
      <c r="T1116" s="19"/>
      <c r="U1116" s="25"/>
      <c r="V1116" s="25"/>
      <c r="W1116" s="4"/>
      <c r="X1116" s="4"/>
      <c r="Y1116" s="4"/>
      <c r="Z1116" s="4"/>
    </row>
    <row r="1117" ht="15.0" hidden="1" customHeight="1">
      <c r="A1117" s="19" t="s">
        <v>9008</v>
      </c>
      <c r="B1117" s="19" t="s">
        <v>9009</v>
      </c>
      <c r="C1117" s="20" t="s">
        <v>1958</v>
      </c>
      <c r="D1117" s="20" t="s">
        <v>125</v>
      </c>
      <c r="E1117" s="20" t="s">
        <v>126</v>
      </c>
      <c r="F1117" s="21">
        <v>2009.0</v>
      </c>
      <c r="G1117" s="21" t="s">
        <v>9010</v>
      </c>
      <c r="H1117" s="23" t="s">
        <v>9011</v>
      </c>
      <c r="I1117" s="21" t="s">
        <v>9012</v>
      </c>
      <c r="J1117" s="24" t="s">
        <v>9013</v>
      </c>
      <c r="K1117" s="19" t="s">
        <v>9014</v>
      </c>
      <c r="L1117" s="24" t="s">
        <v>9015</v>
      </c>
      <c r="M1117" s="19" t="s">
        <v>110</v>
      </c>
      <c r="N1117" s="19"/>
      <c r="O1117" s="19"/>
      <c r="P1117" s="19"/>
      <c r="Q1117" s="25" t="s">
        <v>9016</v>
      </c>
      <c r="R1117" s="25">
        <v>30.0</v>
      </c>
      <c r="S1117" s="19" t="s">
        <v>101</v>
      </c>
      <c r="T1117" s="19"/>
      <c r="U1117" s="25"/>
      <c r="V1117" s="25"/>
      <c r="W1117" s="4"/>
      <c r="X1117" s="4"/>
      <c r="Y1117" s="4"/>
      <c r="Z1117" s="4"/>
    </row>
    <row r="1118" ht="15.0" hidden="1" customHeight="1">
      <c r="A1118" s="19" t="s">
        <v>9017</v>
      </c>
      <c r="B1118" s="19" t="s">
        <v>9018</v>
      </c>
      <c r="C1118" s="20" t="s">
        <v>9019</v>
      </c>
      <c r="D1118" s="26"/>
      <c r="E1118" s="20" t="s">
        <v>305</v>
      </c>
      <c r="F1118" s="22">
        <v>39468.0</v>
      </c>
      <c r="G1118" s="21" t="s">
        <v>9020</v>
      </c>
      <c r="H1118" s="23" t="s">
        <v>9021</v>
      </c>
      <c r="I1118" s="21" t="s">
        <v>9022</v>
      </c>
      <c r="J1118" s="24" t="s">
        <v>9023</v>
      </c>
      <c r="K1118" s="19" t="s">
        <v>9024</v>
      </c>
      <c r="L1118" s="24" t="s">
        <v>9025</v>
      </c>
      <c r="M1118" s="19" t="s">
        <v>110</v>
      </c>
      <c r="N1118" s="19"/>
      <c r="O1118" s="19" t="s">
        <v>731</v>
      </c>
      <c r="P1118" s="19" t="s">
        <v>1069</v>
      </c>
      <c r="Q1118" s="25" t="s">
        <v>5890</v>
      </c>
      <c r="R1118" s="25">
        <v>600.0</v>
      </c>
      <c r="S1118" s="19" t="s">
        <v>101</v>
      </c>
      <c r="T1118" s="19"/>
      <c r="U1118" s="25"/>
      <c r="V1118" s="25"/>
      <c r="W1118" s="4"/>
      <c r="X1118" s="4"/>
      <c r="Y1118" s="4"/>
      <c r="Z1118" s="4"/>
    </row>
    <row r="1119" ht="15.0" hidden="1" customHeight="1">
      <c r="A1119" s="19" t="s">
        <v>9026</v>
      </c>
      <c r="B1119" s="19" t="s">
        <v>9027</v>
      </c>
      <c r="C1119" s="20" t="s">
        <v>1730</v>
      </c>
      <c r="D1119" s="21" t="s">
        <v>352</v>
      </c>
      <c r="E1119" s="20" t="s">
        <v>89</v>
      </c>
      <c r="F1119" s="21">
        <v>2013.0</v>
      </c>
      <c r="G1119" s="21" t="s">
        <v>9028</v>
      </c>
      <c r="H1119" s="23" t="s">
        <v>9029</v>
      </c>
      <c r="I1119" s="21" t="s">
        <v>9030</v>
      </c>
      <c r="J1119" s="24" t="s">
        <v>9031</v>
      </c>
      <c r="K1119" s="19"/>
      <c r="L1119" s="19"/>
      <c r="M1119" s="19" t="s">
        <v>110</v>
      </c>
      <c r="N1119" s="19"/>
      <c r="O1119" s="19" t="s">
        <v>407</v>
      </c>
      <c r="P1119" s="19" t="s">
        <v>2654</v>
      </c>
      <c r="Q1119" s="25" t="s">
        <v>266</v>
      </c>
      <c r="R1119" s="25">
        <v>32.0</v>
      </c>
      <c r="S1119" s="19" t="s">
        <v>101</v>
      </c>
      <c r="T1119" s="19"/>
      <c r="U1119" s="25"/>
      <c r="V1119" s="25"/>
      <c r="W1119" s="4"/>
      <c r="X1119" s="4"/>
      <c r="Y1119" s="4"/>
      <c r="Z1119" s="4"/>
    </row>
    <row r="1120" ht="15.0" hidden="1" customHeight="1">
      <c r="A1120" s="19" t="s">
        <v>9032</v>
      </c>
      <c r="B1120" s="19" t="s">
        <v>9032</v>
      </c>
      <c r="C1120" s="20" t="s">
        <v>437</v>
      </c>
      <c r="D1120" s="20" t="s">
        <v>88</v>
      </c>
      <c r="E1120" s="21" t="s">
        <v>89</v>
      </c>
      <c r="F1120" s="21">
        <v>1996.0</v>
      </c>
      <c r="G1120" s="21" t="s">
        <v>9033</v>
      </c>
      <c r="H1120" s="23" t="s">
        <v>9034</v>
      </c>
      <c r="I1120" s="21" t="s">
        <v>9035</v>
      </c>
      <c r="J1120" s="19"/>
      <c r="K1120" s="19"/>
      <c r="L1120" s="19"/>
      <c r="M1120" s="19" t="s">
        <v>110</v>
      </c>
      <c r="N1120" s="19"/>
      <c r="O1120" s="19"/>
      <c r="P1120" s="19"/>
      <c r="Q1120" s="25" t="s">
        <v>9036</v>
      </c>
      <c r="R1120" s="29">
        <v>4000.0</v>
      </c>
      <c r="S1120" s="19" t="s">
        <v>101</v>
      </c>
      <c r="T1120" s="19"/>
      <c r="U1120" s="25"/>
      <c r="V1120" s="25"/>
      <c r="W1120" s="4"/>
      <c r="X1120" s="4"/>
      <c r="Y1120" s="4"/>
      <c r="Z1120" s="4"/>
    </row>
    <row r="1121" ht="15.0" hidden="1" customHeight="1">
      <c r="A1121" s="19" t="s">
        <v>9037</v>
      </c>
      <c r="B1121" s="19" t="s">
        <v>9038</v>
      </c>
      <c r="C1121" s="20" t="s">
        <v>4784</v>
      </c>
      <c r="D1121" s="21" t="s">
        <v>1119</v>
      </c>
      <c r="E1121" s="21" t="s">
        <v>89</v>
      </c>
      <c r="F1121" s="21">
        <v>2004.0</v>
      </c>
      <c r="G1121" s="21" t="s">
        <v>9039</v>
      </c>
      <c r="H1121" s="23" t="s">
        <v>9040</v>
      </c>
      <c r="I1121" s="21" t="s">
        <v>6103</v>
      </c>
      <c r="J1121" s="24" t="s">
        <v>6104</v>
      </c>
      <c r="K1121" s="19"/>
      <c r="L1121" s="19"/>
      <c r="M1121" s="19" t="s">
        <v>110</v>
      </c>
      <c r="N1121" s="19"/>
      <c r="O1121" s="19" t="s">
        <v>221</v>
      </c>
      <c r="P1121" s="19" t="s">
        <v>3857</v>
      </c>
      <c r="Q1121" s="25"/>
      <c r="R1121" s="25">
        <v>300.0</v>
      </c>
      <c r="S1121" s="19" t="s">
        <v>159</v>
      </c>
      <c r="T1121" s="19" t="s">
        <v>3382</v>
      </c>
      <c r="U1121" s="38"/>
      <c r="V1121" s="38">
        <v>41628.0</v>
      </c>
      <c r="W1121" s="4"/>
      <c r="X1121" s="4"/>
      <c r="Y1121" s="4"/>
      <c r="Z1121" s="4"/>
    </row>
    <row r="1122" ht="15.0" customHeight="1">
      <c r="A1122" s="19" t="s">
        <v>4541</v>
      </c>
      <c r="B1122" s="19" t="s">
        <v>9041</v>
      </c>
      <c r="C1122" s="20" t="s">
        <v>2401</v>
      </c>
      <c r="D1122" s="20" t="s">
        <v>207</v>
      </c>
      <c r="E1122" s="20" t="s">
        <v>89</v>
      </c>
      <c r="F1122" s="22">
        <v>27488.0</v>
      </c>
      <c r="G1122" s="21" t="s">
        <v>9042</v>
      </c>
      <c r="H1122" s="23" t="s">
        <v>9043</v>
      </c>
      <c r="I1122" s="19"/>
      <c r="J1122" s="19"/>
      <c r="K1122" s="19"/>
      <c r="L1122" s="19"/>
      <c r="M1122" s="19" t="s">
        <v>96</v>
      </c>
      <c r="N1122" s="19" t="s">
        <v>9044</v>
      </c>
      <c r="O1122" s="19" t="s">
        <v>264</v>
      </c>
      <c r="P1122" s="19" t="s">
        <v>9045</v>
      </c>
      <c r="Q1122" s="29" t="s">
        <v>9046</v>
      </c>
      <c r="R1122" s="29">
        <v>156439.0</v>
      </c>
      <c r="S1122" s="19" t="s">
        <v>101</v>
      </c>
      <c r="T1122" s="19"/>
      <c r="U1122" s="25"/>
      <c r="V1122" s="25"/>
      <c r="W1122" s="4"/>
      <c r="X1122" s="4"/>
      <c r="Y1122" s="4"/>
      <c r="Z1122" s="4"/>
    </row>
    <row r="1123" ht="15.0" hidden="1" customHeight="1">
      <c r="A1123" s="19" t="s">
        <v>9047</v>
      </c>
      <c r="B1123" s="19" t="s">
        <v>9047</v>
      </c>
      <c r="C1123" s="20" t="s">
        <v>9048</v>
      </c>
      <c r="D1123" s="21" t="s">
        <v>352</v>
      </c>
      <c r="E1123" s="20" t="s">
        <v>89</v>
      </c>
      <c r="F1123" s="21">
        <v>2011.0</v>
      </c>
      <c r="G1123" s="21" t="s">
        <v>9049</v>
      </c>
      <c r="H1123" s="30" t="s">
        <v>9050</v>
      </c>
      <c r="I1123" s="21" t="s">
        <v>9051</v>
      </c>
      <c r="J1123" s="24" t="s">
        <v>9052</v>
      </c>
      <c r="K1123" s="19"/>
      <c r="L1123" s="19"/>
      <c r="M1123" s="19" t="s">
        <v>110</v>
      </c>
      <c r="N1123" s="19"/>
      <c r="O1123" s="19"/>
      <c r="P1123" s="19"/>
      <c r="Q1123" s="25" t="s">
        <v>203</v>
      </c>
      <c r="R1123" s="25">
        <v>28.0</v>
      </c>
      <c r="S1123" s="19" t="s">
        <v>101</v>
      </c>
      <c r="T1123" s="19"/>
      <c r="U1123" s="25"/>
      <c r="V1123" s="25"/>
      <c r="W1123" s="4"/>
      <c r="X1123" s="4"/>
      <c r="Y1123" s="4"/>
      <c r="Z1123" s="4"/>
    </row>
    <row r="1124" ht="15.0" hidden="1" customHeight="1">
      <c r="A1124" s="19" t="s">
        <v>9053</v>
      </c>
      <c r="B1124" s="19" t="s">
        <v>9054</v>
      </c>
      <c r="C1124" s="21" t="s">
        <v>9055</v>
      </c>
      <c r="D1124" s="21" t="s">
        <v>753</v>
      </c>
      <c r="E1124" s="20" t="s">
        <v>89</v>
      </c>
      <c r="F1124" s="21">
        <v>1996.0</v>
      </c>
      <c r="G1124" s="21" t="s">
        <v>9056</v>
      </c>
      <c r="H1124" s="23" t="s">
        <v>9057</v>
      </c>
      <c r="I1124" s="21" t="s">
        <v>9058</v>
      </c>
      <c r="J1124" s="24" t="s">
        <v>9059</v>
      </c>
      <c r="K1124" s="19" t="s">
        <v>9060</v>
      </c>
      <c r="L1124" s="24" t="s">
        <v>9061</v>
      </c>
      <c r="M1124" s="19" t="s">
        <v>110</v>
      </c>
      <c r="N1124" s="19"/>
      <c r="O1124" s="19" t="s">
        <v>407</v>
      </c>
      <c r="P1124" s="19" t="s">
        <v>147</v>
      </c>
      <c r="Q1124" s="25" t="s">
        <v>9062</v>
      </c>
      <c r="R1124" s="29">
        <v>2300.0</v>
      </c>
      <c r="S1124" s="19" t="s">
        <v>101</v>
      </c>
      <c r="T1124" s="19"/>
      <c r="U1124" s="25"/>
      <c r="V1124" s="25"/>
      <c r="W1124" s="4"/>
      <c r="X1124" s="4"/>
      <c r="Y1124" s="4"/>
      <c r="Z1124" s="4"/>
    </row>
    <row r="1125" ht="15.0" hidden="1" customHeight="1">
      <c r="A1125" s="19" t="s">
        <v>9063</v>
      </c>
      <c r="B1125" s="19" t="s">
        <v>9064</v>
      </c>
      <c r="C1125" s="20" t="s">
        <v>115</v>
      </c>
      <c r="D1125" s="21" t="s">
        <v>115</v>
      </c>
      <c r="E1125" s="20" t="s">
        <v>89</v>
      </c>
      <c r="F1125" s="21">
        <v>1871.0</v>
      </c>
      <c r="G1125" s="21" t="s">
        <v>9065</v>
      </c>
      <c r="H1125" s="23" t="s">
        <v>9066</v>
      </c>
      <c r="I1125" s="21" t="s">
        <v>9067</v>
      </c>
      <c r="J1125" s="19"/>
      <c r="K1125" s="19" t="s">
        <v>9068</v>
      </c>
      <c r="L1125" s="24" t="s">
        <v>9069</v>
      </c>
      <c r="M1125" s="19" t="s">
        <v>110</v>
      </c>
      <c r="N1125" s="19"/>
      <c r="O1125" s="19"/>
      <c r="P1125" s="19"/>
      <c r="Q1125" s="25" t="s">
        <v>9070</v>
      </c>
      <c r="R1125" s="29">
        <v>30300.0</v>
      </c>
      <c r="S1125" s="19" t="s">
        <v>101</v>
      </c>
      <c r="T1125" s="19"/>
      <c r="U1125" s="25"/>
      <c r="V1125" s="25"/>
      <c r="W1125" s="4"/>
      <c r="X1125" s="4"/>
      <c r="Y1125" s="4"/>
      <c r="Z1125" s="4"/>
    </row>
    <row r="1126" ht="15.0" hidden="1" customHeight="1">
      <c r="A1126" s="19" t="s">
        <v>9071</v>
      </c>
      <c r="B1126" s="19" t="s">
        <v>9072</v>
      </c>
      <c r="C1126" s="20" t="s">
        <v>3629</v>
      </c>
      <c r="D1126" s="21" t="s">
        <v>188</v>
      </c>
      <c r="E1126" s="20" t="s">
        <v>89</v>
      </c>
      <c r="F1126" s="21">
        <v>2000.0</v>
      </c>
      <c r="G1126" s="21" t="s">
        <v>9073</v>
      </c>
      <c r="H1126" s="23" t="s">
        <v>9074</v>
      </c>
      <c r="I1126" s="21" t="s">
        <v>9075</v>
      </c>
      <c r="J1126" s="24" t="s">
        <v>9076</v>
      </c>
      <c r="K1126" s="19" t="s">
        <v>9077</v>
      </c>
      <c r="L1126" s="24" t="s">
        <v>9078</v>
      </c>
      <c r="M1126" s="19" t="s">
        <v>110</v>
      </c>
      <c r="N1126" s="19"/>
      <c r="O1126" s="19" t="s">
        <v>244</v>
      </c>
      <c r="P1126" s="19" t="s">
        <v>9079</v>
      </c>
      <c r="Q1126" s="25" t="s">
        <v>9080</v>
      </c>
      <c r="R1126" s="25">
        <v>700.0</v>
      </c>
      <c r="S1126" s="19" t="s">
        <v>159</v>
      </c>
      <c r="T1126" s="19" t="s">
        <v>9081</v>
      </c>
      <c r="U1126" s="25"/>
      <c r="V1126" s="25">
        <v>2017.0</v>
      </c>
      <c r="W1126" s="4"/>
      <c r="X1126" s="4"/>
      <c r="Y1126" s="4"/>
      <c r="Z1126" s="4"/>
    </row>
    <row r="1127" ht="15.0" hidden="1" customHeight="1">
      <c r="A1127" s="19" t="s">
        <v>9082</v>
      </c>
      <c r="B1127" s="19" t="s">
        <v>9083</v>
      </c>
      <c r="C1127" s="20" t="s">
        <v>968</v>
      </c>
      <c r="D1127" s="20" t="s">
        <v>88</v>
      </c>
      <c r="E1127" s="21" t="s">
        <v>89</v>
      </c>
      <c r="F1127" s="21">
        <v>2016.0</v>
      </c>
      <c r="G1127" s="21" t="s">
        <v>9084</v>
      </c>
      <c r="H1127" s="30" t="s">
        <v>9085</v>
      </c>
      <c r="I1127" s="21" t="s">
        <v>9086</v>
      </c>
      <c r="J1127" s="24" t="s">
        <v>9087</v>
      </c>
      <c r="K1127" s="19"/>
      <c r="L1127" s="19"/>
      <c r="M1127" s="19" t="s">
        <v>110</v>
      </c>
      <c r="N1127" s="19"/>
      <c r="O1127" s="19" t="s">
        <v>133</v>
      </c>
      <c r="P1127" s="19" t="s">
        <v>1101</v>
      </c>
      <c r="Q1127" s="25"/>
      <c r="R1127" s="25">
        <v>11.0</v>
      </c>
      <c r="S1127" s="19" t="s">
        <v>101</v>
      </c>
      <c r="T1127" s="19"/>
      <c r="U1127" s="25"/>
      <c r="V1127" s="25"/>
      <c r="W1127" s="4"/>
      <c r="X1127" s="4"/>
      <c r="Y1127" s="4"/>
      <c r="Z1127" s="4"/>
    </row>
    <row r="1128" ht="15.0" hidden="1" customHeight="1">
      <c r="A1128" s="19" t="s">
        <v>9088</v>
      </c>
      <c r="B1128" s="19" t="s">
        <v>9089</v>
      </c>
      <c r="C1128" s="20" t="s">
        <v>9090</v>
      </c>
      <c r="D1128" s="21" t="s">
        <v>1320</v>
      </c>
      <c r="E1128" s="20" t="s">
        <v>89</v>
      </c>
      <c r="F1128" s="48">
        <v>36982.0</v>
      </c>
      <c r="G1128" s="21" t="s">
        <v>9091</v>
      </c>
      <c r="H1128" s="23" t="s">
        <v>9092</v>
      </c>
      <c r="I1128" s="21" t="s">
        <v>9093</v>
      </c>
      <c r="J1128" s="24" t="s">
        <v>9094</v>
      </c>
      <c r="K1128" s="19"/>
      <c r="L1128" s="19"/>
      <c r="M1128" s="19" t="s">
        <v>110</v>
      </c>
      <c r="N1128" s="19"/>
      <c r="O1128" s="19"/>
      <c r="P1128" s="19"/>
      <c r="Q1128" s="29" t="s">
        <v>158</v>
      </c>
      <c r="R1128" s="25">
        <v>36.0</v>
      </c>
      <c r="S1128" s="19" t="s">
        <v>101</v>
      </c>
      <c r="T1128" s="19"/>
      <c r="U1128" s="25"/>
      <c r="V1128" s="25"/>
      <c r="W1128" s="4"/>
      <c r="X1128" s="4"/>
      <c r="Y1128" s="4"/>
      <c r="Z1128" s="4"/>
    </row>
    <row r="1129" ht="15.0" hidden="1" customHeight="1">
      <c r="A1129" s="19" t="s">
        <v>9095</v>
      </c>
      <c r="B1129" s="19" t="s">
        <v>9096</v>
      </c>
      <c r="C1129" s="20" t="s">
        <v>340</v>
      </c>
      <c r="D1129" s="20" t="s">
        <v>88</v>
      </c>
      <c r="E1129" s="21" t="s">
        <v>89</v>
      </c>
      <c r="F1129" s="21">
        <v>1926.0</v>
      </c>
      <c r="G1129" s="21" t="s">
        <v>9097</v>
      </c>
      <c r="H1129" s="23" t="s">
        <v>9098</v>
      </c>
      <c r="I1129" s="21" t="s">
        <v>9099</v>
      </c>
      <c r="J1129" s="24" t="s">
        <v>9100</v>
      </c>
      <c r="K1129" s="19"/>
      <c r="L1129" s="19"/>
      <c r="M1129" s="19" t="s">
        <v>110</v>
      </c>
      <c r="N1129" s="19"/>
      <c r="O1129" s="19"/>
      <c r="P1129" s="19"/>
      <c r="Q1129" s="25" t="s">
        <v>9101</v>
      </c>
      <c r="R1129" s="29">
        <v>30000.0</v>
      </c>
      <c r="S1129" s="19" t="s">
        <v>101</v>
      </c>
      <c r="T1129" s="19"/>
      <c r="U1129" s="25"/>
      <c r="V1129" s="25"/>
      <c r="W1129" s="4"/>
      <c r="X1129" s="4"/>
      <c r="Y1129" s="4"/>
      <c r="Z1129" s="4"/>
    </row>
    <row r="1130" ht="15.0" customHeight="1">
      <c r="A1130" s="19" t="s">
        <v>9102</v>
      </c>
      <c r="B1130" s="19" t="s">
        <v>9103</v>
      </c>
      <c r="C1130" s="20" t="s">
        <v>138</v>
      </c>
      <c r="D1130" s="20" t="s">
        <v>139</v>
      </c>
      <c r="E1130" s="20" t="s">
        <v>140</v>
      </c>
      <c r="F1130" s="21">
        <v>2003.0</v>
      </c>
      <c r="G1130" s="21" t="s">
        <v>9104</v>
      </c>
      <c r="H1130" s="23" t="s">
        <v>9105</v>
      </c>
      <c r="I1130" s="21" t="s">
        <v>9106</v>
      </c>
      <c r="J1130" s="24" t="s">
        <v>9107</v>
      </c>
      <c r="K1130" s="19"/>
      <c r="L1130" s="19"/>
      <c r="M1130" s="19" t="s">
        <v>96</v>
      </c>
      <c r="N1130" s="19" t="s">
        <v>9108</v>
      </c>
      <c r="O1130" s="19" t="s">
        <v>648</v>
      </c>
      <c r="P1130" s="19" t="s">
        <v>9109</v>
      </c>
      <c r="Q1130" s="25"/>
      <c r="R1130" s="29">
        <v>1800.0</v>
      </c>
      <c r="S1130" s="19" t="s">
        <v>101</v>
      </c>
      <c r="T1130" s="19"/>
      <c r="U1130" s="25"/>
      <c r="V1130" s="25"/>
      <c r="W1130" s="4"/>
      <c r="X1130" s="4"/>
      <c r="Y1130" s="4"/>
      <c r="Z1130" s="4"/>
    </row>
    <row r="1131" ht="15.0" hidden="1" customHeight="1">
      <c r="A1131" s="19" t="s">
        <v>9110</v>
      </c>
      <c r="B1131" s="19" t="s">
        <v>9111</v>
      </c>
      <c r="C1131" s="20" t="s">
        <v>9112</v>
      </c>
      <c r="D1131" s="20" t="s">
        <v>207</v>
      </c>
      <c r="E1131" s="20" t="s">
        <v>89</v>
      </c>
      <c r="F1131" s="21">
        <v>1993.0</v>
      </c>
      <c r="G1131" s="21" t="s">
        <v>9113</v>
      </c>
      <c r="H1131" s="23" t="s">
        <v>9114</v>
      </c>
      <c r="I1131" s="19"/>
      <c r="J1131" s="19" t="s">
        <v>9115</v>
      </c>
      <c r="K1131" s="24" t="s">
        <v>9116</v>
      </c>
      <c r="L1131" s="19"/>
      <c r="M1131" s="19" t="s">
        <v>110</v>
      </c>
      <c r="N1131" s="19"/>
      <c r="O1131" s="19" t="s">
        <v>221</v>
      </c>
      <c r="P1131" s="19" t="s">
        <v>147</v>
      </c>
      <c r="Q1131" s="29" t="s">
        <v>9117</v>
      </c>
      <c r="R1131" s="29">
        <v>6900.0</v>
      </c>
      <c r="S1131" s="21" t="s">
        <v>159</v>
      </c>
      <c r="T1131" s="21" t="s">
        <v>8487</v>
      </c>
      <c r="U1131" s="31"/>
      <c r="V1131" s="31">
        <v>2021.0</v>
      </c>
      <c r="W1131" s="4"/>
      <c r="X1131" s="4"/>
      <c r="Y1131" s="4"/>
      <c r="Z1131" s="4"/>
    </row>
    <row r="1132" ht="15.0" hidden="1" customHeight="1">
      <c r="A1132" s="19" t="s">
        <v>9118</v>
      </c>
      <c r="B1132" s="19" t="s">
        <v>9119</v>
      </c>
      <c r="C1132" s="20" t="s">
        <v>1094</v>
      </c>
      <c r="D1132" s="20" t="s">
        <v>1094</v>
      </c>
      <c r="E1132" s="20" t="s">
        <v>151</v>
      </c>
      <c r="F1132" s="22">
        <v>42979.0</v>
      </c>
      <c r="G1132" s="21" t="s">
        <v>9120</v>
      </c>
      <c r="H1132" s="23" t="s">
        <v>9121</v>
      </c>
      <c r="I1132" s="21" t="s">
        <v>9122</v>
      </c>
      <c r="J1132" s="24" t="s">
        <v>9123</v>
      </c>
      <c r="K1132" s="19" t="s">
        <v>9124</v>
      </c>
      <c r="L1132" s="19"/>
      <c r="M1132" s="19" t="s">
        <v>110</v>
      </c>
      <c r="N1132" s="19"/>
      <c r="O1132" s="19" t="s">
        <v>7662</v>
      </c>
      <c r="P1132" s="19" t="s">
        <v>9125</v>
      </c>
      <c r="Q1132" s="25" t="s">
        <v>9126</v>
      </c>
      <c r="R1132" s="25">
        <v>83.0</v>
      </c>
      <c r="S1132" s="19" t="s">
        <v>101</v>
      </c>
      <c r="T1132" s="19"/>
      <c r="U1132" s="25"/>
      <c r="V1132" s="25"/>
      <c r="W1132" s="4"/>
      <c r="X1132" s="4"/>
      <c r="Y1132" s="4"/>
      <c r="Z1132" s="4"/>
    </row>
    <row r="1133" ht="15.0" hidden="1" customHeight="1">
      <c r="A1133" s="19" t="s">
        <v>9127</v>
      </c>
      <c r="B1133" s="19" t="s">
        <v>9128</v>
      </c>
      <c r="C1133" s="20" t="s">
        <v>437</v>
      </c>
      <c r="D1133" s="20" t="s">
        <v>88</v>
      </c>
      <c r="E1133" s="20" t="s">
        <v>89</v>
      </c>
      <c r="F1133" s="21">
        <v>1996.0</v>
      </c>
      <c r="G1133" s="21" t="s">
        <v>9129</v>
      </c>
      <c r="H1133" s="23" t="s">
        <v>9130</v>
      </c>
      <c r="I1133" s="21" t="s">
        <v>9131</v>
      </c>
      <c r="J1133" s="24" t="s">
        <v>9132</v>
      </c>
      <c r="K1133" s="19"/>
      <c r="L1133" s="19"/>
      <c r="M1133" s="19" t="s">
        <v>110</v>
      </c>
      <c r="N1133" s="19"/>
      <c r="O1133" s="19" t="s">
        <v>264</v>
      </c>
      <c r="P1133" s="19" t="s">
        <v>781</v>
      </c>
      <c r="Q1133" s="25" t="s">
        <v>3857</v>
      </c>
      <c r="R1133" s="25">
        <v>300.0</v>
      </c>
      <c r="S1133" s="19" t="s">
        <v>101</v>
      </c>
      <c r="T1133" s="19"/>
      <c r="U1133" s="25"/>
      <c r="V1133" s="25"/>
      <c r="W1133" s="4"/>
      <c r="X1133" s="4"/>
      <c r="Y1133" s="4"/>
      <c r="Z1133" s="4"/>
    </row>
    <row r="1134" ht="15.0" hidden="1" customHeight="1">
      <c r="A1134" s="19" t="s">
        <v>9133</v>
      </c>
      <c r="B1134" s="19" t="s">
        <v>9134</v>
      </c>
      <c r="C1134" s="20" t="s">
        <v>3677</v>
      </c>
      <c r="D1134" s="21" t="s">
        <v>1455</v>
      </c>
      <c r="E1134" s="20" t="s">
        <v>89</v>
      </c>
      <c r="F1134" s="21">
        <v>2009.0</v>
      </c>
      <c r="G1134" s="21" t="s">
        <v>9135</v>
      </c>
      <c r="H1134" s="23" t="s">
        <v>9136</v>
      </c>
      <c r="I1134" s="21" t="s">
        <v>9137</v>
      </c>
      <c r="J1134" s="24" t="s">
        <v>9138</v>
      </c>
      <c r="K1134" s="19" t="s">
        <v>9139</v>
      </c>
      <c r="L1134" s="24" t="s">
        <v>9140</v>
      </c>
      <c r="M1134" s="19" t="s">
        <v>110</v>
      </c>
      <c r="N1134" s="19"/>
      <c r="O1134" s="19"/>
      <c r="P1134" s="19"/>
      <c r="Q1134" s="25" t="s">
        <v>212</v>
      </c>
      <c r="R1134" s="25">
        <v>30.0</v>
      </c>
      <c r="S1134" s="19" t="s">
        <v>101</v>
      </c>
      <c r="T1134" s="19"/>
      <c r="U1134" s="25"/>
      <c r="V1134" s="25"/>
      <c r="W1134" s="4"/>
      <c r="X1134" s="4"/>
      <c r="Y1134" s="4"/>
      <c r="Z1134" s="4"/>
    </row>
    <row r="1135" ht="15.0" hidden="1" customHeight="1">
      <c r="A1135" s="19" t="s">
        <v>9141</v>
      </c>
      <c r="B1135" s="19" t="s">
        <v>9142</v>
      </c>
      <c r="C1135" s="20" t="s">
        <v>388</v>
      </c>
      <c r="D1135" s="20" t="s">
        <v>88</v>
      </c>
      <c r="E1135" s="20" t="s">
        <v>89</v>
      </c>
      <c r="F1135" s="21">
        <v>2012.0</v>
      </c>
      <c r="G1135" s="21" t="s">
        <v>9143</v>
      </c>
      <c r="H1135" s="23" t="s">
        <v>9144</v>
      </c>
      <c r="I1135" s="21" t="s">
        <v>9145</v>
      </c>
      <c r="J1135" s="24" t="s">
        <v>9146</v>
      </c>
      <c r="K1135" s="19" t="s">
        <v>9147</v>
      </c>
      <c r="L1135" s="24" t="s">
        <v>9148</v>
      </c>
      <c r="M1135" s="19" t="s">
        <v>110</v>
      </c>
      <c r="N1135" s="19"/>
      <c r="O1135" s="19" t="s">
        <v>591</v>
      </c>
      <c r="P1135" s="19" t="s">
        <v>9149</v>
      </c>
      <c r="Q1135" s="25" t="s">
        <v>9150</v>
      </c>
      <c r="R1135" s="25">
        <v>246.0</v>
      </c>
      <c r="S1135" s="19" t="s">
        <v>101</v>
      </c>
      <c r="T1135" s="19"/>
      <c r="U1135" s="25"/>
      <c r="V1135" s="25"/>
      <c r="W1135" s="4"/>
      <c r="X1135" s="4"/>
      <c r="Y1135" s="4"/>
      <c r="Z1135" s="4"/>
    </row>
    <row r="1136" ht="15.0" hidden="1" customHeight="1">
      <c r="A1136" s="21" t="s">
        <v>9151</v>
      </c>
      <c r="B1136" s="19" t="s">
        <v>9152</v>
      </c>
      <c r="C1136" s="20" t="s">
        <v>9048</v>
      </c>
      <c r="D1136" s="20" t="s">
        <v>352</v>
      </c>
      <c r="E1136" s="20" t="s">
        <v>89</v>
      </c>
      <c r="F1136" s="21">
        <v>1997.0</v>
      </c>
      <c r="G1136" s="21" t="s">
        <v>9153</v>
      </c>
      <c r="H1136" s="49" t="s">
        <v>9154</v>
      </c>
      <c r="I1136" s="21" t="s">
        <v>9155</v>
      </c>
      <c r="J1136" s="19"/>
      <c r="K1136" s="19" t="s">
        <v>9156</v>
      </c>
      <c r="L1136" s="24" t="s">
        <v>9157</v>
      </c>
      <c r="M1136" s="19" t="s">
        <v>110</v>
      </c>
      <c r="N1136" s="19"/>
      <c r="O1136" s="19"/>
      <c r="P1136" s="19"/>
      <c r="Q1136" s="25" t="s">
        <v>134</v>
      </c>
      <c r="R1136" s="25">
        <v>191.0</v>
      </c>
      <c r="S1136" s="19" t="s">
        <v>101</v>
      </c>
      <c r="T1136" s="19"/>
      <c r="U1136" s="25"/>
      <c r="V1136" s="25"/>
      <c r="W1136" s="4"/>
      <c r="X1136" s="4"/>
      <c r="Y1136" s="4"/>
      <c r="Z1136" s="4"/>
    </row>
    <row r="1137" ht="15.0" hidden="1" customHeight="1">
      <c r="A1137" s="21" t="s">
        <v>9158</v>
      </c>
      <c r="B1137" s="19"/>
      <c r="C1137" s="21"/>
      <c r="D1137" s="21"/>
      <c r="E1137" s="21"/>
      <c r="F1137" s="21"/>
      <c r="G1137" s="21"/>
      <c r="H1137" s="23" t="s">
        <v>9159</v>
      </c>
      <c r="I1137" s="21"/>
      <c r="J1137" s="19"/>
      <c r="K1137" s="19"/>
      <c r="L1137" s="19"/>
      <c r="M1137" s="21" t="s">
        <v>110</v>
      </c>
      <c r="N1137" s="19"/>
      <c r="O1137" s="19"/>
      <c r="P1137" s="19"/>
      <c r="Q1137" s="25"/>
      <c r="R1137" s="25"/>
      <c r="S1137" s="21" t="s">
        <v>159</v>
      </c>
      <c r="T1137" s="21" t="s">
        <v>703</v>
      </c>
      <c r="U1137" s="31"/>
      <c r="V1137" s="31">
        <v>2021.0</v>
      </c>
      <c r="W1137" s="4"/>
      <c r="X1137" s="4"/>
      <c r="Y1137" s="4"/>
      <c r="Z1137" s="4"/>
    </row>
    <row r="1138" ht="15.0" hidden="1" customHeight="1">
      <c r="A1138" s="21" t="s">
        <v>9160</v>
      </c>
      <c r="B1138" s="19"/>
      <c r="C1138" s="21" t="s">
        <v>9161</v>
      </c>
      <c r="D1138" s="21" t="s">
        <v>88</v>
      </c>
      <c r="E1138" s="21" t="s">
        <v>89</v>
      </c>
      <c r="F1138" s="21">
        <v>2002.0</v>
      </c>
      <c r="G1138" s="21"/>
      <c r="H1138" s="23" t="s">
        <v>9162</v>
      </c>
      <c r="I1138" s="21"/>
      <c r="J1138" s="19"/>
      <c r="K1138" s="19"/>
      <c r="L1138" s="19"/>
      <c r="M1138" s="21" t="s">
        <v>110</v>
      </c>
      <c r="N1138" s="19"/>
      <c r="O1138" s="19"/>
      <c r="P1138" s="19"/>
      <c r="Q1138" s="25"/>
      <c r="R1138" s="25"/>
      <c r="S1138" s="21" t="s">
        <v>101</v>
      </c>
      <c r="T1138" s="19"/>
      <c r="U1138" s="25"/>
      <c r="V1138" s="25"/>
      <c r="W1138" s="4"/>
      <c r="X1138" s="4"/>
      <c r="Y1138" s="4"/>
      <c r="Z1138" s="4"/>
    </row>
    <row r="1139" ht="15.0" hidden="1" customHeight="1">
      <c r="A1139" s="19" t="s">
        <v>9163</v>
      </c>
      <c r="B1139" s="19" t="s">
        <v>9164</v>
      </c>
      <c r="C1139" s="20" t="s">
        <v>9165</v>
      </c>
      <c r="D1139" s="20" t="s">
        <v>125</v>
      </c>
      <c r="E1139" s="20" t="s">
        <v>126</v>
      </c>
      <c r="F1139" s="21">
        <v>1993.0</v>
      </c>
      <c r="G1139" s="21" t="s">
        <v>9166</v>
      </c>
      <c r="H1139" s="23" t="s">
        <v>9167</v>
      </c>
      <c r="I1139" s="21" t="s">
        <v>9168</v>
      </c>
      <c r="J1139" s="24" t="s">
        <v>9169</v>
      </c>
      <c r="K1139" s="19"/>
      <c r="L1139" s="19"/>
      <c r="M1139" s="19" t="s">
        <v>110</v>
      </c>
      <c r="N1139" s="19"/>
      <c r="O1139" s="19"/>
      <c r="P1139" s="19"/>
      <c r="Q1139" s="25" t="s">
        <v>946</v>
      </c>
      <c r="R1139" s="25">
        <v>30.0</v>
      </c>
      <c r="S1139" s="19" t="s">
        <v>101</v>
      </c>
      <c r="T1139" s="19"/>
      <c r="U1139" s="25"/>
      <c r="V1139" s="25"/>
      <c r="W1139" s="4"/>
      <c r="X1139" s="4"/>
      <c r="Y1139" s="4"/>
      <c r="Z1139" s="4"/>
    </row>
    <row r="1140" ht="15.0" hidden="1" customHeight="1">
      <c r="A1140" s="21" t="s">
        <v>9170</v>
      </c>
      <c r="B1140" s="19"/>
      <c r="C1140" s="32"/>
      <c r="D1140" s="32"/>
      <c r="E1140" s="32"/>
      <c r="F1140" s="21"/>
      <c r="G1140" s="21"/>
      <c r="H1140" s="30" t="s">
        <v>9171</v>
      </c>
      <c r="I1140" s="21"/>
      <c r="J1140" s="19"/>
      <c r="K1140" s="19"/>
      <c r="L1140" s="19"/>
      <c r="M1140" s="21" t="s">
        <v>110</v>
      </c>
      <c r="N1140" s="19"/>
      <c r="O1140" s="19"/>
      <c r="P1140" s="19"/>
      <c r="Q1140" s="25"/>
      <c r="R1140" s="25"/>
      <c r="S1140" s="21" t="s">
        <v>101</v>
      </c>
      <c r="T1140" s="19"/>
      <c r="U1140" s="34"/>
      <c r="V1140" s="34"/>
      <c r="W1140" s="4"/>
      <c r="X1140" s="4"/>
      <c r="Y1140" s="4"/>
      <c r="Z1140" s="4"/>
    </row>
    <row r="1141" ht="15.0" hidden="1" customHeight="1">
      <c r="A1141" s="19" t="s">
        <v>9172</v>
      </c>
      <c r="B1141" s="19" t="s">
        <v>9173</v>
      </c>
      <c r="C1141" s="33" t="s">
        <v>1094</v>
      </c>
      <c r="D1141" s="32" t="s">
        <v>1094</v>
      </c>
      <c r="E1141" s="32" t="s">
        <v>151</v>
      </c>
      <c r="F1141" s="21">
        <v>2016.0</v>
      </c>
      <c r="G1141" s="21" t="s">
        <v>9174</v>
      </c>
      <c r="H1141" s="30" t="s">
        <v>9175</v>
      </c>
      <c r="I1141" s="21" t="s">
        <v>9176</v>
      </c>
      <c r="J1141" s="24" t="s">
        <v>9177</v>
      </c>
      <c r="K1141" s="19"/>
      <c r="L1141" s="19"/>
      <c r="M1141" s="19" t="s">
        <v>110</v>
      </c>
      <c r="N1141" s="19"/>
      <c r="O1141" s="19" t="s">
        <v>371</v>
      </c>
      <c r="P1141" s="19" t="s">
        <v>266</v>
      </c>
      <c r="Q1141" s="25" t="s">
        <v>1523</v>
      </c>
      <c r="R1141" s="25">
        <v>20.0</v>
      </c>
      <c r="S1141" s="19" t="s">
        <v>159</v>
      </c>
      <c r="T1141" s="19" t="s">
        <v>3330</v>
      </c>
      <c r="U1141" s="34"/>
      <c r="V1141" s="34">
        <v>43600.0</v>
      </c>
      <c r="W1141" s="4"/>
      <c r="X1141" s="4"/>
      <c r="Y1141" s="4"/>
      <c r="Z1141" s="4"/>
    </row>
    <row r="1142" ht="15.0" hidden="1" customHeight="1">
      <c r="A1142" s="19" t="s">
        <v>9178</v>
      </c>
      <c r="B1142" s="19" t="s">
        <v>9179</v>
      </c>
      <c r="C1142" s="20" t="s">
        <v>138</v>
      </c>
      <c r="D1142" s="20" t="s">
        <v>139</v>
      </c>
      <c r="E1142" s="20" t="s">
        <v>140</v>
      </c>
      <c r="F1142" s="21">
        <v>2005.0</v>
      </c>
      <c r="G1142" s="21" t="s">
        <v>9180</v>
      </c>
      <c r="H1142" s="23" t="s">
        <v>9181</v>
      </c>
      <c r="I1142" s="21" t="s">
        <v>9182</v>
      </c>
      <c r="J1142" s="24" t="s">
        <v>9183</v>
      </c>
      <c r="K1142" s="19"/>
      <c r="L1142" s="19"/>
      <c r="M1142" s="19" t="s">
        <v>110</v>
      </c>
      <c r="N1142" s="19"/>
      <c r="O1142" s="19"/>
      <c r="P1142" s="19"/>
      <c r="Q1142" s="25" t="s">
        <v>3809</v>
      </c>
      <c r="R1142" s="25">
        <v>75.0</v>
      </c>
      <c r="S1142" s="19" t="s">
        <v>101</v>
      </c>
      <c r="T1142" s="19"/>
      <c r="U1142" s="25"/>
      <c r="V1142" s="25"/>
      <c r="W1142" s="4"/>
      <c r="X1142" s="4"/>
      <c r="Y1142" s="4"/>
      <c r="Z1142" s="4"/>
    </row>
    <row r="1143" ht="15.0" hidden="1" customHeight="1">
      <c r="A1143" s="19" t="s">
        <v>9184</v>
      </c>
      <c r="B1143" s="19" t="s">
        <v>9185</v>
      </c>
      <c r="C1143" s="20" t="s">
        <v>1169</v>
      </c>
      <c r="D1143" s="20" t="s">
        <v>88</v>
      </c>
      <c r="E1143" s="20" t="s">
        <v>89</v>
      </c>
      <c r="F1143" s="38">
        <v>39234.0</v>
      </c>
      <c r="G1143" s="31" t="s">
        <v>9186</v>
      </c>
      <c r="H1143" s="23" t="s">
        <v>9187</v>
      </c>
      <c r="I1143" s="21" t="s">
        <v>9188</v>
      </c>
      <c r="J1143" s="24" t="s">
        <v>9189</v>
      </c>
      <c r="K1143" s="19"/>
      <c r="L1143" s="19"/>
      <c r="M1143" s="19" t="s">
        <v>110</v>
      </c>
      <c r="N1143" s="19"/>
      <c r="O1143" s="19"/>
      <c r="P1143" s="19"/>
      <c r="Q1143" s="25" t="s">
        <v>9190</v>
      </c>
      <c r="R1143" s="39">
        <v>44105.0</v>
      </c>
      <c r="S1143" s="19" t="s">
        <v>159</v>
      </c>
      <c r="T1143" s="19" t="s">
        <v>9191</v>
      </c>
      <c r="U1143" s="31"/>
      <c r="V1143" s="31" t="s">
        <v>935</v>
      </c>
      <c r="W1143" s="4"/>
      <c r="X1143" s="4"/>
      <c r="Y1143" s="4"/>
      <c r="Z1143" s="4"/>
    </row>
    <row r="1144" ht="15.0" hidden="1" customHeight="1">
      <c r="A1144" s="19" t="s">
        <v>9192</v>
      </c>
      <c r="B1144" s="19" t="s">
        <v>9193</v>
      </c>
      <c r="C1144" s="20" t="s">
        <v>138</v>
      </c>
      <c r="D1144" s="20" t="s">
        <v>139</v>
      </c>
      <c r="E1144" s="20" t="s">
        <v>140</v>
      </c>
      <c r="F1144" s="22">
        <v>37257.0</v>
      </c>
      <c r="G1144" s="21" t="s">
        <v>9194</v>
      </c>
      <c r="H1144" s="23" t="s">
        <v>9195</v>
      </c>
      <c r="I1144" s="19"/>
      <c r="J1144" s="19"/>
      <c r="K1144" s="19"/>
      <c r="L1144" s="19"/>
      <c r="M1144" s="19" t="s">
        <v>110</v>
      </c>
      <c r="N1144" s="19"/>
      <c r="O1144" s="19"/>
      <c r="P1144" s="19"/>
      <c r="Q1144" s="25" t="s">
        <v>2374</v>
      </c>
      <c r="R1144" s="25">
        <v>70.0</v>
      </c>
      <c r="S1144" s="19" t="s">
        <v>101</v>
      </c>
      <c r="T1144" s="19"/>
      <c r="U1144" s="25"/>
      <c r="V1144" s="25"/>
      <c r="W1144" s="4"/>
      <c r="X1144" s="4"/>
      <c r="Y1144" s="4"/>
      <c r="Z1144" s="4"/>
    </row>
    <row r="1145" ht="15.0" hidden="1" customHeight="1">
      <c r="A1145" s="19" t="s">
        <v>9196</v>
      </c>
      <c r="B1145" s="19" t="s">
        <v>9197</v>
      </c>
      <c r="C1145" s="20" t="s">
        <v>388</v>
      </c>
      <c r="D1145" s="20" t="s">
        <v>88</v>
      </c>
      <c r="E1145" s="20" t="s">
        <v>89</v>
      </c>
      <c r="F1145" s="21">
        <v>1999.0</v>
      </c>
      <c r="G1145" s="21" t="s">
        <v>9198</v>
      </c>
      <c r="H1145" s="23" t="s">
        <v>9199</v>
      </c>
      <c r="I1145" s="21" t="s">
        <v>9200</v>
      </c>
      <c r="J1145" s="24" t="s">
        <v>9201</v>
      </c>
      <c r="K1145" s="19" t="s">
        <v>9202</v>
      </c>
      <c r="L1145" s="24" t="s">
        <v>9203</v>
      </c>
      <c r="M1145" s="19" t="s">
        <v>110</v>
      </c>
      <c r="N1145" s="19"/>
      <c r="O1145" s="35" t="s">
        <v>264</v>
      </c>
      <c r="P1145" s="19"/>
      <c r="Q1145" s="25" t="s">
        <v>9204</v>
      </c>
      <c r="R1145" s="29">
        <v>1599.0</v>
      </c>
      <c r="S1145" s="19" t="s">
        <v>101</v>
      </c>
      <c r="T1145" s="19"/>
      <c r="U1145" s="25"/>
      <c r="V1145" s="25"/>
      <c r="W1145" s="4"/>
      <c r="X1145" s="4"/>
      <c r="Y1145" s="4"/>
      <c r="Z1145" s="4"/>
    </row>
    <row r="1146" ht="15.0" hidden="1" customHeight="1">
      <c r="A1146" s="19" t="s">
        <v>9205</v>
      </c>
      <c r="B1146" s="19" t="s">
        <v>9206</v>
      </c>
      <c r="C1146" s="20" t="s">
        <v>284</v>
      </c>
      <c r="D1146" s="20" t="s">
        <v>188</v>
      </c>
      <c r="E1146" s="20" t="s">
        <v>89</v>
      </c>
      <c r="F1146" s="75">
        <v>2005.0</v>
      </c>
      <c r="G1146" s="76" t="s">
        <v>9207</v>
      </c>
      <c r="H1146" s="77" t="s">
        <v>9208</v>
      </c>
      <c r="I1146" s="76" t="s">
        <v>9209</v>
      </c>
      <c r="J1146" s="24" t="s">
        <v>9210</v>
      </c>
      <c r="K1146" s="19"/>
      <c r="L1146" s="19"/>
      <c r="M1146" s="19" t="s">
        <v>110</v>
      </c>
      <c r="N1146" s="19"/>
      <c r="O1146" s="19"/>
      <c r="P1146" s="19"/>
      <c r="Q1146" s="25" t="s">
        <v>1400</v>
      </c>
      <c r="R1146" s="25">
        <v>50.0</v>
      </c>
      <c r="S1146" s="19"/>
      <c r="T1146" s="19"/>
      <c r="U1146" s="25"/>
      <c r="V1146" s="25"/>
      <c r="W1146" s="4"/>
      <c r="X1146" s="4"/>
      <c r="Y1146" s="4"/>
      <c r="Z1146" s="4"/>
    </row>
    <row r="1147" ht="15.0" hidden="1" customHeight="1">
      <c r="A1147" s="19" t="s">
        <v>9211</v>
      </c>
      <c r="B1147" s="19" t="s">
        <v>9212</v>
      </c>
      <c r="C1147" s="20" t="s">
        <v>4654</v>
      </c>
      <c r="D1147" s="20" t="s">
        <v>88</v>
      </c>
      <c r="E1147" s="20" t="s">
        <v>89</v>
      </c>
      <c r="F1147" s="22">
        <v>42693.0</v>
      </c>
      <c r="G1147" s="21" t="s">
        <v>9213</v>
      </c>
      <c r="H1147" s="23" t="s">
        <v>9214</v>
      </c>
      <c r="I1147" s="21" t="s">
        <v>9215</v>
      </c>
      <c r="J1147" s="24" t="s">
        <v>9216</v>
      </c>
      <c r="K1147" s="19"/>
      <c r="L1147" s="19"/>
      <c r="M1147" s="19" t="s">
        <v>110</v>
      </c>
      <c r="N1147" s="19"/>
      <c r="O1147" s="19" t="s">
        <v>133</v>
      </c>
      <c r="P1147" s="19"/>
      <c r="Q1147" s="25" t="s">
        <v>9217</v>
      </c>
      <c r="R1147" s="39">
        <v>44105.0</v>
      </c>
      <c r="S1147" s="19" t="s">
        <v>101</v>
      </c>
      <c r="T1147" s="19"/>
      <c r="U1147" s="25"/>
      <c r="V1147" s="25"/>
      <c r="W1147" s="4"/>
      <c r="X1147" s="4"/>
      <c r="Y1147" s="4"/>
      <c r="Z1147" s="4"/>
    </row>
    <row r="1148" ht="15.0" hidden="1" customHeight="1">
      <c r="A1148" s="19" t="s">
        <v>9218</v>
      </c>
      <c r="B1148" s="19" t="s">
        <v>9219</v>
      </c>
      <c r="C1148" s="20" t="s">
        <v>5169</v>
      </c>
      <c r="D1148" s="20" t="s">
        <v>9220</v>
      </c>
      <c r="E1148" s="20" t="s">
        <v>3212</v>
      </c>
      <c r="F1148" s="21">
        <v>2007.0</v>
      </c>
      <c r="G1148" s="21" t="s">
        <v>9221</v>
      </c>
      <c r="H1148" s="30" t="s">
        <v>9222</v>
      </c>
      <c r="I1148" s="21" t="s">
        <v>9223</v>
      </c>
      <c r="J1148" s="24" t="s">
        <v>9224</v>
      </c>
      <c r="K1148" s="19"/>
      <c r="L1148" s="19"/>
      <c r="M1148" s="19" t="s">
        <v>110</v>
      </c>
      <c r="N1148" s="19"/>
      <c r="O1148" s="19"/>
      <c r="P1148" s="19"/>
      <c r="Q1148" s="25" t="s">
        <v>147</v>
      </c>
      <c r="R1148" s="25">
        <v>26.0</v>
      </c>
      <c r="S1148" s="19" t="s">
        <v>159</v>
      </c>
      <c r="T1148" s="19" t="s">
        <v>9225</v>
      </c>
      <c r="U1148" s="59"/>
      <c r="V1148" s="59">
        <v>44091.0</v>
      </c>
      <c r="W1148" s="4"/>
      <c r="X1148" s="4"/>
      <c r="Y1148" s="4"/>
      <c r="Z1148" s="4"/>
    </row>
    <row r="1149" ht="15.0" hidden="1" customHeight="1">
      <c r="A1149" s="19" t="s">
        <v>9226</v>
      </c>
      <c r="B1149" s="19" t="s">
        <v>9227</v>
      </c>
      <c r="C1149" s="20" t="s">
        <v>772</v>
      </c>
      <c r="D1149" s="20" t="s">
        <v>773</v>
      </c>
      <c r="E1149" s="20" t="s">
        <v>151</v>
      </c>
      <c r="F1149" s="22">
        <v>41693.0</v>
      </c>
      <c r="G1149" s="21" t="s">
        <v>9228</v>
      </c>
      <c r="H1149" s="23" t="s">
        <v>9229</v>
      </c>
      <c r="I1149" s="21" t="s">
        <v>9230</v>
      </c>
      <c r="J1149" s="24" t="s">
        <v>9231</v>
      </c>
      <c r="K1149" s="19" t="s">
        <v>9232</v>
      </c>
      <c r="L1149" s="24" t="s">
        <v>9233</v>
      </c>
      <c r="M1149" s="19" t="s">
        <v>110</v>
      </c>
      <c r="N1149" s="19"/>
      <c r="O1149" s="19" t="s">
        <v>2259</v>
      </c>
      <c r="P1149" s="19" t="s">
        <v>9234</v>
      </c>
      <c r="Q1149" s="25" t="s">
        <v>212</v>
      </c>
      <c r="R1149" s="25">
        <v>23.0</v>
      </c>
      <c r="S1149" s="19" t="s">
        <v>101</v>
      </c>
      <c r="T1149" s="19"/>
      <c r="U1149" s="25"/>
      <c r="V1149" s="25"/>
      <c r="W1149" s="4"/>
      <c r="X1149" s="4"/>
      <c r="Y1149" s="4"/>
      <c r="Z1149" s="4"/>
    </row>
    <row r="1150" ht="15.0" hidden="1" customHeight="1">
      <c r="A1150" s="19" t="s">
        <v>9235</v>
      </c>
      <c r="B1150" s="19" t="s">
        <v>9236</v>
      </c>
      <c r="C1150" s="20" t="s">
        <v>1094</v>
      </c>
      <c r="D1150" s="20" t="s">
        <v>1094</v>
      </c>
      <c r="E1150" s="20" t="s">
        <v>151</v>
      </c>
      <c r="F1150" s="21">
        <v>2014.0</v>
      </c>
      <c r="G1150" s="21" t="s">
        <v>9237</v>
      </c>
      <c r="H1150" s="23" t="s">
        <v>9238</v>
      </c>
      <c r="I1150" s="21" t="s">
        <v>9239</v>
      </c>
      <c r="J1150" s="24" t="s">
        <v>9240</v>
      </c>
      <c r="K1150" s="19" t="s">
        <v>9241</v>
      </c>
      <c r="L1150" s="24" t="s">
        <v>9242</v>
      </c>
      <c r="M1150" s="19" t="s">
        <v>110</v>
      </c>
      <c r="N1150" s="19"/>
      <c r="O1150" s="19" t="s">
        <v>700</v>
      </c>
      <c r="P1150" s="19" t="s">
        <v>359</v>
      </c>
      <c r="Q1150" s="25" t="s">
        <v>234</v>
      </c>
      <c r="R1150" s="25">
        <v>32.0</v>
      </c>
      <c r="S1150" s="19" t="s">
        <v>101</v>
      </c>
      <c r="T1150" s="19"/>
      <c r="U1150" s="25"/>
      <c r="V1150" s="25"/>
      <c r="W1150" s="4"/>
      <c r="X1150" s="4"/>
      <c r="Y1150" s="4"/>
      <c r="Z1150" s="4"/>
    </row>
    <row r="1151" ht="15.0" hidden="1" customHeight="1">
      <c r="A1151" s="19" t="s">
        <v>9243</v>
      </c>
      <c r="B1151" s="19" t="s">
        <v>9244</v>
      </c>
      <c r="C1151" s="20" t="s">
        <v>138</v>
      </c>
      <c r="D1151" s="20" t="s">
        <v>139</v>
      </c>
      <c r="E1151" s="20" t="s">
        <v>140</v>
      </c>
      <c r="F1151" s="19"/>
      <c r="G1151" s="21" t="s">
        <v>9245</v>
      </c>
      <c r="H1151" s="23" t="s">
        <v>9246</v>
      </c>
      <c r="I1151" s="21" t="s">
        <v>9247</v>
      </c>
      <c r="J1151" s="24" t="s">
        <v>9248</v>
      </c>
      <c r="K1151" s="19"/>
      <c r="L1151" s="19"/>
      <c r="M1151" s="19" t="s">
        <v>110</v>
      </c>
      <c r="N1151" s="19"/>
      <c r="O1151" s="19" t="s">
        <v>371</v>
      </c>
      <c r="P1151" s="19" t="s">
        <v>1107</v>
      </c>
      <c r="Q1151" s="25" t="s">
        <v>9249</v>
      </c>
      <c r="R1151" s="25">
        <v>70.0</v>
      </c>
      <c r="S1151" s="19" t="s">
        <v>101</v>
      </c>
      <c r="T1151" s="19"/>
      <c r="U1151" s="25"/>
      <c r="V1151" s="25"/>
      <c r="W1151" s="4"/>
      <c r="X1151" s="4"/>
      <c r="Y1151" s="4"/>
      <c r="Z1151" s="4"/>
    </row>
    <row r="1152" ht="15.0" hidden="1" customHeight="1">
      <c r="A1152" s="19" t="s">
        <v>9250</v>
      </c>
      <c r="B1152" s="19" t="s">
        <v>9251</v>
      </c>
      <c r="C1152" s="20" t="s">
        <v>9252</v>
      </c>
      <c r="D1152" s="20" t="s">
        <v>261</v>
      </c>
      <c r="E1152" s="20" t="s">
        <v>89</v>
      </c>
      <c r="F1152" s="22">
        <v>35490.0</v>
      </c>
      <c r="G1152" s="21" t="s">
        <v>9253</v>
      </c>
      <c r="H1152" s="23" t="s">
        <v>9254</v>
      </c>
      <c r="I1152" s="21" t="s">
        <v>9255</v>
      </c>
      <c r="J1152" s="24" t="s">
        <v>9256</v>
      </c>
      <c r="K1152" s="19"/>
      <c r="L1152" s="19"/>
      <c r="M1152" s="19" t="s">
        <v>110</v>
      </c>
      <c r="N1152" s="19"/>
      <c r="O1152" s="19"/>
      <c r="P1152" s="19"/>
      <c r="Q1152" s="25" t="s">
        <v>2507</v>
      </c>
      <c r="R1152" s="25">
        <v>95.0</v>
      </c>
      <c r="S1152" s="19" t="s">
        <v>101</v>
      </c>
      <c r="T1152" s="19"/>
      <c r="U1152" s="25"/>
      <c r="V1152" s="25"/>
      <c r="W1152" s="4"/>
      <c r="X1152" s="4"/>
      <c r="Y1152" s="4"/>
      <c r="Z1152" s="4"/>
    </row>
    <row r="1153" ht="15.0" hidden="1" customHeight="1">
      <c r="A1153" s="19" t="s">
        <v>9257</v>
      </c>
      <c r="B1153" s="19" t="s">
        <v>9258</v>
      </c>
      <c r="C1153" s="20" t="s">
        <v>138</v>
      </c>
      <c r="D1153" s="20" t="s">
        <v>139</v>
      </c>
      <c r="E1153" s="20" t="s">
        <v>140</v>
      </c>
      <c r="F1153" s="21">
        <v>1978.0</v>
      </c>
      <c r="G1153" s="21" t="s">
        <v>9259</v>
      </c>
      <c r="H1153" s="23" t="s">
        <v>9260</v>
      </c>
      <c r="I1153" s="21" t="s">
        <v>9261</v>
      </c>
      <c r="J1153" s="19"/>
      <c r="K1153" s="19"/>
      <c r="L1153" s="19"/>
      <c r="M1153" s="19" t="s">
        <v>110</v>
      </c>
      <c r="N1153" s="19"/>
      <c r="O1153" s="19"/>
      <c r="P1153" s="19"/>
      <c r="Q1153" s="25"/>
      <c r="R1153" s="25" t="s">
        <v>465</v>
      </c>
      <c r="S1153" s="21" t="s">
        <v>159</v>
      </c>
      <c r="T1153" s="21" t="s">
        <v>9262</v>
      </c>
      <c r="U1153" s="38"/>
      <c r="V1153" s="38" t="s">
        <v>9263</v>
      </c>
      <c r="W1153" s="4"/>
      <c r="X1153" s="4"/>
      <c r="Y1153" s="4"/>
      <c r="Z1153" s="4"/>
    </row>
    <row r="1154" ht="15.0" hidden="1" customHeight="1">
      <c r="A1154" s="19" t="s">
        <v>9257</v>
      </c>
      <c r="B1154" s="19"/>
      <c r="C1154" s="20" t="s">
        <v>7281</v>
      </c>
      <c r="D1154" s="21" t="s">
        <v>364</v>
      </c>
      <c r="E1154" s="20" t="s">
        <v>89</v>
      </c>
      <c r="F1154" s="19"/>
      <c r="G1154" s="19"/>
      <c r="H1154" s="19"/>
      <c r="I1154" s="21" t="s">
        <v>9264</v>
      </c>
      <c r="J1154" s="24" t="s">
        <v>9265</v>
      </c>
      <c r="K1154" s="19"/>
      <c r="L1154" s="19"/>
      <c r="M1154" s="19" t="s">
        <v>110</v>
      </c>
      <c r="N1154" s="19"/>
      <c r="O1154" s="19" t="s">
        <v>407</v>
      </c>
      <c r="P1154" s="19" t="s">
        <v>2096</v>
      </c>
      <c r="Q1154" s="25" t="s">
        <v>9266</v>
      </c>
      <c r="R1154" s="25">
        <v>193.0</v>
      </c>
      <c r="S1154" s="21" t="s">
        <v>101</v>
      </c>
      <c r="T1154" s="19"/>
      <c r="U1154" s="25"/>
      <c r="V1154" s="25"/>
      <c r="W1154" s="4"/>
      <c r="X1154" s="4"/>
      <c r="Y1154" s="4"/>
      <c r="Z1154" s="4"/>
    </row>
    <row r="1155" ht="15.0" hidden="1" customHeight="1">
      <c r="A1155" s="19" t="s">
        <v>9267</v>
      </c>
      <c r="B1155" s="19" t="s">
        <v>9268</v>
      </c>
      <c r="C1155" s="20" t="s">
        <v>7706</v>
      </c>
      <c r="D1155" s="20" t="s">
        <v>364</v>
      </c>
      <c r="E1155" s="20" t="s">
        <v>89</v>
      </c>
      <c r="F1155" s="21">
        <v>1951.0</v>
      </c>
      <c r="G1155" s="21" t="s">
        <v>9269</v>
      </c>
      <c r="H1155" s="23" t="s">
        <v>9270</v>
      </c>
      <c r="I1155" s="21" t="s">
        <v>9271</v>
      </c>
      <c r="J1155" s="24" t="s">
        <v>9272</v>
      </c>
      <c r="K1155" s="19"/>
      <c r="L1155" s="19"/>
      <c r="M1155" s="19" t="s">
        <v>110</v>
      </c>
      <c r="N1155" s="19"/>
      <c r="O1155" s="19"/>
      <c r="P1155" s="19"/>
      <c r="Q1155" s="25" t="s">
        <v>9273</v>
      </c>
      <c r="R1155" s="29">
        <v>3546.0</v>
      </c>
      <c r="S1155" s="19" t="s">
        <v>101</v>
      </c>
      <c r="T1155" s="19"/>
      <c r="U1155" s="25"/>
      <c r="V1155" s="25"/>
      <c r="W1155" s="4"/>
      <c r="X1155" s="4"/>
      <c r="Y1155" s="4"/>
      <c r="Z1155" s="4"/>
    </row>
    <row r="1156" ht="15.0" hidden="1" customHeight="1">
      <c r="A1156" s="19" t="s">
        <v>9274</v>
      </c>
      <c r="B1156" s="19" t="s">
        <v>9275</v>
      </c>
      <c r="C1156" s="20" t="s">
        <v>979</v>
      </c>
      <c r="D1156" s="20" t="s">
        <v>841</v>
      </c>
      <c r="E1156" s="20" t="s">
        <v>89</v>
      </c>
      <c r="F1156" s="22">
        <v>37622.0</v>
      </c>
      <c r="G1156" s="21" t="s">
        <v>9276</v>
      </c>
      <c r="H1156" s="23" t="s">
        <v>9277</v>
      </c>
      <c r="I1156" s="21" t="s">
        <v>9278</v>
      </c>
      <c r="J1156" s="24" t="s">
        <v>9279</v>
      </c>
      <c r="K1156" s="19" t="s">
        <v>9280</v>
      </c>
      <c r="L1156" s="24" t="s">
        <v>9281</v>
      </c>
      <c r="M1156" s="19" t="s">
        <v>110</v>
      </c>
      <c r="N1156" s="19"/>
      <c r="O1156" s="19"/>
      <c r="P1156" s="19"/>
      <c r="Q1156" s="25" t="s">
        <v>946</v>
      </c>
      <c r="R1156" s="25">
        <v>61.0</v>
      </c>
      <c r="S1156" s="19" t="s">
        <v>101</v>
      </c>
      <c r="T1156" s="19"/>
      <c r="U1156" s="25"/>
      <c r="V1156" s="25"/>
      <c r="W1156" s="4"/>
      <c r="X1156" s="4"/>
      <c r="Y1156" s="4"/>
      <c r="Z1156" s="4"/>
    </row>
    <row r="1157" ht="15.0" hidden="1" customHeight="1">
      <c r="A1157" s="19" t="s">
        <v>9282</v>
      </c>
      <c r="B1157" s="19" t="s">
        <v>9283</v>
      </c>
      <c r="C1157" s="20" t="s">
        <v>1874</v>
      </c>
      <c r="D1157" s="21" t="s">
        <v>1119</v>
      </c>
      <c r="E1157" s="21" t="s">
        <v>89</v>
      </c>
      <c r="F1157" s="21">
        <v>1958.0</v>
      </c>
      <c r="G1157" s="21" t="s">
        <v>9284</v>
      </c>
      <c r="H1157" s="23" t="s">
        <v>9285</v>
      </c>
      <c r="I1157" s="21" t="s">
        <v>9286</v>
      </c>
      <c r="J1157" s="24" t="s">
        <v>9287</v>
      </c>
      <c r="K1157" s="19" t="s">
        <v>9288</v>
      </c>
      <c r="L1157" s="24" t="s">
        <v>9289</v>
      </c>
      <c r="M1157" s="19" t="s">
        <v>110</v>
      </c>
      <c r="N1157" s="19"/>
      <c r="O1157" s="19"/>
      <c r="P1157" s="19"/>
      <c r="Q1157" s="25" t="s">
        <v>9290</v>
      </c>
      <c r="R1157" s="29">
        <v>8425.0</v>
      </c>
      <c r="S1157" s="19" t="s">
        <v>101</v>
      </c>
      <c r="T1157" s="19"/>
      <c r="U1157" s="25"/>
      <c r="V1157" s="25"/>
      <c r="W1157" s="4"/>
      <c r="X1157" s="4"/>
      <c r="Y1157" s="4"/>
      <c r="Z1157" s="4"/>
    </row>
    <row r="1158" ht="15.0" hidden="1" customHeight="1">
      <c r="A1158" s="19" t="s">
        <v>9291</v>
      </c>
      <c r="B1158" s="19" t="s">
        <v>9292</v>
      </c>
      <c r="C1158" s="20" t="s">
        <v>4080</v>
      </c>
      <c r="D1158" s="20" t="s">
        <v>88</v>
      </c>
      <c r="E1158" s="20" t="s">
        <v>89</v>
      </c>
      <c r="F1158" s="21">
        <v>2012.0</v>
      </c>
      <c r="G1158" s="21" t="s">
        <v>9293</v>
      </c>
      <c r="H1158" s="30" t="s">
        <v>9294</v>
      </c>
      <c r="I1158" s="21" t="s">
        <v>9295</v>
      </c>
      <c r="J1158" s="24" t="s">
        <v>9296</v>
      </c>
      <c r="K1158" s="19" t="s">
        <v>9297</v>
      </c>
      <c r="L1158" s="24" t="s">
        <v>9298</v>
      </c>
      <c r="M1158" s="19" t="s">
        <v>110</v>
      </c>
      <c r="N1158" s="19"/>
      <c r="O1158" s="19"/>
      <c r="P1158" s="19" t="s">
        <v>9299</v>
      </c>
      <c r="Q1158" s="25" t="s">
        <v>946</v>
      </c>
      <c r="R1158" s="25">
        <v>53.0</v>
      </c>
      <c r="S1158" s="19" t="s">
        <v>101</v>
      </c>
      <c r="T1158" s="19"/>
      <c r="U1158" s="25"/>
      <c r="V1158" s="25"/>
      <c r="W1158" s="4"/>
      <c r="X1158" s="4"/>
      <c r="Y1158" s="4"/>
      <c r="Z1158" s="4"/>
    </row>
    <row r="1159" ht="15.0" hidden="1" customHeight="1">
      <c r="A1159" s="19" t="s">
        <v>9300</v>
      </c>
      <c r="B1159" s="19" t="s">
        <v>9301</v>
      </c>
      <c r="C1159" s="20" t="s">
        <v>1516</v>
      </c>
      <c r="D1159" s="20" t="s">
        <v>1119</v>
      </c>
      <c r="E1159" s="20" t="s">
        <v>89</v>
      </c>
      <c r="F1159" s="21">
        <v>2010.0</v>
      </c>
      <c r="G1159" s="21" t="s">
        <v>9302</v>
      </c>
      <c r="H1159" s="23" t="s">
        <v>9303</v>
      </c>
      <c r="I1159" s="21" t="s">
        <v>9304</v>
      </c>
      <c r="J1159" s="24" t="s">
        <v>9305</v>
      </c>
      <c r="K1159" s="19"/>
      <c r="L1159" s="19"/>
      <c r="M1159" s="19" t="s">
        <v>110</v>
      </c>
      <c r="N1159" s="19"/>
      <c r="O1159" s="19" t="s">
        <v>133</v>
      </c>
      <c r="P1159" s="19" t="s">
        <v>3512</v>
      </c>
      <c r="Q1159" s="25" t="s">
        <v>827</v>
      </c>
      <c r="R1159" s="25">
        <v>46.0</v>
      </c>
      <c r="S1159" s="19" t="s">
        <v>101</v>
      </c>
      <c r="T1159" s="19"/>
      <c r="U1159" s="25"/>
      <c r="V1159" s="25"/>
      <c r="W1159" s="4"/>
      <c r="X1159" s="4"/>
      <c r="Y1159" s="4"/>
      <c r="Z1159" s="4"/>
    </row>
    <row r="1160" ht="15.0" hidden="1" customHeight="1">
      <c r="A1160" s="19" t="s">
        <v>9306</v>
      </c>
      <c r="B1160" s="19" t="s">
        <v>9307</v>
      </c>
      <c r="C1160" s="20" t="s">
        <v>1392</v>
      </c>
      <c r="D1160" s="20" t="s">
        <v>88</v>
      </c>
      <c r="E1160" s="20" t="s">
        <v>89</v>
      </c>
      <c r="F1160" s="21">
        <v>2002.0</v>
      </c>
      <c r="G1160" s="21" t="s">
        <v>9308</v>
      </c>
      <c r="H1160" s="23" t="s">
        <v>9309</v>
      </c>
      <c r="I1160" s="21" t="s">
        <v>9310</v>
      </c>
      <c r="J1160" s="24" t="s">
        <v>9311</v>
      </c>
      <c r="K1160" s="19" t="s">
        <v>9312</v>
      </c>
      <c r="L1160" s="24" t="s">
        <v>9313</v>
      </c>
      <c r="M1160" s="19" t="s">
        <v>110</v>
      </c>
      <c r="N1160" s="19"/>
      <c r="O1160" s="19" t="s">
        <v>2296</v>
      </c>
      <c r="P1160" s="19" t="s">
        <v>9314</v>
      </c>
      <c r="Q1160" s="25" t="s">
        <v>593</v>
      </c>
      <c r="R1160" s="25">
        <v>67.0</v>
      </c>
      <c r="S1160" s="19" t="s">
        <v>101</v>
      </c>
      <c r="T1160" s="19"/>
      <c r="U1160" s="25"/>
      <c r="V1160" s="25"/>
      <c r="W1160" s="4"/>
      <c r="X1160" s="4"/>
      <c r="Y1160" s="4"/>
      <c r="Z1160" s="4"/>
    </row>
    <row r="1161" ht="15.0" customHeight="1">
      <c r="A1161" s="19" t="s">
        <v>9315</v>
      </c>
      <c r="B1161" s="19" t="s">
        <v>9316</v>
      </c>
      <c r="C1161" s="20" t="s">
        <v>1169</v>
      </c>
      <c r="D1161" s="20" t="s">
        <v>88</v>
      </c>
      <c r="E1161" s="20" t="s">
        <v>89</v>
      </c>
      <c r="F1161" s="40">
        <v>31561.0</v>
      </c>
      <c r="G1161" s="21" t="s">
        <v>9317</v>
      </c>
      <c r="H1161" s="30" t="s">
        <v>9318</v>
      </c>
      <c r="I1161" s="21" t="s">
        <v>9319</v>
      </c>
      <c r="J1161" s="24" t="s">
        <v>9320</v>
      </c>
      <c r="K1161" s="19" t="s">
        <v>9321</v>
      </c>
      <c r="L1161" s="24" t="s">
        <v>9322</v>
      </c>
      <c r="M1161" s="19" t="s">
        <v>96</v>
      </c>
      <c r="N1161" s="19" t="s">
        <v>9323</v>
      </c>
      <c r="O1161" s="19" t="s">
        <v>8537</v>
      </c>
      <c r="P1161" s="19" t="s">
        <v>9324</v>
      </c>
      <c r="Q1161" s="25" t="s">
        <v>9325</v>
      </c>
      <c r="R1161" s="25">
        <v>284.0</v>
      </c>
      <c r="S1161" s="19" t="s">
        <v>101</v>
      </c>
      <c r="T1161" s="19"/>
      <c r="U1161" s="25"/>
      <c r="V1161" s="25"/>
      <c r="W1161" s="4"/>
      <c r="X1161" s="4"/>
      <c r="Y1161" s="4"/>
      <c r="Z1161" s="4"/>
    </row>
    <row r="1162" ht="15.0" hidden="1" customHeight="1">
      <c r="A1162" s="19" t="s">
        <v>9326</v>
      </c>
      <c r="B1162" s="19" t="s">
        <v>9327</v>
      </c>
      <c r="C1162" s="20" t="s">
        <v>494</v>
      </c>
      <c r="D1162" s="20" t="s">
        <v>495</v>
      </c>
      <c r="E1162" s="20" t="s">
        <v>105</v>
      </c>
      <c r="F1162" s="37">
        <v>42370.0</v>
      </c>
      <c r="G1162" s="21" t="s">
        <v>9328</v>
      </c>
      <c r="H1162" s="23" t="s">
        <v>9329</v>
      </c>
      <c r="I1162" s="21" t="s">
        <v>9330</v>
      </c>
      <c r="J1162" s="24" t="s">
        <v>9331</v>
      </c>
      <c r="K1162" s="19"/>
      <c r="L1162" s="19"/>
      <c r="M1162" s="19" t="s">
        <v>110</v>
      </c>
      <c r="N1162" s="19"/>
      <c r="O1162" s="19" t="s">
        <v>9332</v>
      </c>
      <c r="P1162" s="19" t="s">
        <v>9333</v>
      </c>
      <c r="Q1162" s="25" t="s">
        <v>203</v>
      </c>
      <c r="R1162" s="25" t="s">
        <v>112</v>
      </c>
      <c r="S1162" s="19" t="s">
        <v>101</v>
      </c>
      <c r="T1162" s="19"/>
      <c r="U1162" s="25"/>
      <c r="V1162" s="25"/>
      <c r="W1162" s="4"/>
      <c r="X1162" s="4"/>
      <c r="Y1162" s="4"/>
      <c r="Z1162" s="4"/>
    </row>
    <row r="1163" ht="15.0" hidden="1" customHeight="1">
      <c r="A1163" s="19" t="s">
        <v>9334</v>
      </c>
      <c r="B1163" s="19" t="s">
        <v>9335</v>
      </c>
      <c r="C1163" s="20" t="s">
        <v>340</v>
      </c>
      <c r="D1163" s="20" t="s">
        <v>88</v>
      </c>
      <c r="E1163" s="20" t="s">
        <v>89</v>
      </c>
      <c r="F1163" s="37">
        <v>41791.0</v>
      </c>
      <c r="G1163" s="21" t="s">
        <v>9336</v>
      </c>
      <c r="H1163" s="23" t="s">
        <v>9337</v>
      </c>
      <c r="I1163" s="21" t="s">
        <v>9338</v>
      </c>
      <c r="J1163" s="24" t="s">
        <v>9339</v>
      </c>
      <c r="K1163" s="19"/>
      <c r="L1163" s="19"/>
      <c r="M1163" s="19" t="s">
        <v>110</v>
      </c>
      <c r="N1163" s="19"/>
      <c r="O1163" s="19"/>
      <c r="P1163" s="19"/>
      <c r="Q1163" s="25" t="s">
        <v>474</v>
      </c>
      <c r="R1163" s="25">
        <v>25.0</v>
      </c>
      <c r="S1163" s="19" t="s">
        <v>101</v>
      </c>
      <c r="T1163" s="19"/>
      <c r="U1163" s="25"/>
      <c r="V1163" s="25"/>
      <c r="W1163" s="4"/>
      <c r="X1163" s="4"/>
      <c r="Y1163" s="4"/>
      <c r="Z1163" s="4"/>
    </row>
    <row r="1164" ht="15.0" hidden="1" customHeight="1">
      <c r="A1164" s="19" t="s">
        <v>9340</v>
      </c>
      <c r="B1164" s="19" t="s">
        <v>9341</v>
      </c>
      <c r="C1164" s="20" t="s">
        <v>653</v>
      </c>
      <c r="D1164" s="20" t="s">
        <v>654</v>
      </c>
      <c r="E1164" s="20" t="s">
        <v>655</v>
      </c>
      <c r="F1164" s="22">
        <v>38405.0</v>
      </c>
      <c r="G1164" s="21" t="s">
        <v>9342</v>
      </c>
      <c r="H1164" s="23" t="s">
        <v>9343</v>
      </c>
      <c r="I1164" s="21" t="s">
        <v>9344</v>
      </c>
      <c r="J1164" s="24" t="s">
        <v>9345</v>
      </c>
      <c r="K1164" s="19"/>
      <c r="L1164" s="19"/>
      <c r="M1164" s="19" t="s">
        <v>110</v>
      </c>
      <c r="N1164" s="19"/>
      <c r="O1164" s="19"/>
      <c r="P1164" s="19"/>
      <c r="Q1164" s="25" t="s">
        <v>9346</v>
      </c>
      <c r="R1164" s="25" t="s">
        <v>3626</v>
      </c>
      <c r="S1164" s="19" t="s">
        <v>101</v>
      </c>
      <c r="T1164" s="19"/>
      <c r="U1164" s="25"/>
      <c r="V1164" s="25"/>
      <c r="W1164" s="4"/>
      <c r="X1164" s="4"/>
      <c r="Y1164" s="4"/>
      <c r="Z1164" s="4"/>
    </row>
    <row r="1165" ht="15.0" hidden="1" customHeight="1">
      <c r="A1165" s="19" t="s">
        <v>9347</v>
      </c>
      <c r="B1165" s="19" t="s">
        <v>9348</v>
      </c>
      <c r="C1165" s="20" t="s">
        <v>8590</v>
      </c>
      <c r="D1165" s="20" t="s">
        <v>8591</v>
      </c>
      <c r="E1165" s="20" t="s">
        <v>151</v>
      </c>
      <c r="F1165" s="21">
        <v>2014.0</v>
      </c>
      <c r="G1165" s="21" t="s">
        <v>9349</v>
      </c>
      <c r="H1165" s="23" t="s">
        <v>9350</v>
      </c>
      <c r="I1165" s="21" t="s">
        <v>9351</v>
      </c>
      <c r="J1165" s="24" t="s">
        <v>9352</v>
      </c>
      <c r="K1165" s="19" t="s">
        <v>9353</v>
      </c>
      <c r="L1165" s="24" t="s">
        <v>9354</v>
      </c>
      <c r="M1165" s="19" t="s">
        <v>110</v>
      </c>
      <c r="N1165" s="19"/>
      <c r="O1165" s="19" t="s">
        <v>731</v>
      </c>
      <c r="P1165" s="19" t="s">
        <v>2797</v>
      </c>
      <c r="Q1165" s="25"/>
      <c r="R1165" s="25">
        <v>110.0</v>
      </c>
      <c r="S1165" s="19" t="s">
        <v>101</v>
      </c>
      <c r="T1165" s="19"/>
      <c r="U1165" s="25"/>
      <c r="V1165" s="25"/>
      <c r="W1165" s="4"/>
      <c r="X1165" s="4"/>
      <c r="Y1165" s="4"/>
      <c r="Z1165" s="4"/>
    </row>
    <row r="1166" ht="15.0" customHeight="1">
      <c r="A1166" s="19" t="s">
        <v>9355</v>
      </c>
      <c r="B1166" s="19" t="s">
        <v>9356</v>
      </c>
      <c r="C1166" s="20" t="s">
        <v>2206</v>
      </c>
      <c r="D1166" s="20" t="s">
        <v>88</v>
      </c>
      <c r="E1166" s="20" t="s">
        <v>89</v>
      </c>
      <c r="F1166" s="40">
        <v>39203.0</v>
      </c>
      <c r="G1166" s="21" t="s">
        <v>9357</v>
      </c>
      <c r="H1166" s="23" t="s">
        <v>9358</v>
      </c>
      <c r="I1166" s="21" t="s">
        <v>9359</v>
      </c>
      <c r="J1166" s="24" t="s">
        <v>9360</v>
      </c>
      <c r="K1166" s="19"/>
      <c r="L1166" s="19"/>
      <c r="M1166" s="19" t="s">
        <v>96</v>
      </c>
      <c r="N1166" s="19" t="s">
        <v>9361</v>
      </c>
      <c r="O1166" s="19" t="s">
        <v>9362</v>
      </c>
      <c r="P1166" s="19" t="s">
        <v>9363</v>
      </c>
      <c r="Q1166" s="25" t="s">
        <v>9364</v>
      </c>
      <c r="R1166" s="25">
        <v>959.0</v>
      </c>
      <c r="S1166" s="19" t="s">
        <v>159</v>
      </c>
      <c r="T1166" s="19" t="s">
        <v>8122</v>
      </c>
      <c r="U1166" s="36"/>
      <c r="V1166" s="36">
        <v>44102.0</v>
      </c>
      <c r="W1166" s="4"/>
      <c r="X1166" s="4"/>
      <c r="Y1166" s="4"/>
      <c r="Z1166" s="4"/>
    </row>
    <row r="1167" ht="15.0" hidden="1" customHeight="1">
      <c r="A1167" s="19" t="s">
        <v>9365</v>
      </c>
      <c r="B1167" s="19" t="s">
        <v>9365</v>
      </c>
      <c r="C1167" s="20" t="s">
        <v>1454</v>
      </c>
      <c r="D1167" s="20" t="s">
        <v>1455</v>
      </c>
      <c r="E1167" s="20" t="s">
        <v>89</v>
      </c>
      <c r="F1167" s="21">
        <v>2012.0</v>
      </c>
      <c r="G1167" s="21" t="s">
        <v>9366</v>
      </c>
      <c r="H1167" s="23" t="s">
        <v>9367</v>
      </c>
      <c r="I1167" s="19"/>
      <c r="J1167" s="19"/>
      <c r="K1167" s="19"/>
      <c r="L1167" s="19"/>
      <c r="M1167" s="19" t="s">
        <v>110</v>
      </c>
      <c r="N1167" s="19"/>
      <c r="O1167" s="19"/>
      <c r="P1167" s="19"/>
      <c r="Q1167" s="25"/>
      <c r="R1167" s="25" t="s">
        <v>465</v>
      </c>
      <c r="S1167" s="19" t="s">
        <v>101</v>
      </c>
      <c r="T1167" s="19"/>
      <c r="U1167" s="25"/>
      <c r="V1167" s="25"/>
      <c r="W1167" s="4"/>
      <c r="X1167" s="4"/>
      <c r="Y1167" s="4"/>
      <c r="Z1167" s="4"/>
    </row>
    <row r="1168" ht="15.0" hidden="1" customHeight="1">
      <c r="A1168" s="19" t="s">
        <v>9368</v>
      </c>
      <c r="B1168" s="19" t="s">
        <v>9369</v>
      </c>
      <c r="C1168" s="20" t="s">
        <v>9370</v>
      </c>
      <c r="D1168" s="20" t="s">
        <v>1119</v>
      </c>
      <c r="E1168" s="20" t="s">
        <v>89</v>
      </c>
      <c r="F1168" s="21">
        <v>2014.0</v>
      </c>
      <c r="G1168" s="21" t="s">
        <v>9371</v>
      </c>
      <c r="H1168" s="23" t="s">
        <v>9372</v>
      </c>
      <c r="I1168" s="21" t="s">
        <v>9373</v>
      </c>
      <c r="J1168" s="24" t="s">
        <v>9374</v>
      </c>
      <c r="K1168" s="19" t="s">
        <v>9375</v>
      </c>
      <c r="L1168" s="24" t="s">
        <v>9376</v>
      </c>
      <c r="M1168" s="19" t="s">
        <v>110</v>
      </c>
      <c r="N1168" s="19"/>
      <c r="O1168" s="19" t="s">
        <v>6200</v>
      </c>
      <c r="P1168" s="19" t="s">
        <v>9126</v>
      </c>
      <c r="Q1168" s="25"/>
      <c r="R1168" s="25" t="s">
        <v>2850</v>
      </c>
      <c r="S1168" s="19" t="s">
        <v>101</v>
      </c>
      <c r="T1168" s="19"/>
      <c r="U1168" s="25"/>
      <c r="V1168" s="25"/>
      <c r="W1168" s="4"/>
      <c r="X1168" s="4"/>
      <c r="Y1168" s="4"/>
      <c r="Z1168" s="4"/>
    </row>
    <row r="1169" ht="15.0" hidden="1" customHeight="1">
      <c r="A1169" s="19" t="s">
        <v>9377</v>
      </c>
      <c r="B1169" s="19" t="s">
        <v>9378</v>
      </c>
      <c r="C1169" s="41" t="s">
        <v>8133</v>
      </c>
      <c r="D1169" s="20" t="s">
        <v>7160</v>
      </c>
      <c r="E1169" s="20" t="s">
        <v>460</v>
      </c>
      <c r="F1169" s="22">
        <v>41239.0</v>
      </c>
      <c r="G1169" s="21" t="s">
        <v>9379</v>
      </c>
      <c r="H1169" s="23" t="s">
        <v>9380</v>
      </c>
      <c r="I1169" s="21" t="s">
        <v>9381</v>
      </c>
      <c r="J1169" s="24" t="s">
        <v>9382</v>
      </c>
      <c r="K1169" s="19"/>
      <c r="L1169" s="19"/>
      <c r="M1169" s="19"/>
      <c r="N1169" s="19"/>
      <c r="O1169" s="35" t="s">
        <v>133</v>
      </c>
      <c r="P1169" s="19" t="s">
        <v>9383</v>
      </c>
      <c r="Q1169" s="25" t="s">
        <v>158</v>
      </c>
      <c r="R1169" s="25">
        <v>92.0</v>
      </c>
      <c r="S1169" s="19" t="s">
        <v>101</v>
      </c>
      <c r="T1169" s="19"/>
      <c r="U1169" s="25"/>
      <c r="V1169" s="25"/>
      <c r="W1169" s="4"/>
      <c r="X1169" s="4"/>
      <c r="Y1169" s="4"/>
      <c r="Z1169" s="4"/>
    </row>
    <row r="1170" ht="15.0" customHeight="1">
      <c r="A1170" s="19" t="s">
        <v>9384</v>
      </c>
      <c r="B1170" s="19" t="s">
        <v>9385</v>
      </c>
      <c r="C1170" s="20" t="s">
        <v>2543</v>
      </c>
      <c r="D1170" s="20" t="s">
        <v>1119</v>
      </c>
      <c r="E1170" s="20" t="s">
        <v>89</v>
      </c>
      <c r="F1170" s="21">
        <v>1984.0</v>
      </c>
      <c r="G1170" s="21" t="s">
        <v>9386</v>
      </c>
      <c r="H1170" s="30" t="s">
        <v>9387</v>
      </c>
      <c r="I1170" s="21" t="s">
        <v>9388</v>
      </c>
      <c r="J1170" s="24" t="s">
        <v>9389</v>
      </c>
      <c r="K1170" s="19"/>
      <c r="L1170" s="19"/>
      <c r="M1170" s="19" t="s">
        <v>96</v>
      </c>
      <c r="N1170" s="19" t="s">
        <v>9390</v>
      </c>
      <c r="O1170" s="19"/>
      <c r="P1170" s="19"/>
      <c r="Q1170" s="25"/>
      <c r="R1170" s="25" t="s">
        <v>9391</v>
      </c>
      <c r="S1170" s="19" t="s">
        <v>101</v>
      </c>
      <c r="T1170" s="19"/>
      <c r="U1170" s="25"/>
      <c r="V1170" s="25"/>
      <c r="W1170" s="4"/>
      <c r="X1170" s="4"/>
      <c r="Y1170" s="4"/>
      <c r="Z1170" s="4"/>
    </row>
    <row r="1171" ht="15.0" hidden="1" customHeight="1">
      <c r="A1171" s="21" t="s">
        <v>9392</v>
      </c>
      <c r="B1171" s="19"/>
      <c r="C1171" s="21" t="s">
        <v>938</v>
      </c>
      <c r="D1171" s="21" t="s">
        <v>939</v>
      </c>
      <c r="E1171" s="20" t="s">
        <v>89</v>
      </c>
      <c r="F1171" s="21">
        <v>2019.0</v>
      </c>
      <c r="G1171" s="21"/>
      <c r="H1171" s="23" t="s">
        <v>9393</v>
      </c>
      <c r="I1171" s="21"/>
      <c r="J1171" s="19"/>
      <c r="K1171" s="19"/>
      <c r="L1171" s="19"/>
      <c r="M1171" s="21" t="s">
        <v>110</v>
      </c>
      <c r="N1171" s="19"/>
      <c r="O1171" s="19"/>
      <c r="P1171" s="19"/>
      <c r="Q1171" s="25"/>
      <c r="R1171" s="69">
        <v>44206.0</v>
      </c>
      <c r="S1171" s="21" t="s">
        <v>159</v>
      </c>
      <c r="T1171" s="21" t="s">
        <v>9394</v>
      </c>
      <c r="U1171" s="34"/>
      <c r="V1171" s="34">
        <v>44271.0</v>
      </c>
      <c r="W1171" s="4"/>
      <c r="X1171" s="4"/>
      <c r="Y1171" s="4"/>
      <c r="Z1171" s="4"/>
    </row>
    <row r="1172" ht="15.0" hidden="1" customHeight="1">
      <c r="A1172" s="19" t="s">
        <v>9395</v>
      </c>
      <c r="B1172" s="19"/>
      <c r="C1172" s="20" t="s">
        <v>340</v>
      </c>
      <c r="D1172" s="20" t="s">
        <v>88</v>
      </c>
      <c r="E1172" s="20" t="s">
        <v>89</v>
      </c>
      <c r="F1172" s="22">
        <v>41821.0</v>
      </c>
      <c r="G1172" s="21" t="s">
        <v>9396</v>
      </c>
      <c r="H1172" s="23" t="s">
        <v>9397</v>
      </c>
      <c r="I1172" s="21" t="s">
        <v>9398</v>
      </c>
      <c r="J1172" s="24" t="s">
        <v>9399</v>
      </c>
      <c r="K1172" s="19"/>
      <c r="L1172" s="19"/>
      <c r="M1172" s="19" t="s">
        <v>110</v>
      </c>
      <c r="N1172" s="19"/>
      <c r="O1172" s="19"/>
      <c r="P1172" s="19"/>
      <c r="Q1172" s="25"/>
      <c r="R1172" s="25" t="s">
        <v>112</v>
      </c>
      <c r="S1172" s="19" t="s">
        <v>101</v>
      </c>
      <c r="T1172" s="19"/>
      <c r="U1172" s="25"/>
      <c r="V1172" s="25"/>
      <c r="W1172" s="4"/>
      <c r="X1172" s="4"/>
      <c r="Y1172" s="4"/>
      <c r="Z1172" s="4"/>
    </row>
    <row r="1173" ht="15.0" hidden="1" customHeight="1">
      <c r="A1173" s="19" t="s">
        <v>9400</v>
      </c>
      <c r="B1173" s="19" t="s">
        <v>9401</v>
      </c>
      <c r="C1173" s="20" t="s">
        <v>124</v>
      </c>
      <c r="D1173" s="20" t="s">
        <v>125</v>
      </c>
      <c r="E1173" s="20" t="s">
        <v>126</v>
      </c>
      <c r="F1173" s="21">
        <v>2002.0</v>
      </c>
      <c r="G1173" s="21" t="s">
        <v>9402</v>
      </c>
      <c r="H1173" s="23" t="s">
        <v>9403</v>
      </c>
      <c r="I1173" s="19"/>
      <c r="J1173" s="19"/>
      <c r="K1173" s="19"/>
      <c r="L1173" s="19"/>
      <c r="M1173" s="19" t="s">
        <v>110</v>
      </c>
      <c r="N1173" s="19"/>
      <c r="O1173" s="19" t="s">
        <v>635</v>
      </c>
      <c r="P1173" s="19" t="s">
        <v>1033</v>
      </c>
      <c r="Q1173" s="25"/>
      <c r="R1173" s="25">
        <v>50.0</v>
      </c>
      <c r="S1173" s="19" t="s">
        <v>159</v>
      </c>
      <c r="T1173" s="19" t="s">
        <v>9404</v>
      </c>
      <c r="U1173" s="36"/>
      <c r="V1173" s="36">
        <v>43781.0</v>
      </c>
      <c r="W1173" s="4"/>
      <c r="X1173" s="4"/>
      <c r="Y1173" s="4"/>
      <c r="Z1173" s="4"/>
    </row>
    <row r="1174" ht="15.0" hidden="1" customHeight="1">
      <c r="A1174" s="19" t="s">
        <v>9405</v>
      </c>
      <c r="B1174" s="19"/>
      <c r="C1174" s="20" t="s">
        <v>9406</v>
      </c>
      <c r="D1174" s="20" t="s">
        <v>9407</v>
      </c>
      <c r="E1174" s="20" t="s">
        <v>9408</v>
      </c>
      <c r="F1174" s="21">
        <v>2000.0</v>
      </c>
      <c r="G1174" s="21" t="s">
        <v>9409</v>
      </c>
      <c r="H1174" s="30" t="s">
        <v>9410</v>
      </c>
      <c r="I1174" s="19"/>
      <c r="J1174" s="26"/>
      <c r="K1174" s="19" t="s">
        <v>9411</v>
      </c>
      <c r="L1174" s="19"/>
      <c r="M1174" s="19" t="s">
        <v>110</v>
      </c>
      <c r="N1174" s="19"/>
      <c r="O1174" s="19"/>
      <c r="P1174" s="19"/>
      <c r="Q1174" s="25"/>
      <c r="R1174" s="25" t="s">
        <v>112</v>
      </c>
      <c r="S1174" s="19" t="s">
        <v>101</v>
      </c>
      <c r="T1174" s="19"/>
      <c r="U1174" s="25"/>
      <c r="V1174" s="25"/>
      <c r="W1174" s="4"/>
      <c r="X1174" s="4"/>
      <c r="Y1174" s="4"/>
      <c r="Z1174" s="4"/>
    </row>
    <row r="1175" ht="15.0" customHeight="1">
      <c r="A1175" s="19" t="s">
        <v>9412</v>
      </c>
      <c r="B1175" s="19" t="s">
        <v>9413</v>
      </c>
      <c r="C1175" s="20" t="s">
        <v>237</v>
      </c>
      <c r="D1175" s="20" t="s">
        <v>88</v>
      </c>
      <c r="E1175" s="20" t="s">
        <v>89</v>
      </c>
      <c r="F1175" s="21">
        <v>2003.0</v>
      </c>
      <c r="G1175" s="21" t="s">
        <v>9414</v>
      </c>
      <c r="H1175" s="23" t="s">
        <v>9415</v>
      </c>
      <c r="I1175" s="21" t="s">
        <v>9416</v>
      </c>
      <c r="J1175" s="24" t="s">
        <v>9417</v>
      </c>
      <c r="K1175" s="19" t="s">
        <v>9418</v>
      </c>
      <c r="L1175" s="24" t="s">
        <v>9419</v>
      </c>
      <c r="M1175" s="19" t="s">
        <v>96</v>
      </c>
      <c r="N1175" s="19" t="s">
        <v>9420</v>
      </c>
      <c r="O1175" s="19" t="s">
        <v>244</v>
      </c>
      <c r="P1175" s="19" t="s">
        <v>4143</v>
      </c>
      <c r="Q1175" s="25"/>
      <c r="R1175" s="25">
        <v>81.0</v>
      </c>
      <c r="S1175" s="19" t="s">
        <v>101</v>
      </c>
      <c r="T1175" s="19"/>
      <c r="U1175" s="25"/>
      <c r="V1175" s="25"/>
      <c r="W1175" s="4"/>
      <c r="X1175" s="4"/>
      <c r="Y1175" s="4"/>
      <c r="Z1175" s="4"/>
    </row>
    <row r="1176" ht="15.0" hidden="1" customHeight="1">
      <c r="A1176" s="19" t="s">
        <v>9421</v>
      </c>
      <c r="B1176" s="19" t="s">
        <v>9422</v>
      </c>
      <c r="C1176" s="20" t="s">
        <v>1187</v>
      </c>
      <c r="D1176" s="20" t="s">
        <v>125</v>
      </c>
      <c r="E1176" s="20" t="s">
        <v>126</v>
      </c>
      <c r="F1176" s="21">
        <v>2000.0</v>
      </c>
      <c r="G1176" s="21" t="s">
        <v>9423</v>
      </c>
      <c r="H1176" s="23" t="s">
        <v>9424</v>
      </c>
      <c r="I1176" s="21" t="s">
        <v>9425</v>
      </c>
      <c r="J1176" s="24" t="s">
        <v>9426</v>
      </c>
      <c r="K1176" s="19"/>
      <c r="L1176" s="19"/>
      <c r="M1176" s="19" t="s">
        <v>110</v>
      </c>
      <c r="N1176" s="19"/>
      <c r="O1176" s="19"/>
      <c r="P1176" s="19"/>
      <c r="Q1176" s="25"/>
      <c r="R1176" s="25">
        <v>20.0</v>
      </c>
      <c r="S1176" s="19" t="s">
        <v>159</v>
      </c>
      <c r="T1176" s="24" t="s">
        <v>9427</v>
      </c>
      <c r="U1176" s="36"/>
      <c r="V1176" s="36">
        <v>43412.0</v>
      </c>
      <c r="W1176" s="4"/>
      <c r="X1176" s="4"/>
      <c r="Y1176" s="4"/>
      <c r="Z1176" s="4"/>
    </row>
    <row r="1177" ht="15.0" customHeight="1">
      <c r="A1177" s="19" t="s">
        <v>9428</v>
      </c>
      <c r="B1177" s="19" t="s">
        <v>9429</v>
      </c>
      <c r="C1177" s="20" t="s">
        <v>4846</v>
      </c>
      <c r="D1177" s="20" t="s">
        <v>4846</v>
      </c>
      <c r="E1177" s="20" t="s">
        <v>140</v>
      </c>
      <c r="F1177" s="22">
        <v>36312.0</v>
      </c>
      <c r="G1177" s="21" t="s">
        <v>9430</v>
      </c>
      <c r="H1177" s="30" t="s">
        <v>9431</v>
      </c>
      <c r="I1177" s="21" t="s">
        <v>9432</v>
      </c>
      <c r="J1177" s="24" t="s">
        <v>9433</v>
      </c>
      <c r="K1177" s="19" t="s">
        <v>9434</v>
      </c>
      <c r="L1177" s="24" t="s">
        <v>9435</v>
      </c>
      <c r="M1177" s="19" t="s">
        <v>96</v>
      </c>
      <c r="N1177" s="19" t="s">
        <v>9436</v>
      </c>
      <c r="O1177" s="19"/>
      <c r="P1177" s="19"/>
      <c r="Q1177" s="25" t="s">
        <v>9437</v>
      </c>
      <c r="R1177" s="29">
        <v>2000.0</v>
      </c>
      <c r="S1177" s="19" t="s">
        <v>159</v>
      </c>
      <c r="T1177" s="19" t="s">
        <v>9438</v>
      </c>
      <c r="U1177" s="36"/>
      <c r="V1177" s="36">
        <v>41438.0</v>
      </c>
      <c r="W1177" s="4"/>
      <c r="X1177" s="4"/>
      <c r="Y1177" s="4"/>
      <c r="Z1177" s="4"/>
    </row>
    <row r="1178" ht="15.0" hidden="1" customHeight="1">
      <c r="A1178" s="19" t="s">
        <v>9439</v>
      </c>
      <c r="B1178" s="19" t="s">
        <v>9440</v>
      </c>
      <c r="C1178" s="20" t="s">
        <v>1392</v>
      </c>
      <c r="D1178" s="20" t="s">
        <v>88</v>
      </c>
      <c r="E1178" s="20" t="s">
        <v>89</v>
      </c>
      <c r="F1178" s="21">
        <v>1990.0</v>
      </c>
      <c r="G1178" s="21" t="s">
        <v>9441</v>
      </c>
      <c r="H1178" s="30" t="s">
        <v>9442</v>
      </c>
      <c r="I1178" s="21" t="s">
        <v>9443</v>
      </c>
      <c r="J1178" s="24" t="s">
        <v>9444</v>
      </c>
      <c r="K1178" s="19"/>
      <c r="L1178" s="19"/>
      <c r="M1178" s="19"/>
      <c r="N1178" s="19" t="s">
        <v>9445</v>
      </c>
      <c r="O1178" s="19" t="s">
        <v>648</v>
      </c>
      <c r="P1178" s="19" t="s">
        <v>3632</v>
      </c>
      <c r="Q1178" s="25" t="s">
        <v>453</v>
      </c>
      <c r="R1178" s="25">
        <v>132.0</v>
      </c>
      <c r="S1178" s="19" t="s">
        <v>101</v>
      </c>
      <c r="T1178" s="19"/>
      <c r="U1178" s="25"/>
      <c r="V1178" s="25"/>
      <c r="W1178" s="4"/>
      <c r="X1178" s="4"/>
      <c r="Y1178" s="4"/>
      <c r="Z1178" s="4"/>
    </row>
    <row r="1179" ht="15.0" hidden="1" customHeight="1">
      <c r="A1179" s="19" t="s">
        <v>9446</v>
      </c>
      <c r="B1179" s="19" t="s">
        <v>9446</v>
      </c>
      <c r="C1179" s="20" t="s">
        <v>9447</v>
      </c>
      <c r="D1179" s="20" t="s">
        <v>773</v>
      </c>
      <c r="E1179" s="20" t="s">
        <v>151</v>
      </c>
      <c r="F1179" s="21">
        <v>2017.0</v>
      </c>
      <c r="G1179" s="21" t="s">
        <v>9448</v>
      </c>
      <c r="H1179" s="30" t="s">
        <v>9449</v>
      </c>
      <c r="I1179" s="21" t="s">
        <v>9450</v>
      </c>
      <c r="J1179" s="96" t="s">
        <v>9451</v>
      </c>
      <c r="K1179" s="19"/>
      <c r="L1179" s="19"/>
      <c r="M1179" s="19" t="s">
        <v>110</v>
      </c>
      <c r="N1179" s="19"/>
      <c r="O1179" s="19" t="s">
        <v>700</v>
      </c>
      <c r="P1179" s="19"/>
      <c r="Q1179" s="25"/>
      <c r="R1179" s="25" t="s">
        <v>112</v>
      </c>
      <c r="S1179" s="19" t="s">
        <v>101</v>
      </c>
      <c r="T1179" s="19"/>
      <c r="U1179" s="25"/>
      <c r="V1179" s="25"/>
      <c r="W1179" s="4"/>
      <c r="X1179" s="4"/>
      <c r="Y1179" s="4"/>
      <c r="Z1179" s="4"/>
    </row>
    <row r="1180" ht="15.0" hidden="1" customHeight="1">
      <c r="A1180" s="19" t="s">
        <v>9452</v>
      </c>
      <c r="B1180" s="19" t="s">
        <v>9453</v>
      </c>
      <c r="C1180" s="20" t="s">
        <v>340</v>
      </c>
      <c r="D1180" s="20" t="s">
        <v>88</v>
      </c>
      <c r="E1180" s="20" t="s">
        <v>89</v>
      </c>
      <c r="F1180" s="21">
        <v>2015.0</v>
      </c>
      <c r="G1180" s="21" t="s">
        <v>9454</v>
      </c>
      <c r="H1180" s="30" t="s">
        <v>9455</v>
      </c>
      <c r="I1180" s="21" t="s">
        <v>9456</v>
      </c>
      <c r="J1180" s="24" t="s">
        <v>9457</v>
      </c>
      <c r="K1180" s="19"/>
      <c r="L1180" s="19"/>
      <c r="M1180" s="19" t="s">
        <v>110</v>
      </c>
      <c r="N1180" s="19"/>
      <c r="O1180" s="19" t="s">
        <v>5311</v>
      </c>
      <c r="P1180" s="19" t="s">
        <v>3910</v>
      </c>
      <c r="Q1180" s="25"/>
      <c r="R1180" s="39">
        <v>44105.0</v>
      </c>
      <c r="S1180" s="19" t="s">
        <v>101</v>
      </c>
      <c r="T1180" s="19"/>
      <c r="U1180" s="25"/>
      <c r="V1180" s="25"/>
      <c r="W1180" s="4"/>
      <c r="X1180" s="4"/>
      <c r="Y1180" s="4"/>
      <c r="Z1180" s="4"/>
    </row>
    <row r="1181" ht="15.0" hidden="1" customHeight="1">
      <c r="A1181" s="19" t="s">
        <v>9458</v>
      </c>
      <c r="B1181" s="19"/>
      <c r="C1181" s="20" t="s">
        <v>3611</v>
      </c>
      <c r="D1181" s="20" t="s">
        <v>920</v>
      </c>
      <c r="E1181" s="20" t="s">
        <v>89</v>
      </c>
      <c r="F1181" s="21">
        <v>1901.0</v>
      </c>
      <c r="G1181" s="21" t="s">
        <v>9459</v>
      </c>
      <c r="H1181" s="23" t="s">
        <v>9460</v>
      </c>
      <c r="I1181" s="19"/>
      <c r="J1181" s="19"/>
      <c r="K1181" s="19"/>
      <c r="L1181" s="19"/>
      <c r="M1181" s="19" t="s">
        <v>110</v>
      </c>
      <c r="N1181" s="19"/>
      <c r="O1181" s="19"/>
      <c r="P1181" s="19"/>
      <c r="Q1181" s="25"/>
      <c r="R1181" s="25" t="s">
        <v>2681</v>
      </c>
      <c r="S1181" s="19" t="s">
        <v>101</v>
      </c>
      <c r="T1181" s="19"/>
      <c r="U1181" s="25"/>
      <c r="V1181" s="25"/>
      <c r="W1181" s="4"/>
      <c r="X1181" s="4"/>
      <c r="Y1181" s="4"/>
      <c r="Z1181" s="4"/>
    </row>
    <row r="1182" ht="15.0" customHeight="1">
      <c r="A1182" s="19" t="s">
        <v>9461</v>
      </c>
      <c r="B1182" s="19" t="s">
        <v>9462</v>
      </c>
      <c r="C1182" s="20" t="s">
        <v>627</v>
      </c>
      <c r="D1182" s="20" t="s">
        <v>2643</v>
      </c>
      <c r="E1182" s="20" t="s">
        <v>140</v>
      </c>
      <c r="F1182" s="21">
        <v>1996.0</v>
      </c>
      <c r="G1182" s="21" t="s">
        <v>9463</v>
      </c>
      <c r="H1182" s="23" t="s">
        <v>9464</v>
      </c>
      <c r="I1182" s="19"/>
      <c r="J1182" s="19"/>
      <c r="K1182" s="19"/>
      <c r="L1182" s="19"/>
      <c r="M1182" s="19" t="s">
        <v>96</v>
      </c>
      <c r="N1182" s="19"/>
      <c r="O1182" s="19" t="s">
        <v>4804</v>
      </c>
      <c r="P1182" s="19" t="s">
        <v>4451</v>
      </c>
      <c r="Q1182" s="25"/>
      <c r="R1182" s="25">
        <v>300.0</v>
      </c>
      <c r="S1182" s="19" t="s">
        <v>159</v>
      </c>
      <c r="T1182" s="19" t="s">
        <v>5921</v>
      </c>
      <c r="U1182" s="38"/>
      <c r="V1182" s="38">
        <v>43623.0</v>
      </c>
      <c r="W1182" s="4"/>
      <c r="X1182" s="4"/>
      <c r="Y1182" s="4"/>
      <c r="Z1182" s="4"/>
    </row>
    <row r="1183" ht="15.0" hidden="1" customHeight="1">
      <c r="A1183" s="19" t="s">
        <v>9465</v>
      </c>
      <c r="B1183" s="19" t="s">
        <v>9466</v>
      </c>
      <c r="C1183" s="20" t="s">
        <v>207</v>
      </c>
      <c r="D1183" s="20" t="s">
        <v>887</v>
      </c>
      <c r="E1183" s="20" t="s">
        <v>89</v>
      </c>
      <c r="F1183" s="21">
        <v>1923.0</v>
      </c>
      <c r="G1183" s="21" t="s">
        <v>9467</v>
      </c>
      <c r="H1183" s="23" t="s">
        <v>9468</v>
      </c>
      <c r="I1183" s="19"/>
      <c r="J1183" s="19"/>
      <c r="K1183" s="19"/>
      <c r="L1183" s="19"/>
      <c r="M1183" s="19" t="s">
        <v>110</v>
      </c>
      <c r="N1183" s="19"/>
      <c r="O1183" s="19"/>
      <c r="P1183" s="19"/>
      <c r="Q1183" s="25"/>
      <c r="R1183" s="25" t="s">
        <v>6816</v>
      </c>
      <c r="S1183" s="19" t="s">
        <v>101</v>
      </c>
      <c r="T1183" s="19"/>
      <c r="U1183" s="25"/>
      <c r="V1183" s="25"/>
      <c r="W1183" s="4"/>
      <c r="X1183" s="4"/>
      <c r="Y1183" s="4"/>
      <c r="Z1183" s="4"/>
    </row>
    <row r="1184" ht="15.0" customHeight="1">
      <c r="A1184" s="19" t="s">
        <v>9469</v>
      </c>
      <c r="B1184" s="19"/>
      <c r="C1184" s="20" t="s">
        <v>87</v>
      </c>
      <c r="D1184" s="20" t="s">
        <v>88</v>
      </c>
      <c r="E1184" s="20" t="s">
        <v>89</v>
      </c>
      <c r="F1184" s="21">
        <v>1995.0</v>
      </c>
      <c r="G1184" s="21" t="s">
        <v>9470</v>
      </c>
      <c r="H1184" s="23" t="s">
        <v>9471</v>
      </c>
      <c r="I1184" s="21" t="s">
        <v>9472</v>
      </c>
      <c r="J1184" s="19"/>
      <c r="K1184" s="19"/>
      <c r="L1184" s="19"/>
      <c r="M1184" s="19" t="s">
        <v>96</v>
      </c>
      <c r="N1184" s="19" t="s">
        <v>9473</v>
      </c>
      <c r="O1184" s="19" t="s">
        <v>648</v>
      </c>
      <c r="P1184" s="19" t="s">
        <v>7426</v>
      </c>
      <c r="Q1184" s="25"/>
      <c r="R1184" s="25">
        <v>700.0</v>
      </c>
      <c r="S1184" s="19" t="s">
        <v>159</v>
      </c>
      <c r="T1184" s="19" t="s">
        <v>9474</v>
      </c>
      <c r="U1184" s="36"/>
      <c r="V1184" s="36">
        <v>38834.0</v>
      </c>
      <c r="W1184" s="4"/>
      <c r="X1184" s="4"/>
      <c r="Y1184" s="4"/>
      <c r="Z1184" s="4"/>
    </row>
    <row r="1185" ht="15.0" hidden="1" customHeight="1">
      <c r="A1185" s="19" t="s">
        <v>8784</v>
      </c>
      <c r="B1185" s="19" t="s">
        <v>9475</v>
      </c>
      <c r="C1185" s="20" t="s">
        <v>9476</v>
      </c>
      <c r="D1185" s="20" t="s">
        <v>939</v>
      </c>
      <c r="E1185" s="20" t="s">
        <v>89</v>
      </c>
      <c r="F1185" s="21">
        <v>1998.0</v>
      </c>
      <c r="G1185" s="21" t="s">
        <v>9477</v>
      </c>
      <c r="H1185" s="23" t="s">
        <v>9478</v>
      </c>
      <c r="I1185" s="21" t="s">
        <v>9479</v>
      </c>
      <c r="J1185" s="24" t="s">
        <v>9480</v>
      </c>
      <c r="K1185" s="19" t="s">
        <v>9481</v>
      </c>
      <c r="L1185" s="24" t="s">
        <v>9482</v>
      </c>
      <c r="M1185" s="19" t="s">
        <v>110</v>
      </c>
      <c r="N1185" s="19"/>
      <c r="O1185" s="19" t="s">
        <v>221</v>
      </c>
      <c r="P1185" s="19"/>
      <c r="Q1185" s="25"/>
      <c r="R1185" s="29">
        <v>1300.0</v>
      </c>
      <c r="S1185" s="19" t="s">
        <v>159</v>
      </c>
      <c r="T1185" s="19" t="s">
        <v>9483</v>
      </c>
      <c r="U1185" s="36"/>
      <c r="V1185" s="36">
        <v>43298.0</v>
      </c>
      <c r="W1185" s="4"/>
      <c r="X1185" s="4"/>
      <c r="Y1185" s="4"/>
      <c r="Z1185" s="4"/>
    </row>
    <row r="1186" ht="15.0" hidden="1" customHeight="1">
      <c r="A1186" s="19" t="s">
        <v>9484</v>
      </c>
      <c r="B1186" s="19" t="s">
        <v>9485</v>
      </c>
      <c r="C1186" s="20" t="s">
        <v>9486</v>
      </c>
      <c r="D1186" s="20" t="s">
        <v>753</v>
      </c>
      <c r="E1186" s="20" t="s">
        <v>89</v>
      </c>
      <c r="F1186" s="22">
        <v>37257.0</v>
      </c>
      <c r="G1186" s="21" t="s">
        <v>9487</v>
      </c>
      <c r="H1186" s="23" t="s">
        <v>9488</v>
      </c>
      <c r="I1186" s="21" t="s">
        <v>9489</v>
      </c>
      <c r="J1186" s="24" t="s">
        <v>9490</v>
      </c>
      <c r="K1186" s="19"/>
      <c r="L1186" s="19"/>
      <c r="M1186" s="19" t="s">
        <v>110</v>
      </c>
      <c r="N1186" s="19"/>
      <c r="O1186" s="19"/>
      <c r="P1186" s="19"/>
      <c r="Q1186" s="25"/>
      <c r="R1186" s="25" t="s">
        <v>112</v>
      </c>
      <c r="S1186" s="19" t="s">
        <v>101</v>
      </c>
      <c r="T1186" s="19"/>
      <c r="U1186" s="25"/>
      <c r="V1186" s="25"/>
      <c r="W1186" s="4"/>
      <c r="X1186" s="4"/>
      <c r="Y1186" s="4"/>
      <c r="Z1186" s="4"/>
    </row>
    <row r="1187" ht="15.0" hidden="1" customHeight="1">
      <c r="A1187" s="19" t="s">
        <v>9491</v>
      </c>
      <c r="B1187" s="19" t="s">
        <v>9492</v>
      </c>
      <c r="C1187" s="20" t="s">
        <v>9493</v>
      </c>
      <c r="D1187" s="20" t="s">
        <v>2254</v>
      </c>
      <c r="E1187" s="20" t="s">
        <v>105</v>
      </c>
      <c r="F1187" s="21">
        <v>2005.0</v>
      </c>
      <c r="G1187" s="21" t="s">
        <v>9494</v>
      </c>
      <c r="H1187" s="30" t="s">
        <v>9495</v>
      </c>
      <c r="I1187" s="19"/>
      <c r="J1187" s="19"/>
      <c r="K1187" s="19"/>
      <c r="L1187" s="19"/>
      <c r="M1187" s="19" t="s">
        <v>110</v>
      </c>
      <c r="N1187" s="19"/>
      <c r="O1187" s="19"/>
      <c r="P1187" s="19"/>
      <c r="Q1187" s="25"/>
      <c r="R1187" s="25"/>
      <c r="S1187" s="19" t="s">
        <v>101</v>
      </c>
      <c r="T1187" s="19"/>
      <c r="U1187" s="25"/>
      <c r="V1187" s="25"/>
      <c r="W1187" s="4"/>
      <c r="X1187" s="4"/>
      <c r="Y1187" s="4"/>
      <c r="Z1187" s="4"/>
    </row>
    <row r="1188" ht="15.0" customHeight="1">
      <c r="A1188" s="19" t="s">
        <v>9496</v>
      </c>
      <c r="B1188" s="19" t="s">
        <v>9497</v>
      </c>
      <c r="C1188" s="20" t="s">
        <v>9498</v>
      </c>
      <c r="D1188" s="20" t="s">
        <v>364</v>
      </c>
      <c r="E1188" s="20" t="s">
        <v>89</v>
      </c>
      <c r="F1188" s="21">
        <v>1984.0</v>
      </c>
      <c r="G1188" s="21" t="s">
        <v>9499</v>
      </c>
      <c r="H1188" s="30" t="s">
        <v>9500</v>
      </c>
      <c r="I1188" s="21" t="s">
        <v>9501</v>
      </c>
      <c r="J1188" s="19"/>
      <c r="K1188" s="19" t="s">
        <v>9502</v>
      </c>
      <c r="L1188" s="24" t="s">
        <v>9503</v>
      </c>
      <c r="M1188" s="19" t="s">
        <v>96</v>
      </c>
      <c r="N1188" s="19" t="s">
        <v>9504</v>
      </c>
      <c r="O1188" s="19" t="s">
        <v>731</v>
      </c>
      <c r="P1188" s="19" t="s">
        <v>9505</v>
      </c>
      <c r="Q1188" s="25" t="s">
        <v>9506</v>
      </c>
      <c r="R1188" s="25" t="s">
        <v>500</v>
      </c>
      <c r="S1188" s="19" t="s">
        <v>101</v>
      </c>
      <c r="T1188" s="19"/>
      <c r="U1188" s="25"/>
      <c r="V1188" s="25"/>
      <c r="W1188" s="4"/>
      <c r="X1188" s="4"/>
      <c r="Y1188" s="4"/>
      <c r="Z1188" s="4"/>
    </row>
    <row r="1189" ht="15.0" hidden="1" customHeight="1">
      <c r="A1189" s="19" t="s">
        <v>9507</v>
      </c>
      <c r="B1189" s="19" t="s">
        <v>9508</v>
      </c>
      <c r="C1189" s="20" t="s">
        <v>9509</v>
      </c>
      <c r="D1189" s="20" t="s">
        <v>2592</v>
      </c>
      <c r="E1189" s="20" t="s">
        <v>832</v>
      </c>
      <c r="F1189" s="21">
        <v>1986.0</v>
      </c>
      <c r="G1189" s="21" t="s">
        <v>9510</v>
      </c>
      <c r="H1189" s="23" t="s">
        <v>9511</v>
      </c>
      <c r="I1189" s="21" t="s">
        <v>9512</v>
      </c>
      <c r="J1189" s="24" t="s">
        <v>9513</v>
      </c>
      <c r="K1189" s="19"/>
      <c r="L1189" s="19"/>
      <c r="M1189" s="19" t="s">
        <v>110</v>
      </c>
      <c r="N1189" s="19"/>
      <c r="O1189" s="19"/>
      <c r="P1189" s="19"/>
      <c r="Q1189" s="25"/>
      <c r="R1189" s="25" t="s">
        <v>3626</v>
      </c>
      <c r="S1189" s="19" t="s">
        <v>101</v>
      </c>
      <c r="T1189" s="19"/>
      <c r="U1189" s="25"/>
      <c r="V1189" s="25"/>
      <c r="W1189" s="4"/>
      <c r="X1189" s="4"/>
      <c r="Y1189" s="4"/>
      <c r="Z1189" s="4"/>
    </row>
    <row r="1190" ht="15.0" customHeight="1">
      <c r="A1190" s="19" t="s">
        <v>9514</v>
      </c>
      <c r="B1190" s="19" t="s">
        <v>9515</v>
      </c>
      <c r="C1190" s="20" t="s">
        <v>1680</v>
      </c>
      <c r="D1190" s="20" t="s">
        <v>1119</v>
      </c>
      <c r="E1190" s="20" t="s">
        <v>89</v>
      </c>
      <c r="F1190" s="21">
        <v>1939.0</v>
      </c>
      <c r="G1190" s="21" t="s">
        <v>9516</v>
      </c>
      <c r="H1190" s="23" t="s">
        <v>9517</v>
      </c>
      <c r="I1190" s="21" t="s">
        <v>9518</v>
      </c>
      <c r="J1190" s="24" t="s">
        <v>9519</v>
      </c>
      <c r="K1190" s="19" t="s">
        <v>9520</v>
      </c>
      <c r="L1190" s="24" t="s">
        <v>9521</v>
      </c>
      <c r="M1190" s="19" t="s">
        <v>96</v>
      </c>
      <c r="N1190" s="19" t="s">
        <v>9522</v>
      </c>
      <c r="O1190" s="19"/>
      <c r="P1190" s="19"/>
      <c r="Q1190" s="25" t="s">
        <v>9523</v>
      </c>
      <c r="R1190" s="29">
        <v>90000.0</v>
      </c>
      <c r="S1190" s="19" t="s">
        <v>101</v>
      </c>
      <c r="T1190" s="19"/>
      <c r="U1190" s="25"/>
      <c r="V1190" s="25"/>
      <c r="W1190" s="4"/>
      <c r="X1190" s="4"/>
      <c r="Y1190" s="4"/>
      <c r="Z1190" s="4"/>
    </row>
    <row r="1191" ht="15.0" hidden="1" customHeight="1">
      <c r="A1191" s="19" t="s">
        <v>9524</v>
      </c>
      <c r="B1191" s="19" t="s">
        <v>9524</v>
      </c>
      <c r="C1191" s="20" t="s">
        <v>1516</v>
      </c>
      <c r="D1191" s="20" t="s">
        <v>1119</v>
      </c>
      <c r="E1191" s="20" t="s">
        <v>89</v>
      </c>
      <c r="F1191" s="21">
        <v>2015.0</v>
      </c>
      <c r="G1191" s="21" t="s">
        <v>9525</v>
      </c>
      <c r="H1191" s="30" t="s">
        <v>9526</v>
      </c>
      <c r="I1191" s="21" t="s">
        <v>9527</v>
      </c>
      <c r="J1191" s="24" t="s">
        <v>9528</v>
      </c>
      <c r="K1191" s="19"/>
      <c r="L1191" s="19"/>
      <c r="M1191" s="19" t="s">
        <v>110</v>
      </c>
      <c r="N1191" s="19"/>
      <c r="O1191" s="19"/>
      <c r="P1191" s="19"/>
      <c r="Q1191" s="25"/>
      <c r="R1191" s="25">
        <v>87.0</v>
      </c>
      <c r="S1191" s="19" t="s">
        <v>159</v>
      </c>
      <c r="T1191" s="19" t="s">
        <v>9529</v>
      </c>
      <c r="U1191" s="36"/>
      <c r="V1191" s="36">
        <v>44084.0</v>
      </c>
      <c r="W1191" s="4"/>
      <c r="X1191" s="4"/>
      <c r="Y1191" s="4"/>
      <c r="Z1191" s="4"/>
    </row>
    <row r="1192" ht="15.0" customHeight="1">
      <c r="A1192" s="19" t="s">
        <v>9530</v>
      </c>
      <c r="B1192" s="19" t="s">
        <v>9531</v>
      </c>
      <c r="C1192" s="20" t="s">
        <v>376</v>
      </c>
      <c r="D1192" s="20" t="s">
        <v>88</v>
      </c>
      <c r="E1192" s="20" t="s">
        <v>89</v>
      </c>
      <c r="F1192" s="21">
        <v>2000.0</v>
      </c>
      <c r="G1192" s="21" t="s">
        <v>9532</v>
      </c>
      <c r="H1192" s="23" t="s">
        <v>9533</v>
      </c>
      <c r="I1192" s="21" t="s">
        <v>9534</v>
      </c>
      <c r="J1192" s="24" t="s">
        <v>9535</v>
      </c>
      <c r="K1192" s="19"/>
      <c r="L1192" s="19"/>
      <c r="M1192" s="19" t="s">
        <v>96</v>
      </c>
      <c r="N1192" s="19" t="s">
        <v>9536</v>
      </c>
      <c r="O1192" s="19"/>
      <c r="P1192" s="19"/>
      <c r="Q1192" s="25" t="s">
        <v>9537</v>
      </c>
      <c r="R1192" s="25">
        <v>2000.0</v>
      </c>
      <c r="S1192" s="19" t="s">
        <v>101</v>
      </c>
      <c r="T1192" s="19"/>
      <c r="U1192" s="25"/>
      <c r="V1192" s="25"/>
      <c r="W1192" s="4"/>
      <c r="X1192" s="4"/>
      <c r="Y1192" s="4"/>
      <c r="Z1192" s="4"/>
    </row>
    <row r="1193" ht="15.0" hidden="1" customHeight="1">
      <c r="A1193" s="19" t="s">
        <v>9538</v>
      </c>
      <c r="B1193" s="19"/>
      <c r="C1193" s="20" t="s">
        <v>9539</v>
      </c>
      <c r="D1193" s="20" t="s">
        <v>352</v>
      </c>
      <c r="E1193" s="20" t="s">
        <v>89</v>
      </c>
      <c r="F1193" s="21">
        <v>2002.0</v>
      </c>
      <c r="G1193" s="21" t="s">
        <v>9540</v>
      </c>
      <c r="H1193" s="23" t="s">
        <v>9541</v>
      </c>
      <c r="I1193" s="21" t="s">
        <v>9542</v>
      </c>
      <c r="J1193" s="19"/>
      <c r="K1193" s="19"/>
      <c r="L1193" s="19"/>
      <c r="M1193" s="19" t="s">
        <v>110</v>
      </c>
      <c r="N1193" s="19"/>
      <c r="O1193" s="19"/>
      <c r="P1193" s="19"/>
      <c r="Q1193" s="25"/>
      <c r="R1193" s="25" t="s">
        <v>112</v>
      </c>
      <c r="S1193" s="19" t="s">
        <v>101</v>
      </c>
      <c r="T1193" s="19"/>
      <c r="U1193" s="25"/>
      <c r="V1193" s="25"/>
      <c r="W1193" s="4"/>
      <c r="X1193" s="4"/>
      <c r="Y1193" s="4"/>
      <c r="Z1193" s="4"/>
    </row>
    <row r="1194" ht="15.0" hidden="1" customHeight="1">
      <c r="A1194" s="19" t="s">
        <v>9543</v>
      </c>
      <c r="B1194" s="19" t="s">
        <v>9544</v>
      </c>
      <c r="C1194" s="20" t="s">
        <v>2084</v>
      </c>
      <c r="D1194" s="20" t="s">
        <v>1119</v>
      </c>
      <c r="E1194" s="20" t="s">
        <v>89</v>
      </c>
      <c r="F1194" s="21">
        <v>2001.0</v>
      </c>
      <c r="G1194" s="21" t="s">
        <v>9545</v>
      </c>
      <c r="H1194" s="30" t="s">
        <v>9546</v>
      </c>
      <c r="I1194" s="21" t="s">
        <v>9547</v>
      </c>
      <c r="J1194" s="24" t="s">
        <v>9548</v>
      </c>
      <c r="K1194" s="19"/>
      <c r="L1194" s="19"/>
      <c r="M1194" s="19" t="s">
        <v>110</v>
      </c>
      <c r="N1194" s="19"/>
      <c r="O1194" s="19"/>
      <c r="P1194" s="19"/>
      <c r="Q1194" s="25"/>
      <c r="R1194" s="25">
        <v>47.0</v>
      </c>
      <c r="S1194" s="19" t="s">
        <v>101</v>
      </c>
      <c r="T1194" s="19"/>
      <c r="U1194" s="25"/>
      <c r="V1194" s="25"/>
      <c r="W1194" s="4"/>
      <c r="X1194" s="4"/>
      <c r="Y1194" s="4"/>
      <c r="Z1194" s="4"/>
    </row>
    <row r="1195" ht="15.0" hidden="1" customHeight="1">
      <c r="A1195" s="19" t="s">
        <v>9549</v>
      </c>
      <c r="B1195" s="19"/>
      <c r="C1195" s="20" t="s">
        <v>9055</v>
      </c>
      <c r="D1195" s="20" t="s">
        <v>753</v>
      </c>
      <c r="E1195" s="20" t="s">
        <v>89</v>
      </c>
      <c r="F1195" s="21">
        <v>1999.0</v>
      </c>
      <c r="G1195" s="19"/>
      <c r="H1195" s="19"/>
      <c r="I1195" s="21" t="s">
        <v>2423</v>
      </c>
      <c r="J1195" s="24" t="s">
        <v>2424</v>
      </c>
      <c r="K1195" s="19"/>
      <c r="L1195" s="19"/>
      <c r="M1195" s="19" t="s">
        <v>110</v>
      </c>
      <c r="N1195" s="19"/>
      <c r="O1195" s="19"/>
      <c r="P1195" s="19" t="s">
        <v>2426</v>
      </c>
      <c r="Q1195" s="25"/>
      <c r="R1195" s="25" t="s">
        <v>1089</v>
      </c>
      <c r="S1195" s="21" t="s">
        <v>159</v>
      </c>
      <c r="T1195" s="21" t="s">
        <v>1359</v>
      </c>
      <c r="U1195" s="25"/>
      <c r="V1195" s="25"/>
      <c r="W1195" s="4"/>
      <c r="X1195" s="4"/>
      <c r="Y1195" s="4"/>
      <c r="Z1195" s="4"/>
    </row>
    <row r="1196" ht="15.0" hidden="1" customHeight="1">
      <c r="A1196" s="19" t="s">
        <v>9550</v>
      </c>
      <c r="B1196" s="19" t="s">
        <v>9550</v>
      </c>
      <c r="C1196" s="20" t="s">
        <v>9551</v>
      </c>
      <c r="D1196" s="20" t="s">
        <v>9551</v>
      </c>
      <c r="E1196" s="20" t="s">
        <v>305</v>
      </c>
      <c r="F1196" s="21">
        <v>2002.0</v>
      </c>
      <c r="G1196" s="21" t="s">
        <v>9552</v>
      </c>
      <c r="H1196" s="30" t="s">
        <v>9553</v>
      </c>
      <c r="I1196" s="21" t="s">
        <v>9554</v>
      </c>
      <c r="J1196" s="24" t="s">
        <v>9555</v>
      </c>
      <c r="K1196" s="19"/>
      <c r="L1196" s="19"/>
      <c r="M1196" s="19" t="s">
        <v>110</v>
      </c>
      <c r="N1196" s="19"/>
      <c r="O1196" s="19"/>
      <c r="P1196" s="19"/>
      <c r="Q1196" s="25"/>
      <c r="R1196" s="25" t="s">
        <v>112</v>
      </c>
      <c r="S1196" s="19" t="s">
        <v>159</v>
      </c>
      <c r="T1196" s="19" t="s">
        <v>3295</v>
      </c>
      <c r="U1196" s="36"/>
      <c r="V1196" s="36">
        <v>43557.0</v>
      </c>
      <c r="W1196" s="4"/>
      <c r="X1196" s="4"/>
      <c r="Y1196" s="4"/>
      <c r="Z1196" s="4"/>
    </row>
    <row r="1197" ht="15.0" hidden="1" customHeight="1">
      <c r="A1197" s="19" t="s">
        <v>9556</v>
      </c>
      <c r="B1197" s="19" t="s">
        <v>9557</v>
      </c>
      <c r="C1197" s="20" t="s">
        <v>9558</v>
      </c>
      <c r="D1197" s="20" t="s">
        <v>2061</v>
      </c>
      <c r="E1197" s="20" t="s">
        <v>126</v>
      </c>
      <c r="F1197" s="22">
        <v>37187.0</v>
      </c>
      <c r="G1197" s="21" t="s">
        <v>9559</v>
      </c>
      <c r="H1197" s="23" t="s">
        <v>9560</v>
      </c>
      <c r="I1197" s="19"/>
      <c r="J1197" s="19"/>
      <c r="K1197" s="19" t="s">
        <v>9561</v>
      </c>
      <c r="L1197" s="24" t="s">
        <v>9562</v>
      </c>
      <c r="M1197" s="19" t="s">
        <v>110</v>
      </c>
      <c r="N1197" s="19"/>
      <c r="O1197" s="19" t="s">
        <v>635</v>
      </c>
      <c r="P1197" s="19"/>
      <c r="Q1197" s="25"/>
      <c r="R1197" s="25" t="s">
        <v>3626</v>
      </c>
      <c r="S1197" s="19" t="s">
        <v>159</v>
      </c>
      <c r="T1197" s="19" t="s">
        <v>9563</v>
      </c>
      <c r="U1197" s="36"/>
      <c r="V1197" s="36">
        <v>44019.0</v>
      </c>
      <c r="W1197" s="4"/>
      <c r="X1197" s="4"/>
      <c r="Y1197" s="4"/>
      <c r="Z1197" s="4"/>
    </row>
    <row r="1198" ht="15.0" hidden="1" customHeight="1">
      <c r="A1198" s="19" t="s">
        <v>9564</v>
      </c>
      <c r="B1198" s="19" t="s">
        <v>9565</v>
      </c>
      <c r="C1198" s="20" t="s">
        <v>1073</v>
      </c>
      <c r="D1198" s="20" t="s">
        <v>1074</v>
      </c>
      <c r="E1198" s="20" t="s">
        <v>1073</v>
      </c>
      <c r="F1198" s="22">
        <v>36708.0</v>
      </c>
      <c r="G1198" s="21" t="s">
        <v>9566</v>
      </c>
      <c r="H1198" s="23" t="s">
        <v>9567</v>
      </c>
      <c r="I1198" s="21" t="s">
        <v>9568</v>
      </c>
      <c r="J1198" s="19"/>
      <c r="K1198" s="19" t="s">
        <v>9569</v>
      </c>
      <c r="L1198" s="24" t="s">
        <v>9570</v>
      </c>
      <c r="M1198" s="19" t="s">
        <v>110</v>
      </c>
      <c r="N1198" s="19"/>
      <c r="O1198" s="19"/>
      <c r="P1198" s="19"/>
      <c r="Q1198" s="25" t="s">
        <v>9571</v>
      </c>
      <c r="R1198" s="25">
        <v>135.0</v>
      </c>
      <c r="S1198" s="19" t="s">
        <v>101</v>
      </c>
      <c r="T1198" s="19"/>
      <c r="U1198" s="25"/>
      <c r="V1198" s="25"/>
      <c r="W1198" s="4"/>
      <c r="X1198" s="4"/>
      <c r="Y1198" s="4"/>
      <c r="Z1198" s="4"/>
    </row>
    <row r="1199" ht="15.0" hidden="1" customHeight="1">
      <c r="A1199" s="19" t="s">
        <v>9572</v>
      </c>
      <c r="B1199" s="19" t="s">
        <v>9572</v>
      </c>
      <c r="C1199" s="20" t="s">
        <v>1199</v>
      </c>
      <c r="D1199" s="21" t="s">
        <v>207</v>
      </c>
      <c r="E1199" s="21" t="s">
        <v>89</v>
      </c>
      <c r="F1199" s="21">
        <v>2010.0</v>
      </c>
      <c r="G1199" s="21" t="s">
        <v>9573</v>
      </c>
      <c r="H1199" s="30" t="s">
        <v>9574</v>
      </c>
      <c r="I1199" s="21" t="s">
        <v>9575</v>
      </c>
      <c r="J1199" s="24" t="s">
        <v>9576</v>
      </c>
      <c r="K1199" s="19"/>
      <c r="L1199" s="19"/>
      <c r="M1199" s="19" t="s">
        <v>110</v>
      </c>
      <c r="N1199" s="19"/>
      <c r="O1199" s="19"/>
      <c r="P1199" s="19"/>
      <c r="Q1199" s="25" t="s">
        <v>266</v>
      </c>
      <c r="R1199" s="25">
        <v>10.0</v>
      </c>
      <c r="S1199" s="19" t="s">
        <v>101</v>
      </c>
      <c r="T1199" s="19"/>
      <c r="U1199" s="25"/>
      <c r="V1199" s="25"/>
      <c r="W1199" s="4"/>
      <c r="X1199" s="4"/>
      <c r="Y1199" s="4"/>
      <c r="Z1199" s="4"/>
    </row>
    <row r="1200" ht="15.0" hidden="1" customHeight="1">
      <c r="A1200" s="19" t="s">
        <v>9577</v>
      </c>
      <c r="B1200" s="19" t="s">
        <v>9578</v>
      </c>
      <c r="C1200" s="20" t="s">
        <v>9579</v>
      </c>
      <c r="D1200" s="20" t="s">
        <v>364</v>
      </c>
      <c r="E1200" s="20" t="s">
        <v>89</v>
      </c>
      <c r="F1200" s="21">
        <v>2006.0</v>
      </c>
      <c r="G1200" s="21" t="s">
        <v>9580</v>
      </c>
      <c r="H1200" s="30" t="s">
        <v>9581</v>
      </c>
      <c r="I1200" s="21" t="s">
        <v>9582</v>
      </c>
      <c r="J1200" s="24" t="s">
        <v>9583</v>
      </c>
      <c r="K1200" s="19"/>
      <c r="L1200" s="19"/>
      <c r="M1200" s="19" t="s">
        <v>110</v>
      </c>
      <c r="N1200" s="19"/>
      <c r="O1200" s="19"/>
      <c r="P1200" s="19"/>
      <c r="Q1200" s="25" t="s">
        <v>5940</v>
      </c>
      <c r="R1200" s="25">
        <v>19.0</v>
      </c>
      <c r="S1200" s="19" t="s">
        <v>101</v>
      </c>
      <c r="T1200" s="19"/>
      <c r="U1200" s="25"/>
      <c r="V1200" s="25"/>
      <c r="W1200" s="4"/>
      <c r="X1200" s="4"/>
      <c r="Y1200" s="4"/>
      <c r="Z1200" s="4"/>
    </row>
    <row r="1201" ht="15.0" hidden="1" customHeight="1">
      <c r="A1201" s="19" t="s">
        <v>9584</v>
      </c>
      <c r="B1201" s="19" t="s">
        <v>9585</v>
      </c>
      <c r="C1201" s="20" t="s">
        <v>9586</v>
      </c>
      <c r="D1201" s="20" t="s">
        <v>4367</v>
      </c>
      <c r="E1201" s="20" t="s">
        <v>89</v>
      </c>
      <c r="F1201" s="21">
        <v>2013.0</v>
      </c>
      <c r="G1201" s="21" t="s">
        <v>9587</v>
      </c>
      <c r="H1201" s="23" t="s">
        <v>9588</v>
      </c>
      <c r="I1201" s="21" t="s">
        <v>9589</v>
      </c>
      <c r="J1201" s="19"/>
      <c r="K1201" s="19"/>
      <c r="L1201" s="19"/>
      <c r="M1201" s="19" t="s">
        <v>110</v>
      </c>
      <c r="N1201" s="19"/>
      <c r="O1201" s="19" t="s">
        <v>371</v>
      </c>
      <c r="P1201" s="19" t="s">
        <v>672</v>
      </c>
      <c r="Q1201" s="25" t="s">
        <v>3525</v>
      </c>
      <c r="R1201" s="25">
        <v>44.0</v>
      </c>
      <c r="S1201" s="19" t="s">
        <v>101</v>
      </c>
      <c r="T1201" s="19"/>
      <c r="U1201" s="25"/>
      <c r="V1201" s="25"/>
      <c r="W1201" s="4"/>
      <c r="X1201" s="4"/>
      <c r="Y1201" s="4"/>
      <c r="Z1201" s="4"/>
    </row>
    <row r="1202" ht="15.0" customHeight="1">
      <c r="A1202" s="19" t="s">
        <v>9590</v>
      </c>
      <c r="B1202" s="19" t="s">
        <v>9590</v>
      </c>
      <c r="C1202" s="20" t="s">
        <v>1094</v>
      </c>
      <c r="D1202" s="20" t="s">
        <v>1094</v>
      </c>
      <c r="E1202" s="20" t="s">
        <v>151</v>
      </c>
      <c r="F1202" s="21">
        <v>2007.0</v>
      </c>
      <c r="G1202" s="21" t="s">
        <v>9591</v>
      </c>
      <c r="H1202" s="23" t="s">
        <v>9592</v>
      </c>
      <c r="I1202" s="21" t="s">
        <v>9593</v>
      </c>
      <c r="J1202" s="24" t="s">
        <v>9594</v>
      </c>
      <c r="K1202" s="19"/>
      <c r="L1202" s="19"/>
      <c r="M1202" s="19" t="s">
        <v>96</v>
      </c>
      <c r="N1202" s="19"/>
      <c r="O1202" s="19"/>
      <c r="P1202" s="19"/>
      <c r="Q1202" s="25" t="s">
        <v>203</v>
      </c>
      <c r="R1202" s="25">
        <v>12.0</v>
      </c>
      <c r="S1202" s="19" t="s">
        <v>159</v>
      </c>
      <c r="T1202" s="19" t="s">
        <v>5396</v>
      </c>
      <c r="U1202" s="38"/>
      <c r="V1202" s="38">
        <v>44090.0</v>
      </c>
      <c r="W1202" s="4"/>
      <c r="X1202" s="4"/>
      <c r="Y1202" s="4"/>
      <c r="Z1202" s="4"/>
    </row>
    <row r="1203" ht="15.0" hidden="1" customHeight="1">
      <c r="A1203" s="19" t="s">
        <v>9595</v>
      </c>
      <c r="B1203" s="19" t="s">
        <v>9596</v>
      </c>
      <c r="C1203" s="20" t="s">
        <v>376</v>
      </c>
      <c r="D1203" s="20" t="s">
        <v>88</v>
      </c>
      <c r="E1203" s="20" t="s">
        <v>89</v>
      </c>
      <c r="F1203" s="22">
        <v>41190.0</v>
      </c>
      <c r="G1203" s="21" t="s">
        <v>9597</v>
      </c>
      <c r="H1203" s="23" t="s">
        <v>9598</v>
      </c>
      <c r="I1203" s="21" t="s">
        <v>9599</v>
      </c>
      <c r="J1203" s="24" t="s">
        <v>9600</v>
      </c>
      <c r="K1203" s="19" t="s">
        <v>9601</v>
      </c>
      <c r="L1203" s="24" t="s">
        <v>9602</v>
      </c>
      <c r="M1203" s="19" t="s">
        <v>110</v>
      </c>
      <c r="N1203" s="19"/>
      <c r="O1203" s="19" t="s">
        <v>2296</v>
      </c>
      <c r="P1203" s="28" t="s">
        <v>9603</v>
      </c>
      <c r="Q1203" s="25" t="s">
        <v>9604</v>
      </c>
      <c r="R1203" s="25">
        <v>990.0</v>
      </c>
      <c r="S1203" s="19" t="s">
        <v>101</v>
      </c>
      <c r="T1203" s="19"/>
      <c r="U1203" s="25"/>
      <c r="V1203" s="25"/>
      <c r="W1203" s="4"/>
      <c r="X1203" s="4"/>
      <c r="Y1203" s="4"/>
      <c r="Z1203" s="4"/>
    </row>
    <row r="1204" ht="15.0" hidden="1" customHeight="1">
      <c r="A1204" s="19" t="s">
        <v>9605</v>
      </c>
      <c r="B1204" s="19" t="s">
        <v>9606</v>
      </c>
      <c r="C1204" s="20" t="s">
        <v>284</v>
      </c>
      <c r="D1204" s="20" t="s">
        <v>188</v>
      </c>
      <c r="E1204" s="20" t="s">
        <v>89</v>
      </c>
      <c r="F1204" s="22">
        <v>39965.0</v>
      </c>
      <c r="G1204" s="21" t="s">
        <v>9607</v>
      </c>
      <c r="H1204" s="30" t="s">
        <v>9608</v>
      </c>
      <c r="I1204" s="21" t="s">
        <v>490</v>
      </c>
      <c r="J1204" s="19"/>
      <c r="K1204" s="19"/>
      <c r="L1204" s="19"/>
      <c r="M1204" s="19" t="s">
        <v>110</v>
      </c>
      <c r="N1204" s="19"/>
      <c r="O1204" s="19" t="s">
        <v>133</v>
      </c>
      <c r="P1204" s="19" t="s">
        <v>3896</v>
      </c>
      <c r="Q1204" s="25" t="s">
        <v>5940</v>
      </c>
      <c r="R1204" s="25">
        <v>70.0</v>
      </c>
      <c r="S1204" s="19" t="s">
        <v>101</v>
      </c>
      <c r="T1204" s="19"/>
      <c r="U1204" s="25"/>
      <c r="V1204" s="25"/>
      <c r="W1204" s="4"/>
      <c r="X1204" s="4"/>
      <c r="Y1204" s="4"/>
      <c r="Z1204" s="4"/>
    </row>
    <row r="1205" ht="15.0" hidden="1" customHeight="1">
      <c r="A1205" s="19" t="s">
        <v>9609</v>
      </c>
      <c r="B1205" s="19" t="s">
        <v>9610</v>
      </c>
      <c r="C1205" s="20" t="s">
        <v>551</v>
      </c>
      <c r="D1205" s="20" t="s">
        <v>552</v>
      </c>
      <c r="E1205" s="20" t="s">
        <v>89</v>
      </c>
      <c r="F1205" s="21">
        <v>2001.0</v>
      </c>
      <c r="G1205" s="21" t="s">
        <v>9611</v>
      </c>
      <c r="H1205" s="30" t="s">
        <v>9612</v>
      </c>
      <c r="I1205" s="21" t="s">
        <v>9613</v>
      </c>
      <c r="J1205" s="24" t="s">
        <v>9614</v>
      </c>
      <c r="K1205" s="19" t="s">
        <v>9615</v>
      </c>
      <c r="L1205" s="24" t="s">
        <v>9616</v>
      </c>
      <c r="M1205" s="19" t="s">
        <v>110</v>
      </c>
      <c r="N1205" s="19"/>
      <c r="O1205" s="19" t="s">
        <v>221</v>
      </c>
      <c r="P1205" s="19"/>
      <c r="Q1205" s="25" t="s">
        <v>9617</v>
      </c>
      <c r="R1205" s="25">
        <v>82.0</v>
      </c>
      <c r="S1205" s="19" t="s">
        <v>101</v>
      </c>
      <c r="T1205" s="19"/>
      <c r="U1205" s="25"/>
      <c r="V1205" s="25"/>
      <c r="W1205" s="4"/>
      <c r="X1205" s="4"/>
      <c r="Y1205" s="4"/>
      <c r="Z1205" s="4"/>
    </row>
    <row r="1206" ht="15.0" hidden="1" customHeight="1">
      <c r="A1206" s="19" t="s">
        <v>9618</v>
      </c>
      <c r="B1206" s="19" t="s">
        <v>9619</v>
      </c>
      <c r="C1206" s="20" t="s">
        <v>9620</v>
      </c>
      <c r="D1206" s="20" t="s">
        <v>261</v>
      </c>
      <c r="E1206" s="20" t="s">
        <v>89</v>
      </c>
      <c r="F1206" s="21">
        <v>1989.0</v>
      </c>
      <c r="G1206" s="21" t="s">
        <v>9621</v>
      </c>
      <c r="H1206" s="23" t="s">
        <v>9622</v>
      </c>
      <c r="I1206" s="21" t="s">
        <v>9623</v>
      </c>
      <c r="J1206" s="19"/>
      <c r="K1206" s="19" t="s">
        <v>9624</v>
      </c>
      <c r="L1206" s="24" t="s">
        <v>9625</v>
      </c>
      <c r="M1206" s="19" t="s">
        <v>110</v>
      </c>
      <c r="N1206" s="19"/>
      <c r="O1206" s="19" t="s">
        <v>975</v>
      </c>
      <c r="P1206" s="19"/>
      <c r="Q1206" s="25" t="s">
        <v>593</v>
      </c>
      <c r="R1206" s="25">
        <v>288.0</v>
      </c>
      <c r="S1206" s="19" t="s">
        <v>159</v>
      </c>
      <c r="T1206" s="19" t="s">
        <v>9626</v>
      </c>
      <c r="U1206" s="36"/>
      <c r="V1206" s="36">
        <v>41960.0</v>
      </c>
      <c r="W1206" s="4"/>
      <c r="X1206" s="4"/>
      <c r="Y1206" s="4"/>
      <c r="Z1206" s="4"/>
    </row>
    <row r="1207" ht="15.0" customHeight="1">
      <c r="A1207" s="19" t="s">
        <v>9627</v>
      </c>
      <c r="B1207" s="19" t="s">
        <v>9627</v>
      </c>
      <c r="C1207" s="20" t="s">
        <v>226</v>
      </c>
      <c r="D1207" s="20" t="s">
        <v>227</v>
      </c>
      <c r="E1207" s="20" t="s">
        <v>89</v>
      </c>
      <c r="F1207" s="48">
        <v>35612.0</v>
      </c>
      <c r="G1207" s="21" t="s">
        <v>9628</v>
      </c>
      <c r="H1207" s="23" t="s">
        <v>9629</v>
      </c>
      <c r="I1207" s="21" t="s">
        <v>9630</v>
      </c>
      <c r="J1207" s="24" t="s">
        <v>9631</v>
      </c>
      <c r="K1207" s="19" t="s">
        <v>9632</v>
      </c>
      <c r="L1207" s="24" t="s">
        <v>9633</v>
      </c>
      <c r="M1207" s="19" t="s">
        <v>96</v>
      </c>
      <c r="N1207" s="19" t="s">
        <v>9634</v>
      </c>
      <c r="O1207" s="19"/>
      <c r="P1207" s="19"/>
      <c r="Q1207" s="25" t="s">
        <v>9635</v>
      </c>
      <c r="R1207" s="25">
        <v>732.0</v>
      </c>
      <c r="S1207" s="19" t="s">
        <v>101</v>
      </c>
      <c r="T1207" s="19"/>
      <c r="U1207" s="25"/>
      <c r="V1207" s="25"/>
      <c r="W1207" s="4"/>
      <c r="X1207" s="4"/>
      <c r="Y1207" s="4"/>
      <c r="Z1207" s="4"/>
    </row>
    <row r="1208" ht="15.0" hidden="1" customHeight="1">
      <c r="A1208" s="19" t="s">
        <v>9636</v>
      </c>
      <c r="B1208" s="19" t="s">
        <v>9637</v>
      </c>
      <c r="C1208" s="20" t="s">
        <v>1958</v>
      </c>
      <c r="D1208" s="20" t="s">
        <v>125</v>
      </c>
      <c r="E1208" s="20" t="s">
        <v>126</v>
      </c>
      <c r="F1208" s="21">
        <v>1999.0</v>
      </c>
      <c r="G1208" s="21" t="s">
        <v>9638</v>
      </c>
      <c r="H1208" s="30" t="s">
        <v>9639</v>
      </c>
      <c r="I1208" s="21" t="s">
        <v>9640</v>
      </c>
      <c r="J1208" s="24" t="s">
        <v>9641</v>
      </c>
      <c r="K1208" s="19"/>
      <c r="L1208" s="19"/>
      <c r="M1208" s="19" t="s">
        <v>110</v>
      </c>
      <c r="N1208" s="19"/>
      <c r="O1208" s="19"/>
      <c r="P1208" s="19"/>
      <c r="Q1208" s="25" t="s">
        <v>884</v>
      </c>
      <c r="R1208" s="25">
        <v>56.0</v>
      </c>
      <c r="S1208" s="19" t="s">
        <v>101</v>
      </c>
      <c r="T1208" s="19"/>
      <c r="U1208" s="25"/>
      <c r="V1208" s="25"/>
      <c r="W1208" s="4"/>
      <c r="X1208" s="4"/>
      <c r="Y1208" s="4"/>
      <c r="Z1208" s="4"/>
    </row>
    <row r="1209" ht="15.0" hidden="1" customHeight="1">
      <c r="A1209" s="19" t="s">
        <v>9642</v>
      </c>
      <c r="B1209" s="19" t="s">
        <v>9643</v>
      </c>
      <c r="C1209" s="20" t="s">
        <v>115</v>
      </c>
      <c r="D1209" s="20" t="s">
        <v>115</v>
      </c>
      <c r="E1209" s="20" t="s">
        <v>89</v>
      </c>
      <c r="F1209" s="21">
        <v>2003.0</v>
      </c>
      <c r="G1209" s="21" t="s">
        <v>9644</v>
      </c>
      <c r="H1209" s="23" t="s">
        <v>9645</v>
      </c>
      <c r="I1209" s="21" t="s">
        <v>9646</v>
      </c>
      <c r="J1209" s="24" t="s">
        <v>9647</v>
      </c>
      <c r="K1209" s="19" t="s">
        <v>9648</v>
      </c>
      <c r="L1209" s="24" t="s">
        <v>9649</v>
      </c>
      <c r="M1209" s="19" t="s">
        <v>110</v>
      </c>
      <c r="N1209" s="19"/>
      <c r="O1209" s="19"/>
      <c r="P1209" s="19"/>
      <c r="Q1209" s="25" t="s">
        <v>3239</v>
      </c>
      <c r="R1209" s="25">
        <v>141.0</v>
      </c>
      <c r="S1209" s="19" t="s">
        <v>159</v>
      </c>
      <c r="T1209" s="19" t="s">
        <v>9650</v>
      </c>
      <c r="U1209" s="36"/>
      <c r="V1209" s="36">
        <v>43175.0</v>
      </c>
      <c r="W1209" s="4"/>
      <c r="X1209" s="4"/>
      <c r="Y1209" s="4"/>
      <c r="Z1209" s="4"/>
    </row>
    <row r="1210" ht="15.0" hidden="1" customHeight="1">
      <c r="A1210" s="19" t="s">
        <v>9651</v>
      </c>
      <c r="B1210" s="19" t="s">
        <v>9651</v>
      </c>
      <c r="C1210" s="20" t="s">
        <v>9652</v>
      </c>
      <c r="D1210" s="20" t="s">
        <v>364</v>
      </c>
      <c r="E1210" s="20" t="s">
        <v>89</v>
      </c>
      <c r="F1210" s="21">
        <v>2009.0</v>
      </c>
      <c r="G1210" s="21" t="s">
        <v>9653</v>
      </c>
      <c r="H1210" s="19"/>
      <c r="I1210" s="19"/>
      <c r="J1210" s="19"/>
      <c r="K1210" s="19"/>
      <c r="L1210" s="19"/>
      <c r="M1210" s="19" t="s">
        <v>110</v>
      </c>
      <c r="N1210" s="19"/>
      <c r="O1210" s="19"/>
      <c r="P1210" s="19"/>
      <c r="Q1210" s="25" t="s">
        <v>3525</v>
      </c>
      <c r="R1210" s="25">
        <v>16.0</v>
      </c>
      <c r="S1210" s="19" t="s">
        <v>159</v>
      </c>
      <c r="T1210" s="19" t="s">
        <v>9654</v>
      </c>
      <c r="U1210" s="25"/>
      <c r="V1210" s="25">
        <v>2016.0</v>
      </c>
      <c r="W1210" s="4"/>
      <c r="X1210" s="4"/>
      <c r="Y1210" s="4"/>
      <c r="Z1210" s="4"/>
    </row>
    <row r="1211" ht="15.0" hidden="1" customHeight="1">
      <c r="A1211" s="19" t="s">
        <v>9655</v>
      </c>
      <c r="B1211" s="19" t="s">
        <v>9656</v>
      </c>
      <c r="C1211" s="20" t="s">
        <v>4654</v>
      </c>
      <c r="D1211" s="20" t="s">
        <v>88</v>
      </c>
      <c r="E1211" s="20" t="s">
        <v>89</v>
      </c>
      <c r="F1211" s="21">
        <v>2006.0</v>
      </c>
      <c r="G1211" s="21" t="s">
        <v>9657</v>
      </c>
      <c r="H1211" s="30" t="s">
        <v>9658</v>
      </c>
      <c r="I1211" s="21" t="s">
        <v>9659</v>
      </c>
      <c r="J1211" s="24" t="s">
        <v>9660</v>
      </c>
      <c r="K1211" s="19" t="s">
        <v>9661</v>
      </c>
      <c r="L1211" s="24" t="s">
        <v>9662</v>
      </c>
      <c r="M1211" s="19" t="s">
        <v>110</v>
      </c>
      <c r="N1211" s="19"/>
      <c r="O1211" s="19" t="s">
        <v>133</v>
      </c>
      <c r="P1211" s="19"/>
      <c r="Q1211" s="25" t="s">
        <v>9663</v>
      </c>
      <c r="R1211" s="25">
        <v>400.0</v>
      </c>
      <c r="S1211" s="19" t="s">
        <v>159</v>
      </c>
      <c r="T1211" s="19" t="s">
        <v>5193</v>
      </c>
      <c r="U1211" s="25"/>
      <c r="V1211" s="25">
        <v>2020.0</v>
      </c>
      <c r="W1211" s="4"/>
      <c r="X1211" s="4"/>
      <c r="Y1211" s="4"/>
      <c r="Z1211" s="4"/>
    </row>
    <row r="1212" ht="15.0" hidden="1" customHeight="1">
      <c r="A1212" s="19" t="s">
        <v>9664</v>
      </c>
      <c r="B1212" s="19" t="s">
        <v>9665</v>
      </c>
      <c r="C1212" s="20" t="s">
        <v>87</v>
      </c>
      <c r="D1212" s="20" t="s">
        <v>88</v>
      </c>
      <c r="E1212" s="20" t="s">
        <v>89</v>
      </c>
      <c r="F1212" s="21">
        <v>2015.0</v>
      </c>
      <c r="G1212" s="21" t="s">
        <v>9666</v>
      </c>
      <c r="H1212" s="30" t="s">
        <v>9667</v>
      </c>
      <c r="I1212" s="21" t="s">
        <v>9668</v>
      </c>
      <c r="J1212" s="24" t="s">
        <v>9669</v>
      </c>
      <c r="K1212" s="19" t="s">
        <v>9670</v>
      </c>
      <c r="L1212" s="24" t="s">
        <v>9671</v>
      </c>
      <c r="M1212" s="19" t="s">
        <v>110</v>
      </c>
      <c r="N1212" s="19"/>
      <c r="O1212" s="19" t="s">
        <v>133</v>
      </c>
      <c r="P1212" s="19" t="s">
        <v>158</v>
      </c>
      <c r="Q1212" s="25" t="s">
        <v>5318</v>
      </c>
      <c r="R1212" s="25">
        <v>20.0</v>
      </c>
      <c r="S1212" s="19" t="s">
        <v>101</v>
      </c>
      <c r="T1212" s="19"/>
      <c r="U1212" s="25"/>
      <c r="V1212" s="25"/>
      <c r="W1212" s="4"/>
      <c r="X1212" s="4"/>
      <c r="Y1212" s="4"/>
      <c r="Z1212" s="4"/>
    </row>
    <row r="1213" ht="15.0" hidden="1" customHeight="1">
      <c r="A1213" s="19" t="s">
        <v>9672</v>
      </c>
      <c r="B1213" s="19" t="s">
        <v>9673</v>
      </c>
      <c r="C1213" s="20" t="s">
        <v>9674</v>
      </c>
      <c r="D1213" s="20" t="s">
        <v>1588</v>
      </c>
      <c r="E1213" s="20" t="s">
        <v>89</v>
      </c>
      <c r="F1213" s="21">
        <v>1996.0</v>
      </c>
      <c r="G1213" s="21" t="s">
        <v>9675</v>
      </c>
      <c r="H1213" s="23" t="s">
        <v>9676</v>
      </c>
      <c r="I1213" s="21" t="s">
        <v>9677</v>
      </c>
      <c r="J1213" s="24" t="s">
        <v>9678</v>
      </c>
      <c r="K1213" s="19" t="s">
        <v>9679</v>
      </c>
      <c r="L1213" s="19"/>
      <c r="M1213" s="19" t="s">
        <v>110</v>
      </c>
      <c r="N1213" s="19"/>
      <c r="O1213" s="19"/>
      <c r="P1213" s="19" t="s">
        <v>212</v>
      </c>
      <c r="Q1213" s="25" t="s">
        <v>1827</v>
      </c>
      <c r="R1213" s="25">
        <v>100.0</v>
      </c>
      <c r="S1213" s="19" t="s">
        <v>101</v>
      </c>
      <c r="T1213" s="19"/>
      <c r="U1213" s="25"/>
      <c r="V1213" s="25"/>
      <c r="W1213" s="4"/>
      <c r="X1213" s="4"/>
      <c r="Y1213" s="4"/>
      <c r="Z1213" s="4"/>
    </row>
    <row r="1214" ht="15.0" hidden="1" customHeight="1">
      <c r="A1214" s="19" t="s">
        <v>9680</v>
      </c>
      <c r="B1214" s="19" t="s">
        <v>9681</v>
      </c>
      <c r="C1214" s="20" t="s">
        <v>9682</v>
      </c>
      <c r="D1214" s="20" t="s">
        <v>9682</v>
      </c>
      <c r="E1214" s="20" t="s">
        <v>140</v>
      </c>
      <c r="F1214" s="21">
        <v>1989.0</v>
      </c>
      <c r="G1214" s="21" t="s">
        <v>9683</v>
      </c>
      <c r="H1214" s="23" t="s">
        <v>9684</v>
      </c>
      <c r="I1214" s="21" t="s">
        <v>9685</v>
      </c>
      <c r="J1214" s="24" t="s">
        <v>9686</v>
      </c>
      <c r="K1214" s="19"/>
      <c r="L1214" s="19"/>
      <c r="M1214" s="19" t="s">
        <v>110</v>
      </c>
      <c r="N1214" s="19"/>
      <c r="O1214" s="19"/>
      <c r="P1214" s="19"/>
      <c r="Q1214" s="25" t="s">
        <v>9687</v>
      </c>
      <c r="R1214" s="25">
        <v>26.0</v>
      </c>
      <c r="S1214" s="19" t="s">
        <v>101</v>
      </c>
      <c r="T1214" s="19"/>
      <c r="U1214" s="25"/>
      <c r="V1214" s="25"/>
      <c r="W1214" s="4"/>
      <c r="X1214" s="4"/>
      <c r="Y1214" s="4"/>
      <c r="Z1214" s="4"/>
    </row>
    <row r="1215" ht="15.0" hidden="1" customHeight="1">
      <c r="A1215" s="19" t="s">
        <v>9688</v>
      </c>
      <c r="B1215" s="19" t="s">
        <v>9689</v>
      </c>
      <c r="C1215" s="20" t="s">
        <v>6178</v>
      </c>
      <c r="D1215" s="20" t="s">
        <v>88</v>
      </c>
      <c r="E1215" s="20" t="s">
        <v>89</v>
      </c>
      <c r="F1215" s="21">
        <v>2004.0</v>
      </c>
      <c r="G1215" s="21" t="s">
        <v>9690</v>
      </c>
      <c r="H1215" s="23" t="s">
        <v>9691</v>
      </c>
      <c r="I1215" s="21" t="s">
        <v>9692</v>
      </c>
      <c r="J1215" s="24" t="s">
        <v>9693</v>
      </c>
      <c r="K1215" s="19" t="s">
        <v>9694</v>
      </c>
      <c r="L1215" s="24" t="s">
        <v>9695</v>
      </c>
      <c r="M1215" s="19" t="s">
        <v>110</v>
      </c>
      <c r="N1215" s="19"/>
      <c r="O1215" s="19"/>
      <c r="P1215" s="19" t="s">
        <v>2096</v>
      </c>
      <c r="Q1215" s="25" t="s">
        <v>2374</v>
      </c>
      <c r="R1215" s="25">
        <v>200.0</v>
      </c>
      <c r="S1215" s="19" t="s">
        <v>101</v>
      </c>
      <c r="T1215" s="19"/>
      <c r="U1215" s="25"/>
      <c r="V1215" s="25"/>
      <c r="W1215" s="4"/>
      <c r="X1215" s="4"/>
      <c r="Y1215" s="4"/>
      <c r="Z1215" s="4"/>
    </row>
    <row r="1216" ht="15.0" hidden="1" customHeight="1">
      <c r="A1216" s="19" t="s">
        <v>9696</v>
      </c>
      <c r="B1216" s="19" t="s">
        <v>9697</v>
      </c>
      <c r="C1216" s="20" t="s">
        <v>226</v>
      </c>
      <c r="D1216" s="20" t="s">
        <v>227</v>
      </c>
      <c r="E1216" s="20" t="s">
        <v>89</v>
      </c>
      <c r="F1216" s="21">
        <v>2002.0</v>
      </c>
      <c r="G1216" s="21" t="s">
        <v>9698</v>
      </c>
      <c r="H1216" s="23" t="s">
        <v>9699</v>
      </c>
      <c r="I1216" s="21" t="s">
        <v>9700</v>
      </c>
      <c r="J1216" s="24" t="s">
        <v>9701</v>
      </c>
      <c r="K1216" s="19"/>
      <c r="L1216" s="19"/>
      <c r="M1216" s="19" t="s">
        <v>110</v>
      </c>
      <c r="N1216" s="19"/>
      <c r="O1216" s="19"/>
      <c r="P1216" s="19" t="s">
        <v>203</v>
      </c>
      <c r="Q1216" s="25" t="s">
        <v>9702</v>
      </c>
      <c r="R1216" s="25">
        <v>120.0</v>
      </c>
      <c r="S1216" s="19" t="s">
        <v>101</v>
      </c>
      <c r="T1216" s="19"/>
      <c r="U1216" s="25"/>
      <c r="V1216" s="25"/>
      <c r="W1216" s="4"/>
      <c r="X1216" s="4"/>
      <c r="Y1216" s="4"/>
      <c r="Z1216" s="4"/>
    </row>
    <row r="1217" ht="15.0" hidden="1" customHeight="1">
      <c r="A1217" s="19" t="s">
        <v>9703</v>
      </c>
      <c r="B1217" s="19" t="s">
        <v>9704</v>
      </c>
      <c r="C1217" s="20" t="s">
        <v>9705</v>
      </c>
      <c r="D1217" s="20" t="s">
        <v>9706</v>
      </c>
      <c r="E1217" s="20" t="s">
        <v>3967</v>
      </c>
      <c r="F1217" s="21">
        <v>2008.0</v>
      </c>
      <c r="G1217" s="21" t="s">
        <v>9707</v>
      </c>
      <c r="H1217" s="23" t="s">
        <v>9708</v>
      </c>
      <c r="I1217" s="21" t="s">
        <v>9709</v>
      </c>
      <c r="J1217" s="24" t="s">
        <v>9710</v>
      </c>
      <c r="K1217" s="19" t="s">
        <v>9711</v>
      </c>
      <c r="L1217" s="24" t="s">
        <v>9712</v>
      </c>
      <c r="M1217" s="19" t="s">
        <v>110</v>
      </c>
      <c r="N1217" s="19"/>
      <c r="O1217" s="19"/>
      <c r="P1217" s="19"/>
      <c r="Q1217" s="25" t="s">
        <v>266</v>
      </c>
      <c r="R1217" s="25">
        <v>166.0</v>
      </c>
      <c r="S1217" s="19" t="s">
        <v>101</v>
      </c>
      <c r="T1217" s="19"/>
      <c r="U1217" s="25"/>
      <c r="V1217" s="25"/>
      <c r="W1217" s="4"/>
      <c r="X1217" s="4"/>
      <c r="Y1217" s="4"/>
      <c r="Z1217" s="4"/>
    </row>
    <row r="1218" ht="15.0" hidden="1" customHeight="1">
      <c r="A1218" s="21" t="s">
        <v>9713</v>
      </c>
      <c r="B1218" s="25" t="s">
        <v>9714</v>
      </c>
      <c r="C1218" s="20" t="s">
        <v>340</v>
      </c>
      <c r="D1218" s="20" t="s">
        <v>88</v>
      </c>
      <c r="E1218" s="20" t="s">
        <v>89</v>
      </c>
      <c r="F1218" s="19"/>
      <c r="G1218" s="21" t="s">
        <v>9715</v>
      </c>
      <c r="H1218" s="23" t="s">
        <v>9716</v>
      </c>
      <c r="I1218" s="21" t="s">
        <v>9717</v>
      </c>
      <c r="J1218" s="24" t="s">
        <v>9718</v>
      </c>
      <c r="K1218" s="19"/>
      <c r="L1218" s="19"/>
      <c r="M1218" s="19" t="s">
        <v>110</v>
      </c>
      <c r="N1218" s="19"/>
      <c r="O1218" s="19" t="s">
        <v>244</v>
      </c>
      <c r="P1218" s="19"/>
      <c r="Q1218" s="25" t="s">
        <v>2471</v>
      </c>
      <c r="R1218" s="25">
        <v>36.0</v>
      </c>
      <c r="S1218" s="19" t="s">
        <v>159</v>
      </c>
      <c r="T1218" s="19" t="s">
        <v>9719</v>
      </c>
      <c r="U1218" s="34"/>
      <c r="V1218" s="34">
        <v>43593.0</v>
      </c>
      <c r="W1218" s="4"/>
      <c r="X1218" s="4"/>
      <c r="Y1218" s="4"/>
      <c r="Z1218" s="4"/>
    </row>
    <row r="1219" ht="15.0" hidden="1" customHeight="1">
      <c r="A1219" s="19" t="s">
        <v>9720</v>
      </c>
      <c r="B1219" s="19" t="s">
        <v>9721</v>
      </c>
      <c r="C1219" s="20" t="s">
        <v>2800</v>
      </c>
      <c r="D1219" s="20" t="s">
        <v>2801</v>
      </c>
      <c r="E1219" s="20" t="s">
        <v>89</v>
      </c>
      <c r="F1219" s="21">
        <v>2002.0</v>
      </c>
      <c r="G1219" s="21" t="s">
        <v>9722</v>
      </c>
      <c r="H1219" s="23" t="s">
        <v>9723</v>
      </c>
      <c r="I1219" s="19"/>
      <c r="J1219" s="19"/>
      <c r="K1219" s="19"/>
      <c r="L1219" s="19"/>
      <c r="M1219" s="19" t="s">
        <v>110</v>
      </c>
      <c r="N1219" s="19"/>
      <c r="O1219" s="19"/>
      <c r="P1219" s="19" t="s">
        <v>2096</v>
      </c>
      <c r="Q1219" s="25" t="s">
        <v>916</v>
      </c>
      <c r="R1219" s="25">
        <v>46.0</v>
      </c>
      <c r="S1219" s="19" t="s">
        <v>101</v>
      </c>
      <c r="T1219" s="19"/>
      <c r="U1219" s="25"/>
      <c r="V1219" s="25"/>
      <c r="W1219" s="4"/>
      <c r="X1219" s="4"/>
      <c r="Y1219" s="4"/>
      <c r="Z1219" s="4"/>
    </row>
    <row r="1220" ht="15.0" hidden="1" customHeight="1">
      <c r="A1220" s="19" t="s">
        <v>9724</v>
      </c>
      <c r="B1220" s="19" t="s">
        <v>9725</v>
      </c>
      <c r="C1220" s="20" t="s">
        <v>9726</v>
      </c>
      <c r="D1220" s="20" t="s">
        <v>261</v>
      </c>
      <c r="E1220" s="20" t="s">
        <v>89</v>
      </c>
      <c r="F1220" s="21">
        <v>1989.0</v>
      </c>
      <c r="G1220" s="21" t="s">
        <v>9727</v>
      </c>
      <c r="H1220" s="23" t="s">
        <v>9728</v>
      </c>
      <c r="I1220" s="19"/>
      <c r="J1220" s="19"/>
      <c r="K1220" s="19"/>
      <c r="L1220" s="19"/>
      <c r="M1220" s="19" t="s">
        <v>110</v>
      </c>
      <c r="N1220" s="19"/>
      <c r="O1220" s="19"/>
      <c r="P1220" s="19"/>
      <c r="Q1220" s="25" t="s">
        <v>3910</v>
      </c>
      <c r="R1220" s="25">
        <v>8.0</v>
      </c>
      <c r="S1220" s="19" t="s">
        <v>101</v>
      </c>
      <c r="T1220" s="19"/>
      <c r="U1220" s="25"/>
      <c r="V1220" s="25"/>
      <c r="W1220" s="4"/>
      <c r="X1220" s="4"/>
      <c r="Y1220" s="4"/>
      <c r="Z1220" s="4"/>
    </row>
    <row r="1221" ht="15.0" hidden="1" customHeight="1">
      <c r="A1221" s="19" t="s">
        <v>9729</v>
      </c>
      <c r="B1221" s="19" t="s">
        <v>9730</v>
      </c>
      <c r="C1221" s="20" t="s">
        <v>87</v>
      </c>
      <c r="D1221" s="20" t="s">
        <v>88</v>
      </c>
      <c r="E1221" s="20" t="s">
        <v>89</v>
      </c>
      <c r="F1221" s="21">
        <v>2016.0</v>
      </c>
      <c r="G1221" s="21" t="s">
        <v>9731</v>
      </c>
      <c r="H1221" s="23" t="s">
        <v>9732</v>
      </c>
      <c r="I1221" s="21" t="s">
        <v>9733</v>
      </c>
      <c r="J1221" s="24" t="s">
        <v>9734</v>
      </c>
      <c r="K1221" s="19" t="s">
        <v>9735</v>
      </c>
      <c r="L1221" s="24" t="s">
        <v>9736</v>
      </c>
      <c r="M1221" s="19" t="s">
        <v>110</v>
      </c>
      <c r="N1221" s="19"/>
      <c r="O1221" s="19"/>
      <c r="P1221" s="19"/>
      <c r="Q1221" s="25" t="s">
        <v>9687</v>
      </c>
      <c r="R1221" s="25">
        <v>47.0</v>
      </c>
      <c r="S1221" s="19" t="s">
        <v>101</v>
      </c>
      <c r="T1221" s="19"/>
      <c r="U1221" s="25"/>
      <c r="V1221" s="25"/>
      <c r="W1221" s="4"/>
      <c r="X1221" s="4"/>
      <c r="Y1221" s="4"/>
      <c r="Z1221" s="4"/>
    </row>
    <row r="1222" ht="15.0" hidden="1" customHeight="1">
      <c r="A1222" s="19" t="s">
        <v>9737</v>
      </c>
      <c r="B1222" s="19" t="s">
        <v>9738</v>
      </c>
      <c r="C1222" s="20" t="s">
        <v>957</v>
      </c>
      <c r="D1222" s="20" t="s">
        <v>773</v>
      </c>
      <c r="E1222" s="20" t="s">
        <v>151</v>
      </c>
      <c r="F1222" s="21">
        <v>1999.0</v>
      </c>
      <c r="G1222" s="21" t="s">
        <v>9739</v>
      </c>
      <c r="H1222" s="30" t="s">
        <v>9740</v>
      </c>
      <c r="I1222" s="21" t="s">
        <v>9741</v>
      </c>
      <c r="J1222" s="24" t="s">
        <v>9742</v>
      </c>
      <c r="K1222" s="19" t="s">
        <v>9743</v>
      </c>
      <c r="L1222" s="24" t="s">
        <v>9744</v>
      </c>
      <c r="M1222" s="19" t="s">
        <v>110</v>
      </c>
      <c r="N1222" s="19"/>
      <c r="O1222" s="19" t="s">
        <v>244</v>
      </c>
      <c r="P1222" s="19" t="s">
        <v>347</v>
      </c>
      <c r="Q1222" s="25" t="s">
        <v>9745</v>
      </c>
      <c r="R1222" s="29">
        <v>2751.0</v>
      </c>
      <c r="S1222" s="19" t="s">
        <v>159</v>
      </c>
      <c r="T1222" s="19" t="s">
        <v>9746</v>
      </c>
      <c r="U1222" s="25"/>
      <c r="V1222" s="25">
        <v>2007.0</v>
      </c>
      <c r="W1222" s="4"/>
      <c r="X1222" s="4"/>
      <c r="Y1222" s="4"/>
      <c r="Z1222" s="4"/>
    </row>
    <row r="1223" ht="15.0" hidden="1" customHeight="1">
      <c r="A1223" s="19" t="s">
        <v>9747</v>
      </c>
      <c r="B1223" s="25" t="s">
        <v>9748</v>
      </c>
      <c r="C1223" s="20" t="s">
        <v>340</v>
      </c>
      <c r="D1223" s="20" t="s">
        <v>88</v>
      </c>
      <c r="E1223" s="20" t="s">
        <v>89</v>
      </c>
      <c r="F1223" s="21">
        <v>2018.0</v>
      </c>
      <c r="G1223" s="21" t="s">
        <v>9749</v>
      </c>
      <c r="H1223" s="30" t="s">
        <v>9750</v>
      </c>
      <c r="I1223" s="19"/>
      <c r="J1223" s="19"/>
      <c r="K1223" s="19"/>
      <c r="L1223" s="19"/>
      <c r="M1223" s="19" t="s">
        <v>110</v>
      </c>
      <c r="N1223" s="19"/>
      <c r="O1223" s="19" t="s">
        <v>133</v>
      </c>
      <c r="P1223" s="19" t="s">
        <v>445</v>
      </c>
      <c r="Q1223" s="25" t="s">
        <v>234</v>
      </c>
      <c r="R1223" s="25">
        <v>32.0</v>
      </c>
      <c r="S1223" s="19" t="s">
        <v>101</v>
      </c>
      <c r="T1223" s="19"/>
      <c r="U1223" s="25"/>
      <c r="V1223" s="25"/>
      <c r="W1223" s="4"/>
      <c r="X1223" s="4"/>
      <c r="Y1223" s="4"/>
      <c r="Z1223" s="4"/>
    </row>
    <row r="1224" ht="15.0" hidden="1" customHeight="1">
      <c r="A1224" s="19" t="s">
        <v>9751</v>
      </c>
      <c r="B1224" s="19" t="s">
        <v>9752</v>
      </c>
      <c r="C1224" s="20" t="s">
        <v>9753</v>
      </c>
      <c r="D1224" s="20" t="s">
        <v>753</v>
      </c>
      <c r="E1224" s="20" t="s">
        <v>89</v>
      </c>
      <c r="F1224" s="21">
        <v>1997.0</v>
      </c>
      <c r="G1224" s="21" t="s">
        <v>9754</v>
      </c>
      <c r="H1224" s="23" t="s">
        <v>9755</v>
      </c>
      <c r="I1224" s="19"/>
      <c r="J1224" s="19"/>
      <c r="K1224" s="19"/>
      <c r="L1224" s="19"/>
      <c r="M1224" s="19" t="s">
        <v>110</v>
      </c>
      <c r="N1224" s="19"/>
      <c r="O1224" s="19" t="s">
        <v>264</v>
      </c>
      <c r="P1224" s="19" t="s">
        <v>3598</v>
      </c>
      <c r="Q1224" s="25" t="s">
        <v>9756</v>
      </c>
      <c r="R1224" s="25">
        <v>265.0</v>
      </c>
      <c r="S1224" s="19" t="s">
        <v>101</v>
      </c>
      <c r="T1224" s="19"/>
      <c r="U1224" s="25"/>
      <c r="V1224" s="25"/>
      <c r="W1224" s="4"/>
      <c r="X1224" s="4"/>
      <c r="Y1224" s="4"/>
      <c r="Z1224" s="4"/>
    </row>
    <row r="1225" ht="15.0" hidden="1" customHeight="1">
      <c r="A1225" s="19" t="s">
        <v>9757</v>
      </c>
      <c r="B1225" s="19" t="s">
        <v>9758</v>
      </c>
      <c r="C1225" s="20" t="s">
        <v>9759</v>
      </c>
      <c r="D1225" s="20" t="s">
        <v>88</v>
      </c>
      <c r="E1225" s="20" t="s">
        <v>89</v>
      </c>
      <c r="F1225" s="21">
        <v>2015.0</v>
      </c>
      <c r="G1225" s="21" t="s">
        <v>9760</v>
      </c>
      <c r="H1225" s="23" t="s">
        <v>9761</v>
      </c>
      <c r="I1225" s="21" t="s">
        <v>9762</v>
      </c>
      <c r="J1225" s="24" t="s">
        <v>9763</v>
      </c>
      <c r="K1225" s="19"/>
      <c r="L1225" s="19"/>
      <c r="M1225" s="19" t="s">
        <v>110</v>
      </c>
      <c r="N1225" s="19"/>
      <c r="O1225" s="19"/>
      <c r="P1225" s="19" t="s">
        <v>265</v>
      </c>
      <c r="Q1225" s="25" t="s">
        <v>4474</v>
      </c>
      <c r="R1225" s="25">
        <v>11.0</v>
      </c>
      <c r="S1225" s="19" t="s">
        <v>101</v>
      </c>
      <c r="T1225" s="19"/>
      <c r="U1225" s="25"/>
      <c r="V1225" s="25"/>
      <c r="W1225" s="4"/>
      <c r="X1225" s="4"/>
      <c r="Y1225" s="4"/>
      <c r="Z1225" s="4"/>
    </row>
    <row r="1226" ht="15.0" hidden="1" customHeight="1">
      <c r="A1226" s="19" t="s">
        <v>9764</v>
      </c>
      <c r="B1226" s="19" t="s">
        <v>9765</v>
      </c>
      <c r="C1226" s="20" t="s">
        <v>4784</v>
      </c>
      <c r="D1226" s="20" t="s">
        <v>1119</v>
      </c>
      <c r="E1226" s="20" t="s">
        <v>89</v>
      </c>
      <c r="F1226" s="21">
        <v>2015.0</v>
      </c>
      <c r="G1226" s="21" t="s">
        <v>9766</v>
      </c>
      <c r="H1226" s="30" t="s">
        <v>9767</v>
      </c>
      <c r="I1226" s="19"/>
      <c r="J1226" s="19"/>
      <c r="K1226" s="19"/>
      <c r="L1226" s="19"/>
      <c r="M1226" s="19" t="s">
        <v>110</v>
      </c>
      <c r="N1226" s="19"/>
      <c r="O1226" s="19"/>
      <c r="P1226" s="19" t="s">
        <v>234</v>
      </c>
      <c r="Q1226" s="25" t="s">
        <v>7523</v>
      </c>
      <c r="R1226" s="25">
        <v>30.0</v>
      </c>
      <c r="S1226" s="19" t="s">
        <v>101</v>
      </c>
      <c r="T1226" s="19"/>
      <c r="U1226" s="25"/>
      <c r="V1226" s="25"/>
      <c r="W1226" s="4"/>
      <c r="X1226" s="4"/>
      <c r="Y1226" s="4"/>
      <c r="Z1226" s="4"/>
    </row>
    <row r="1227" ht="15.0" hidden="1" customHeight="1">
      <c r="A1227" s="19" t="s">
        <v>9768</v>
      </c>
      <c r="B1227" s="19" t="s">
        <v>9769</v>
      </c>
      <c r="C1227" s="20" t="s">
        <v>4059</v>
      </c>
      <c r="D1227" s="20" t="s">
        <v>1119</v>
      </c>
      <c r="E1227" s="20" t="s">
        <v>89</v>
      </c>
      <c r="F1227" s="21">
        <v>2000.0</v>
      </c>
      <c r="G1227" s="21" t="s">
        <v>9770</v>
      </c>
      <c r="H1227" s="30" t="s">
        <v>9771</v>
      </c>
      <c r="I1227" s="19"/>
      <c r="J1227" s="19"/>
      <c r="K1227" s="19"/>
      <c r="L1227" s="19"/>
      <c r="M1227" s="19" t="s">
        <v>110</v>
      </c>
      <c r="N1227" s="19"/>
      <c r="O1227" s="19"/>
      <c r="P1227" s="19" t="s">
        <v>9772</v>
      </c>
      <c r="Q1227" s="25" t="s">
        <v>9773</v>
      </c>
      <c r="R1227" s="29">
        <v>1200.0</v>
      </c>
      <c r="S1227" s="19" t="s">
        <v>101</v>
      </c>
      <c r="T1227" s="19"/>
      <c r="U1227" s="25"/>
      <c r="V1227" s="25"/>
      <c r="W1227" s="4"/>
      <c r="X1227" s="4"/>
      <c r="Y1227" s="4"/>
      <c r="Z1227" s="4"/>
    </row>
    <row r="1228" ht="15.0" hidden="1" customHeight="1">
      <c r="A1228" s="19" t="s">
        <v>9774</v>
      </c>
      <c r="B1228" s="19" t="s">
        <v>9775</v>
      </c>
      <c r="C1228" s="20" t="s">
        <v>388</v>
      </c>
      <c r="D1228" s="20" t="s">
        <v>88</v>
      </c>
      <c r="E1228" s="20" t="s">
        <v>89</v>
      </c>
      <c r="F1228" s="21">
        <v>2011.0</v>
      </c>
      <c r="G1228" s="21" t="s">
        <v>9776</v>
      </c>
      <c r="H1228" s="23" t="s">
        <v>9777</v>
      </c>
      <c r="I1228" s="21" t="s">
        <v>9778</v>
      </c>
      <c r="J1228" s="24" t="s">
        <v>9779</v>
      </c>
      <c r="K1228" s="19" t="s">
        <v>9780</v>
      </c>
      <c r="L1228" s="24" t="s">
        <v>9781</v>
      </c>
      <c r="M1228" s="19" t="s">
        <v>110</v>
      </c>
      <c r="N1228" s="19"/>
      <c r="O1228" s="19" t="s">
        <v>975</v>
      </c>
      <c r="P1228" s="19" t="s">
        <v>1948</v>
      </c>
      <c r="Q1228" s="25" t="s">
        <v>3819</v>
      </c>
      <c r="R1228" s="25">
        <v>149.0</v>
      </c>
      <c r="S1228" s="19" t="s">
        <v>101</v>
      </c>
      <c r="T1228" s="19"/>
      <c r="U1228" s="25"/>
      <c r="V1228" s="25"/>
      <c r="W1228" s="4"/>
      <c r="X1228" s="4"/>
      <c r="Y1228" s="4"/>
      <c r="Z1228" s="4"/>
    </row>
    <row r="1229" ht="15.0" hidden="1" customHeight="1">
      <c r="A1229" s="19" t="s">
        <v>9782</v>
      </c>
      <c r="B1229" s="19" t="s">
        <v>9783</v>
      </c>
      <c r="C1229" s="20" t="s">
        <v>9784</v>
      </c>
      <c r="D1229" s="20" t="s">
        <v>9785</v>
      </c>
      <c r="E1229" s="20" t="s">
        <v>140</v>
      </c>
      <c r="F1229" s="21">
        <v>1996.0</v>
      </c>
      <c r="G1229" s="21" t="s">
        <v>9786</v>
      </c>
      <c r="H1229" s="30" t="s">
        <v>9787</v>
      </c>
      <c r="I1229" s="19"/>
      <c r="J1229" s="19" t="s">
        <v>9788</v>
      </c>
      <c r="K1229" s="24" t="s">
        <v>9789</v>
      </c>
      <c r="L1229" s="19"/>
      <c r="M1229" s="19" t="s">
        <v>110</v>
      </c>
      <c r="N1229" s="19"/>
      <c r="O1229" s="19"/>
      <c r="P1229" s="71"/>
      <c r="Q1229" s="25" t="s">
        <v>9790</v>
      </c>
      <c r="R1229" s="25">
        <v>166.0</v>
      </c>
      <c r="S1229" s="19" t="s">
        <v>101</v>
      </c>
      <c r="T1229" s="19"/>
      <c r="U1229" s="25"/>
      <c r="V1229" s="25"/>
      <c r="W1229" s="4"/>
      <c r="X1229" s="4"/>
      <c r="Y1229" s="4"/>
      <c r="Z1229" s="4"/>
    </row>
    <row r="1230" ht="15.0" hidden="1" customHeight="1">
      <c r="A1230" s="19" t="s">
        <v>9791</v>
      </c>
      <c r="B1230" s="57"/>
      <c r="C1230" s="57"/>
      <c r="D1230" s="57"/>
      <c r="E1230" s="57"/>
      <c r="F1230" s="26"/>
      <c r="G1230" s="26"/>
      <c r="H1230" s="26"/>
      <c r="I1230" s="19"/>
      <c r="J1230" s="57"/>
      <c r="K1230" s="57"/>
      <c r="L1230" s="57"/>
      <c r="M1230" s="57" t="s">
        <v>110</v>
      </c>
      <c r="N1230" s="57"/>
      <c r="O1230" s="57" t="s">
        <v>133</v>
      </c>
      <c r="P1230" s="57">
        <v>2.5E7</v>
      </c>
      <c r="Q1230" s="58"/>
      <c r="R1230" s="58"/>
      <c r="S1230" s="57" t="s">
        <v>101</v>
      </c>
      <c r="T1230" s="57"/>
      <c r="U1230" s="58"/>
      <c r="V1230" s="58"/>
      <c r="W1230" s="4"/>
      <c r="X1230" s="4"/>
      <c r="Y1230" s="4"/>
      <c r="Z1230" s="4"/>
    </row>
    <row r="1231" ht="15.0" hidden="1" customHeight="1">
      <c r="A1231" s="19" t="s">
        <v>9792</v>
      </c>
      <c r="B1231" s="44" t="s">
        <v>9793</v>
      </c>
      <c r="C1231" s="20" t="s">
        <v>2826</v>
      </c>
      <c r="D1231" s="20" t="s">
        <v>115</v>
      </c>
      <c r="E1231" s="20" t="s">
        <v>89</v>
      </c>
      <c r="F1231" s="21">
        <v>2011.0</v>
      </c>
      <c r="G1231" s="21" t="s">
        <v>9794</v>
      </c>
      <c r="H1231" s="23" t="s">
        <v>9795</v>
      </c>
      <c r="I1231" s="21" t="s">
        <v>9796</v>
      </c>
      <c r="J1231" s="24" t="s">
        <v>9797</v>
      </c>
      <c r="K1231" s="19"/>
      <c r="L1231" s="19"/>
      <c r="M1231" s="19" t="s">
        <v>110</v>
      </c>
      <c r="N1231" s="19"/>
      <c r="O1231" s="19" t="s">
        <v>4804</v>
      </c>
      <c r="P1231" s="19"/>
      <c r="Q1231" s="25" t="s">
        <v>2471</v>
      </c>
      <c r="R1231" s="25">
        <v>35.0</v>
      </c>
      <c r="S1231" s="19" t="s">
        <v>101</v>
      </c>
      <c r="T1231" s="19"/>
      <c r="U1231" s="25"/>
      <c r="V1231" s="25"/>
      <c r="W1231" s="4"/>
      <c r="X1231" s="4"/>
      <c r="Y1231" s="4"/>
      <c r="Z1231" s="4"/>
    </row>
    <row r="1232" ht="15.0" hidden="1" customHeight="1">
      <c r="A1232" s="19" t="s">
        <v>9798</v>
      </c>
      <c r="B1232" s="19" t="s">
        <v>9799</v>
      </c>
      <c r="C1232" s="20" t="s">
        <v>9800</v>
      </c>
      <c r="D1232" s="26"/>
      <c r="E1232" s="20" t="s">
        <v>9801</v>
      </c>
      <c r="F1232" s="21">
        <v>2012.0</v>
      </c>
      <c r="G1232" s="21" t="s">
        <v>9802</v>
      </c>
      <c r="H1232" s="30" t="s">
        <v>9803</v>
      </c>
      <c r="I1232" s="19"/>
      <c r="J1232" s="19"/>
      <c r="K1232" s="19"/>
      <c r="L1232" s="19"/>
      <c r="M1232" s="19" t="s">
        <v>110</v>
      </c>
      <c r="N1232" s="19"/>
      <c r="O1232" s="19"/>
      <c r="P1232" s="19"/>
      <c r="Q1232" s="25" t="s">
        <v>212</v>
      </c>
      <c r="R1232" s="25">
        <v>6.0</v>
      </c>
      <c r="S1232" s="19" t="s">
        <v>101</v>
      </c>
      <c r="T1232" s="19"/>
      <c r="U1232" s="25"/>
      <c r="V1232" s="25"/>
      <c r="W1232" s="4"/>
      <c r="X1232" s="4"/>
      <c r="Y1232" s="4"/>
      <c r="Z1232" s="4"/>
    </row>
    <row r="1233" ht="15.0" hidden="1" customHeight="1">
      <c r="A1233" s="19" t="s">
        <v>9804</v>
      </c>
      <c r="B1233" s="19" t="s">
        <v>9805</v>
      </c>
      <c r="C1233" s="20" t="s">
        <v>938</v>
      </c>
      <c r="D1233" s="20" t="s">
        <v>5030</v>
      </c>
      <c r="E1233" s="20" t="s">
        <v>89</v>
      </c>
      <c r="F1233" s="21">
        <v>2006.0</v>
      </c>
      <c r="G1233" s="21" t="s">
        <v>9806</v>
      </c>
      <c r="H1233" s="30" t="s">
        <v>9807</v>
      </c>
      <c r="I1233" s="21" t="s">
        <v>9808</v>
      </c>
      <c r="J1233" s="19"/>
      <c r="K1233" s="19"/>
      <c r="L1233" s="19"/>
      <c r="M1233" s="19" t="s">
        <v>110</v>
      </c>
      <c r="N1233" s="19"/>
      <c r="O1233" s="19"/>
      <c r="P1233" s="19"/>
      <c r="Q1233" s="25" t="s">
        <v>9809</v>
      </c>
      <c r="R1233" s="25">
        <v>13.0</v>
      </c>
      <c r="S1233" s="19" t="s">
        <v>101</v>
      </c>
      <c r="T1233" s="19"/>
      <c r="U1233" s="25"/>
      <c r="V1233" s="25"/>
      <c r="W1233" s="4"/>
      <c r="X1233" s="4"/>
      <c r="Y1233" s="4"/>
      <c r="Z1233" s="4"/>
    </row>
    <row r="1234" ht="15.0" hidden="1" customHeight="1">
      <c r="A1234" s="19" t="s">
        <v>9810</v>
      </c>
      <c r="B1234" s="19" t="s">
        <v>9811</v>
      </c>
      <c r="C1234" s="20" t="s">
        <v>4059</v>
      </c>
      <c r="D1234" s="20" t="s">
        <v>1119</v>
      </c>
      <c r="E1234" s="20" t="s">
        <v>89</v>
      </c>
      <c r="F1234" s="21">
        <v>1996.0</v>
      </c>
      <c r="G1234" s="21" t="s">
        <v>9812</v>
      </c>
      <c r="H1234" s="30" t="s">
        <v>9813</v>
      </c>
      <c r="I1234" s="21" t="s">
        <v>9814</v>
      </c>
      <c r="J1234" s="24" t="s">
        <v>9815</v>
      </c>
      <c r="K1234" s="19"/>
      <c r="L1234" s="19"/>
      <c r="M1234" s="19" t="s">
        <v>110</v>
      </c>
      <c r="N1234" s="19"/>
      <c r="O1234" s="19"/>
      <c r="P1234" s="19"/>
      <c r="Q1234" s="25" t="s">
        <v>9816</v>
      </c>
      <c r="R1234" s="25">
        <v>780.0</v>
      </c>
      <c r="S1234" s="19" t="s">
        <v>159</v>
      </c>
      <c r="T1234" s="19" t="s">
        <v>9817</v>
      </c>
      <c r="U1234" s="31"/>
      <c r="V1234" s="31" t="s">
        <v>935</v>
      </c>
      <c r="W1234" s="4"/>
      <c r="X1234" s="4"/>
      <c r="Y1234" s="4"/>
      <c r="Z1234" s="4"/>
    </row>
    <row r="1235" ht="15.0" hidden="1" customHeight="1">
      <c r="A1235" s="19" t="s">
        <v>9818</v>
      </c>
      <c r="B1235" s="19" t="s">
        <v>9819</v>
      </c>
      <c r="C1235" s="20" t="s">
        <v>226</v>
      </c>
      <c r="D1235" s="20" t="s">
        <v>227</v>
      </c>
      <c r="E1235" s="20" t="s">
        <v>89</v>
      </c>
      <c r="F1235" s="97">
        <v>2009.0</v>
      </c>
      <c r="G1235" s="97" t="s">
        <v>9820</v>
      </c>
      <c r="H1235" s="98" t="s">
        <v>9821</v>
      </c>
      <c r="I1235" s="21" t="s">
        <v>9822</v>
      </c>
      <c r="J1235" s="24" t="s">
        <v>9823</v>
      </c>
      <c r="K1235" s="19" t="s">
        <v>9824</v>
      </c>
      <c r="L1235" s="24" t="s">
        <v>9825</v>
      </c>
      <c r="M1235" s="19" t="s">
        <v>110</v>
      </c>
      <c r="N1235" s="19"/>
      <c r="O1235" s="19" t="s">
        <v>7662</v>
      </c>
      <c r="P1235" s="19" t="s">
        <v>1048</v>
      </c>
      <c r="Q1235" s="25" t="s">
        <v>5090</v>
      </c>
      <c r="R1235" s="25" t="s">
        <v>9826</v>
      </c>
      <c r="S1235" s="19" t="s">
        <v>101</v>
      </c>
      <c r="T1235" s="19"/>
      <c r="U1235" s="25"/>
      <c r="V1235" s="25"/>
      <c r="W1235" s="4"/>
      <c r="X1235" s="4"/>
      <c r="Y1235" s="4"/>
      <c r="Z1235" s="4"/>
    </row>
    <row r="1236" ht="15.0" hidden="1" customHeight="1">
      <c r="A1236" s="19" t="s">
        <v>9827</v>
      </c>
      <c r="B1236" s="19" t="s">
        <v>9828</v>
      </c>
      <c r="C1236" s="20" t="s">
        <v>340</v>
      </c>
      <c r="D1236" s="20" t="s">
        <v>88</v>
      </c>
      <c r="E1236" s="20" t="s">
        <v>89</v>
      </c>
      <c r="F1236" s="21">
        <v>2013.0</v>
      </c>
      <c r="G1236" s="21" t="s">
        <v>9829</v>
      </c>
      <c r="H1236" s="30" t="s">
        <v>9830</v>
      </c>
      <c r="I1236" s="97" t="s">
        <v>9831</v>
      </c>
      <c r="J1236" s="24" t="s">
        <v>9832</v>
      </c>
      <c r="K1236" s="19" t="s">
        <v>9833</v>
      </c>
      <c r="L1236" s="24" t="s">
        <v>9834</v>
      </c>
      <c r="M1236" s="19" t="s">
        <v>110</v>
      </c>
      <c r="N1236" s="19"/>
      <c r="O1236" s="19" t="s">
        <v>4804</v>
      </c>
      <c r="P1236" s="19" t="s">
        <v>9835</v>
      </c>
      <c r="Q1236" s="25" t="s">
        <v>445</v>
      </c>
      <c r="R1236" s="25">
        <v>138.0</v>
      </c>
      <c r="S1236" s="19" t="s">
        <v>101</v>
      </c>
      <c r="T1236" s="19"/>
      <c r="U1236" s="25"/>
      <c r="V1236" s="25"/>
      <c r="W1236" s="4"/>
      <c r="X1236" s="4"/>
      <c r="Y1236" s="4"/>
      <c r="Z1236" s="4"/>
    </row>
    <row r="1237" ht="15.0" hidden="1" customHeight="1">
      <c r="A1237" s="19" t="s">
        <v>9836</v>
      </c>
      <c r="B1237" s="19" t="s">
        <v>9837</v>
      </c>
      <c r="C1237" s="20" t="s">
        <v>653</v>
      </c>
      <c r="D1237" s="26"/>
      <c r="E1237" s="20" t="s">
        <v>655</v>
      </c>
      <c r="F1237" s="21">
        <v>2008.0</v>
      </c>
      <c r="G1237" s="21" t="s">
        <v>9838</v>
      </c>
      <c r="H1237" s="23" t="s">
        <v>9839</v>
      </c>
      <c r="I1237" s="21" t="s">
        <v>9840</v>
      </c>
      <c r="J1237" s="24" t="s">
        <v>9841</v>
      </c>
      <c r="K1237" s="19"/>
      <c r="L1237" s="19"/>
      <c r="M1237" s="19" t="s">
        <v>110</v>
      </c>
      <c r="N1237" s="19"/>
      <c r="O1237" s="19"/>
      <c r="P1237" s="19"/>
      <c r="Q1237" s="25" t="s">
        <v>234</v>
      </c>
      <c r="R1237" s="25">
        <v>32.0</v>
      </c>
      <c r="S1237" s="19" t="s">
        <v>101</v>
      </c>
      <c r="T1237" s="19"/>
      <c r="U1237" s="25"/>
      <c r="V1237" s="25"/>
      <c r="W1237" s="4"/>
      <c r="X1237" s="4"/>
      <c r="Y1237" s="4"/>
      <c r="Z1237" s="4"/>
    </row>
    <row r="1238" ht="15.0" customHeight="1">
      <c r="A1238" s="19" t="s">
        <v>9842</v>
      </c>
      <c r="B1238" s="19" t="s">
        <v>9843</v>
      </c>
      <c r="C1238" s="20" t="s">
        <v>1958</v>
      </c>
      <c r="D1238" s="20" t="s">
        <v>125</v>
      </c>
      <c r="E1238" s="20" t="s">
        <v>126</v>
      </c>
      <c r="F1238" s="22">
        <v>33415.0</v>
      </c>
      <c r="G1238" s="21" t="s">
        <v>9844</v>
      </c>
      <c r="H1238" s="23" t="s">
        <v>9845</v>
      </c>
      <c r="I1238" s="21" t="s">
        <v>9846</v>
      </c>
      <c r="J1238" s="24" t="s">
        <v>9847</v>
      </c>
      <c r="K1238" s="19" t="s">
        <v>9848</v>
      </c>
      <c r="L1238" s="24" t="s">
        <v>9849</v>
      </c>
      <c r="M1238" s="19" t="s">
        <v>96</v>
      </c>
      <c r="N1238" s="19" t="s">
        <v>9850</v>
      </c>
      <c r="O1238" s="19" t="s">
        <v>648</v>
      </c>
      <c r="P1238" s="19" t="s">
        <v>2356</v>
      </c>
      <c r="Q1238" s="25" t="s">
        <v>9851</v>
      </c>
      <c r="R1238" s="29">
        <v>12200.0</v>
      </c>
      <c r="S1238" s="19" t="s">
        <v>101</v>
      </c>
      <c r="T1238" s="19"/>
      <c r="U1238" s="25"/>
      <c r="V1238" s="25"/>
      <c r="W1238" s="4"/>
      <c r="X1238" s="4"/>
      <c r="Y1238" s="4"/>
      <c r="Z1238" s="4"/>
    </row>
    <row r="1239" ht="15.0" hidden="1" customHeight="1">
      <c r="A1239" s="19" t="s">
        <v>9852</v>
      </c>
      <c r="B1239" s="19" t="s">
        <v>9853</v>
      </c>
      <c r="C1239" s="20" t="s">
        <v>4654</v>
      </c>
      <c r="D1239" s="20" t="s">
        <v>88</v>
      </c>
      <c r="E1239" s="20" t="s">
        <v>89</v>
      </c>
      <c r="F1239" s="21">
        <v>2000.0</v>
      </c>
      <c r="G1239" s="21" t="s">
        <v>9854</v>
      </c>
      <c r="H1239" s="23" t="s">
        <v>9855</v>
      </c>
      <c r="I1239" s="19"/>
      <c r="J1239" s="19"/>
      <c r="K1239" s="19"/>
      <c r="L1239" s="19"/>
      <c r="M1239" s="19" t="s">
        <v>110</v>
      </c>
      <c r="N1239" s="19"/>
      <c r="O1239" s="19"/>
      <c r="P1239" s="19"/>
      <c r="Q1239" s="25" t="s">
        <v>9856</v>
      </c>
      <c r="R1239" s="25">
        <v>48.0</v>
      </c>
      <c r="S1239" s="19" t="s">
        <v>101</v>
      </c>
      <c r="T1239" s="19"/>
      <c r="U1239" s="25"/>
      <c r="V1239" s="25"/>
      <c r="W1239" s="4"/>
      <c r="X1239" s="4"/>
      <c r="Y1239" s="4"/>
      <c r="Z1239" s="4"/>
    </row>
    <row r="1240" ht="15.0" hidden="1" customHeight="1">
      <c r="A1240" s="19" t="s">
        <v>9857</v>
      </c>
      <c r="B1240" s="19" t="s">
        <v>9858</v>
      </c>
      <c r="C1240" s="20" t="s">
        <v>284</v>
      </c>
      <c r="D1240" s="20" t="s">
        <v>188</v>
      </c>
      <c r="E1240" s="20" t="s">
        <v>89</v>
      </c>
      <c r="F1240" s="21">
        <v>2007.0</v>
      </c>
      <c r="G1240" s="21" t="s">
        <v>9859</v>
      </c>
      <c r="H1240" s="19"/>
      <c r="I1240" s="21" t="s">
        <v>9860</v>
      </c>
      <c r="J1240" s="19"/>
      <c r="K1240" s="19"/>
      <c r="L1240" s="19"/>
      <c r="M1240" s="19" t="s">
        <v>110</v>
      </c>
      <c r="N1240" s="19"/>
      <c r="O1240" s="19" t="s">
        <v>9861</v>
      </c>
      <c r="P1240" s="19" t="s">
        <v>732</v>
      </c>
      <c r="Q1240" s="25" t="s">
        <v>445</v>
      </c>
      <c r="R1240" s="25">
        <v>90.0</v>
      </c>
      <c r="S1240" s="19" t="s">
        <v>101</v>
      </c>
      <c r="T1240" s="19"/>
      <c r="U1240" s="25"/>
      <c r="V1240" s="25"/>
      <c r="W1240" s="4"/>
      <c r="X1240" s="4"/>
      <c r="Y1240" s="4"/>
      <c r="Z1240" s="4"/>
    </row>
    <row r="1241" ht="15.0" hidden="1" customHeight="1">
      <c r="A1241" s="19" t="s">
        <v>9862</v>
      </c>
      <c r="B1241" s="19" t="s">
        <v>9863</v>
      </c>
      <c r="C1241" s="20" t="s">
        <v>1680</v>
      </c>
      <c r="D1241" s="20" t="s">
        <v>1119</v>
      </c>
      <c r="E1241" s="20" t="s">
        <v>89</v>
      </c>
      <c r="F1241" s="21">
        <v>2001.0</v>
      </c>
      <c r="G1241" s="21" t="s">
        <v>9864</v>
      </c>
      <c r="H1241" s="19"/>
      <c r="I1241" s="21" t="s">
        <v>9865</v>
      </c>
      <c r="J1241" s="24" t="s">
        <v>9866</v>
      </c>
      <c r="K1241" s="19" t="s">
        <v>9867</v>
      </c>
      <c r="L1241" s="24" t="s">
        <v>9868</v>
      </c>
      <c r="M1241" s="19" t="s">
        <v>110</v>
      </c>
      <c r="N1241" s="19"/>
      <c r="O1241" s="19"/>
      <c r="P1241" s="19"/>
      <c r="Q1241" s="25" t="s">
        <v>946</v>
      </c>
      <c r="R1241" s="25">
        <v>157.0</v>
      </c>
      <c r="S1241" s="19" t="s">
        <v>101</v>
      </c>
      <c r="T1241" s="19"/>
      <c r="U1241" s="25"/>
      <c r="V1241" s="25"/>
      <c r="W1241" s="4"/>
      <c r="X1241" s="4"/>
      <c r="Y1241" s="4"/>
      <c r="Z1241" s="4"/>
    </row>
    <row r="1242" ht="15.0" hidden="1" customHeight="1">
      <c r="A1242" s="19" t="s">
        <v>9869</v>
      </c>
      <c r="B1242" s="19"/>
      <c r="C1242" s="20" t="s">
        <v>4654</v>
      </c>
      <c r="D1242" s="20" t="s">
        <v>88</v>
      </c>
      <c r="E1242" s="20" t="s">
        <v>89</v>
      </c>
      <c r="F1242" s="21">
        <v>1997.0</v>
      </c>
      <c r="G1242" s="21" t="s">
        <v>9870</v>
      </c>
      <c r="H1242" s="19"/>
      <c r="I1242" s="21" t="s">
        <v>9871</v>
      </c>
      <c r="J1242" s="19"/>
      <c r="K1242" s="19"/>
      <c r="L1242" s="19"/>
      <c r="M1242" s="19" t="s">
        <v>110</v>
      </c>
      <c r="N1242" s="19"/>
      <c r="O1242" s="19"/>
      <c r="P1242" s="19"/>
      <c r="Q1242" s="25"/>
      <c r="R1242" s="25">
        <v>20.0</v>
      </c>
      <c r="S1242" s="19" t="s">
        <v>159</v>
      </c>
      <c r="T1242" s="19" t="s">
        <v>3295</v>
      </c>
      <c r="U1242" s="59"/>
      <c r="V1242" s="59">
        <v>42128.0</v>
      </c>
      <c r="W1242" s="4"/>
      <c r="X1242" s="4"/>
      <c r="Y1242" s="4"/>
      <c r="Z1242" s="4"/>
    </row>
    <row r="1243" ht="15.0" hidden="1" customHeight="1">
      <c r="A1243" s="19" t="s">
        <v>9872</v>
      </c>
      <c r="B1243" s="19" t="s">
        <v>9873</v>
      </c>
      <c r="C1243" s="20" t="s">
        <v>5670</v>
      </c>
      <c r="D1243" s="20" t="s">
        <v>1119</v>
      </c>
      <c r="E1243" s="20" t="s">
        <v>89</v>
      </c>
      <c r="F1243" s="22">
        <v>40476.0</v>
      </c>
      <c r="G1243" s="21" t="s">
        <v>9874</v>
      </c>
      <c r="H1243" s="30" t="s">
        <v>9875</v>
      </c>
      <c r="I1243" s="21" t="s">
        <v>9876</v>
      </c>
      <c r="J1243" s="24" t="s">
        <v>9877</v>
      </c>
      <c r="K1243" s="19"/>
      <c r="L1243" s="19"/>
      <c r="M1243" s="19" t="s">
        <v>110</v>
      </c>
      <c r="N1243" s="19"/>
      <c r="O1243" s="19"/>
      <c r="P1243" s="19"/>
      <c r="Q1243" s="25" t="s">
        <v>7110</v>
      </c>
      <c r="R1243" s="25">
        <v>249.0</v>
      </c>
      <c r="S1243" s="19" t="s">
        <v>101</v>
      </c>
      <c r="T1243" s="19"/>
      <c r="U1243" s="25"/>
      <c r="V1243" s="25"/>
      <c r="W1243" s="4"/>
      <c r="X1243" s="4"/>
      <c r="Y1243" s="4"/>
      <c r="Z1243" s="4"/>
    </row>
    <row r="1244" ht="15.0" hidden="1" customHeight="1">
      <c r="A1244" s="19" t="s">
        <v>9878</v>
      </c>
      <c r="B1244" s="19" t="s">
        <v>9879</v>
      </c>
      <c r="C1244" s="20" t="s">
        <v>363</v>
      </c>
      <c r="D1244" s="20" t="s">
        <v>364</v>
      </c>
      <c r="E1244" s="20" t="s">
        <v>89</v>
      </c>
      <c r="F1244" s="21">
        <v>2018.0</v>
      </c>
      <c r="G1244" s="21" t="s">
        <v>9880</v>
      </c>
      <c r="H1244" s="23" t="s">
        <v>9881</v>
      </c>
      <c r="I1244" s="21" t="s">
        <v>9882</v>
      </c>
      <c r="J1244" s="24" t="s">
        <v>9883</v>
      </c>
      <c r="K1244" s="19" t="s">
        <v>9884</v>
      </c>
      <c r="L1244" s="24" t="s">
        <v>9885</v>
      </c>
      <c r="M1244" s="19" t="s">
        <v>110</v>
      </c>
      <c r="N1244" s="19"/>
      <c r="O1244" s="19" t="s">
        <v>9886</v>
      </c>
      <c r="P1244" s="19"/>
      <c r="Q1244" s="25" t="s">
        <v>827</v>
      </c>
      <c r="R1244" s="25">
        <v>28.0</v>
      </c>
      <c r="S1244" s="19" t="s">
        <v>159</v>
      </c>
      <c r="T1244" s="19" t="s">
        <v>9887</v>
      </c>
      <c r="U1244" s="36"/>
      <c r="V1244" s="36">
        <v>44134.0</v>
      </c>
      <c r="W1244" s="4"/>
      <c r="X1244" s="4"/>
      <c r="Y1244" s="4"/>
      <c r="Z1244" s="4"/>
    </row>
    <row r="1245" ht="15.0" hidden="1" customHeight="1">
      <c r="A1245" s="19" t="s">
        <v>9888</v>
      </c>
      <c r="B1245" s="19" t="s">
        <v>9889</v>
      </c>
      <c r="C1245" s="20" t="s">
        <v>9890</v>
      </c>
      <c r="D1245" s="20" t="s">
        <v>261</v>
      </c>
      <c r="E1245" s="20" t="s">
        <v>89</v>
      </c>
      <c r="F1245" s="21">
        <v>2018.0</v>
      </c>
      <c r="G1245" s="21" t="s">
        <v>9891</v>
      </c>
      <c r="H1245" s="23" t="s">
        <v>9892</v>
      </c>
      <c r="I1245" s="21" t="s">
        <v>9893</v>
      </c>
      <c r="J1245" s="24" t="s">
        <v>9894</v>
      </c>
      <c r="K1245" s="19"/>
      <c r="L1245" s="19"/>
      <c r="M1245" s="19" t="s">
        <v>110</v>
      </c>
      <c r="N1245" s="19"/>
      <c r="O1245" s="19"/>
      <c r="P1245" s="19"/>
      <c r="Q1245" s="25" t="s">
        <v>4474</v>
      </c>
      <c r="R1245" s="25">
        <v>11.0</v>
      </c>
      <c r="S1245" s="19" t="s">
        <v>101</v>
      </c>
      <c r="T1245" s="19"/>
      <c r="U1245" s="25"/>
      <c r="V1245" s="25"/>
      <c r="W1245" s="4"/>
      <c r="X1245" s="4"/>
      <c r="Y1245" s="4"/>
      <c r="Z1245" s="4"/>
    </row>
    <row r="1246" ht="15.0" hidden="1" customHeight="1">
      <c r="A1246" s="19" t="s">
        <v>9895</v>
      </c>
      <c r="B1246" s="19" t="s">
        <v>9896</v>
      </c>
      <c r="C1246" s="20" t="s">
        <v>9897</v>
      </c>
      <c r="D1246" s="20" t="s">
        <v>6166</v>
      </c>
      <c r="E1246" s="20" t="s">
        <v>89</v>
      </c>
      <c r="F1246" s="21">
        <v>2013.0</v>
      </c>
      <c r="G1246" s="21" t="s">
        <v>9898</v>
      </c>
      <c r="H1246" s="30" t="s">
        <v>9899</v>
      </c>
      <c r="I1246" s="21" t="s">
        <v>9900</v>
      </c>
      <c r="J1246" s="24" t="s">
        <v>9901</v>
      </c>
      <c r="K1246" s="19"/>
      <c r="L1246" s="19"/>
      <c r="M1246" s="19" t="s">
        <v>110</v>
      </c>
      <c r="N1246" s="19"/>
      <c r="O1246" s="19"/>
      <c r="P1246" s="19"/>
      <c r="Q1246" s="25" t="s">
        <v>3598</v>
      </c>
      <c r="R1246" s="25">
        <v>149.0</v>
      </c>
      <c r="S1246" s="19" t="s">
        <v>101</v>
      </c>
      <c r="T1246" s="19"/>
      <c r="U1246" s="25"/>
      <c r="V1246" s="25"/>
      <c r="W1246" s="4"/>
      <c r="X1246" s="4"/>
      <c r="Y1246" s="4"/>
      <c r="Z1246" s="4"/>
    </row>
    <row r="1247" ht="15.0" customHeight="1">
      <c r="A1247" s="19" t="s">
        <v>9902</v>
      </c>
      <c r="B1247" s="19" t="s">
        <v>9903</v>
      </c>
      <c r="C1247" s="20" t="s">
        <v>7695</v>
      </c>
      <c r="D1247" s="20" t="s">
        <v>88</v>
      </c>
      <c r="E1247" s="21" t="s">
        <v>89</v>
      </c>
      <c r="F1247" s="99">
        <v>28292.0</v>
      </c>
      <c r="G1247" s="21" t="s">
        <v>9904</v>
      </c>
      <c r="H1247" s="30" t="s">
        <v>9905</v>
      </c>
      <c r="I1247" s="21" t="s">
        <v>9906</v>
      </c>
      <c r="J1247" s="24" t="s">
        <v>9907</v>
      </c>
      <c r="K1247" s="19" t="s">
        <v>9908</v>
      </c>
      <c r="L1247" s="24" t="s">
        <v>9909</v>
      </c>
      <c r="M1247" s="19" t="s">
        <v>96</v>
      </c>
      <c r="N1247" s="19" t="s">
        <v>9910</v>
      </c>
      <c r="O1247" s="19" t="s">
        <v>264</v>
      </c>
      <c r="P1247" s="19" t="s">
        <v>1983</v>
      </c>
      <c r="Q1247" s="25" t="s">
        <v>9911</v>
      </c>
      <c r="R1247" s="29">
        <v>135000.0</v>
      </c>
      <c r="S1247" s="19" t="s">
        <v>101</v>
      </c>
      <c r="T1247" s="19"/>
      <c r="U1247" s="25"/>
      <c r="V1247" s="25"/>
      <c r="W1247" s="4"/>
      <c r="X1247" s="4"/>
      <c r="Y1247" s="4"/>
      <c r="Z1247" s="4"/>
    </row>
    <row r="1248" ht="15.0" hidden="1" customHeight="1">
      <c r="A1248" s="19" t="s">
        <v>9912</v>
      </c>
      <c r="B1248" s="19" t="s">
        <v>9913</v>
      </c>
      <c r="C1248" s="20" t="s">
        <v>115</v>
      </c>
      <c r="D1248" s="20" t="s">
        <v>115</v>
      </c>
      <c r="E1248" s="20" t="s">
        <v>89</v>
      </c>
      <c r="F1248" s="22">
        <v>42844.0</v>
      </c>
      <c r="G1248" s="21" t="s">
        <v>9914</v>
      </c>
      <c r="H1248" s="23" t="s">
        <v>9915</v>
      </c>
      <c r="I1248" s="21" t="s">
        <v>9916</v>
      </c>
      <c r="J1248" s="24" t="s">
        <v>9917</v>
      </c>
      <c r="K1248" s="19"/>
      <c r="L1248" s="19"/>
      <c r="M1248" s="19" t="s">
        <v>110</v>
      </c>
      <c r="N1248" s="19"/>
      <c r="O1248" s="19" t="s">
        <v>371</v>
      </c>
      <c r="P1248" s="19" t="s">
        <v>3512</v>
      </c>
      <c r="Q1248" s="25" t="s">
        <v>234</v>
      </c>
      <c r="R1248" s="39">
        <v>44105.0</v>
      </c>
      <c r="S1248" s="19" t="s">
        <v>101</v>
      </c>
      <c r="T1248" s="19"/>
      <c r="U1248" s="25"/>
      <c r="V1248" s="25"/>
      <c r="W1248" s="4"/>
      <c r="X1248" s="4"/>
      <c r="Y1248" s="4"/>
      <c r="Z1248" s="4"/>
    </row>
    <row r="1249" ht="15.0" hidden="1" customHeight="1">
      <c r="A1249" s="19" t="s">
        <v>9918</v>
      </c>
      <c r="B1249" s="19" t="s">
        <v>9919</v>
      </c>
      <c r="C1249" s="20" t="s">
        <v>5670</v>
      </c>
      <c r="D1249" s="20" t="s">
        <v>1119</v>
      </c>
      <c r="E1249" s="20" t="s">
        <v>89</v>
      </c>
      <c r="F1249" s="21">
        <v>2000.0</v>
      </c>
      <c r="G1249" s="21" t="s">
        <v>9920</v>
      </c>
      <c r="H1249" s="23" t="s">
        <v>9921</v>
      </c>
      <c r="I1249" s="21" t="s">
        <v>9922</v>
      </c>
      <c r="J1249" s="24" t="s">
        <v>9923</v>
      </c>
      <c r="K1249" s="19" t="s">
        <v>9924</v>
      </c>
      <c r="L1249" s="24" t="s">
        <v>9925</v>
      </c>
      <c r="M1249" s="19" t="s">
        <v>110</v>
      </c>
      <c r="N1249" s="19"/>
      <c r="O1249" s="19" t="s">
        <v>635</v>
      </c>
      <c r="P1249" s="19"/>
      <c r="Q1249" s="25" t="s">
        <v>266</v>
      </c>
      <c r="R1249" s="25">
        <v>475.0</v>
      </c>
      <c r="S1249" s="19" t="s">
        <v>101</v>
      </c>
      <c r="T1249" s="19"/>
      <c r="U1249" s="25"/>
      <c r="V1249" s="25"/>
      <c r="W1249" s="4"/>
      <c r="X1249" s="4"/>
      <c r="Y1249" s="4"/>
      <c r="Z1249" s="4"/>
    </row>
    <row r="1250" ht="15.0" hidden="1" customHeight="1">
      <c r="A1250" s="19" t="s">
        <v>9926</v>
      </c>
      <c r="B1250" s="19" t="s">
        <v>9927</v>
      </c>
      <c r="C1250" s="20" t="s">
        <v>9928</v>
      </c>
      <c r="D1250" s="20" t="s">
        <v>1037</v>
      </c>
      <c r="E1250" s="20" t="s">
        <v>89</v>
      </c>
      <c r="F1250" s="21">
        <v>1999.0</v>
      </c>
      <c r="G1250" s="21" t="s">
        <v>9929</v>
      </c>
      <c r="H1250" s="23" t="s">
        <v>9930</v>
      </c>
      <c r="I1250" s="21" t="s">
        <v>9931</v>
      </c>
      <c r="J1250" s="24" t="s">
        <v>9932</v>
      </c>
      <c r="K1250" s="19"/>
      <c r="L1250" s="19"/>
      <c r="M1250" s="19" t="s">
        <v>110</v>
      </c>
      <c r="N1250" s="19"/>
      <c r="O1250" s="19"/>
      <c r="P1250" s="19"/>
      <c r="Q1250" s="25" t="s">
        <v>1983</v>
      </c>
      <c r="R1250" s="25">
        <v>134.0</v>
      </c>
      <c r="S1250" s="19" t="s">
        <v>159</v>
      </c>
      <c r="T1250" s="19" t="s">
        <v>9933</v>
      </c>
      <c r="U1250" s="36"/>
      <c r="V1250" s="36">
        <v>42691.0</v>
      </c>
      <c r="W1250" s="4"/>
      <c r="X1250" s="4"/>
      <c r="Y1250" s="4"/>
      <c r="Z1250" s="4"/>
    </row>
    <row r="1251" ht="15.0" hidden="1" customHeight="1">
      <c r="A1251" s="19" t="s">
        <v>9934</v>
      </c>
      <c r="B1251" s="19" t="s">
        <v>9935</v>
      </c>
      <c r="C1251" s="20" t="s">
        <v>5670</v>
      </c>
      <c r="D1251" s="20" t="s">
        <v>1119</v>
      </c>
      <c r="E1251" s="20" t="s">
        <v>89</v>
      </c>
      <c r="F1251" s="21">
        <v>2009.0</v>
      </c>
      <c r="G1251" s="21" t="s">
        <v>9936</v>
      </c>
      <c r="H1251" s="23" t="s">
        <v>9937</v>
      </c>
      <c r="I1251" s="21" t="s">
        <v>9938</v>
      </c>
      <c r="J1251" s="24" t="s">
        <v>9939</v>
      </c>
      <c r="K1251" s="19"/>
      <c r="L1251" s="19"/>
      <c r="M1251" s="19" t="s">
        <v>110</v>
      </c>
      <c r="N1251" s="19"/>
      <c r="O1251" s="19"/>
      <c r="P1251" s="19"/>
      <c r="Q1251" s="25" t="s">
        <v>203</v>
      </c>
      <c r="R1251" s="25">
        <v>25.0</v>
      </c>
      <c r="S1251" s="19" t="s">
        <v>101</v>
      </c>
      <c r="T1251" s="19"/>
      <c r="U1251" s="25"/>
      <c r="V1251" s="25"/>
      <c r="W1251" s="4"/>
      <c r="X1251" s="4"/>
      <c r="Y1251" s="4"/>
      <c r="Z1251" s="4"/>
    </row>
    <row r="1252" ht="15.0" hidden="1" customHeight="1">
      <c r="A1252" s="19" t="s">
        <v>9940</v>
      </c>
      <c r="B1252" s="19" t="s">
        <v>9941</v>
      </c>
      <c r="C1252" s="20" t="s">
        <v>376</v>
      </c>
      <c r="D1252" s="20" t="s">
        <v>88</v>
      </c>
      <c r="E1252" s="20" t="s">
        <v>89</v>
      </c>
      <c r="F1252" s="21">
        <v>2012.0</v>
      </c>
      <c r="G1252" s="21" t="s">
        <v>9942</v>
      </c>
      <c r="H1252" s="23" t="s">
        <v>9943</v>
      </c>
      <c r="I1252" s="21" t="s">
        <v>9944</v>
      </c>
      <c r="J1252" s="24" t="s">
        <v>9945</v>
      </c>
      <c r="K1252" s="19"/>
      <c r="L1252" s="19"/>
      <c r="M1252" s="19" t="s">
        <v>110</v>
      </c>
      <c r="N1252" s="19"/>
      <c r="O1252" s="19" t="s">
        <v>452</v>
      </c>
      <c r="P1252" s="19" t="s">
        <v>9946</v>
      </c>
      <c r="Q1252" s="25" t="s">
        <v>223</v>
      </c>
      <c r="R1252" s="25" t="s">
        <v>3626</v>
      </c>
      <c r="S1252" s="19" t="s">
        <v>101</v>
      </c>
      <c r="T1252" s="19"/>
      <c r="U1252" s="25"/>
      <c r="V1252" s="25"/>
      <c r="W1252" s="4"/>
      <c r="X1252" s="4"/>
      <c r="Y1252" s="4"/>
      <c r="Z1252" s="4"/>
    </row>
    <row r="1253" ht="15.0" hidden="1" customHeight="1">
      <c r="A1253" s="19" t="s">
        <v>9947</v>
      </c>
      <c r="B1253" s="19" t="s">
        <v>9948</v>
      </c>
      <c r="C1253" s="20" t="s">
        <v>9949</v>
      </c>
      <c r="D1253" s="20" t="s">
        <v>88</v>
      </c>
      <c r="E1253" s="20" t="s">
        <v>89</v>
      </c>
      <c r="F1253" s="21">
        <v>1978.0</v>
      </c>
      <c r="G1253" s="21" t="s">
        <v>9950</v>
      </c>
      <c r="H1253" s="23" t="s">
        <v>9951</v>
      </c>
      <c r="I1253" s="21" t="s">
        <v>9952</v>
      </c>
      <c r="J1253" s="24" t="s">
        <v>9953</v>
      </c>
      <c r="K1253" s="19" t="s">
        <v>9954</v>
      </c>
      <c r="L1253" s="24" t="s">
        <v>9955</v>
      </c>
      <c r="M1253" s="19" t="s">
        <v>110</v>
      </c>
      <c r="N1253" s="19"/>
      <c r="O1253" s="19"/>
      <c r="P1253" s="19"/>
      <c r="Q1253" s="25" t="s">
        <v>2356</v>
      </c>
      <c r="R1253" s="25">
        <v>450.0</v>
      </c>
      <c r="S1253" s="19" t="s">
        <v>101</v>
      </c>
      <c r="T1253" s="19"/>
      <c r="U1253" s="25"/>
      <c r="V1253" s="25"/>
      <c r="W1253" s="4"/>
      <c r="X1253" s="4"/>
      <c r="Y1253" s="4"/>
      <c r="Z1253" s="4"/>
    </row>
    <row r="1254" ht="15.0" hidden="1" customHeight="1">
      <c r="A1254" s="19" t="s">
        <v>9956</v>
      </c>
      <c r="B1254" s="19" t="s">
        <v>9957</v>
      </c>
      <c r="C1254" s="20" t="s">
        <v>363</v>
      </c>
      <c r="D1254" s="20" t="s">
        <v>364</v>
      </c>
      <c r="E1254" s="20" t="s">
        <v>89</v>
      </c>
      <c r="F1254" s="21">
        <v>2006.0</v>
      </c>
      <c r="G1254" s="21" t="s">
        <v>9958</v>
      </c>
      <c r="H1254" s="49" t="s">
        <v>9959</v>
      </c>
      <c r="I1254" s="21" t="s">
        <v>9960</v>
      </c>
      <c r="J1254" s="24" t="s">
        <v>9961</v>
      </c>
      <c r="K1254" s="19"/>
      <c r="L1254" s="19"/>
      <c r="M1254" s="19" t="s">
        <v>110</v>
      </c>
      <c r="N1254" s="19"/>
      <c r="O1254" s="19" t="s">
        <v>731</v>
      </c>
      <c r="P1254" s="19" t="s">
        <v>9299</v>
      </c>
      <c r="Q1254" s="25" t="s">
        <v>9962</v>
      </c>
      <c r="R1254" s="25"/>
      <c r="S1254" s="21" t="s">
        <v>159</v>
      </c>
      <c r="T1254" s="21" t="s">
        <v>3330</v>
      </c>
      <c r="U1254" s="38"/>
      <c r="V1254" s="38">
        <v>43794.0</v>
      </c>
      <c r="W1254" s="4"/>
      <c r="X1254" s="4"/>
      <c r="Y1254" s="4"/>
      <c r="Z1254" s="4"/>
    </row>
    <row r="1255" ht="15.0" hidden="1" customHeight="1">
      <c r="A1255" s="19" t="s">
        <v>9963</v>
      </c>
      <c r="B1255" s="19" t="s">
        <v>9964</v>
      </c>
      <c r="C1255" s="20" t="s">
        <v>9965</v>
      </c>
      <c r="D1255" s="20" t="s">
        <v>2420</v>
      </c>
      <c r="E1255" s="20" t="s">
        <v>89</v>
      </c>
      <c r="F1255" s="21">
        <v>2006.0</v>
      </c>
      <c r="G1255" s="21" t="s">
        <v>9966</v>
      </c>
      <c r="H1255" s="49" t="s">
        <v>9967</v>
      </c>
      <c r="I1255" s="21" t="s">
        <v>9968</v>
      </c>
      <c r="J1255" s="24" t="s">
        <v>9969</v>
      </c>
      <c r="K1255" s="19"/>
      <c r="L1255" s="19"/>
      <c r="M1255" s="19" t="s">
        <v>110</v>
      </c>
      <c r="N1255" s="19"/>
      <c r="O1255" s="19" t="s">
        <v>371</v>
      </c>
      <c r="P1255" s="19" t="s">
        <v>2416</v>
      </c>
      <c r="Q1255" s="25"/>
      <c r="R1255" s="25"/>
      <c r="S1255" s="19" t="s">
        <v>101</v>
      </c>
      <c r="T1255" s="19"/>
      <c r="U1255" s="25"/>
      <c r="V1255" s="25"/>
      <c r="W1255" s="4"/>
      <c r="X1255" s="4"/>
      <c r="Y1255" s="4"/>
      <c r="Z1255" s="4"/>
    </row>
    <row r="1256" ht="15.0" hidden="1" customHeight="1">
      <c r="A1256" s="21" t="s">
        <v>9970</v>
      </c>
      <c r="B1256" s="21" t="s">
        <v>9971</v>
      </c>
      <c r="C1256" s="21" t="s">
        <v>3932</v>
      </c>
      <c r="D1256" s="21" t="s">
        <v>88</v>
      </c>
      <c r="E1256" s="21" t="s">
        <v>89</v>
      </c>
      <c r="F1256" s="21">
        <v>2017.0</v>
      </c>
      <c r="G1256" s="21"/>
      <c r="H1256" s="91" t="s">
        <v>9972</v>
      </c>
      <c r="I1256" s="21" t="s">
        <v>9973</v>
      </c>
      <c r="J1256" s="23" t="s">
        <v>9974</v>
      </c>
      <c r="K1256" s="19"/>
      <c r="L1256" s="19"/>
      <c r="M1256" s="21" t="s">
        <v>110</v>
      </c>
      <c r="N1256" s="19"/>
      <c r="O1256" s="21" t="s">
        <v>731</v>
      </c>
      <c r="P1256" s="100">
        <v>2.0E7</v>
      </c>
      <c r="Q1256" s="25"/>
      <c r="R1256" s="31" t="s">
        <v>112</v>
      </c>
      <c r="S1256" s="21" t="s">
        <v>101</v>
      </c>
      <c r="T1256" s="19"/>
      <c r="U1256" s="25"/>
      <c r="V1256" s="25"/>
      <c r="W1256" s="4"/>
      <c r="X1256" s="4"/>
      <c r="Y1256" s="4"/>
      <c r="Z1256" s="4"/>
    </row>
    <row r="1257" ht="15.0" hidden="1" customHeight="1">
      <c r="A1257" s="19" t="s">
        <v>9975</v>
      </c>
      <c r="B1257" s="19" t="s">
        <v>9976</v>
      </c>
      <c r="C1257" s="20" t="s">
        <v>9977</v>
      </c>
      <c r="D1257" s="20" t="s">
        <v>773</v>
      </c>
      <c r="E1257" s="20" t="s">
        <v>151</v>
      </c>
      <c r="F1257" s="21">
        <v>2012.0</v>
      </c>
      <c r="G1257" s="21" t="s">
        <v>9978</v>
      </c>
      <c r="H1257" s="91" t="s">
        <v>9979</v>
      </c>
      <c r="I1257" s="21" t="s">
        <v>9980</v>
      </c>
      <c r="J1257" s="24" t="s">
        <v>9981</v>
      </c>
      <c r="K1257" s="19" t="s">
        <v>9982</v>
      </c>
      <c r="L1257" s="24" t="s">
        <v>9983</v>
      </c>
      <c r="M1257" s="19" t="s">
        <v>110</v>
      </c>
      <c r="N1257" s="19"/>
      <c r="O1257" s="19" t="s">
        <v>371</v>
      </c>
      <c r="P1257" s="19" t="s">
        <v>8827</v>
      </c>
      <c r="Q1257" s="25" t="s">
        <v>4474</v>
      </c>
      <c r="R1257" s="25"/>
      <c r="S1257" s="19" t="s">
        <v>101</v>
      </c>
      <c r="T1257" s="19"/>
      <c r="U1257" s="25"/>
      <c r="V1257" s="25"/>
      <c r="W1257" s="4"/>
      <c r="X1257" s="4"/>
      <c r="Y1257" s="4"/>
      <c r="Z1257" s="4"/>
    </row>
    <row r="1258" ht="15.0" hidden="1" customHeight="1">
      <c r="A1258" s="19" t="s">
        <v>9984</v>
      </c>
      <c r="B1258" s="19" t="s">
        <v>9985</v>
      </c>
      <c r="C1258" s="20" t="s">
        <v>468</v>
      </c>
      <c r="D1258" s="20" t="s">
        <v>469</v>
      </c>
      <c r="E1258" s="20" t="s">
        <v>89</v>
      </c>
      <c r="F1258" s="21">
        <v>2016.0</v>
      </c>
      <c r="G1258" s="21" t="s">
        <v>9986</v>
      </c>
      <c r="H1258" s="23" t="s">
        <v>9987</v>
      </c>
      <c r="I1258" s="21" t="s">
        <v>9988</v>
      </c>
      <c r="J1258" s="24" t="s">
        <v>2386</v>
      </c>
      <c r="K1258" s="19"/>
      <c r="L1258" s="19"/>
      <c r="M1258" s="19" t="s">
        <v>110</v>
      </c>
      <c r="N1258" s="19"/>
      <c r="O1258" s="19"/>
      <c r="P1258" s="19"/>
      <c r="Q1258" s="25"/>
      <c r="R1258" s="25"/>
      <c r="S1258" s="19" t="s">
        <v>101</v>
      </c>
      <c r="T1258" s="19"/>
      <c r="U1258" s="25"/>
      <c r="V1258" s="25"/>
      <c r="W1258" s="4"/>
      <c r="X1258" s="4"/>
      <c r="Y1258" s="4"/>
      <c r="Z1258" s="4"/>
    </row>
    <row r="1259" ht="15.0" hidden="1" customHeight="1">
      <c r="A1259" s="19" t="s">
        <v>9989</v>
      </c>
      <c r="B1259" s="19" t="s">
        <v>9989</v>
      </c>
      <c r="C1259" s="20" t="s">
        <v>115</v>
      </c>
      <c r="D1259" s="20" t="s">
        <v>115</v>
      </c>
      <c r="E1259" s="20" t="s">
        <v>89</v>
      </c>
      <c r="F1259" s="21">
        <v>2007.0</v>
      </c>
      <c r="G1259" s="21" t="s">
        <v>9990</v>
      </c>
      <c r="H1259" s="23" t="s">
        <v>9991</v>
      </c>
      <c r="I1259" s="21" t="s">
        <v>9992</v>
      </c>
      <c r="J1259" s="24" t="s">
        <v>9993</v>
      </c>
      <c r="K1259" s="19" t="s">
        <v>9994</v>
      </c>
      <c r="L1259" s="24" t="s">
        <v>9995</v>
      </c>
      <c r="M1259" s="19" t="s">
        <v>110</v>
      </c>
      <c r="N1259" s="19"/>
      <c r="O1259" s="19"/>
      <c r="P1259" s="19"/>
      <c r="Q1259" s="25" t="s">
        <v>9996</v>
      </c>
      <c r="R1259" s="25"/>
      <c r="S1259" s="19" t="s">
        <v>159</v>
      </c>
      <c r="T1259" s="19" t="s">
        <v>9997</v>
      </c>
      <c r="U1259" s="25"/>
      <c r="V1259" s="25" t="s">
        <v>9998</v>
      </c>
      <c r="W1259" s="4"/>
      <c r="X1259" s="4"/>
      <c r="Y1259" s="4"/>
      <c r="Z1259" s="4"/>
    </row>
    <row r="1260" ht="15.0" hidden="1" customHeight="1">
      <c r="A1260" s="101" t="s">
        <v>9999</v>
      </c>
      <c r="B1260" s="19" t="s">
        <v>10000</v>
      </c>
      <c r="C1260" s="20" t="s">
        <v>340</v>
      </c>
      <c r="D1260" s="20" t="s">
        <v>88</v>
      </c>
      <c r="E1260" s="20" t="s">
        <v>89</v>
      </c>
      <c r="F1260" s="37">
        <v>42461.0</v>
      </c>
      <c r="G1260" s="21" t="s">
        <v>10001</v>
      </c>
      <c r="H1260" s="23" t="s">
        <v>10002</v>
      </c>
      <c r="I1260" s="21" t="s">
        <v>10003</v>
      </c>
      <c r="J1260" s="24" t="s">
        <v>10004</v>
      </c>
      <c r="K1260" s="19" t="s">
        <v>10005</v>
      </c>
      <c r="L1260" s="24" t="s">
        <v>10006</v>
      </c>
      <c r="M1260" s="19" t="s">
        <v>110</v>
      </c>
      <c r="N1260" s="19"/>
      <c r="O1260" s="19" t="s">
        <v>731</v>
      </c>
      <c r="P1260" s="19"/>
      <c r="Q1260" s="25"/>
      <c r="R1260" s="25">
        <v>685.0</v>
      </c>
      <c r="S1260" s="19" t="s">
        <v>101</v>
      </c>
      <c r="T1260" s="19"/>
      <c r="U1260" s="25"/>
      <c r="V1260" s="25"/>
      <c r="W1260" s="4"/>
      <c r="X1260" s="4"/>
      <c r="Y1260" s="4"/>
      <c r="Z1260" s="4"/>
    </row>
    <row r="1261" ht="15.0" hidden="1" customHeight="1">
      <c r="A1261" s="19" t="s">
        <v>1702</v>
      </c>
      <c r="B1261" s="19" t="s">
        <v>10007</v>
      </c>
      <c r="C1261" s="20" t="s">
        <v>340</v>
      </c>
      <c r="D1261" s="20" t="s">
        <v>88</v>
      </c>
      <c r="E1261" s="20" t="s">
        <v>89</v>
      </c>
      <c r="F1261" s="22">
        <v>39814.0</v>
      </c>
      <c r="G1261" s="21" t="s">
        <v>10008</v>
      </c>
      <c r="H1261" s="23" t="s">
        <v>10009</v>
      </c>
      <c r="I1261" s="21" t="s">
        <v>10010</v>
      </c>
      <c r="J1261" s="24" t="s">
        <v>10011</v>
      </c>
      <c r="K1261" s="19" t="s">
        <v>10012</v>
      </c>
      <c r="L1261" s="24" t="s">
        <v>10013</v>
      </c>
      <c r="M1261" s="19" t="s">
        <v>110</v>
      </c>
      <c r="N1261" s="19" t="s">
        <v>10014</v>
      </c>
      <c r="O1261" s="19" t="s">
        <v>1387</v>
      </c>
      <c r="P1261" s="19" t="s">
        <v>10015</v>
      </c>
      <c r="Q1261" s="25" t="s">
        <v>10016</v>
      </c>
      <c r="R1261" s="25" t="s">
        <v>2681</v>
      </c>
      <c r="S1261" s="19" t="s">
        <v>101</v>
      </c>
      <c r="T1261" s="19"/>
      <c r="U1261" s="25"/>
      <c r="V1261" s="25"/>
      <c r="W1261" s="4"/>
      <c r="X1261" s="4"/>
      <c r="Y1261" s="4"/>
      <c r="Z1261" s="4"/>
    </row>
    <row r="1262" ht="15.0" hidden="1" customHeight="1">
      <c r="A1262" s="19" t="s">
        <v>10017</v>
      </c>
      <c r="B1262" s="19" t="s">
        <v>10018</v>
      </c>
      <c r="C1262" s="20" t="s">
        <v>4556</v>
      </c>
      <c r="D1262" s="20" t="s">
        <v>4557</v>
      </c>
      <c r="E1262" s="20" t="s">
        <v>3982</v>
      </c>
      <c r="F1262" s="21">
        <v>1999.0</v>
      </c>
      <c r="G1262" s="21" t="s">
        <v>10019</v>
      </c>
      <c r="H1262" s="23" t="s">
        <v>10020</v>
      </c>
      <c r="I1262" s="21" t="s">
        <v>10021</v>
      </c>
      <c r="J1262" s="24" t="s">
        <v>10022</v>
      </c>
      <c r="K1262" s="19"/>
      <c r="L1262" s="19"/>
      <c r="M1262" s="19" t="s">
        <v>110</v>
      </c>
      <c r="N1262" s="19"/>
      <c r="O1262" s="19" t="s">
        <v>452</v>
      </c>
      <c r="P1262" s="67">
        <v>1.6E7</v>
      </c>
      <c r="Q1262" s="25" t="s">
        <v>10023</v>
      </c>
      <c r="R1262" s="25" t="s">
        <v>465</v>
      </c>
      <c r="S1262" s="19" t="s">
        <v>101</v>
      </c>
      <c r="T1262" s="19"/>
      <c r="U1262" s="25"/>
      <c r="V1262" s="25"/>
      <c r="W1262" s="4"/>
      <c r="X1262" s="4"/>
      <c r="Y1262" s="4"/>
      <c r="Z1262" s="4"/>
    </row>
    <row r="1263" ht="15.0" hidden="1" customHeight="1">
      <c r="A1263" s="19" t="s">
        <v>10024</v>
      </c>
      <c r="B1263" s="19" t="s">
        <v>10025</v>
      </c>
      <c r="C1263" s="20" t="s">
        <v>2800</v>
      </c>
      <c r="D1263" s="20" t="s">
        <v>2801</v>
      </c>
      <c r="E1263" s="20" t="s">
        <v>89</v>
      </c>
      <c r="F1263" s="21">
        <v>2013.0</v>
      </c>
      <c r="G1263" s="21" t="s">
        <v>10026</v>
      </c>
      <c r="H1263" s="23" t="s">
        <v>10027</v>
      </c>
      <c r="I1263" s="21" t="s">
        <v>10028</v>
      </c>
      <c r="J1263" s="24" t="s">
        <v>10029</v>
      </c>
      <c r="K1263" s="19"/>
      <c r="L1263" s="19"/>
      <c r="M1263" s="19" t="s">
        <v>110</v>
      </c>
      <c r="N1263" s="19"/>
      <c r="O1263" s="19" t="s">
        <v>371</v>
      </c>
      <c r="P1263" s="19" t="s">
        <v>9217</v>
      </c>
      <c r="Q1263" s="25" t="s">
        <v>884</v>
      </c>
      <c r="R1263" s="25">
        <v>224.0</v>
      </c>
      <c r="S1263" s="19" t="s">
        <v>101</v>
      </c>
      <c r="T1263" s="19"/>
      <c r="U1263" s="25"/>
      <c r="V1263" s="25"/>
      <c r="W1263" s="4"/>
      <c r="X1263" s="4"/>
      <c r="Y1263" s="4"/>
      <c r="Z1263" s="4"/>
    </row>
    <row r="1264" ht="15.0" hidden="1" customHeight="1">
      <c r="A1264" s="19" t="s">
        <v>10030</v>
      </c>
      <c r="B1264" s="19" t="s">
        <v>10031</v>
      </c>
      <c r="C1264" s="20" t="s">
        <v>363</v>
      </c>
      <c r="D1264" s="20" t="s">
        <v>364</v>
      </c>
      <c r="E1264" s="20" t="s">
        <v>89</v>
      </c>
      <c r="F1264" s="21">
        <v>2009.0</v>
      </c>
      <c r="G1264" s="21" t="s">
        <v>10032</v>
      </c>
      <c r="H1264" s="23" t="s">
        <v>10033</v>
      </c>
      <c r="I1264" s="21" t="s">
        <v>10034</v>
      </c>
      <c r="J1264" s="24" t="s">
        <v>10035</v>
      </c>
      <c r="K1264" s="19"/>
      <c r="L1264" s="19"/>
      <c r="M1264" s="19" t="s">
        <v>110</v>
      </c>
      <c r="N1264" s="19"/>
      <c r="O1264" s="19" t="s">
        <v>975</v>
      </c>
      <c r="P1264" s="19" t="s">
        <v>10036</v>
      </c>
      <c r="Q1264" s="25" t="s">
        <v>9299</v>
      </c>
      <c r="R1264" s="25">
        <v>370.0</v>
      </c>
      <c r="S1264" s="19" t="s">
        <v>101</v>
      </c>
      <c r="T1264" s="19"/>
      <c r="U1264" s="25"/>
      <c r="V1264" s="25"/>
      <c r="W1264" s="4"/>
      <c r="X1264" s="4"/>
      <c r="Y1264" s="4"/>
      <c r="Z1264" s="4"/>
    </row>
    <row r="1265" ht="15.0" hidden="1" customHeight="1">
      <c r="A1265" s="19" t="s">
        <v>10037</v>
      </c>
      <c r="B1265" s="19" t="s">
        <v>10038</v>
      </c>
      <c r="C1265" s="20" t="s">
        <v>10039</v>
      </c>
      <c r="D1265" s="20" t="s">
        <v>88</v>
      </c>
      <c r="E1265" s="20" t="s">
        <v>89</v>
      </c>
      <c r="F1265" s="21">
        <v>2016.0</v>
      </c>
      <c r="G1265" s="21" t="s">
        <v>10040</v>
      </c>
      <c r="H1265" s="23" t="s">
        <v>10041</v>
      </c>
      <c r="I1265" s="21" t="s">
        <v>10042</v>
      </c>
      <c r="J1265" s="24" t="s">
        <v>10043</v>
      </c>
      <c r="K1265" s="19" t="s">
        <v>10044</v>
      </c>
      <c r="L1265" s="24" t="s">
        <v>10045</v>
      </c>
      <c r="M1265" s="19" t="s">
        <v>110</v>
      </c>
      <c r="N1265" s="19"/>
      <c r="O1265" s="19"/>
      <c r="P1265" s="19"/>
      <c r="Q1265" s="25" t="s">
        <v>6048</v>
      </c>
      <c r="R1265" s="25">
        <v>422.0</v>
      </c>
      <c r="S1265" s="19" t="s">
        <v>101</v>
      </c>
      <c r="T1265" s="19"/>
      <c r="U1265" s="25"/>
      <c r="V1265" s="25"/>
      <c r="W1265" s="4"/>
      <c r="X1265" s="4"/>
      <c r="Y1265" s="4"/>
      <c r="Z1265" s="4"/>
    </row>
    <row r="1266" ht="15.0" hidden="1" customHeight="1">
      <c r="A1266" s="19" t="s">
        <v>10046</v>
      </c>
      <c r="B1266" s="19" t="s">
        <v>10047</v>
      </c>
      <c r="C1266" s="20" t="s">
        <v>10048</v>
      </c>
      <c r="D1266" s="20" t="s">
        <v>495</v>
      </c>
      <c r="E1266" s="20" t="s">
        <v>105</v>
      </c>
      <c r="F1266" s="22">
        <v>37775.0</v>
      </c>
      <c r="G1266" s="21" t="s">
        <v>10049</v>
      </c>
      <c r="H1266" s="23" t="s">
        <v>10050</v>
      </c>
      <c r="I1266" s="21" t="s">
        <v>10051</v>
      </c>
      <c r="J1266" s="19"/>
      <c r="K1266" s="19"/>
      <c r="L1266" s="19"/>
      <c r="M1266" s="19" t="s">
        <v>110</v>
      </c>
      <c r="N1266" s="19"/>
      <c r="O1266" s="19"/>
      <c r="P1266" s="19"/>
      <c r="Q1266" s="25" t="s">
        <v>474</v>
      </c>
      <c r="R1266" s="25">
        <v>24.0</v>
      </c>
      <c r="S1266" s="19" t="s">
        <v>101</v>
      </c>
      <c r="T1266" s="19"/>
      <c r="U1266" s="25"/>
      <c r="V1266" s="25"/>
      <c r="W1266" s="4"/>
      <c r="X1266" s="4"/>
      <c r="Y1266" s="4"/>
      <c r="Z1266" s="4"/>
    </row>
    <row r="1267" ht="15.0" customHeight="1">
      <c r="A1267" s="19" t="s">
        <v>10052</v>
      </c>
      <c r="B1267" s="19" t="s">
        <v>10053</v>
      </c>
      <c r="C1267" s="20" t="s">
        <v>858</v>
      </c>
      <c r="D1267" s="26"/>
      <c r="E1267" s="20" t="s">
        <v>860</v>
      </c>
      <c r="F1267" s="21">
        <v>1988.0</v>
      </c>
      <c r="G1267" s="21" t="s">
        <v>10054</v>
      </c>
      <c r="H1267" s="30" t="s">
        <v>10055</v>
      </c>
      <c r="I1267" s="21" t="s">
        <v>10056</v>
      </c>
      <c r="J1267" s="24" t="s">
        <v>10057</v>
      </c>
      <c r="K1267" s="19"/>
      <c r="L1267" s="19"/>
      <c r="M1267" s="19" t="s">
        <v>96</v>
      </c>
      <c r="N1267" s="19" t="s">
        <v>10058</v>
      </c>
      <c r="O1267" s="19" t="s">
        <v>98</v>
      </c>
      <c r="P1267" s="52">
        <v>7.0E8</v>
      </c>
      <c r="Q1267" s="81">
        <v>4.224E10</v>
      </c>
      <c r="R1267" s="29">
        <v>148000.0</v>
      </c>
      <c r="S1267" s="19" t="s">
        <v>101</v>
      </c>
      <c r="T1267" s="19"/>
      <c r="U1267" s="25"/>
      <c r="V1267" s="25"/>
      <c r="W1267" s="4"/>
      <c r="X1267" s="4"/>
      <c r="Y1267" s="4"/>
      <c r="Z1267" s="4"/>
    </row>
    <row r="1268" ht="15.0" hidden="1" customHeight="1">
      <c r="A1268" s="19" t="s">
        <v>10059</v>
      </c>
      <c r="B1268" s="19" t="s">
        <v>10060</v>
      </c>
      <c r="C1268" s="20" t="s">
        <v>340</v>
      </c>
      <c r="D1268" s="20" t="s">
        <v>88</v>
      </c>
      <c r="E1268" s="20" t="s">
        <v>89</v>
      </c>
      <c r="F1268" s="21">
        <v>2009.0</v>
      </c>
      <c r="G1268" s="21" t="s">
        <v>10061</v>
      </c>
      <c r="H1268" s="23" t="s">
        <v>10062</v>
      </c>
      <c r="I1268" s="21" t="s">
        <v>10063</v>
      </c>
      <c r="J1268" s="24" t="s">
        <v>10064</v>
      </c>
      <c r="K1268" s="19" t="s">
        <v>10065</v>
      </c>
      <c r="L1268" s="24" t="s">
        <v>10066</v>
      </c>
      <c r="M1268" s="19" t="s">
        <v>110</v>
      </c>
      <c r="N1268" s="19"/>
      <c r="O1268" s="19" t="s">
        <v>975</v>
      </c>
      <c r="P1268" s="19" t="s">
        <v>10067</v>
      </c>
      <c r="Q1268" s="29" t="s">
        <v>9150</v>
      </c>
      <c r="R1268" s="25">
        <v>300.0</v>
      </c>
      <c r="S1268" s="19" t="s">
        <v>101</v>
      </c>
      <c r="T1268" s="19"/>
      <c r="U1268" s="25"/>
      <c r="V1268" s="25"/>
      <c r="W1268" s="4"/>
      <c r="X1268" s="4"/>
      <c r="Y1268" s="4"/>
      <c r="Z1268" s="4"/>
    </row>
    <row r="1269" ht="15.0" hidden="1" customHeight="1">
      <c r="A1269" s="19" t="s">
        <v>10068</v>
      </c>
      <c r="B1269" s="19" t="s">
        <v>10069</v>
      </c>
      <c r="C1269" s="20" t="s">
        <v>7044</v>
      </c>
      <c r="D1269" s="20" t="s">
        <v>88</v>
      </c>
      <c r="E1269" s="21" t="s">
        <v>89</v>
      </c>
      <c r="F1269" s="21">
        <v>2005.0</v>
      </c>
      <c r="G1269" s="21" t="s">
        <v>10070</v>
      </c>
      <c r="H1269" s="23" t="s">
        <v>10071</v>
      </c>
      <c r="I1269" s="19"/>
      <c r="J1269" s="19"/>
      <c r="K1269" s="19" t="s">
        <v>10072</v>
      </c>
      <c r="L1269" s="24" t="s">
        <v>10073</v>
      </c>
      <c r="M1269" s="19" t="s">
        <v>110</v>
      </c>
      <c r="N1269" s="19"/>
      <c r="O1269" s="19"/>
      <c r="P1269" s="19"/>
      <c r="Q1269" s="25" t="s">
        <v>2416</v>
      </c>
      <c r="R1269" s="25">
        <v>43.0</v>
      </c>
      <c r="S1269" s="19" t="s">
        <v>101</v>
      </c>
      <c r="T1269" s="19"/>
      <c r="U1269" s="25"/>
      <c r="V1269" s="25"/>
      <c r="W1269" s="4"/>
      <c r="X1269" s="4"/>
      <c r="Y1269" s="4"/>
      <c r="Z1269" s="4"/>
    </row>
    <row r="1270" ht="15.0" hidden="1" customHeight="1">
      <c r="A1270" s="19" t="s">
        <v>3320</v>
      </c>
      <c r="B1270" s="19" t="s">
        <v>10074</v>
      </c>
      <c r="C1270" s="20" t="s">
        <v>694</v>
      </c>
      <c r="D1270" s="20" t="s">
        <v>695</v>
      </c>
      <c r="E1270" s="20" t="s">
        <v>89</v>
      </c>
      <c r="F1270" s="21">
        <v>2016.0</v>
      </c>
      <c r="G1270" s="21" t="s">
        <v>10075</v>
      </c>
      <c r="H1270" s="30" t="s">
        <v>10076</v>
      </c>
      <c r="I1270" s="21" t="s">
        <v>10077</v>
      </c>
      <c r="J1270" s="24" t="s">
        <v>10078</v>
      </c>
      <c r="K1270" s="19" t="s">
        <v>10079</v>
      </c>
      <c r="L1270" s="24" t="s">
        <v>10080</v>
      </c>
      <c r="M1270" s="19" t="s">
        <v>110</v>
      </c>
      <c r="N1270" s="19"/>
      <c r="O1270" s="19" t="s">
        <v>731</v>
      </c>
      <c r="P1270" s="19" t="s">
        <v>10081</v>
      </c>
      <c r="Q1270" s="25" t="s">
        <v>7713</v>
      </c>
      <c r="R1270" s="25" t="s">
        <v>500</v>
      </c>
      <c r="S1270" s="19" t="s">
        <v>101</v>
      </c>
      <c r="T1270" s="19"/>
      <c r="U1270" s="25"/>
      <c r="V1270" s="25"/>
      <c r="W1270" s="4"/>
      <c r="X1270" s="4"/>
      <c r="Y1270" s="4"/>
      <c r="Z1270" s="4"/>
    </row>
    <row r="1271" ht="15.0" hidden="1" customHeight="1">
      <c r="A1271" s="19" t="s">
        <v>10082</v>
      </c>
      <c r="B1271" s="19" t="s">
        <v>10083</v>
      </c>
      <c r="C1271" s="20" t="s">
        <v>10084</v>
      </c>
      <c r="D1271" s="20" t="s">
        <v>88</v>
      </c>
      <c r="E1271" s="20" t="s">
        <v>89</v>
      </c>
      <c r="F1271" s="21">
        <v>2015.0</v>
      </c>
      <c r="G1271" s="21" t="s">
        <v>10085</v>
      </c>
      <c r="H1271" s="23" t="s">
        <v>10086</v>
      </c>
      <c r="I1271" s="21" t="s">
        <v>10087</v>
      </c>
      <c r="J1271" s="24" t="s">
        <v>10088</v>
      </c>
      <c r="K1271" s="19"/>
      <c r="L1271" s="19"/>
      <c r="M1271" s="19" t="s">
        <v>110</v>
      </c>
      <c r="N1271" s="19"/>
      <c r="O1271" s="19" t="s">
        <v>371</v>
      </c>
      <c r="P1271" s="19"/>
      <c r="Q1271" s="25" t="s">
        <v>4439</v>
      </c>
      <c r="R1271" s="25">
        <v>28.0</v>
      </c>
      <c r="S1271" s="19" t="s">
        <v>159</v>
      </c>
      <c r="T1271" s="19" t="s">
        <v>10089</v>
      </c>
      <c r="U1271" s="36"/>
      <c r="V1271" s="36">
        <v>43984.0</v>
      </c>
      <c r="W1271" s="4"/>
      <c r="X1271" s="4"/>
      <c r="Y1271" s="4"/>
      <c r="Z1271" s="4"/>
    </row>
    <row r="1272" ht="15.0" hidden="1" customHeight="1">
      <c r="A1272" s="19" t="s">
        <v>10090</v>
      </c>
      <c r="B1272" s="19" t="s">
        <v>10091</v>
      </c>
      <c r="C1272" s="20" t="s">
        <v>4899</v>
      </c>
      <c r="D1272" s="20" t="s">
        <v>4900</v>
      </c>
      <c r="E1272" s="20" t="s">
        <v>89</v>
      </c>
      <c r="F1272" s="22">
        <v>40389.0</v>
      </c>
      <c r="G1272" s="21" t="s">
        <v>10092</v>
      </c>
      <c r="H1272" s="23" t="s">
        <v>10093</v>
      </c>
      <c r="I1272" s="21" t="s">
        <v>10094</v>
      </c>
      <c r="J1272" s="24" t="s">
        <v>10095</v>
      </c>
      <c r="K1272" s="19" t="s">
        <v>10096</v>
      </c>
      <c r="L1272" s="24" t="s">
        <v>10097</v>
      </c>
      <c r="M1272" s="19" t="s">
        <v>110</v>
      </c>
      <c r="N1272" s="19"/>
      <c r="O1272" s="19"/>
      <c r="P1272" s="19"/>
      <c r="Q1272" s="25" t="s">
        <v>3896</v>
      </c>
      <c r="R1272" s="25">
        <v>50.0</v>
      </c>
      <c r="S1272" s="19" t="s">
        <v>101</v>
      </c>
      <c r="T1272" s="19"/>
      <c r="U1272" s="25"/>
      <c r="V1272" s="25"/>
      <c r="W1272" s="4"/>
      <c r="X1272" s="4"/>
      <c r="Y1272" s="4"/>
      <c r="Z1272" s="4"/>
    </row>
    <row r="1273" ht="15.0" hidden="1" customHeight="1">
      <c r="A1273" s="19" t="s">
        <v>10098</v>
      </c>
      <c r="B1273" s="19" t="s">
        <v>10099</v>
      </c>
      <c r="C1273" s="20" t="s">
        <v>5670</v>
      </c>
      <c r="D1273" s="20" t="s">
        <v>1119</v>
      </c>
      <c r="E1273" s="20" t="s">
        <v>89</v>
      </c>
      <c r="F1273" s="21">
        <v>2017.0</v>
      </c>
      <c r="G1273" s="21" t="s">
        <v>10100</v>
      </c>
      <c r="H1273" s="23" t="s">
        <v>10101</v>
      </c>
      <c r="I1273" s="21" t="s">
        <v>10102</v>
      </c>
      <c r="J1273" s="24" t="s">
        <v>10103</v>
      </c>
      <c r="K1273" s="19" t="s">
        <v>10104</v>
      </c>
      <c r="L1273" s="24" t="s">
        <v>10105</v>
      </c>
      <c r="M1273" s="19" t="s">
        <v>110</v>
      </c>
      <c r="N1273" s="19"/>
      <c r="O1273" s="19" t="s">
        <v>731</v>
      </c>
      <c r="P1273" s="19" t="s">
        <v>10106</v>
      </c>
      <c r="Q1273" s="25"/>
      <c r="R1273" s="25">
        <v>64.0</v>
      </c>
      <c r="S1273" s="19" t="s">
        <v>159</v>
      </c>
      <c r="T1273" s="19" t="s">
        <v>2241</v>
      </c>
      <c r="U1273" s="36"/>
      <c r="V1273" s="36">
        <v>44032.0</v>
      </c>
      <c r="W1273" s="4"/>
      <c r="X1273" s="4"/>
      <c r="Y1273" s="4"/>
      <c r="Z1273" s="4"/>
    </row>
    <row r="1274" ht="15.0" customHeight="1">
      <c r="A1274" s="19" t="s">
        <v>10107</v>
      </c>
      <c r="B1274" s="19" t="s">
        <v>10108</v>
      </c>
      <c r="C1274" s="20" t="s">
        <v>1509</v>
      </c>
      <c r="D1274" s="20" t="s">
        <v>10109</v>
      </c>
      <c r="E1274" s="21" t="s">
        <v>140</v>
      </c>
      <c r="F1274" s="21">
        <v>2008.0</v>
      </c>
      <c r="G1274" s="21" t="s">
        <v>10110</v>
      </c>
      <c r="H1274" s="23" t="s">
        <v>10111</v>
      </c>
      <c r="I1274" s="21" t="s">
        <v>10112</v>
      </c>
      <c r="J1274" s="24" t="s">
        <v>10113</v>
      </c>
      <c r="K1274" s="19" t="s">
        <v>10114</v>
      </c>
      <c r="L1274" s="24" t="s">
        <v>10115</v>
      </c>
      <c r="M1274" s="19" t="s">
        <v>96</v>
      </c>
      <c r="N1274" s="19" t="s">
        <v>10116</v>
      </c>
      <c r="O1274" s="19" t="s">
        <v>2621</v>
      </c>
      <c r="P1274" s="67">
        <v>800000.0</v>
      </c>
      <c r="Q1274" s="27" t="s">
        <v>212</v>
      </c>
      <c r="R1274" s="25">
        <v>49.0</v>
      </c>
      <c r="S1274" s="19" t="s">
        <v>101</v>
      </c>
      <c r="T1274" s="19"/>
      <c r="U1274" s="25"/>
      <c r="V1274" s="25"/>
      <c r="W1274" s="4"/>
      <c r="X1274" s="4"/>
      <c r="Y1274" s="4"/>
      <c r="Z1274" s="4"/>
    </row>
    <row r="1275" ht="15.0" hidden="1" customHeight="1">
      <c r="A1275" s="19" t="s">
        <v>10117</v>
      </c>
      <c r="B1275" s="19" t="s">
        <v>10118</v>
      </c>
      <c r="C1275" s="20" t="s">
        <v>1509</v>
      </c>
      <c r="D1275" s="20" t="s">
        <v>1509</v>
      </c>
      <c r="E1275" s="20" t="s">
        <v>140</v>
      </c>
      <c r="F1275" s="21">
        <v>1988.0</v>
      </c>
      <c r="G1275" s="21" t="s">
        <v>10119</v>
      </c>
      <c r="H1275" s="23" t="s">
        <v>10120</v>
      </c>
      <c r="I1275" s="21" t="s">
        <v>10121</v>
      </c>
      <c r="J1275" s="24" t="s">
        <v>10122</v>
      </c>
      <c r="K1275" s="19" t="s">
        <v>10123</v>
      </c>
      <c r="L1275" s="24" t="s">
        <v>10124</v>
      </c>
      <c r="M1275" s="19" t="s">
        <v>110</v>
      </c>
      <c r="N1275" s="19"/>
      <c r="O1275" s="19"/>
      <c r="P1275" s="19"/>
      <c r="Q1275" s="25" t="s">
        <v>5696</v>
      </c>
      <c r="R1275" s="25">
        <v>208.0</v>
      </c>
      <c r="S1275" s="19" t="s">
        <v>101</v>
      </c>
      <c r="T1275" s="19"/>
      <c r="U1275" s="25"/>
      <c r="V1275" s="25"/>
      <c r="W1275" s="4"/>
      <c r="X1275" s="4"/>
      <c r="Y1275" s="4"/>
      <c r="Z1275" s="4"/>
    </row>
    <row r="1276" ht="15.0" hidden="1" customHeight="1">
      <c r="A1276" s="19" t="s">
        <v>10125</v>
      </c>
      <c r="B1276" s="19" t="s">
        <v>10126</v>
      </c>
      <c r="C1276" s="20" t="s">
        <v>5075</v>
      </c>
      <c r="D1276" s="20" t="s">
        <v>188</v>
      </c>
      <c r="E1276" s="20" t="s">
        <v>89</v>
      </c>
      <c r="F1276" s="22">
        <v>41640.0</v>
      </c>
      <c r="G1276" s="21" t="s">
        <v>10127</v>
      </c>
      <c r="H1276" s="23" t="s">
        <v>10128</v>
      </c>
      <c r="I1276" s="21" t="s">
        <v>10129</v>
      </c>
      <c r="J1276" s="24" t="s">
        <v>10130</v>
      </c>
      <c r="K1276" s="19"/>
      <c r="L1276" s="19"/>
      <c r="M1276" s="19" t="s">
        <v>110</v>
      </c>
      <c r="N1276" s="19"/>
      <c r="O1276" s="19"/>
      <c r="P1276" s="19"/>
      <c r="Q1276" s="25" t="s">
        <v>223</v>
      </c>
      <c r="R1276" s="25">
        <v>17.0</v>
      </c>
      <c r="S1276" s="19" t="s">
        <v>101</v>
      </c>
      <c r="T1276" s="19"/>
      <c r="U1276" s="25"/>
      <c r="V1276" s="25"/>
      <c r="W1276" s="4"/>
      <c r="X1276" s="4"/>
      <c r="Y1276" s="4"/>
      <c r="Z1276" s="4"/>
    </row>
    <row r="1277" ht="15.0" hidden="1" customHeight="1">
      <c r="A1277" s="19" t="s">
        <v>10131</v>
      </c>
      <c r="B1277" s="19" t="s">
        <v>10132</v>
      </c>
      <c r="C1277" s="20" t="s">
        <v>340</v>
      </c>
      <c r="D1277" s="20" t="s">
        <v>88</v>
      </c>
      <c r="E1277" s="20" t="s">
        <v>89</v>
      </c>
      <c r="F1277" s="21">
        <v>2006.0</v>
      </c>
      <c r="G1277" s="21" t="s">
        <v>10133</v>
      </c>
      <c r="H1277" s="23" t="s">
        <v>10134</v>
      </c>
      <c r="I1277" s="21" t="s">
        <v>10135</v>
      </c>
      <c r="J1277" s="24" t="s">
        <v>10136</v>
      </c>
      <c r="K1277" s="19"/>
      <c r="L1277" s="19"/>
      <c r="M1277" s="19" t="s">
        <v>110</v>
      </c>
      <c r="N1277" s="19"/>
      <c r="O1277" s="19" t="s">
        <v>244</v>
      </c>
      <c r="P1277" s="19" t="s">
        <v>7663</v>
      </c>
      <c r="Q1277" s="25" t="s">
        <v>537</v>
      </c>
      <c r="R1277" s="25">
        <v>125.0</v>
      </c>
      <c r="S1277" s="19" t="s">
        <v>159</v>
      </c>
      <c r="T1277" s="19" t="s">
        <v>3308</v>
      </c>
      <c r="U1277" s="36"/>
      <c r="V1277" s="36">
        <v>42185.0</v>
      </c>
      <c r="W1277" s="4"/>
      <c r="X1277" s="4"/>
      <c r="Y1277" s="4"/>
      <c r="Z1277" s="4"/>
    </row>
    <row r="1278" ht="15.0" hidden="1" customHeight="1">
      <c r="A1278" s="21" t="s">
        <v>10137</v>
      </c>
      <c r="B1278" s="19"/>
      <c r="C1278" s="20"/>
      <c r="D1278" s="20"/>
      <c r="E1278" s="20"/>
      <c r="F1278" s="22"/>
      <c r="G1278" s="21"/>
      <c r="H1278" s="23" t="s">
        <v>10138</v>
      </c>
      <c r="I1278" s="21" t="s">
        <v>10139</v>
      </c>
      <c r="J1278" s="19"/>
      <c r="K1278" s="19"/>
      <c r="L1278" s="19"/>
      <c r="M1278" s="21" t="s">
        <v>110</v>
      </c>
      <c r="N1278" s="19"/>
      <c r="O1278" s="19"/>
      <c r="P1278" s="19"/>
      <c r="Q1278" s="25"/>
      <c r="R1278" s="29"/>
      <c r="S1278" s="21" t="s">
        <v>101</v>
      </c>
      <c r="T1278" s="19"/>
      <c r="U1278" s="25"/>
      <c r="V1278" s="25"/>
      <c r="W1278" s="4"/>
      <c r="X1278" s="4"/>
      <c r="Y1278" s="4"/>
      <c r="Z1278" s="4"/>
    </row>
    <row r="1279" ht="15.0" hidden="1" customHeight="1">
      <c r="A1279" s="19" t="s">
        <v>10140</v>
      </c>
      <c r="B1279" s="19" t="s">
        <v>10141</v>
      </c>
      <c r="C1279" s="20" t="s">
        <v>437</v>
      </c>
      <c r="D1279" s="20" t="s">
        <v>88</v>
      </c>
      <c r="E1279" s="20" t="s">
        <v>89</v>
      </c>
      <c r="F1279" s="22">
        <v>38397.0</v>
      </c>
      <c r="G1279" s="21" t="s">
        <v>10142</v>
      </c>
      <c r="H1279" s="23" t="s">
        <v>10143</v>
      </c>
      <c r="I1279" s="21" t="s">
        <v>10144</v>
      </c>
      <c r="J1279" s="24" t="s">
        <v>10145</v>
      </c>
      <c r="K1279" s="19" t="s">
        <v>10146</v>
      </c>
      <c r="L1279" s="24" t="s">
        <v>10147</v>
      </c>
      <c r="M1279" s="19" t="s">
        <v>110</v>
      </c>
      <c r="N1279" s="19"/>
      <c r="O1279" s="19" t="s">
        <v>5311</v>
      </c>
      <c r="P1279" s="19"/>
      <c r="Q1279" s="25" t="s">
        <v>147</v>
      </c>
      <c r="R1279" s="25">
        <v>32.0</v>
      </c>
      <c r="S1279" s="19" t="s">
        <v>101</v>
      </c>
      <c r="T1279" s="19"/>
      <c r="U1279" s="25"/>
      <c r="V1279" s="25"/>
      <c r="W1279" s="4"/>
      <c r="X1279" s="4"/>
      <c r="Y1279" s="4"/>
      <c r="Z1279" s="4"/>
    </row>
    <row r="1280" ht="15.0" hidden="1" customHeight="1">
      <c r="A1280" s="19" t="s">
        <v>7719</v>
      </c>
      <c r="B1280" s="19" t="s">
        <v>10148</v>
      </c>
      <c r="C1280" s="20" t="s">
        <v>340</v>
      </c>
      <c r="D1280" s="20" t="s">
        <v>88</v>
      </c>
      <c r="E1280" s="20" t="s">
        <v>89</v>
      </c>
      <c r="F1280" s="21">
        <v>2002.0</v>
      </c>
      <c r="G1280" s="21" t="s">
        <v>10149</v>
      </c>
      <c r="H1280" s="23" t="s">
        <v>10150</v>
      </c>
      <c r="I1280" s="21" t="s">
        <v>10151</v>
      </c>
      <c r="J1280" s="24" t="s">
        <v>10152</v>
      </c>
      <c r="K1280" s="19" t="s">
        <v>10153</v>
      </c>
      <c r="L1280" s="24" t="s">
        <v>10154</v>
      </c>
      <c r="M1280" s="19" t="s">
        <v>110</v>
      </c>
      <c r="N1280" s="19"/>
      <c r="O1280" s="19"/>
      <c r="P1280" s="19"/>
      <c r="Q1280" s="25" t="s">
        <v>2867</v>
      </c>
      <c r="R1280" s="25">
        <v>200.0</v>
      </c>
      <c r="S1280" s="19" t="s">
        <v>101</v>
      </c>
      <c r="T1280" s="19"/>
      <c r="U1280" s="25"/>
      <c r="V1280" s="25"/>
      <c r="W1280" s="4"/>
      <c r="X1280" s="4"/>
      <c r="Y1280" s="4"/>
      <c r="Z1280" s="4"/>
    </row>
    <row r="1281" ht="15.0" hidden="1" customHeight="1">
      <c r="A1281" s="19" t="s">
        <v>10155</v>
      </c>
      <c r="B1281" s="19" t="s">
        <v>10156</v>
      </c>
      <c r="C1281" s="20" t="s">
        <v>10157</v>
      </c>
      <c r="D1281" s="20" t="s">
        <v>261</v>
      </c>
      <c r="E1281" s="20" t="s">
        <v>89</v>
      </c>
      <c r="F1281" s="21">
        <v>2005.0</v>
      </c>
      <c r="G1281" s="21" t="s">
        <v>10158</v>
      </c>
      <c r="H1281" s="23" t="s">
        <v>10159</v>
      </c>
      <c r="I1281" s="19"/>
      <c r="J1281" s="19"/>
      <c r="K1281" s="19" t="s">
        <v>8752</v>
      </c>
      <c r="L1281" s="24" t="s">
        <v>10160</v>
      </c>
      <c r="M1281" s="19" t="s">
        <v>110</v>
      </c>
      <c r="N1281" s="19"/>
      <c r="O1281" s="19"/>
      <c r="P1281" s="19"/>
      <c r="Q1281" s="25" t="s">
        <v>10161</v>
      </c>
      <c r="R1281" s="25">
        <v>33.0</v>
      </c>
      <c r="S1281" s="19" t="s">
        <v>101</v>
      </c>
      <c r="T1281" s="19"/>
      <c r="U1281" s="25"/>
      <c r="V1281" s="25"/>
      <c r="W1281" s="4"/>
      <c r="X1281" s="4"/>
      <c r="Y1281" s="4"/>
      <c r="Z1281" s="4"/>
    </row>
    <row r="1282" ht="15.0" hidden="1" customHeight="1">
      <c r="A1282" s="19" t="s">
        <v>10162</v>
      </c>
      <c r="B1282" s="19" t="s">
        <v>10163</v>
      </c>
      <c r="C1282" s="20" t="s">
        <v>1509</v>
      </c>
      <c r="D1282" s="20" t="s">
        <v>139</v>
      </c>
      <c r="E1282" s="20" t="s">
        <v>140</v>
      </c>
      <c r="F1282" s="21">
        <v>2002.0</v>
      </c>
      <c r="G1282" s="21" t="s">
        <v>10164</v>
      </c>
      <c r="H1282" s="23" t="s">
        <v>10165</v>
      </c>
      <c r="I1282" s="19"/>
      <c r="J1282" s="19"/>
      <c r="K1282" s="19"/>
      <c r="L1282" s="19"/>
      <c r="M1282" s="19" t="s">
        <v>110</v>
      </c>
      <c r="N1282" s="19"/>
      <c r="O1282" s="19"/>
      <c r="P1282" s="19"/>
      <c r="Q1282" s="25" t="s">
        <v>158</v>
      </c>
      <c r="R1282" s="25">
        <v>39.0</v>
      </c>
      <c r="S1282" s="19" t="s">
        <v>101</v>
      </c>
      <c r="T1282" s="19"/>
      <c r="U1282" s="25"/>
      <c r="V1282" s="25"/>
      <c r="W1282" s="4"/>
      <c r="X1282" s="4"/>
      <c r="Y1282" s="4"/>
      <c r="Z1282" s="4"/>
    </row>
    <row r="1283" ht="15.0" hidden="1" customHeight="1">
      <c r="A1283" s="19" t="s">
        <v>10166</v>
      </c>
      <c r="B1283" s="19" t="s">
        <v>10167</v>
      </c>
      <c r="C1283" s="20" t="s">
        <v>351</v>
      </c>
      <c r="D1283" s="21" t="s">
        <v>352</v>
      </c>
      <c r="E1283" s="20" t="s">
        <v>89</v>
      </c>
      <c r="F1283" s="21">
        <v>2015.0</v>
      </c>
      <c r="G1283" s="21" t="s">
        <v>10168</v>
      </c>
      <c r="H1283" s="23" t="s">
        <v>10169</v>
      </c>
      <c r="I1283" s="21" t="s">
        <v>10170</v>
      </c>
      <c r="J1283" s="19"/>
      <c r="K1283" s="19" t="s">
        <v>10171</v>
      </c>
      <c r="L1283" s="24" t="s">
        <v>10172</v>
      </c>
      <c r="M1283" s="19" t="s">
        <v>110</v>
      </c>
      <c r="N1283" s="19"/>
      <c r="O1283" s="19" t="s">
        <v>221</v>
      </c>
      <c r="P1283" s="19" t="s">
        <v>474</v>
      </c>
      <c r="Q1283" s="25" t="s">
        <v>10173</v>
      </c>
      <c r="R1283" s="29">
        <v>1900.0</v>
      </c>
      <c r="S1283" s="19" t="s">
        <v>159</v>
      </c>
      <c r="T1283" s="28" t="s">
        <v>10174</v>
      </c>
      <c r="U1283" s="25"/>
      <c r="V1283" s="25">
        <v>2016.0</v>
      </c>
      <c r="W1283" s="4"/>
      <c r="X1283" s="4"/>
      <c r="Y1283" s="4"/>
      <c r="Z1283" s="4"/>
    </row>
    <row r="1284" ht="15.0" hidden="1" customHeight="1">
      <c r="A1284" s="19" t="s">
        <v>10175</v>
      </c>
      <c r="B1284" s="19" t="s">
        <v>10176</v>
      </c>
      <c r="C1284" s="20" t="s">
        <v>429</v>
      </c>
      <c r="D1284" s="20" t="s">
        <v>88</v>
      </c>
      <c r="E1284" s="21" t="s">
        <v>89</v>
      </c>
      <c r="F1284" s="21">
        <v>2019.0</v>
      </c>
      <c r="G1284" s="21" t="s">
        <v>10177</v>
      </c>
      <c r="H1284" s="30" t="s">
        <v>10178</v>
      </c>
      <c r="I1284" s="21" t="s">
        <v>10179</v>
      </c>
      <c r="J1284" s="24" t="s">
        <v>10180</v>
      </c>
      <c r="K1284" s="19" t="s">
        <v>10181</v>
      </c>
      <c r="L1284" s="24" t="s">
        <v>10182</v>
      </c>
      <c r="M1284" s="19" t="s">
        <v>110</v>
      </c>
      <c r="N1284" s="19"/>
      <c r="O1284" s="19" t="s">
        <v>133</v>
      </c>
      <c r="P1284" s="19" t="s">
        <v>732</v>
      </c>
      <c r="Q1284" s="81" t="s">
        <v>5395</v>
      </c>
      <c r="R1284" s="25">
        <v>179.0</v>
      </c>
      <c r="S1284" s="19" t="s">
        <v>101</v>
      </c>
      <c r="T1284" s="19"/>
      <c r="U1284" s="25"/>
      <c r="V1284" s="25"/>
      <c r="W1284" s="4"/>
      <c r="X1284" s="4"/>
      <c r="Y1284" s="4"/>
      <c r="Z1284" s="4"/>
    </row>
    <row r="1285" ht="15.0" hidden="1" customHeight="1">
      <c r="A1285" s="19" t="s">
        <v>3911</v>
      </c>
      <c r="B1285" s="19" t="s">
        <v>10183</v>
      </c>
      <c r="C1285" s="20" t="s">
        <v>1094</v>
      </c>
      <c r="D1285" s="20" t="s">
        <v>1094</v>
      </c>
      <c r="E1285" s="20" t="s">
        <v>151</v>
      </c>
      <c r="F1285" s="37">
        <v>43282.0</v>
      </c>
      <c r="G1285" s="21" t="s">
        <v>10184</v>
      </c>
      <c r="H1285" s="30" t="s">
        <v>10185</v>
      </c>
      <c r="I1285" s="21" t="s">
        <v>10186</v>
      </c>
      <c r="J1285" s="24" t="s">
        <v>10187</v>
      </c>
      <c r="K1285" s="19"/>
      <c r="L1285" s="19"/>
      <c r="M1285" s="19" t="s">
        <v>110</v>
      </c>
      <c r="N1285" s="19"/>
      <c r="O1285" s="19" t="s">
        <v>133</v>
      </c>
      <c r="P1285" s="19" t="s">
        <v>359</v>
      </c>
      <c r="Q1285" s="81"/>
      <c r="R1285" s="25" t="s">
        <v>112</v>
      </c>
      <c r="S1285" s="19" t="s">
        <v>101</v>
      </c>
      <c r="T1285" s="19"/>
      <c r="U1285" s="25"/>
      <c r="V1285" s="25"/>
      <c r="W1285" s="4"/>
      <c r="X1285" s="4"/>
      <c r="Y1285" s="4"/>
      <c r="Z1285" s="4"/>
    </row>
    <row r="1286" ht="15.0" hidden="1" customHeight="1">
      <c r="A1286" s="19" t="s">
        <v>10188</v>
      </c>
      <c r="B1286" s="19" t="s">
        <v>10189</v>
      </c>
      <c r="C1286" s="20" t="s">
        <v>124</v>
      </c>
      <c r="D1286" s="20" t="s">
        <v>125</v>
      </c>
      <c r="E1286" s="20" t="s">
        <v>126</v>
      </c>
      <c r="F1286" s="21">
        <v>2001.0</v>
      </c>
      <c r="G1286" s="21" t="s">
        <v>10190</v>
      </c>
      <c r="H1286" s="23" t="s">
        <v>10191</v>
      </c>
      <c r="I1286" s="21" t="s">
        <v>10192</v>
      </c>
      <c r="J1286" s="24" t="s">
        <v>10193</v>
      </c>
      <c r="K1286" s="19"/>
      <c r="L1286" s="19"/>
      <c r="M1286" s="19" t="s">
        <v>110</v>
      </c>
      <c r="N1286" s="19"/>
      <c r="O1286" s="19"/>
      <c r="P1286" s="19"/>
      <c r="Q1286" s="25" t="s">
        <v>147</v>
      </c>
      <c r="R1286" s="25">
        <v>32.0</v>
      </c>
      <c r="S1286" s="19" t="s">
        <v>101</v>
      </c>
      <c r="T1286" s="19"/>
      <c r="U1286" s="25"/>
      <c r="V1286" s="25"/>
      <c r="W1286" s="4"/>
      <c r="X1286" s="4"/>
      <c r="Y1286" s="4"/>
      <c r="Z1286" s="4"/>
    </row>
    <row r="1287" ht="15.0" hidden="1" customHeight="1">
      <c r="A1287" s="19" t="s">
        <v>10194</v>
      </c>
      <c r="B1287" s="19" t="s">
        <v>10195</v>
      </c>
      <c r="C1287" s="20" t="s">
        <v>87</v>
      </c>
      <c r="D1287" s="20" t="s">
        <v>88</v>
      </c>
      <c r="E1287" s="21" t="s">
        <v>89</v>
      </c>
      <c r="F1287" s="21">
        <v>2017.0</v>
      </c>
      <c r="G1287" s="21" t="s">
        <v>10196</v>
      </c>
      <c r="H1287" s="23" t="s">
        <v>10197</v>
      </c>
      <c r="I1287" s="21" t="s">
        <v>10198</v>
      </c>
      <c r="J1287" s="24" t="s">
        <v>10199</v>
      </c>
      <c r="K1287" s="19"/>
      <c r="L1287" s="19"/>
      <c r="M1287" s="19" t="s">
        <v>110</v>
      </c>
      <c r="N1287" s="19"/>
      <c r="O1287" s="19"/>
      <c r="P1287" s="19"/>
      <c r="Q1287" s="25" t="s">
        <v>147</v>
      </c>
      <c r="R1287" s="25">
        <v>25.0</v>
      </c>
      <c r="S1287" s="19" t="s">
        <v>159</v>
      </c>
      <c r="T1287" s="19" t="s">
        <v>10200</v>
      </c>
      <c r="U1287" s="38"/>
      <c r="V1287" s="38">
        <v>43753.0</v>
      </c>
      <c r="W1287" s="4"/>
      <c r="X1287" s="4"/>
      <c r="Y1287" s="4"/>
      <c r="Z1287" s="4"/>
    </row>
    <row r="1288" ht="15.0" hidden="1" customHeight="1">
      <c r="A1288" s="19" t="s">
        <v>10201</v>
      </c>
      <c r="B1288" s="19" t="s">
        <v>10202</v>
      </c>
      <c r="C1288" s="20" t="s">
        <v>10203</v>
      </c>
      <c r="D1288" s="26"/>
      <c r="E1288" s="20" t="s">
        <v>1855</v>
      </c>
      <c r="F1288" s="22">
        <v>37196.0</v>
      </c>
      <c r="G1288" s="21" t="s">
        <v>10204</v>
      </c>
      <c r="H1288" s="23" t="s">
        <v>10205</v>
      </c>
      <c r="I1288" s="21" t="s">
        <v>10206</v>
      </c>
      <c r="J1288" s="24" t="s">
        <v>10207</v>
      </c>
      <c r="K1288" s="19" t="s">
        <v>10208</v>
      </c>
      <c r="L1288" s="24" t="s">
        <v>10209</v>
      </c>
      <c r="M1288" s="19" t="s">
        <v>110</v>
      </c>
      <c r="N1288" s="19"/>
      <c r="O1288" s="19"/>
      <c r="P1288" s="19"/>
      <c r="Q1288" s="25" t="s">
        <v>10210</v>
      </c>
      <c r="R1288" s="25">
        <v>50.0</v>
      </c>
      <c r="S1288" s="19" t="s">
        <v>159</v>
      </c>
      <c r="T1288" s="19" t="s">
        <v>10211</v>
      </c>
      <c r="U1288" s="25"/>
      <c r="V1288" s="25">
        <v>2019.0</v>
      </c>
      <c r="W1288" s="4"/>
      <c r="X1288" s="4"/>
      <c r="Y1288" s="4"/>
      <c r="Z1288" s="4"/>
    </row>
    <row r="1289" ht="15.0" hidden="1" customHeight="1">
      <c r="A1289" s="19" t="s">
        <v>10212</v>
      </c>
      <c r="B1289" s="19" t="s">
        <v>10213</v>
      </c>
      <c r="C1289" s="20" t="s">
        <v>10214</v>
      </c>
      <c r="D1289" s="21" t="s">
        <v>920</v>
      </c>
      <c r="E1289" s="32" t="s">
        <v>89</v>
      </c>
      <c r="F1289" s="21">
        <v>2001.0</v>
      </c>
      <c r="G1289" s="21" t="s">
        <v>10215</v>
      </c>
      <c r="H1289" s="23" t="s">
        <v>10216</v>
      </c>
      <c r="I1289" s="19"/>
      <c r="J1289" s="19"/>
      <c r="K1289" s="19"/>
      <c r="L1289" s="19"/>
      <c r="M1289" s="19" t="s">
        <v>110</v>
      </c>
      <c r="N1289" s="19"/>
      <c r="O1289" s="19"/>
      <c r="P1289" s="19"/>
      <c r="Q1289" s="25" t="s">
        <v>212</v>
      </c>
      <c r="R1289" s="25">
        <v>59.0</v>
      </c>
      <c r="S1289" s="19" t="s">
        <v>101</v>
      </c>
      <c r="T1289" s="19"/>
      <c r="U1289" s="25"/>
      <c r="V1289" s="25"/>
      <c r="W1289" s="4"/>
      <c r="X1289" s="4"/>
      <c r="Y1289" s="4"/>
      <c r="Z1289" s="4"/>
    </row>
    <row r="1290" ht="15.0" hidden="1" customHeight="1">
      <c r="A1290" s="19" t="s">
        <v>10217</v>
      </c>
      <c r="B1290" s="19" t="s">
        <v>10218</v>
      </c>
      <c r="C1290" s="20" t="s">
        <v>1471</v>
      </c>
      <c r="D1290" s="21" t="s">
        <v>920</v>
      </c>
      <c r="E1290" s="32" t="s">
        <v>89</v>
      </c>
      <c r="F1290" s="21">
        <v>1999.0</v>
      </c>
      <c r="G1290" s="21" t="s">
        <v>10219</v>
      </c>
      <c r="H1290" s="23" t="s">
        <v>10220</v>
      </c>
      <c r="I1290" s="21" t="s">
        <v>10221</v>
      </c>
      <c r="J1290" s="24" t="s">
        <v>10222</v>
      </c>
      <c r="K1290" s="19" t="s">
        <v>10223</v>
      </c>
      <c r="L1290" s="24" t="s">
        <v>10224</v>
      </c>
      <c r="M1290" s="19" t="s">
        <v>110</v>
      </c>
      <c r="N1290" s="19"/>
      <c r="O1290" s="19"/>
      <c r="P1290" s="19"/>
      <c r="Q1290" s="25" t="s">
        <v>2507</v>
      </c>
      <c r="R1290" s="25">
        <v>88.0</v>
      </c>
      <c r="S1290" s="19" t="s">
        <v>101</v>
      </c>
      <c r="T1290" s="19"/>
      <c r="U1290" s="25"/>
      <c r="V1290" s="25"/>
      <c r="W1290" s="4"/>
      <c r="X1290" s="4"/>
      <c r="Y1290" s="4"/>
      <c r="Z1290" s="4"/>
    </row>
    <row r="1291" ht="15.0" customHeight="1">
      <c r="A1291" s="19" t="s">
        <v>10225</v>
      </c>
      <c r="B1291" s="19" t="s">
        <v>10226</v>
      </c>
      <c r="C1291" s="20" t="s">
        <v>351</v>
      </c>
      <c r="D1291" s="20" t="s">
        <v>352</v>
      </c>
      <c r="E1291" s="32" t="s">
        <v>89</v>
      </c>
      <c r="F1291" s="48">
        <v>37742.0</v>
      </c>
      <c r="G1291" s="21" t="s">
        <v>10227</v>
      </c>
      <c r="H1291" s="23" t="s">
        <v>10228</v>
      </c>
      <c r="I1291" s="21" t="s">
        <v>10229</v>
      </c>
      <c r="J1291" s="19"/>
      <c r="K1291" s="19"/>
      <c r="L1291" s="19"/>
      <c r="M1291" s="19" t="s">
        <v>96</v>
      </c>
      <c r="N1291" s="19" t="s">
        <v>10230</v>
      </c>
      <c r="O1291" s="19" t="s">
        <v>452</v>
      </c>
      <c r="P1291" s="19" t="s">
        <v>8907</v>
      </c>
      <c r="Q1291" s="25" t="s">
        <v>10231</v>
      </c>
      <c r="R1291" s="29">
        <v>2500.0</v>
      </c>
      <c r="S1291" s="19" t="s">
        <v>101</v>
      </c>
      <c r="T1291" s="19"/>
      <c r="U1291" s="25"/>
      <c r="V1291" s="25"/>
      <c r="W1291" s="4"/>
      <c r="X1291" s="4"/>
      <c r="Y1291" s="4"/>
      <c r="Z1291" s="4"/>
    </row>
    <row r="1292" ht="15.0" customHeight="1">
      <c r="A1292" s="19" t="s">
        <v>1026</v>
      </c>
      <c r="B1292" s="19" t="s">
        <v>10232</v>
      </c>
      <c r="C1292" s="20" t="s">
        <v>376</v>
      </c>
      <c r="D1292" s="20" t="s">
        <v>88</v>
      </c>
      <c r="E1292" s="20" t="s">
        <v>89</v>
      </c>
      <c r="F1292" s="22">
        <v>38353.0</v>
      </c>
      <c r="G1292" s="21" t="s">
        <v>10233</v>
      </c>
      <c r="H1292" s="30" t="s">
        <v>10234</v>
      </c>
      <c r="I1292" s="21" t="s">
        <v>10235</v>
      </c>
      <c r="J1292" s="24" t="s">
        <v>10236</v>
      </c>
      <c r="K1292" s="19" t="s">
        <v>10237</v>
      </c>
      <c r="L1292" s="24" t="s">
        <v>10238</v>
      </c>
      <c r="M1292" s="19" t="s">
        <v>96</v>
      </c>
      <c r="N1292" s="19" t="s">
        <v>10239</v>
      </c>
      <c r="O1292" s="19" t="s">
        <v>244</v>
      </c>
      <c r="P1292" s="19" t="s">
        <v>10240</v>
      </c>
      <c r="Q1292" s="25" t="s">
        <v>10241</v>
      </c>
      <c r="R1292" s="29">
        <v>7014.0</v>
      </c>
      <c r="S1292" s="19" t="s">
        <v>101</v>
      </c>
      <c r="T1292" s="19"/>
      <c r="U1292" s="25"/>
      <c r="V1292" s="25"/>
      <c r="W1292" s="4"/>
      <c r="X1292" s="4"/>
      <c r="Y1292" s="4"/>
      <c r="Z1292" s="4"/>
    </row>
    <row r="1293" ht="15.0" hidden="1" customHeight="1">
      <c r="A1293" s="19" t="s">
        <v>10242</v>
      </c>
      <c r="B1293" s="19" t="s">
        <v>10243</v>
      </c>
      <c r="C1293" s="20" t="s">
        <v>138</v>
      </c>
      <c r="D1293" s="20" t="s">
        <v>139</v>
      </c>
      <c r="E1293" s="20" t="s">
        <v>140</v>
      </c>
      <c r="F1293" s="21">
        <v>1943.0</v>
      </c>
      <c r="G1293" s="21" t="s">
        <v>10244</v>
      </c>
      <c r="H1293" s="30" t="s">
        <v>10245</v>
      </c>
      <c r="I1293" s="21" t="s">
        <v>10246</v>
      </c>
      <c r="J1293" s="24" t="s">
        <v>10247</v>
      </c>
      <c r="K1293" s="19"/>
      <c r="L1293" s="19"/>
      <c r="M1293" s="19" t="s">
        <v>110</v>
      </c>
      <c r="N1293" s="19"/>
      <c r="O1293" s="19" t="s">
        <v>221</v>
      </c>
      <c r="P1293" s="67">
        <v>1.0E9</v>
      </c>
      <c r="Q1293" s="27">
        <v>5.005E8</v>
      </c>
      <c r="R1293" s="29">
        <v>3200.0</v>
      </c>
      <c r="S1293" s="19" t="s">
        <v>159</v>
      </c>
      <c r="T1293" s="19" t="s">
        <v>10248</v>
      </c>
      <c r="U1293" s="25"/>
      <c r="V1293" s="25">
        <v>2015.0</v>
      </c>
      <c r="W1293" s="4"/>
      <c r="X1293" s="4"/>
      <c r="Y1293" s="4"/>
      <c r="Z1293" s="4"/>
    </row>
    <row r="1294" ht="15.0" customHeight="1">
      <c r="A1294" s="19" t="s">
        <v>2881</v>
      </c>
      <c r="B1294" s="19" t="s">
        <v>10249</v>
      </c>
      <c r="C1294" s="20" t="s">
        <v>351</v>
      </c>
      <c r="D1294" s="20" t="s">
        <v>352</v>
      </c>
      <c r="E1294" s="20" t="s">
        <v>89</v>
      </c>
      <c r="F1294" s="21">
        <v>2002.0</v>
      </c>
      <c r="G1294" s="21" t="s">
        <v>10250</v>
      </c>
      <c r="H1294" s="30" t="s">
        <v>10251</v>
      </c>
      <c r="I1294" s="21" t="s">
        <v>10252</v>
      </c>
      <c r="J1294" s="24" t="s">
        <v>10253</v>
      </c>
      <c r="K1294" s="19" t="s">
        <v>10254</v>
      </c>
      <c r="L1294" s="24" t="s">
        <v>10255</v>
      </c>
      <c r="M1294" s="19" t="s">
        <v>96</v>
      </c>
      <c r="N1294" s="19"/>
      <c r="O1294" s="19" t="s">
        <v>2296</v>
      </c>
      <c r="P1294" s="19" t="s">
        <v>10256</v>
      </c>
      <c r="Q1294" s="25" t="s">
        <v>10257</v>
      </c>
      <c r="R1294" s="29">
        <v>1000.0</v>
      </c>
      <c r="S1294" s="19" t="s">
        <v>159</v>
      </c>
      <c r="T1294" s="19" t="s">
        <v>7785</v>
      </c>
      <c r="U1294" s="25"/>
      <c r="V1294" s="25">
        <v>2016.0</v>
      </c>
      <c r="W1294" s="4"/>
      <c r="X1294" s="4"/>
      <c r="Y1294" s="4"/>
      <c r="Z1294" s="4"/>
    </row>
    <row r="1295" ht="15.0" hidden="1" customHeight="1">
      <c r="A1295" s="19" t="s">
        <v>10258</v>
      </c>
      <c r="B1295" s="19" t="s">
        <v>10258</v>
      </c>
      <c r="C1295" s="20" t="s">
        <v>10259</v>
      </c>
      <c r="D1295" s="21" t="s">
        <v>207</v>
      </c>
      <c r="E1295" s="21" t="s">
        <v>89</v>
      </c>
      <c r="F1295" s="21">
        <v>1965.0</v>
      </c>
      <c r="G1295" s="21" t="s">
        <v>10260</v>
      </c>
      <c r="H1295" s="30" t="s">
        <v>10261</v>
      </c>
      <c r="I1295" s="21" t="s">
        <v>10262</v>
      </c>
      <c r="J1295" s="19"/>
      <c r="K1295" s="19"/>
      <c r="L1295" s="19"/>
      <c r="M1295" s="19" t="s">
        <v>110</v>
      </c>
      <c r="N1295" s="19"/>
      <c r="O1295" s="19" t="s">
        <v>2259</v>
      </c>
      <c r="P1295" s="19"/>
      <c r="Q1295" s="29" t="s">
        <v>2890</v>
      </c>
      <c r="R1295" s="25">
        <v>225.0</v>
      </c>
      <c r="S1295" s="19" t="s">
        <v>101</v>
      </c>
      <c r="T1295" s="19"/>
      <c r="U1295" s="25"/>
      <c r="V1295" s="25"/>
      <c r="W1295" s="4"/>
      <c r="X1295" s="4"/>
      <c r="Y1295" s="4"/>
      <c r="Z1295" s="4"/>
    </row>
    <row r="1296" ht="15.0" hidden="1" customHeight="1">
      <c r="A1296" s="19" t="s">
        <v>10263</v>
      </c>
      <c r="B1296" s="19" t="s">
        <v>10264</v>
      </c>
      <c r="C1296" s="20" t="s">
        <v>2084</v>
      </c>
      <c r="D1296" s="21" t="s">
        <v>1119</v>
      </c>
      <c r="E1296" s="21" t="s">
        <v>89</v>
      </c>
      <c r="F1296" s="21">
        <v>2000.0</v>
      </c>
      <c r="G1296" s="21" t="s">
        <v>10265</v>
      </c>
      <c r="H1296" s="23" t="s">
        <v>10266</v>
      </c>
      <c r="I1296" s="21" t="s">
        <v>10267</v>
      </c>
      <c r="J1296" s="24" t="s">
        <v>10268</v>
      </c>
      <c r="K1296" s="19"/>
      <c r="L1296" s="19"/>
      <c r="M1296" s="19" t="s">
        <v>110</v>
      </c>
      <c r="N1296" s="19"/>
      <c r="O1296" s="19" t="s">
        <v>264</v>
      </c>
      <c r="P1296" s="19" t="s">
        <v>266</v>
      </c>
      <c r="Q1296" s="25" t="s">
        <v>10269</v>
      </c>
      <c r="R1296" s="25">
        <v>984.0</v>
      </c>
      <c r="S1296" s="19" t="s">
        <v>159</v>
      </c>
      <c r="T1296" s="19" t="s">
        <v>10270</v>
      </c>
      <c r="U1296" s="38"/>
      <c r="V1296" s="38">
        <v>44113.0</v>
      </c>
      <c r="W1296" s="4"/>
      <c r="X1296" s="4"/>
      <c r="Y1296" s="4"/>
      <c r="Z1296" s="4"/>
    </row>
    <row r="1297" ht="15.0" hidden="1" customHeight="1">
      <c r="A1297" s="19" t="s">
        <v>10271</v>
      </c>
      <c r="B1297" s="19" t="s">
        <v>10272</v>
      </c>
      <c r="C1297" s="20" t="s">
        <v>1560</v>
      </c>
      <c r="D1297" s="20"/>
      <c r="E1297" s="21" t="s">
        <v>140</v>
      </c>
      <c r="F1297" s="37">
        <v>41791.0</v>
      </c>
      <c r="G1297" s="21" t="s">
        <v>10273</v>
      </c>
      <c r="H1297" s="23" t="s">
        <v>10274</v>
      </c>
      <c r="I1297" s="21" t="s">
        <v>10275</v>
      </c>
      <c r="J1297" s="24" t="s">
        <v>10276</v>
      </c>
      <c r="K1297" s="19" t="s">
        <v>10277</v>
      </c>
      <c r="L1297" s="24" t="s">
        <v>10278</v>
      </c>
      <c r="M1297" s="19" t="s">
        <v>110</v>
      </c>
      <c r="N1297" s="19"/>
      <c r="O1297" s="19" t="s">
        <v>700</v>
      </c>
      <c r="P1297" s="19" t="s">
        <v>6163</v>
      </c>
      <c r="Q1297" s="25" t="s">
        <v>234</v>
      </c>
      <c r="R1297" s="25">
        <v>33.0</v>
      </c>
      <c r="S1297" s="19"/>
      <c r="T1297" s="19"/>
      <c r="U1297" s="25"/>
      <c r="V1297" s="25"/>
      <c r="W1297" s="4"/>
      <c r="X1297" s="4"/>
      <c r="Y1297" s="4"/>
      <c r="Z1297" s="4"/>
    </row>
    <row r="1298" ht="15.0" hidden="1" customHeight="1">
      <c r="A1298" s="19" t="s">
        <v>10279</v>
      </c>
      <c r="B1298" s="19" t="s">
        <v>10280</v>
      </c>
      <c r="C1298" s="20" t="s">
        <v>10281</v>
      </c>
      <c r="D1298" s="20" t="s">
        <v>3813</v>
      </c>
      <c r="E1298" s="20" t="s">
        <v>294</v>
      </c>
      <c r="F1298" s="21" t="s">
        <v>10282</v>
      </c>
      <c r="G1298" s="21" t="s">
        <v>10283</v>
      </c>
      <c r="H1298" s="30" t="s">
        <v>10284</v>
      </c>
      <c r="I1298" s="21" t="s">
        <v>10285</v>
      </c>
      <c r="J1298" s="24" t="s">
        <v>10286</v>
      </c>
      <c r="K1298" s="19"/>
      <c r="L1298" s="19"/>
      <c r="M1298" s="19" t="s">
        <v>110</v>
      </c>
      <c r="N1298" s="19"/>
      <c r="O1298" s="19" t="s">
        <v>264</v>
      </c>
      <c r="P1298" s="52">
        <v>1.38E7</v>
      </c>
      <c r="Q1298" s="81">
        <v>6.0E7</v>
      </c>
      <c r="R1298" s="25">
        <v>600.0</v>
      </c>
      <c r="S1298" s="19" t="s">
        <v>159</v>
      </c>
      <c r="T1298" s="19" t="s">
        <v>10287</v>
      </c>
      <c r="U1298" s="38"/>
      <c r="V1298" s="38">
        <v>43984.0</v>
      </c>
      <c r="W1298" s="4"/>
      <c r="X1298" s="4"/>
      <c r="Y1298" s="4"/>
      <c r="Z1298" s="4"/>
    </row>
    <row r="1299" ht="15.0" hidden="1" customHeight="1">
      <c r="A1299" s="19" t="s">
        <v>10288</v>
      </c>
      <c r="B1299" s="19" t="s">
        <v>10289</v>
      </c>
      <c r="C1299" s="20" t="s">
        <v>115</v>
      </c>
      <c r="D1299" s="21" t="s">
        <v>115</v>
      </c>
      <c r="E1299" s="20" t="s">
        <v>89</v>
      </c>
      <c r="F1299" s="21">
        <v>2016.0</v>
      </c>
      <c r="G1299" s="21" t="s">
        <v>10290</v>
      </c>
      <c r="H1299" s="23" t="s">
        <v>10291</v>
      </c>
      <c r="I1299" s="21" t="s">
        <v>10292</v>
      </c>
      <c r="J1299" s="24" t="s">
        <v>10293</v>
      </c>
      <c r="K1299" s="19" t="s">
        <v>10294</v>
      </c>
      <c r="L1299" s="24" t="s">
        <v>10295</v>
      </c>
      <c r="M1299" s="19" t="s">
        <v>110</v>
      </c>
      <c r="N1299" s="19"/>
      <c r="O1299" s="19" t="s">
        <v>700</v>
      </c>
      <c r="P1299" s="19" t="s">
        <v>445</v>
      </c>
      <c r="Q1299" s="25" t="s">
        <v>223</v>
      </c>
      <c r="R1299" s="25">
        <v>20.0</v>
      </c>
      <c r="S1299" s="19" t="s">
        <v>101</v>
      </c>
      <c r="T1299" s="19"/>
      <c r="U1299" s="25"/>
      <c r="V1299" s="25"/>
      <c r="W1299" s="4"/>
      <c r="X1299" s="4"/>
      <c r="Y1299" s="4"/>
      <c r="Z1299" s="4"/>
    </row>
    <row r="1300" ht="15.0" hidden="1" customHeight="1">
      <c r="A1300" s="19" t="s">
        <v>10296</v>
      </c>
      <c r="B1300" s="19" t="s">
        <v>10297</v>
      </c>
      <c r="C1300" s="21" t="s">
        <v>10298</v>
      </c>
      <c r="D1300" s="21" t="s">
        <v>1119</v>
      </c>
      <c r="E1300" s="20" t="s">
        <v>89</v>
      </c>
      <c r="F1300" s="21">
        <v>1999.0</v>
      </c>
      <c r="G1300" s="21" t="s">
        <v>10299</v>
      </c>
      <c r="H1300" s="23" t="s">
        <v>10300</v>
      </c>
      <c r="I1300" s="21" t="s">
        <v>10301</v>
      </c>
      <c r="J1300" s="24" t="s">
        <v>10302</v>
      </c>
      <c r="K1300" s="19" t="s">
        <v>10303</v>
      </c>
      <c r="L1300" s="24" t="s">
        <v>10304</v>
      </c>
      <c r="M1300" s="19" t="s">
        <v>110</v>
      </c>
      <c r="N1300" s="19"/>
      <c r="O1300" s="19"/>
      <c r="P1300" s="19"/>
      <c r="Q1300" s="25" t="s">
        <v>266</v>
      </c>
      <c r="R1300" s="25">
        <v>230.0</v>
      </c>
      <c r="S1300" s="19" t="s">
        <v>101</v>
      </c>
      <c r="T1300" s="19"/>
      <c r="U1300" s="25"/>
      <c r="V1300" s="25"/>
      <c r="W1300" s="4"/>
      <c r="X1300" s="4"/>
      <c r="Y1300" s="4"/>
      <c r="Z1300" s="4"/>
    </row>
    <row r="1301" ht="15.0" customHeight="1">
      <c r="A1301" s="19" t="s">
        <v>10305</v>
      </c>
      <c r="B1301" s="19" t="s">
        <v>10306</v>
      </c>
      <c r="C1301" s="20" t="s">
        <v>10307</v>
      </c>
      <c r="D1301" s="20" t="s">
        <v>400</v>
      </c>
      <c r="E1301" s="20" t="s">
        <v>89</v>
      </c>
      <c r="F1301" s="21">
        <v>2004.0</v>
      </c>
      <c r="G1301" s="21" t="s">
        <v>10308</v>
      </c>
      <c r="H1301" s="23" t="s">
        <v>10309</v>
      </c>
      <c r="I1301" s="21" t="s">
        <v>10310</v>
      </c>
      <c r="J1301" s="24" t="s">
        <v>10311</v>
      </c>
      <c r="K1301" s="19"/>
      <c r="L1301" s="19"/>
      <c r="M1301" s="19" t="s">
        <v>96</v>
      </c>
      <c r="N1301" s="19" t="s">
        <v>10312</v>
      </c>
      <c r="O1301" s="19" t="s">
        <v>9861</v>
      </c>
      <c r="P1301" s="19" t="s">
        <v>10313</v>
      </c>
      <c r="Q1301" s="25" t="s">
        <v>10314</v>
      </c>
      <c r="R1301" s="29">
        <v>1700.0</v>
      </c>
      <c r="S1301" s="19" t="s">
        <v>101</v>
      </c>
      <c r="T1301" s="19"/>
      <c r="U1301" s="25"/>
      <c r="V1301" s="25"/>
      <c r="W1301" s="4"/>
      <c r="X1301" s="4"/>
      <c r="Y1301" s="4"/>
      <c r="Z1301" s="4"/>
    </row>
    <row r="1302" ht="15.0" hidden="1" customHeight="1">
      <c r="A1302" s="19" t="s">
        <v>10315</v>
      </c>
      <c r="B1302" s="19" t="s">
        <v>10315</v>
      </c>
      <c r="C1302" s="20" t="s">
        <v>10316</v>
      </c>
      <c r="D1302" s="21" t="s">
        <v>1588</v>
      </c>
      <c r="E1302" s="20" t="s">
        <v>89</v>
      </c>
      <c r="F1302" s="21">
        <v>2006.0</v>
      </c>
      <c r="G1302" s="21" t="s">
        <v>10317</v>
      </c>
      <c r="H1302" s="23" t="s">
        <v>10318</v>
      </c>
      <c r="I1302" s="21" t="s">
        <v>10319</v>
      </c>
      <c r="J1302" s="24" t="s">
        <v>10320</v>
      </c>
      <c r="K1302" s="19"/>
      <c r="L1302" s="19"/>
      <c r="M1302" s="19" t="s">
        <v>110</v>
      </c>
      <c r="N1302" s="19"/>
      <c r="O1302" s="19"/>
      <c r="P1302" s="19"/>
      <c r="Q1302" s="25" t="s">
        <v>827</v>
      </c>
      <c r="R1302" s="25">
        <v>49.0</v>
      </c>
      <c r="S1302" s="19" t="s">
        <v>101</v>
      </c>
      <c r="T1302" s="19"/>
      <c r="U1302" s="25"/>
      <c r="V1302" s="25"/>
      <c r="W1302" s="4"/>
      <c r="X1302" s="4"/>
      <c r="Y1302" s="4"/>
      <c r="Z1302" s="4"/>
    </row>
    <row r="1303" ht="15.0" hidden="1" customHeight="1">
      <c r="A1303" s="19" t="s">
        <v>10321</v>
      </c>
      <c r="B1303" s="19" t="s">
        <v>10322</v>
      </c>
      <c r="C1303" s="20" t="s">
        <v>3932</v>
      </c>
      <c r="D1303" s="20" t="s">
        <v>88</v>
      </c>
      <c r="E1303" s="21" t="s">
        <v>89</v>
      </c>
      <c r="F1303" s="22">
        <v>38718.0</v>
      </c>
      <c r="G1303" s="21" t="s">
        <v>10323</v>
      </c>
      <c r="H1303" s="23" t="s">
        <v>10324</v>
      </c>
      <c r="I1303" s="21" t="s">
        <v>10325</v>
      </c>
      <c r="J1303" s="24" t="s">
        <v>10326</v>
      </c>
      <c r="K1303" s="19"/>
      <c r="L1303" s="19"/>
      <c r="M1303" s="19" t="s">
        <v>110</v>
      </c>
      <c r="N1303" s="19"/>
      <c r="O1303" s="19"/>
      <c r="P1303" s="19"/>
      <c r="Q1303" s="25" t="s">
        <v>10327</v>
      </c>
      <c r="R1303" s="25">
        <v>2.0</v>
      </c>
      <c r="S1303" s="19" t="s">
        <v>101</v>
      </c>
      <c r="T1303" s="19"/>
      <c r="U1303" s="25"/>
      <c r="V1303" s="25"/>
      <c r="W1303" s="4"/>
      <c r="X1303" s="4"/>
      <c r="Y1303" s="4"/>
      <c r="Z1303" s="4"/>
    </row>
    <row r="1304" ht="15.0" hidden="1" customHeight="1">
      <c r="A1304" s="21" t="s">
        <v>10328</v>
      </c>
      <c r="B1304" s="19"/>
      <c r="C1304" s="21" t="s">
        <v>10329</v>
      </c>
      <c r="D1304" s="21" t="s">
        <v>88</v>
      </c>
      <c r="E1304" s="21" t="s">
        <v>89</v>
      </c>
      <c r="F1304" s="21">
        <v>1987.0</v>
      </c>
      <c r="G1304" s="21"/>
      <c r="H1304" s="23" t="s">
        <v>10330</v>
      </c>
      <c r="I1304" s="19"/>
      <c r="J1304" s="19"/>
      <c r="K1304" s="19"/>
      <c r="L1304" s="19"/>
      <c r="M1304" s="21" t="s">
        <v>110</v>
      </c>
      <c r="N1304" s="19"/>
      <c r="O1304" s="19"/>
      <c r="P1304" s="19"/>
      <c r="Q1304" s="25"/>
      <c r="R1304" s="25"/>
      <c r="S1304" s="21" t="s">
        <v>101</v>
      </c>
      <c r="T1304" s="19"/>
      <c r="U1304" s="25"/>
      <c r="V1304" s="25"/>
      <c r="W1304" s="4"/>
      <c r="X1304" s="4"/>
      <c r="Y1304" s="4"/>
      <c r="Z1304" s="4"/>
    </row>
    <row r="1305" ht="15.0" hidden="1" customHeight="1">
      <c r="A1305" s="19" t="s">
        <v>10331</v>
      </c>
      <c r="B1305" s="19" t="s">
        <v>10331</v>
      </c>
      <c r="C1305" s="20" t="s">
        <v>10332</v>
      </c>
      <c r="D1305" s="21" t="s">
        <v>1119</v>
      </c>
      <c r="E1305" s="21" t="s">
        <v>89</v>
      </c>
      <c r="F1305" s="21">
        <v>2015.0</v>
      </c>
      <c r="G1305" s="21" t="s">
        <v>10333</v>
      </c>
      <c r="H1305" s="23" t="s">
        <v>10334</v>
      </c>
      <c r="I1305" s="19"/>
      <c r="J1305" s="19"/>
      <c r="K1305" s="19"/>
      <c r="L1305" s="19"/>
      <c r="M1305" s="19" t="s">
        <v>110</v>
      </c>
      <c r="N1305" s="19"/>
      <c r="O1305" s="19"/>
      <c r="P1305" s="19"/>
      <c r="Q1305" s="25" t="s">
        <v>10335</v>
      </c>
      <c r="R1305" s="25">
        <v>1.0</v>
      </c>
      <c r="S1305" s="19" t="s">
        <v>101</v>
      </c>
      <c r="T1305" s="19"/>
      <c r="U1305" s="25"/>
      <c r="V1305" s="25"/>
      <c r="W1305" s="4"/>
      <c r="X1305" s="4"/>
      <c r="Y1305" s="4"/>
      <c r="Z1305" s="4"/>
    </row>
    <row r="1306" ht="15.0" hidden="1" customHeight="1">
      <c r="A1306" s="19" t="s">
        <v>10336</v>
      </c>
      <c r="B1306" s="19" t="s">
        <v>10337</v>
      </c>
      <c r="C1306" s="26"/>
      <c r="D1306" s="19"/>
      <c r="E1306" s="20" t="s">
        <v>3212</v>
      </c>
      <c r="F1306" s="21">
        <v>2013.0</v>
      </c>
      <c r="G1306" s="21" t="s">
        <v>10338</v>
      </c>
      <c r="H1306" s="23" t="s">
        <v>10339</v>
      </c>
      <c r="I1306" s="21" t="s">
        <v>10340</v>
      </c>
      <c r="J1306" s="24" t="s">
        <v>10341</v>
      </c>
      <c r="K1306" s="19"/>
      <c r="L1306" s="19"/>
      <c r="M1306" s="19" t="s">
        <v>110</v>
      </c>
      <c r="N1306" s="19"/>
      <c r="O1306" s="19"/>
      <c r="P1306" s="19"/>
      <c r="Q1306" s="25"/>
      <c r="R1306" s="25"/>
      <c r="S1306" s="19" t="s">
        <v>101</v>
      </c>
      <c r="T1306" s="19"/>
      <c r="U1306" s="25"/>
      <c r="V1306" s="25"/>
      <c r="W1306" s="4"/>
      <c r="X1306" s="4"/>
      <c r="Y1306" s="4"/>
      <c r="Z1306" s="4"/>
    </row>
    <row r="1307" ht="15.0" hidden="1" customHeight="1">
      <c r="A1307" s="19" t="s">
        <v>10342</v>
      </c>
      <c r="B1307" s="19" t="s">
        <v>10343</v>
      </c>
      <c r="C1307" s="20" t="s">
        <v>340</v>
      </c>
      <c r="D1307" s="20" t="s">
        <v>88</v>
      </c>
      <c r="E1307" s="21" t="s">
        <v>89</v>
      </c>
      <c r="F1307" s="22">
        <v>41214.0</v>
      </c>
      <c r="G1307" s="21" t="s">
        <v>10344</v>
      </c>
      <c r="H1307" s="23" t="s">
        <v>10345</v>
      </c>
      <c r="I1307" s="21" t="s">
        <v>10346</v>
      </c>
      <c r="J1307" s="24" t="s">
        <v>10347</v>
      </c>
      <c r="K1307" s="19"/>
      <c r="L1307" s="19"/>
      <c r="M1307" s="19" t="s">
        <v>110</v>
      </c>
      <c r="N1307" s="19"/>
      <c r="O1307" s="19" t="s">
        <v>9861</v>
      </c>
      <c r="P1307" s="19" t="s">
        <v>10348</v>
      </c>
      <c r="Q1307" s="25" t="s">
        <v>3239</v>
      </c>
      <c r="R1307" s="25">
        <v>126.0</v>
      </c>
      <c r="S1307" s="19" t="s">
        <v>101</v>
      </c>
      <c r="T1307" s="19"/>
      <c r="U1307" s="25"/>
      <c r="V1307" s="25"/>
      <c r="W1307" s="4"/>
      <c r="X1307" s="4"/>
      <c r="Y1307" s="4"/>
      <c r="Z1307" s="4"/>
    </row>
    <row r="1308" ht="15.0" hidden="1" customHeight="1">
      <c r="A1308" s="19" t="s">
        <v>10349</v>
      </c>
      <c r="B1308" s="19" t="s">
        <v>10349</v>
      </c>
      <c r="C1308" s="26"/>
      <c r="D1308" s="19"/>
      <c r="E1308" s="20" t="s">
        <v>1340</v>
      </c>
      <c r="F1308" s="22">
        <v>39670.0</v>
      </c>
      <c r="G1308" s="21" t="s">
        <v>10350</v>
      </c>
      <c r="H1308" s="30" t="s">
        <v>10351</v>
      </c>
      <c r="I1308" s="21" t="s">
        <v>10352</v>
      </c>
      <c r="J1308" s="24" t="s">
        <v>10353</v>
      </c>
      <c r="K1308" s="19"/>
      <c r="L1308" s="19"/>
      <c r="M1308" s="19" t="s">
        <v>110</v>
      </c>
      <c r="N1308" s="19"/>
      <c r="O1308" s="19"/>
      <c r="P1308" s="19"/>
      <c r="Q1308" s="25" t="s">
        <v>147</v>
      </c>
      <c r="R1308" s="25">
        <v>30.0</v>
      </c>
      <c r="S1308" s="19" t="s">
        <v>101</v>
      </c>
      <c r="T1308" s="19"/>
      <c r="U1308" s="25"/>
      <c r="V1308" s="25"/>
      <c r="W1308" s="4"/>
      <c r="X1308" s="4"/>
      <c r="Y1308" s="4"/>
      <c r="Z1308" s="4"/>
    </row>
    <row r="1309" ht="15.0" hidden="1" customHeight="1">
      <c r="A1309" s="19" t="s">
        <v>10354</v>
      </c>
      <c r="B1309" s="19" t="s">
        <v>10354</v>
      </c>
      <c r="C1309" s="20" t="s">
        <v>10355</v>
      </c>
      <c r="D1309" s="20" t="s">
        <v>10356</v>
      </c>
      <c r="E1309" s="20" t="s">
        <v>126</v>
      </c>
      <c r="F1309" s="21">
        <v>2011.0</v>
      </c>
      <c r="G1309" s="21" t="s">
        <v>10357</v>
      </c>
      <c r="H1309" s="23" t="s">
        <v>10358</v>
      </c>
      <c r="I1309" s="21" t="s">
        <v>10359</v>
      </c>
      <c r="J1309" s="24" t="s">
        <v>10360</v>
      </c>
      <c r="K1309" s="19"/>
      <c r="L1309" s="19"/>
      <c r="M1309" s="19" t="s">
        <v>110</v>
      </c>
      <c r="N1309" s="19"/>
      <c r="O1309" s="19" t="s">
        <v>635</v>
      </c>
      <c r="P1309" s="19"/>
      <c r="Q1309" s="25" t="s">
        <v>901</v>
      </c>
      <c r="R1309" s="25" t="s">
        <v>112</v>
      </c>
      <c r="S1309" s="19" t="s">
        <v>159</v>
      </c>
      <c r="T1309" s="19" t="s">
        <v>10361</v>
      </c>
      <c r="U1309" s="36"/>
      <c r="V1309" s="36">
        <v>43581.0</v>
      </c>
      <c r="W1309" s="4"/>
      <c r="X1309" s="4"/>
      <c r="Y1309" s="4"/>
      <c r="Z1309" s="4"/>
    </row>
    <row r="1310" ht="15.0" hidden="1" customHeight="1">
      <c r="A1310" s="19" t="s">
        <v>10362</v>
      </c>
      <c r="B1310" s="19" t="s">
        <v>10363</v>
      </c>
      <c r="C1310" s="20" t="s">
        <v>4784</v>
      </c>
      <c r="D1310" s="20" t="s">
        <v>1119</v>
      </c>
      <c r="E1310" s="20" t="s">
        <v>89</v>
      </c>
      <c r="F1310" s="21">
        <v>2003.0</v>
      </c>
      <c r="G1310" s="21" t="s">
        <v>10364</v>
      </c>
      <c r="H1310" s="23" t="s">
        <v>10365</v>
      </c>
      <c r="I1310" s="21" t="s">
        <v>10366</v>
      </c>
      <c r="J1310" s="24" t="s">
        <v>10367</v>
      </c>
      <c r="K1310" s="19"/>
      <c r="L1310" s="19"/>
      <c r="M1310" s="19" t="s">
        <v>110</v>
      </c>
      <c r="N1310" s="19"/>
      <c r="O1310" s="19"/>
      <c r="P1310" s="19"/>
      <c r="Q1310" s="25" t="s">
        <v>203</v>
      </c>
      <c r="R1310" s="25">
        <v>13.0</v>
      </c>
      <c r="S1310" s="19" t="s">
        <v>101</v>
      </c>
      <c r="T1310" s="19"/>
      <c r="U1310" s="25"/>
      <c r="V1310" s="25"/>
      <c r="W1310" s="4"/>
      <c r="X1310" s="4"/>
      <c r="Y1310" s="4"/>
      <c r="Z1310" s="4"/>
    </row>
    <row r="1311" ht="15.0" hidden="1" customHeight="1">
      <c r="A1311" s="19" t="s">
        <v>10368</v>
      </c>
      <c r="B1311" s="19" t="s">
        <v>10368</v>
      </c>
      <c r="C1311" s="20" t="s">
        <v>4724</v>
      </c>
      <c r="D1311" s="20" t="s">
        <v>4367</v>
      </c>
      <c r="E1311" s="20" t="s">
        <v>89</v>
      </c>
      <c r="F1311" s="19"/>
      <c r="G1311" s="21" t="s">
        <v>10369</v>
      </c>
      <c r="H1311" s="23" t="s">
        <v>10370</v>
      </c>
      <c r="I1311" s="19"/>
      <c r="J1311" s="19"/>
      <c r="K1311" s="19"/>
      <c r="L1311" s="19"/>
      <c r="M1311" s="19" t="s">
        <v>110</v>
      </c>
      <c r="N1311" s="19"/>
      <c r="O1311" s="19"/>
      <c r="P1311" s="19"/>
      <c r="Q1311" s="25" t="s">
        <v>147</v>
      </c>
      <c r="R1311" s="25">
        <v>29.0</v>
      </c>
      <c r="S1311" s="19" t="s">
        <v>101</v>
      </c>
      <c r="T1311" s="19"/>
      <c r="U1311" s="25"/>
      <c r="V1311" s="25"/>
      <c r="W1311" s="4"/>
      <c r="X1311" s="4"/>
      <c r="Y1311" s="4"/>
      <c r="Z1311" s="4"/>
    </row>
    <row r="1312" ht="15.0" hidden="1" customHeight="1">
      <c r="A1312" s="19" t="s">
        <v>10371</v>
      </c>
      <c r="B1312" s="19" t="s">
        <v>10372</v>
      </c>
      <c r="C1312" s="20" t="s">
        <v>6419</v>
      </c>
      <c r="D1312" s="20" t="s">
        <v>920</v>
      </c>
      <c r="E1312" s="20" t="s">
        <v>89</v>
      </c>
      <c r="F1312" s="21">
        <v>1996.0</v>
      </c>
      <c r="G1312" s="21" t="s">
        <v>10373</v>
      </c>
      <c r="H1312" s="23" t="s">
        <v>10374</v>
      </c>
      <c r="I1312" s="21" t="s">
        <v>10375</v>
      </c>
      <c r="J1312" s="24" t="s">
        <v>10376</v>
      </c>
      <c r="K1312" s="19"/>
      <c r="L1312" s="19"/>
      <c r="M1312" s="19" t="s">
        <v>110</v>
      </c>
      <c r="N1312" s="19"/>
      <c r="O1312" s="19"/>
      <c r="P1312" s="19"/>
      <c r="Q1312" s="25" t="s">
        <v>3896</v>
      </c>
      <c r="R1312" s="25">
        <v>76.0</v>
      </c>
      <c r="S1312" s="19" t="s">
        <v>101</v>
      </c>
      <c r="T1312" s="19"/>
      <c r="U1312" s="25"/>
      <c r="V1312" s="25"/>
      <c r="W1312" s="4"/>
      <c r="X1312" s="4"/>
      <c r="Y1312" s="4"/>
      <c r="Z1312" s="4"/>
    </row>
    <row r="1313" ht="15.0" hidden="1" customHeight="1">
      <c r="A1313" s="19" t="s">
        <v>10377</v>
      </c>
      <c r="B1313" s="19" t="s">
        <v>10378</v>
      </c>
      <c r="C1313" s="20" t="s">
        <v>87</v>
      </c>
      <c r="D1313" s="20" t="s">
        <v>88</v>
      </c>
      <c r="E1313" s="20" t="s">
        <v>89</v>
      </c>
      <c r="F1313" s="21">
        <v>2013.0</v>
      </c>
      <c r="G1313" s="21" t="s">
        <v>10379</v>
      </c>
      <c r="H1313" s="23" t="s">
        <v>10380</v>
      </c>
      <c r="I1313" s="21" t="s">
        <v>10381</v>
      </c>
      <c r="J1313" s="24" t="s">
        <v>10382</v>
      </c>
      <c r="K1313" s="19" t="s">
        <v>10383</v>
      </c>
      <c r="L1313" s="24" t="s">
        <v>10384</v>
      </c>
      <c r="M1313" s="19" t="s">
        <v>110</v>
      </c>
      <c r="N1313" s="19"/>
      <c r="O1313" s="19" t="s">
        <v>4804</v>
      </c>
      <c r="P1313" s="19" t="s">
        <v>3545</v>
      </c>
      <c r="Q1313" s="25" t="s">
        <v>223</v>
      </c>
      <c r="R1313" s="25">
        <v>45.0</v>
      </c>
      <c r="S1313" s="19" t="s">
        <v>101</v>
      </c>
      <c r="T1313" s="19"/>
      <c r="U1313" s="25"/>
      <c r="V1313" s="25"/>
      <c r="W1313" s="4"/>
      <c r="X1313" s="4"/>
      <c r="Y1313" s="4"/>
      <c r="Z1313" s="4"/>
    </row>
    <row r="1314" ht="15.0" hidden="1" customHeight="1">
      <c r="A1314" s="19" t="s">
        <v>10385</v>
      </c>
      <c r="B1314" s="19" t="s">
        <v>10386</v>
      </c>
      <c r="C1314" s="20" t="s">
        <v>115</v>
      </c>
      <c r="D1314" s="20" t="s">
        <v>115</v>
      </c>
      <c r="E1314" s="20" t="s">
        <v>89</v>
      </c>
      <c r="F1314" s="21">
        <v>2008.0</v>
      </c>
      <c r="G1314" s="21" t="s">
        <v>10387</v>
      </c>
      <c r="H1314" s="30" t="s">
        <v>10388</v>
      </c>
      <c r="I1314" s="21" t="s">
        <v>10389</v>
      </c>
      <c r="J1314" s="24" t="s">
        <v>10390</v>
      </c>
      <c r="K1314" s="19"/>
      <c r="L1314" s="19"/>
      <c r="M1314" s="19" t="s">
        <v>110</v>
      </c>
      <c r="N1314" s="19"/>
      <c r="O1314" s="19" t="s">
        <v>10391</v>
      </c>
      <c r="P1314" s="19" t="s">
        <v>10392</v>
      </c>
      <c r="Q1314" s="25" t="s">
        <v>408</v>
      </c>
      <c r="R1314" s="25">
        <v>50.0</v>
      </c>
      <c r="S1314" s="19" t="s">
        <v>101</v>
      </c>
      <c r="T1314" s="19"/>
      <c r="U1314" s="25"/>
      <c r="V1314" s="25"/>
      <c r="W1314" s="4"/>
      <c r="X1314" s="4"/>
      <c r="Y1314" s="4"/>
      <c r="Z1314" s="4"/>
    </row>
    <row r="1315" ht="15.0" hidden="1" customHeight="1">
      <c r="A1315" s="19" t="s">
        <v>10393</v>
      </c>
      <c r="B1315" s="19" t="s">
        <v>10394</v>
      </c>
      <c r="C1315" s="20" t="s">
        <v>10395</v>
      </c>
      <c r="D1315" s="20" t="s">
        <v>6188</v>
      </c>
      <c r="E1315" s="20" t="s">
        <v>89</v>
      </c>
      <c r="F1315" s="21">
        <v>1999.0</v>
      </c>
      <c r="G1315" s="21" t="s">
        <v>10396</v>
      </c>
      <c r="H1315" s="23" t="s">
        <v>10397</v>
      </c>
      <c r="I1315" s="21" t="s">
        <v>10398</v>
      </c>
      <c r="J1315" s="24" t="s">
        <v>10399</v>
      </c>
      <c r="K1315" s="19" t="s">
        <v>10400</v>
      </c>
      <c r="L1315" s="24" t="s">
        <v>10401</v>
      </c>
      <c r="M1315" s="19" t="s">
        <v>110</v>
      </c>
      <c r="N1315" s="19"/>
      <c r="O1315" s="19"/>
      <c r="P1315" s="19"/>
      <c r="Q1315" s="25" t="s">
        <v>158</v>
      </c>
      <c r="R1315" s="25">
        <v>61.0</v>
      </c>
      <c r="S1315" s="19" t="s">
        <v>101</v>
      </c>
      <c r="T1315" s="19"/>
      <c r="U1315" s="25"/>
      <c r="V1315" s="25"/>
      <c r="W1315" s="4"/>
      <c r="X1315" s="4"/>
      <c r="Y1315" s="4"/>
      <c r="Z1315" s="4"/>
    </row>
    <row r="1316" ht="15.0" customHeight="1">
      <c r="A1316" s="19" t="s">
        <v>10402</v>
      </c>
      <c r="B1316" s="19" t="s">
        <v>10403</v>
      </c>
      <c r="C1316" s="20" t="s">
        <v>10404</v>
      </c>
      <c r="D1316" s="20" t="s">
        <v>10405</v>
      </c>
      <c r="E1316" s="20" t="s">
        <v>1855</v>
      </c>
      <c r="F1316" s="21">
        <v>1997.0</v>
      </c>
      <c r="G1316" s="21" t="s">
        <v>10406</v>
      </c>
      <c r="H1316" s="30" t="s">
        <v>10407</v>
      </c>
      <c r="I1316" s="21" t="s">
        <v>10408</v>
      </c>
      <c r="J1316" s="24" t="s">
        <v>10409</v>
      </c>
      <c r="K1316" s="19" t="s">
        <v>10410</v>
      </c>
      <c r="L1316" s="24" t="s">
        <v>10411</v>
      </c>
      <c r="M1316" s="19" t="s">
        <v>96</v>
      </c>
      <c r="N1316" s="19" t="s">
        <v>10412</v>
      </c>
      <c r="O1316" s="19"/>
      <c r="P1316" s="19"/>
      <c r="Q1316" s="25"/>
      <c r="R1316" s="25" t="s">
        <v>112</v>
      </c>
      <c r="S1316" s="19" t="s">
        <v>159</v>
      </c>
      <c r="T1316" s="19" t="s">
        <v>10413</v>
      </c>
      <c r="U1316" s="36"/>
      <c r="V1316" s="36">
        <v>42912.0</v>
      </c>
      <c r="W1316" s="4"/>
      <c r="X1316" s="4"/>
      <c r="Y1316" s="4"/>
      <c r="Z1316" s="4"/>
    </row>
    <row r="1317" ht="15.0" hidden="1" customHeight="1">
      <c r="A1317" s="19" t="s">
        <v>10414</v>
      </c>
      <c r="B1317" s="19" t="s">
        <v>10415</v>
      </c>
      <c r="C1317" s="20" t="s">
        <v>894</v>
      </c>
      <c r="D1317" s="20" t="s">
        <v>773</v>
      </c>
      <c r="E1317" s="20" t="s">
        <v>151</v>
      </c>
      <c r="F1317" s="37">
        <v>42309.0</v>
      </c>
      <c r="G1317" s="21" t="s">
        <v>10416</v>
      </c>
      <c r="H1317" s="23" t="s">
        <v>10417</v>
      </c>
      <c r="I1317" s="21" t="s">
        <v>10418</v>
      </c>
      <c r="J1317" s="24" t="s">
        <v>10419</v>
      </c>
      <c r="K1317" s="19" t="s">
        <v>10420</v>
      </c>
      <c r="L1317" s="24" t="s">
        <v>10421</v>
      </c>
      <c r="M1317" s="19" t="s">
        <v>110</v>
      </c>
      <c r="N1317" s="19"/>
      <c r="O1317" s="19" t="s">
        <v>731</v>
      </c>
      <c r="P1317" s="19" t="s">
        <v>10422</v>
      </c>
      <c r="Q1317" s="25" t="s">
        <v>537</v>
      </c>
      <c r="R1317" s="25">
        <v>60.0</v>
      </c>
      <c r="S1317" s="19" t="s">
        <v>101</v>
      </c>
      <c r="T1317" s="19"/>
      <c r="U1317" s="25"/>
      <c r="V1317" s="25"/>
      <c r="W1317" s="4"/>
      <c r="X1317" s="4"/>
      <c r="Y1317" s="4"/>
      <c r="Z1317" s="4"/>
    </row>
    <row r="1318" ht="15.0" hidden="1" customHeight="1">
      <c r="A1318" s="19" t="s">
        <v>10423</v>
      </c>
      <c r="B1318" s="19" t="s">
        <v>10424</v>
      </c>
      <c r="C1318" s="20" t="s">
        <v>1199</v>
      </c>
      <c r="D1318" s="20" t="s">
        <v>207</v>
      </c>
      <c r="E1318" s="20" t="s">
        <v>89</v>
      </c>
      <c r="F1318" s="21">
        <v>2015.0</v>
      </c>
      <c r="G1318" s="21" t="s">
        <v>10425</v>
      </c>
      <c r="H1318" s="23" t="s">
        <v>10426</v>
      </c>
      <c r="I1318" s="21" t="s">
        <v>10427</v>
      </c>
      <c r="J1318" s="24" t="s">
        <v>10428</v>
      </c>
      <c r="K1318" s="19"/>
      <c r="L1318" s="19"/>
      <c r="M1318" s="19" t="s">
        <v>110</v>
      </c>
      <c r="N1318" s="19"/>
      <c r="O1318" s="19"/>
      <c r="P1318" s="19"/>
      <c r="Q1318" s="25" t="s">
        <v>474</v>
      </c>
      <c r="R1318" s="25" t="s">
        <v>112</v>
      </c>
      <c r="S1318" s="19" t="s">
        <v>159</v>
      </c>
      <c r="T1318" s="19" t="s">
        <v>10429</v>
      </c>
      <c r="U1318" s="36"/>
      <c r="V1318" s="36">
        <v>43993.0</v>
      </c>
      <c r="W1318" s="4"/>
      <c r="X1318" s="4"/>
      <c r="Y1318" s="4"/>
      <c r="Z1318" s="4"/>
    </row>
    <row r="1319" ht="15.0" hidden="1" customHeight="1">
      <c r="A1319" s="19" t="s">
        <v>10430</v>
      </c>
      <c r="B1319" s="19" t="s">
        <v>10431</v>
      </c>
      <c r="C1319" s="20" t="s">
        <v>10432</v>
      </c>
      <c r="D1319" s="20" t="s">
        <v>1094</v>
      </c>
      <c r="E1319" s="20" t="s">
        <v>151</v>
      </c>
      <c r="F1319" s="21">
        <v>1991.0</v>
      </c>
      <c r="G1319" s="21" t="s">
        <v>10433</v>
      </c>
      <c r="H1319" s="19"/>
      <c r="I1319" s="21" t="s">
        <v>10434</v>
      </c>
      <c r="J1319" s="24" t="s">
        <v>10435</v>
      </c>
      <c r="K1319" s="19"/>
      <c r="L1319" s="19"/>
      <c r="M1319" s="19" t="s">
        <v>110</v>
      </c>
      <c r="N1319" s="19"/>
      <c r="O1319" s="19" t="s">
        <v>635</v>
      </c>
      <c r="P1319" s="19" t="s">
        <v>257</v>
      </c>
      <c r="Q1319" s="25" t="s">
        <v>266</v>
      </c>
      <c r="R1319" s="25" t="s">
        <v>3626</v>
      </c>
      <c r="S1319" s="19" t="s">
        <v>159</v>
      </c>
      <c r="T1319" s="19" t="s">
        <v>10436</v>
      </c>
      <c r="U1319" s="36"/>
      <c r="V1319" s="36">
        <v>40212.0</v>
      </c>
      <c r="W1319" s="4"/>
      <c r="X1319" s="4"/>
      <c r="Y1319" s="4"/>
      <c r="Z1319" s="4"/>
    </row>
    <row r="1320" ht="15.0" hidden="1" customHeight="1">
      <c r="A1320" s="19" t="s">
        <v>10437</v>
      </c>
      <c r="B1320" s="19" t="s">
        <v>10438</v>
      </c>
      <c r="C1320" s="20" t="s">
        <v>10439</v>
      </c>
      <c r="D1320" s="20" t="s">
        <v>10440</v>
      </c>
      <c r="E1320" s="20" t="s">
        <v>140</v>
      </c>
      <c r="F1320" s="21">
        <v>2010.0</v>
      </c>
      <c r="G1320" s="21" t="s">
        <v>10441</v>
      </c>
      <c r="H1320" s="23" t="s">
        <v>10442</v>
      </c>
      <c r="I1320" s="19"/>
      <c r="J1320" s="19"/>
      <c r="K1320" s="19"/>
      <c r="L1320" s="19"/>
      <c r="M1320" s="19" t="s">
        <v>110</v>
      </c>
      <c r="N1320" s="19"/>
      <c r="O1320" s="19"/>
      <c r="P1320" s="19"/>
      <c r="Q1320" s="25" t="s">
        <v>158</v>
      </c>
      <c r="R1320" s="25">
        <v>36.0</v>
      </c>
      <c r="S1320" s="19" t="s">
        <v>101</v>
      </c>
      <c r="T1320" s="19"/>
      <c r="U1320" s="25"/>
      <c r="V1320" s="25"/>
      <c r="W1320" s="4"/>
      <c r="X1320" s="4"/>
      <c r="Y1320" s="4"/>
      <c r="Z1320" s="4"/>
    </row>
    <row r="1321" ht="15.0" hidden="1" customHeight="1">
      <c r="A1321" s="19" t="s">
        <v>10443</v>
      </c>
      <c r="B1321" s="19" t="s">
        <v>10444</v>
      </c>
      <c r="C1321" s="20" t="s">
        <v>653</v>
      </c>
      <c r="D1321" s="20" t="s">
        <v>654</v>
      </c>
      <c r="E1321" s="20" t="s">
        <v>655</v>
      </c>
      <c r="F1321" s="22">
        <v>35612.0</v>
      </c>
      <c r="G1321" s="21" t="s">
        <v>10445</v>
      </c>
      <c r="H1321" s="23" t="s">
        <v>10446</v>
      </c>
      <c r="I1321" s="19"/>
      <c r="J1321" s="19"/>
      <c r="K1321" s="19"/>
      <c r="L1321" s="19"/>
      <c r="M1321" s="19" t="s">
        <v>110</v>
      </c>
      <c r="N1321" s="19"/>
      <c r="O1321" s="19"/>
      <c r="P1321" s="19"/>
      <c r="Q1321" s="25" t="s">
        <v>10447</v>
      </c>
      <c r="R1321" s="25" t="s">
        <v>465</v>
      </c>
      <c r="S1321" s="19" t="s">
        <v>101</v>
      </c>
      <c r="T1321" s="19"/>
      <c r="U1321" s="25"/>
      <c r="V1321" s="25"/>
      <c r="W1321" s="4"/>
      <c r="X1321" s="4"/>
      <c r="Y1321" s="4"/>
      <c r="Z1321" s="4"/>
    </row>
    <row r="1322" ht="15.0" hidden="1" customHeight="1">
      <c r="A1322" s="19" t="s">
        <v>10448</v>
      </c>
      <c r="B1322" s="19" t="s">
        <v>10449</v>
      </c>
      <c r="C1322" s="20" t="s">
        <v>3636</v>
      </c>
      <c r="D1322" s="20" t="s">
        <v>3637</v>
      </c>
      <c r="E1322" s="20" t="s">
        <v>3621</v>
      </c>
      <c r="F1322" s="21">
        <v>2014.0</v>
      </c>
      <c r="G1322" s="21" t="s">
        <v>10450</v>
      </c>
      <c r="H1322" s="23" t="s">
        <v>10451</v>
      </c>
      <c r="I1322" s="21" t="s">
        <v>10452</v>
      </c>
      <c r="J1322" s="19"/>
      <c r="K1322" s="19"/>
      <c r="L1322" s="19"/>
      <c r="M1322" s="19" t="s">
        <v>110</v>
      </c>
      <c r="N1322" s="19"/>
      <c r="O1322" s="19" t="s">
        <v>371</v>
      </c>
      <c r="P1322" s="19" t="s">
        <v>1484</v>
      </c>
      <c r="Q1322" s="25" t="s">
        <v>2416</v>
      </c>
      <c r="R1322" s="25" t="s">
        <v>465</v>
      </c>
      <c r="S1322" s="19" t="s">
        <v>101</v>
      </c>
      <c r="T1322" s="19"/>
      <c r="U1322" s="25"/>
      <c r="V1322" s="25"/>
      <c r="W1322" s="4"/>
      <c r="X1322" s="4"/>
      <c r="Y1322" s="4"/>
      <c r="Z1322" s="4"/>
    </row>
    <row r="1323" ht="15.0" hidden="1" customHeight="1">
      <c r="A1323" s="19" t="s">
        <v>10453</v>
      </c>
      <c r="B1323" s="19" t="s">
        <v>10453</v>
      </c>
      <c r="C1323" s="20" t="s">
        <v>1392</v>
      </c>
      <c r="D1323" s="20" t="s">
        <v>88</v>
      </c>
      <c r="E1323" s="20" t="s">
        <v>89</v>
      </c>
      <c r="F1323" s="21">
        <v>2011.0</v>
      </c>
      <c r="G1323" s="21" t="s">
        <v>10454</v>
      </c>
      <c r="H1323" s="30" t="s">
        <v>10455</v>
      </c>
      <c r="I1323" s="21" t="s">
        <v>10456</v>
      </c>
      <c r="J1323" s="24" t="s">
        <v>10457</v>
      </c>
      <c r="K1323" s="19"/>
      <c r="L1323" s="19"/>
      <c r="M1323" s="19" t="s">
        <v>110</v>
      </c>
      <c r="N1323" s="19"/>
      <c r="O1323" s="19"/>
      <c r="P1323" s="19"/>
      <c r="Q1323" s="25" t="s">
        <v>474</v>
      </c>
      <c r="R1323" s="25" t="s">
        <v>112</v>
      </c>
      <c r="S1323" s="19" t="s">
        <v>101</v>
      </c>
      <c r="T1323" s="19"/>
      <c r="U1323" s="25"/>
      <c r="V1323" s="25"/>
      <c r="W1323" s="4"/>
      <c r="X1323" s="4"/>
      <c r="Y1323" s="4"/>
      <c r="Z1323" s="4"/>
    </row>
    <row r="1324" ht="15.0" hidden="1" customHeight="1">
      <c r="A1324" s="19" t="s">
        <v>10458</v>
      </c>
      <c r="B1324" s="19" t="s">
        <v>10459</v>
      </c>
      <c r="C1324" s="20" t="s">
        <v>5670</v>
      </c>
      <c r="D1324" s="20" t="s">
        <v>1119</v>
      </c>
      <c r="E1324" s="20" t="s">
        <v>89</v>
      </c>
      <c r="F1324" s="21">
        <v>2017.0</v>
      </c>
      <c r="G1324" s="21" t="s">
        <v>10460</v>
      </c>
      <c r="H1324" s="30" t="s">
        <v>10461</v>
      </c>
      <c r="I1324" s="21" t="s">
        <v>10462</v>
      </c>
      <c r="J1324" s="24" t="s">
        <v>10463</v>
      </c>
      <c r="K1324" s="19"/>
      <c r="L1324" s="19"/>
      <c r="M1324" s="19" t="s">
        <v>110</v>
      </c>
      <c r="N1324" s="19"/>
      <c r="O1324" s="19"/>
      <c r="P1324" s="19"/>
      <c r="Q1324" s="25" t="s">
        <v>10464</v>
      </c>
      <c r="R1324" s="29">
        <v>3500.0</v>
      </c>
      <c r="S1324" s="19" t="s">
        <v>159</v>
      </c>
      <c r="T1324" s="19" t="s">
        <v>10465</v>
      </c>
      <c r="U1324" s="36"/>
      <c r="V1324" s="36">
        <v>42853.0</v>
      </c>
      <c r="W1324" s="4"/>
      <c r="X1324" s="4"/>
      <c r="Y1324" s="4"/>
      <c r="Z1324" s="4"/>
    </row>
    <row r="1325" ht="15.0" hidden="1" customHeight="1">
      <c r="A1325" s="19" t="s">
        <v>10466</v>
      </c>
      <c r="B1325" s="19" t="s">
        <v>10467</v>
      </c>
      <c r="C1325" s="20" t="s">
        <v>1094</v>
      </c>
      <c r="D1325" s="20" t="s">
        <v>1094</v>
      </c>
      <c r="E1325" s="20" t="s">
        <v>151</v>
      </c>
      <c r="F1325" s="21">
        <v>2015.0</v>
      </c>
      <c r="G1325" s="21" t="s">
        <v>10468</v>
      </c>
      <c r="H1325" s="30" t="s">
        <v>10469</v>
      </c>
      <c r="I1325" s="21" t="s">
        <v>10470</v>
      </c>
      <c r="J1325" s="24" t="s">
        <v>10471</v>
      </c>
      <c r="K1325" s="19" t="s">
        <v>10472</v>
      </c>
      <c r="L1325" s="24" t="s">
        <v>10473</v>
      </c>
      <c r="M1325" s="19" t="s">
        <v>110</v>
      </c>
      <c r="N1325" s="19"/>
      <c r="O1325" s="19" t="s">
        <v>700</v>
      </c>
      <c r="P1325" s="19" t="s">
        <v>266</v>
      </c>
      <c r="Q1325" s="25" t="s">
        <v>203</v>
      </c>
      <c r="R1325" s="25">
        <v>33.0</v>
      </c>
      <c r="S1325" s="19" t="s">
        <v>101</v>
      </c>
      <c r="T1325" s="19"/>
      <c r="U1325" s="25"/>
      <c r="V1325" s="25"/>
      <c r="W1325" s="4"/>
      <c r="X1325" s="4"/>
      <c r="Y1325" s="4"/>
      <c r="Z1325" s="4"/>
    </row>
    <row r="1326" ht="15.0" hidden="1" customHeight="1">
      <c r="A1326" s="19" t="s">
        <v>10474</v>
      </c>
      <c r="B1326" s="19" t="s">
        <v>10475</v>
      </c>
      <c r="C1326" s="20" t="s">
        <v>124</v>
      </c>
      <c r="D1326" s="20" t="s">
        <v>125</v>
      </c>
      <c r="E1326" s="20" t="s">
        <v>126</v>
      </c>
      <c r="F1326" s="21">
        <v>2012.0</v>
      </c>
      <c r="G1326" s="21" t="s">
        <v>10476</v>
      </c>
      <c r="H1326" s="23" t="s">
        <v>10477</v>
      </c>
      <c r="I1326" s="21" t="s">
        <v>10478</v>
      </c>
      <c r="J1326" s="24" t="s">
        <v>10479</v>
      </c>
      <c r="K1326" s="19" t="s">
        <v>10480</v>
      </c>
      <c r="L1326" s="19"/>
      <c r="M1326" s="19" t="s">
        <v>110</v>
      </c>
      <c r="N1326" s="19"/>
      <c r="O1326" s="19"/>
      <c r="P1326" s="19"/>
      <c r="Q1326" s="25" t="s">
        <v>10481</v>
      </c>
      <c r="R1326" s="25">
        <v>35.0</v>
      </c>
      <c r="S1326" s="19" t="s">
        <v>101</v>
      </c>
      <c r="T1326" s="19"/>
      <c r="U1326" s="25"/>
      <c r="V1326" s="25"/>
      <c r="W1326" s="4"/>
      <c r="X1326" s="4"/>
      <c r="Y1326" s="4"/>
      <c r="Z1326" s="4"/>
    </row>
    <row r="1327" ht="15.0" customHeight="1">
      <c r="A1327" s="19" t="s">
        <v>10482</v>
      </c>
      <c r="B1327" s="19" t="s">
        <v>10483</v>
      </c>
      <c r="C1327" s="20"/>
      <c r="D1327" s="19"/>
      <c r="E1327" s="21" t="s">
        <v>642</v>
      </c>
      <c r="F1327" s="22">
        <v>38504.0</v>
      </c>
      <c r="G1327" s="21" t="s">
        <v>10484</v>
      </c>
      <c r="H1327" s="23" t="s">
        <v>10485</v>
      </c>
      <c r="I1327" s="21" t="s">
        <v>10486</v>
      </c>
      <c r="J1327" s="24" t="s">
        <v>10487</v>
      </c>
      <c r="K1327" s="19" t="s">
        <v>509</v>
      </c>
      <c r="L1327" s="19"/>
      <c r="M1327" s="19" t="s">
        <v>96</v>
      </c>
      <c r="N1327" s="19" t="s">
        <v>10488</v>
      </c>
      <c r="O1327" s="19" t="s">
        <v>648</v>
      </c>
      <c r="P1327" s="19"/>
      <c r="Q1327" s="29" t="s">
        <v>537</v>
      </c>
      <c r="R1327" s="25" t="s">
        <v>4016</v>
      </c>
      <c r="S1327" s="19" t="s">
        <v>101</v>
      </c>
      <c r="T1327" s="19"/>
      <c r="U1327" s="25"/>
      <c r="V1327" s="25"/>
      <c r="W1327" s="4"/>
      <c r="X1327" s="4"/>
      <c r="Y1327" s="4"/>
      <c r="Z1327" s="4"/>
    </row>
    <row r="1328" ht="15.0" hidden="1" customHeight="1">
      <c r="A1328" s="19" t="s">
        <v>10489</v>
      </c>
      <c r="B1328" s="19" t="s">
        <v>10490</v>
      </c>
      <c r="C1328" s="20" t="s">
        <v>10491</v>
      </c>
      <c r="D1328" s="20" t="s">
        <v>10492</v>
      </c>
      <c r="E1328" s="20" t="s">
        <v>140</v>
      </c>
      <c r="F1328" s="21">
        <v>2010.0</v>
      </c>
      <c r="G1328" s="21" t="s">
        <v>10493</v>
      </c>
      <c r="H1328" s="23" t="s">
        <v>10494</v>
      </c>
      <c r="I1328" s="21" t="s">
        <v>10495</v>
      </c>
      <c r="J1328" s="24" t="s">
        <v>10496</v>
      </c>
      <c r="K1328" s="19" t="s">
        <v>10497</v>
      </c>
      <c r="L1328" s="24" t="s">
        <v>10498</v>
      </c>
      <c r="M1328" s="19" t="s">
        <v>110</v>
      </c>
      <c r="N1328" s="19"/>
      <c r="O1328" s="19"/>
      <c r="P1328" s="19"/>
      <c r="Q1328" s="25" t="s">
        <v>2249</v>
      </c>
      <c r="R1328" s="25">
        <v>140.0</v>
      </c>
      <c r="S1328" s="19" t="s">
        <v>101</v>
      </c>
      <c r="T1328" s="19"/>
      <c r="U1328" s="25"/>
      <c r="V1328" s="25"/>
      <c r="W1328" s="4"/>
      <c r="X1328" s="4"/>
      <c r="Y1328" s="4"/>
      <c r="Z1328" s="4"/>
    </row>
    <row r="1329" ht="15.0" hidden="1" customHeight="1">
      <c r="A1329" s="19" t="s">
        <v>10499</v>
      </c>
      <c r="B1329" s="19" t="s">
        <v>10500</v>
      </c>
      <c r="C1329" s="20" t="s">
        <v>1094</v>
      </c>
      <c r="D1329" s="20" t="s">
        <v>1094</v>
      </c>
      <c r="E1329" s="20" t="s">
        <v>151</v>
      </c>
      <c r="F1329" s="21">
        <v>2018.0</v>
      </c>
      <c r="G1329" s="21" t="s">
        <v>10501</v>
      </c>
      <c r="H1329" s="23" t="s">
        <v>10502</v>
      </c>
      <c r="I1329" s="21" t="s">
        <v>10503</v>
      </c>
      <c r="J1329" s="24" t="s">
        <v>10504</v>
      </c>
      <c r="K1329" s="19" t="s">
        <v>10505</v>
      </c>
      <c r="L1329" s="24" t="s">
        <v>10506</v>
      </c>
      <c r="M1329" s="19" t="s">
        <v>110</v>
      </c>
      <c r="N1329" s="19"/>
      <c r="O1329" s="19" t="s">
        <v>7662</v>
      </c>
      <c r="P1329" s="19" t="s">
        <v>10240</v>
      </c>
      <c r="Q1329" s="25" t="s">
        <v>3896</v>
      </c>
      <c r="R1329" s="25">
        <v>81.0</v>
      </c>
      <c r="S1329" s="19" t="s">
        <v>101</v>
      </c>
      <c r="T1329" s="19"/>
      <c r="U1329" s="25"/>
      <c r="V1329" s="25"/>
      <c r="W1329" s="4"/>
      <c r="X1329" s="4"/>
      <c r="Y1329" s="4"/>
      <c r="Z1329" s="4"/>
    </row>
    <row r="1330" ht="15.0" hidden="1" customHeight="1">
      <c r="A1330" s="19" t="s">
        <v>10507</v>
      </c>
      <c r="B1330" s="19" t="s">
        <v>10508</v>
      </c>
      <c r="C1330" s="20" t="s">
        <v>6178</v>
      </c>
      <c r="D1330" s="20" t="s">
        <v>88</v>
      </c>
      <c r="E1330" s="20" t="s">
        <v>89</v>
      </c>
      <c r="F1330" s="22">
        <v>41944.0</v>
      </c>
      <c r="G1330" s="21" t="s">
        <v>10509</v>
      </c>
      <c r="H1330" s="23" t="s">
        <v>10510</v>
      </c>
      <c r="I1330" s="21" t="s">
        <v>10511</v>
      </c>
      <c r="J1330" s="24" t="s">
        <v>10512</v>
      </c>
      <c r="K1330" s="19" t="s">
        <v>10513</v>
      </c>
      <c r="L1330" s="24" t="s">
        <v>10514</v>
      </c>
      <c r="M1330" s="19" t="s">
        <v>110</v>
      </c>
      <c r="N1330" s="19"/>
      <c r="O1330" s="19" t="s">
        <v>9861</v>
      </c>
      <c r="P1330" s="19" t="s">
        <v>10515</v>
      </c>
      <c r="Q1330" s="25" t="s">
        <v>4128</v>
      </c>
      <c r="R1330" s="25">
        <v>197.0</v>
      </c>
      <c r="S1330" s="19" t="s">
        <v>101</v>
      </c>
      <c r="T1330" s="19"/>
      <c r="U1330" s="25"/>
      <c r="V1330" s="25"/>
      <c r="W1330" s="4"/>
      <c r="X1330" s="4"/>
      <c r="Y1330" s="4"/>
      <c r="Z1330" s="4"/>
    </row>
    <row r="1331" ht="15.0" hidden="1" customHeight="1">
      <c r="A1331" s="19" t="s">
        <v>10516</v>
      </c>
      <c r="B1331" s="19" t="s">
        <v>10517</v>
      </c>
      <c r="C1331" s="20" t="s">
        <v>10518</v>
      </c>
      <c r="D1331" s="20" t="s">
        <v>753</v>
      </c>
      <c r="E1331" s="20" t="s">
        <v>89</v>
      </c>
      <c r="F1331" s="37">
        <v>42826.0</v>
      </c>
      <c r="G1331" s="21" t="s">
        <v>10519</v>
      </c>
      <c r="H1331" s="23" t="s">
        <v>10520</v>
      </c>
      <c r="I1331" s="21" t="s">
        <v>10521</v>
      </c>
      <c r="J1331" s="24" t="s">
        <v>10522</v>
      </c>
      <c r="K1331" s="19"/>
      <c r="L1331" s="19"/>
      <c r="M1331" s="19" t="s">
        <v>110</v>
      </c>
      <c r="N1331" s="19" t="s">
        <v>10523</v>
      </c>
      <c r="O1331" s="19"/>
      <c r="P1331" s="19"/>
      <c r="Q1331" s="25" t="s">
        <v>10524</v>
      </c>
      <c r="R1331" s="29">
        <v>14000.0</v>
      </c>
      <c r="S1331" s="21" t="s">
        <v>159</v>
      </c>
      <c r="T1331" s="21" t="s">
        <v>10458</v>
      </c>
      <c r="U1331" s="34"/>
      <c r="V1331" s="34">
        <v>44322.0</v>
      </c>
      <c r="W1331" s="4"/>
      <c r="X1331" s="4"/>
      <c r="Y1331" s="4"/>
      <c r="Z1331" s="4"/>
    </row>
    <row r="1332" ht="15.0" hidden="1" customHeight="1">
      <c r="A1332" s="19" t="s">
        <v>10525</v>
      </c>
      <c r="B1332" s="19" t="s">
        <v>10526</v>
      </c>
      <c r="C1332" s="20" t="s">
        <v>6665</v>
      </c>
      <c r="D1332" s="20" t="s">
        <v>6665</v>
      </c>
      <c r="E1332" s="20" t="s">
        <v>140</v>
      </c>
      <c r="F1332" s="21">
        <v>1998.0</v>
      </c>
      <c r="G1332" s="21" t="s">
        <v>10527</v>
      </c>
      <c r="H1332" s="23" t="s">
        <v>10528</v>
      </c>
      <c r="I1332" s="21" t="s">
        <v>10529</v>
      </c>
      <c r="J1332" s="24" t="s">
        <v>10530</v>
      </c>
      <c r="K1332" s="19"/>
      <c r="L1332" s="19"/>
      <c r="M1332" s="19" t="s">
        <v>110</v>
      </c>
      <c r="N1332" s="19"/>
      <c r="O1332" s="19"/>
      <c r="P1332" s="19"/>
      <c r="Q1332" s="25" t="s">
        <v>147</v>
      </c>
      <c r="R1332" s="25">
        <v>29.0</v>
      </c>
      <c r="S1332" s="19" t="s">
        <v>101</v>
      </c>
      <c r="T1332" s="19"/>
      <c r="U1332" s="25"/>
      <c r="V1332" s="25"/>
      <c r="W1332" s="4"/>
      <c r="X1332" s="4"/>
      <c r="Y1332" s="4"/>
      <c r="Z1332" s="4"/>
    </row>
    <row r="1333" ht="15.0" hidden="1" customHeight="1">
      <c r="A1333" s="19" t="s">
        <v>10531</v>
      </c>
      <c r="B1333" s="19" t="s">
        <v>10532</v>
      </c>
      <c r="C1333" s="20" t="s">
        <v>4059</v>
      </c>
      <c r="D1333" s="20" t="s">
        <v>1119</v>
      </c>
      <c r="E1333" s="20" t="s">
        <v>89</v>
      </c>
      <c r="F1333" s="21">
        <v>2010.0</v>
      </c>
      <c r="G1333" s="21" t="s">
        <v>10533</v>
      </c>
      <c r="H1333" s="23" t="s">
        <v>10534</v>
      </c>
      <c r="I1333" s="21" t="s">
        <v>10535</v>
      </c>
      <c r="J1333" s="24" t="s">
        <v>10536</v>
      </c>
      <c r="K1333" s="19" t="s">
        <v>10537</v>
      </c>
      <c r="L1333" s="24" t="s">
        <v>10538</v>
      </c>
      <c r="M1333" s="19" t="s">
        <v>110</v>
      </c>
      <c r="N1333" s="19"/>
      <c r="O1333" s="19" t="s">
        <v>700</v>
      </c>
      <c r="P1333" s="19" t="s">
        <v>3360</v>
      </c>
      <c r="Q1333" s="25" t="s">
        <v>147</v>
      </c>
      <c r="R1333" s="25">
        <v>27.0</v>
      </c>
      <c r="S1333" s="19" t="s">
        <v>101</v>
      </c>
      <c r="T1333" s="19"/>
      <c r="U1333" s="25"/>
      <c r="V1333" s="25"/>
      <c r="W1333" s="4"/>
      <c r="X1333" s="4"/>
      <c r="Y1333" s="4"/>
      <c r="Z1333" s="4"/>
    </row>
    <row r="1334" ht="15.0" hidden="1" customHeight="1">
      <c r="A1334" s="19" t="s">
        <v>10539</v>
      </c>
      <c r="B1334" s="19" t="s">
        <v>10540</v>
      </c>
      <c r="C1334" s="20" t="s">
        <v>284</v>
      </c>
      <c r="D1334" s="20" t="s">
        <v>188</v>
      </c>
      <c r="E1334" s="20" t="s">
        <v>89</v>
      </c>
      <c r="F1334" s="37">
        <v>38231.0</v>
      </c>
      <c r="G1334" s="21" t="s">
        <v>10541</v>
      </c>
      <c r="H1334" s="23" t="s">
        <v>10542</v>
      </c>
      <c r="I1334" s="19"/>
      <c r="J1334" s="19"/>
      <c r="K1334" s="19"/>
      <c r="L1334" s="19"/>
      <c r="M1334" s="19" t="s">
        <v>110</v>
      </c>
      <c r="N1334" s="19"/>
      <c r="O1334" s="19"/>
      <c r="P1334" s="19"/>
      <c r="Q1334" s="25"/>
      <c r="R1334" s="25">
        <v>105.0</v>
      </c>
      <c r="S1334" s="19" t="s">
        <v>101</v>
      </c>
      <c r="T1334" s="19"/>
      <c r="U1334" s="25"/>
      <c r="V1334" s="25"/>
      <c r="W1334" s="4"/>
      <c r="X1334" s="4"/>
      <c r="Y1334" s="4"/>
      <c r="Z1334" s="4"/>
    </row>
    <row r="1335" ht="15.0" hidden="1" customHeight="1">
      <c r="A1335" s="19" t="s">
        <v>10543</v>
      </c>
      <c r="B1335" s="19" t="s">
        <v>10544</v>
      </c>
      <c r="C1335" s="20" t="s">
        <v>388</v>
      </c>
      <c r="D1335" s="20" t="s">
        <v>88</v>
      </c>
      <c r="E1335" s="20" t="s">
        <v>89</v>
      </c>
      <c r="F1335" s="21">
        <v>2014.0</v>
      </c>
      <c r="G1335" s="21" t="s">
        <v>10545</v>
      </c>
      <c r="H1335" s="19"/>
      <c r="I1335" s="19"/>
      <c r="J1335" s="19"/>
      <c r="K1335" s="19"/>
      <c r="L1335" s="19"/>
      <c r="M1335" s="19" t="s">
        <v>110</v>
      </c>
      <c r="N1335" s="19"/>
      <c r="O1335" s="19" t="s">
        <v>731</v>
      </c>
      <c r="P1335" s="19" t="s">
        <v>10546</v>
      </c>
      <c r="Q1335" s="25"/>
      <c r="R1335" s="25"/>
      <c r="S1335" s="19" t="s">
        <v>159</v>
      </c>
      <c r="T1335" s="19" t="s">
        <v>10547</v>
      </c>
      <c r="U1335" s="38"/>
      <c r="V1335" s="38">
        <v>43196.0</v>
      </c>
      <c r="W1335" s="4"/>
      <c r="X1335" s="4"/>
      <c r="Y1335" s="4"/>
      <c r="Z1335" s="4"/>
    </row>
    <row r="1336" ht="15.0" hidden="1" customHeight="1">
      <c r="A1336" s="19" t="s">
        <v>10548</v>
      </c>
      <c r="B1336" s="19" t="s">
        <v>10549</v>
      </c>
      <c r="C1336" s="20" t="s">
        <v>10550</v>
      </c>
      <c r="D1336" s="20" t="s">
        <v>10551</v>
      </c>
      <c r="E1336" s="20" t="s">
        <v>89</v>
      </c>
      <c r="F1336" s="21">
        <v>2008.0</v>
      </c>
      <c r="G1336" s="21" t="s">
        <v>10552</v>
      </c>
      <c r="H1336" s="23" t="s">
        <v>10553</v>
      </c>
      <c r="I1336" s="21" t="s">
        <v>10554</v>
      </c>
      <c r="J1336" s="24" t="s">
        <v>10555</v>
      </c>
      <c r="K1336" s="19" t="s">
        <v>10556</v>
      </c>
      <c r="L1336" s="24" t="s">
        <v>10557</v>
      </c>
      <c r="M1336" s="19" t="s">
        <v>110</v>
      </c>
      <c r="N1336" s="19"/>
      <c r="O1336" s="19" t="s">
        <v>264</v>
      </c>
      <c r="P1336" s="19" t="s">
        <v>4451</v>
      </c>
      <c r="Q1336" s="25" t="s">
        <v>827</v>
      </c>
      <c r="R1336" s="25">
        <v>194.0</v>
      </c>
      <c r="S1336" s="19" t="s">
        <v>101</v>
      </c>
      <c r="T1336" s="19"/>
      <c r="U1336" s="25"/>
      <c r="V1336" s="25"/>
      <c r="W1336" s="4"/>
      <c r="X1336" s="4"/>
      <c r="Y1336" s="4"/>
      <c r="Z1336" s="4"/>
    </row>
    <row r="1337" ht="15.0" hidden="1" customHeight="1">
      <c r="A1337" s="19" t="s">
        <v>10558</v>
      </c>
      <c r="B1337" s="19" t="s">
        <v>10558</v>
      </c>
      <c r="C1337" s="20" t="s">
        <v>1199</v>
      </c>
      <c r="D1337" s="20" t="s">
        <v>207</v>
      </c>
      <c r="E1337" s="20" t="s">
        <v>89</v>
      </c>
      <c r="F1337" s="21">
        <v>2018.0</v>
      </c>
      <c r="G1337" s="21" t="s">
        <v>10559</v>
      </c>
      <c r="H1337" s="30" t="s">
        <v>10560</v>
      </c>
      <c r="I1337" s="21" t="s">
        <v>10561</v>
      </c>
      <c r="J1337" s="24" t="s">
        <v>10562</v>
      </c>
      <c r="K1337" s="19"/>
      <c r="L1337" s="19"/>
      <c r="M1337" s="19" t="s">
        <v>110</v>
      </c>
      <c r="N1337" s="19"/>
      <c r="O1337" s="19"/>
      <c r="P1337" s="19"/>
      <c r="Q1337" s="25"/>
      <c r="R1337" s="25"/>
      <c r="S1337" s="19" t="s">
        <v>101</v>
      </c>
      <c r="T1337" s="19"/>
      <c r="U1337" s="25"/>
      <c r="V1337" s="25"/>
      <c r="W1337" s="4"/>
      <c r="X1337" s="4"/>
      <c r="Y1337" s="4"/>
      <c r="Z1337" s="4"/>
    </row>
    <row r="1338" ht="15.0" hidden="1" customHeight="1">
      <c r="A1338" s="19" t="s">
        <v>10563</v>
      </c>
      <c r="B1338" s="19" t="s">
        <v>10564</v>
      </c>
      <c r="C1338" s="20" t="s">
        <v>7706</v>
      </c>
      <c r="D1338" s="20" t="s">
        <v>10565</v>
      </c>
      <c r="E1338" s="20" t="s">
        <v>89</v>
      </c>
      <c r="F1338" s="21">
        <v>2005.0</v>
      </c>
      <c r="G1338" s="21" t="s">
        <v>10566</v>
      </c>
      <c r="H1338" s="30" t="s">
        <v>10567</v>
      </c>
      <c r="I1338" s="19"/>
      <c r="J1338" s="19"/>
      <c r="K1338" s="19"/>
      <c r="L1338" s="19"/>
      <c r="M1338" s="19" t="s">
        <v>110</v>
      </c>
      <c r="N1338" s="19"/>
      <c r="O1338" s="19"/>
      <c r="P1338" s="19"/>
      <c r="Q1338" s="25" t="s">
        <v>3268</v>
      </c>
      <c r="R1338" s="25">
        <v>59.0</v>
      </c>
      <c r="S1338" s="19" t="s">
        <v>101</v>
      </c>
      <c r="T1338" s="19"/>
      <c r="U1338" s="25"/>
      <c r="V1338" s="25"/>
      <c r="W1338" s="4"/>
      <c r="X1338" s="4"/>
      <c r="Y1338" s="4"/>
      <c r="Z1338" s="4"/>
    </row>
    <row r="1339" ht="15.0" hidden="1" customHeight="1">
      <c r="A1339" s="19" t="s">
        <v>10568</v>
      </c>
      <c r="B1339" s="19" t="s">
        <v>10568</v>
      </c>
      <c r="C1339" s="20" t="s">
        <v>1454</v>
      </c>
      <c r="D1339" s="20" t="s">
        <v>1455</v>
      </c>
      <c r="E1339" s="20" t="s">
        <v>89</v>
      </c>
      <c r="F1339" s="21">
        <v>2011.0</v>
      </c>
      <c r="G1339" s="21" t="s">
        <v>10569</v>
      </c>
      <c r="H1339" s="23" t="s">
        <v>10570</v>
      </c>
      <c r="I1339" s="19"/>
      <c r="J1339" s="19"/>
      <c r="K1339" s="19"/>
      <c r="L1339" s="19"/>
      <c r="M1339" s="19" t="s">
        <v>110</v>
      </c>
      <c r="N1339" s="19"/>
      <c r="O1339" s="19"/>
      <c r="P1339" s="19"/>
      <c r="Q1339" s="25" t="s">
        <v>158</v>
      </c>
      <c r="R1339" s="25">
        <v>39.0</v>
      </c>
      <c r="S1339" s="19" t="s">
        <v>101</v>
      </c>
      <c r="T1339" s="19"/>
      <c r="U1339" s="25"/>
      <c r="V1339" s="25"/>
      <c r="W1339" s="4"/>
      <c r="X1339" s="4"/>
      <c r="Y1339" s="4"/>
      <c r="Z1339" s="4"/>
    </row>
    <row r="1340" ht="15.0" hidden="1" customHeight="1">
      <c r="A1340" s="19" t="s">
        <v>10571</v>
      </c>
      <c r="B1340" s="19" t="s">
        <v>10572</v>
      </c>
      <c r="C1340" s="20" t="s">
        <v>340</v>
      </c>
      <c r="D1340" s="20" t="s">
        <v>88</v>
      </c>
      <c r="E1340" s="20" t="s">
        <v>89</v>
      </c>
      <c r="F1340" s="21">
        <v>2013.0</v>
      </c>
      <c r="G1340" s="21" t="s">
        <v>10573</v>
      </c>
      <c r="H1340" s="30" t="s">
        <v>10574</v>
      </c>
      <c r="I1340" s="21" t="s">
        <v>10575</v>
      </c>
      <c r="J1340" s="24" t="s">
        <v>10576</v>
      </c>
      <c r="K1340" s="19" t="s">
        <v>10577</v>
      </c>
      <c r="L1340" s="24" t="s">
        <v>10578</v>
      </c>
      <c r="M1340" s="19" t="s">
        <v>110</v>
      </c>
      <c r="N1340" s="19"/>
      <c r="O1340" s="19" t="s">
        <v>133</v>
      </c>
      <c r="P1340" s="19" t="s">
        <v>147</v>
      </c>
      <c r="Q1340" s="25" t="s">
        <v>6244</v>
      </c>
      <c r="R1340" s="25">
        <v>32.0</v>
      </c>
      <c r="S1340" s="19" t="s">
        <v>101</v>
      </c>
      <c r="T1340" s="19"/>
      <c r="U1340" s="25"/>
      <c r="V1340" s="25"/>
      <c r="W1340" s="4"/>
      <c r="X1340" s="4"/>
      <c r="Y1340" s="4"/>
      <c r="Z1340" s="4"/>
    </row>
    <row r="1341" ht="15.0" hidden="1" customHeight="1">
      <c r="A1341" s="19" t="s">
        <v>10579</v>
      </c>
      <c r="B1341" s="19" t="s">
        <v>10580</v>
      </c>
      <c r="C1341" s="20" t="s">
        <v>694</v>
      </c>
      <c r="D1341" s="20" t="s">
        <v>695</v>
      </c>
      <c r="E1341" s="20" t="s">
        <v>89</v>
      </c>
      <c r="F1341" s="21">
        <v>2011.0</v>
      </c>
      <c r="G1341" s="21" t="s">
        <v>10581</v>
      </c>
      <c r="H1341" s="30" t="s">
        <v>10582</v>
      </c>
      <c r="I1341" s="21" t="s">
        <v>10583</v>
      </c>
      <c r="J1341" s="24" t="s">
        <v>10584</v>
      </c>
      <c r="K1341" s="19" t="s">
        <v>10585</v>
      </c>
      <c r="L1341" s="24" t="s">
        <v>10586</v>
      </c>
      <c r="M1341" s="19" t="s">
        <v>110</v>
      </c>
      <c r="N1341" s="19"/>
      <c r="O1341" s="19" t="s">
        <v>975</v>
      </c>
      <c r="P1341" s="19" t="s">
        <v>10587</v>
      </c>
      <c r="Q1341" s="25" t="s">
        <v>10588</v>
      </c>
      <c r="R1341" s="25">
        <v>300.0</v>
      </c>
      <c r="S1341" s="19" t="s">
        <v>101</v>
      </c>
      <c r="T1341" s="19"/>
      <c r="U1341" s="25"/>
      <c r="V1341" s="25"/>
      <c r="W1341" s="4"/>
      <c r="X1341" s="4"/>
      <c r="Y1341" s="4"/>
      <c r="Z1341" s="4"/>
    </row>
    <row r="1342" ht="15.0" hidden="1" customHeight="1">
      <c r="A1342" s="19" t="s">
        <v>10589</v>
      </c>
      <c r="B1342" s="19" t="s">
        <v>10589</v>
      </c>
      <c r="C1342" s="20" t="s">
        <v>340</v>
      </c>
      <c r="D1342" s="20" t="s">
        <v>88</v>
      </c>
      <c r="E1342" s="20" t="s">
        <v>89</v>
      </c>
      <c r="F1342" s="19"/>
      <c r="G1342" s="21" t="s">
        <v>10590</v>
      </c>
      <c r="H1342" s="23" t="s">
        <v>10591</v>
      </c>
      <c r="I1342" s="19"/>
      <c r="J1342" s="19"/>
      <c r="K1342" s="19"/>
      <c r="L1342" s="19"/>
      <c r="M1342" s="19" t="s">
        <v>110</v>
      </c>
      <c r="N1342" s="19"/>
      <c r="O1342" s="19"/>
      <c r="P1342" s="19"/>
      <c r="Q1342" s="25"/>
      <c r="R1342" s="25"/>
      <c r="S1342" s="19" t="s">
        <v>101</v>
      </c>
      <c r="T1342" s="19"/>
      <c r="U1342" s="25"/>
      <c r="V1342" s="25"/>
      <c r="W1342" s="4"/>
      <c r="X1342" s="4"/>
      <c r="Y1342" s="4"/>
      <c r="Z1342" s="4"/>
    </row>
    <row r="1343" ht="15.0" hidden="1" customHeight="1">
      <c r="A1343" s="19" t="s">
        <v>10592</v>
      </c>
      <c r="B1343" s="19" t="s">
        <v>10593</v>
      </c>
      <c r="C1343" s="20" t="s">
        <v>5289</v>
      </c>
      <c r="D1343" s="20" t="s">
        <v>4367</v>
      </c>
      <c r="E1343" s="20" t="s">
        <v>89</v>
      </c>
      <c r="F1343" s="21">
        <v>1999.0</v>
      </c>
      <c r="G1343" s="21" t="s">
        <v>10594</v>
      </c>
      <c r="H1343" s="23" t="s">
        <v>10595</v>
      </c>
      <c r="I1343" s="19"/>
      <c r="J1343" s="19"/>
      <c r="K1343" s="19"/>
      <c r="L1343" s="19"/>
      <c r="M1343" s="19" t="s">
        <v>110</v>
      </c>
      <c r="N1343" s="19"/>
      <c r="O1343" s="19"/>
      <c r="P1343" s="19"/>
      <c r="Q1343" s="25" t="s">
        <v>8594</v>
      </c>
      <c r="R1343" s="25">
        <v>10.0</v>
      </c>
      <c r="S1343" s="19" t="s">
        <v>159</v>
      </c>
      <c r="T1343" s="19" t="s">
        <v>1918</v>
      </c>
      <c r="U1343" s="25"/>
      <c r="V1343" s="25">
        <v>2020.0</v>
      </c>
      <c r="W1343" s="4"/>
      <c r="X1343" s="4"/>
      <c r="Y1343" s="4"/>
      <c r="Z1343" s="4"/>
    </row>
    <row r="1344" ht="15.0" hidden="1" customHeight="1">
      <c r="A1344" s="19" t="s">
        <v>10596</v>
      </c>
      <c r="B1344" s="19" t="s">
        <v>10597</v>
      </c>
      <c r="C1344" s="20" t="s">
        <v>10598</v>
      </c>
      <c r="D1344" s="20" t="s">
        <v>753</v>
      </c>
      <c r="E1344" s="20" t="s">
        <v>89</v>
      </c>
      <c r="F1344" s="21">
        <v>2000.0</v>
      </c>
      <c r="G1344" s="21" t="s">
        <v>10599</v>
      </c>
      <c r="H1344" s="30" t="s">
        <v>10600</v>
      </c>
      <c r="I1344" s="19"/>
      <c r="J1344" s="19"/>
      <c r="K1344" s="19"/>
      <c r="L1344" s="19"/>
      <c r="M1344" s="19" t="s">
        <v>110</v>
      </c>
      <c r="N1344" s="19"/>
      <c r="O1344" s="19"/>
      <c r="P1344" s="19"/>
      <c r="Q1344" s="25" t="s">
        <v>826</v>
      </c>
      <c r="R1344" s="25">
        <v>37.0</v>
      </c>
      <c r="S1344" s="19" t="s">
        <v>101</v>
      </c>
      <c r="T1344" s="19"/>
      <c r="U1344" s="25"/>
      <c r="V1344" s="25"/>
      <c r="W1344" s="4"/>
      <c r="X1344" s="4"/>
      <c r="Y1344" s="4"/>
      <c r="Z1344" s="4"/>
    </row>
    <row r="1345" ht="15.0" hidden="1" customHeight="1">
      <c r="A1345" s="19" t="s">
        <v>10601</v>
      </c>
      <c r="B1345" s="19" t="s">
        <v>10602</v>
      </c>
      <c r="C1345" s="20" t="s">
        <v>115</v>
      </c>
      <c r="D1345" s="20" t="s">
        <v>115</v>
      </c>
      <c r="E1345" s="20" t="s">
        <v>89</v>
      </c>
      <c r="F1345" s="21">
        <v>2015.0</v>
      </c>
      <c r="G1345" s="21" t="s">
        <v>10603</v>
      </c>
      <c r="H1345" s="30" t="s">
        <v>10604</v>
      </c>
      <c r="I1345" s="21" t="s">
        <v>10605</v>
      </c>
      <c r="J1345" s="24" t="s">
        <v>10606</v>
      </c>
      <c r="K1345" s="19"/>
      <c r="L1345" s="19"/>
      <c r="M1345" s="19" t="s">
        <v>110</v>
      </c>
      <c r="N1345" s="19"/>
      <c r="O1345" s="19" t="s">
        <v>4905</v>
      </c>
      <c r="P1345" s="19" t="s">
        <v>371</v>
      </c>
      <c r="Q1345" s="25" t="s">
        <v>1400</v>
      </c>
      <c r="R1345" s="25">
        <v>38.0</v>
      </c>
      <c r="S1345" s="19" t="s">
        <v>101</v>
      </c>
      <c r="T1345" s="19"/>
      <c r="U1345" s="25"/>
      <c r="V1345" s="25"/>
      <c r="W1345" s="4"/>
      <c r="X1345" s="4"/>
      <c r="Y1345" s="4"/>
      <c r="Z1345" s="4"/>
    </row>
    <row r="1346" ht="15.0" hidden="1" customHeight="1">
      <c r="A1346" s="19" t="s">
        <v>10607</v>
      </c>
      <c r="B1346" s="19" t="s">
        <v>10608</v>
      </c>
      <c r="C1346" s="20" t="s">
        <v>938</v>
      </c>
      <c r="D1346" s="20" t="s">
        <v>939</v>
      </c>
      <c r="E1346" s="20" t="s">
        <v>89</v>
      </c>
      <c r="F1346" s="21">
        <v>2013.0</v>
      </c>
      <c r="G1346" s="21" t="s">
        <v>10609</v>
      </c>
      <c r="H1346" s="30" t="s">
        <v>10610</v>
      </c>
      <c r="I1346" s="21" t="s">
        <v>10611</v>
      </c>
      <c r="J1346" s="24" t="s">
        <v>10612</v>
      </c>
      <c r="K1346" s="19"/>
      <c r="L1346" s="19"/>
      <c r="M1346" s="19" t="s">
        <v>110</v>
      </c>
      <c r="N1346" s="19"/>
      <c r="O1346" s="19"/>
      <c r="P1346" s="19"/>
      <c r="Q1346" s="25" t="s">
        <v>965</v>
      </c>
      <c r="R1346" s="25">
        <v>120.0</v>
      </c>
      <c r="S1346" s="19" t="s">
        <v>101</v>
      </c>
      <c r="T1346" s="19"/>
      <c r="U1346" s="25"/>
      <c r="V1346" s="25"/>
      <c r="W1346" s="4"/>
      <c r="X1346" s="4"/>
      <c r="Y1346" s="4"/>
      <c r="Z1346" s="4"/>
    </row>
    <row r="1347" ht="15.0" hidden="1" customHeight="1">
      <c r="A1347" s="19" t="s">
        <v>10613</v>
      </c>
      <c r="B1347" s="19" t="s">
        <v>10614</v>
      </c>
      <c r="C1347" s="20" t="s">
        <v>6895</v>
      </c>
      <c r="D1347" s="20" t="s">
        <v>6896</v>
      </c>
      <c r="E1347" s="20" t="s">
        <v>89</v>
      </c>
      <c r="F1347" s="21">
        <v>1986.0</v>
      </c>
      <c r="G1347" s="21" t="s">
        <v>10615</v>
      </c>
      <c r="H1347" s="23" t="s">
        <v>10616</v>
      </c>
      <c r="I1347" s="21" t="s">
        <v>10617</v>
      </c>
      <c r="J1347" s="24" t="s">
        <v>10618</v>
      </c>
      <c r="K1347" s="19" t="s">
        <v>10619</v>
      </c>
      <c r="L1347" s="24" t="s">
        <v>10620</v>
      </c>
      <c r="M1347" s="19" t="s">
        <v>110</v>
      </c>
      <c r="N1347" s="19"/>
      <c r="O1347" s="19"/>
      <c r="P1347" s="19"/>
      <c r="Q1347" s="25" t="s">
        <v>1917</v>
      </c>
      <c r="R1347" s="25">
        <v>97.0</v>
      </c>
      <c r="S1347" s="19" t="s">
        <v>159</v>
      </c>
      <c r="T1347" s="19" t="s">
        <v>10621</v>
      </c>
      <c r="U1347" s="59"/>
      <c r="V1347" s="59">
        <v>43964.0</v>
      </c>
      <c r="W1347" s="4"/>
      <c r="X1347" s="4"/>
      <c r="Y1347" s="4"/>
      <c r="Z1347" s="4"/>
    </row>
    <row r="1348" ht="15.0" hidden="1" customHeight="1">
      <c r="A1348" s="19" t="s">
        <v>10622</v>
      </c>
      <c r="B1348" s="19" t="s">
        <v>10623</v>
      </c>
      <c r="C1348" s="20" t="s">
        <v>3877</v>
      </c>
      <c r="D1348" s="20" t="s">
        <v>3878</v>
      </c>
      <c r="E1348" s="20" t="s">
        <v>89</v>
      </c>
      <c r="F1348" s="21">
        <v>2016.0</v>
      </c>
      <c r="G1348" s="21" t="s">
        <v>10624</v>
      </c>
      <c r="H1348" s="30" t="s">
        <v>10625</v>
      </c>
      <c r="I1348" s="21" t="s">
        <v>10626</v>
      </c>
      <c r="J1348" s="24" t="s">
        <v>10627</v>
      </c>
      <c r="K1348" s="19" t="s">
        <v>10628</v>
      </c>
      <c r="L1348" s="24" t="s">
        <v>10629</v>
      </c>
      <c r="M1348" s="19" t="s">
        <v>110</v>
      </c>
      <c r="N1348" s="19"/>
      <c r="O1348" s="19" t="s">
        <v>371</v>
      </c>
      <c r="P1348" s="19" t="s">
        <v>212</v>
      </c>
      <c r="Q1348" s="25" t="s">
        <v>4281</v>
      </c>
      <c r="R1348" s="39">
        <v>44105.0</v>
      </c>
      <c r="S1348" s="19" t="s">
        <v>101</v>
      </c>
      <c r="T1348" s="19"/>
      <c r="U1348" s="25"/>
      <c r="V1348" s="25"/>
      <c r="W1348" s="4"/>
      <c r="X1348" s="4"/>
      <c r="Y1348" s="4"/>
      <c r="Z1348" s="4"/>
    </row>
    <row r="1349" ht="15.0" hidden="1" customHeight="1">
      <c r="A1349" s="19" t="s">
        <v>10630</v>
      </c>
      <c r="B1349" s="19" t="s">
        <v>10631</v>
      </c>
      <c r="C1349" s="20" t="s">
        <v>10632</v>
      </c>
      <c r="D1349" s="20" t="s">
        <v>5030</v>
      </c>
      <c r="E1349" s="20" t="s">
        <v>89</v>
      </c>
      <c r="F1349" s="21">
        <v>1999.0</v>
      </c>
      <c r="G1349" s="21" t="s">
        <v>10633</v>
      </c>
      <c r="H1349" s="23" t="s">
        <v>10634</v>
      </c>
      <c r="I1349" s="21" t="s">
        <v>10635</v>
      </c>
      <c r="J1349" s="24" t="s">
        <v>10636</v>
      </c>
      <c r="K1349" s="19"/>
      <c r="L1349" s="19"/>
      <c r="M1349" s="19" t="s">
        <v>110</v>
      </c>
      <c r="N1349" s="19"/>
      <c r="O1349" s="19"/>
      <c r="P1349" s="19"/>
      <c r="Q1349" s="25" t="s">
        <v>10637</v>
      </c>
      <c r="R1349" s="25">
        <v>23.0</v>
      </c>
      <c r="S1349" s="19" t="s">
        <v>159</v>
      </c>
      <c r="T1349" s="19" t="s">
        <v>10638</v>
      </c>
      <c r="U1349" s="36"/>
      <c r="V1349" s="36">
        <v>43167.0</v>
      </c>
      <c r="W1349" s="4"/>
      <c r="X1349" s="4"/>
      <c r="Y1349" s="4"/>
      <c r="Z1349" s="4"/>
    </row>
    <row r="1350" ht="15.0" hidden="1" customHeight="1">
      <c r="A1350" s="19" t="s">
        <v>10639</v>
      </c>
      <c r="B1350" s="19" t="s">
        <v>10640</v>
      </c>
      <c r="C1350" s="20" t="s">
        <v>376</v>
      </c>
      <c r="D1350" s="20" t="s">
        <v>88</v>
      </c>
      <c r="E1350" s="20" t="s">
        <v>89</v>
      </c>
      <c r="F1350" s="22">
        <v>40269.0</v>
      </c>
      <c r="G1350" s="21" t="s">
        <v>10641</v>
      </c>
      <c r="H1350" s="23" t="s">
        <v>10642</v>
      </c>
      <c r="I1350" s="21" t="s">
        <v>10643</v>
      </c>
      <c r="J1350" s="24" t="s">
        <v>10644</v>
      </c>
      <c r="K1350" s="19" t="s">
        <v>10645</v>
      </c>
      <c r="L1350" s="24" t="s">
        <v>10646</v>
      </c>
      <c r="M1350" s="19" t="s">
        <v>110</v>
      </c>
      <c r="N1350" s="19"/>
      <c r="O1350" s="19" t="s">
        <v>6455</v>
      </c>
      <c r="P1350" s="19" t="s">
        <v>10647</v>
      </c>
      <c r="Q1350" s="25" t="s">
        <v>884</v>
      </c>
      <c r="R1350" s="25">
        <v>130.0</v>
      </c>
      <c r="S1350" s="19" t="s">
        <v>101</v>
      </c>
      <c r="T1350" s="19"/>
      <c r="U1350" s="25"/>
      <c r="V1350" s="25"/>
      <c r="W1350" s="4"/>
      <c r="X1350" s="4"/>
      <c r="Y1350" s="4"/>
      <c r="Z1350" s="4"/>
    </row>
    <row r="1351" ht="15.0" hidden="1" customHeight="1">
      <c r="A1351" s="19" t="s">
        <v>10648</v>
      </c>
      <c r="B1351" s="19" t="s">
        <v>10649</v>
      </c>
      <c r="C1351" s="20" t="s">
        <v>10650</v>
      </c>
      <c r="D1351" s="20" t="s">
        <v>5783</v>
      </c>
      <c r="E1351" s="20" t="s">
        <v>1225</v>
      </c>
      <c r="F1351" s="40" t="s">
        <v>10651</v>
      </c>
      <c r="G1351" s="21" t="s">
        <v>10652</v>
      </c>
      <c r="H1351" s="30" t="s">
        <v>10653</v>
      </c>
      <c r="I1351" s="21" t="s">
        <v>10654</v>
      </c>
      <c r="J1351" s="24" t="s">
        <v>10655</v>
      </c>
      <c r="K1351" s="19" t="s">
        <v>10656</v>
      </c>
      <c r="L1351" s="24" t="s">
        <v>10657</v>
      </c>
      <c r="M1351" s="19"/>
      <c r="N1351" s="19" t="s">
        <v>10658</v>
      </c>
      <c r="O1351" s="19" t="s">
        <v>98</v>
      </c>
      <c r="P1351" s="71">
        <v>7.5E8</v>
      </c>
      <c r="Q1351" s="25" t="s">
        <v>10659</v>
      </c>
      <c r="R1351" s="29">
        <v>98322.0</v>
      </c>
      <c r="S1351" s="19" t="s">
        <v>101</v>
      </c>
      <c r="T1351" s="19"/>
      <c r="U1351" s="25"/>
      <c r="V1351" s="25"/>
      <c r="W1351" s="4"/>
      <c r="X1351" s="4"/>
      <c r="Y1351" s="4"/>
      <c r="Z1351" s="4"/>
    </row>
    <row r="1352" ht="15.0" hidden="1" customHeight="1">
      <c r="A1352" s="19" t="s">
        <v>10660</v>
      </c>
      <c r="B1352" s="19" t="s">
        <v>10661</v>
      </c>
      <c r="C1352" s="20" t="s">
        <v>1853</v>
      </c>
      <c r="D1352" s="20" t="s">
        <v>1854</v>
      </c>
      <c r="E1352" s="20" t="s">
        <v>1855</v>
      </c>
      <c r="F1352" s="21">
        <v>2006.0</v>
      </c>
      <c r="G1352" s="21" t="s">
        <v>10662</v>
      </c>
      <c r="H1352" s="23" t="s">
        <v>10663</v>
      </c>
      <c r="I1352" s="21" t="s">
        <v>10664</v>
      </c>
      <c r="J1352" s="24" t="s">
        <v>10665</v>
      </c>
      <c r="K1352" s="19"/>
      <c r="L1352" s="19"/>
      <c r="M1352" s="19" t="s">
        <v>110</v>
      </c>
      <c r="N1352" s="19"/>
      <c r="O1352" s="19"/>
      <c r="P1352" s="19"/>
      <c r="Q1352" s="25" t="s">
        <v>827</v>
      </c>
      <c r="R1352" s="25">
        <v>47.0</v>
      </c>
      <c r="S1352" s="19" t="s">
        <v>159</v>
      </c>
      <c r="T1352" s="19" t="s">
        <v>10666</v>
      </c>
      <c r="U1352" s="36"/>
      <c r="V1352" s="36">
        <v>44148.0</v>
      </c>
      <c r="W1352" s="4"/>
      <c r="X1352" s="4"/>
      <c r="Y1352" s="4"/>
      <c r="Z1352" s="4"/>
    </row>
    <row r="1353" ht="15.0" hidden="1" customHeight="1">
      <c r="A1353" s="19" t="s">
        <v>10667</v>
      </c>
      <c r="B1353" s="19" t="s">
        <v>10668</v>
      </c>
      <c r="C1353" s="20" t="s">
        <v>10307</v>
      </c>
      <c r="D1353" s="20" t="s">
        <v>2420</v>
      </c>
      <c r="E1353" s="20" t="s">
        <v>89</v>
      </c>
      <c r="F1353" s="22">
        <v>41969.0</v>
      </c>
      <c r="G1353" s="21" t="s">
        <v>10669</v>
      </c>
      <c r="H1353" s="23" t="s">
        <v>10670</v>
      </c>
      <c r="I1353" s="21" t="s">
        <v>10671</v>
      </c>
      <c r="J1353" s="24" t="s">
        <v>10672</v>
      </c>
      <c r="K1353" s="19"/>
      <c r="L1353" s="19"/>
      <c r="M1353" s="19" t="s">
        <v>110</v>
      </c>
      <c r="N1353" s="19"/>
      <c r="O1353" s="19" t="s">
        <v>700</v>
      </c>
      <c r="P1353" s="19" t="s">
        <v>2890</v>
      </c>
      <c r="Q1353" s="25" t="s">
        <v>147</v>
      </c>
      <c r="R1353" s="25">
        <v>48.0</v>
      </c>
      <c r="S1353" s="19" t="s">
        <v>101</v>
      </c>
      <c r="T1353" s="19"/>
      <c r="U1353" s="25"/>
      <c r="V1353" s="25"/>
      <c r="W1353" s="4"/>
      <c r="X1353" s="4"/>
      <c r="Y1353" s="4"/>
      <c r="Z1353" s="4"/>
    </row>
    <row r="1354" ht="15.0" hidden="1" customHeight="1">
      <c r="A1354" s="19" t="s">
        <v>10673</v>
      </c>
      <c r="B1354" s="19" t="s">
        <v>10674</v>
      </c>
      <c r="C1354" s="20" t="s">
        <v>115</v>
      </c>
      <c r="D1354" s="20" t="s">
        <v>115</v>
      </c>
      <c r="E1354" s="20" t="s">
        <v>89</v>
      </c>
      <c r="F1354" s="21">
        <v>2019.0</v>
      </c>
      <c r="G1354" s="21" t="s">
        <v>10675</v>
      </c>
      <c r="H1354" s="23" t="s">
        <v>10676</v>
      </c>
      <c r="I1354" s="21" t="s">
        <v>10677</v>
      </c>
      <c r="J1354" s="24" t="s">
        <v>10678</v>
      </c>
      <c r="K1354" s="19"/>
      <c r="L1354" s="19"/>
      <c r="M1354" s="19" t="s">
        <v>110</v>
      </c>
      <c r="N1354" s="19"/>
      <c r="O1354" s="19" t="s">
        <v>9886</v>
      </c>
      <c r="P1354" s="19" t="s">
        <v>7653</v>
      </c>
      <c r="Q1354" s="25"/>
      <c r="R1354" s="25"/>
      <c r="S1354" s="19" t="s">
        <v>101</v>
      </c>
      <c r="T1354" s="19"/>
      <c r="U1354" s="25"/>
      <c r="V1354" s="25"/>
      <c r="W1354" s="4"/>
      <c r="X1354" s="4"/>
      <c r="Y1354" s="4"/>
      <c r="Z1354" s="4"/>
    </row>
    <row r="1355" ht="15.0" hidden="1" customHeight="1">
      <c r="A1355" s="19" t="s">
        <v>10679</v>
      </c>
      <c r="B1355" s="19"/>
      <c r="C1355" s="20" t="s">
        <v>1094</v>
      </c>
      <c r="D1355" s="20" t="s">
        <v>1094</v>
      </c>
      <c r="E1355" s="20" t="s">
        <v>151</v>
      </c>
      <c r="F1355" s="21">
        <v>2018.0</v>
      </c>
      <c r="G1355" s="21" t="s">
        <v>10680</v>
      </c>
      <c r="H1355" s="23" t="s">
        <v>10681</v>
      </c>
      <c r="I1355" s="21" t="s">
        <v>10682</v>
      </c>
      <c r="J1355" s="24" t="s">
        <v>10683</v>
      </c>
      <c r="K1355" s="19" t="s">
        <v>10684</v>
      </c>
      <c r="L1355" s="24" t="s">
        <v>10685</v>
      </c>
      <c r="M1355" s="19" t="s">
        <v>110</v>
      </c>
      <c r="N1355" s="19"/>
      <c r="O1355" s="19" t="s">
        <v>371</v>
      </c>
      <c r="P1355" s="19" t="s">
        <v>474</v>
      </c>
      <c r="Q1355" s="25" t="s">
        <v>223</v>
      </c>
      <c r="R1355" s="25">
        <v>21.0</v>
      </c>
      <c r="S1355" s="19" t="s">
        <v>159</v>
      </c>
      <c r="T1355" s="19" t="s">
        <v>10686</v>
      </c>
      <c r="U1355" s="36"/>
      <c r="V1355" s="36">
        <v>44130.0</v>
      </c>
      <c r="W1355" s="4"/>
      <c r="X1355" s="4"/>
      <c r="Y1355" s="4"/>
      <c r="Z1355" s="4"/>
    </row>
    <row r="1356" ht="15.0" customHeight="1">
      <c r="A1356" s="19" t="s">
        <v>10687</v>
      </c>
      <c r="B1356" s="19" t="s">
        <v>10688</v>
      </c>
      <c r="C1356" s="20" t="s">
        <v>10689</v>
      </c>
      <c r="D1356" s="20" t="s">
        <v>10690</v>
      </c>
      <c r="E1356" s="20" t="s">
        <v>140</v>
      </c>
      <c r="F1356" s="21">
        <v>2001.0</v>
      </c>
      <c r="G1356" s="21" t="s">
        <v>10691</v>
      </c>
      <c r="H1356" s="23" t="s">
        <v>10692</v>
      </c>
      <c r="I1356" s="21" t="s">
        <v>10693</v>
      </c>
      <c r="J1356" s="24" t="s">
        <v>10694</v>
      </c>
      <c r="K1356" s="19" t="s">
        <v>10695</v>
      </c>
      <c r="L1356" s="24" t="s">
        <v>10696</v>
      </c>
      <c r="M1356" s="19" t="s">
        <v>96</v>
      </c>
      <c r="N1356" s="19"/>
      <c r="O1356" s="19" t="s">
        <v>264</v>
      </c>
      <c r="P1356" s="19"/>
      <c r="Q1356" s="29" t="s">
        <v>10697</v>
      </c>
      <c r="R1356" s="35" t="s">
        <v>4016</v>
      </c>
      <c r="S1356" s="19" t="s">
        <v>101</v>
      </c>
      <c r="T1356" s="19"/>
      <c r="U1356" s="25"/>
      <c r="V1356" s="25"/>
      <c r="W1356" s="4"/>
      <c r="X1356" s="4"/>
      <c r="Y1356" s="4"/>
      <c r="Z1356" s="4"/>
    </row>
    <row r="1357" ht="15.0" hidden="1" customHeight="1">
      <c r="A1357" s="19" t="s">
        <v>10698</v>
      </c>
      <c r="B1357" s="19" t="s">
        <v>10699</v>
      </c>
      <c r="C1357" s="20" t="s">
        <v>1169</v>
      </c>
      <c r="D1357" s="20" t="s">
        <v>88</v>
      </c>
      <c r="E1357" s="20" t="s">
        <v>89</v>
      </c>
      <c r="F1357" s="21">
        <v>2017.0</v>
      </c>
      <c r="G1357" s="21" t="s">
        <v>10700</v>
      </c>
      <c r="H1357" s="23" t="s">
        <v>10701</v>
      </c>
      <c r="I1357" s="21" t="s">
        <v>10702</v>
      </c>
      <c r="J1357" s="24" t="s">
        <v>10703</v>
      </c>
      <c r="K1357" s="19" t="s">
        <v>10704</v>
      </c>
      <c r="L1357" s="24" t="s">
        <v>10705</v>
      </c>
      <c r="M1357" s="19" t="s">
        <v>110</v>
      </c>
      <c r="N1357" s="19"/>
      <c r="O1357" s="19" t="s">
        <v>9332</v>
      </c>
      <c r="P1357" s="19" t="s">
        <v>3239</v>
      </c>
      <c r="Q1357" s="25" t="s">
        <v>158</v>
      </c>
      <c r="R1357" s="25">
        <v>23.0</v>
      </c>
      <c r="S1357" s="19" t="s">
        <v>101</v>
      </c>
      <c r="T1357" s="19"/>
      <c r="U1357" s="25"/>
      <c r="V1357" s="25"/>
      <c r="W1357" s="4"/>
      <c r="X1357" s="4"/>
      <c r="Y1357" s="4"/>
      <c r="Z1357" s="4"/>
    </row>
    <row r="1358" ht="15.0" hidden="1" customHeight="1">
      <c r="A1358" s="19" t="s">
        <v>10706</v>
      </c>
      <c r="B1358" s="19" t="s">
        <v>10707</v>
      </c>
      <c r="C1358" s="20" t="s">
        <v>1693</v>
      </c>
      <c r="D1358" s="20" t="s">
        <v>207</v>
      </c>
      <c r="E1358" s="20" t="s">
        <v>89</v>
      </c>
      <c r="F1358" s="21">
        <v>2015.0</v>
      </c>
      <c r="G1358" s="21" t="s">
        <v>10708</v>
      </c>
      <c r="H1358" s="23" t="s">
        <v>10709</v>
      </c>
      <c r="I1358" s="21" t="s">
        <v>10710</v>
      </c>
      <c r="J1358" s="24" t="s">
        <v>10711</v>
      </c>
      <c r="K1358" s="19"/>
      <c r="L1358" s="19"/>
      <c r="M1358" s="19" t="s">
        <v>110</v>
      </c>
      <c r="N1358" s="19"/>
      <c r="O1358" s="19" t="s">
        <v>133</v>
      </c>
      <c r="P1358" s="19" t="s">
        <v>2867</v>
      </c>
      <c r="Q1358" s="25" t="s">
        <v>1628</v>
      </c>
      <c r="R1358" s="25">
        <v>40.0</v>
      </c>
      <c r="S1358" s="19" t="s">
        <v>101</v>
      </c>
      <c r="T1358" s="19"/>
      <c r="U1358" s="25"/>
      <c r="V1358" s="25"/>
      <c r="W1358" s="4"/>
      <c r="X1358" s="4"/>
      <c r="Y1358" s="4"/>
      <c r="Z1358" s="4"/>
    </row>
    <row r="1359" ht="15.0" hidden="1" customHeight="1">
      <c r="A1359" s="19" t="s">
        <v>10712</v>
      </c>
      <c r="B1359" s="19" t="s">
        <v>10713</v>
      </c>
      <c r="C1359" s="20" t="s">
        <v>1169</v>
      </c>
      <c r="D1359" s="20" t="s">
        <v>88</v>
      </c>
      <c r="E1359" s="20" t="s">
        <v>89</v>
      </c>
      <c r="F1359" s="21">
        <v>2002.0</v>
      </c>
      <c r="G1359" s="21" t="s">
        <v>10714</v>
      </c>
      <c r="H1359" s="23" t="s">
        <v>10715</v>
      </c>
      <c r="I1359" s="21" t="s">
        <v>10716</v>
      </c>
      <c r="J1359" s="24" t="s">
        <v>10717</v>
      </c>
      <c r="K1359" s="19"/>
      <c r="L1359" s="19"/>
      <c r="M1359" s="19" t="s">
        <v>110</v>
      </c>
      <c r="N1359" s="19"/>
      <c r="O1359" s="19"/>
      <c r="P1359" s="19"/>
      <c r="Q1359" s="25"/>
      <c r="R1359" s="25" t="s">
        <v>112</v>
      </c>
      <c r="S1359" s="19" t="s">
        <v>101</v>
      </c>
      <c r="T1359" s="19"/>
      <c r="U1359" s="25"/>
      <c r="V1359" s="25"/>
      <c r="W1359" s="4"/>
      <c r="X1359" s="4"/>
      <c r="Y1359" s="4"/>
      <c r="Z1359" s="4"/>
    </row>
    <row r="1360" ht="15.0" hidden="1" customHeight="1">
      <c r="A1360" s="19" t="s">
        <v>10718</v>
      </c>
      <c r="B1360" s="19" t="s">
        <v>10718</v>
      </c>
      <c r="C1360" s="20" t="s">
        <v>957</v>
      </c>
      <c r="D1360" s="20" t="s">
        <v>773</v>
      </c>
      <c r="E1360" s="20" t="s">
        <v>151</v>
      </c>
      <c r="F1360" s="21">
        <v>2007.0</v>
      </c>
      <c r="G1360" s="21" t="s">
        <v>10719</v>
      </c>
      <c r="H1360" s="23" t="s">
        <v>10720</v>
      </c>
      <c r="I1360" s="21" t="s">
        <v>10721</v>
      </c>
      <c r="J1360" s="24" t="s">
        <v>10722</v>
      </c>
      <c r="K1360" s="19" t="s">
        <v>10723</v>
      </c>
      <c r="L1360" s="24" t="s">
        <v>10724</v>
      </c>
      <c r="M1360" s="19" t="s">
        <v>110</v>
      </c>
      <c r="N1360" s="19"/>
      <c r="O1360" s="19"/>
      <c r="P1360" s="19"/>
      <c r="Q1360" s="25"/>
      <c r="R1360" s="25">
        <v>45.0</v>
      </c>
      <c r="S1360" s="19" t="s">
        <v>101</v>
      </c>
      <c r="T1360" s="19"/>
      <c r="U1360" s="25"/>
      <c r="V1360" s="25"/>
      <c r="W1360" s="4"/>
      <c r="X1360" s="4"/>
      <c r="Y1360" s="4"/>
      <c r="Z1360" s="4"/>
    </row>
    <row r="1361" ht="15.0" hidden="1" customHeight="1">
      <c r="A1361" s="19" t="s">
        <v>10725</v>
      </c>
      <c r="B1361" s="19" t="s">
        <v>10726</v>
      </c>
      <c r="C1361" s="20" t="s">
        <v>1094</v>
      </c>
      <c r="D1361" s="20" t="s">
        <v>1094</v>
      </c>
      <c r="E1361" s="20" t="s">
        <v>151</v>
      </c>
      <c r="F1361" s="37">
        <v>43191.0</v>
      </c>
      <c r="G1361" s="21" t="s">
        <v>10727</v>
      </c>
      <c r="H1361" s="23" t="s">
        <v>10728</v>
      </c>
      <c r="I1361" s="21" t="s">
        <v>10729</v>
      </c>
      <c r="J1361" s="24" t="s">
        <v>10730</v>
      </c>
      <c r="K1361" s="19" t="s">
        <v>10731</v>
      </c>
      <c r="L1361" s="24" t="s">
        <v>10732</v>
      </c>
      <c r="M1361" s="19" t="s">
        <v>110</v>
      </c>
      <c r="N1361" s="19"/>
      <c r="O1361" s="19" t="s">
        <v>371</v>
      </c>
      <c r="P1361" s="19" t="s">
        <v>2965</v>
      </c>
      <c r="Q1361" s="25"/>
      <c r="R1361" s="25">
        <v>30.0</v>
      </c>
      <c r="S1361" s="19" t="s">
        <v>159</v>
      </c>
      <c r="T1361" s="19" t="s">
        <v>10733</v>
      </c>
      <c r="U1361" s="36"/>
      <c r="V1361" s="36">
        <v>44105.0</v>
      </c>
      <c r="W1361" s="4"/>
      <c r="X1361" s="4"/>
      <c r="Y1361" s="4"/>
      <c r="Z1361" s="4"/>
    </row>
    <row r="1362" ht="15.0" hidden="1" customHeight="1">
      <c r="A1362" s="19" t="s">
        <v>10734</v>
      </c>
      <c r="B1362" s="19" t="s">
        <v>10735</v>
      </c>
      <c r="C1362" s="20" t="s">
        <v>10736</v>
      </c>
      <c r="D1362" s="20" t="s">
        <v>2551</v>
      </c>
      <c r="E1362" s="20" t="s">
        <v>140</v>
      </c>
      <c r="F1362" s="21">
        <v>2004.0</v>
      </c>
      <c r="G1362" s="21" t="s">
        <v>10737</v>
      </c>
      <c r="H1362" s="23" t="s">
        <v>10738</v>
      </c>
      <c r="I1362" s="21" t="s">
        <v>10739</v>
      </c>
      <c r="J1362" s="19"/>
      <c r="K1362" s="19"/>
      <c r="L1362" s="19"/>
      <c r="M1362" s="19" t="s">
        <v>110</v>
      </c>
      <c r="N1362" s="19"/>
      <c r="O1362" s="19"/>
      <c r="P1362" s="19"/>
      <c r="Q1362" s="25"/>
      <c r="R1362" s="25">
        <v>27.0</v>
      </c>
      <c r="S1362" s="19" t="s">
        <v>101</v>
      </c>
      <c r="T1362" s="19"/>
      <c r="U1362" s="25"/>
      <c r="V1362" s="25"/>
      <c r="W1362" s="4"/>
      <c r="X1362" s="4"/>
      <c r="Y1362" s="4"/>
      <c r="Z1362" s="4"/>
    </row>
    <row r="1363" ht="15.0" hidden="1" customHeight="1">
      <c r="A1363" s="19" t="s">
        <v>10740</v>
      </c>
      <c r="B1363" s="19" t="s">
        <v>10741</v>
      </c>
      <c r="C1363" s="21" t="s">
        <v>7270</v>
      </c>
      <c r="D1363" s="21" t="s">
        <v>1298</v>
      </c>
      <c r="E1363" s="21" t="s">
        <v>1299</v>
      </c>
      <c r="F1363" s="22">
        <v>19207.0</v>
      </c>
      <c r="G1363" s="21" t="s">
        <v>10742</v>
      </c>
      <c r="H1363" s="30" t="s">
        <v>10743</v>
      </c>
      <c r="I1363" s="21" t="s">
        <v>10744</v>
      </c>
      <c r="J1363" s="24" t="s">
        <v>10745</v>
      </c>
      <c r="K1363" s="19"/>
      <c r="L1363" s="19"/>
      <c r="M1363" s="19"/>
      <c r="N1363" s="19"/>
      <c r="O1363" s="19"/>
      <c r="P1363" s="19"/>
      <c r="Q1363" s="25" t="s">
        <v>10746</v>
      </c>
      <c r="R1363" s="29">
        <v>40000.0</v>
      </c>
      <c r="S1363" s="19" t="s">
        <v>101</v>
      </c>
      <c r="T1363" s="19"/>
      <c r="U1363" s="25"/>
      <c r="V1363" s="25"/>
      <c r="W1363" s="4"/>
      <c r="X1363" s="4"/>
      <c r="Y1363" s="4"/>
      <c r="Z1363" s="4"/>
    </row>
    <row r="1364" ht="15.0" hidden="1" customHeight="1">
      <c r="A1364" s="19" t="s">
        <v>10747</v>
      </c>
      <c r="B1364" s="19" t="s">
        <v>10747</v>
      </c>
      <c r="C1364" s="20" t="s">
        <v>340</v>
      </c>
      <c r="D1364" s="20" t="s">
        <v>88</v>
      </c>
      <c r="E1364" s="20" t="s">
        <v>89</v>
      </c>
      <c r="F1364" s="21">
        <v>2010.0</v>
      </c>
      <c r="G1364" s="21" t="s">
        <v>10748</v>
      </c>
      <c r="H1364" s="23" t="s">
        <v>10749</v>
      </c>
      <c r="I1364" s="21" t="s">
        <v>10750</v>
      </c>
      <c r="J1364" s="24" t="s">
        <v>10751</v>
      </c>
      <c r="K1364" s="19" t="s">
        <v>10752</v>
      </c>
      <c r="L1364" s="24" t="s">
        <v>10753</v>
      </c>
      <c r="M1364" s="19" t="s">
        <v>110</v>
      </c>
      <c r="N1364" s="19"/>
      <c r="O1364" s="19"/>
      <c r="P1364" s="19"/>
      <c r="Q1364" s="25"/>
      <c r="R1364" s="25">
        <v>30.0</v>
      </c>
      <c r="S1364" s="19" t="s">
        <v>101</v>
      </c>
      <c r="T1364" s="19"/>
      <c r="U1364" s="25"/>
      <c r="V1364" s="25"/>
      <c r="W1364" s="4"/>
      <c r="X1364" s="4"/>
      <c r="Y1364" s="4"/>
      <c r="Z1364" s="4"/>
    </row>
    <row r="1365" ht="15.0" hidden="1" customHeight="1">
      <c r="A1365" s="19" t="s">
        <v>10754</v>
      </c>
      <c r="B1365" s="19" t="s">
        <v>10755</v>
      </c>
      <c r="C1365" s="20" t="s">
        <v>284</v>
      </c>
      <c r="D1365" s="20" t="s">
        <v>188</v>
      </c>
      <c r="E1365" s="20" t="s">
        <v>89</v>
      </c>
      <c r="F1365" s="21">
        <v>2011.0</v>
      </c>
      <c r="G1365" s="21" t="s">
        <v>10756</v>
      </c>
      <c r="H1365" s="23" t="s">
        <v>10757</v>
      </c>
      <c r="I1365" s="21" t="s">
        <v>10758</v>
      </c>
      <c r="J1365" s="24" t="s">
        <v>10759</v>
      </c>
      <c r="K1365" s="19" t="s">
        <v>10760</v>
      </c>
      <c r="L1365" s="24" t="s">
        <v>10761</v>
      </c>
      <c r="M1365" s="19" t="s">
        <v>110</v>
      </c>
      <c r="N1365" s="19"/>
      <c r="O1365" s="19" t="s">
        <v>133</v>
      </c>
      <c r="P1365" s="19" t="s">
        <v>266</v>
      </c>
      <c r="Q1365" s="25"/>
      <c r="R1365" s="25">
        <v>85.0</v>
      </c>
      <c r="S1365" s="19" t="s">
        <v>101</v>
      </c>
      <c r="T1365" s="19"/>
      <c r="U1365" s="25"/>
      <c r="V1365" s="25"/>
      <c r="W1365" s="4"/>
      <c r="X1365" s="4"/>
      <c r="Y1365" s="4"/>
      <c r="Z1365" s="4"/>
    </row>
    <row r="1366" ht="15.0" hidden="1" customHeight="1">
      <c r="A1366" s="19" t="s">
        <v>10762</v>
      </c>
      <c r="B1366" s="19" t="s">
        <v>10763</v>
      </c>
      <c r="C1366" s="20" t="s">
        <v>340</v>
      </c>
      <c r="D1366" s="20" t="s">
        <v>88</v>
      </c>
      <c r="E1366" s="20" t="s">
        <v>89</v>
      </c>
      <c r="F1366" s="21">
        <v>2014.0</v>
      </c>
      <c r="G1366" s="21" t="s">
        <v>10764</v>
      </c>
      <c r="H1366" s="23" t="s">
        <v>10765</v>
      </c>
      <c r="I1366" s="21" t="s">
        <v>10766</v>
      </c>
      <c r="J1366" s="24" t="s">
        <v>10767</v>
      </c>
      <c r="K1366" s="19"/>
      <c r="L1366" s="19"/>
      <c r="M1366" s="19" t="s">
        <v>110</v>
      </c>
      <c r="N1366" s="19"/>
      <c r="O1366" s="19" t="s">
        <v>731</v>
      </c>
      <c r="P1366" s="19" t="s">
        <v>1048</v>
      </c>
      <c r="Q1366" s="25"/>
      <c r="R1366" s="25">
        <v>70.0</v>
      </c>
      <c r="S1366" s="19" t="s">
        <v>159</v>
      </c>
      <c r="T1366" s="19" t="s">
        <v>4563</v>
      </c>
      <c r="U1366" s="36"/>
      <c r="V1366" s="36">
        <v>44097.0</v>
      </c>
      <c r="W1366" s="4"/>
      <c r="X1366" s="4"/>
      <c r="Y1366" s="4"/>
      <c r="Z1366" s="4"/>
    </row>
    <row r="1367" ht="15.0" hidden="1" customHeight="1">
      <c r="A1367" s="19" t="s">
        <v>10768</v>
      </c>
      <c r="B1367" s="19" t="s">
        <v>10769</v>
      </c>
      <c r="C1367" s="20" t="s">
        <v>927</v>
      </c>
      <c r="D1367" s="20" t="s">
        <v>88</v>
      </c>
      <c r="E1367" s="21" t="s">
        <v>89</v>
      </c>
      <c r="F1367" s="21">
        <v>1997.0</v>
      </c>
      <c r="G1367" s="21" t="s">
        <v>10770</v>
      </c>
      <c r="H1367" s="23" t="s">
        <v>10771</v>
      </c>
      <c r="I1367" s="19"/>
      <c r="J1367" s="19"/>
      <c r="K1367" s="19"/>
      <c r="L1367" s="19"/>
      <c r="M1367" s="19" t="s">
        <v>110</v>
      </c>
      <c r="N1367" s="19"/>
      <c r="O1367" s="19"/>
      <c r="P1367" s="19"/>
      <c r="Q1367" s="25"/>
      <c r="R1367" s="25"/>
      <c r="S1367" s="19"/>
      <c r="T1367" s="19"/>
      <c r="U1367" s="25"/>
      <c r="V1367" s="25"/>
      <c r="W1367" s="4"/>
      <c r="X1367" s="4"/>
      <c r="Y1367" s="4"/>
      <c r="Z1367" s="4"/>
    </row>
    <row r="1368" ht="15.0" hidden="1" customHeight="1">
      <c r="A1368" s="19" t="s">
        <v>10772</v>
      </c>
      <c r="B1368" s="19" t="s">
        <v>10773</v>
      </c>
      <c r="C1368" s="20" t="s">
        <v>5933</v>
      </c>
      <c r="D1368" s="20" t="s">
        <v>920</v>
      </c>
      <c r="E1368" s="20" t="s">
        <v>89</v>
      </c>
      <c r="F1368" s="21">
        <v>2017.0</v>
      </c>
      <c r="G1368" s="21" t="s">
        <v>10774</v>
      </c>
      <c r="H1368" s="23" t="s">
        <v>10775</v>
      </c>
      <c r="I1368" s="21" t="s">
        <v>10776</v>
      </c>
      <c r="J1368" s="24" t="s">
        <v>10777</v>
      </c>
      <c r="K1368" s="19" t="s">
        <v>10778</v>
      </c>
      <c r="L1368" s="24" t="s">
        <v>10779</v>
      </c>
      <c r="M1368" s="19" t="s">
        <v>110</v>
      </c>
      <c r="N1368" s="19"/>
      <c r="O1368" s="19" t="s">
        <v>452</v>
      </c>
      <c r="P1368" s="19" t="s">
        <v>7801</v>
      </c>
      <c r="Q1368" s="25"/>
      <c r="R1368" s="25">
        <v>17.0</v>
      </c>
      <c r="S1368" s="19" t="s">
        <v>101</v>
      </c>
      <c r="T1368" s="19"/>
      <c r="U1368" s="25"/>
      <c r="V1368" s="25"/>
      <c r="W1368" s="4"/>
      <c r="X1368" s="4"/>
      <c r="Y1368" s="4"/>
      <c r="Z1368" s="4"/>
    </row>
    <row r="1369" ht="15.0" hidden="1" customHeight="1">
      <c r="A1369" s="19" t="s">
        <v>10780</v>
      </c>
      <c r="B1369" s="19" t="s">
        <v>10781</v>
      </c>
      <c r="C1369" s="20" t="s">
        <v>10782</v>
      </c>
      <c r="D1369" s="20" t="s">
        <v>753</v>
      </c>
      <c r="E1369" s="20" t="s">
        <v>89</v>
      </c>
      <c r="F1369" s="21">
        <v>2004.0</v>
      </c>
      <c r="G1369" s="21" t="s">
        <v>10783</v>
      </c>
      <c r="H1369" s="23" t="s">
        <v>10784</v>
      </c>
      <c r="I1369" s="21" t="s">
        <v>10785</v>
      </c>
      <c r="J1369" s="24" t="s">
        <v>10786</v>
      </c>
      <c r="K1369" s="19" t="s">
        <v>10787</v>
      </c>
      <c r="L1369" s="24" t="s">
        <v>10788</v>
      </c>
      <c r="M1369" s="19" t="s">
        <v>110</v>
      </c>
      <c r="N1369" s="19"/>
      <c r="O1369" s="19" t="s">
        <v>221</v>
      </c>
      <c r="P1369" s="19" t="s">
        <v>10789</v>
      </c>
      <c r="Q1369" s="25"/>
      <c r="R1369" s="25">
        <v>130.0</v>
      </c>
      <c r="S1369" s="19" t="s">
        <v>101</v>
      </c>
      <c r="T1369" s="19"/>
      <c r="U1369" s="25"/>
      <c r="V1369" s="25"/>
      <c r="W1369" s="4"/>
      <c r="X1369" s="4"/>
      <c r="Y1369" s="4"/>
      <c r="Z1369" s="4"/>
    </row>
    <row r="1370" ht="15.0" hidden="1" customHeight="1">
      <c r="A1370" s="19" t="s">
        <v>10790</v>
      </c>
      <c r="B1370" s="19" t="s">
        <v>10791</v>
      </c>
      <c r="C1370" s="20" t="s">
        <v>363</v>
      </c>
      <c r="D1370" s="20" t="s">
        <v>364</v>
      </c>
      <c r="E1370" s="20" t="s">
        <v>89</v>
      </c>
      <c r="F1370" s="21">
        <v>2015.0</v>
      </c>
      <c r="G1370" s="21" t="s">
        <v>10792</v>
      </c>
      <c r="H1370" s="30" t="s">
        <v>10793</v>
      </c>
      <c r="I1370" s="21" t="s">
        <v>10794</v>
      </c>
      <c r="J1370" s="24" t="s">
        <v>10795</v>
      </c>
      <c r="K1370" s="19"/>
      <c r="L1370" s="19"/>
      <c r="M1370" s="19" t="s">
        <v>110</v>
      </c>
      <c r="N1370" s="19"/>
      <c r="O1370" s="19" t="s">
        <v>731</v>
      </c>
      <c r="P1370" s="19" t="s">
        <v>158</v>
      </c>
      <c r="Q1370" s="25"/>
      <c r="R1370" s="25">
        <v>25.0</v>
      </c>
      <c r="S1370" s="19" t="s">
        <v>101</v>
      </c>
      <c r="T1370" s="19"/>
      <c r="U1370" s="25"/>
      <c r="V1370" s="25"/>
      <c r="W1370" s="4"/>
      <c r="X1370" s="4"/>
      <c r="Y1370" s="4"/>
      <c r="Z1370" s="4"/>
    </row>
    <row r="1371" ht="15.0" hidden="1" customHeight="1">
      <c r="A1371" s="19" t="s">
        <v>10796</v>
      </c>
      <c r="B1371" s="19"/>
      <c r="C1371" s="20" t="s">
        <v>429</v>
      </c>
      <c r="D1371" s="20" t="s">
        <v>88</v>
      </c>
      <c r="E1371" s="21" t="s">
        <v>89</v>
      </c>
      <c r="F1371" s="21">
        <v>2013.0</v>
      </c>
      <c r="G1371" s="21" t="s">
        <v>10797</v>
      </c>
      <c r="H1371" s="23" t="s">
        <v>10798</v>
      </c>
      <c r="I1371" s="21" t="s">
        <v>7700</v>
      </c>
      <c r="J1371" s="19"/>
      <c r="K1371" s="19" t="s">
        <v>10799</v>
      </c>
      <c r="L1371" s="24" t="s">
        <v>10800</v>
      </c>
      <c r="M1371" s="19" t="s">
        <v>110</v>
      </c>
      <c r="N1371" s="19"/>
      <c r="O1371" s="19"/>
      <c r="P1371" s="19"/>
      <c r="Q1371" s="25"/>
      <c r="R1371" s="25"/>
      <c r="S1371" s="19" t="s">
        <v>159</v>
      </c>
      <c r="T1371" s="19" t="s">
        <v>10801</v>
      </c>
      <c r="U1371" s="36"/>
      <c r="V1371" s="36">
        <v>43307.0</v>
      </c>
      <c r="W1371" s="4"/>
      <c r="X1371" s="4"/>
      <c r="Y1371" s="4"/>
      <c r="Z1371" s="4"/>
    </row>
    <row r="1372" ht="15.0" hidden="1" customHeight="1">
      <c r="A1372" s="19" t="s">
        <v>10802</v>
      </c>
      <c r="B1372" s="19" t="s">
        <v>10803</v>
      </c>
      <c r="C1372" s="20" t="s">
        <v>10804</v>
      </c>
      <c r="D1372" s="20" t="s">
        <v>1854</v>
      </c>
      <c r="E1372" s="20" t="s">
        <v>1855</v>
      </c>
      <c r="F1372" s="26"/>
      <c r="G1372" s="26"/>
      <c r="H1372" s="26"/>
      <c r="I1372" s="26"/>
      <c r="J1372" s="24" t="s">
        <v>10805</v>
      </c>
      <c r="K1372" s="19" t="s">
        <v>10806</v>
      </c>
      <c r="L1372" s="24" t="s">
        <v>10807</v>
      </c>
      <c r="M1372" s="19" t="s">
        <v>110</v>
      </c>
      <c r="N1372" s="19"/>
      <c r="O1372" s="19"/>
      <c r="P1372" s="19"/>
      <c r="Q1372" s="25"/>
      <c r="R1372" s="25" t="s">
        <v>3626</v>
      </c>
      <c r="S1372" s="19" t="s">
        <v>101</v>
      </c>
      <c r="T1372" s="19"/>
      <c r="U1372" s="25"/>
      <c r="V1372" s="25"/>
      <c r="W1372" s="4"/>
      <c r="X1372" s="4"/>
      <c r="Y1372" s="4"/>
      <c r="Z1372" s="4"/>
    </row>
    <row r="1373" ht="15.0" hidden="1" customHeight="1">
      <c r="A1373" s="19" t="s">
        <v>10808</v>
      </c>
      <c r="B1373" s="19" t="s">
        <v>10809</v>
      </c>
      <c r="C1373" s="20" t="s">
        <v>340</v>
      </c>
      <c r="D1373" s="20" t="s">
        <v>88</v>
      </c>
      <c r="E1373" s="20" t="s">
        <v>89</v>
      </c>
      <c r="F1373" s="37">
        <v>42552.0</v>
      </c>
      <c r="G1373" s="21" t="s">
        <v>10810</v>
      </c>
      <c r="H1373" s="23" t="s">
        <v>10811</v>
      </c>
      <c r="I1373" s="21" t="s">
        <v>10812</v>
      </c>
      <c r="J1373" s="24" t="s">
        <v>10813</v>
      </c>
      <c r="K1373" s="19"/>
      <c r="L1373" s="19"/>
      <c r="M1373" s="19" t="s">
        <v>110</v>
      </c>
      <c r="N1373" s="19"/>
      <c r="O1373" s="19" t="s">
        <v>133</v>
      </c>
      <c r="P1373" s="19" t="s">
        <v>2426</v>
      </c>
      <c r="Q1373" s="25" t="s">
        <v>10447</v>
      </c>
      <c r="R1373" s="25">
        <v>58.0</v>
      </c>
      <c r="S1373" s="19" t="s">
        <v>101</v>
      </c>
      <c r="T1373" s="19"/>
      <c r="U1373" s="25"/>
      <c r="V1373" s="25"/>
      <c r="W1373" s="4"/>
      <c r="X1373" s="4"/>
      <c r="Y1373" s="4"/>
      <c r="Z1373" s="4"/>
    </row>
    <row r="1374" ht="15.0" hidden="1" customHeight="1">
      <c r="A1374" s="19" t="s">
        <v>10814</v>
      </c>
      <c r="B1374" s="19" t="s">
        <v>10815</v>
      </c>
      <c r="C1374" s="20" t="s">
        <v>10816</v>
      </c>
      <c r="D1374" s="20" t="s">
        <v>2420</v>
      </c>
      <c r="E1374" s="20" t="s">
        <v>89</v>
      </c>
      <c r="F1374" s="48">
        <v>43922.0</v>
      </c>
      <c r="G1374" s="21" t="s">
        <v>10817</v>
      </c>
      <c r="H1374" s="30" t="s">
        <v>10818</v>
      </c>
      <c r="I1374" s="19"/>
      <c r="J1374" s="19"/>
      <c r="K1374" s="19"/>
      <c r="L1374" s="19"/>
      <c r="M1374" s="19" t="s">
        <v>110</v>
      </c>
      <c r="N1374" s="19"/>
      <c r="O1374" s="19"/>
      <c r="P1374" s="19"/>
      <c r="Q1374" s="25"/>
      <c r="R1374" s="39">
        <v>44105.0</v>
      </c>
      <c r="S1374" s="19" t="s">
        <v>101</v>
      </c>
      <c r="T1374" s="19"/>
      <c r="U1374" s="25"/>
      <c r="V1374" s="25"/>
      <c r="W1374" s="4"/>
      <c r="X1374" s="4"/>
      <c r="Y1374" s="4"/>
      <c r="Z1374" s="4"/>
    </row>
    <row r="1375" ht="15.0" hidden="1" customHeight="1">
      <c r="A1375" s="19" t="s">
        <v>10819</v>
      </c>
      <c r="B1375" s="19" t="s">
        <v>10820</v>
      </c>
      <c r="C1375" s="20" t="s">
        <v>10821</v>
      </c>
      <c r="D1375" s="20" t="s">
        <v>1831</v>
      </c>
      <c r="E1375" s="20" t="s">
        <v>89</v>
      </c>
      <c r="F1375" s="22">
        <v>36161.0</v>
      </c>
      <c r="G1375" s="21" t="s">
        <v>10822</v>
      </c>
      <c r="H1375" s="23" t="s">
        <v>10823</v>
      </c>
      <c r="I1375" s="21" t="s">
        <v>10824</v>
      </c>
      <c r="J1375" s="24" t="s">
        <v>10825</v>
      </c>
      <c r="K1375" s="19"/>
      <c r="L1375" s="19"/>
      <c r="M1375" s="19" t="s">
        <v>110</v>
      </c>
      <c r="N1375" s="19"/>
      <c r="O1375" s="19"/>
      <c r="P1375" s="19"/>
      <c r="Q1375" s="25"/>
      <c r="R1375" s="39">
        <v>44105.0</v>
      </c>
      <c r="S1375" s="19" t="s">
        <v>101</v>
      </c>
      <c r="T1375" s="19"/>
      <c r="U1375" s="25"/>
      <c r="V1375" s="25"/>
      <c r="W1375" s="4"/>
      <c r="X1375" s="4"/>
      <c r="Y1375" s="4"/>
      <c r="Z1375" s="4"/>
    </row>
    <row r="1376" ht="15.0" hidden="1" customHeight="1">
      <c r="A1376" s="19" t="s">
        <v>10826</v>
      </c>
      <c r="B1376" s="19" t="s">
        <v>10827</v>
      </c>
      <c r="C1376" s="20" t="s">
        <v>7966</v>
      </c>
      <c r="D1376" s="20" t="s">
        <v>413</v>
      </c>
      <c r="E1376" s="20" t="s">
        <v>89</v>
      </c>
      <c r="F1376" s="21">
        <v>2017.0</v>
      </c>
      <c r="G1376" s="21" t="s">
        <v>10828</v>
      </c>
      <c r="H1376" s="23" t="s">
        <v>10829</v>
      </c>
      <c r="I1376" s="21" t="s">
        <v>10830</v>
      </c>
      <c r="J1376" s="24" t="s">
        <v>10831</v>
      </c>
      <c r="K1376" s="19" t="s">
        <v>10832</v>
      </c>
      <c r="L1376" s="24" t="s">
        <v>10833</v>
      </c>
      <c r="M1376" s="19" t="s">
        <v>110</v>
      </c>
      <c r="N1376" s="19"/>
      <c r="O1376" s="19"/>
      <c r="P1376" s="19"/>
      <c r="Q1376" s="25" t="s">
        <v>223</v>
      </c>
      <c r="R1376" s="25">
        <v>15.0</v>
      </c>
      <c r="S1376" s="19" t="s">
        <v>101</v>
      </c>
      <c r="T1376" s="19"/>
      <c r="U1376" s="25"/>
      <c r="V1376" s="25"/>
      <c r="W1376" s="4"/>
      <c r="X1376" s="4"/>
      <c r="Y1376" s="4"/>
      <c r="Z1376" s="4"/>
    </row>
    <row r="1377" ht="15.0" hidden="1" customHeight="1">
      <c r="A1377" s="19" t="s">
        <v>10834</v>
      </c>
      <c r="B1377" s="19" t="s">
        <v>10835</v>
      </c>
      <c r="C1377" s="20" t="s">
        <v>2826</v>
      </c>
      <c r="D1377" s="20" t="s">
        <v>115</v>
      </c>
      <c r="E1377" s="20" t="s">
        <v>89</v>
      </c>
      <c r="F1377" s="21">
        <v>2011.0</v>
      </c>
      <c r="G1377" s="21" t="s">
        <v>10836</v>
      </c>
      <c r="H1377" s="30" t="s">
        <v>10837</v>
      </c>
      <c r="I1377" s="21" t="s">
        <v>10838</v>
      </c>
      <c r="J1377" s="24" t="s">
        <v>10839</v>
      </c>
      <c r="K1377" s="19" t="s">
        <v>10840</v>
      </c>
      <c r="L1377" s="24" t="s">
        <v>10841</v>
      </c>
      <c r="M1377" s="19" t="s">
        <v>110</v>
      </c>
      <c r="N1377" s="19"/>
      <c r="O1377" s="19"/>
      <c r="P1377" s="19"/>
      <c r="Q1377" s="25" t="s">
        <v>212</v>
      </c>
      <c r="R1377" s="25">
        <v>7.0</v>
      </c>
      <c r="S1377" s="19" t="s">
        <v>101</v>
      </c>
      <c r="T1377" s="19"/>
      <c r="U1377" s="25"/>
      <c r="V1377" s="25"/>
      <c r="W1377" s="4"/>
      <c r="X1377" s="4"/>
      <c r="Y1377" s="4"/>
      <c r="Z1377" s="4"/>
    </row>
    <row r="1378" ht="15.0" hidden="1" customHeight="1">
      <c r="A1378" s="19" t="s">
        <v>10842</v>
      </c>
      <c r="B1378" s="19" t="s">
        <v>10843</v>
      </c>
      <c r="C1378" s="20" t="s">
        <v>138</v>
      </c>
      <c r="D1378" s="20" t="s">
        <v>139</v>
      </c>
      <c r="E1378" s="20" t="s">
        <v>140</v>
      </c>
      <c r="F1378" s="40">
        <v>41958.0</v>
      </c>
      <c r="G1378" s="21" t="s">
        <v>10844</v>
      </c>
      <c r="H1378" s="23" t="s">
        <v>10845</v>
      </c>
      <c r="I1378" s="21" t="s">
        <v>10846</v>
      </c>
      <c r="J1378" s="24" t="s">
        <v>10847</v>
      </c>
      <c r="K1378" s="19" t="s">
        <v>10848</v>
      </c>
      <c r="L1378" s="24" t="s">
        <v>10849</v>
      </c>
      <c r="M1378" s="19" t="s">
        <v>110</v>
      </c>
      <c r="N1378" s="19"/>
      <c r="O1378" s="19" t="s">
        <v>244</v>
      </c>
      <c r="P1378" s="19" t="s">
        <v>10850</v>
      </c>
      <c r="Q1378" s="25" t="s">
        <v>5395</v>
      </c>
      <c r="R1378" s="25">
        <v>140.0</v>
      </c>
      <c r="S1378" s="19" t="s">
        <v>101</v>
      </c>
      <c r="T1378" s="19"/>
      <c r="U1378" s="25"/>
      <c r="V1378" s="25"/>
      <c r="W1378" s="4"/>
      <c r="X1378" s="4"/>
      <c r="Y1378" s="4"/>
      <c r="Z1378" s="4"/>
    </row>
    <row r="1379" ht="15.0" hidden="1" customHeight="1">
      <c r="A1379" s="19" t="s">
        <v>10851</v>
      </c>
      <c r="B1379" s="19" t="s">
        <v>10852</v>
      </c>
      <c r="C1379" s="20" t="s">
        <v>10853</v>
      </c>
      <c r="D1379" s="20" t="s">
        <v>1119</v>
      </c>
      <c r="E1379" s="20" t="s">
        <v>89</v>
      </c>
      <c r="F1379" s="21">
        <v>2001.0</v>
      </c>
      <c r="G1379" s="21" t="s">
        <v>10854</v>
      </c>
      <c r="H1379" s="23" t="s">
        <v>10855</v>
      </c>
      <c r="I1379" s="21" t="s">
        <v>10856</v>
      </c>
      <c r="J1379" s="24" t="s">
        <v>10857</v>
      </c>
      <c r="K1379" s="19" t="s">
        <v>10858</v>
      </c>
      <c r="L1379" s="24" t="s">
        <v>10859</v>
      </c>
      <c r="M1379" s="19" t="s">
        <v>110</v>
      </c>
      <c r="N1379" s="19"/>
      <c r="O1379" s="19" t="s">
        <v>371</v>
      </c>
      <c r="P1379" s="19" t="s">
        <v>2621</v>
      </c>
      <c r="Q1379" s="25" t="s">
        <v>234</v>
      </c>
      <c r="R1379" s="25">
        <v>7.0</v>
      </c>
      <c r="S1379" s="19" t="s">
        <v>101</v>
      </c>
      <c r="T1379" s="19"/>
      <c r="U1379" s="25"/>
      <c r="V1379" s="25"/>
      <c r="W1379" s="4"/>
      <c r="X1379" s="4"/>
      <c r="Y1379" s="4"/>
      <c r="Z1379" s="4"/>
    </row>
    <row r="1380" ht="15.0" hidden="1" customHeight="1">
      <c r="A1380" s="19" t="s">
        <v>10860</v>
      </c>
      <c r="B1380" s="19" t="s">
        <v>10860</v>
      </c>
      <c r="C1380" s="20" t="s">
        <v>10861</v>
      </c>
      <c r="D1380" s="20" t="s">
        <v>753</v>
      </c>
      <c r="E1380" s="20" t="s">
        <v>89</v>
      </c>
      <c r="F1380" s="21">
        <v>2015.0</v>
      </c>
      <c r="G1380" s="21" t="s">
        <v>10862</v>
      </c>
      <c r="H1380" s="23" t="s">
        <v>10863</v>
      </c>
      <c r="I1380" s="19"/>
      <c r="J1380" s="19"/>
      <c r="K1380" s="19"/>
      <c r="L1380" s="19"/>
      <c r="M1380" s="19" t="s">
        <v>110</v>
      </c>
      <c r="N1380" s="19"/>
      <c r="O1380" s="19"/>
      <c r="P1380" s="19"/>
      <c r="Q1380" s="25" t="s">
        <v>2816</v>
      </c>
      <c r="R1380" s="25">
        <v>26.0</v>
      </c>
      <c r="S1380" s="19" t="s">
        <v>101</v>
      </c>
      <c r="T1380" s="19"/>
      <c r="U1380" s="25"/>
      <c r="V1380" s="25"/>
      <c r="W1380" s="4"/>
      <c r="X1380" s="4"/>
      <c r="Y1380" s="4"/>
      <c r="Z1380" s="4"/>
    </row>
    <row r="1381" ht="15.0" hidden="1" customHeight="1">
      <c r="A1381" s="19" t="s">
        <v>10864</v>
      </c>
      <c r="B1381" s="19" t="s">
        <v>10865</v>
      </c>
      <c r="C1381" s="20" t="s">
        <v>10866</v>
      </c>
      <c r="D1381" s="20" t="s">
        <v>753</v>
      </c>
      <c r="E1381" s="20" t="s">
        <v>89</v>
      </c>
      <c r="F1381" s="21">
        <v>2001.0</v>
      </c>
      <c r="G1381" s="21" t="s">
        <v>10867</v>
      </c>
      <c r="H1381" s="23" t="s">
        <v>10868</v>
      </c>
      <c r="I1381" s="21" t="s">
        <v>10869</v>
      </c>
      <c r="J1381" s="24" t="s">
        <v>10870</v>
      </c>
      <c r="K1381" s="19" t="s">
        <v>10871</v>
      </c>
      <c r="L1381" s="24" t="s">
        <v>10872</v>
      </c>
      <c r="M1381" s="19" t="s">
        <v>110</v>
      </c>
      <c r="N1381" s="19"/>
      <c r="O1381" s="19"/>
      <c r="P1381" s="19"/>
      <c r="Q1381" s="25" t="s">
        <v>234</v>
      </c>
      <c r="R1381" s="25">
        <v>33.0</v>
      </c>
      <c r="S1381" s="19"/>
      <c r="T1381" s="19"/>
      <c r="U1381" s="25"/>
      <c r="V1381" s="25"/>
      <c r="W1381" s="4"/>
      <c r="X1381" s="4"/>
      <c r="Y1381" s="4"/>
      <c r="Z1381" s="4"/>
    </row>
    <row r="1382" ht="15.0" hidden="1" customHeight="1">
      <c r="A1382" s="19" t="s">
        <v>10873</v>
      </c>
      <c r="B1382" s="19" t="s">
        <v>10874</v>
      </c>
      <c r="C1382" s="20" t="s">
        <v>10875</v>
      </c>
      <c r="D1382" s="20" t="s">
        <v>364</v>
      </c>
      <c r="E1382" s="20" t="s">
        <v>89</v>
      </c>
      <c r="F1382" s="21">
        <v>2003.0</v>
      </c>
      <c r="G1382" s="21" t="s">
        <v>10876</v>
      </c>
      <c r="H1382" s="23" t="s">
        <v>10877</v>
      </c>
      <c r="I1382" s="21" t="s">
        <v>10878</v>
      </c>
      <c r="J1382" s="24" t="s">
        <v>10879</v>
      </c>
      <c r="K1382" s="19" t="s">
        <v>10880</v>
      </c>
      <c r="L1382" s="24" t="s">
        <v>10881</v>
      </c>
      <c r="M1382" s="19" t="s">
        <v>110</v>
      </c>
      <c r="N1382" s="19"/>
      <c r="O1382" s="19" t="s">
        <v>264</v>
      </c>
      <c r="P1382" s="19" t="s">
        <v>10882</v>
      </c>
      <c r="Q1382" s="25" t="s">
        <v>6244</v>
      </c>
      <c r="R1382" s="25">
        <v>86.0</v>
      </c>
      <c r="S1382" s="19" t="s">
        <v>159</v>
      </c>
      <c r="T1382" s="19" t="s">
        <v>10883</v>
      </c>
      <c r="U1382" s="36"/>
      <c r="V1382" s="36">
        <v>43361.0</v>
      </c>
      <c r="W1382" s="4"/>
      <c r="X1382" s="4"/>
      <c r="Y1382" s="4"/>
      <c r="Z1382" s="4"/>
    </row>
    <row r="1383" ht="15.0" hidden="1" customHeight="1">
      <c r="A1383" s="19" t="s">
        <v>10884</v>
      </c>
      <c r="B1383" s="19" t="s">
        <v>10885</v>
      </c>
      <c r="C1383" s="20" t="s">
        <v>10886</v>
      </c>
      <c r="D1383" s="20" t="s">
        <v>88</v>
      </c>
      <c r="E1383" s="20" t="s">
        <v>89</v>
      </c>
      <c r="F1383" s="21">
        <v>2010.0</v>
      </c>
      <c r="G1383" s="21" t="s">
        <v>10887</v>
      </c>
      <c r="H1383" s="30" t="s">
        <v>10888</v>
      </c>
      <c r="I1383" s="21" t="s">
        <v>10889</v>
      </c>
      <c r="J1383" s="24" t="s">
        <v>10890</v>
      </c>
      <c r="K1383" s="19" t="s">
        <v>10891</v>
      </c>
      <c r="L1383" s="24" t="s">
        <v>10892</v>
      </c>
      <c r="M1383" s="19" t="s">
        <v>110</v>
      </c>
      <c r="N1383" s="19"/>
      <c r="O1383" s="19" t="s">
        <v>133</v>
      </c>
      <c r="P1383" s="19" t="s">
        <v>4920</v>
      </c>
      <c r="Q1383" s="25" t="s">
        <v>711</v>
      </c>
      <c r="R1383" s="25">
        <v>100.0</v>
      </c>
      <c r="S1383" s="19" t="s">
        <v>101</v>
      </c>
      <c r="T1383" s="19"/>
      <c r="U1383" s="25"/>
      <c r="V1383" s="25"/>
      <c r="W1383" s="4"/>
      <c r="X1383" s="4"/>
      <c r="Y1383" s="4"/>
      <c r="Z1383" s="4"/>
    </row>
    <row r="1384" ht="15.0" customHeight="1">
      <c r="A1384" s="19" t="s">
        <v>10893</v>
      </c>
      <c r="B1384" s="19" t="s">
        <v>10893</v>
      </c>
      <c r="C1384" s="20" t="s">
        <v>968</v>
      </c>
      <c r="D1384" s="20" t="s">
        <v>88</v>
      </c>
      <c r="E1384" s="20" t="s">
        <v>89</v>
      </c>
      <c r="F1384" s="21">
        <v>1999.0</v>
      </c>
      <c r="G1384" s="21" t="s">
        <v>10894</v>
      </c>
      <c r="H1384" s="23" t="s">
        <v>10895</v>
      </c>
      <c r="I1384" s="21" t="s">
        <v>10896</v>
      </c>
      <c r="J1384" s="24" t="s">
        <v>10897</v>
      </c>
      <c r="K1384" s="19" t="s">
        <v>10898</v>
      </c>
      <c r="L1384" s="24" t="s">
        <v>10899</v>
      </c>
      <c r="M1384" s="19" t="s">
        <v>96</v>
      </c>
      <c r="N1384" s="19" t="s">
        <v>10900</v>
      </c>
      <c r="O1384" s="19" t="s">
        <v>244</v>
      </c>
      <c r="P1384" s="19" t="s">
        <v>3809</v>
      </c>
      <c r="Q1384" s="25" t="s">
        <v>10901</v>
      </c>
      <c r="R1384" s="25" t="s">
        <v>455</v>
      </c>
      <c r="S1384" s="19" t="s">
        <v>101</v>
      </c>
      <c r="T1384" s="19"/>
      <c r="U1384" s="25"/>
      <c r="V1384" s="25"/>
      <c r="W1384" s="4"/>
      <c r="X1384" s="4"/>
      <c r="Y1384" s="4"/>
      <c r="Z1384" s="4"/>
    </row>
    <row r="1385" ht="15.0" hidden="1" customHeight="1">
      <c r="A1385" s="19" t="s">
        <v>10902</v>
      </c>
      <c r="B1385" s="19" t="s">
        <v>10903</v>
      </c>
      <c r="C1385" s="20" t="s">
        <v>10904</v>
      </c>
      <c r="D1385" s="20" t="s">
        <v>188</v>
      </c>
      <c r="E1385" s="20" t="s">
        <v>89</v>
      </c>
      <c r="F1385" s="21">
        <v>2006.0</v>
      </c>
      <c r="G1385" s="21" t="s">
        <v>10905</v>
      </c>
      <c r="H1385" s="23" t="s">
        <v>10906</v>
      </c>
      <c r="I1385" s="19"/>
      <c r="J1385" s="19"/>
      <c r="K1385" s="19"/>
      <c r="L1385" s="19"/>
      <c r="M1385" s="19" t="s">
        <v>110</v>
      </c>
      <c r="N1385" s="19"/>
      <c r="O1385" s="19"/>
      <c r="P1385" s="19"/>
      <c r="Q1385" s="25" t="s">
        <v>9604</v>
      </c>
      <c r="R1385" s="25">
        <v>500.0</v>
      </c>
      <c r="S1385" s="19" t="s">
        <v>159</v>
      </c>
      <c r="T1385" s="19" t="s">
        <v>10907</v>
      </c>
      <c r="U1385" s="25"/>
      <c r="V1385" s="25">
        <v>2005.0</v>
      </c>
      <c r="W1385" s="4"/>
      <c r="X1385" s="4"/>
      <c r="Y1385" s="4"/>
      <c r="Z1385" s="4"/>
    </row>
    <row r="1386" ht="15.0" hidden="1" customHeight="1">
      <c r="A1386" s="19" t="s">
        <v>10908</v>
      </c>
      <c r="B1386" s="19" t="s">
        <v>10908</v>
      </c>
      <c r="C1386" s="20" t="s">
        <v>363</v>
      </c>
      <c r="D1386" s="21" t="s">
        <v>364</v>
      </c>
      <c r="E1386" s="20" t="s">
        <v>89</v>
      </c>
      <c r="F1386" s="21">
        <v>2004.0</v>
      </c>
      <c r="G1386" s="21" t="s">
        <v>10909</v>
      </c>
      <c r="H1386" s="23" t="s">
        <v>10910</v>
      </c>
      <c r="I1386" s="21" t="s">
        <v>10911</v>
      </c>
      <c r="J1386" s="24" t="s">
        <v>10912</v>
      </c>
      <c r="K1386" s="19"/>
      <c r="L1386" s="19"/>
      <c r="M1386" s="19" t="s">
        <v>110</v>
      </c>
      <c r="N1386" s="19"/>
      <c r="O1386" s="19" t="s">
        <v>221</v>
      </c>
      <c r="P1386" s="19" t="s">
        <v>816</v>
      </c>
      <c r="Q1386" s="25"/>
      <c r="R1386" s="25" t="s">
        <v>1089</v>
      </c>
      <c r="S1386" s="19" t="s">
        <v>159</v>
      </c>
      <c r="T1386" s="19" t="s">
        <v>10913</v>
      </c>
      <c r="U1386" s="47"/>
      <c r="V1386" s="47">
        <v>43525.0</v>
      </c>
      <c r="W1386" s="4"/>
      <c r="X1386" s="4"/>
      <c r="Y1386" s="4"/>
      <c r="Z1386" s="4"/>
    </row>
    <row r="1387" ht="15.0" hidden="1" customHeight="1">
      <c r="A1387" s="19" t="s">
        <v>10914</v>
      </c>
      <c r="B1387" s="19" t="s">
        <v>10914</v>
      </c>
      <c r="C1387" s="20" t="s">
        <v>10915</v>
      </c>
      <c r="D1387" s="20" t="s">
        <v>10915</v>
      </c>
      <c r="E1387" s="20" t="s">
        <v>10916</v>
      </c>
      <c r="F1387" s="21">
        <v>2006.0</v>
      </c>
      <c r="G1387" s="21" t="s">
        <v>10917</v>
      </c>
      <c r="H1387" s="23" t="s">
        <v>10918</v>
      </c>
      <c r="I1387" s="21" t="s">
        <v>10919</v>
      </c>
      <c r="J1387" s="24" t="s">
        <v>10920</v>
      </c>
      <c r="K1387" s="19" t="s">
        <v>10921</v>
      </c>
      <c r="L1387" s="24" t="s">
        <v>10922</v>
      </c>
      <c r="M1387" s="19" t="s">
        <v>110</v>
      </c>
      <c r="N1387" s="19"/>
      <c r="O1387" s="19" t="s">
        <v>2621</v>
      </c>
      <c r="P1387" s="19"/>
      <c r="Q1387" s="25" t="s">
        <v>158</v>
      </c>
      <c r="R1387" s="25" t="s">
        <v>112</v>
      </c>
      <c r="S1387" s="19" t="s">
        <v>101</v>
      </c>
      <c r="T1387" s="19"/>
      <c r="U1387" s="25"/>
      <c r="V1387" s="25"/>
      <c r="W1387" s="4"/>
      <c r="X1387" s="4"/>
      <c r="Y1387" s="4"/>
      <c r="Z1387" s="4"/>
    </row>
    <row r="1388" ht="15.0" hidden="1" customHeight="1">
      <c r="A1388" s="19" t="s">
        <v>3330</v>
      </c>
      <c r="B1388" s="19" t="s">
        <v>3330</v>
      </c>
      <c r="C1388" s="20" t="s">
        <v>1392</v>
      </c>
      <c r="D1388" s="20" t="s">
        <v>88</v>
      </c>
      <c r="E1388" s="21" t="s">
        <v>89</v>
      </c>
      <c r="F1388" s="21">
        <v>2002.0</v>
      </c>
      <c r="G1388" s="21" t="s">
        <v>10923</v>
      </c>
      <c r="H1388" s="30" t="s">
        <v>10924</v>
      </c>
      <c r="I1388" s="19"/>
      <c r="J1388" s="19"/>
      <c r="K1388" s="19" t="s">
        <v>10925</v>
      </c>
      <c r="L1388" s="24" t="s">
        <v>10926</v>
      </c>
      <c r="M1388" s="21" t="s">
        <v>110</v>
      </c>
      <c r="N1388" s="21" t="s">
        <v>509</v>
      </c>
      <c r="O1388" s="19" t="s">
        <v>1387</v>
      </c>
      <c r="P1388" s="19" t="s">
        <v>10927</v>
      </c>
      <c r="Q1388" s="25" t="s">
        <v>10928</v>
      </c>
      <c r="R1388" s="25" t="s">
        <v>6816</v>
      </c>
      <c r="S1388" s="21" t="s">
        <v>159</v>
      </c>
      <c r="T1388" s="21" t="s">
        <v>1800</v>
      </c>
      <c r="U1388" s="31"/>
      <c r="V1388" s="31">
        <v>2021.0</v>
      </c>
      <c r="W1388" s="4"/>
      <c r="X1388" s="4"/>
      <c r="Y1388" s="4"/>
      <c r="Z1388" s="4"/>
    </row>
    <row r="1389" ht="15.0" customHeight="1">
      <c r="A1389" s="19" t="s">
        <v>10929</v>
      </c>
      <c r="B1389" s="19" t="s">
        <v>10930</v>
      </c>
      <c r="C1389" s="20" t="s">
        <v>10931</v>
      </c>
      <c r="D1389" s="20" t="s">
        <v>597</v>
      </c>
      <c r="E1389" s="20" t="s">
        <v>460</v>
      </c>
      <c r="F1389" s="21">
        <v>1995.0</v>
      </c>
      <c r="G1389" s="21" t="s">
        <v>10932</v>
      </c>
      <c r="H1389" s="23" t="s">
        <v>10933</v>
      </c>
      <c r="I1389" s="21" t="s">
        <v>10934</v>
      </c>
      <c r="J1389" s="24" t="s">
        <v>10935</v>
      </c>
      <c r="K1389" s="19" t="s">
        <v>10936</v>
      </c>
      <c r="L1389" s="24" t="s">
        <v>10937</v>
      </c>
      <c r="M1389" s="19" t="s">
        <v>96</v>
      </c>
      <c r="N1389" s="35" t="s">
        <v>10938</v>
      </c>
      <c r="O1389" s="19" t="s">
        <v>264</v>
      </c>
      <c r="P1389" s="19" t="s">
        <v>1131</v>
      </c>
      <c r="Q1389" s="25" t="s">
        <v>3896</v>
      </c>
      <c r="R1389" s="25" t="s">
        <v>2681</v>
      </c>
      <c r="S1389" s="19" t="s">
        <v>101</v>
      </c>
      <c r="T1389" s="19"/>
      <c r="U1389" s="25"/>
      <c r="V1389" s="25"/>
      <c r="W1389" s="4"/>
      <c r="X1389" s="4"/>
      <c r="Y1389" s="4"/>
      <c r="Z1389" s="4"/>
    </row>
    <row r="1390" ht="15.0" hidden="1" customHeight="1">
      <c r="A1390" s="19" t="s">
        <v>10939</v>
      </c>
      <c r="B1390" s="19" t="s">
        <v>10939</v>
      </c>
      <c r="C1390" s="20" t="s">
        <v>226</v>
      </c>
      <c r="D1390" s="20" t="s">
        <v>227</v>
      </c>
      <c r="E1390" s="20" t="s">
        <v>89</v>
      </c>
      <c r="F1390" s="21">
        <v>2019.0</v>
      </c>
      <c r="G1390" s="21" t="s">
        <v>10940</v>
      </c>
      <c r="H1390" s="23" t="s">
        <v>10941</v>
      </c>
      <c r="I1390" s="21" t="s">
        <v>10942</v>
      </c>
      <c r="J1390" s="24" t="s">
        <v>10943</v>
      </c>
      <c r="K1390" s="19" t="s">
        <v>10944</v>
      </c>
      <c r="L1390" s="24" t="s">
        <v>10945</v>
      </c>
      <c r="M1390" s="19" t="s">
        <v>110</v>
      </c>
      <c r="N1390" s="19"/>
      <c r="O1390" s="19"/>
      <c r="P1390" s="19"/>
      <c r="Q1390" s="25"/>
      <c r="R1390" s="25" t="s">
        <v>1528</v>
      </c>
      <c r="S1390" s="19" t="s">
        <v>101</v>
      </c>
      <c r="T1390" s="19"/>
      <c r="U1390" s="25"/>
      <c r="V1390" s="25"/>
      <c r="W1390" s="4"/>
      <c r="X1390" s="4"/>
      <c r="Y1390" s="4"/>
      <c r="Z1390" s="4"/>
    </row>
    <row r="1391" ht="15.0" hidden="1" customHeight="1">
      <c r="A1391" s="19" t="s">
        <v>10946</v>
      </c>
      <c r="B1391" s="19" t="s">
        <v>10946</v>
      </c>
      <c r="C1391" s="20" t="s">
        <v>351</v>
      </c>
      <c r="D1391" s="20" t="s">
        <v>352</v>
      </c>
      <c r="E1391" s="20" t="s">
        <v>89</v>
      </c>
      <c r="F1391" s="21">
        <v>2013.0</v>
      </c>
      <c r="G1391" s="21" t="s">
        <v>10947</v>
      </c>
      <c r="H1391" s="23" t="s">
        <v>10948</v>
      </c>
      <c r="I1391" s="21" t="s">
        <v>10949</v>
      </c>
      <c r="J1391" s="24" t="s">
        <v>10950</v>
      </c>
      <c r="K1391" s="19" t="s">
        <v>10951</v>
      </c>
      <c r="L1391" s="24" t="s">
        <v>10952</v>
      </c>
      <c r="M1391" s="19" t="s">
        <v>110</v>
      </c>
      <c r="N1391" s="19"/>
      <c r="O1391" s="19" t="s">
        <v>731</v>
      </c>
      <c r="P1391" s="19" t="s">
        <v>10953</v>
      </c>
      <c r="Q1391" s="25" t="s">
        <v>10954</v>
      </c>
      <c r="R1391" s="25">
        <v>37.0</v>
      </c>
      <c r="S1391" s="19" t="s">
        <v>159</v>
      </c>
      <c r="T1391" s="19" t="s">
        <v>10955</v>
      </c>
      <c r="U1391" s="38"/>
      <c r="V1391" s="38">
        <v>43525.0</v>
      </c>
      <c r="W1391" s="4"/>
      <c r="X1391" s="4"/>
      <c r="Y1391" s="4"/>
      <c r="Z1391" s="4"/>
    </row>
    <row r="1392" ht="15.0" hidden="1" customHeight="1">
      <c r="A1392" s="19" t="s">
        <v>10956</v>
      </c>
      <c r="B1392" s="19" t="s">
        <v>10957</v>
      </c>
      <c r="C1392" s="20" t="s">
        <v>4178</v>
      </c>
      <c r="D1392" s="20" t="s">
        <v>920</v>
      </c>
      <c r="E1392" s="20" t="s">
        <v>89</v>
      </c>
      <c r="F1392" s="21">
        <v>2015.0</v>
      </c>
      <c r="G1392" s="21" t="s">
        <v>10958</v>
      </c>
      <c r="H1392" s="30" t="s">
        <v>10959</v>
      </c>
      <c r="I1392" s="19"/>
      <c r="J1392" s="19"/>
      <c r="K1392" s="19"/>
      <c r="L1392" s="19"/>
      <c r="M1392" s="19" t="s">
        <v>110</v>
      </c>
      <c r="N1392" s="19"/>
      <c r="O1392" s="19" t="s">
        <v>264</v>
      </c>
      <c r="P1392" s="19" t="s">
        <v>203</v>
      </c>
      <c r="Q1392" s="25" t="s">
        <v>147</v>
      </c>
      <c r="R1392" s="25">
        <v>30.0</v>
      </c>
      <c r="S1392" s="19" t="s">
        <v>159</v>
      </c>
      <c r="T1392" s="19" t="s">
        <v>5396</v>
      </c>
      <c r="U1392" s="36"/>
      <c r="V1392" s="36">
        <v>43801.0</v>
      </c>
      <c r="W1392" s="4"/>
      <c r="X1392" s="4"/>
      <c r="Y1392" s="4"/>
      <c r="Z1392" s="4"/>
    </row>
    <row r="1393" ht="15.0" hidden="1" customHeight="1">
      <c r="A1393" s="19" t="s">
        <v>10960</v>
      </c>
      <c r="B1393" s="19" t="s">
        <v>10961</v>
      </c>
      <c r="C1393" s="20" t="s">
        <v>2625</v>
      </c>
      <c r="D1393" s="20" t="s">
        <v>400</v>
      </c>
      <c r="E1393" s="20" t="s">
        <v>89</v>
      </c>
      <c r="F1393" s="21">
        <v>1996.0</v>
      </c>
      <c r="G1393" s="21" t="s">
        <v>10962</v>
      </c>
      <c r="H1393" s="23" t="s">
        <v>10963</v>
      </c>
      <c r="I1393" s="21" t="s">
        <v>10964</v>
      </c>
      <c r="J1393" s="24" t="s">
        <v>10965</v>
      </c>
      <c r="K1393" s="19" t="s">
        <v>10966</v>
      </c>
      <c r="L1393" s="24" t="s">
        <v>10967</v>
      </c>
      <c r="M1393" s="19" t="s">
        <v>110</v>
      </c>
      <c r="N1393" s="19"/>
      <c r="O1393" s="19"/>
      <c r="P1393" s="19"/>
      <c r="Q1393" s="25" t="s">
        <v>10968</v>
      </c>
      <c r="R1393" s="25">
        <v>318.0</v>
      </c>
      <c r="S1393" s="19" t="s">
        <v>101</v>
      </c>
      <c r="T1393" s="19"/>
      <c r="U1393" s="25"/>
      <c r="V1393" s="25"/>
      <c r="W1393" s="4"/>
      <c r="X1393" s="4"/>
      <c r="Y1393" s="4"/>
      <c r="Z1393" s="4"/>
    </row>
    <row r="1394" ht="15.0" customHeight="1">
      <c r="A1394" s="19" t="s">
        <v>10969</v>
      </c>
      <c r="B1394" s="19" t="s">
        <v>10970</v>
      </c>
      <c r="C1394" s="20" t="s">
        <v>5075</v>
      </c>
      <c r="D1394" s="20" t="s">
        <v>188</v>
      </c>
      <c r="E1394" s="20" t="s">
        <v>89</v>
      </c>
      <c r="F1394" s="21">
        <v>1998.0</v>
      </c>
      <c r="G1394" s="21" t="s">
        <v>10971</v>
      </c>
      <c r="H1394" s="23" t="s">
        <v>10972</v>
      </c>
      <c r="I1394" s="21" t="s">
        <v>10973</v>
      </c>
      <c r="J1394" s="24" t="s">
        <v>10974</v>
      </c>
      <c r="K1394" s="19" t="s">
        <v>10975</v>
      </c>
      <c r="L1394" s="24" t="s">
        <v>10976</v>
      </c>
      <c r="M1394" s="19" t="s">
        <v>96</v>
      </c>
      <c r="N1394" s="19" t="s">
        <v>10977</v>
      </c>
      <c r="O1394" s="19" t="s">
        <v>264</v>
      </c>
      <c r="P1394" s="19" t="s">
        <v>10978</v>
      </c>
      <c r="Q1394" s="25" t="s">
        <v>10979</v>
      </c>
      <c r="R1394" s="25">
        <v>5000.0</v>
      </c>
      <c r="S1394" s="19" t="s">
        <v>159</v>
      </c>
      <c r="T1394" s="19" t="s">
        <v>10980</v>
      </c>
      <c r="U1394" s="25"/>
      <c r="V1394" s="25">
        <v>2016.0</v>
      </c>
      <c r="W1394" s="4"/>
      <c r="X1394" s="4"/>
      <c r="Y1394" s="4"/>
      <c r="Z1394" s="4"/>
    </row>
    <row r="1395" ht="15.0" customHeight="1">
      <c r="A1395" s="19" t="s">
        <v>10981</v>
      </c>
      <c r="B1395" s="19" t="s">
        <v>10982</v>
      </c>
      <c r="C1395" s="20" t="s">
        <v>10983</v>
      </c>
      <c r="D1395" s="26"/>
      <c r="E1395" s="20" t="s">
        <v>151</v>
      </c>
      <c r="F1395" s="22">
        <v>35521.0</v>
      </c>
      <c r="G1395" s="21" t="s">
        <v>10984</v>
      </c>
      <c r="H1395" s="23" t="s">
        <v>10985</v>
      </c>
      <c r="I1395" s="21" t="s">
        <v>10986</v>
      </c>
      <c r="J1395" s="24" t="s">
        <v>10987</v>
      </c>
      <c r="K1395" s="19" t="s">
        <v>10988</v>
      </c>
      <c r="L1395" s="19"/>
      <c r="M1395" s="19" t="s">
        <v>96</v>
      </c>
      <c r="N1395" s="19" t="s">
        <v>10989</v>
      </c>
      <c r="O1395" s="19"/>
      <c r="P1395" s="28" t="s">
        <v>10990</v>
      </c>
      <c r="Q1395" s="29" t="s">
        <v>10991</v>
      </c>
      <c r="R1395" s="25">
        <v>1000.0</v>
      </c>
      <c r="S1395" s="19" t="s">
        <v>101</v>
      </c>
      <c r="T1395" s="19"/>
      <c r="U1395" s="25"/>
      <c r="V1395" s="25"/>
      <c r="W1395" s="4"/>
      <c r="X1395" s="4"/>
      <c r="Y1395" s="4"/>
      <c r="Z1395" s="4"/>
    </row>
    <row r="1396" ht="15.0" hidden="1" customHeight="1">
      <c r="A1396" s="19" t="s">
        <v>10992</v>
      </c>
      <c r="B1396" s="19" t="s">
        <v>10993</v>
      </c>
      <c r="C1396" s="20" t="s">
        <v>927</v>
      </c>
      <c r="D1396" s="20" t="s">
        <v>88</v>
      </c>
      <c r="E1396" s="20" t="s">
        <v>89</v>
      </c>
      <c r="F1396" s="21">
        <v>2002.0</v>
      </c>
      <c r="G1396" s="21" t="s">
        <v>10994</v>
      </c>
      <c r="H1396" s="30" t="s">
        <v>10995</v>
      </c>
      <c r="I1396" s="21" t="s">
        <v>10996</v>
      </c>
      <c r="J1396" s="24" t="s">
        <v>10997</v>
      </c>
      <c r="K1396" s="19" t="s">
        <v>10998</v>
      </c>
      <c r="L1396" s="24" t="s">
        <v>10999</v>
      </c>
      <c r="M1396" s="19" t="s">
        <v>110</v>
      </c>
      <c r="N1396" s="19"/>
      <c r="O1396" s="19"/>
      <c r="P1396" s="19"/>
      <c r="Q1396" s="29" t="s">
        <v>11000</v>
      </c>
      <c r="R1396" s="29">
        <v>4000.0</v>
      </c>
      <c r="S1396" s="19" t="s">
        <v>101</v>
      </c>
      <c r="T1396" s="19"/>
      <c r="U1396" s="25"/>
      <c r="V1396" s="25"/>
      <c r="W1396" s="4"/>
      <c r="X1396" s="4"/>
      <c r="Y1396" s="4"/>
      <c r="Z1396" s="4"/>
    </row>
    <row r="1397" ht="15.0" hidden="1" customHeight="1">
      <c r="A1397" s="19" t="s">
        <v>11001</v>
      </c>
      <c r="B1397" s="19" t="s">
        <v>11002</v>
      </c>
      <c r="C1397" s="20" t="s">
        <v>694</v>
      </c>
      <c r="D1397" s="20" t="s">
        <v>695</v>
      </c>
      <c r="E1397" s="20" t="s">
        <v>89</v>
      </c>
      <c r="F1397" s="19"/>
      <c r="G1397" s="21" t="s">
        <v>11003</v>
      </c>
      <c r="H1397" s="23" t="s">
        <v>11004</v>
      </c>
      <c r="I1397" s="19"/>
      <c r="J1397" s="19"/>
      <c r="K1397" s="19"/>
      <c r="L1397" s="19"/>
      <c r="M1397" s="19" t="s">
        <v>110</v>
      </c>
      <c r="N1397" s="19"/>
      <c r="O1397" s="19"/>
      <c r="P1397" s="19"/>
      <c r="Q1397" s="25" t="s">
        <v>2100</v>
      </c>
      <c r="R1397" s="39">
        <v>44106.0</v>
      </c>
      <c r="S1397" s="19" t="s">
        <v>101</v>
      </c>
      <c r="T1397" s="19"/>
      <c r="U1397" s="25"/>
      <c r="V1397" s="25"/>
      <c r="W1397" s="4"/>
      <c r="X1397" s="4"/>
      <c r="Y1397" s="4"/>
      <c r="Z1397" s="4"/>
    </row>
    <row r="1398" ht="15.0" customHeight="1">
      <c r="A1398" s="19" t="s">
        <v>3295</v>
      </c>
      <c r="B1398" s="19" t="s">
        <v>11005</v>
      </c>
      <c r="C1398" s="20" t="s">
        <v>363</v>
      </c>
      <c r="D1398" s="20" t="s">
        <v>364</v>
      </c>
      <c r="E1398" s="20" t="s">
        <v>89</v>
      </c>
      <c r="F1398" s="21">
        <v>2000.0</v>
      </c>
      <c r="G1398" s="21" t="s">
        <v>11006</v>
      </c>
      <c r="H1398" s="30" t="s">
        <v>11007</v>
      </c>
      <c r="I1398" s="21" t="s">
        <v>11008</v>
      </c>
      <c r="J1398" s="24" t="s">
        <v>11009</v>
      </c>
      <c r="K1398" s="19" t="s">
        <v>11010</v>
      </c>
      <c r="L1398" s="24" t="s">
        <v>11011</v>
      </c>
      <c r="M1398" s="19" t="s">
        <v>96</v>
      </c>
      <c r="N1398" s="19" t="s">
        <v>11012</v>
      </c>
      <c r="O1398" s="19" t="s">
        <v>975</v>
      </c>
      <c r="P1398" s="19" t="s">
        <v>6406</v>
      </c>
      <c r="Q1398" s="25" t="s">
        <v>11013</v>
      </c>
      <c r="R1398" s="29">
        <v>1246.0</v>
      </c>
      <c r="S1398" s="19" t="s">
        <v>101</v>
      </c>
      <c r="T1398" s="19"/>
      <c r="U1398" s="25"/>
      <c r="V1398" s="25"/>
      <c r="W1398" s="4"/>
      <c r="X1398" s="4"/>
      <c r="Y1398" s="4"/>
      <c r="Z1398" s="4"/>
    </row>
    <row r="1399" ht="15.0" hidden="1" customHeight="1">
      <c r="A1399" s="19" t="s">
        <v>11014</v>
      </c>
      <c r="B1399" s="19" t="s">
        <v>11015</v>
      </c>
      <c r="C1399" s="20" t="s">
        <v>340</v>
      </c>
      <c r="D1399" s="20" t="s">
        <v>88</v>
      </c>
      <c r="E1399" s="20" t="s">
        <v>89</v>
      </c>
      <c r="F1399" s="21">
        <v>2016.0</v>
      </c>
      <c r="G1399" s="21" t="s">
        <v>11016</v>
      </c>
      <c r="H1399" s="23" t="s">
        <v>11017</v>
      </c>
      <c r="I1399" s="21" t="s">
        <v>11018</v>
      </c>
      <c r="J1399" s="24" t="s">
        <v>11019</v>
      </c>
      <c r="K1399" s="19"/>
      <c r="L1399" s="19"/>
      <c r="M1399" s="19" t="s">
        <v>110</v>
      </c>
      <c r="N1399" s="19"/>
      <c r="O1399" s="35" t="s">
        <v>731</v>
      </c>
      <c r="P1399" s="19" t="s">
        <v>7216</v>
      </c>
      <c r="Q1399" s="25" t="s">
        <v>223</v>
      </c>
      <c r="R1399" s="25" t="s">
        <v>3626</v>
      </c>
      <c r="S1399" s="19" t="s">
        <v>101</v>
      </c>
      <c r="T1399" s="19"/>
      <c r="U1399" s="25"/>
      <c r="V1399" s="25"/>
      <c r="W1399" s="4"/>
      <c r="X1399" s="4"/>
      <c r="Y1399" s="4"/>
      <c r="Z1399" s="4"/>
    </row>
    <row r="1400" ht="15.0" hidden="1" customHeight="1">
      <c r="A1400" s="19" t="s">
        <v>11020</v>
      </c>
      <c r="B1400" s="19" t="s">
        <v>11021</v>
      </c>
      <c r="C1400" s="20" t="s">
        <v>87</v>
      </c>
      <c r="D1400" s="20" t="s">
        <v>88</v>
      </c>
      <c r="E1400" s="20" t="s">
        <v>89</v>
      </c>
      <c r="F1400" s="21">
        <v>2014.0</v>
      </c>
      <c r="G1400" s="21" t="s">
        <v>11022</v>
      </c>
      <c r="H1400" s="30" t="s">
        <v>11023</v>
      </c>
      <c r="I1400" s="21" t="s">
        <v>11024</v>
      </c>
      <c r="J1400" s="24" t="s">
        <v>11025</v>
      </c>
      <c r="K1400" s="19" t="s">
        <v>11026</v>
      </c>
      <c r="L1400" s="24" t="s">
        <v>11027</v>
      </c>
      <c r="M1400" s="19" t="s">
        <v>110</v>
      </c>
      <c r="N1400" s="19"/>
      <c r="O1400" s="19"/>
      <c r="P1400" s="19"/>
      <c r="Q1400" s="25" t="s">
        <v>11028</v>
      </c>
      <c r="R1400" s="25">
        <v>650.0</v>
      </c>
      <c r="S1400" s="19" t="s">
        <v>159</v>
      </c>
      <c r="T1400" s="19" t="s">
        <v>8122</v>
      </c>
      <c r="U1400" s="38"/>
      <c r="V1400" s="38">
        <v>44166.0</v>
      </c>
      <c r="W1400" s="4"/>
      <c r="X1400" s="4"/>
      <c r="Y1400" s="4"/>
      <c r="Z1400" s="4"/>
    </row>
    <row r="1401" ht="15.0" hidden="1" customHeight="1">
      <c r="A1401" s="19" t="s">
        <v>11029</v>
      </c>
      <c r="B1401" s="19"/>
      <c r="C1401" s="20" t="s">
        <v>115</v>
      </c>
      <c r="D1401" s="20" t="s">
        <v>115</v>
      </c>
      <c r="E1401" s="20" t="s">
        <v>89</v>
      </c>
      <c r="F1401" s="22">
        <v>40695.0</v>
      </c>
      <c r="G1401" s="21" t="s">
        <v>11030</v>
      </c>
      <c r="H1401" s="23" t="s">
        <v>11031</v>
      </c>
      <c r="I1401" s="19"/>
      <c r="J1401" s="19"/>
      <c r="K1401" s="19"/>
      <c r="L1401" s="19"/>
      <c r="M1401" s="19" t="s">
        <v>110</v>
      </c>
      <c r="N1401" s="19"/>
      <c r="O1401" s="19" t="s">
        <v>371</v>
      </c>
      <c r="P1401" s="19" t="s">
        <v>11032</v>
      </c>
      <c r="Q1401" s="25" t="s">
        <v>11033</v>
      </c>
      <c r="R1401" s="39">
        <v>44105.0</v>
      </c>
      <c r="S1401" s="19" t="s">
        <v>101</v>
      </c>
      <c r="T1401" s="19"/>
      <c r="U1401" s="25"/>
      <c r="V1401" s="25"/>
      <c r="W1401" s="4"/>
      <c r="X1401" s="4"/>
      <c r="Y1401" s="4"/>
      <c r="Z1401" s="4"/>
    </row>
    <row r="1402" ht="15.0" hidden="1" customHeight="1">
      <c r="A1402" s="19" t="s">
        <v>11034</v>
      </c>
      <c r="B1402" s="19" t="s">
        <v>11035</v>
      </c>
      <c r="C1402" s="20" t="s">
        <v>938</v>
      </c>
      <c r="D1402" s="20" t="s">
        <v>939</v>
      </c>
      <c r="E1402" s="20" t="s">
        <v>89</v>
      </c>
      <c r="F1402" s="21">
        <v>2009.0</v>
      </c>
      <c r="G1402" s="21" t="s">
        <v>11036</v>
      </c>
      <c r="H1402" s="23" t="s">
        <v>11037</v>
      </c>
      <c r="I1402" s="21" t="s">
        <v>11038</v>
      </c>
      <c r="J1402" s="24" t="s">
        <v>11039</v>
      </c>
      <c r="K1402" s="19" t="s">
        <v>11040</v>
      </c>
      <c r="L1402" s="24" t="s">
        <v>11041</v>
      </c>
      <c r="M1402" s="19" t="s">
        <v>110</v>
      </c>
      <c r="N1402" s="19"/>
      <c r="O1402" s="19" t="s">
        <v>407</v>
      </c>
      <c r="P1402" s="19" t="s">
        <v>11042</v>
      </c>
      <c r="Q1402" s="25" t="s">
        <v>2356</v>
      </c>
      <c r="R1402" s="25">
        <v>530.0</v>
      </c>
      <c r="S1402" s="19" t="s">
        <v>101</v>
      </c>
      <c r="T1402" s="19"/>
      <c r="U1402" s="25"/>
      <c r="V1402" s="25"/>
      <c r="W1402" s="4"/>
      <c r="X1402" s="4"/>
      <c r="Y1402" s="4"/>
      <c r="Z1402" s="4"/>
    </row>
    <row r="1403" ht="15.0" customHeight="1">
      <c r="A1403" s="19" t="s">
        <v>11043</v>
      </c>
      <c r="B1403" s="19" t="s">
        <v>11044</v>
      </c>
      <c r="C1403" s="20" t="s">
        <v>819</v>
      </c>
      <c r="D1403" s="20" t="s">
        <v>364</v>
      </c>
      <c r="E1403" s="20" t="s">
        <v>89</v>
      </c>
      <c r="F1403" s="22">
        <v>8224.0</v>
      </c>
      <c r="G1403" s="21" t="s">
        <v>11045</v>
      </c>
      <c r="H1403" s="30" t="s">
        <v>11046</v>
      </c>
      <c r="I1403" s="21" t="s">
        <v>11047</v>
      </c>
      <c r="J1403" s="24" t="s">
        <v>11048</v>
      </c>
      <c r="K1403" s="19"/>
      <c r="L1403" s="19"/>
      <c r="M1403" s="19" t="s">
        <v>96</v>
      </c>
      <c r="N1403" s="19" t="s">
        <v>11049</v>
      </c>
      <c r="O1403" s="19" t="s">
        <v>182</v>
      </c>
      <c r="P1403" s="19" t="s">
        <v>223</v>
      </c>
      <c r="Q1403" s="29" t="s">
        <v>11050</v>
      </c>
      <c r="R1403" s="29">
        <v>195000.0</v>
      </c>
      <c r="S1403" s="19" t="s">
        <v>101</v>
      </c>
      <c r="T1403" s="19"/>
      <c r="U1403" s="25"/>
      <c r="V1403" s="25"/>
      <c r="W1403" s="4"/>
      <c r="X1403" s="4"/>
      <c r="Y1403" s="4"/>
      <c r="Z1403" s="4"/>
    </row>
    <row r="1404" ht="15.0" customHeight="1">
      <c r="A1404" s="21" t="s">
        <v>11051</v>
      </c>
      <c r="B1404" s="19"/>
      <c r="C1404" s="21" t="s">
        <v>4664</v>
      </c>
      <c r="D1404" s="21" t="s">
        <v>2801</v>
      </c>
      <c r="E1404" s="21" t="s">
        <v>89</v>
      </c>
      <c r="F1404" s="21">
        <v>1993.0</v>
      </c>
      <c r="G1404" s="21"/>
      <c r="H1404" s="49" t="s">
        <v>11052</v>
      </c>
      <c r="I1404" s="21" t="s">
        <v>11053</v>
      </c>
      <c r="J1404" s="23" t="s">
        <v>11054</v>
      </c>
      <c r="K1404" s="19"/>
      <c r="L1404" s="19"/>
      <c r="M1404" s="21" t="s">
        <v>96</v>
      </c>
      <c r="N1404" s="21" t="s">
        <v>11055</v>
      </c>
      <c r="O1404" s="19"/>
      <c r="P1404" s="19"/>
      <c r="Q1404" s="25"/>
      <c r="R1404" s="94">
        <v>13400.0</v>
      </c>
      <c r="S1404" s="21" t="s">
        <v>159</v>
      </c>
      <c r="T1404" s="21" t="s">
        <v>7002</v>
      </c>
      <c r="U1404" s="34"/>
      <c r="V1404" s="34">
        <v>43655.0</v>
      </c>
      <c r="W1404" s="4"/>
      <c r="X1404" s="4"/>
      <c r="Y1404" s="4"/>
      <c r="Z1404" s="4"/>
    </row>
    <row r="1405" ht="15.0" hidden="1" customHeight="1">
      <c r="A1405" s="19" t="s">
        <v>11056</v>
      </c>
      <c r="B1405" s="19" t="s">
        <v>11057</v>
      </c>
      <c r="C1405" s="20" t="s">
        <v>11058</v>
      </c>
      <c r="D1405" s="20" t="s">
        <v>3966</v>
      </c>
      <c r="E1405" s="20" t="s">
        <v>3967</v>
      </c>
      <c r="F1405" s="21">
        <v>2006.0</v>
      </c>
      <c r="G1405" s="21" t="s">
        <v>11059</v>
      </c>
      <c r="H1405" s="23" t="s">
        <v>11060</v>
      </c>
      <c r="I1405" s="21" t="s">
        <v>11061</v>
      </c>
      <c r="J1405" s="24" t="s">
        <v>11062</v>
      </c>
      <c r="K1405" s="19"/>
      <c r="L1405" s="19"/>
      <c r="M1405" s="19" t="s">
        <v>110</v>
      </c>
      <c r="N1405" s="19"/>
      <c r="O1405" s="19"/>
      <c r="P1405" s="19"/>
      <c r="Q1405" s="25" t="s">
        <v>827</v>
      </c>
      <c r="R1405" s="25" t="s">
        <v>1528</v>
      </c>
      <c r="S1405" s="19" t="s">
        <v>101</v>
      </c>
      <c r="T1405" s="19"/>
      <c r="U1405" s="25"/>
      <c r="V1405" s="25"/>
      <c r="W1405" s="4"/>
      <c r="X1405" s="4"/>
      <c r="Y1405" s="4"/>
      <c r="Z1405" s="4"/>
    </row>
    <row r="1406" ht="15.0" hidden="1" customHeight="1">
      <c r="A1406" s="19" t="s">
        <v>11063</v>
      </c>
      <c r="B1406" s="19" t="s">
        <v>11064</v>
      </c>
      <c r="C1406" s="20" t="s">
        <v>2543</v>
      </c>
      <c r="D1406" s="20" t="s">
        <v>1119</v>
      </c>
      <c r="E1406" s="20" t="s">
        <v>89</v>
      </c>
      <c r="F1406" s="21">
        <v>1998.0</v>
      </c>
      <c r="G1406" s="21" t="s">
        <v>11065</v>
      </c>
      <c r="H1406" s="23" t="s">
        <v>11066</v>
      </c>
      <c r="I1406" s="21" t="s">
        <v>11067</v>
      </c>
      <c r="J1406" s="24" t="s">
        <v>11068</v>
      </c>
      <c r="K1406" s="19"/>
      <c r="L1406" s="19"/>
      <c r="M1406" s="19" t="s">
        <v>110</v>
      </c>
      <c r="N1406" s="19"/>
      <c r="O1406" s="19"/>
      <c r="P1406" s="19"/>
      <c r="Q1406" s="25" t="s">
        <v>11069</v>
      </c>
      <c r="R1406" s="29">
        <v>276000.0</v>
      </c>
      <c r="S1406" s="19" t="s">
        <v>101</v>
      </c>
      <c r="T1406" s="19"/>
      <c r="U1406" s="25"/>
      <c r="V1406" s="25"/>
      <c r="W1406" s="4"/>
      <c r="X1406" s="4"/>
      <c r="Y1406" s="4"/>
      <c r="Z1406" s="4"/>
    </row>
    <row r="1407" ht="15.0" hidden="1" customHeight="1">
      <c r="A1407" s="19" t="s">
        <v>11070</v>
      </c>
      <c r="B1407" s="19" t="s">
        <v>11071</v>
      </c>
      <c r="C1407" s="20" t="s">
        <v>363</v>
      </c>
      <c r="D1407" s="20" t="s">
        <v>364</v>
      </c>
      <c r="E1407" s="20" t="s">
        <v>89</v>
      </c>
      <c r="F1407" s="21">
        <v>2009.0</v>
      </c>
      <c r="G1407" s="21" t="s">
        <v>11072</v>
      </c>
      <c r="H1407" s="23" t="s">
        <v>11073</v>
      </c>
      <c r="I1407" s="21" t="s">
        <v>10206</v>
      </c>
      <c r="J1407" s="24" t="s">
        <v>10207</v>
      </c>
      <c r="K1407" s="19" t="s">
        <v>10208</v>
      </c>
      <c r="L1407" s="24" t="s">
        <v>10209</v>
      </c>
      <c r="M1407" s="19" t="s">
        <v>110</v>
      </c>
      <c r="N1407" s="19"/>
      <c r="O1407" s="19" t="s">
        <v>244</v>
      </c>
      <c r="P1407" s="19" t="s">
        <v>3239</v>
      </c>
      <c r="Q1407" s="25" t="s">
        <v>223</v>
      </c>
      <c r="R1407" s="25" t="s">
        <v>112</v>
      </c>
      <c r="S1407" s="21" t="s">
        <v>159</v>
      </c>
      <c r="T1407" s="21" t="s">
        <v>10201</v>
      </c>
      <c r="U1407" s="38"/>
      <c r="V1407" s="38">
        <v>43741.0</v>
      </c>
      <c r="W1407" s="4"/>
      <c r="X1407" s="4"/>
      <c r="Y1407" s="4"/>
      <c r="Z1407" s="4"/>
    </row>
    <row r="1408" ht="15.0" hidden="1" customHeight="1">
      <c r="A1408" s="19" t="s">
        <v>11074</v>
      </c>
      <c r="B1408" s="19" t="s">
        <v>11074</v>
      </c>
      <c r="C1408" s="20"/>
      <c r="D1408" s="21" t="s">
        <v>261</v>
      </c>
      <c r="E1408" s="20" t="s">
        <v>89</v>
      </c>
      <c r="F1408" s="21">
        <v>2015.0</v>
      </c>
      <c r="G1408" s="21" t="s">
        <v>11075</v>
      </c>
      <c r="H1408" s="30" t="s">
        <v>11076</v>
      </c>
      <c r="I1408" s="21" t="s">
        <v>11077</v>
      </c>
      <c r="J1408" s="24" t="s">
        <v>11078</v>
      </c>
      <c r="K1408" s="19" t="s">
        <v>11079</v>
      </c>
      <c r="L1408" s="24" t="s">
        <v>11080</v>
      </c>
      <c r="M1408" s="19" t="s">
        <v>110</v>
      </c>
      <c r="N1408" s="19"/>
      <c r="O1408" s="19"/>
      <c r="P1408" s="19"/>
      <c r="Q1408" s="25" t="s">
        <v>1996</v>
      </c>
      <c r="R1408" s="25" t="s">
        <v>112</v>
      </c>
      <c r="S1408" s="19" t="s">
        <v>101</v>
      </c>
      <c r="T1408" s="19"/>
      <c r="U1408" s="25"/>
      <c r="V1408" s="25"/>
      <c r="W1408" s="4"/>
      <c r="X1408" s="4"/>
      <c r="Y1408" s="4"/>
      <c r="Z1408" s="4"/>
    </row>
    <row r="1409" ht="15.0" hidden="1" customHeight="1">
      <c r="A1409" s="19" t="s">
        <v>11081</v>
      </c>
      <c r="B1409" s="19" t="s">
        <v>11082</v>
      </c>
      <c r="C1409" s="20" t="s">
        <v>4138</v>
      </c>
      <c r="D1409" s="20" t="s">
        <v>188</v>
      </c>
      <c r="E1409" s="20" t="s">
        <v>89</v>
      </c>
      <c r="F1409" s="21">
        <v>2011.0</v>
      </c>
      <c r="G1409" s="21" t="s">
        <v>11083</v>
      </c>
      <c r="H1409" s="23" t="s">
        <v>11084</v>
      </c>
      <c r="I1409" s="21" t="s">
        <v>11085</v>
      </c>
      <c r="J1409" s="24" t="s">
        <v>11086</v>
      </c>
      <c r="K1409" s="19" t="s">
        <v>509</v>
      </c>
      <c r="L1409" s="19"/>
      <c r="M1409" s="19" t="s">
        <v>110</v>
      </c>
      <c r="N1409" s="19"/>
      <c r="O1409" s="19"/>
      <c r="P1409" s="19"/>
      <c r="Q1409" s="25" t="s">
        <v>212</v>
      </c>
      <c r="R1409" s="25"/>
      <c r="S1409" s="19" t="s">
        <v>101</v>
      </c>
      <c r="T1409" s="19"/>
      <c r="U1409" s="25"/>
      <c r="V1409" s="25"/>
      <c r="W1409" s="4"/>
      <c r="X1409" s="4"/>
      <c r="Y1409" s="4"/>
      <c r="Z1409" s="4"/>
    </row>
    <row r="1410" ht="15.0" hidden="1" customHeight="1">
      <c r="A1410" s="19" t="s">
        <v>11087</v>
      </c>
      <c r="B1410" s="19" t="s">
        <v>11088</v>
      </c>
      <c r="C1410" s="20"/>
      <c r="D1410" s="20" t="s">
        <v>887</v>
      </c>
      <c r="E1410" s="20" t="s">
        <v>89</v>
      </c>
      <c r="F1410" s="22">
        <v>42033.0</v>
      </c>
      <c r="G1410" s="21" t="s">
        <v>11089</v>
      </c>
      <c r="H1410" s="23" t="s">
        <v>11090</v>
      </c>
      <c r="I1410" s="21" t="s">
        <v>11091</v>
      </c>
      <c r="J1410" s="24" t="s">
        <v>11092</v>
      </c>
      <c r="K1410" s="19" t="s">
        <v>11093</v>
      </c>
      <c r="L1410" s="24" t="s">
        <v>11094</v>
      </c>
      <c r="M1410" s="19" t="s">
        <v>110</v>
      </c>
      <c r="N1410" s="19"/>
      <c r="O1410" s="19" t="s">
        <v>133</v>
      </c>
      <c r="P1410" s="19" t="s">
        <v>11095</v>
      </c>
      <c r="Q1410" s="25" t="s">
        <v>11096</v>
      </c>
      <c r="R1410" s="25" t="s">
        <v>465</v>
      </c>
      <c r="S1410" s="19" t="s">
        <v>101</v>
      </c>
      <c r="T1410" s="19"/>
      <c r="U1410" s="25"/>
      <c r="V1410" s="25"/>
      <c r="W1410" s="4"/>
      <c r="X1410" s="4"/>
      <c r="Y1410" s="4"/>
      <c r="Z1410" s="4"/>
    </row>
    <row r="1411" ht="15.0" hidden="1" customHeight="1">
      <c r="A1411" s="19" t="s">
        <v>11097</v>
      </c>
      <c r="B1411" s="19" t="s">
        <v>11097</v>
      </c>
      <c r="C1411" s="20" t="s">
        <v>4324</v>
      </c>
      <c r="D1411" s="20" t="s">
        <v>5647</v>
      </c>
      <c r="E1411" s="20" t="s">
        <v>5415</v>
      </c>
      <c r="F1411" s="21">
        <v>2009.0</v>
      </c>
      <c r="G1411" s="21" t="s">
        <v>11098</v>
      </c>
      <c r="H1411" s="23" t="s">
        <v>11099</v>
      </c>
      <c r="I1411" s="21" t="s">
        <v>11100</v>
      </c>
      <c r="J1411" s="24" t="s">
        <v>11101</v>
      </c>
      <c r="K1411" s="19" t="s">
        <v>11102</v>
      </c>
      <c r="L1411" s="24" t="s">
        <v>11103</v>
      </c>
      <c r="M1411" s="19" t="s">
        <v>110</v>
      </c>
      <c r="N1411" s="19"/>
      <c r="O1411" s="19"/>
      <c r="P1411" s="19"/>
      <c r="Q1411" s="25" t="s">
        <v>147</v>
      </c>
      <c r="R1411" s="25" t="s">
        <v>112</v>
      </c>
      <c r="S1411" s="19" t="s">
        <v>101</v>
      </c>
      <c r="T1411" s="19"/>
      <c r="U1411" s="25"/>
      <c r="V1411" s="25"/>
      <c r="W1411" s="4"/>
      <c r="X1411" s="4"/>
      <c r="Y1411" s="4"/>
      <c r="Z1411" s="4"/>
    </row>
    <row r="1412" ht="15.0" hidden="1" customHeight="1">
      <c r="A1412" s="19" t="s">
        <v>11104</v>
      </c>
      <c r="B1412" s="19" t="s">
        <v>11105</v>
      </c>
      <c r="C1412" s="20"/>
      <c r="D1412" s="20"/>
      <c r="E1412" s="20" t="s">
        <v>89</v>
      </c>
      <c r="F1412" s="21">
        <v>2011.0</v>
      </c>
      <c r="G1412" s="21" t="s">
        <v>11106</v>
      </c>
      <c r="H1412" s="23" t="s">
        <v>11107</v>
      </c>
      <c r="I1412" s="21" t="s">
        <v>11108</v>
      </c>
      <c r="J1412" s="24" t="s">
        <v>11109</v>
      </c>
      <c r="K1412" s="19" t="s">
        <v>11110</v>
      </c>
      <c r="L1412" s="24" t="s">
        <v>11111</v>
      </c>
      <c r="M1412" s="19" t="s">
        <v>110</v>
      </c>
      <c r="N1412" s="19"/>
      <c r="O1412" s="19" t="s">
        <v>221</v>
      </c>
      <c r="P1412" s="19"/>
      <c r="Q1412" s="25" t="s">
        <v>223</v>
      </c>
      <c r="R1412" s="25">
        <v>25.0</v>
      </c>
      <c r="S1412" s="19" t="s">
        <v>101</v>
      </c>
      <c r="T1412" s="19"/>
      <c r="U1412" s="25"/>
      <c r="V1412" s="25"/>
      <c r="W1412" s="4"/>
      <c r="X1412" s="4"/>
      <c r="Y1412" s="4"/>
      <c r="Z1412" s="4"/>
    </row>
    <row r="1413" ht="15.0" hidden="1" customHeight="1">
      <c r="A1413" s="19" t="s">
        <v>11112</v>
      </c>
      <c r="B1413" s="19" t="s">
        <v>11113</v>
      </c>
      <c r="C1413" s="20" t="s">
        <v>376</v>
      </c>
      <c r="D1413" s="20" t="s">
        <v>88</v>
      </c>
      <c r="E1413" s="20" t="s">
        <v>89</v>
      </c>
      <c r="F1413" s="22">
        <v>41113.0</v>
      </c>
      <c r="G1413" s="21" t="s">
        <v>11114</v>
      </c>
      <c r="H1413" s="23" t="s">
        <v>11115</v>
      </c>
      <c r="I1413" s="21" t="s">
        <v>11116</v>
      </c>
      <c r="J1413" s="24" t="s">
        <v>11117</v>
      </c>
      <c r="K1413" s="19"/>
      <c r="L1413" s="19"/>
      <c r="M1413" s="19" t="s">
        <v>110</v>
      </c>
      <c r="N1413" s="19"/>
      <c r="O1413" s="19" t="s">
        <v>221</v>
      </c>
      <c r="P1413" s="19"/>
      <c r="Q1413" s="25" t="s">
        <v>266</v>
      </c>
      <c r="R1413" s="25" t="s">
        <v>3626</v>
      </c>
      <c r="S1413" s="19" t="s">
        <v>101</v>
      </c>
      <c r="T1413" s="19"/>
      <c r="U1413" s="25"/>
      <c r="V1413" s="25"/>
      <c r="W1413" s="4"/>
      <c r="X1413" s="4"/>
      <c r="Y1413" s="4"/>
      <c r="Z1413" s="4"/>
    </row>
    <row r="1414" ht="15.0" hidden="1" customHeight="1">
      <c r="A1414" s="19" t="s">
        <v>11118</v>
      </c>
      <c r="B1414" s="19" t="s">
        <v>11119</v>
      </c>
      <c r="C1414" s="20" t="s">
        <v>2657</v>
      </c>
      <c r="D1414" s="20" t="s">
        <v>920</v>
      </c>
      <c r="E1414" s="20" t="s">
        <v>89</v>
      </c>
      <c r="F1414" s="21">
        <v>2018.0</v>
      </c>
      <c r="G1414" s="21" t="s">
        <v>11120</v>
      </c>
      <c r="H1414" s="23" t="s">
        <v>11121</v>
      </c>
      <c r="I1414" s="21" t="s">
        <v>11122</v>
      </c>
      <c r="J1414" s="24" t="s">
        <v>11123</v>
      </c>
      <c r="K1414" s="19" t="s">
        <v>11124</v>
      </c>
      <c r="L1414" s="24" t="s">
        <v>11125</v>
      </c>
      <c r="M1414" s="19" t="s">
        <v>110</v>
      </c>
      <c r="N1414" s="19"/>
      <c r="O1414" s="19" t="s">
        <v>371</v>
      </c>
      <c r="P1414" s="19" t="s">
        <v>265</v>
      </c>
      <c r="Q1414" s="25" t="s">
        <v>234</v>
      </c>
      <c r="R1414" s="25">
        <v>20.0</v>
      </c>
      <c r="S1414" s="19" t="s">
        <v>101</v>
      </c>
      <c r="T1414" s="19"/>
      <c r="U1414" s="25"/>
      <c r="V1414" s="25"/>
      <c r="W1414" s="4"/>
      <c r="X1414" s="4"/>
      <c r="Y1414" s="4"/>
      <c r="Z1414" s="4"/>
    </row>
    <row r="1415" ht="15.0" hidden="1" customHeight="1">
      <c r="A1415" s="19" t="s">
        <v>11126</v>
      </c>
      <c r="B1415" s="24" t="s">
        <v>11127</v>
      </c>
      <c r="C1415" s="20" t="s">
        <v>11128</v>
      </c>
      <c r="D1415" s="20" t="s">
        <v>469</v>
      </c>
      <c r="E1415" s="20" t="s">
        <v>89</v>
      </c>
      <c r="F1415" s="22">
        <v>43344.0</v>
      </c>
      <c r="G1415" s="21" t="s">
        <v>11129</v>
      </c>
      <c r="H1415" s="23" t="s">
        <v>11130</v>
      </c>
      <c r="I1415" s="21" t="s">
        <v>11131</v>
      </c>
      <c r="J1415" s="24" t="s">
        <v>11132</v>
      </c>
      <c r="K1415" s="19" t="s">
        <v>10898</v>
      </c>
      <c r="L1415" s="24" t="s">
        <v>11133</v>
      </c>
      <c r="M1415" s="19" t="s">
        <v>110</v>
      </c>
      <c r="N1415" s="19"/>
      <c r="O1415" s="19" t="s">
        <v>264</v>
      </c>
      <c r="P1415" s="19" t="s">
        <v>11134</v>
      </c>
      <c r="Q1415" s="25" t="s">
        <v>212</v>
      </c>
      <c r="R1415" s="25" t="s">
        <v>112</v>
      </c>
      <c r="S1415" s="19" t="s">
        <v>101</v>
      </c>
      <c r="T1415" s="19"/>
      <c r="U1415" s="25"/>
      <c r="V1415" s="25"/>
      <c r="W1415" s="4"/>
      <c r="X1415" s="4"/>
      <c r="Y1415" s="4"/>
      <c r="Z1415" s="4"/>
    </row>
    <row r="1416" ht="15.0" hidden="1" customHeight="1">
      <c r="A1416" s="19" t="s">
        <v>11135</v>
      </c>
      <c r="B1416" s="19" t="s">
        <v>11136</v>
      </c>
      <c r="C1416" s="20" t="s">
        <v>284</v>
      </c>
      <c r="D1416" s="20" t="s">
        <v>188</v>
      </c>
      <c r="E1416" s="20" t="s">
        <v>89</v>
      </c>
      <c r="F1416" s="21">
        <v>2017.0</v>
      </c>
      <c r="G1416" s="21" t="s">
        <v>11137</v>
      </c>
      <c r="H1416" s="23" t="s">
        <v>11138</v>
      </c>
      <c r="I1416" s="21" t="s">
        <v>11139</v>
      </c>
      <c r="J1416" s="24" t="s">
        <v>11140</v>
      </c>
      <c r="K1416" s="19" t="s">
        <v>11141</v>
      </c>
      <c r="L1416" s="24" t="s">
        <v>11142</v>
      </c>
      <c r="M1416" s="19" t="s">
        <v>110</v>
      </c>
      <c r="N1416" s="19"/>
      <c r="O1416" s="35" t="s">
        <v>264</v>
      </c>
      <c r="P1416" s="19" t="s">
        <v>11143</v>
      </c>
      <c r="Q1416" s="25" t="s">
        <v>6004</v>
      </c>
      <c r="R1416" s="25" t="s">
        <v>465</v>
      </c>
      <c r="S1416" s="19" t="s">
        <v>101</v>
      </c>
      <c r="T1416" s="19"/>
      <c r="U1416" s="25"/>
      <c r="V1416" s="25"/>
      <c r="W1416" s="4"/>
      <c r="X1416" s="4"/>
      <c r="Y1416" s="4"/>
      <c r="Z1416" s="4"/>
    </row>
    <row r="1417" ht="15.0" hidden="1" customHeight="1">
      <c r="A1417" s="19" t="s">
        <v>11144</v>
      </c>
      <c r="B1417" s="19" t="s">
        <v>11145</v>
      </c>
      <c r="C1417" s="20" t="s">
        <v>3636</v>
      </c>
      <c r="D1417" s="20" t="s">
        <v>3637</v>
      </c>
      <c r="E1417" s="20" t="s">
        <v>3621</v>
      </c>
      <c r="F1417" s="21">
        <v>2008.0</v>
      </c>
      <c r="G1417" s="21" t="s">
        <v>11146</v>
      </c>
      <c r="H1417" s="23" t="s">
        <v>11147</v>
      </c>
      <c r="I1417" s="21" t="s">
        <v>11148</v>
      </c>
      <c r="J1417" s="24" t="s">
        <v>11149</v>
      </c>
      <c r="K1417" s="19" t="s">
        <v>11150</v>
      </c>
      <c r="L1417" s="24" t="s">
        <v>11151</v>
      </c>
      <c r="M1417" s="19" t="s">
        <v>110</v>
      </c>
      <c r="N1417" s="19"/>
      <c r="O1417" s="19" t="s">
        <v>264</v>
      </c>
      <c r="P1417" s="19"/>
      <c r="Q1417" s="25" t="s">
        <v>234</v>
      </c>
      <c r="R1417" s="25" t="s">
        <v>3626</v>
      </c>
      <c r="S1417" s="19" t="s">
        <v>101</v>
      </c>
      <c r="T1417" s="19"/>
      <c r="U1417" s="25"/>
      <c r="V1417" s="25"/>
      <c r="W1417" s="4"/>
      <c r="X1417" s="4"/>
      <c r="Y1417" s="4"/>
      <c r="Z1417" s="4"/>
    </row>
    <row r="1418" ht="15.0" hidden="1" customHeight="1">
      <c r="A1418" s="19" t="s">
        <v>11152</v>
      </c>
      <c r="B1418" s="19" t="s">
        <v>11153</v>
      </c>
      <c r="C1418" s="20" t="s">
        <v>11154</v>
      </c>
      <c r="D1418" s="20" t="s">
        <v>831</v>
      </c>
      <c r="E1418" s="20" t="s">
        <v>832</v>
      </c>
      <c r="F1418" s="37">
        <v>42461.0</v>
      </c>
      <c r="G1418" s="21" t="s">
        <v>11155</v>
      </c>
      <c r="H1418" s="23" t="s">
        <v>11156</v>
      </c>
      <c r="I1418" s="21" t="s">
        <v>11157</v>
      </c>
      <c r="J1418" s="24" t="s">
        <v>11158</v>
      </c>
      <c r="K1418" s="19" t="s">
        <v>11159</v>
      </c>
      <c r="L1418" s="24" t="s">
        <v>11160</v>
      </c>
      <c r="M1418" s="19" t="s">
        <v>110</v>
      </c>
      <c r="N1418" s="19"/>
      <c r="O1418" s="19"/>
      <c r="P1418" s="19"/>
      <c r="Q1418" s="25" t="s">
        <v>474</v>
      </c>
      <c r="R1418" s="25"/>
      <c r="S1418" s="19" t="s">
        <v>101</v>
      </c>
      <c r="T1418" s="19"/>
      <c r="U1418" s="25"/>
      <c r="V1418" s="25"/>
      <c r="W1418" s="4"/>
      <c r="X1418" s="4"/>
      <c r="Y1418" s="4"/>
      <c r="Z1418" s="4"/>
    </row>
    <row r="1419" ht="15.0" hidden="1" customHeight="1">
      <c r="A1419" s="19" t="s">
        <v>11161</v>
      </c>
      <c r="B1419" s="19" t="s">
        <v>11162</v>
      </c>
      <c r="C1419" s="20" t="s">
        <v>5933</v>
      </c>
      <c r="D1419" s="20" t="s">
        <v>920</v>
      </c>
      <c r="E1419" s="20" t="s">
        <v>89</v>
      </c>
      <c r="F1419" s="21">
        <v>2010.0</v>
      </c>
      <c r="G1419" s="21" t="s">
        <v>11163</v>
      </c>
      <c r="H1419" s="30" t="s">
        <v>11164</v>
      </c>
      <c r="I1419" s="21" t="s">
        <v>11165</v>
      </c>
      <c r="J1419" s="24" t="s">
        <v>11166</v>
      </c>
      <c r="K1419" s="19" t="s">
        <v>11167</v>
      </c>
      <c r="L1419" s="24" t="s">
        <v>11168</v>
      </c>
      <c r="M1419" s="19" t="s">
        <v>110</v>
      </c>
      <c r="N1419" s="19"/>
      <c r="O1419" s="19" t="s">
        <v>133</v>
      </c>
      <c r="P1419" s="19" t="s">
        <v>11169</v>
      </c>
      <c r="Q1419" s="25" t="s">
        <v>11170</v>
      </c>
      <c r="R1419" s="25">
        <v>50.0</v>
      </c>
      <c r="S1419" s="19" t="s">
        <v>101</v>
      </c>
      <c r="T1419" s="19"/>
      <c r="U1419" s="25"/>
      <c r="V1419" s="25"/>
      <c r="W1419" s="4"/>
      <c r="X1419" s="4"/>
      <c r="Y1419" s="4"/>
      <c r="Z1419" s="4"/>
    </row>
    <row r="1420" ht="15.0" hidden="1" customHeight="1">
      <c r="A1420" s="19" t="s">
        <v>11171</v>
      </c>
      <c r="B1420" s="19" t="s">
        <v>11172</v>
      </c>
      <c r="C1420" s="20" t="s">
        <v>4059</v>
      </c>
      <c r="D1420" s="20" t="s">
        <v>4060</v>
      </c>
      <c r="E1420" s="20" t="s">
        <v>4061</v>
      </c>
      <c r="F1420" s="21">
        <v>2011.0</v>
      </c>
      <c r="G1420" s="21" t="s">
        <v>11173</v>
      </c>
      <c r="H1420" s="23" t="s">
        <v>11174</v>
      </c>
      <c r="I1420" s="21" t="s">
        <v>11175</v>
      </c>
      <c r="J1420" s="19"/>
      <c r="K1420" s="92" t="s">
        <v>11176</v>
      </c>
      <c r="L1420" s="24" t="s">
        <v>11177</v>
      </c>
      <c r="M1420" s="19" t="s">
        <v>110</v>
      </c>
      <c r="N1420" s="19"/>
      <c r="O1420" s="19" t="s">
        <v>221</v>
      </c>
      <c r="P1420" s="19"/>
      <c r="Q1420" s="25"/>
      <c r="R1420" s="25">
        <v>250.0</v>
      </c>
      <c r="S1420" s="19" t="s">
        <v>101</v>
      </c>
      <c r="T1420" s="19"/>
      <c r="U1420" s="25"/>
      <c r="V1420" s="25"/>
      <c r="W1420" s="4"/>
      <c r="X1420" s="4"/>
      <c r="Y1420" s="4"/>
      <c r="Z1420" s="4"/>
    </row>
    <row r="1421" ht="15.0" hidden="1" customHeight="1">
      <c r="A1421" s="19" t="s">
        <v>11178</v>
      </c>
      <c r="B1421" s="19" t="s">
        <v>11179</v>
      </c>
      <c r="C1421" s="20"/>
      <c r="D1421" s="21" t="s">
        <v>88</v>
      </c>
      <c r="E1421" s="21" t="s">
        <v>89</v>
      </c>
      <c r="F1421" s="21">
        <v>2000.0</v>
      </c>
      <c r="G1421" s="21" t="s">
        <v>11180</v>
      </c>
      <c r="H1421" s="23" t="s">
        <v>11181</v>
      </c>
      <c r="I1421" s="21" t="s">
        <v>11182</v>
      </c>
      <c r="J1421" s="19"/>
      <c r="K1421" s="19" t="s">
        <v>11183</v>
      </c>
      <c r="L1421" s="24" t="s">
        <v>11184</v>
      </c>
      <c r="M1421" s="19" t="s">
        <v>110</v>
      </c>
      <c r="N1421" s="19"/>
      <c r="O1421" s="19"/>
      <c r="P1421" s="19"/>
      <c r="Q1421" s="25" t="s">
        <v>3896</v>
      </c>
      <c r="R1421" s="25">
        <v>109.0</v>
      </c>
      <c r="S1421" s="19" t="s">
        <v>101</v>
      </c>
      <c r="T1421" s="19"/>
      <c r="U1421" s="25"/>
      <c r="V1421" s="25"/>
      <c r="W1421" s="4"/>
      <c r="X1421" s="4"/>
      <c r="Y1421" s="4"/>
      <c r="Z1421" s="4"/>
    </row>
    <row r="1422" ht="15.0" hidden="1" customHeight="1">
      <c r="A1422" s="19" t="s">
        <v>11185</v>
      </c>
      <c r="B1422" s="19" t="s">
        <v>11185</v>
      </c>
      <c r="C1422" s="20"/>
      <c r="D1422" s="21" t="s">
        <v>88</v>
      </c>
      <c r="E1422" s="21" t="s">
        <v>89</v>
      </c>
      <c r="F1422" s="21">
        <v>1948.0</v>
      </c>
      <c r="G1422" s="21" t="s">
        <v>11186</v>
      </c>
      <c r="H1422" s="30" t="s">
        <v>11187</v>
      </c>
      <c r="I1422" s="21" t="s">
        <v>11188</v>
      </c>
      <c r="J1422" s="24" t="s">
        <v>11189</v>
      </c>
      <c r="K1422" s="19" t="s">
        <v>11190</v>
      </c>
      <c r="L1422" s="19"/>
      <c r="M1422" s="19" t="s">
        <v>110</v>
      </c>
      <c r="N1422" s="19"/>
      <c r="O1422" s="19"/>
      <c r="P1422" s="28" t="s">
        <v>1082</v>
      </c>
      <c r="Q1422" s="25"/>
      <c r="R1422" s="25">
        <v>1840.0</v>
      </c>
      <c r="S1422" s="19" t="s">
        <v>101</v>
      </c>
      <c r="T1422" s="19"/>
      <c r="U1422" s="25"/>
      <c r="V1422" s="25"/>
      <c r="W1422" s="4"/>
      <c r="X1422" s="4"/>
      <c r="Y1422" s="4"/>
      <c r="Z1422" s="4"/>
    </row>
    <row r="1423" ht="15.0" hidden="1" customHeight="1">
      <c r="A1423" s="19" t="s">
        <v>11191</v>
      </c>
      <c r="B1423" s="19" t="s">
        <v>11192</v>
      </c>
      <c r="C1423" s="20"/>
      <c r="D1423" s="21" t="s">
        <v>364</v>
      </c>
      <c r="E1423" s="20" t="s">
        <v>89</v>
      </c>
      <c r="F1423" s="21">
        <v>2018.0</v>
      </c>
      <c r="G1423" s="21" t="s">
        <v>11193</v>
      </c>
      <c r="H1423" s="30" t="s">
        <v>11194</v>
      </c>
      <c r="I1423" s="21" t="s">
        <v>11195</v>
      </c>
      <c r="J1423" s="24" t="s">
        <v>11196</v>
      </c>
      <c r="K1423" s="19" t="s">
        <v>509</v>
      </c>
      <c r="L1423" s="19"/>
      <c r="M1423" s="19" t="s">
        <v>110</v>
      </c>
      <c r="N1423" s="19"/>
      <c r="O1423" s="19" t="s">
        <v>133</v>
      </c>
      <c r="P1423" s="19" t="s">
        <v>2664</v>
      </c>
      <c r="Q1423" s="25"/>
      <c r="R1423" s="25">
        <v>4400.0</v>
      </c>
      <c r="S1423" s="19" t="s">
        <v>101</v>
      </c>
      <c r="T1423" s="19"/>
      <c r="U1423" s="25"/>
      <c r="V1423" s="25"/>
      <c r="W1423" s="4"/>
      <c r="X1423" s="4"/>
      <c r="Y1423" s="4"/>
      <c r="Z1423" s="4"/>
    </row>
    <row r="1424" ht="15.0" hidden="1" customHeight="1">
      <c r="A1424" s="19" t="s">
        <v>11197</v>
      </c>
      <c r="B1424" s="19" t="s">
        <v>11198</v>
      </c>
      <c r="C1424" s="20" t="s">
        <v>11199</v>
      </c>
      <c r="D1424" s="20" t="s">
        <v>1119</v>
      </c>
      <c r="E1424" s="20" t="s">
        <v>89</v>
      </c>
      <c r="F1424" s="22">
        <v>42205.0</v>
      </c>
      <c r="G1424" s="21" t="s">
        <v>11200</v>
      </c>
      <c r="H1424" s="23" t="s">
        <v>11201</v>
      </c>
      <c r="I1424" s="21" t="s">
        <v>11202</v>
      </c>
      <c r="J1424" s="24" t="s">
        <v>11203</v>
      </c>
      <c r="K1424" s="19" t="s">
        <v>11204</v>
      </c>
      <c r="L1424" s="24" t="s">
        <v>11205</v>
      </c>
      <c r="M1424" s="19" t="s">
        <v>110</v>
      </c>
      <c r="N1424" s="19"/>
      <c r="O1424" s="19" t="s">
        <v>133</v>
      </c>
      <c r="P1424" s="19" t="s">
        <v>2797</v>
      </c>
      <c r="Q1424" s="25" t="s">
        <v>474</v>
      </c>
      <c r="R1424" s="25">
        <v>67.0</v>
      </c>
      <c r="S1424" s="19" t="s">
        <v>101</v>
      </c>
      <c r="T1424" s="19"/>
      <c r="U1424" s="25"/>
      <c r="V1424" s="25"/>
      <c r="W1424" s="4"/>
      <c r="X1424" s="4"/>
      <c r="Y1424" s="4"/>
      <c r="Z1424" s="4"/>
    </row>
    <row r="1425" ht="15.0" hidden="1" customHeight="1">
      <c r="A1425" s="19" t="s">
        <v>11206</v>
      </c>
      <c r="B1425" s="19" t="s">
        <v>11207</v>
      </c>
      <c r="C1425" s="20" t="s">
        <v>653</v>
      </c>
      <c r="D1425" s="20" t="s">
        <v>654</v>
      </c>
      <c r="E1425" s="20" t="s">
        <v>655</v>
      </c>
      <c r="F1425" s="21">
        <v>1998.0</v>
      </c>
      <c r="G1425" s="21" t="s">
        <v>11208</v>
      </c>
      <c r="H1425" s="23" t="s">
        <v>11209</v>
      </c>
      <c r="I1425" s="21" t="s">
        <v>11210</v>
      </c>
      <c r="J1425" s="19"/>
      <c r="K1425" s="19"/>
      <c r="L1425" s="19"/>
      <c r="M1425" s="19" t="s">
        <v>110</v>
      </c>
      <c r="N1425" s="19"/>
      <c r="O1425" s="19"/>
      <c r="P1425" s="19"/>
      <c r="Q1425" s="25" t="s">
        <v>1101</v>
      </c>
      <c r="R1425" s="25" t="s">
        <v>465</v>
      </c>
      <c r="S1425" s="19" t="s">
        <v>101</v>
      </c>
      <c r="T1425" s="19"/>
      <c r="U1425" s="25"/>
      <c r="V1425" s="25"/>
      <c r="W1425" s="4"/>
      <c r="X1425" s="4"/>
      <c r="Y1425" s="4"/>
      <c r="Z1425" s="4"/>
    </row>
    <row r="1426" ht="15.0" hidden="1" customHeight="1">
      <c r="A1426" s="19" t="s">
        <v>11211</v>
      </c>
      <c r="B1426" s="19" t="s">
        <v>11211</v>
      </c>
      <c r="C1426" s="20" t="s">
        <v>2206</v>
      </c>
      <c r="D1426" s="20" t="s">
        <v>88</v>
      </c>
      <c r="E1426" s="20" t="s">
        <v>89</v>
      </c>
      <c r="F1426" s="19"/>
      <c r="G1426" s="21" t="s">
        <v>11212</v>
      </c>
      <c r="H1426" s="23" t="s">
        <v>11213</v>
      </c>
      <c r="I1426" s="19"/>
      <c r="J1426" s="19"/>
      <c r="K1426" s="19"/>
      <c r="L1426" s="19"/>
      <c r="M1426" s="19" t="s">
        <v>110</v>
      </c>
      <c r="N1426" s="19"/>
      <c r="O1426" s="19"/>
      <c r="P1426" s="19"/>
      <c r="Q1426" s="25" t="s">
        <v>965</v>
      </c>
      <c r="R1426" s="25">
        <v>108.0</v>
      </c>
      <c r="S1426" s="19" t="s">
        <v>101</v>
      </c>
      <c r="T1426" s="19"/>
      <c r="U1426" s="25"/>
      <c r="V1426" s="25"/>
      <c r="W1426" s="4"/>
      <c r="X1426" s="4"/>
      <c r="Y1426" s="4"/>
      <c r="Z1426" s="4"/>
    </row>
    <row r="1427" ht="15.0" hidden="1" customHeight="1">
      <c r="A1427" s="19" t="s">
        <v>11214</v>
      </c>
      <c r="B1427" s="19" t="s">
        <v>11215</v>
      </c>
      <c r="C1427" s="20" t="s">
        <v>138</v>
      </c>
      <c r="D1427" s="19"/>
      <c r="E1427" s="21" t="s">
        <v>140</v>
      </c>
      <c r="F1427" s="21">
        <v>2019.0</v>
      </c>
      <c r="G1427" s="21" t="s">
        <v>11216</v>
      </c>
      <c r="H1427" s="30" t="s">
        <v>11217</v>
      </c>
      <c r="I1427" s="19"/>
      <c r="J1427" s="19"/>
      <c r="K1427" s="19"/>
      <c r="L1427" s="19"/>
      <c r="M1427" s="19" t="s">
        <v>110</v>
      </c>
      <c r="N1427" s="19"/>
      <c r="O1427" s="19"/>
      <c r="P1427" s="19"/>
      <c r="Q1427" s="25" t="s">
        <v>234</v>
      </c>
      <c r="R1427" s="25">
        <v>31.0</v>
      </c>
      <c r="S1427" s="19" t="s">
        <v>101</v>
      </c>
      <c r="T1427" s="19"/>
      <c r="U1427" s="25"/>
      <c r="V1427" s="25"/>
      <c r="W1427" s="4"/>
      <c r="X1427" s="4"/>
      <c r="Y1427" s="4"/>
      <c r="Z1427" s="4"/>
    </row>
    <row r="1428" ht="15.0" hidden="1" customHeight="1">
      <c r="A1428" s="19" t="s">
        <v>11218</v>
      </c>
      <c r="B1428" s="19" t="s">
        <v>11219</v>
      </c>
      <c r="C1428" s="20" t="s">
        <v>694</v>
      </c>
      <c r="D1428" s="20" t="s">
        <v>695</v>
      </c>
      <c r="E1428" s="20" t="s">
        <v>89</v>
      </c>
      <c r="F1428" s="22">
        <v>40817.0</v>
      </c>
      <c r="G1428" s="21" t="s">
        <v>11220</v>
      </c>
      <c r="H1428" s="23" t="s">
        <v>11221</v>
      </c>
      <c r="I1428" s="21" t="s">
        <v>11222</v>
      </c>
      <c r="J1428" s="24" t="s">
        <v>11223</v>
      </c>
      <c r="K1428" s="19"/>
      <c r="L1428" s="19"/>
      <c r="M1428" s="19" t="s">
        <v>110</v>
      </c>
      <c r="N1428" s="19"/>
      <c r="O1428" s="19" t="s">
        <v>221</v>
      </c>
      <c r="P1428" s="19"/>
      <c r="Q1428" s="25" t="s">
        <v>11224</v>
      </c>
      <c r="R1428" s="25" t="s">
        <v>112</v>
      </c>
      <c r="S1428" s="19" t="s">
        <v>101</v>
      </c>
      <c r="T1428" s="19"/>
      <c r="U1428" s="25"/>
      <c r="V1428" s="25"/>
      <c r="W1428" s="4"/>
      <c r="X1428" s="4"/>
      <c r="Y1428" s="4"/>
      <c r="Z1428" s="4"/>
    </row>
    <row r="1429" ht="15.0" hidden="1" customHeight="1">
      <c r="A1429" s="19" t="s">
        <v>11225</v>
      </c>
      <c r="B1429" s="19" t="s">
        <v>11225</v>
      </c>
      <c r="C1429" s="20" t="s">
        <v>11226</v>
      </c>
      <c r="D1429" s="20" t="s">
        <v>261</v>
      </c>
      <c r="E1429" s="20" t="s">
        <v>89</v>
      </c>
      <c r="F1429" s="21">
        <v>2000.0</v>
      </c>
      <c r="G1429" s="21" t="s">
        <v>11227</v>
      </c>
      <c r="H1429" s="19"/>
      <c r="I1429" s="21" t="s">
        <v>11228</v>
      </c>
      <c r="J1429" s="24" t="s">
        <v>11229</v>
      </c>
      <c r="K1429" s="19"/>
      <c r="L1429" s="19"/>
      <c r="M1429" s="19" t="s">
        <v>110</v>
      </c>
      <c r="N1429" s="19"/>
      <c r="O1429" s="19"/>
      <c r="P1429" s="19"/>
      <c r="Q1429" s="29"/>
      <c r="R1429" s="25" t="s">
        <v>3626</v>
      </c>
      <c r="S1429" s="19" t="s">
        <v>159</v>
      </c>
      <c r="T1429" s="19" t="s">
        <v>11230</v>
      </c>
      <c r="U1429" s="36"/>
      <c r="V1429" s="36">
        <v>42283.0</v>
      </c>
      <c r="W1429" s="4"/>
      <c r="X1429" s="4"/>
      <c r="Y1429" s="4"/>
      <c r="Z1429" s="4"/>
    </row>
    <row r="1430" ht="15.0" hidden="1" customHeight="1">
      <c r="A1430" s="19" t="s">
        <v>11231</v>
      </c>
      <c r="B1430" s="19" t="s">
        <v>11232</v>
      </c>
      <c r="C1430" s="20" t="s">
        <v>1094</v>
      </c>
      <c r="D1430" s="20" t="s">
        <v>1094</v>
      </c>
      <c r="E1430" s="20" t="s">
        <v>151</v>
      </c>
      <c r="F1430" s="21">
        <v>2010.0</v>
      </c>
      <c r="G1430" s="21" t="s">
        <v>11233</v>
      </c>
      <c r="H1430" s="23" t="s">
        <v>11234</v>
      </c>
      <c r="I1430" s="19"/>
      <c r="J1430" s="19"/>
      <c r="K1430" s="19"/>
      <c r="L1430" s="19"/>
      <c r="M1430" s="19" t="s">
        <v>110</v>
      </c>
      <c r="N1430" s="19"/>
      <c r="O1430" s="19"/>
      <c r="P1430" s="19"/>
      <c r="Q1430" s="25" t="s">
        <v>11235</v>
      </c>
      <c r="R1430" s="25">
        <v>160.0</v>
      </c>
      <c r="S1430" s="19" t="s">
        <v>101</v>
      </c>
      <c r="T1430" s="19"/>
      <c r="U1430" s="25"/>
      <c r="V1430" s="25"/>
      <c r="W1430" s="4"/>
      <c r="X1430" s="4"/>
      <c r="Y1430" s="4"/>
      <c r="Z1430" s="4"/>
    </row>
    <row r="1431" ht="15.0" hidden="1" customHeight="1">
      <c r="A1431" s="19" t="s">
        <v>11236</v>
      </c>
      <c r="B1431" s="19" t="s">
        <v>11237</v>
      </c>
      <c r="C1431" s="20" t="s">
        <v>8377</v>
      </c>
      <c r="D1431" s="20" t="s">
        <v>1094</v>
      </c>
      <c r="E1431" s="20" t="s">
        <v>151</v>
      </c>
      <c r="F1431" s="21">
        <v>1983.0</v>
      </c>
      <c r="G1431" s="21" t="s">
        <v>11238</v>
      </c>
      <c r="H1431" s="23" t="s">
        <v>11239</v>
      </c>
      <c r="I1431" s="21" t="s">
        <v>11240</v>
      </c>
      <c r="J1431" s="24" t="s">
        <v>11241</v>
      </c>
      <c r="K1431" s="19" t="s">
        <v>11242</v>
      </c>
      <c r="L1431" s="24" t="s">
        <v>11243</v>
      </c>
      <c r="M1431" s="19" t="s">
        <v>110</v>
      </c>
      <c r="N1431" s="19"/>
      <c r="O1431" s="19"/>
      <c r="P1431" s="19"/>
      <c r="Q1431" s="25" t="s">
        <v>234</v>
      </c>
      <c r="R1431" s="25">
        <v>33.0</v>
      </c>
      <c r="S1431" s="19" t="s">
        <v>101</v>
      </c>
      <c r="T1431" s="19"/>
      <c r="U1431" s="25"/>
      <c r="V1431" s="25"/>
      <c r="W1431" s="4"/>
      <c r="X1431" s="4"/>
      <c r="Y1431" s="4"/>
      <c r="Z1431" s="4"/>
    </row>
    <row r="1432" ht="15.0" hidden="1" customHeight="1">
      <c r="A1432" s="19" t="s">
        <v>11244</v>
      </c>
      <c r="B1432" s="19" t="s">
        <v>11245</v>
      </c>
      <c r="C1432" s="20"/>
      <c r="D1432" s="19"/>
      <c r="E1432" s="20" t="s">
        <v>89</v>
      </c>
      <c r="F1432" s="21">
        <v>2001.0</v>
      </c>
      <c r="G1432" s="21" t="s">
        <v>11246</v>
      </c>
      <c r="H1432" s="23" t="s">
        <v>11247</v>
      </c>
      <c r="I1432" s="19"/>
      <c r="J1432" s="19"/>
      <c r="K1432" s="19"/>
      <c r="L1432" s="19"/>
      <c r="M1432" s="19" t="s">
        <v>110</v>
      </c>
      <c r="N1432" s="19"/>
      <c r="O1432" s="19"/>
      <c r="P1432" s="19"/>
      <c r="Q1432" s="25"/>
      <c r="R1432" s="25"/>
      <c r="S1432" s="19" t="s">
        <v>101</v>
      </c>
      <c r="T1432" s="19"/>
      <c r="U1432" s="25"/>
      <c r="V1432" s="25"/>
      <c r="W1432" s="4"/>
      <c r="X1432" s="4"/>
      <c r="Y1432" s="4"/>
      <c r="Z1432" s="4"/>
    </row>
    <row r="1433" ht="15.0" hidden="1" customHeight="1">
      <c r="A1433" s="19" t="s">
        <v>11248</v>
      </c>
      <c r="B1433" s="19" t="s">
        <v>11249</v>
      </c>
      <c r="C1433" s="20" t="s">
        <v>1094</v>
      </c>
      <c r="D1433" s="20" t="s">
        <v>1094</v>
      </c>
      <c r="E1433" s="20" t="s">
        <v>151</v>
      </c>
      <c r="F1433" s="40">
        <v>40675.0</v>
      </c>
      <c r="G1433" s="21" t="s">
        <v>11250</v>
      </c>
      <c r="H1433" s="30" t="s">
        <v>11251</v>
      </c>
      <c r="I1433" s="21" t="s">
        <v>11252</v>
      </c>
      <c r="J1433" s="24" t="s">
        <v>11253</v>
      </c>
      <c r="K1433" s="19" t="s">
        <v>11254</v>
      </c>
      <c r="L1433" s="24" t="s">
        <v>11255</v>
      </c>
      <c r="M1433" s="19" t="s">
        <v>110</v>
      </c>
      <c r="N1433" s="19"/>
      <c r="O1433" s="19" t="s">
        <v>133</v>
      </c>
      <c r="P1433" s="19"/>
      <c r="Q1433" s="25" t="s">
        <v>827</v>
      </c>
      <c r="R1433" s="25" t="s">
        <v>112</v>
      </c>
      <c r="S1433" s="19" t="s">
        <v>101</v>
      </c>
      <c r="T1433" s="19"/>
      <c r="U1433" s="25"/>
      <c r="V1433" s="25"/>
      <c r="W1433" s="4"/>
      <c r="X1433" s="4"/>
      <c r="Y1433" s="4"/>
      <c r="Z1433" s="4"/>
    </row>
    <row r="1434" ht="15.0" hidden="1" customHeight="1">
      <c r="A1434" s="19" t="s">
        <v>11256</v>
      </c>
      <c r="B1434" s="19" t="s">
        <v>11256</v>
      </c>
      <c r="C1434" s="20" t="s">
        <v>11257</v>
      </c>
      <c r="D1434" s="20" t="s">
        <v>413</v>
      </c>
      <c r="E1434" s="20" t="s">
        <v>89</v>
      </c>
      <c r="F1434" s="19"/>
      <c r="G1434" s="21" t="s">
        <v>11258</v>
      </c>
      <c r="H1434" s="23" t="s">
        <v>11259</v>
      </c>
      <c r="I1434" s="21" t="s">
        <v>11260</v>
      </c>
      <c r="J1434" s="24" t="s">
        <v>11261</v>
      </c>
      <c r="K1434" s="19"/>
      <c r="L1434" s="19"/>
      <c r="M1434" s="19" t="s">
        <v>110</v>
      </c>
      <c r="N1434" s="19"/>
      <c r="O1434" s="19"/>
      <c r="P1434" s="19" t="s">
        <v>265</v>
      </c>
      <c r="Q1434" s="25" t="s">
        <v>3910</v>
      </c>
      <c r="R1434" s="25"/>
      <c r="S1434" s="19" t="s">
        <v>101</v>
      </c>
      <c r="T1434" s="19"/>
      <c r="U1434" s="25"/>
      <c r="V1434" s="25"/>
      <c r="W1434" s="4"/>
      <c r="X1434" s="4"/>
      <c r="Y1434" s="4"/>
      <c r="Z1434" s="4"/>
    </row>
    <row r="1435" ht="15.0" hidden="1" customHeight="1">
      <c r="A1435" s="19" t="s">
        <v>11262</v>
      </c>
      <c r="B1435" s="19" t="s">
        <v>11263</v>
      </c>
      <c r="C1435" s="20" t="s">
        <v>11264</v>
      </c>
      <c r="D1435" s="20" t="s">
        <v>364</v>
      </c>
      <c r="E1435" s="20" t="s">
        <v>89</v>
      </c>
      <c r="F1435" s="21">
        <v>2009.0</v>
      </c>
      <c r="G1435" s="21" t="s">
        <v>11265</v>
      </c>
      <c r="H1435" s="30" t="s">
        <v>11266</v>
      </c>
      <c r="I1435" s="21" t="s">
        <v>11267</v>
      </c>
      <c r="J1435" s="24" t="s">
        <v>11268</v>
      </c>
      <c r="K1435" s="19" t="s">
        <v>11269</v>
      </c>
      <c r="L1435" s="24" t="s">
        <v>11270</v>
      </c>
      <c r="M1435" s="19" t="s">
        <v>110</v>
      </c>
      <c r="N1435" s="19"/>
      <c r="O1435" s="19" t="s">
        <v>591</v>
      </c>
      <c r="P1435" s="19" t="s">
        <v>11271</v>
      </c>
      <c r="Q1435" s="25" t="s">
        <v>5455</v>
      </c>
      <c r="R1435" s="25">
        <v>200.0</v>
      </c>
      <c r="S1435" s="19" t="s">
        <v>159</v>
      </c>
      <c r="T1435" s="19" t="s">
        <v>11272</v>
      </c>
      <c r="U1435" s="59"/>
      <c r="V1435" s="59">
        <v>43615.0</v>
      </c>
      <c r="W1435" s="4"/>
      <c r="X1435" s="4"/>
      <c r="Y1435" s="4"/>
      <c r="Z1435" s="4"/>
    </row>
    <row r="1436" ht="15.0" hidden="1" customHeight="1">
      <c r="A1436" s="19" t="s">
        <v>11273</v>
      </c>
      <c r="B1436" s="19" t="s">
        <v>11274</v>
      </c>
      <c r="C1436" s="20" t="s">
        <v>115</v>
      </c>
      <c r="D1436" s="21" t="s">
        <v>115</v>
      </c>
      <c r="E1436" s="20" t="s">
        <v>89</v>
      </c>
      <c r="F1436" s="21">
        <v>2011.0</v>
      </c>
      <c r="G1436" s="21" t="s">
        <v>11275</v>
      </c>
      <c r="H1436" s="23" t="s">
        <v>11276</v>
      </c>
      <c r="I1436" s="21" t="s">
        <v>11277</v>
      </c>
      <c r="J1436" s="24" t="s">
        <v>11278</v>
      </c>
      <c r="K1436" s="19"/>
      <c r="L1436" s="19"/>
      <c r="M1436" s="19" t="s">
        <v>110</v>
      </c>
      <c r="N1436" s="19"/>
      <c r="O1436" s="35" t="s">
        <v>133</v>
      </c>
      <c r="P1436" s="19" t="s">
        <v>4336</v>
      </c>
      <c r="Q1436" s="25" t="s">
        <v>147</v>
      </c>
      <c r="R1436" s="25">
        <v>30.0</v>
      </c>
      <c r="S1436" s="19" t="s">
        <v>101</v>
      </c>
      <c r="T1436" s="19"/>
      <c r="U1436" s="25"/>
      <c r="V1436" s="25"/>
      <c r="W1436" s="4"/>
      <c r="X1436" s="4"/>
      <c r="Y1436" s="4"/>
      <c r="Z1436" s="4"/>
    </row>
    <row r="1437" ht="15.0" hidden="1" customHeight="1">
      <c r="A1437" s="19" t="s">
        <v>11279</v>
      </c>
      <c r="B1437" s="19" t="s">
        <v>11280</v>
      </c>
      <c r="C1437" s="20" t="s">
        <v>351</v>
      </c>
      <c r="D1437" s="20" t="s">
        <v>352</v>
      </c>
      <c r="E1437" s="32" t="s">
        <v>89</v>
      </c>
      <c r="F1437" s="21">
        <v>2013.0</v>
      </c>
      <c r="G1437" s="21" t="s">
        <v>11281</v>
      </c>
      <c r="H1437" s="23" t="s">
        <v>11282</v>
      </c>
      <c r="I1437" s="21" t="s">
        <v>11283</v>
      </c>
      <c r="J1437" s="24" t="s">
        <v>11284</v>
      </c>
      <c r="K1437" s="19" t="s">
        <v>11285</v>
      </c>
      <c r="L1437" s="24" t="s">
        <v>11286</v>
      </c>
      <c r="M1437" s="19" t="s">
        <v>110</v>
      </c>
      <c r="N1437" s="19"/>
      <c r="O1437" s="19" t="s">
        <v>264</v>
      </c>
      <c r="P1437" s="19" t="s">
        <v>11287</v>
      </c>
      <c r="Q1437" s="25" t="s">
        <v>1101</v>
      </c>
      <c r="R1437" s="25">
        <v>190.0</v>
      </c>
      <c r="S1437" s="19" t="s">
        <v>101</v>
      </c>
      <c r="T1437" s="19"/>
      <c r="U1437" s="25"/>
      <c r="V1437" s="25"/>
      <c r="W1437" s="4"/>
      <c r="X1437" s="4"/>
      <c r="Y1437" s="4"/>
      <c r="Z1437" s="4"/>
    </row>
    <row r="1438" ht="15.0" hidden="1" customHeight="1">
      <c r="A1438" s="19" t="s">
        <v>11288</v>
      </c>
      <c r="B1438" s="19" t="s">
        <v>11289</v>
      </c>
      <c r="C1438" s="20" t="s">
        <v>1874</v>
      </c>
      <c r="D1438" s="21" t="s">
        <v>1119</v>
      </c>
      <c r="E1438" s="21" t="s">
        <v>89</v>
      </c>
      <c r="F1438" s="21">
        <v>2004.0</v>
      </c>
      <c r="G1438" s="21" t="s">
        <v>11290</v>
      </c>
      <c r="H1438" s="23" t="s">
        <v>11291</v>
      </c>
      <c r="I1438" s="21" t="s">
        <v>11292</v>
      </c>
      <c r="J1438" s="24" t="s">
        <v>11293</v>
      </c>
      <c r="K1438" s="19" t="s">
        <v>11294</v>
      </c>
      <c r="L1438" s="24" t="s">
        <v>11295</v>
      </c>
      <c r="M1438" s="19" t="s">
        <v>110</v>
      </c>
      <c r="N1438" s="19"/>
      <c r="O1438" s="19"/>
      <c r="P1438" s="19"/>
      <c r="Q1438" s="25"/>
      <c r="R1438" s="25">
        <v>47.0</v>
      </c>
      <c r="S1438" s="19" t="s">
        <v>101</v>
      </c>
      <c r="T1438" s="19"/>
      <c r="U1438" s="25"/>
      <c r="V1438" s="25"/>
      <c r="W1438" s="4"/>
      <c r="X1438" s="4"/>
      <c r="Y1438" s="4"/>
      <c r="Z1438" s="4"/>
    </row>
    <row r="1439" ht="15.0" hidden="1" customHeight="1">
      <c r="A1439" s="19" t="s">
        <v>11296</v>
      </c>
      <c r="B1439" s="19" t="s">
        <v>11297</v>
      </c>
      <c r="C1439" s="20"/>
      <c r="D1439" s="20"/>
      <c r="E1439" s="20" t="s">
        <v>89</v>
      </c>
      <c r="F1439" s="21">
        <v>2005.0</v>
      </c>
      <c r="G1439" s="21" t="s">
        <v>11298</v>
      </c>
      <c r="H1439" s="49" t="s">
        <v>11299</v>
      </c>
      <c r="I1439" s="21" t="s">
        <v>11300</v>
      </c>
      <c r="J1439" s="24" t="s">
        <v>11301</v>
      </c>
      <c r="K1439" s="19"/>
      <c r="L1439" s="19"/>
      <c r="M1439" s="19" t="s">
        <v>110</v>
      </c>
      <c r="N1439" s="19"/>
      <c r="O1439" s="19" t="s">
        <v>407</v>
      </c>
      <c r="P1439" s="19" t="s">
        <v>4143</v>
      </c>
      <c r="Q1439" s="25" t="s">
        <v>266</v>
      </c>
      <c r="R1439" s="25">
        <v>7.0</v>
      </c>
      <c r="S1439" s="19" t="s">
        <v>101</v>
      </c>
      <c r="T1439" s="19"/>
      <c r="U1439" s="25"/>
      <c r="V1439" s="25"/>
      <c r="W1439" s="4"/>
      <c r="X1439" s="4"/>
      <c r="Y1439" s="4"/>
      <c r="Z1439" s="4"/>
    </row>
    <row r="1440" ht="15.0" hidden="1" customHeight="1">
      <c r="A1440" s="19" t="s">
        <v>11302</v>
      </c>
      <c r="B1440" s="19" t="s">
        <v>11303</v>
      </c>
      <c r="C1440" s="20" t="s">
        <v>11304</v>
      </c>
      <c r="D1440" s="21" t="s">
        <v>920</v>
      </c>
      <c r="E1440" s="32" t="s">
        <v>89</v>
      </c>
      <c r="F1440" s="21">
        <v>2017.0</v>
      </c>
      <c r="G1440" s="21" t="s">
        <v>11305</v>
      </c>
      <c r="H1440" s="23" t="s">
        <v>11306</v>
      </c>
      <c r="I1440" s="21" t="s">
        <v>11307</v>
      </c>
      <c r="J1440" s="24" t="s">
        <v>11308</v>
      </c>
      <c r="K1440" s="19"/>
      <c r="L1440" s="19"/>
      <c r="M1440" s="19" t="s">
        <v>110</v>
      </c>
      <c r="N1440" s="19"/>
      <c r="O1440" s="19"/>
      <c r="P1440" s="19"/>
      <c r="Q1440" s="25" t="s">
        <v>147</v>
      </c>
      <c r="R1440" s="25">
        <v>25.0</v>
      </c>
      <c r="S1440" s="19" t="s">
        <v>101</v>
      </c>
      <c r="T1440" s="19"/>
      <c r="U1440" s="25"/>
      <c r="V1440" s="25"/>
      <c r="W1440" s="4"/>
      <c r="X1440" s="4"/>
      <c r="Y1440" s="4"/>
      <c r="Z1440" s="4"/>
    </row>
    <row r="1441" ht="15.0" customHeight="1">
      <c r="A1441" s="19" t="s">
        <v>11309</v>
      </c>
      <c r="B1441" s="19" t="s">
        <v>11310</v>
      </c>
      <c r="C1441" s="20" t="s">
        <v>138</v>
      </c>
      <c r="D1441" s="20" t="s">
        <v>139</v>
      </c>
      <c r="E1441" s="20" t="s">
        <v>140</v>
      </c>
      <c r="F1441" s="19"/>
      <c r="G1441" s="21" t="s">
        <v>11311</v>
      </c>
      <c r="H1441" s="23" t="s">
        <v>11312</v>
      </c>
      <c r="I1441" s="21" t="s">
        <v>11313</v>
      </c>
      <c r="J1441" s="24" t="s">
        <v>11314</v>
      </c>
      <c r="K1441" s="19"/>
      <c r="L1441" s="19"/>
      <c r="M1441" s="19" t="s">
        <v>96</v>
      </c>
      <c r="N1441" s="19" t="s">
        <v>11315</v>
      </c>
      <c r="O1441" s="19"/>
      <c r="P1441" s="19"/>
      <c r="Q1441" s="51" t="s">
        <v>11316</v>
      </c>
      <c r="R1441" s="29">
        <v>33000.0</v>
      </c>
      <c r="S1441" s="19" t="s">
        <v>101</v>
      </c>
      <c r="T1441" s="19"/>
      <c r="U1441" s="25"/>
      <c r="V1441" s="25"/>
      <c r="W1441" s="4"/>
      <c r="X1441" s="4"/>
      <c r="Y1441" s="4"/>
      <c r="Z1441" s="4"/>
    </row>
    <row r="1442" ht="15.0" hidden="1" customHeight="1">
      <c r="A1442" s="19" t="s">
        <v>11317</v>
      </c>
      <c r="B1442" s="19" t="s">
        <v>11317</v>
      </c>
      <c r="C1442" s="20" t="s">
        <v>11318</v>
      </c>
      <c r="D1442" s="26"/>
      <c r="E1442" s="20" t="s">
        <v>140</v>
      </c>
      <c r="F1442" s="21">
        <v>2009.0</v>
      </c>
      <c r="G1442" s="21" t="s">
        <v>11319</v>
      </c>
      <c r="H1442" s="23" t="s">
        <v>11320</v>
      </c>
      <c r="I1442" s="19"/>
      <c r="J1442" s="19"/>
      <c r="K1442" s="19"/>
      <c r="L1442" s="19"/>
      <c r="M1442" s="19" t="s">
        <v>110</v>
      </c>
      <c r="N1442" s="19"/>
      <c r="O1442" s="19"/>
      <c r="P1442" s="19"/>
      <c r="Q1442" s="25" t="s">
        <v>212</v>
      </c>
      <c r="R1442" s="25">
        <v>4.0</v>
      </c>
      <c r="S1442" s="19" t="s">
        <v>101</v>
      </c>
      <c r="T1442" s="19"/>
      <c r="U1442" s="25"/>
      <c r="V1442" s="25"/>
      <c r="W1442" s="4"/>
      <c r="X1442" s="4"/>
      <c r="Y1442" s="4"/>
      <c r="Z1442" s="4"/>
    </row>
    <row r="1443" ht="15.0" hidden="1" customHeight="1">
      <c r="A1443" s="19" t="s">
        <v>11321</v>
      </c>
      <c r="B1443" s="19" t="s">
        <v>11322</v>
      </c>
      <c r="C1443" s="20" t="s">
        <v>5856</v>
      </c>
      <c r="D1443" s="20" t="s">
        <v>188</v>
      </c>
      <c r="E1443" s="32" t="s">
        <v>89</v>
      </c>
      <c r="F1443" s="21">
        <v>2008.0</v>
      </c>
      <c r="G1443" s="21" t="s">
        <v>11323</v>
      </c>
      <c r="H1443" s="23" t="s">
        <v>11324</v>
      </c>
      <c r="I1443" s="21" t="s">
        <v>11325</v>
      </c>
      <c r="J1443" s="24" t="s">
        <v>11326</v>
      </c>
      <c r="K1443" s="19" t="s">
        <v>11327</v>
      </c>
      <c r="L1443" s="24" t="s">
        <v>11328</v>
      </c>
      <c r="M1443" s="19" t="s">
        <v>110</v>
      </c>
      <c r="N1443" s="19"/>
      <c r="O1443" s="19"/>
      <c r="P1443" s="19"/>
      <c r="Q1443" s="25" t="s">
        <v>234</v>
      </c>
      <c r="R1443" s="25">
        <v>35.0</v>
      </c>
      <c r="S1443" s="19" t="s">
        <v>101</v>
      </c>
      <c r="T1443" s="19"/>
      <c r="U1443" s="25"/>
      <c r="V1443" s="25"/>
      <c r="W1443" s="4"/>
      <c r="X1443" s="4"/>
      <c r="Y1443" s="4"/>
      <c r="Z1443" s="4"/>
    </row>
    <row r="1444" ht="15.0" hidden="1" customHeight="1">
      <c r="A1444" s="19" t="s">
        <v>11329</v>
      </c>
      <c r="B1444" s="19" t="s">
        <v>11330</v>
      </c>
      <c r="C1444" s="20" t="s">
        <v>11331</v>
      </c>
      <c r="D1444" s="20" t="s">
        <v>1988</v>
      </c>
      <c r="E1444" s="20" t="s">
        <v>89</v>
      </c>
      <c r="F1444" s="21">
        <v>2010.0</v>
      </c>
      <c r="G1444" s="21" t="s">
        <v>11332</v>
      </c>
      <c r="H1444" s="23" t="s">
        <v>11333</v>
      </c>
      <c r="I1444" s="21" t="s">
        <v>11334</v>
      </c>
      <c r="J1444" s="19"/>
      <c r="K1444" s="19" t="s">
        <v>11335</v>
      </c>
      <c r="L1444" s="19"/>
      <c r="M1444" s="19" t="s">
        <v>110</v>
      </c>
      <c r="N1444" s="19"/>
      <c r="O1444" s="19" t="s">
        <v>182</v>
      </c>
      <c r="P1444" s="19" t="s">
        <v>11336</v>
      </c>
      <c r="Q1444" s="25" t="s">
        <v>3910</v>
      </c>
      <c r="R1444" s="25">
        <v>28.0</v>
      </c>
      <c r="S1444" s="19" t="s">
        <v>101</v>
      </c>
      <c r="T1444" s="19"/>
      <c r="U1444" s="25"/>
      <c r="V1444" s="25"/>
      <c r="W1444" s="4"/>
      <c r="X1444" s="4"/>
      <c r="Y1444" s="4"/>
      <c r="Z1444" s="4"/>
    </row>
    <row r="1445" ht="15.0" hidden="1" customHeight="1">
      <c r="A1445" s="19" t="s">
        <v>11337</v>
      </c>
      <c r="B1445" s="19" t="s">
        <v>11338</v>
      </c>
      <c r="C1445" s="20" t="s">
        <v>927</v>
      </c>
      <c r="D1445" s="20" t="s">
        <v>88</v>
      </c>
      <c r="E1445" s="21" t="s">
        <v>89</v>
      </c>
      <c r="F1445" s="21">
        <v>2015.0</v>
      </c>
      <c r="G1445" s="21" t="s">
        <v>11339</v>
      </c>
      <c r="H1445" s="30" t="s">
        <v>11340</v>
      </c>
      <c r="I1445" s="21" t="s">
        <v>11341</v>
      </c>
      <c r="J1445" s="24" t="s">
        <v>11342</v>
      </c>
      <c r="K1445" s="19" t="s">
        <v>11343</v>
      </c>
      <c r="L1445" s="24" t="s">
        <v>11344</v>
      </c>
      <c r="M1445" s="19" t="s">
        <v>110</v>
      </c>
      <c r="N1445" s="19"/>
      <c r="O1445" s="19" t="s">
        <v>133</v>
      </c>
      <c r="P1445" s="19" t="s">
        <v>537</v>
      </c>
      <c r="Q1445" s="25" t="s">
        <v>2108</v>
      </c>
      <c r="R1445" s="25">
        <v>82.0</v>
      </c>
      <c r="S1445" s="19" t="s">
        <v>159</v>
      </c>
      <c r="T1445" s="19" t="s">
        <v>1026</v>
      </c>
      <c r="U1445" s="38"/>
      <c r="V1445" s="38">
        <v>43385.0</v>
      </c>
      <c r="W1445" s="4"/>
      <c r="X1445" s="4"/>
      <c r="Y1445" s="4"/>
      <c r="Z1445" s="4"/>
    </row>
    <row r="1446" ht="15.0" hidden="1" customHeight="1">
      <c r="A1446" s="19" t="s">
        <v>11345</v>
      </c>
      <c r="B1446" s="19" t="s">
        <v>11346</v>
      </c>
      <c r="C1446" s="20" t="s">
        <v>138</v>
      </c>
      <c r="D1446" s="20" t="s">
        <v>139</v>
      </c>
      <c r="E1446" s="20" t="s">
        <v>140</v>
      </c>
      <c r="F1446" s="21">
        <v>2002.0</v>
      </c>
      <c r="G1446" s="21" t="s">
        <v>11347</v>
      </c>
      <c r="H1446" s="23" t="s">
        <v>11348</v>
      </c>
      <c r="I1446" s="21" t="s">
        <v>11349</v>
      </c>
      <c r="J1446" s="24" t="s">
        <v>11350</v>
      </c>
      <c r="K1446" s="19" t="s">
        <v>11351</v>
      </c>
      <c r="L1446" s="24" t="s">
        <v>11352</v>
      </c>
      <c r="M1446" s="19" t="s">
        <v>110</v>
      </c>
      <c r="N1446" s="19"/>
      <c r="O1446" s="19"/>
      <c r="P1446" s="19"/>
      <c r="Q1446" s="25" t="s">
        <v>234</v>
      </c>
      <c r="R1446" s="25">
        <v>48.0</v>
      </c>
      <c r="S1446" s="21" t="s">
        <v>159</v>
      </c>
      <c r="T1446" s="21" t="s">
        <v>8570</v>
      </c>
      <c r="U1446" s="34"/>
      <c r="V1446" s="34">
        <v>44280.0</v>
      </c>
      <c r="W1446" s="4"/>
      <c r="X1446" s="4"/>
      <c r="Y1446" s="4"/>
      <c r="Z1446" s="4"/>
    </row>
    <row r="1447" ht="15.0" hidden="1" customHeight="1">
      <c r="A1447" s="19" t="s">
        <v>11353</v>
      </c>
      <c r="B1447" s="19" t="s">
        <v>11354</v>
      </c>
      <c r="C1447" s="20" t="s">
        <v>87</v>
      </c>
      <c r="D1447" s="20" t="s">
        <v>88</v>
      </c>
      <c r="E1447" s="20" t="s">
        <v>89</v>
      </c>
      <c r="F1447" s="21">
        <v>2004.0</v>
      </c>
      <c r="G1447" s="21" t="s">
        <v>11355</v>
      </c>
      <c r="H1447" s="30" t="s">
        <v>11356</v>
      </c>
      <c r="I1447" s="21" t="s">
        <v>11357</v>
      </c>
      <c r="J1447" s="24" t="s">
        <v>11358</v>
      </c>
      <c r="K1447" s="19" t="s">
        <v>11359</v>
      </c>
      <c r="L1447" s="24" t="s">
        <v>11360</v>
      </c>
      <c r="M1447" s="19" t="s">
        <v>110</v>
      </c>
      <c r="N1447" s="19"/>
      <c r="O1447" s="19" t="s">
        <v>221</v>
      </c>
      <c r="P1447" s="19" t="s">
        <v>11361</v>
      </c>
      <c r="Q1447" s="25" t="s">
        <v>8897</v>
      </c>
      <c r="R1447" s="25">
        <v>200.0</v>
      </c>
      <c r="S1447" s="19" t="s">
        <v>101</v>
      </c>
      <c r="T1447" s="19"/>
      <c r="U1447" s="25"/>
      <c r="V1447" s="25"/>
      <c r="W1447" s="4"/>
      <c r="X1447" s="4"/>
      <c r="Y1447" s="4"/>
      <c r="Z1447" s="4"/>
    </row>
    <row r="1448" ht="15.0" hidden="1" customHeight="1">
      <c r="A1448" s="19" t="s">
        <v>11362</v>
      </c>
      <c r="B1448" s="19" t="s">
        <v>11363</v>
      </c>
      <c r="C1448" s="19"/>
      <c r="D1448" s="19"/>
      <c r="E1448" s="19"/>
      <c r="F1448" s="21">
        <v>2013.0</v>
      </c>
      <c r="G1448" s="21" t="s">
        <v>11364</v>
      </c>
      <c r="H1448" s="23" t="s">
        <v>11365</v>
      </c>
      <c r="I1448" s="21" t="s">
        <v>11366</v>
      </c>
      <c r="J1448" s="24" t="s">
        <v>11367</v>
      </c>
      <c r="K1448" s="19"/>
      <c r="L1448" s="19"/>
      <c r="M1448" s="19" t="s">
        <v>110</v>
      </c>
      <c r="N1448" s="19"/>
      <c r="O1448" s="19" t="s">
        <v>1249</v>
      </c>
      <c r="P1448" s="19" t="s">
        <v>11368</v>
      </c>
      <c r="Q1448" s="25" t="s">
        <v>212</v>
      </c>
      <c r="R1448" s="25">
        <v>9.0</v>
      </c>
      <c r="S1448" s="19" t="s">
        <v>101</v>
      </c>
      <c r="T1448" s="19"/>
      <c r="U1448" s="25"/>
      <c r="V1448" s="25"/>
      <c r="W1448" s="4"/>
      <c r="X1448" s="4"/>
      <c r="Y1448" s="4"/>
      <c r="Z1448" s="4"/>
    </row>
    <row r="1449" ht="15.0" hidden="1" customHeight="1">
      <c r="A1449" s="19" t="s">
        <v>11369</v>
      </c>
      <c r="B1449" s="19" t="s">
        <v>11370</v>
      </c>
      <c r="C1449" s="20" t="s">
        <v>5933</v>
      </c>
      <c r="D1449" s="20" t="s">
        <v>920</v>
      </c>
      <c r="E1449" s="20" t="s">
        <v>89</v>
      </c>
      <c r="F1449" s="21">
        <v>2017.0</v>
      </c>
      <c r="G1449" s="21" t="s">
        <v>11371</v>
      </c>
      <c r="H1449" s="23" t="s">
        <v>11372</v>
      </c>
      <c r="I1449" s="21" t="s">
        <v>11373</v>
      </c>
      <c r="J1449" s="24" t="s">
        <v>11374</v>
      </c>
      <c r="K1449" s="19" t="s">
        <v>11375</v>
      </c>
      <c r="L1449" s="24" t="s">
        <v>11376</v>
      </c>
      <c r="M1449" s="19" t="s">
        <v>110</v>
      </c>
      <c r="N1449" s="19"/>
      <c r="O1449" s="19" t="s">
        <v>371</v>
      </c>
      <c r="P1449" s="19" t="s">
        <v>1082</v>
      </c>
      <c r="Q1449" s="25" t="s">
        <v>212</v>
      </c>
      <c r="R1449" s="25">
        <v>9.0</v>
      </c>
      <c r="S1449" s="19" t="s">
        <v>101</v>
      </c>
      <c r="T1449" s="19"/>
      <c r="U1449" s="25"/>
      <c r="V1449" s="25"/>
      <c r="W1449" s="4"/>
      <c r="X1449" s="4"/>
      <c r="Y1449" s="4"/>
      <c r="Z1449" s="4"/>
    </row>
    <row r="1450" ht="15.0" hidden="1" customHeight="1">
      <c r="A1450" s="19" t="s">
        <v>11377</v>
      </c>
      <c r="B1450" s="19" t="s">
        <v>11378</v>
      </c>
      <c r="C1450" s="20" t="s">
        <v>315</v>
      </c>
      <c r="D1450" s="20" t="s">
        <v>261</v>
      </c>
      <c r="E1450" s="20" t="s">
        <v>89</v>
      </c>
      <c r="F1450" s="21">
        <v>2007.0</v>
      </c>
      <c r="G1450" s="21" t="s">
        <v>11379</v>
      </c>
      <c r="H1450" s="23" t="s">
        <v>11380</v>
      </c>
      <c r="I1450" s="21" t="s">
        <v>11381</v>
      </c>
      <c r="J1450" s="24" t="s">
        <v>11382</v>
      </c>
      <c r="K1450" s="19" t="s">
        <v>11383</v>
      </c>
      <c r="L1450" s="24" t="s">
        <v>11384</v>
      </c>
      <c r="M1450" s="19" t="s">
        <v>110</v>
      </c>
      <c r="N1450" s="19"/>
      <c r="O1450" s="19" t="s">
        <v>221</v>
      </c>
      <c r="P1450" s="19" t="s">
        <v>11385</v>
      </c>
      <c r="Q1450" s="25" t="s">
        <v>11386</v>
      </c>
      <c r="R1450" s="25">
        <v>487.0</v>
      </c>
      <c r="S1450" s="19" t="s">
        <v>101</v>
      </c>
      <c r="T1450" s="19"/>
      <c r="U1450" s="25"/>
      <c r="V1450" s="25"/>
      <c r="W1450" s="4"/>
      <c r="X1450" s="4"/>
      <c r="Y1450" s="4"/>
      <c r="Z1450" s="4"/>
    </row>
    <row r="1451" ht="15.0" hidden="1" customHeight="1">
      <c r="A1451" s="19" t="s">
        <v>11387</v>
      </c>
      <c r="B1451" s="19" t="s">
        <v>11388</v>
      </c>
      <c r="C1451" s="20" t="s">
        <v>11389</v>
      </c>
      <c r="D1451" s="20" t="s">
        <v>1831</v>
      </c>
      <c r="E1451" s="20" t="s">
        <v>89</v>
      </c>
      <c r="F1451" s="21">
        <v>1996.0</v>
      </c>
      <c r="G1451" s="21" t="s">
        <v>11390</v>
      </c>
      <c r="H1451" s="23" t="s">
        <v>11391</v>
      </c>
      <c r="I1451" s="21" t="s">
        <v>11392</v>
      </c>
      <c r="J1451" s="24" t="s">
        <v>11393</v>
      </c>
      <c r="K1451" s="19"/>
      <c r="L1451" s="19"/>
      <c r="M1451" s="19"/>
      <c r="N1451" s="19"/>
      <c r="O1451" s="19" t="s">
        <v>2621</v>
      </c>
      <c r="P1451" s="19" t="s">
        <v>4424</v>
      </c>
      <c r="Q1451" s="25"/>
      <c r="R1451" s="25">
        <v>43.0</v>
      </c>
      <c r="S1451" s="19" t="s">
        <v>101</v>
      </c>
      <c r="T1451" s="19"/>
      <c r="U1451" s="25"/>
      <c r="V1451" s="25"/>
      <c r="W1451" s="4"/>
      <c r="X1451" s="4"/>
      <c r="Y1451" s="4"/>
      <c r="Z1451" s="4"/>
    </row>
    <row r="1452" ht="15.0" hidden="1" customHeight="1">
      <c r="A1452" s="19" t="s">
        <v>11394</v>
      </c>
      <c r="B1452" s="19" t="s">
        <v>11395</v>
      </c>
      <c r="C1452" s="20" t="s">
        <v>340</v>
      </c>
      <c r="D1452" s="20" t="s">
        <v>88</v>
      </c>
      <c r="E1452" s="20" t="s">
        <v>89</v>
      </c>
      <c r="F1452" s="21">
        <v>2015.0</v>
      </c>
      <c r="G1452" s="21" t="s">
        <v>11396</v>
      </c>
      <c r="H1452" s="23" t="s">
        <v>11397</v>
      </c>
      <c r="I1452" s="21" t="s">
        <v>11398</v>
      </c>
      <c r="J1452" s="24" t="s">
        <v>11399</v>
      </c>
      <c r="K1452" s="19" t="s">
        <v>11400</v>
      </c>
      <c r="L1452" s="24" t="s">
        <v>11401</v>
      </c>
      <c r="M1452" s="19" t="s">
        <v>110</v>
      </c>
      <c r="N1452" s="19"/>
      <c r="O1452" s="19" t="s">
        <v>264</v>
      </c>
      <c r="P1452" s="19" t="s">
        <v>11402</v>
      </c>
      <c r="Q1452" s="25" t="s">
        <v>11403</v>
      </c>
      <c r="R1452" s="25">
        <v>40.0</v>
      </c>
      <c r="S1452" s="19" t="s">
        <v>101</v>
      </c>
      <c r="T1452" s="19"/>
      <c r="U1452" s="25"/>
      <c r="V1452" s="25"/>
      <c r="W1452" s="4"/>
      <c r="X1452" s="4"/>
      <c r="Y1452" s="4"/>
      <c r="Z1452" s="4"/>
    </row>
    <row r="1453" ht="15.0" hidden="1" customHeight="1">
      <c r="A1453" s="19" t="s">
        <v>11404</v>
      </c>
      <c r="B1453" s="19" t="s">
        <v>11405</v>
      </c>
      <c r="C1453" s="20" t="s">
        <v>11406</v>
      </c>
      <c r="D1453" s="20" t="s">
        <v>920</v>
      </c>
      <c r="E1453" s="20" t="s">
        <v>89</v>
      </c>
      <c r="F1453" s="21">
        <v>2001.0</v>
      </c>
      <c r="G1453" s="21" t="s">
        <v>11407</v>
      </c>
      <c r="H1453" s="23" t="s">
        <v>11408</v>
      </c>
      <c r="I1453" s="21" t="s">
        <v>11409</v>
      </c>
      <c r="J1453" s="24" t="s">
        <v>11410</v>
      </c>
      <c r="K1453" s="19" t="s">
        <v>11411</v>
      </c>
      <c r="L1453" s="24" t="s">
        <v>11412</v>
      </c>
      <c r="M1453" s="19" t="s">
        <v>110</v>
      </c>
      <c r="N1453" s="19"/>
      <c r="O1453" s="19"/>
      <c r="P1453" s="19"/>
      <c r="Q1453" s="25" t="s">
        <v>11413</v>
      </c>
      <c r="R1453" s="25">
        <v>35.0</v>
      </c>
      <c r="S1453" s="19" t="s">
        <v>101</v>
      </c>
      <c r="T1453" s="19"/>
      <c r="U1453" s="25"/>
      <c r="V1453" s="25"/>
      <c r="W1453" s="4"/>
      <c r="X1453" s="4"/>
      <c r="Y1453" s="4"/>
      <c r="Z1453" s="4"/>
    </row>
    <row r="1454" ht="15.0" hidden="1" customHeight="1">
      <c r="A1454" s="19" t="s">
        <v>11414</v>
      </c>
      <c r="B1454" s="19" t="s">
        <v>11415</v>
      </c>
      <c r="C1454" s="20" t="s">
        <v>340</v>
      </c>
      <c r="D1454" s="20" t="s">
        <v>88</v>
      </c>
      <c r="E1454" s="20" t="s">
        <v>89</v>
      </c>
      <c r="F1454" s="48">
        <v>42491.0</v>
      </c>
      <c r="G1454" s="21" t="s">
        <v>11416</v>
      </c>
      <c r="H1454" s="23" t="s">
        <v>11417</v>
      </c>
      <c r="I1454" s="21" t="s">
        <v>11418</v>
      </c>
      <c r="J1454" s="24" t="s">
        <v>11419</v>
      </c>
      <c r="K1454" s="19" t="s">
        <v>11420</v>
      </c>
      <c r="L1454" s="24" t="s">
        <v>11421</v>
      </c>
      <c r="M1454" s="19" t="s">
        <v>110</v>
      </c>
      <c r="N1454" s="19"/>
      <c r="O1454" s="19" t="s">
        <v>11422</v>
      </c>
      <c r="P1454" s="19"/>
      <c r="Q1454" s="25" t="s">
        <v>2100</v>
      </c>
      <c r="R1454" s="25">
        <v>3.0</v>
      </c>
      <c r="S1454" s="19" t="s">
        <v>101</v>
      </c>
      <c r="T1454" s="19"/>
      <c r="U1454" s="25"/>
      <c r="V1454" s="25"/>
      <c r="W1454" s="4"/>
      <c r="X1454" s="4"/>
      <c r="Y1454" s="4"/>
      <c r="Z1454" s="4"/>
    </row>
    <row r="1455" ht="15.0" hidden="1" customHeight="1">
      <c r="A1455" s="19" t="s">
        <v>11423</v>
      </c>
      <c r="B1455" s="19" t="s">
        <v>11424</v>
      </c>
      <c r="C1455" s="20" t="s">
        <v>968</v>
      </c>
      <c r="D1455" s="20" t="s">
        <v>88</v>
      </c>
      <c r="E1455" s="20" t="s">
        <v>89</v>
      </c>
      <c r="F1455" s="21">
        <v>2006.0</v>
      </c>
      <c r="G1455" s="21" t="s">
        <v>11425</v>
      </c>
      <c r="H1455" s="23" t="s">
        <v>11426</v>
      </c>
      <c r="I1455" s="21" t="s">
        <v>11427</v>
      </c>
      <c r="J1455" s="24" t="s">
        <v>11428</v>
      </c>
      <c r="K1455" s="19" t="s">
        <v>11429</v>
      </c>
      <c r="L1455" s="24" t="s">
        <v>11430</v>
      </c>
      <c r="M1455" s="19" t="s">
        <v>110</v>
      </c>
      <c r="N1455" s="19"/>
      <c r="O1455" s="19" t="s">
        <v>264</v>
      </c>
      <c r="P1455" s="19" t="s">
        <v>11431</v>
      </c>
      <c r="Q1455" s="25" t="s">
        <v>11432</v>
      </c>
      <c r="R1455" s="25">
        <v>500.0</v>
      </c>
      <c r="S1455" s="19" t="s">
        <v>101</v>
      </c>
      <c r="T1455" s="19"/>
      <c r="U1455" s="25"/>
      <c r="V1455" s="25"/>
      <c r="W1455" s="4"/>
      <c r="X1455" s="4"/>
      <c r="Y1455" s="4"/>
      <c r="Z1455" s="4"/>
    </row>
    <row r="1456" ht="15.0" hidden="1" customHeight="1">
      <c r="A1456" s="19" t="s">
        <v>11433</v>
      </c>
      <c r="B1456" s="19" t="s">
        <v>11433</v>
      </c>
      <c r="C1456" s="20" t="s">
        <v>11434</v>
      </c>
      <c r="D1456" s="20" t="s">
        <v>3905</v>
      </c>
      <c r="E1456" s="20" t="s">
        <v>151</v>
      </c>
      <c r="F1456" s="21">
        <v>2012.0</v>
      </c>
      <c r="G1456" s="21" t="s">
        <v>11435</v>
      </c>
      <c r="H1456" s="23" t="s">
        <v>11436</v>
      </c>
      <c r="I1456" s="19"/>
      <c r="J1456" s="19"/>
      <c r="K1456" s="19"/>
      <c r="L1456" s="19"/>
      <c r="M1456" s="19" t="s">
        <v>110</v>
      </c>
      <c r="N1456" s="19"/>
      <c r="O1456" s="19" t="s">
        <v>133</v>
      </c>
      <c r="P1456" s="19" t="s">
        <v>11437</v>
      </c>
      <c r="Q1456" s="25" t="s">
        <v>11403</v>
      </c>
      <c r="R1456" s="25">
        <v>43.0</v>
      </c>
      <c r="S1456" s="19" t="s">
        <v>101</v>
      </c>
      <c r="T1456" s="19"/>
      <c r="U1456" s="25"/>
      <c r="V1456" s="25"/>
      <c r="W1456" s="4"/>
      <c r="X1456" s="4"/>
      <c r="Y1456" s="4"/>
      <c r="Z1456" s="4"/>
    </row>
    <row r="1457" ht="15.0" hidden="1" customHeight="1">
      <c r="A1457" s="19" t="s">
        <v>11438</v>
      </c>
      <c r="B1457" s="19" t="s">
        <v>11439</v>
      </c>
      <c r="C1457" s="20" t="s">
        <v>115</v>
      </c>
      <c r="D1457" s="20" t="s">
        <v>115</v>
      </c>
      <c r="E1457" s="20" t="s">
        <v>89</v>
      </c>
      <c r="F1457" s="21">
        <v>1990.0</v>
      </c>
      <c r="G1457" s="21" t="s">
        <v>11440</v>
      </c>
      <c r="H1457" s="23" t="s">
        <v>11441</v>
      </c>
      <c r="I1457" s="21" t="s">
        <v>11442</v>
      </c>
      <c r="J1457" s="24" t="s">
        <v>11443</v>
      </c>
      <c r="K1457" s="19" t="s">
        <v>11444</v>
      </c>
      <c r="L1457" s="24" t="s">
        <v>11445</v>
      </c>
      <c r="M1457" s="19" t="s">
        <v>110</v>
      </c>
      <c r="N1457" s="19"/>
      <c r="O1457" s="19"/>
      <c r="P1457" s="19" t="s">
        <v>11446</v>
      </c>
      <c r="Q1457" s="25" t="s">
        <v>223</v>
      </c>
      <c r="R1457" s="25" t="s">
        <v>112</v>
      </c>
      <c r="S1457" s="19" t="s">
        <v>101</v>
      </c>
      <c r="T1457" s="19"/>
      <c r="U1457" s="25"/>
      <c r="V1457" s="25"/>
      <c r="W1457" s="4"/>
      <c r="X1457" s="4"/>
      <c r="Y1457" s="4"/>
      <c r="Z1457" s="4"/>
    </row>
    <row r="1458" ht="15.0" hidden="1" customHeight="1">
      <c r="A1458" s="19" t="s">
        <v>11447</v>
      </c>
      <c r="B1458" s="19" t="s">
        <v>11448</v>
      </c>
      <c r="C1458" s="20" t="s">
        <v>207</v>
      </c>
      <c r="D1458" s="20" t="s">
        <v>887</v>
      </c>
      <c r="E1458" s="20" t="s">
        <v>89</v>
      </c>
      <c r="F1458" s="21">
        <v>2006.0</v>
      </c>
      <c r="G1458" s="21" t="s">
        <v>11449</v>
      </c>
      <c r="H1458" s="23" t="s">
        <v>11450</v>
      </c>
      <c r="I1458" s="21" t="s">
        <v>11451</v>
      </c>
      <c r="J1458" s="24" t="s">
        <v>11452</v>
      </c>
      <c r="K1458" s="19"/>
      <c r="L1458" s="19"/>
      <c r="M1458" s="19" t="s">
        <v>110</v>
      </c>
      <c r="N1458" s="19"/>
      <c r="O1458" s="19"/>
      <c r="P1458" s="19"/>
      <c r="Q1458" s="25"/>
      <c r="R1458" s="25"/>
      <c r="S1458" s="19"/>
      <c r="T1458" s="19"/>
      <c r="U1458" s="25"/>
      <c r="V1458" s="25"/>
      <c r="W1458" s="4"/>
      <c r="X1458" s="4"/>
      <c r="Y1458" s="4"/>
      <c r="Z1458" s="4"/>
    </row>
    <row r="1459" ht="15.0" hidden="1" customHeight="1">
      <c r="A1459" s="19" t="s">
        <v>11453</v>
      </c>
      <c r="B1459" s="19" t="s">
        <v>11453</v>
      </c>
      <c r="C1459" s="20" t="s">
        <v>1790</v>
      </c>
      <c r="D1459" s="20" t="s">
        <v>88</v>
      </c>
      <c r="E1459" s="20" t="s">
        <v>89</v>
      </c>
      <c r="F1459" s="21">
        <v>2014.0</v>
      </c>
      <c r="G1459" s="21" t="s">
        <v>11454</v>
      </c>
      <c r="H1459" s="30" t="s">
        <v>11455</v>
      </c>
      <c r="I1459" s="21" t="s">
        <v>11456</v>
      </c>
      <c r="J1459" s="24" t="s">
        <v>11457</v>
      </c>
      <c r="K1459" s="19" t="s">
        <v>11458</v>
      </c>
      <c r="L1459" s="24" t="s">
        <v>11459</v>
      </c>
      <c r="M1459" s="19" t="s">
        <v>110</v>
      </c>
      <c r="N1459" s="19"/>
      <c r="O1459" s="19" t="s">
        <v>371</v>
      </c>
      <c r="P1459" s="19" t="s">
        <v>111</v>
      </c>
      <c r="Q1459" s="25"/>
      <c r="R1459" s="25" t="s">
        <v>3626</v>
      </c>
      <c r="S1459" s="19" t="s">
        <v>159</v>
      </c>
      <c r="T1459" s="19" t="s">
        <v>1372</v>
      </c>
      <c r="U1459" s="59"/>
      <c r="V1459" s="59">
        <v>42879.0</v>
      </c>
      <c r="W1459" s="4"/>
      <c r="X1459" s="4"/>
      <c r="Y1459" s="4"/>
      <c r="Z1459" s="4"/>
    </row>
    <row r="1460" ht="15.0" hidden="1" customHeight="1">
      <c r="A1460" s="19" t="s">
        <v>11460</v>
      </c>
      <c r="B1460" s="19" t="s">
        <v>11460</v>
      </c>
      <c r="C1460" s="20" t="s">
        <v>124</v>
      </c>
      <c r="D1460" s="20" t="s">
        <v>125</v>
      </c>
      <c r="E1460" s="20" t="s">
        <v>126</v>
      </c>
      <c r="F1460" s="21">
        <v>2000.0</v>
      </c>
      <c r="G1460" s="21" t="s">
        <v>11461</v>
      </c>
      <c r="H1460" s="23" t="s">
        <v>11462</v>
      </c>
      <c r="I1460" s="21" t="s">
        <v>11463</v>
      </c>
      <c r="J1460" s="24" t="s">
        <v>11464</v>
      </c>
      <c r="K1460" s="19" t="s">
        <v>11465</v>
      </c>
      <c r="L1460" s="24" t="s">
        <v>11466</v>
      </c>
      <c r="M1460" s="19" t="s">
        <v>110</v>
      </c>
      <c r="N1460" s="19"/>
      <c r="O1460" s="19" t="s">
        <v>2327</v>
      </c>
      <c r="P1460" s="19" t="s">
        <v>11467</v>
      </c>
      <c r="Q1460" s="25" t="s">
        <v>11468</v>
      </c>
      <c r="R1460" s="25" t="s">
        <v>1528</v>
      </c>
      <c r="S1460" s="19" t="s">
        <v>101</v>
      </c>
      <c r="T1460" s="19"/>
      <c r="U1460" s="25"/>
      <c r="V1460" s="25"/>
      <c r="W1460" s="4"/>
      <c r="X1460" s="4"/>
      <c r="Y1460" s="4"/>
      <c r="Z1460" s="4"/>
    </row>
    <row r="1461" ht="15.0" hidden="1" customHeight="1">
      <c r="A1461" s="19" t="s">
        <v>11469</v>
      </c>
      <c r="B1461" s="19" t="s">
        <v>11470</v>
      </c>
      <c r="C1461" s="102" t="s">
        <v>2206</v>
      </c>
      <c r="D1461" s="21" t="s">
        <v>88</v>
      </c>
      <c r="E1461" s="21" t="s">
        <v>89</v>
      </c>
      <c r="F1461" s="21">
        <v>2016.0</v>
      </c>
      <c r="G1461" s="21" t="s">
        <v>11471</v>
      </c>
      <c r="H1461" s="23" t="s">
        <v>11472</v>
      </c>
      <c r="I1461" s="21" t="s">
        <v>11473</v>
      </c>
      <c r="J1461" s="24" t="s">
        <v>11474</v>
      </c>
      <c r="K1461" s="19" t="s">
        <v>11475</v>
      </c>
      <c r="L1461" s="24" t="s">
        <v>11476</v>
      </c>
      <c r="M1461" s="19" t="s">
        <v>110</v>
      </c>
      <c r="N1461" s="19"/>
      <c r="O1461" s="19" t="s">
        <v>731</v>
      </c>
      <c r="P1461" s="19" t="s">
        <v>901</v>
      </c>
      <c r="Q1461" s="25"/>
      <c r="R1461" s="25" t="s">
        <v>1089</v>
      </c>
      <c r="S1461" s="19" t="s">
        <v>159</v>
      </c>
      <c r="T1461" s="19" t="s">
        <v>11477</v>
      </c>
      <c r="U1461" s="103"/>
      <c r="V1461" s="103">
        <v>44136.0</v>
      </c>
      <c r="W1461" s="4"/>
      <c r="X1461" s="4"/>
      <c r="Y1461" s="4"/>
      <c r="Z1461" s="4"/>
    </row>
    <row r="1462" ht="15.0" hidden="1" customHeight="1">
      <c r="A1462" s="19" t="s">
        <v>11478</v>
      </c>
      <c r="B1462" s="19" t="s">
        <v>11478</v>
      </c>
      <c r="C1462" s="20" t="s">
        <v>1169</v>
      </c>
      <c r="D1462" s="20" t="s">
        <v>88</v>
      </c>
      <c r="E1462" s="21" t="s">
        <v>89</v>
      </c>
      <c r="F1462" s="21">
        <v>2011.0</v>
      </c>
      <c r="G1462" s="21" t="s">
        <v>11479</v>
      </c>
      <c r="H1462" s="23" t="s">
        <v>11480</v>
      </c>
      <c r="I1462" s="21" t="s">
        <v>11481</v>
      </c>
      <c r="J1462" s="24" t="s">
        <v>11482</v>
      </c>
      <c r="K1462" s="19" t="s">
        <v>11483</v>
      </c>
      <c r="L1462" s="24" t="s">
        <v>11484</v>
      </c>
      <c r="M1462" s="19" t="s">
        <v>110</v>
      </c>
      <c r="N1462" s="19"/>
      <c r="O1462" s="19"/>
      <c r="P1462" s="19"/>
      <c r="Q1462" s="25" t="s">
        <v>266</v>
      </c>
      <c r="R1462" s="25" t="s">
        <v>112</v>
      </c>
      <c r="S1462" s="19" t="s">
        <v>101</v>
      </c>
      <c r="T1462" s="19"/>
      <c r="U1462" s="25"/>
      <c r="V1462" s="25"/>
      <c r="W1462" s="4"/>
      <c r="X1462" s="4"/>
      <c r="Y1462" s="4"/>
      <c r="Z1462" s="4"/>
    </row>
    <row r="1463" ht="15.0" hidden="1" customHeight="1">
      <c r="A1463" s="19" t="s">
        <v>11485</v>
      </c>
      <c r="B1463" s="19"/>
      <c r="C1463" s="20" t="s">
        <v>11486</v>
      </c>
      <c r="D1463" s="20" t="s">
        <v>8747</v>
      </c>
      <c r="E1463" s="20" t="s">
        <v>89</v>
      </c>
      <c r="F1463" s="21">
        <v>2018.0</v>
      </c>
      <c r="G1463" s="19"/>
      <c r="H1463" s="23" t="s">
        <v>11487</v>
      </c>
      <c r="I1463" s="19"/>
      <c r="J1463" s="19"/>
      <c r="K1463" s="19"/>
      <c r="L1463" s="19"/>
      <c r="M1463" s="19" t="s">
        <v>110</v>
      </c>
      <c r="N1463" s="19"/>
      <c r="O1463" s="19"/>
      <c r="P1463" s="19"/>
      <c r="Q1463" s="25" t="s">
        <v>474</v>
      </c>
      <c r="R1463" s="39">
        <v>44106.0</v>
      </c>
      <c r="S1463" s="19" t="s">
        <v>101</v>
      </c>
      <c r="T1463" s="19"/>
      <c r="U1463" s="25"/>
      <c r="V1463" s="25"/>
      <c r="W1463" s="4"/>
      <c r="X1463" s="4"/>
      <c r="Y1463" s="4"/>
      <c r="Z1463" s="4"/>
    </row>
    <row r="1464" ht="15.0" hidden="1" customHeight="1">
      <c r="A1464" s="19" t="s">
        <v>11488</v>
      </c>
      <c r="B1464" s="19" t="s">
        <v>11489</v>
      </c>
      <c r="C1464" s="20" t="s">
        <v>627</v>
      </c>
      <c r="D1464" s="20" t="s">
        <v>364</v>
      </c>
      <c r="E1464" s="20" t="s">
        <v>89</v>
      </c>
      <c r="F1464" s="21">
        <v>2009.0</v>
      </c>
      <c r="G1464" s="21" t="s">
        <v>11490</v>
      </c>
      <c r="H1464" s="23" t="s">
        <v>11491</v>
      </c>
      <c r="I1464" s="21" t="s">
        <v>11492</v>
      </c>
      <c r="J1464" s="24" t="s">
        <v>11493</v>
      </c>
      <c r="K1464" s="19" t="s">
        <v>11494</v>
      </c>
      <c r="L1464" s="24" t="s">
        <v>11495</v>
      </c>
      <c r="M1464" s="19" t="s">
        <v>110</v>
      </c>
      <c r="N1464" s="19"/>
      <c r="O1464" s="19" t="s">
        <v>133</v>
      </c>
      <c r="P1464" s="19" t="s">
        <v>593</v>
      </c>
      <c r="Q1464" s="25" t="s">
        <v>4984</v>
      </c>
      <c r="R1464" s="25">
        <v>130.0</v>
      </c>
      <c r="S1464" s="19" t="s">
        <v>101</v>
      </c>
      <c r="T1464" s="19"/>
      <c r="U1464" s="25"/>
      <c r="V1464" s="25"/>
      <c r="W1464" s="4"/>
      <c r="X1464" s="4"/>
      <c r="Y1464" s="4"/>
      <c r="Z1464" s="4"/>
    </row>
    <row r="1465" ht="15.0" hidden="1" customHeight="1">
      <c r="A1465" s="19" t="s">
        <v>11496</v>
      </c>
      <c r="B1465" s="19" t="s">
        <v>11497</v>
      </c>
      <c r="C1465" s="20" t="s">
        <v>11498</v>
      </c>
      <c r="D1465" s="20" t="s">
        <v>227</v>
      </c>
      <c r="E1465" s="20" t="s">
        <v>89</v>
      </c>
      <c r="F1465" s="22">
        <v>39692.0</v>
      </c>
      <c r="G1465" s="21" t="s">
        <v>11499</v>
      </c>
      <c r="H1465" s="23" t="s">
        <v>11500</v>
      </c>
      <c r="I1465" s="21" t="s">
        <v>11501</v>
      </c>
      <c r="J1465" s="24" t="s">
        <v>11502</v>
      </c>
      <c r="K1465" s="19"/>
      <c r="L1465" s="19"/>
      <c r="M1465" s="19" t="s">
        <v>110</v>
      </c>
      <c r="N1465" s="19"/>
      <c r="O1465" s="19" t="s">
        <v>5311</v>
      </c>
      <c r="P1465" s="19"/>
      <c r="Q1465" s="25" t="s">
        <v>1131</v>
      </c>
      <c r="R1465" s="25">
        <v>65.0</v>
      </c>
      <c r="S1465" s="19" t="s">
        <v>159</v>
      </c>
      <c r="T1465" s="19" t="s">
        <v>11503</v>
      </c>
      <c r="U1465" s="25"/>
      <c r="V1465" s="25">
        <v>2015.0</v>
      </c>
      <c r="W1465" s="4"/>
      <c r="X1465" s="4"/>
      <c r="Y1465" s="4"/>
      <c r="Z1465" s="4"/>
    </row>
    <row r="1466" ht="15.0" hidden="1" customHeight="1">
      <c r="A1466" s="19" t="s">
        <v>11504</v>
      </c>
      <c r="B1466" s="19" t="s">
        <v>11505</v>
      </c>
      <c r="C1466" s="20" t="s">
        <v>1199</v>
      </c>
      <c r="D1466" s="20" t="s">
        <v>207</v>
      </c>
      <c r="E1466" s="20" t="s">
        <v>89</v>
      </c>
      <c r="F1466" s="21">
        <v>2013.0</v>
      </c>
      <c r="G1466" s="21" t="s">
        <v>11506</v>
      </c>
      <c r="H1466" s="30" t="s">
        <v>11507</v>
      </c>
      <c r="I1466" s="21" t="s">
        <v>11508</v>
      </c>
      <c r="J1466" s="24" t="s">
        <v>11509</v>
      </c>
      <c r="K1466" s="19"/>
      <c r="L1466" s="19"/>
      <c r="M1466" s="19" t="s">
        <v>110</v>
      </c>
      <c r="N1466" s="19"/>
      <c r="O1466" s="19"/>
      <c r="P1466" s="19"/>
      <c r="Q1466" s="25" t="s">
        <v>212</v>
      </c>
      <c r="R1466" s="39">
        <v>44105.0</v>
      </c>
      <c r="S1466" s="19" t="s">
        <v>101</v>
      </c>
      <c r="T1466" s="19"/>
      <c r="U1466" s="25"/>
      <c r="V1466" s="25"/>
      <c r="W1466" s="4"/>
      <c r="X1466" s="4"/>
      <c r="Y1466" s="4"/>
      <c r="Z1466" s="4"/>
    </row>
    <row r="1467" ht="15.0" hidden="1" customHeight="1">
      <c r="A1467" s="19" t="s">
        <v>11510</v>
      </c>
      <c r="B1467" s="19" t="s">
        <v>11511</v>
      </c>
      <c r="C1467" s="20" t="s">
        <v>8974</v>
      </c>
      <c r="D1467" s="20" t="s">
        <v>8974</v>
      </c>
      <c r="E1467" s="20" t="s">
        <v>832</v>
      </c>
      <c r="F1467" s="22">
        <v>41470.0</v>
      </c>
      <c r="G1467" s="21" t="s">
        <v>11512</v>
      </c>
      <c r="H1467" s="23" t="s">
        <v>11513</v>
      </c>
      <c r="I1467" s="21" t="s">
        <v>11514</v>
      </c>
      <c r="J1467" s="19"/>
      <c r="K1467" s="19"/>
      <c r="L1467" s="19"/>
      <c r="M1467" s="19" t="s">
        <v>110</v>
      </c>
      <c r="N1467" s="19"/>
      <c r="O1467" s="19" t="s">
        <v>133</v>
      </c>
      <c r="P1467" s="19" t="s">
        <v>11515</v>
      </c>
      <c r="Q1467" s="25" t="s">
        <v>147</v>
      </c>
      <c r="R1467" s="25">
        <v>26.0</v>
      </c>
      <c r="S1467" s="19" t="s">
        <v>101</v>
      </c>
      <c r="T1467" s="19"/>
      <c r="U1467" s="25"/>
      <c r="V1467" s="25"/>
      <c r="W1467" s="4"/>
      <c r="X1467" s="4"/>
      <c r="Y1467" s="4"/>
      <c r="Z1467" s="4"/>
    </row>
    <row r="1468" ht="15.0" hidden="1" customHeight="1">
      <c r="A1468" s="19" t="s">
        <v>11516</v>
      </c>
      <c r="B1468" s="19" t="s">
        <v>11517</v>
      </c>
      <c r="C1468" s="20" t="s">
        <v>4059</v>
      </c>
      <c r="D1468" s="20" t="s">
        <v>4060</v>
      </c>
      <c r="E1468" s="20" t="s">
        <v>4061</v>
      </c>
      <c r="F1468" s="22">
        <v>42005.0</v>
      </c>
      <c r="G1468" s="21" t="s">
        <v>11518</v>
      </c>
      <c r="H1468" s="23" t="s">
        <v>11519</v>
      </c>
      <c r="I1468" s="21" t="s">
        <v>11520</v>
      </c>
      <c r="J1468" s="24" t="s">
        <v>11521</v>
      </c>
      <c r="K1468" s="19"/>
      <c r="L1468" s="19"/>
      <c r="M1468" s="19" t="s">
        <v>110</v>
      </c>
      <c r="N1468" s="19"/>
      <c r="O1468" s="19" t="s">
        <v>133</v>
      </c>
      <c r="P1468" s="19"/>
      <c r="Q1468" s="25" t="s">
        <v>203</v>
      </c>
      <c r="R1468" s="25">
        <v>12.0</v>
      </c>
      <c r="S1468" s="19" t="s">
        <v>101</v>
      </c>
      <c r="T1468" s="19"/>
      <c r="U1468" s="25"/>
      <c r="V1468" s="25"/>
      <c r="W1468" s="4"/>
      <c r="X1468" s="4"/>
      <c r="Y1468" s="4"/>
      <c r="Z1468" s="4"/>
    </row>
    <row r="1469" ht="15.0" hidden="1" customHeight="1">
      <c r="A1469" s="19" t="s">
        <v>11522</v>
      </c>
      <c r="B1469" s="19" t="s">
        <v>11523</v>
      </c>
      <c r="C1469" s="20" t="s">
        <v>207</v>
      </c>
      <c r="D1469" s="20" t="s">
        <v>887</v>
      </c>
      <c r="E1469" s="20" t="s">
        <v>89</v>
      </c>
      <c r="F1469" s="21">
        <v>2005.0</v>
      </c>
      <c r="G1469" s="21" t="s">
        <v>11524</v>
      </c>
      <c r="H1469" s="30" t="s">
        <v>11525</v>
      </c>
      <c r="I1469" s="19"/>
      <c r="J1469" s="19" t="s">
        <v>11526</v>
      </c>
      <c r="K1469" s="19"/>
      <c r="L1469" s="19"/>
      <c r="M1469" s="19" t="s">
        <v>110</v>
      </c>
      <c r="N1469" s="19"/>
      <c r="O1469" s="19"/>
      <c r="P1469" s="19"/>
      <c r="Q1469" s="25" t="s">
        <v>4076</v>
      </c>
      <c r="R1469" s="25">
        <v>134.0</v>
      </c>
      <c r="S1469" s="19" t="s">
        <v>101</v>
      </c>
      <c r="T1469" s="19"/>
      <c r="U1469" s="25"/>
      <c r="V1469" s="25"/>
      <c r="W1469" s="4"/>
      <c r="X1469" s="4"/>
      <c r="Y1469" s="4"/>
      <c r="Z1469" s="4"/>
    </row>
    <row r="1470" ht="15.0" hidden="1" customHeight="1">
      <c r="A1470" s="19" t="s">
        <v>11527</v>
      </c>
      <c r="B1470" s="19" t="s">
        <v>11528</v>
      </c>
      <c r="C1470" s="20" t="s">
        <v>4178</v>
      </c>
      <c r="D1470" s="20" t="s">
        <v>920</v>
      </c>
      <c r="E1470" s="20" t="s">
        <v>89</v>
      </c>
      <c r="F1470" s="21">
        <v>2014.0</v>
      </c>
      <c r="G1470" s="21" t="s">
        <v>11529</v>
      </c>
      <c r="H1470" s="23" t="s">
        <v>11530</v>
      </c>
      <c r="I1470" s="21" t="s">
        <v>11531</v>
      </c>
      <c r="J1470" s="24" t="s">
        <v>11532</v>
      </c>
      <c r="K1470" s="19"/>
      <c r="L1470" s="19"/>
      <c r="M1470" s="19" t="s">
        <v>110</v>
      </c>
      <c r="N1470" s="19"/>
      <c r="O1470" s="19"/>
      <c r="P1470" s="19"/>
      <c r="Q1470" s="25" t="s">
        <v>212</v>
      </c>
      <c r="R1470" s="25">
        <v>9.0</v>
      </c>
      <c r="S1470" s="19" t="s">
        <v>101</v>
      </c>
      <c r="T1470" s="19"/>
      <c r="U1470" s="25"/>
      <c r="V1470" s="25"/>
      <c r="W1470" s="4"/>
      <c r="X1470" s="4"/>
      <c r="Y1470" s="4"/>
      <c r="Z1470" s="4"/>
    </row>
    <row r="1471" ht="15.0" hidden="1" customHeight="1">
      <c r="A1471" s="19" t="s">
        <v>11533</v>
      </c>
      <c r="B1471" s="19" t="s">
        <v>11534</v>
      </c>
      <c r="C1471" s="20" t="s">
        <v>2657</v>
      </c>
      <c r="D1471" s="21" t="s">
        <v>920</v>
      </c>
      <c r="E1471" s="32" t="s">
        <v>89</v>
      </c>
      <c r="F1471" s="21">
        <v>2007.0</v>
      </c>
      <c r="G1471" s="21" t="s">
        <v>11535</v>
      </c>
      <c r="H1471" s="23" t="s">
        <v>11536</v>
      </c>
      <c r="I1471" s="21" t="s">
        <v>11537</v>
      </c>
      <c r="J1471" s="19"/>
      <c r="K1471" s="19" t="s">
        <v>11538</v>
      </c>
      <c r="L1471" s="19"/>
      <c r="M1471" s="19" t="s">
        <v>110</v>
      </c>
      <c r="N1471" s="19"/>
      <c r="O1471" s="19" t="s">
        <v>407</v>
      </c>
      <c r="P1471" s="19" t="s">
        <v>265</v>
      </c>
      <c r="Q1471" s="25" t="s">
        <v>158</v>
      </c>
      <c r="R1471" s="25">
        <v>35.0</v>
      </c>
      <c r="S1471" s="19" t="s">
        <v>101</v>
      </c>
      <c r="T1471" s="19"/>
      <c r="U1471" s="25"/>
      <c r="V1471" s="25"/>
      <c r="W1471" s="4"/>
      <c r="X1471" s="4"/>
      <c r="Y1471" s="4"/>
      <c r="Z1471" s="4"/>
    </row>
    <row r="1472" ht="15.0" customHeight="1">
      <c r="A1472" s="19" t="s">
        <v>11539</v>
      </c>
      <c r="B1472" s="19" t="s">
        <v>11540</v>
      </c>
      <c r="C1472" s="20" t="s">
        <v>9498</v>
      </c>
      <c r="D1472" s="20" t="s">
        <v>364</v>
      </c>
      <c r="E1472" s="20" t="s">
        <v>89</v>
      </c>
      <c r="F1472" s="21">
        <v>2017.0</v>
      </c>
      <c r="G1472" s="21" t="s">
        <v>11541</v>
      </c>
      <c r="H1472" s="23" t="s">
        <v>11542</v>
      </c>
      <c r="I1472" s="21" t="s">
        <v>11543</v>
      </c>
      <c r="J1472" s="24" t="s">
        <v>11544</v>
      </c>
      <c r="K1472" s="19" t="s">
        <v>11545</v>
      </c>
      <c r="L1472" s="24" t="s">
        <v>11546</v>
      </c>
      <c r="M1472" s="19" t="s">
        <v>96</v>
      </c>
      <c r="N1472" s="19" t="s">
        <v>11547</v>
      </c>
      <c r="O1472" s="19"/>
      <c r="P1472" s="19"/>
      <c r="Q1472" s="25" t="s">
        <v>11548</v>
      </c>
      <c r="R1472" s="29">
        <v>4000.0</v>
      </c>
      <c r="S1472" s="19" t="s">
        <v>101</v>
      </c>
      <c r="T1472" s="19"/>
      <c r="U1472" s="25"/>
      <c r="V1472" s="25"/>
      <c r="W1472" s="4"/>
      <c r="X1472" s="4"/>
      <c r="Y1472" s="4"/>
      <c r="Z1472" s="4"/>
    </row>
    <row r="1473" ht="15.0" hidden="1" customHeight="1">
      <c r="A1473" s="19" t="s">
        <v>11549</v>
      </c>
      <c r="B1473" s="19" t="s">
        <v>11550</v>
      </c>
      <c r="C1473" s="20" t="s">
        <v>7857</v>
      </c>
      <c r="D1473" s="20" t="s">
        <v>1446</v>
      </c>
      <c r="E1473" s="20" t="s">
        <v>140</v>
      </c>
      <c r="F1473" s="21">
        <v>2012.0</v>
      </c>
      <c r="G1473" s="21" t="s">
        <v>11551</v>
      </c>
      <c r="H1473" s="23" t="s">
        <v>11552</v>
      </c>
      <c r="I1473" s="21" t="s">
        <v>11553</v>
      </c>
      <c r="J1473" s="24" t="s">
        <v>11554</v>
      </c>
      <c r="K1473" s="19" t="s">
        <v>11555</v>
      </c>
      <c r="L1473" s="24" t="s">
        <v>11556</v>
      </c>
      <c r="M1473" s="19" t="s">
        <v>110</v>
      </c>
      <c r="N1473" s="19"/>
      <c r="O1473" s="19" t="s">
        <v>731</v>
      </c>
      <c r="P1473" s="19" t="s">
        <v>11557</v>
      </c>
      <c r="Q1473" s="25" t="s">
        <v>234</v>
      </c>
      <c r="R1473" s="25">
        <v>34.0</v>
      </c>
      <c r="S1473" s="19" t="s">
        <v>101</v>
      </c>
      <c r="T1473" s="19"/>
      <c r="U1473" s="25"/>
      <c r="V1473" s="25"/>
      <c r="W1473" s="4"/>
      <c r="X1473" s="4"/>
      <c r="Y1473" s="4"/>
      <c r="Z1473" s="4"/>
    </row>
    <row r="1474" ht="15.0" hidden="1" customHeight="1">
      <c r="A1474" s="19" t="s">
        <v>11558</v>
      </c>
      <c r="B1474" s="19" t="s">
        <v>11559</v>
      </c>
      <c r="C1474" s="19"/>
      <c r="D1474" s="19"/>
      <c r="E1474" s="19"/>
      <c r="F1474" s="48">
        <v>40299.0</v>
      </c>
      <c r="G1474" s="21" t="s">
        <v>11560</v>
      </c>
      <c r="H1474" s="23" t="s">
        <v>11561</v>
      </c>
      <c r="I1474" s="21" t="s">
        <v>11562</v>
      </c>
      <c r="J1474" s="24" t="s">
        <v>11563</v>
      </c>
      <c r="K1474" s="19"/>
      <c r="L1474" s="19"/>
      <c r="M1474" s="19" t="s">
        <v>110</v>
      </c>
      <c r="N1474" s="19"/>
      <c r="O1474" s="19" t="s">
        <v>133</v>
      </c>
      <c r="P1474" s="19"/>
      <c r="Q1474" s="25" t="s">
        <v>1862</v>
      </c>
      <c r="R1474" s="25">
        <v>32.0</v>
      </c>
      <c r="S1474" s="19" t="s">
        <v>159</v>
      </c>
      <c r="T1474" s="19" t="s">
        <v>11564</v>
      </c>
      <c r="U1474" s="34"/>
      <c r="V1474" s="34">
        <v>43964.0</v>
      </c>
      <c r="W1474" s="4"/>
      <c r="X1474" s="4"/>
      <c r="Y1474" s="4"/>
      <c r="Z1474" s="4"/>
    </row>
    <row r="1475" ht="15.0" hidden="1" customHeight="1">
      <c r="A1475" s="19" t="s">
        <v>11565</v>
      </c>
      <c r="B1475" s="19" t="s">
        <v>11566</v>
      </c>
      <c r="C1475" s="20" t="s">
        <v>11567</v>
      </c>
      <c r="D1475" s="26"/>
      <c r="E1475" s="21" t="s">
        <v>1111</v>
      </c>
      <c r="F1475" s="21">
        <v>2001.0</v>
      </c>
      <c r="G1475" s="21" t="s">
        <v>11568</v>
      </c>
      <c r="H1475" s="30" t="s">
        <v>11569</v>
      </c>
      <c r="I1475" s="21" t="s">
        <v>11570</v>
      </c>
      <c r="J1475" s="24" t="s">
        <v>11571</v>
      </c>
      <c r="K1475" s="19"/>
      <c r="L1475" s="19"/>
      <c r="M1475" s="19" t="s">
        <v>110</v>
      </c>
      <c r="N1475" s="19"/>
      <c r="O1475" s="19" t="s">
        <v>221</v>
      </c>
      <c r="P1475" s="19"/>
      <c r="Q1475" s="25" t="s">
        <v>266</v>
      </c>
      <c r="R1475" s="25">
        <v>100.0</v>
      </c>
      <c r="S1475" s="19" t="s">
        <v>101</v>
      </c>
      <c r="T1475" s="19"/>
      <c r="U1475" s="25"/>
      <c r="V1475" s="25"/>
      <c r="W1475" s="4"/>
      <c r="X1475" s="4"/>
      <c r="Y1475" s="4"/>
      <c r="Z1475" s="4"/>
    </row>
    <row r="1476" ht="15.0" hidden="1" customHeight="1">
      <c r="A1476" s="19" t="s">
        <v>11572</v>
      </c>
      <c r="B1476" s="19" t="s">
        <v>11573</v>
      </c>
      <c r="C1476" s="20" t="s">
        <v>7429</v>
      </c>
      <c r="D1476" s="20" t="s">
        <v>1119</v>
      </c>
      <c r="E1476" s="20" t="s">
        <v>89</v>
      </c>
      <c r="F1476" s="22">
        <v>40603.0</v>
      </c>
      <c r="G1476" s="21" t="s">
        <v>11574</v>
      </c>
      <c r="H1476" s="23" t="s">
        <v>11575</v>
      </c>
      <c r="I1476" s="21" t="s">
        <v>11576</v>
      </c>
      <c r="J1476" s="24" t="s">
        <v>11577</v>
      </c>
      <c r="K1476" s="19" t="s">
        <v>11578</v>
      </c>
      <c r="L1476" s="24" t="s">
        <v>11579</v>
      </c>
      <c r="M1476" s="19" t="s">
        <v>110</v>
      </c>
      <c r="N1476" s="19"/>
      <c r="O1476" s="19"/>
      <c r="P1476" s="19"/>
      <c r="Q1476" s="25" t="s">
        <v>234</v>
      </c>
      <c r="R1476" s="25">
        <v>35.0</v>
      </c>
      <c r="S1476" s="19" t="s">
        <v>101</v>
      </c>
      <c r="T1476" s="19"/>
      <c r="U1476" s="25"/>
      <c r="V1476" s="25"/>
      <c r="W1476" s="4"/>
      <c r="X1476" s="4"/>
      <c r="Y1476" s="4"/>
      <c r="Z1476" s="4"/>
    </row>
    <row r="1477" ht="15.0" customHeight="1">
      <c r="A1477" s="19" t="s">
        <v>11580</v>
      </c>
      <c r="B1477" s="19" t="s">
        <v>11581</v>
      </c>
      <c r="C1477" s="20" t="s">
        <v>8377</v>
      </c>
      <c r="D1477" s="20" t="s">
        <v>1094</v>
      </c>
      <c r="E1477" s="20" t="s">
        <v>151</v>
      </c>
      <c r="F1477" s="66">
        <v>2013.0</v>
      </c>
      <c r="G1477" s="66" t="s">
        <v>11582</v>
      </c>
      <c r="H1477" s="104" t="s">
        <v>11583</v>
      </c>
      <c r="I1477" s="66" t="s">
        <v>11584</v>
      </c>
      <c r="J1477" s="24" t="s">
        <v>11585</v>
      </c>
      <c r="K1477" s="19" t="s">
        <v>11586</v>
      </c>
      <c r="L1477" s="24" t="s">
        <v>11587</v>
      </c>
      <c r="M1477" s="19" t="s">
        <v>96</v>
      </c>
      <c r="N1477" s="19" t="s">
        <v>11588</v>
      </c>
      <c r="O1477" s="19" t="s">
        <v>2621</v>
      </c>
      <c r="P1477" s="19" t="s">
        <v>11589</v>
      </c>
      <c r="Q1477" s="25" t="s">
        <v>11590</v>
      </c>
      <c r="R1477" s="25">
        <v>36.0</v>
      </c>
      <c r="S1477" s="19" t="s">
        <v>101</v>
      </c>
      <c r="T1477" s="19"/>
      <c r="U1477" s="25"/>
      <c r="V1477" s="25"/>
      <c r="W1477" s="4"/>
      <c r="X1477" s="4"/>
      <c r="Y1477" s="4"/>
      <c r="Z1477" s="4"/>
    </row>
    <row r="1478" ht="15.0" hidden="1" customHeight="1">
      <c r="A1478" s="19" t="s">
        <v>11591</v>
      </c>
      <c r="B1478" s="19" t="s">
        <v>11592</v>
      </c>
      <c r="C1478" s="20" t="s">
        <v>694</v>
      </c>
      <c r="D1478" s="20" t="s">
        <v>5040</v>
      </c>
      <c r="E1478" s="20" t="s">
        <v>89</v>
      </c>
      <c r="F1478" s="21">
        <v>2016.0</v>
      </c>
      <c r="G1478" s="21" t="s">
        <v>11593</v>
      </c>
      <c r="H1478" s="23" t="s">
        <v>11594</v>
      </c>
      <c r="I1478" s="21" t="s">
        <v>11595</v>
      </c>
      <c r="J1478" s="24" t="s">
        <v>11596</v>
      </c>
      <c r="K1478" s="19"/>
      <c r="L1478" s="19"/>
      <c r="M1478" s="19" t="s">
        <v>110</v>
      </c>
      <c r="N1478" s="19"/>
      <c r="O1478" s="19"/>
      <c r="P1478" s="19"/>
      <c r="Q1478" s="25" t="s">
        <v>1082</v>
      </c>
      <c r="R1478" s="25">
        <v>15.0</v>
      </c>
      <c r="S1478" s="19" t="s">
        <v>101</v>
      </c>
      <c r="T1478" s="19"/>
      <c r="U1478" s="25"/>
      <c r="V1478" s="25"/>
      <c r="W1478" s="4"/>
      <c r="X1478" s="4"/>
      <c r="Y1478" s="4"/>
      <c r="Z1478" s="4"/>
    </row>
    <row r="1479" ht="15.0" hidden="1" customHeight="1">
      <c r="A1479" s="19" t="s">
        <v>11597</v>
      </c>
      <c r="B1479" s="19" t="s">
        <v>11598</v>
      </c>
      <c r="C1479" s="20" t="s">
        <v>1094</v>
      </c>
      <c r="D1479" s="20" t="s">
        <v>1094</v>
      </c>
      <c r="E1479" s="20" t="s">
        <v>151</v>
      </c>
      <c r="F1479" s="21">
        <v>2012.0</v>
      </c>
      <c r="G1479" s="21" t="s">
        <v>11599</v>
      </c>
      <c r="H1479" s="23" t="s">
        <v>11600</v>
      </c>
      <c r="I1479" s="21" t="s">
        <v>11601</v>
      </c>
      <c r="J1479" s="24" t="s">
        <v>11602</v>
      </c>
      <c r="K1479" s="19" t="s">
        <v>11603</v>
      </c>
      <c r="L1479" s="24" t="s">
        <v>11604</v>
      </c>
      <c r="M1479" s="19" t="s">
        <v>110</v>
      </c>
      <c r="N1479" s="19"/>
      <c r="O1479" s="19" t="s">
        <v>6455</v>
      </c>
      <c r="P1479" s="19" t="s">
        <v>11605</v>
      </c>
      <c r="Q1479" s="25" t="s">
        <v>593</v>
      </c>
      <c r="R1479" s="25">
        <v>500.0</v>
      </c>
      <c r="S1479" s="19" t="s">
        <v>101</v>
      </c>
      <c r="T1479" s="19"/>
      <c r="U1479" s="25"/>
      <c r="V1479" s="25"/>
      <c r="W1479" s="4"/>
      <c r="X1479" s="4"/>
      <c r="Y1479" s="4"/>
      <c r="Z1479" s="4"/>
    </row>
    <row r="1480" ht="15.0" hidden="1" customHeight="1">
      <c r="A1480" s="19" t="s">
        <v>11606</v>
      </c>
      <c r="B1480" s="19" t="s">
        <v>11607</v>
      </c>
      <c r="C1480" s="20" t="s">
        <v>340</v>
      </c>
      <c r="D1480" s="20" t="s">
        <v>88</v>
      </c>
      <c r="E1480" s="20" t="s">
        <v>89</v>
      </c>
      <c r="F1480" s="21">
        <v>2009.0</v>
      </c>
      <c r="G1480" s="21" t="s">
        <v>11608</v>
      </c>
      <c r="H1480" s="23" t="s">
        <v>11609</v>
      </c>
      <c r="I1480" s="21" t="s">
        <v>11610</v>
      </c>
      <c r="J1480" s="24" t="s">
        <v>11611</v>
      </c>
      <c r="K1480" s="19"/>
      <c r="L1480" s="19"/>
      <c r="M1480" s="19" t="s">
        <v>110</v>
      </c>
      <c r="N1480" s="19"/>
      <c r="O1480" s="19" t="s">
        <v>11612</v>
      </c>
      <c r="P1480" s="19" t="s">
        <v>11613</v>
      </c>
      <c r="Q1480" s="25" t="s">
        <v>10882</v>
      </c>
      <c r="R1480" s="25">
        <v>212.0</v>
      </c>
      <c r="S1480" s="19" t="s">
        <v>101</v>
      </c>
      <c r="T1480" s="19"/>
      <c r="U1480" s="25"/>
      <c r="V1480" s="25"/>
      <c r="W1480" s="4"/>
      <c r="X1480" s="4"/>
      <c r="Y1480" s="4"/>
      <c r="Z1480" s="4"/>
    </row>
    <row r="1481" ht="15.0" customHeight="1">
      <c r="A1481" s="19" t="s">
        <v>5632</v>
      </c>
      <c r="B1481" s="19" t="s">
        <v>11614</v>
      </c>
      <c r="C1481" s="20" t="s">
        <v>2135</v>
      </c>
      <c r="D1481" s="20" t="s">
        <v>1119</v>
      </c>
      <c r="E1481" s="20" t="s">
        <v>89</v>
      </c>
      <c r="F1481" s="21">
        <v>1969.0</v>
      </c>
      <c r="G1481" s="21" t="s">
        <v>11615</v>
      </c>
      <c r="H1481" s="30" t="s">
        <v>11616</v>
      </c>
      <c r="I1481" s="21" t="s">
        <v>11617</v>
      </c>
      <c r="J1481" s="24" t="s">
        <v>11618</v>
      </c>
      <c r="K1481" s="19"/>
      <c r="L1481" s="19"/>
      <c r="M1481" s="19" t="s">
        <v>96</v>
      </c>
      <c r="N1481" s="19" t="s">
        <v>11619</v>
      </c>
      <c r="O1481" s="19" t="s">
        <v>648</v>
      </c>
      <c r="P1481" s="19" t="s">
        <v>7944</v>
      </c>
      <c r="Q1481" s="25" t="s">
        <v>1894</v>
      </c>
      <c r="R1481" s="29">
        <v>25500.0</v>
      </c>
      <c r="S1481" s="19" t="s">
        <v>101</v>
      </c>
      <c r="T1481" s="19"/>
      <c r="U1481" s="25"/>
      <c r="V1481" s="25"/>
      <c r="W1481" s="4"/>
      <c r="X1481" s="4"/>
      <c r="Y1481" s="4"/>
      <c r="Z1481" s="4"/>
    </row>
    <row r="1482" ht="15.0" hidden="1" customHeight="1">
      <c r="A1482" s="19" t="s">
        <v>11620</v>
      </c>
      <c r="B1482" s="19" t="s">
        <v>11621</v>
      </c>
      <c r="C1482" s="20" t="s">
        <v>7978</v>
      </c>
      <c r="D1482" s="20" t="s">
        <v>207</v>
      </c>
      <c r="E1482" s="20" t="s">
        <v>89</v>
      </c>
      <c r="F1482" s="21">
        <v>2011.0</v>
      </c>
      <c r="G1482" s="21" t="s">
        <v>11622</v>
      </c>
      <c r="H1482" s="23" t="s">
        <v>11623</v>
      </c>
      <c r="I1482" s="21" t="s">
        <v>11624</v>
      </c>
      <c r="J1482" s="24" t="s">
        <v>11625</v>
      </c>
      <c r="K1482" s="19" t="s">
        <v>11626</v>
      </c>
      <c r="L1482" s="24" t="s">
        <v>11627</v>
      </c>
      <c r="M1482" s="19" t="s">
        <v>110</v>
      </c>
      <c r="N1482" s="19"/>
      <c r="O1482" s="19" t="s">
        <v>7662</v>
      </c>
      <c r="P1482" s="19" t="s">
        <v>11628</v>
      </c>
      <c r="Q1482" s="25" t="s">
        <v>2507</v>
      </c>
      <c r="R1482" s="25">
        <v>110.0</v>
      </c>
      <c r="S1482" s="19" t="s">
        <v>101</v>
      </c>
      <c r="T1482" s="19"/>
      <c r="U1482" s="25"/>
      <c r="V1482" s="25"/>
      <c r="W1482" s="4"/>
      <c r="X1482" s="4"/>
      <c r="Y1482" s="4"/>
      <c r="Z1482" s="4"/>
    </row>
    <row r="1483" ht="15.0" hidden="1" customHeight="1">
      <c r="A1483" s="19" t="s">
        <v>11629</v>
      </c>
      <c r="B1483" s="19" t="s">
        <v>11630</v>
      </c>
      <c r="C1483" s="20" t="s">
        <v>6477</v>
      </c>
      <c r="D1483" s="20" t="s">
        <v>695</v>
      </c>
      <c r="E1483" s="20" t="s">
        <v>89</v>
      </c>
      <c r="F1483" s="22">
        <v>39264.0</v>
      </c>
      <c r="G1483" s="21" t="s">
        <v>11631</v>
      </c>
      <c r="H1483" s="23" t="s">
        <v>11632</v>
      </c>
      <c r="I1483" s="21" t="s">
        <v>11633</v>
      </c>
      <c r="J1483" s="24" t="s">
        <v>11634</v>
      </c>
      <c r="K1483" s="19" t="s">
        <v>11635</v>
      </c>
      <c r="L1483" s="24" t="s">
        <v>11636</v>
      </c>
      <c r="M1483" s="19" t="s">
        <v>110</v>
      </c>
      <c r="N1483" s="19"/>
      <c r="O1483" s="19" t="s">
        <v>5228</v>
      </c>
      <c r="P1483" s="19" t="s">
        <v>266</v>
      </c>
      <c r="Q1483" s="25" t="s">
        <v>11637</v>
      </c>
      <c r="R1483" s="25">
        <v>605.0</v>
      </c>
      <c r="S1483" s="19" t="s">
        <v>159</v>
      </c>
      <c r="T1483" s="19" t="s">
        <v>11638</v>
      </c>
      <c r="U1483" s="36"/>
      <c r="V1483" s="36">
        <v>42893.0</v>
      </c>
      <c r="W1483" s="4"/>
      <c r="X1483" s="4"/>
      <c r="Y1483" s="4"/>
      <c r="Z1483" s="4"/>
    </row>
    <row r="1484" ht="15.0" hidden="1" customHeight="1">
      <c r="A1484" s="19" t="s">
        <v>11639</v>
      </c>
      <c r="B1484" s="19" t="s">
        <v>11640</v>
      </c>
      <c r="C1484" s="20" t="s">
        <v>2625</v>
      </c>
      <c r="D1484" s="20" t="s">
        <v>400</v>
      </c>
      <c r="E1484" s="20" t="s">
        <v>89</v>
      </c>
      <c r="F1484" s="21">
        <v>2011.0</v>
      </c>
      <c r="G1484" s="21" t="s">
        <v>11641</v>
      </c>
      <c r="H1484" s="23" t="s">
        <v>11642</v>
      </c>
      <c r="I1484" s="21" t="s">
        <v>11643</v>
      </c>
      <c r="J1484" s="24" t="s">
        <v>11644</v>
      </c>
      <c r="K1484" s="19"/>
      <c r="L1484" s="19"/>
      <c r="M1484" s="19" t="s">
        <v>110</v>
      </c>
      <c r="N1484" s="19"/>
      <c r="O1484" s="19" t="s">
        <v>7662</v>
      </c>
      <c r="P1484" s="19" t="s">
        <v>3896</v>
      </c>
      <c r="Q1484" s="25" t="s">
        <v>5714</v>
      </c>
      <c r="R1484" s="25">
        <v>25.0</v>
      </c>
      <c r="S1484" s="19" t="s">
        <v>159</v>
      </c>
      <c r="T1484" s="19" t="s">
        <v>11645</v>
      </c>
      <c r="U1484" s="36"/>
      <c r="V1484" s="36">
        <v>43822.0</v>
      </c>
      <c r="W1484" s="4"/>
      <c r="X1484" s="4"/>
      <c r="Y1484" s="4"/>
      <c r="Z1484" s="4"/>
    </row>
    <row r="1485" ht="15.0" hidden="1" customHeight="1">
      <c r="A1485" s="19" t="s">
        <v>11646</v>
      </c>
      <c r="B1485" s="19" t="s">
        <v>11647</v>
      </c>
      <c r="C1485" s="20" t="s">
        <v>1392</v>
      </c>
      <c r="D1485" s="20" t="s">
        <v>88</v>
      </c>
      <c r="E1485" s="20" t="s">
        <v>89</v>
      </c>
      <c r="F1485" s="21">
        <v>2015.0</v>
      </c>
      <c r="G1485" s="21" t="s">
        <v>11648</v>
      </c>
      <c r="H1485" s="23" t="s">
        <v>11649</v>
      </c>
      <c r="I1485" s="21" t="s">
        <v>11650</v>
      </c>
      <c r="J1485" s="24" t="s">
        <v>11651</v>
      </c>
      <c r="K1485" s="19"/>
      <c r="L1485" s="19"/>
      <c r="M1485" s="19" t="s">
        <v>110</v>
      </c>
      <c r="N1485" s="19"/>
      <c r="O1485" s="19" t="s">
        <v>731</v>
      </c>
      <c r="P1485" s="19" t="s">
        <v>732</v>
      </c>
      <c r="Q1485" s="25" t="s">
        <v>2964</v>
      </c>
      <c r="R1485" s="25">
        <v>150.0</v>
      </c>
      <c r="S1485" s="19" t="s">
        <v>101</v>
      </c>
      <c r="T1485" s="19"/>
      <c r="U1485" s="25"/>
      <c r="V1485" s="25"/>
      <c r="W1485" s="4"/>
      <c r="X1485" s="4"/>
      <c r="Y1485" s="4"/>
      <c r="Z1485" s="4"/>
    </row>
    <row r="1486" ht="15.0" hidden="1" customHeight="1">
      <c r="A1486" s="19" t="s">
        <v>11652</v>
      </c>
      <c r="B1486" s="19" t="s">
        <v>11653</v>
      </c>
      <c r="C1486" s="20" t="s">
        <v>207</v>
      </c>
      <c r="D1486" s="20" t="s">
        <v>887</v>
      </c>
      <c r="E1486" s="20" t="s">
        <v>89</v>
      </c>
      <c r="F1486" s="21">
        <v>2012.0</v>
      </c>
      <c r="G1486" s="21" t="s">
        <v>11654</v>
      </c>
      <c r="H1486" s="23" t="s">
        <v>11655</v>
      </c>
      <c r="I1486" s="19"/>
      <c r="J1486" s="19"/>
      <c r="K1486" s="19"/>
      <c r="L1486" s="19"/>
      <c r="M1486" s="19" t="s">
        <v>110</v>
      </c>
      <c r="N1486" s="19"/>
      <c r="O1486" s="19"/>
      <c r="P1486" s="19"/>
      <c r="Q1486" s="25"/>
      <c r="R1486" s="25" t="s">
        <v>112</v>
      </c>
      <c r="S1486" s="19" t="s">
        <v>101</v>
      </c>
      <c r="T1486" s="19"/>
      <c r="U1486" s="25"/>
      <c r="V1486" s="25"/>
      <c r="W1486" s="4"/>
      <c r="X1486" s="4"/>
      <c r="Y1486" s="4"/>
      <c r="Z1486" s="4"/>
    </row>
    <row r="1487" ht="15.0" customHeight="1">
      <c r="A1487" s="19" t="s">
        <v>3343</v>
      </c>
      <c r="B1487" s="19" t="s">
        <v>11656</v>
      </c>
      <c r="C1487" s="20" t="s">
        <v>284</v>
      </c>
      <c r="D1487" s="20" t="s">
        <v>188</v>
      </c>
      <c r="E1487" s="32" t="s">
        <v>89</v>
      </c>
      <c r="F1487" s="22">
        <v>38687.0</v>
      </c>
      <c r="G1487" s="19"/>
      <c r="H1487" s="23" t="s">
        <v>11657</v>
      </c>
      <c r="I1487" s="21" t="s">
        <v>11658</v>
      </c>
      <c r="J1487" s="24" t="s">
        <v>11659</v>
      </c>
      <c r="K1487" s="19" t="s">
        <v>11660</v>
      </c>
      <c r="L1487" s="24" t="s">
        <v>11661</v>
      </c>
      <c r="M1487" s="19" t="s">
        <v>96</v>
      </c>
      <c r="N1487" s="19" t="s">
        <v>11662</v>
      </c>
      <c r="O1487" s="19" t="s">
        <v>264</v>
      </c>
      <c r="P1487" s="19" t="s">
        <v>11663</v>
      </c>
      <c r="Q1487" s="25" t="s">
        <v>11664</v>
      </c>
      <c r="R1487" s="25" t="s">
        <v>500</v>
      </c>
      <c r="S1487" s="19" t="s">
        <v>101</v>
      </c>
      <c r="T1487" s="19"/>
      <c r="U1487" s="25"/>
      <c r="V1487" s="25"/>
      <c r="W1487" s="4"/>
      <c r="X1487" s="4"/>
      <c r="Y1487" s="4"/>
      <c r="Z1487" s="4"/>
    </row>
    <row r="1488" ht="15.0" hidden="1" customHeight="1">
      <c r="A1488" s="19" t="s">
        <v>11665</v>
      </c>
      <c r="B1488" s="19" t="s">
        <v>11666</v>
      </c>
      <c r="C1488" s="20" t="s">
        <v>340</v>
      </c>
      <c r="D1488" s="20" t="s">
        <v>88</v>
      </c>
      <c r="E1488" s="20" t="s">
        <v>89</v>
      </c>
      <c r="F1488" s="21">
        <v>1998.0</v>
      </c>
      <c r="G1488" s="21" t="s">
        <v>11667</v>
      </c>
      <c r="H1488" s="23" t="s">
        <v>11668</v>
      </c>
      <c r="I1488" s="21" t="s">
        <v>11669</v>
      </c>
      <c r="J1488" s="24" t="s">
        <v>11670</v>
      </c>
      <c r="K1488" s="19"/>
      <c r="L1488" s="19"/>
      <c r="M1488" s="19" t="s">
        <v>110</v>
      </c>
      <c r="N1488" s="19" t="s">
        <v>11671</v>
      </c>
      <c r="O1488" s="19" t="s">
        <v>264</v>
      </c>
      <c r="P1488" s="19" t="s">
        <v>11672</v>
      </c>
      <c r="Q1488" s="25" t="s">
        <v>11673</v>
      </c>
      <c r="R1488" s="29">
        <v>2354.0</v>
      </c>
      <c r="S1488" s="19" t="s">
        <v>159</v>
      </c>
      <c r="T1488" s="19" t="s">
        <v>1800</v>
      </c>
      <c r="U1488" s="25"/>
      <c r="V1488" s="25">
        <v>2015.0</v>
      </c>
      <c r="W1488" s="4"/>
      <c r="X1488" s="4"/>
      <c r="Y1488" s="4"/>
      <c r="Z1488" s="4"/>
    </row>
    <row r="1489" ht="15.0" hidden="1" customHeight="1">
      <c r="A1489" s="19" t="s">
        <v>11674</v>
      </c>
      <c r="B1489" s="19" t="s">
        <v>11675</v>
      </c>
      <c r="C1489" s="20" t="s">
        <v>11676</v>
      </c>
      <c r="D1489" s="20" t="s">
        <v>8747</v>
      </c>
      <c r="E1489" s="20" t="s">
        <v>89</v>
      </c>
      <c r="F1489" s="21">
        <v>2011.0</v>
      </c>
      <c r="G1489" s="21" t="s">
        <v>11677</v>
      </c>
      <c r="H1489" s="30" t="s">
        <v>11678</v>
      </c>
      <c r="I1489" s="21" t="s">
        <v>11679</v>
      </c>
      <c r="J1489" s="24" t="s">
        <v>11680</v>
      </c>
      <c r="K1489" s="19"/>
      <c r="L1489" s="19"/>
      <c r="M1489" s="19" t="s">
        <v>110</v>
      </c>
      <c r="N1489" s="19"/>
      <c r="O1489" s="19"/>
      <c r="P1489" s="19"/>
      <c r="Q1489" s="25" t="s">
        <v>2945</v>
      </c>
      <c r="R1489" s="25">
        <v>16.0</v>
      </c>
      <c r="S1489" s="19" t="s">
        <v>101</v>
      </c>
      <c r="T1489" s="19"/>
      <c r="U1489" s="25"/>
      <c r="V1489" s="25"/>
      <c r="W1489" s="4"/>
      <c r="X1489" s="4"/>
      <c r="Y1489" s="4"/>
      <c r="Z1489" s="4"/>
    </row>
    <row r="1490" ht="15.0" hidden="1" customHeight="1">
      <c r="A1490" s="19" t="s">
        <v>713</v>
      </c>
      <c r="B1490" s="19" t="s">
        <v>11681</v>
      </c>
      <c r="C1490" s="20" t="s">
        <v>8314</v>
      </c>
      <c r="D1490" s="20" t="s">
        <v>352</v>
      </c>
      <c r="E1490" s="20" t="s">
        <v>89</v>
      </c>
      <c r="F1490" s="21">
        <v>1989.0</v>
      </c>
      <c r="G1490" s="21" t="s">
        <v>11682</v>
      </c>
      <c r="H1490" s="23" t="s">
        <v>11683</v>
      </c>
      <c r="I1490" s="21" t="s">
        <v>11684</v>
      </c>
      <c r="J1490" s="19"/>
      <c r="K1490" s="19" t="s">
        <v>11685</v>
      </c>
      <c r="L1490" s="24" t="s">
        <v>11686</v>
      </c>
      <c r="M1490" s="19" t="s">
        <v>110</v>
      </c>
      <c r="N1490" s="19"/>
      <c r="O1490" s="19" t="s">
        <v>264</v>
      </c>
      <c r="P1490" s="19"/>
      <c r="Q1490" s="25" t="s">
        <v>173</v>
      </c>
      <c r="R1490" s="25">
        <v>400.0</v>
      </c>
      <c r="S1490" s="19" t="s">
        <v>159</v>
      </c>
      <c r="T1490" s="19" t="s">
        <v>11687</v>
      </c>
      <c r="U1490" s="38"/>
      <c r="V1490" s="38">
        <v>43487.0</v>
      </c>
      <c r="W1490" s="4"/>
      <c r="X1490" s="4"/>
      <c r="Y1490" s="4"/>
      <c r="Z1490" s="4"/>
    </row>
    <row r="1491" ht="15.0" hidden="1" customHeight="1">
      <c r="A1491" s="19" t="s">
        <v>11688</v>
      </c>
      <c r="B1491" s="19" t="s">
        <v>11689</v>
      </c>
      <c r="C1491" s="20" t="s">
        <v>4095</v>
      </c>
      <c r="D1491" s="20" t="s">
        <v>2592</v>
      </c>
      <c r="E1491" s="20" t="s">
        <v>832</v>
      </c>
      <c r="F1491" s="22">
        <v>12375.0</v>
      </c>
      <c r="G1491" s="21" t="s">
        <v>11690</v>
      </c>
      <c r="H1491" s="23" t="s">
        <v>11691</v>
      </c>
      <c r="I1491" s="21" t="s">
        <v>11688</v>
      </c>
      <c r="J1491" s="19"/>
      <c r="K1491" s="19"/>
      <c r="L1491" s="19"/>
      <c r="M1491" s="19" t="s">
        <v>110</v>
      </c>
      <c r="N1491" s="19"/>
      <c r="O1491" s="19"/>
      <c r="P1491" s="19"/>
      <c r="Q1491" s="25" t="s">
        <v>8907</v>
      </c>
      <c r="R1491" s="29">
        <v>12000.0</v>
      </c>
      <c r="S1491" s="19" t="s">
        <v>101</v>
      </c>
      <c r="T1491" s="19"/>
      <c r="U1491" s="25"/>
      <c r="V1491" s="25"/>
      <c r="W1491" s="4"/>
      <c r="X1491" s="4"/>
      <c r="Y1491" s="4"/>
      <c r="Z1491" s="4"/>
    </row>
    <row r="1492" ht="15.0" customHeight="1">
      <c r="A1492" s="19" t="s">
        <v>11692</v>
      </c>
      <c r="B1492" s="19" t="s">
        <v>11693</v>
      </c>
      <c r="C1492" s="20" t="s">
        <v>7354</v>
      </c>
      <c r="D1492" s="20" t="s">
        <v>11694</v>
      </c>
      <c r="E1492" s="21" t="s">
        <v>642</v>
      </c>
      <c r="F1492" s="21">
        <v>2000.0</v>
      </c>
      <c r="G1492" s="21" t="s">
        <v>11695</v>
      </c>
      <c r="H1492" s="23" t="s">
        <v>11696</v>
      </c>
      <c r="I1492" s="19"/>
      <c r="J1492" s="19"/>
      <c r="K1492" s="19" t="s">
        <v>11697</v>
      </c>
      <c r="L1492" s="24" t="s">
        <v>11698</v>
      </c>
      <c r="M1492" s="19" t="s">
        <v>96</v>
      </c>
      <c r="N1492" s="19" t="s">
        <v>11699</v>
      </c>
      <c r="O1492" s="19"/>
      <c r="P1492" s="19"/>
      <c r="Q1492" s="25" t="s">
        <v>11700</v>
      </c>
      <c r="R1492" s="25">
        <v>6106.0</v>
      </c>
      <c r="S1492" s="19" t="s">
        <v>101</v>
      </c>
      <c r="T1492" s="19"/>
      <c r="U1492" s="25"/>
      <c r="V1492" s="25"/>
      <c r="W1492" s="4"/>
      <c r="X1492" s="4"/>
      <c r="Y1492" s="4"/>
      <c r="Z1492" s="4"/>
    </row>
    <row r="1493" ht="15.0" hidden="1" customHeight="1">
      <c r="A1493" s="19" t="s">
        <v>11701</v>
      </c>
      <c r="B1493" s="19" t="s">
        <v>11702</v>
      </c>
      <c r="C1493" s="20" t="s">
        <v>5670</v>
      </c>
      <c r="D1493" s="20" t="s">
        <v>1119</v>
      </c>
      <c r="E1493" s="20" t="s">
        <v>89</v>
      </c>
      <c r="F1493" s="21">
        <v>2012.0</v>
      </c>
      <c r="G1493" s="21" t="s">
        <v>11703</v>
      </c>
      <c r="H1493" s="23" t="s">
        <v>11704</v>
      </c>
      <c r="I1493" s="19"/>
      <c r="J1493" s="19"/>
      <c r="K1493" s="19"/>
      <c r="L1493" s="19"/>
      <c r="M1493" s="19" t="s">
        <v>110</v>
      </c>
      <c r="N1493" s="19"/>
      <c r="O1493" s="19"/>
      <c r="P1493" s="19" t="s">
        <v>11446</v>
      </c>
      <c r="Q1493" s="25" t="s">
        <v>266</v>
      </c>
      <c r="R1493" s="25">
        <v>22.0</v>
      </c>
      <c r="S1493" s="19" t="s">
        <v>101</v>
      </c>
      <c r="T1493" s="19"/>
      <c r="U1493" s="25"/>
      <c r="V1493" s="25"/>
      <c r="W1493" s="4"/>
      <c r="X1493" s="4"/>
      <c r="Y1493" s="4"/>
      <c r="Z1493" s="4"/>
    </row>
    <row r="1494" ht="15.0" hidden="1" customHeight="1">
      <c r="A1494" s="21" t="s">
        <v>11705</v>
      </c>
      <c r="B1494" s="19" t="s">
        <v>11706</v>
      </c>
      <c r="C1494" s="20" t="s">
        <v>11707</v>
      </c>
      <c r="D1494" s="20" t="s">
        <v>352</v>
      </c>
      <c r="E1494" s="20" t="s">
        <v>89</v>
      </c>
      <c r="F1494" s="21">
        <v>2011.0</v>
      </c>
      <c r="G1494" s="21" t="s">
        <v>11708</v>
      </c>
      <c r="H1494" s="23" t="s">
        <v>11709</v>
      </c>
      <c r="I1494" s="21" t="s">
        <v>11710</v>
      </c>
      <c r="J1494" s="24" t="s">
        <v>11711</v>
      </c>
      <c r="K1494" s="19" t="s">
        <v>11712</v>
      </c>
      <c r="L1494" s="24" t="s">
        <v>11713</v>
      </c>
      <c r="M1494" s="19" t="s">
        <v>110</v>
      </c>
      <c r="N1494" s="19"/>
      <c r="O1494" s="19" t="s">
        <v>264</v>
      </c>
      <c r="P1494" s="19" t="s">
        <v>11714</v>
      </c>
      <c r="Q1494" s="25" t="s">
        <v>11715</v>
      </c>
      <c r="R1494" s="25">
        <v>100.0</v>
      </c>
      <c r="S1494" s="19" t="s">
        <v>159</v>
      </c>
      <c r="T1494" s="21" t="s">
        <v>5066</v>
      </c>
      <c r="U1494" s="31"/>
      <c r="V1494" s="31">
        <v>2021.0</v>
      </c>
      <c r="W1494" s="4"/>
      <c r="X1494" s="4"/>
      <c r="Y1494" s="4"/>
      <c r="Z1494" s="4"/>
    </row>
    <row r="1495" ht="15.0" hidden="1" customHeight="1">
      <c r="A1495" s="19" t="s">
        <v>11716</v>
      </c>
      <c r="B1495" s="19" t="s">
        <v>6503</v>
      </c>
      <c r="C1495" s="20" t="s">
        <v>5289</v>
      </c>
      <c r="D1495" s="20" t="s">
        <v>364</v>
      </c>
      <c r="E1495" s="20" t="s">
        <v>89</v>
      </c>
      <c r="F1495" s="21">
        <v>1982.0</v>
      </c>
      <c r="G1495" s="21" t="s">
        <v>11717</v>
      </c>
      <c r="H1495" s="30" t="s">
        <v>11718</v>
      </c>
      <c r="I1495" s="21" t="s">
        <v>11719</v>
      </c>
      <c r="J1495" s="24" t="s">
        <v>11720</v>
      </c>
      <c r="K1495" s="19" t="s">
        <v>11721</v>
      </c>
      <c r="L1495" s="24" t="s">
        <v>11722</v>
      </c>
      <c r="M1495" s="19" t="s">
        <v>110</v>
      </c>
      <c r="N1495" s="19"/>
      <c r="O1495" s="19"/>
      <c r="P1495" s="19"/>
      <c r="Q1495" s="25" t="s">
        <v>11723</v>
      </c>
      <c r="R1495" s="25">
        <v>1001.0</v>
      </c>
      <c r="S1495" s="19" t="s">
        <v>159</v>
      </c>
      <c r="T1495" s="19" t="s">
        <v>11724</v>
      </c>
      <c r="U1495" s="38"/>
      <c r="V1495" s="38">
        <v>44075.0</v>
      </c>
      <c r="W1495" s="4"/>
      <c r="X1495" s="4"/>
      <c r="Y1495" s="4"/>
      <c r="Z1495" s="4"/>
    </row>
    <row r="1496" ht="15.0" customHeight="1">
      <c r="A1496" s="19" t="s">
        <v>11725</v>
      </c>
      <c r="B1496" s="19" t="s">
        <v>11725</v>
      </c>
      <c r="C1496" s="20" t="s">
        <v>11726</v>
      </c>
      <c r="D1496" s="20" t="s">
        <v>88</v>
      </c>
      <c r="E1496" s="21" t="s">
        <v>89</v>
      </c>
      <c r="F1496" s="21">
        <v>1972.0</v>
      </c>
      <c r="G1496" s="21" t="s">
        <v>11727</v>
      </c>
      <c r="H1496" s="23" t="s">
        <v>11728</v>
      </c>
      <c r="I1496" s="21" t="s">
        <v>4156</v>
      </c>
      <c r="J1496" s="24" t="s">
        <v>4157</v>
      </c>
      <c r="K1496" s="19" t="s">
        <v>11729</v>
      </c>
      <c r="L1496" s="24" t="s">
        <v>11730</v>
      </c>
      <c r="M1496" s="19" t="s">
        <v>96</v>
      </c>
      <c r="N1496" s="19" t="s">
        <v>11731</v>
      </c>
      <c r="O1496" s="19" t="s">
        <v>648</v>
      </c>
      <c r="P1496" s="19" t="s">
        <v>11732</v>
      </c>
      <c r="Q1496" s="81">
        <v>2.755E10</v>
      </c>
      <c r="R1496" s="25" t="s">
        <v>11733</v>
      </c>
      <c r="S1496" s="19" t="s">
        <v>101</v>
      </c>
      <c r="T1496" s="19"/>
      <c r="U1496" s="25"/>
      <c r="V1496" s="25"/>
      <c r="W1496" s="4"/>
      <c r="X1496" s="4"/>
      <c r="Y1496" s="4"/>
      <c r="Z1496" s="4"/>
    </row>
    <row r="1497" ht="15.0" hidden="1" customHeight="1">
      <c r="A1497" s="19" t="s">
        <v>11734</v>
      </c>
      <c r="B1497" s="19" t="s">
        <v>11734</v>
      </c>
      <c r="C1497" s="33" t="s">
        <v>11735</v>
      </c>
      <c r="D1497" s="32" t="s">
        <v>753</v>
      </c>
      <c r="E1497" s="32" t="s">
        <v>89</v>
      </c>
      <c r="F1497" s="21">
        <v>2003.0</v>
      </c>
      <c r="G1497" s="21" t="s">
        <v>11736</v>
      </c>
      <c r="H1497" s="30" t="s">
        <v>11737</v>
      </c>
      <c r="I1497" s="21" t="s">
        <v>11738</v>
      </c>
      <c r="J1497" s="24" t="s">
        <v>11739</v>
      </c>
      <c r="K1497" s="19" t="s">
        <v>11740</v>
      </c>
      <c r="L1497" s="24" t="s">
        <v>11741</v>
      </c>
      <c r="M1497" s="19" t="s">
        <v>110</v>
      </c>
      <c r="N1497" s="19"/>
      <c r="O1497" s="35" t="s">
        <v>264</v>
      </c>
      <c r="P1497" s="28" t="s">
        <v>11742</v>
      </c>
      <c r="Q1497" s="25" t="s">
        <v>11743</v>
      </c>
      <c r="R1497" s="25">
        <v>122.0</v>
      </c>
      <c r="S1497" s="19" t="s">
        <v>159</v>
      </c>
      <c r="T1497" s="19" t="s">
        <v>11744</v>
      </c>
      <c r="U1497" s="38"/>
      <c r="V1497" s="38">
        <v>43500.0</v>
      </c>
      <c r="W1497" s="4"/>
      <c r="X1497" s="4"/>
      <c r="Y1497" s="4"/>
      <c r="Z1497" s="4"/>
    </row>
    <row r="1498" ht="15.0" hidden="1" customHeight="1">
      <c r="A1498" s="19" t="s">
        <v>11745</v>
      </c>
      <c r="B1498" s="19" t="s">
        <v>11745</v>
      </c>
      <c r="C1498" s="20" t="s">
        <v>11746</v>
      </c>
      <c r="D1498" s="20" t="s">
        <v>11747</v>
      </c>
      <c r="E1498" s="20" t="s">
        <v>11746</v>
      </c>
      <c r="F1498" s="21">
        <v>1963.0</v>
      </c>
      <c r="G1498" s="21" t="s">
        <v>11748</v>
      </c>
      <c r="H1498" s="30" t="s">
        <v>11749</v>
      </c>
      <c r="I1498" s="21" t="s">
        <v>11750</v>
      </c>
      <c r="J1498" s="24" t="s">
        <v>11751</v>
      </c>
      <c r="K1498" s="19" t="s">
        <v>11752</v>
      </c>
      <c r="L1498" s="24" t="s">
        <v>11753</v>
      </c>
      <c r="M1498" s="19" t="s">
        <v>110</v>
      </c>
      <c r="N1498" s="19"/>
      <c r="O1498" s="19"/>
      <c r="P1498" s="19"/>
      <c r="Q1498" s="25" t="s">
        <v>11754</v>
      </c>
      <c r="R1498" s="29">
        <v>9979.0</v>
      </c>
      <c r="S1498" s="19" t="s">
        <v>101</v>
      </c>
      <c r="T1498" s="19"/>
      <c r="U1498" s="25"/>
      <c r="V1498" s="25"/>
      <c r="W1498" s="4"/>
      <c r="X1498" s="4"/>
      <c r="Y1498" s="4"/>
      <c r="Z1498" s="4"/>
    </row>
    <row r="1499" ht="15.0" hidden="1" customHeight="1">
      <c r="A1499" s="19" t="s">
        <v>11755</v>
      </c>
      <c r="B1499" s="19" t="s">
        <v>11756</v>
      </c>
      <c r="C1499" s="20" t="s">
        <v>104</v>
      </c>
      <c r="D1499" s="20" t="s">
        <v>104</v>
      </c>
      <c r="E1499" s="20" t="s">
        <v>105</v>
      </c>
      <c r="F1499" s="21">
        <v>1999.0</v>
      </c>
      <c r="G1499" s="21" t="s">
        <v>11757</v>
      </c>
      <c r="H1499" s="23" t="s">
        <v>11758</v>
      </c>
      <c r="I1499" s="21" t="s">
        <v>11759</v>
      </c>
      <c r="J1499" s="24" t="s">
        <v>11760</v>
      </c>
      <c r="K1499" s="19" t="s">
        <v>11761</v>
      </c>
      <c r="L1499" s="24" t="s">
        <v>11762</v>
      </c>
      <c r="M1499" s="19" t="s">
        <v>110</v>
      </c>
      <c r="N1499" s="19"/>
      <c r="O1499" s="19"/>
      <c r="P1499" s="19" t="s">
        <v>11763</v>
      </c>
      <c r="Q1499" s="25" t="s">
        <v>11764</v>
      </c>
      <c r="R1499" s="29">
        <v>9091.0</v>
      </c>
      <c r="S1499" s="19" t="s">
        <v>101</v>
      </c>
      <c r="T1499" s="19"/>
      <c r="U1499" s="25"/>
      <c r="V1499" s="25"/>
      <c r="W1499" s="4"/>
      <c r="X1499" s="4"/>
      <c r="Y1499" s="4"/>
      <c r="Z1499" s="4"/>
    </row>
    <row r="1500" ht="15.0" hidden="1" customHeight="1">
      <c r="A1500" s="19" t="s">
        <v>11765</v>
      </c>
      <c r="B1500" s="19" t="s">
        <v>11766</v>
      </c>
      <c r="C1500" s="20" t="s">
        <v>694</v>
      </c>
      <c r="D1500" s="20" t="s">
        <v>695</v>
      </c>
      <c r="E1500" s="20" t="s">
        <v>89</v>
      </c>
      <c r="F1500" s="31">
        <v>1969.0</v>
      </c>
      <c r="G1500" s="31" t="s">
        <v>11767</v>
      </c>
      <c r="H1500" s="23" t="s">
        <v>11768</v>
      </c>
      <c r="I1500" s="21" t="s">
        <v>11769</v>
      </c>
      <c r="J1500" s="24" t="s">
        <v>11770</v>
      </c>
      <c r="K1500" s="19" t="s">
        <v>11771</v>
      </c>
      <c r="L1500" s="24" t="s">
        <v>11772</v>
      </c>
      <c r="M1500" s="19" t="s">
        <v>110</v>
      </c>
      <c r="N1500" s="19"/>
      <c r="O1500" s="19"/>
      <c r="P1500" s="19" t="s">
        <v>11773</v>
      </c>
      <c r="Q1500" s="25" t="s">
        <v>11774</v>
      </c>
      <c r="R1500" s="25" t="s">
        <v>2681</v>
      </c>
      <c r="S1500" s="19" t="s">
        <v>101</v>
      </c>
      <c r="T1500" s="19"/>
      <c r="U1500" s="25"/>
      <c r="V1500" s="25"/>
      <c r="W1500" s="4"/>
      <c r="X1500" s="4"/>
      <c r="Y1500" s="4"/>
      <c r="Z1500" s="4"/>
    </row>
    <row r="1501" ht="15.0" hidden="1" customHeight="1">
      <c r="A1501" s="19" t="s">
        <v>11775</v>
      </c>
      <c r="B1501" s="19" t="s">
        <v>11775</v>
      </c>
      <c r="C1501" s="20" t="s">
        <v>3812</v>
      </c>
      <c r="D1501" s="20" t="s">
        <v>3813</v>
      </c>
      <c r="E1501" s="20" t="s">
        <v>294</v>
      </c>
      <c r="F1501" s="21">
        <v>2000.0</v>
      </c>
      <c r="G1501" s="21" t="s">
        <v>11776</v>
      </c>
      <c r="H1501" s="23" t="s">
        <v>11777</v>
      </c>
      <c r="I1501" s="21" t="s">
        <v>11778</v>
      </c>
      <c r="J1501" s="24" t="s">
        <v>11779</v>
      </c>
      <c r="K1501" s="19" t="s">
        <v>11780</v>
      </c>
      <c r="L1501" s="24" t="s">
        <v>11781</v>
      </c>
      <c r="M1501" s="19" t="s">
        <v>110</v>
      </c>
      <c r="N1501" s="19"/>
      <c r="O1501" s="19" t="s">
        <v>221</v>
      </c>
      <c r="P1501" s="19" t="s">
        <v>11782</v>
      </c>
      <c r="Q1501" s="25"/>
      <c r="R1501" s="25" t="s">
        <v>455</v>
      </c>
      <c r="S1501" s="19" t="s">
        <v>159</v>
      </c>
      <c r="T1501" s="19" t="s">
        <v>11783</v>
      </c>
      <c r="U1501" s="25"/>
      <c r="V1501" s="25">
        <v>2014.0</v>
      </c>
      <c r="W1501" s="4"/>
      <c r="X1501" s="4"/>
      <c r="Y1501" s="4"/>
      <c r="Z1501" s="4"/>
    </row>
    <row r="1502" ht="15.0" hidden="1" customHeight="1">
      <c r="A1502" s="19" t="s">
        <v>11784</v>
      </c>
      <c r="B1502" s="19" t="s">
        <v>11785</v>
      </c>
      <c r="C1502" s="20"/>
      <c r="D1502" s="19"/>
      <c r="E1502" s="21" t="s">
        <v>89</v>
      </c>
      <c r="F1502" s="21">
        <v>2002.0</v>
      </c>
      <c r="G1502" s="21" t="s">
        <v>11786</v>
      </c>
      <c r="H1502" s="23" t="s">
        <v>11787</v>
      </c>
      <c r="I1502" s="21" t="s">
        <v>11788</v>
      </c>
      <c r="J1502" s="24" t="s">
        <v>11789</v>
      </c>
      <c r="K1502" s="19" t="s">
        <v>11790</v>
      </c>
      <c r="L1502" s="24" t="s">
        <v>11791</v>
      </c>
      <c r="M1502" s="19" t="s">
        <v>110</v>
      </c>
      <c r="N1502" s="19"/>
      <c r="O1502" s="19"/>
      <c r="P1502" s="19"/>
      <c r="Q1502" s="25" t="s">
        <v>11792</v>
      </c>
      <c r="R1502" s="25">
        <v>22.0</v>
      </c>
      <c r="S1502" s="19" t="s">
        <v>101</v>
      </c>
      <c r="T1502" s="19"/>
      <c r="U1502" s="25"/>
      <c r="V1502" s="25"/>
      <c r="W1502" s="4"/>
      <c r="X1502" s="4"/>
      <c r="Y1502" s="4"/>
      <c r="Z1502" s="4"/>
    </row>
    <row r="1503" ht="15.0" hidden="1" customHeight="1">
      <c r="A1503" s="21" t="s">
        <v>11793</v>
      </c>
      <c r="B1503" s="19"/>
      <c r="C1503" s="20"/>
      <c r="D1503" s="20"/>
      <c r="E1503" s="20"/>
      <c r="F1503" s="21">
        <v>2012.0</v>
      </c>
      <c r="G1503" s="21"/>
      <c r="H1503" s="23" t="s">
        <v>11794</v>
      </c>
      <c r="I1503" s="21"/>
      <c r="J1503" s="19"/>
      <c r="K1503" s="19"/>
      <c r="L1503" s="19"/>
      <c r="M1503" s="21" t="s">
        <v>110</v>
      </c>
      <c r="N1503" s="19"/>
      <c r="O1503" s="19"/>
      <c r="P1503" s="19"/>
      <c r="Q1503" s="25"/>
      <c r="R1503" s="25"/>
      <c r="S1503" s="21" t="s">
        <v>101</v>
      </c>
      <c r="T1503" s="19"/>
      <c r="U1503" s="25"/>
      <c r="V1503" s="25"/>
      <c r="W1503" s="4"/>
      <c r="X1503" s="4"/>
      <c r="Y1503" s="4"/>
      <c r="Z1503" s="4"/>
    </row>
    <row r="1504" ht="15.0" hidden="1" customHeight="1">
      <c r="A1504" s="19" t="s">
        <v>11795</v>
      </c>
      <c r="B1504" s="19" t="s">
        <v>11796</v>
      </c>
      <c r="C1504" s="21" t="s">
        <v>1392</v>
      </c>
      <c r="D1504" s="20" t="s">
        <v>88</v>
      </c>
      <c r="E1504" s="21" t="s">
        <v>89</v>
      </c>
      <c r="F1504" s="21">
        <v>2014.0</v>
      </c>
      <c r="G1504" s="21" t="s">
        <v>11797</v>
      </c>
      <c r="H1504" s="23" t="s">
        <v>11798</v>
      </c>
      <c r="I1504" s="21" t="s">
        <v>11799</v>
      </c>
      <c r="J1504" s="24" t="s">
        <v>11800</v>
      </c>
      <c r="K1504" s="19" t="s">
        <v>11801</v>
      </c>
      <c r="L1504" s="24" t="s">
        <v>11802</v>
      </c>
      <c r="M1504" s="19" t="s">
        <v>110</v>
      </c>
      <c r="N1504" s="19"/>
      <c r="O1504" s="19" t="s">
        <v>244</v>
      </c>
      <c r="P1504" s="19" t="s">
        <v>4618</v>
      </c>
      <c r="Q1504" s="25"/>
      <c r="R1504" s="25" t="s">
        <v>1089</v>
      </c>
      <c r="S1504" s="19" t="s">
        <v>101</v>
      </c>
      <c r="T1504" s="19"/>
      <c r="U1504" s="25"/>
      <c r="V1504" s="25"/>
      <c r="W1504" s="4"/>
      <c r="X1504" s="4"/>
      <c r="Y1504" s="4"/>
      <c r="Z1504" s="4"/>
    </row>
    <row r="1505" ht="15.0" hidden="1" customHeight="1">
      <c r="A1505" s="19" t="s">
        <v>11803</v>
      </c>
      <c r="B1505" s="19" t="s">
        <v>11804</v>
      </c>
      <c r="C1505" s="20" t="s">
        <v>11805</v>
      </c>
      <c r="D1505" s="20" t="s">
        <v>138</v>
      </c>
      <c r="E1505" s="20" t="s">
        <v>140</v>
      </c>
      <c r="F1505" s="19"/>
      <c r="G1505" s="21" t="s">
        <v>11806</v>
      </c>
      <c r="H1505" s="23" t="s">
        <v>11807</v>
      </c>
      <c r="I1505" s="19"/>
      <c r="J1505" s="19"/>
      <c r="K1505" s="19"/>
      <c r="L1505" s="19"/>
      <c r="M1505" s="19" t="s">
        <v>110</v>
      </c>
      <c r="N1505" s="19"/>
      <c r="O1505" s="19"/>
      <c r="P1505" s="19"/>
      <c r="Q1505" s="25"/>
      <c r="R1505" s="25"/>
      <c r="S1505" s="19"/>
      <c r="T1505" s="19"/>
      <c r="U1505" s="25"/>
      <c r="V1505" s="25"/>
      <c r="W1505" s="4"/>
      <c r="X1505" s="4"/>
      <c r="Y1505" s="4"/>
      <c r="Z1505" s="4"/>
    </row>
    <row r="1506" ht="15.0" hidden="1" customHeight="1">
      <c r="A1506" s="19" t="s">
        <v>11808</v>
      </c>
      <c r="B1506" s="19" t="s">
        <v>11809</v>
      </c>
      <c r="C1506" s="20" t="s">
        <v>4784</v>
      </c>
      <c r="D1506" s="20" t="s">
        <v>1119</v>
      </c>
      <c r="E1506" s="20" t="s">
        <v>89</v>
      </c>
      <c r="F1506" s="22">
        <v>40544.0</v>
      </c>
      <c r="G1506" s="21" t="s">
        <v>11810</v>
      </c>
      <c r="H1506" s="23" t="s">
        <v>11811</v>
      </c>
      <c r="I1506" s="21" t="s">
        <v>11812</v>
      </c>
      <c r="J1506" s="24" t="s">
        <v>11813</v>
      </c>
      <c r="K1506" s="19" t="s">
        <v>11814</v>
      </c>
      <c r="L1506" s="24" t="s">
        <v>11815</v>
      </c>
      <c r="M1506" s="19" t="s">
        <v>110</v>
      </c>
      <c r="N1506" s="19"/>
      <c r="O1506" s="19"/>
      <c r="P1506" s="19" t="s">
        <v>11816</v>
      </c>
      <c r="Q1506" s="25" t="s">
        <v>11816</v>
      </c>
      <c r="R1506" s="25">
        <v>100.0</v>
      </c>
      <c r="S1506" s="19" t="s">
        <v>101</v>
      </c>
      <c r="T1506" s="19"/>
      <c r="U1506" s="25"/>
      <c r="V1506" s="25"/>
      <c r="W1506" s="4"/>
      <c r="X1506" s="4"/>
      <c r="Y1506" s="4"/>
      <c r="Z1506" s="4"/>
    </row>
    <row r="1507" ht="15.0" hidden="1" customHeight="1">
      <c r="A1507" s="19" t="s">
        <v>11817</v>
      </c>
      <c r="B1507" s="19" t="s">
        <v>11818</v>
      </c>
      <c r="C1507" s="20" t="s">
        <v>9370</v>
      </c>
      <c r="D1507" s="20" t="s">
        <v>1119</v>
      </c>
      <c r="E1507" s="20" t="s">
        <v>89</v>
      </c>
      <c r="F1507" s="21">
        <v>2014.0</v>
      </c>
      <c r="G1507" s="21" t="s">
        <v>11819</v>
      </c>
      <c r="H1507" s="23" t="s">
        <v>11820</v>
      </c>
      <c r="I1507" s="21" t="s">
        <v>11821</v>
      </c>
      <c r="J1507" s="24" t="s">
        <v>11822</v>
      </c>
      <c r="K1507" s="19" t="s">
        <v>11823</v>
      </c>
      <c r="L1507" s="24" t="s">
        <v>11824</v>
      </c>
      <c r="M1507" s="19" t="s">
        <v>110</v>
      </c>
      <c r="N1507" s="19"/>
      <c r="O1507" s="19" t="s">
        <v>407</v>
      </c>
      <c r="P1507" s="19" t="s">
        <v>11825</v>
      </c>
      <c r="Q1507" s="25" t="s">
        <v>11413</v>
      </c>
      <c r="R1507" s="25">
        <v>33.0</v>
      </c>
      <c r="S1507" s="19" t="s">
        <v>101</v>
      </c>
      <c r="T1507" s="19"/>
      <c r="U1507" s="25"/>
      <c r="V1507" s="25"/>
      <c r="W1507" s="4"/>
      <c r="X1507" s="4"/>
      <c r="Y1507" s="4"/>
      <c r="Z1507" s="4"/>
    </row>
    <row r="1508" ht="15.0" hidden="1" customHeight="1">
      <c r="A1508" s="19" t="s">
        <v>11826</v>
      </c>
      <c r="B1508" s="19" t="s">
        <v>11827</v>
      </c>
      <c r="C1508" s="20" t="s">
        <v>388</v>
      </c>
      <c r="D1508" s="20" t="s">
        <v>88</v>
      </c>
      <c r="E1508" s="20" t="s">
        <v>89</v>
      </c>
      <c r="F1508" s="21">
        <v>2012.0</v>
      </c>
      <c r="G1508" s="21" t="s">
        <v>11828</v>
      </c>
      <c r="H1508" s="23" t="s">
        <v>11829</v>
      </c>
      <c r="I1508" s="21" t="s">
        <v>11830</v>
      </c>
      <c r="J1508" s="24" t="s">
        <v>11831</v>
      </c>
      <c r="K1508" s="19" t="s">
        <v>11832</v>
      </c>
      <c r="L1508" s="24" t="s">
        <v>11833</v>
      </c>
      <c r="M1508" s="19" t="s">
        <v>110</v>
      </c>
      <c r="N1508" s="19"/>
      <c r="O1508" s="19" t="s">
        <v>407</v>
      </c>
      <c r="P1508" s="19" t="s">
        <v>11834</v>
      </c>
      <c r="Q1508" s="25" t="s">
        <v>11835</v>
      </c>
      <c r="R1508" s="25">
        <v>50.0</v>
      </c>
      <c r="S1508" s="19" t="s">
        <v>101</v>
      </c>
      <c r="T1508" s="19"/>
      <c r="U1508" s="25"/>
      <c r="V1508" s="25"/>
      <c r="W1508" s="4"/>
      <c r="X1508" s="4"/>
      <c r="Y1508" s="4"/>
      <c r="Z1508" s="4"/>
    </row>
    <row r="1509" ht="15.0" hidden="1" customHeight="1">
      <c r="A1509" s="19" t="s">
        <v>11836</v>
      </c>
      <c r="B1509" s="19" t="s">
        <v>11837</v>
      </c>
      <c r="C1509" s="20" t="s">
        <v>138</v>
      </c>
      <c r="D1509" s="20" t="s">
        <v>139</v>
      </c>
      <c r="E1509" s="20" t="s">
        <v>140</v>
      </c>
      <c r="F1509" s="21">
        <v>2018.0</v>
      </c>
      <c r="G1509" s="21" t="s">
        <v>11838</v>
      </c>
      <c r="H1509" s="30" t="s">
        <v>11839</v>
      </c>
      <c r="I1509" s="21" t="s">
        <v>11840</v>
      </c>
      <c r="J1509" s="24" t="s">
        <v>11841</v>
      </c>
      <c r="K1509" s="19"/>
      <c r="L1509" s="19"/>
      <c r="M1509" s="19" t="s">
        <v>110</v>
      </c>
      <c r="N1509" s="19"/>
      <c r="O1509" s="19"/>
      <c r="P1509" s="19"/>
      <c r="Q1509" s="25"/>
      <c r="R1509" s="25"/>
      <c r="S1509" s="19" t="s">
        <v>101</v>
      </c>
      <c r="T1509" s="19"/>
      <c r="U1509" s="25"/>
      <c r="V1509" s="25"/>
      <c r="W1509" s="4"/>
      <c r="X1509" s="4"/>
      <c r="Y1509" s="4"/>
      <c r="Z1509" s="4"/>
    </row>
    <row r="1510" ht="15.0" hidden="1" customHeight="1">
      <c r="A1510" s="19" t="s">
        <v>11842</v>
      </c>
      <c r="B1510" s="19" t="s">
        <v>11843</v>
      </c>
      <c r="C1510" s="20" t="s">
        <v>429</v>
      </c>
      <c r="D1510" s="20" t="s">
        <v>88</v>
      </c>
      <c r="E1510" s="20" t="s">
        <v>89</v>
      </c>
      <c r="F1510" s="19"/>
      <c r="G1510" s="21" t="s">
        <v>11844</v>
      </c>
      <c r="H1510" s="23" t="s">
        <v>11845</v>
      </c>
      <c r="I1510" s="19"/>
      <c r="J1510" s="19"/>
      <c r="K1510" s="19"/>
      <c r="L1510" s="19"/>
      <c r="M1510" s="19" t="s">
        <v>110</v>
      </c>
      <c r="N1510" s="19"/>
      <c r="O1510" s="19" t="s">
        <v>11846</v>
      </c>
      <c r="P1510" s="19" t="s">
        <v>212</v>
      </c>
      <c r="Q1510" s="25"/>
      <c r="R1510" s="25" t="s">
        <v>112</v>
      </c>
      <c r="S1510" s="19" t="s">
        <v>101</v>
      </c>
      <c r="T1510" s="19"/>
      <c r="U1510" s="25"/>
      <c r="V1510" s="25"/>
      <c r="W1510" s="4"/>
      <c r="X1510" s="4"/>
      <c r="Y1510" s="4"/>
      <c r="Z1510" s="4"/>
    </row>
    <row r="1511" ht="15.0" hidden="1" customHeight="1">
      <c r="A1511" s="19" t="s">
        <v>11847</v>
      </c>
      <c r="B1511" s="19"/>
      <c r="C1511" s="20" t="s">
        <v>653</v>
      </c>
      <c r="D1511" s="20" t="s">
        <v>654</v>
      </c>
      <c r="E1511" s="20" t="s">
        <v>655</v>
      </c>
      <c r="F1511" s="21">
        <v>2001.0</v>
      </c>
      <c r="G1511" s="21" t="s">
        <v>11848</v>
      </c>
      <c r="H1511" s="23" t="s">
        <v>11849</v>
      </c>
      <c r="I1511" s="19"/>
      <c r="J1511" s="19"/>
      <c r="K1511" s="19"/>
      <c r="L1511" s="19"/>
      <c r="M1511" s="19" t="s">
        <v>110</v>
      </c>
      <c r="N1511" s="19"/>
      <c r="O1511" s="19"/>
      <c r="P1511" s="19"/>
      <c r="Q1511" s="25"/>
      <c r="R1511" s="51" t="s">
        <v>11850</v>
      </c>
      <c r="S1511" s="19" t="s">
        <v>101</v>
      </c>
      <c r="T1511" s="19"/>
      <c r="U1511" s="25"/>
      <c r="V1511" s="25"/>
      <c r="W1511" s="4"/>
      <c r="X1511" s="4"/>
      <c r="Y1511" s="4"/>
      <c r="Z1511" s="4"/>
    </row>
    <row r="1512" ht="15.0" hidden="1" customHeight="1">
      <c r="A1512" s="19" t="s">
        <v>11851</v>
      </c>
      <c r="B1512" s="19" t="s">
        <v>11852</v>
      </c>
      <c r="C1512" s="20" t="s">
        <v>226</v>
      </c>
      <c r="D1512" s="20" t="s">
        <v>227</v>
      </c>
      <c r="E1512" s="20" t="s">
        <v>89</v>
      </c>
      <c r="F1512" s="21">
        <v>2003.0</v>
      </c>
      <c r="G1512" s="21" t="s">
        <v>11853</v>
      </c>
      <c r="H1512" s="23" t="s">
        <v>11854</v>
      </c>
      <c r="I1512" s="21" t="s">
        <v>11855</v>
      </c>
      <c r="J1512" s="24" t="s">
        <v>11856</v>
      </c>
      <c r="K1512" s="19" t="s">
        <v>11857</v>
      </c>
      <c r="L1512" s="24" t="s">
        <v>11858</v>
      </c>
      <c r="M1512" s="19" t="s">
        <v>110</v>
      </c>
      <c r="N1512" s="19"/>
      <c r="O1512" s="19" t="s">
        <v>407</v>
      </c>
      <c r="P1512" s="19" t="s">
        <v>11859</v>
      </c>
      <c r="Q1512" s="25" t="s">
        <v>11860</v>
      </c>
      <c r="R1512" s="25">
        <v>1680.0</v>
      </c>
      <c r="S1512" s="19" t="s">
        <v>101</v>
      </c>
      <c r="T1512" s="19"/>
      <c r="U1512" s="25"/>
      <c r="V1512" s="25"/>
      <c r="W1512" s="4"/>
      <c r="X1512" s="4"/>
      <c r="Y1512" s="4"/>
      <c r="Z1512" s="4"/>
    </row>
    <row r="1513" ht="15.0" customHeight="1">
      <c r="A1513" s="19" t="s">
        <v>11861</v>
      </c>
      <c r="B1513" s="19" t="s">
        <v>11862</v>
      </c>
      <c r="C1513" s="20" t="s">
        <v>8974</v>
      </c>
      <c r="D1513" s="20" t="s">
        <v>8974</v>
      </c>
      <c r="E1513" s="20" t="s">
        <v>832</v>
      </c>
      <c r="F1513" s="21">
        <v>1997.0</v>
      </c>
      <c r="G1513" s="21" t="s">
        <v>11863</v>
      </c>
      <c r="H1513" s="30" t="s">
        <v>11864</v>
      </c>
      <c r="I1513" s="21" t="s">
        <v>11865</v>
      </c>
      <c r="J1513" s="24" t="s">
        <v>11866</v>
      </c>
      <c r="K1513" s="19" t="s">
        <v>3680</v>
      </c>
      <c r="L1513" s="24" t="s">
        <v>11867</v>
      </c>
      <c r="M1513" s="19" t="s">
        <v>96</v>
      </c>
      <c r="N1513" s="19" t="s">
        <v>11868</v>
      </c>
      <c r="O1513" s="19"/>
      <c r="P1513" s="19"/>
      <c r="Q1513" s="25" t="s">
        <v>11869</v>
      </c>
      <c r="R1513" s="25">
        <v>1000.0</v>
      </c>
      <c r="S1513" s="19" t="s">
        <v>101</v>
      </c>
      <c r="T1513" s="19"/>
      <c r="U1513" s="25"/>
      <c r="V1513" s="25"/>
      <c r="W1513" s="4"/>
      <c r="X1513" s="4"/>
      <c r="Y1513" s="4"/>
      <c r="Z1513" s="4"/>
    </row>
    <row r="1514" ht="15.0" hidden="1" customHeight="1">
      <c r="A1514" s="19" t="s">
        <v>11870</v>
      </c>
      <c r="B1514" s="19" t="s">
        <v>11871</v>
      </c>
      <c r="C1514" s="20" t="s">
        <v>4710</v>
      </c>
      <c r="D1514" s="20" t="s">
        <v>1455</v>
      </c>
      <c r="E1514" s="20" t="s">
        <v>89</v>
      </c>
      <c r="F1514" s="21">
        <v>2007.0</v>
      </c>
      <c r="G1514" s="21" t="s">
        <v>11872</v>
      </c>
      <c r="H1514" s="30" t="s">
        <v>11873</v>
      </c>
      <c r="I1514" s="21" t="s">
        <v>11874</v>
      </c>
      <c r="J1514" s="24" t="s">
        <v>11875</v>
      </c>
      <c r="K1514" s="19"/>
      <c r="L1514" s="19"/>
      <c r="M1514" s="19" t="s">
        <v>110</v>
      </c>
      <c r="N1514" s="19"/>
      <c r="O1514" s="19"/>
      <c r="P1514" s="19"/>
      <c r="Q1514" s="25" t="s">
        <v>8569</v>
      </c>
      <c r="R1514" s="35" t="s">
        <v>3626</v>
      </c>
      <c r="S1514" s="19" t="s">
        <v>101</v>
      </c>
      <c r="T1514" s="19"/>
      <c r="U1514" s="25"/>
      <c r="V1514" s="25"/>
      <c r="W1514" s="4"/>
      <c r="X1514" s="4"/>
      <c r="Y1514" s="4"/>
      <c r="Z1514" s="4"/>
    </row>
    <row r="1515" ht="15.0" hidden="1" customHeight="1">
      <c r="A1515" s="19" t="s">
        <v>11876</v>
      </c>
      <c r="B1515" s="19" t="s">
        <v>11877</v>
      </c>
      <c r="C1515" s="20" t="s">
        <v>1516</v>
      </c>
      <c r="D1515" s="20" t="s">
        <v>1119</v>
      </c>
      <c r="E1515" s="20" t="s">
        <v>89</v>
      </c>
      <c r="F1515" s="21">
        <v>2015.0</v>
      </c>
      <c r="G1515" s="21" t="s">
        <v>11878</v>
      </c>
      <c r="H1515" s="23" t="s">
        <v>11879</v>
      </c>
      <c r="I1515" s="21" t="s">
        <v>11880</v>
      </c>
      <c r="J1515" s="24" t="s">
        <v>11881</v>
      </c>
      <c r="K1515" s="19" t="s">
        <v>11882</v>
      </c>
      <c r="L1515" s="24" t="s">
        <v>11883</v>
      </c>
      <c r="M1515" s="19" t="s">
        <v>110</v>
      </c>
      <c r="N1515" s="19"/>
      <c r="O1515" s="19" t="s">
        <v>221</v>
      </c>
      <c r="P1515" s="19"/>
      <c r="Q1515" s="25" t="s">
        <v>10081</v>
      </c>
      <c r="R1515" s="25">
        <v>2000.0</v>
      </c>
      <c r="S1515" s="19" t="s">
        <v>101</v>
      </c>
      <c r="T1515" s="19"/>
      <c r="U1515" s="25"/>
      <c r="V1515" s="25"/>
      <c r="W1515" s="4"/>
      <c r="X1515" s="4"/>
      <c r="Y1515" s="4"/>
      <c r="Z1515" s="4"/>
    </row>
    <row r="1516" ht="15.0" hidden="1" customHeight="1">
      <c r="A1516" s="19" t="s">
        <v>11884</v>
      </c>
      <c r="B1516" s="19" t="s">
        <v>11885</v>
      </c>
      <c r="C1516" s="20" t="s">
        <v>8548</v>
      </c>
      <c r="D1516" s="20" t="s">
        <v>7419</v>
      </c>
      <c r="E1516" s="20" t="s">
        <v>3621</v>
      </c>
      <c r="F1516" s="21">
        <v>2002.0</v>
      </c>
      <c r="G1516" s="21" t="s">
        <v>11886</v>
      </c>
      <c r="H1516" s="23" t="s">
        <v>11887</v>
      </c>
      <c r="I1516" s="21" t="s">
        <v>11888</v>
      </c>
      <c r="J1516" s="24" t="s">
        <v>11889</v>
      </c>
      <c r="K1516" s="19"/>
      <c r="L1516" s="19"/>
      <c r="M1516" s="19" t="s">
        <v>110</v>
      </c>
      <c r="N1516" s="19"/>
      <c r="O1516" s="19"/>
      <c r="P1516" s="19"/>
      <c r="Q1516" s="25" t="s">
        <v>11890</v>
      </c>
      <c r="R1516" s="25">
        <v>4.0</v>
      </c>
      <c r="S1516" s="19" t="s">
        <v>101</v>
      </c>
      <c r="T1516" s="19"/>
      <c r="U1516" s="25"/>
      <c r="V1516" s="25"/>
      <c r="W1516" s="4"/>
      <c r="X1516" s="4"/>
      <c r="Y1516" s="4"/>
      <c r="Z1516" s="4"/>
    </row>
    <row r="1517" ht="15.0" hidden="1" customHeight="1">
      <c r="A1517" s="19" t="s">
        <v>11891</v>
      </c>
      <c r="B1517" s="19" t="s">
        <v>11892</v>
      </c>
      <c r="C1517" s="20" t="s">
        <v>388</v>
      </c>
      <c r="D1517" s="20" t="s">
        <v>88</v>
      </c>
      <c r="E1517" s="20" t="s">
        <v>89</v>
      </c>
      <c r="F1517" s="21">
        <v>2016.0</v>
      </c>
      <c r="G1517" s="21" t="s">
        <v>11893</v>
      </c>
      <c r="H1517" s="23" t="s">
        <v>11894</v>
      </c>
      <c r="I1517" s="21" t="s">
        <v>11895</v>
      </c>
      <c r="J1517" s="24" t="s">
        <v>11896</v>
      </c>
      <c r="K1517" s="19" t="s">
        <v>11897</v>
      </c>
      <c r="L1517" s="24" t="s">
        <v>11898</v>
      </c>
      <c r="M1517" s="19" t="s">
        <v>110</v>
      </c>
      <c r="N1517" s="19"/>
      <c r="O1517" s="19" t="s">
        <v>133</v>
      </c>
      <c r="P1517" s="19" t="s">
        <v>1983</v>
      </c>
      <c r="Q1517" s="25" t="s">
        <v>11899</v>
      </c>
      <c r="R1517" s="25">
        <v>44.0</v>
      </c>
      <c r="S1517" s="19" t="s">
        <v>101</v>
      </c>
      <c r="T1517" s="19"/>
      <c r="U1517" s="25"/>
      <c r="V1517" s="25"/>
      <c r="W1517" s="4"/>
      <c r="X1517" s="4"/>
      <c r="Y1517" s="4"/>
      <c r="Z1517" s="4"/>
    </row>
    <row r="1518" ht="15.0" hidden="1" customHeight="1">
      <c r="A1518" s="19" t="s">
        <v>11900</v>
      </c>
      <c r="B1518" s="19" t="s">
        <v>11900</v>
      </c>
      <c r="C1518" s="20" t="s">
        <v>11901</v>
      </c>
      <c r="D1518" s="21" t="s">
        <v>11902</v>
      </c>
      <c r="E1518" s="20" t="s">
        <v>140</v>
      </c>
      <c r="F1518" s="97">
        <v>2013.0</v>
      </c>
      <c r="G1518" s="97" t="s">
        <v>11903</v>
      </c>
      <c r="H1518" s="105" t="s">
        <v>11904</v>
      </c>
      <c r="I1518" s="97" t="s">
        <v>11905</v>
      </c>
      <c r="J1518" s="24" t="s">
        <v>11906</v>
      </c>
      <c r="K1518" s="19" t="s">
        <v>11907</v>
      </c>
      <c r="L1518" s="24" t="s">
        <v>11908</v>
      </c>
      <c r="M1518" s="19" t="s">
        <v>110</v>
      </c>
      <c r="N1518" s="19"/>
      <c r="O1518" s="19" t="s">
        <v>264</v>
      </c>
      <c r="P1518" s="19" t="s">
        <v>223</v>
      </c>
      <c r="Q1518" s="25" t="s">
        <v>2416</v>
      </c>
      <c r="R1518" s="25">
        <v>448.0</v>
      </c>
      <c r="S1518" s="19" t="s">
        <v>101</v>
      </c>
      <c r="T1518" s="19"/>
      <c r="U1518" s="25"/>
      <c r="V1518" s="25"/>
      <c r="W1518" s="4"/>
      <c r="X1518" s="4"/>
      <c r="Y1518" s="4"/>
      <c r="Z1518" s="4"/>
    </row>
    <row r="1519" ht="15.0" hidden="1" customHeight="1">
      <c r="A1519" s="19" t="s">
        <v>11909</v>
      </c>
      <c r="B1519" s="19" t="s">
        <v>11910</v>
      </c>
      <c r="C1519" s="20" t="s">
        <v>5185</v>
      </c>
      <c r="D1519" s="20" t="s">
        <v>400</v>
      </c>
      <c r="E1519" s="20" t="s">
        <v>89</v>
      </c>
      <c r="F1519" s="21">
        <v>2011.0</v>
      </c>
      <c r="G1519" s="21" t="s">
        <v>11911</v>
      </c>
      <c r="H1519" s="23" t="s">
        <v>11912</v>
      </c>
      <c r="I1519" s="21" t="s">
        <v>11913</v>
      </c>
      <c r="J1519" s="24" t="s">
        <v>11914</v>
      </c>
      <c r="K1519" s="19" t="s">
        <v>11915</v>
      </c>
      <c r="L1519" s="24" t="s">
        <v>11916</v>
      </c>
      <c r="M1519" s="19" t="s">
        <v>110</v>
      </c>
      <c r="N1519" s="19"/>
      <c r="O1519" s="19" t="s">
        <v>133</v>
      </c>
      <c r="P1519" s="19" t="s">
        <v>11917</v>
      </c>
      <c r="Q1519" s="25"/>
      <c r="R1519" s="25" t="s">
        <v>1089</v>
      </c>
      <c r="S1519" s="19" t="s">
        <v>159</v>
      </c>
      <c r="T1519" s="19" t="s">
        <v>703</v>
      </c>
      <c r="U1519" s="70"/>
      <c r="V1519" s="70">
        <v>44117.0</v>
      </c>
      <c r="W1519" s="4"/>
      <c r="X1519" s="4"/>
      <c r="Y1519" s="4"/>
      <c r="Z1519" s="4"/>
    </row>
    <row r="1520" ht="15.0" hidden="1" customHeight="1">
      <c r="A1520" s="19" t="s">
        <v>11918</v>
      </c>
      <c r="B1520" s="19" t="s">
        <v>11919</v>
      </c>
      <c r="C1520" s="19"/>
      <c r="D1520" s="19"/>
      <c r="E1520" s="19"/>
      <c r="F1520" s="21">
        <v>1949.0</v>
      </c>
      <c r="G1520" s="21" t="s">
        <v>11920</v>
      </c>
      <c r="H1520" s="23" t="s">
        <v>11921</v>
      </c>
      <c r="I1520" s="21" t="s">
        <v>11922</v>
      </c>
      <c r="J1520" s="24" t="s">
        <v>11923</v>
      </c>
      <c r="K1520" s="19"/>
      <c r="L1520" s="19"/>
      <c r="M1520" s="19" t="s">
        <v>110</v>
      </c>
      <c r="N1520" s="19"/>
      <c r="O1520" s="19" t="s">
        <v>182</v>
      </c>
      <c r="P1520" s="19" t="s">
        <v>1107</v>
      </c>
      <c r="Q1520" s="25" t="s">
        <v>11924</v>
      </c>
      <c r="R1520" s="25">
        <v>6.0</v>
      </c>
      <c r="S1520" s="19" t="s">
        <v>101</v>
      </c>
      <c r="T1520" s="19"/>
      <c r="U1520" s="25"/>
      <c r="V1520" s="25"/>
      <c r="W1520" s="4"/>
      <c r="X1520" s="4"/>
      <c r="Y1520" s="4"/>
      <c r="Z1520" s="4"/>
    </row>
    <row r="1521" ht="15.0" hidden="1" customHeight="1">
      <c r="A1521" s="19" t="s">
        <v>11925</v>
      </c>
      <c r="B1521" s="19" t="s">
        <v>11926</v>
      </c>
      <c r="C1521" s="20" t="s">
        <v>1073</v>
      </c>
      <c r="D1521" s="20" t="s">
        <v>1074</v>
      </c>
      <c r="E1521" s="20" t="s">
        <v>1073</v>
      </c>
      <c r="F1521" s="21">
        <v>1989.0</v>
      </c>
      <c r="G1521" s="21" t="s">
        <v>11927</v>
      </c>
      <c r="H1521" s="23" t="s">
        <v>11928</v>
      </c>
      <c r="I1521" s="21" t="s">
        <v>11929</v>
      </c>
      <c r="J1521" s="24" t="s">
        <v>11930</v>
      </c>
      <c r="K1521" s="19"/>
      <c r="L1521" s="19"/>
      <c r="M1521" s="19" t="s">
        <v>110</v>
      </c>
      <c r="N1521" s="19"/>
      <c r="O1521" s="19"/>
      <c r="P1521" s="19"/>
      <c r="Q1521" s="25" t="s">
        <v>1948</v>
      </c>
      <c r="R1521" s="25">
        <v>500.0</v>
      </c>
      <c r="S1521" s="19" t="s">
        <v>101</v>
      </c>
      <c r="T1521" s="19"/>
      <c r="U1521" s="25"/>
      <c r="V1521" s="25"/>
      <c r="W1521" s="4"/>
      <c r="X1521" s="4"/>
      <c r="Y1521" s="4"/>
      <c r="Z1521" s="4"/>
    </row>
    <row r="1522" ht="15.0" hidden="1" customHeight="1">
      <c r="A1522" s="19" t="s">
        <v>11931</v>
      </c>
      <c r="B1522" s="19" t="s">
        <v>11932</v>
      </c>
      <c r="C1522" s="20" t="s">
        <v>5655</v>
      </c>
      <c r="D1522" s="20" t="s">
        <v>1988</v>
      </c>
      <c r="E1522" s="20" t="s">
        <v>89</v>
      </c>
      <c r="F1522" s="21">
        <v>1976.0</v>
      </c>
      <c r="G1522" s="21" t="s">
        <v>11933</v>
      </c>
      <c r="H1522" s="30" t="s">
        <v>11934</v>
      </c>
      <c r="I1522" s="21" t="s">
        <v>11935</v>
      </c>
      <c r="J1522" s="24" t="s">
        <v>11936</v>
      </c>
      <c r="K1522" s="19" t="s">
        <v>11937</v>
      </c>
      <c r="L1522" s="24" t="s">
        <v>11938</v>
      </c>
      <c r="M1522" s="19" t="s">
        <v>110</v>
      </c>
      <c r="N1522" s="19"/>
      <c r="O1522" s="19"/>
      <c r="P1522" s="19"/>
      <c r="Q1522" s="25" t="s">
        <v>11939</v>
      </c>
      <c r="R1522" s="25" t="s">
        <v>11733</v>
      </c>
      <c r="S1522" s="19" t="s">
        <v>101</v>
      </c>
      <c r="T1522" s="19"/>
      <c r="U1522" s="25"/>
      <c r="V1522" s="25"/>
      <c r="W1522" s="4"/>
      <c r="X1522" s="4"/>
      <c r="Y1522" s="4"/>
      <c r="Z1522" s="4"/>
    </row>
    <row r="1523" ht="15.0" hidden="1" customHeight="1">
      <c r="A1523" s="19" t="s">
        <v>11940</v>
      </c>
      <c r="B1523" s="19" t="s">
        <v>11940</v>
      </c>
      <c r="C1523" s="20" t="s">
        <v>11941</v>
      </c>
      <c r="D1523" s="26"/>
      <c r="E1523" s="20" t="s">
        <v>151</v>
      </c>
      <c r="F1523" s="21">
        <v>2013.0</v>
      </c>
      <c r="G1523" s="21" t="s">
        <v>11942</v>
      </c>
      <c r="H1523" s="23" t="s">
        <v>11943</v>
      </c>
      <c r="I1523" s="21" t="s">
        <v>11944</v>
      </c>
      <c r="J1523" s="24" t="s">
        <v>11945</v>
      </c>
      <c r="K1523" s="19" t="s">
        <v>11946</v>
      </c>
      <c r="L1523" s="24" t="s">
        <v>11947</v>
      </c>
      <c r="M1523" s="19" t="s">
        <v>110</v>
      </c>
      <c r="N1523" s="19"/>
      <c r="O1523" s="19"/>
      <c r="P1523" s="19"/>
      <c r="Q1523" s="25" t="s">
        <v>1131</v>
      </c>
      <c r="R1523" s="25" t="s">
        <v>112</v>
      </c>
      <c r="S1523" s="19" t="s">
        <v>101</v>
      </c>
      <c r="T1523" s="19"/>
      <c r="U1523" s="25"/>
      <c r="V1523" s="25"/>
      <c r="W1523" s="4"/>
      <c r="X1523" s="4"/>
      <c r="Y1523" s="4"/>
      <c r="Z1523" s="4"/>
    </row>
    <row r="1524" ht="15.0" hidden="1" customHeight="1">
      <c r="A1524" s="19" t="s">
        <v>11948</v>
      </c>
      <c r="B1524" s="19" t="s">
        <v>11949</v>
      </c>
      <c r="C1524" s="20" t="s">
        <v>1094</v>
      </c>
      <c r="D1524" s="20" t="s">
        <v>1094</v>
      </c>
      <c r="E1524" s="20" t="s">
        <v>151</v>
      </c>
      <c r="F1524" s="21">
        <v>2019.0</v>
      </c>
      <c r="G1524" s="21" t="s">
        <v>11950</v>
      </c>
      <c r="H1524" s="23" t="s">
        <v>11951</v>
      </c>
      <c r="I1524" s="21" t="s">
        <v>11952</v>
      </c>
      <c r="J1524" s="24" t="s">
        <v>11953</v>
      </c>
      <c r="K1524" s="19"/>
      <c r="L1524" s="19"/>
      <c r="M1524" s="19" t="s">
        <v>110</v>
      </c>
      <c r="N1524" s="19"/>
      <c r="O1524" s="19" t="s">
        <v>5802</v>
      </c>
      <c r="P1524" s="19" t="s">
        <v>2965</v>
      </c>
      <c r="Q1524" s="25"/>
      <c r="R1524" s="25">
        <v>26.0</v>
      </c>
      <c r="S1524" s="19" t="s">
        <v>101</v>
      </c>
      <c r="T1524" s="19"/>
      <c r="U1524" s="25"/>
      <c r="V1524" s="25"/>
      <c r="W1524" s="4"/>
      <c r="X1524" s="4"/>
      <c r="Y1524" s="4"/>
      <c r="Z1524" s="4"/>
    </row>
    <row r="1525" ht="15.0" customHeight="1">
      <c r="A1525" s="19" t="s">
        <v>11954</v>
      </c>
      <c r="B1525" s="19" t="s">
        <v>11955</v>
      </c>
      <c r="C1525" s="20" t="s">
        <v>694</v>
      </c>
      <c r="D1525" s="20" t="s">
        <v>695</v>
      </c>
      <c r="E1525" s="20" t="s">
        <v>89</v>
      </c>
      <c r="F1525" s="22">
        <v>36161.0</v>
      </c>
      <c r="G1525" s="21" t="s">
        <v>11956</v>
      </c>
      <c r="H1525" s="23" t="s">
        <v>11957</v>
      </c>
      <c r="I1525" s="21" t="s">
        <v>11958</v>
      </c>
      <c r="J1525" s="24" t="s">
        <v>11959</v>
      </c>
      <c r="K1525" s="19" t="s">
        <v>11960</v>
      </c>
      <c r="L1525" s="24" t="s">
        <v>11961</v>
      </c>
      <c r="M1525" s="19" t="s">
        <v>96</v>
      </c>
      <c r="N1525" s="19" t="s">
        <v>11962</v>
      </c>
      <c r="O1525" s="19" t="s">
        <v>635</v>
      </c>
      <c r="P1525" s="19" t="s">
        <v>11963</v>
      </c>
      <c r="Q1525" s="25"/>
      <c r="R1525" s="29">
        <v>2663.0</v>
      </c>
      <c r="S1525" s="19" t="s">
        <v>159</v>
      </c>
      <c r="T1525" s="24" t="s">
        <v>11964</v>
      </c>
      <c r="U1525" s="36"/>
      <c r="V1525" s="36">
        <v>40547.0</v>
      </c>
      <c r="W1525" s="4"/>
      <c r="X1525" s="4"/>
      <c r="Y1525" s="4"/>
      <c r="Z1525" s="4"/>
    </row>
    <row r="1526" ht="15.0" hidden="1" customHeight="1">
      <c r="A1526" s="19" t="s">
        <v>11965</v>
      </c>
      <c r="B1526" s="19" t="s">
        <v>11966</v>
      </c>
      <c r="C1526" s="20" t="s">
        <v>7044</v>
      </c>
      <c r="D1526" s="20" t="s">
        <v>88</v>
      </c>
      <c r="E1526" s="20" t="s">
        <v>89</v>
      </c>
      <c r="F1526" s="22">
        <v>40179.0</v>
      </c>
      <c r="G1526" s="21" t="s">
        <v>11967</v>
      </c>
      <c r="H1526" s="23" t="s">
        <v>11968</v>
      </c>
      <c r="I1526" s="21" t="s">
        <v>11969</v>
      </c>
      <c r="J1526" s="24" t="s">
        <v>11970</v>
      </c>
      <c r="K1526" s="19" t="s">
        <v>11971</v>
      </c>
      <c r="L1526" s="24" t="s">
        <v>11972</v>
      </c>
      <c r="M1526" s="19" t="s">
        <v>110</v>
      </c>
      <c r="N1526" s="19"/>
      <c r="O1526" s="19" t="s">
        <v>700</v>
      </c>
      <c r="P1526" s="19" t="s">
        <v>3896</v>
      </c>
      <c r="Q1526" s="25" t="s">
        <v>11973</v>
      </c>
      <c r="R1526" s="25">
        <v>478.0</v>
      </c>
      <c r="S1526" s="19" t="s">
        <v>101</v>
      </c>
      <c r="T1526" s="19"/>
      <c r="U1526" s="25"/>
      <c r="V1526" s="25"/>
      <c r="W1526" s="4"/>
      <c r="X1526" s="4"/>
      <c r="Y1526" s="4"/>
      <c r="Z1526" s="4"/>
    </row>
    <row r="1527" ht="15.0" hidden="1" customHeight="1">
      <c r="A1527" s="19" t="s">
        <v>11974</v>
      </c>
      <c r="B1527" s="19" t="s">
        <v>11975</v>
      </c>
      <c r="C1527" s="20" t="s">
        <v>115</v>
      </c>
      <c r="D1527" s="20" t="s">
        <v>115</v>
      </c>
      <c r="E1527" s="20" t="s">
        <v>89</v>
      </c>
      <c r="F1527" s="21">
        <v>2014.0</v>
      </c>
      <c r="G1527" s="21" t="s">
        <v>11976</v>
      </c>
      <c r="H1527" s="23" t="s">
        <v>11977</v>
      </c>
      <c r="I1527" s="21" t="s">
        <v>11978</v>
      </c>
      <c r="J1527" s="24" t="s">
        <v>11979</v>
      </c>
      <c r="K1527" s="19" t="s">
        <v>11980</v>
      </c>
      <c r="L1527" s="24" t="s">
        <v>11981</v>
      </c>
      <c r="M1527" s="19" t="s">
        <v>110</v>
      </c>
      <c r="N1527" s="19"/>
      <c r="O1527" s="19" t="s">
        <v>700</v>
      </c>
      <c r="P1527" s="19" t="s">
        <v>266</v>
      </c>
      <c r="Q1527" s="25" t="s">
        <v>946</v>
      </c>
      <c r="R1527" s="25">
        <v>41.0</v>
      </c>
      <c r="S1527" s="19" t="s">
        <v>101</v>
      </c>
      <c r="T1527" s="19"/>
      <c r="U1527" s="25"/>
      <c r="V1527" s="25"/>
      <c r="W1527" s="4"/>
      <c r="X1527" s="4"/>
      <c r="Y1527" s="4"/>
      <c r="Z1527" s="4"/>
    </row>
    <row r="1528" ht="15.0" hidden="1" customHeight="1">
      <c r="A1528" s="19" t="s">
        <v>11982</v>
      </c>
      <c r="B1528" s="19" t="s">
        <v>11982</v>
      </c>
      <c r="C1528" s="20" t="s">
        <v>11983</v>
      </c>
      <c r="D1528" s="20" t="s">
        <v>6896</v>
      </c>
      <c r="E1528" s="20" t="s">
        <v>89</v>
      </c>
      <c r="F1528" s="21">
        <v>2011.0</v>
      </c>
      <c r="G1528" s="21" t="s">
        <v>11984</v>
      </c>
      <c r="H1528" s="23" t="s">
        <v>11985</v>
      </c>
      <c r="I1528" s="21" t="s">
        <v>11986</v>
      </c>
      <c r="J1528" s="24" t="s">
        <v>11987</v>
      </c>
      <c r="K1528" s="19"/>
      <c r="L1528" s="19"/>
      <c r="M1528" s="19" t="s">
        <v>110</v>
      </c>
      <c r="N1528" s="19"/>
      <c r="O1528" s="19"/>
      <c r="P1528" s="19"/>
      <c r="Q1528" s="25"/>
      <c r="R1528" s="25"/>
      <c r="S1528" s="19" t="s">
        <v>101</v>
      </c>
      <c r="T1528" s="19"/>
      <c r="U1528" s="25"/>
      <c r="V1528" s="25"/>
      <c r="W1528" s="4"/>
      <c r="X1528" s="4"/>
      <c r="Y1528" s="4"/>
      <c r="Z1528" s="4"/>
    </row>
    <row r="1529" ht="15.0" hidden="1" customHeight="1">
      <c r="A1529" s="19" t="s">
        <v>11988</v>
      </c>
      <c r="B1529" s="19" t="s">
        <v>11989</v>
      </c>
      <c r="C1529" s="20" t="s">
        <v>1073</v>
      </c>
      <c r="D1529" s="20" t="s">
        <v>1074</v>
      </c>
      <c r="E1529" s="20" t="s">
        <v>1073</v>
      </c>
      <c r="F1529" s="21">
        <v>2019.0</v>
      </c>
      <c r="G1529" s="21" t="s">
        <v>11990</v>
      </c>
      <c r="H1529" s="23" t="s">
        <v>11991</v>
      </c>
      <c r="I1529" s="21" t="s">
        <v>11992</v>
      </c>
      <c r="J1529" s="24" t="s">
        <v>11993</v>
      </c>
      <c r="K1529" s="19"/>
      <c r="L1529" s="19"/>
      <c r="M1529" s="19"/>
      <c r="N1529" s="19"/>
      <c r="O1529" s="19" t="s">
        <v>371</v>
      </c>
      <c r="P1529" s="19"/>
      <c r="Q1529" s="25"/>
      <c r="R1529" s="25" t="s">
        <v>112</v>
      </c>
      <c r="S1529" s="19" t="s">
        <v>101</v>
      </c>
      <c r="T1529" s="19"/>
      <c r="U1529" s="25"/>
      <c r="V1529" s="25"/>
      <c r="W1529" s="4"/>
      <c r="X1529" s="4"/>
      <c r="Y1529" s="4"/>
      <c r="Z1529" s="4"/>
    </row>
    <row r="1530" ht="15.0" hidden="1" customHeight="1">
      <c r="A1530" s="19" t="s">
        <v>11994</v>
      </c>
      <c r="B1530" s="19" t="s">
        <v>11995</v>
      </c>
      <c r="C1530" s="20" t="s">
        <v>315</v>
      </c>
      <c r="D1530" s="20" t="s">
        <v>261</v>
      </c>
      <c r="E1530" s="20" t="s">
        <v>89</v>
      </c>
      <c r="F1530" s="21">
        <v>2017.0</v>
      </c>
      <c r="G1530" s="21" t="s">
        <v>11996</v>
      </c>
      <c r="H1530" s="23" t="s">
        <v>11997</v>
      </c>
      <c r="I1530" s="19"/>
      <c r="J1530" s="19"/>
      <c r="K1530" s="19"/>
      <c r="L1530" s="19"/>
      <c r="M1530" s="19" t="s">
        <v>110</v>
      </c>
      <c r="N1530" s="19"/>
      <c r="O1530" s="19"/>
      <c r="P1530" s="19"/>
      <c r="Q1530" s="25" t="s">
        <v>223</v>
      </c>
      <c r="R1530" s="25">
        <v>16.0</v>
      </c>
      <c r="S1530" s="19" t="s">
        <v>101</v>
      </c>
      <c r="T1530" s="19"/>
      <c r="U1530" s="25"/>
      <c r="V1530" s="25"/>
      <c r="W1530" s="4"/>
      <c r="X1530" s="4"/>
      <c r="Y1530" s="4"/>
      <c r="Z1530" s="4"/>
    </row>
    <row r="1531" ht="15.0" hidden="1" customHeight="1">
      <c r="A1531" s="19" t="s">
        <v>11998</v>
      </c>
      <c r="B1531" s="19" t="s">
        <v>11999</v>
      </c>
      <c r="C1531" s="20" t="s">
        <v>2543</v>
      </c>
      <c r="D1531" s="20" t="s">
        <v>1119</v>
      </c>
      <c r="E1531" s="20" t="s">
        <v>89</v>
      </c>
      <c r="F1531" s="22">
        <v>43025.0</v>
      </c>
      <c r="G1531" s="21" t="s">
        <v>12000</v>
      </c>
      <c r="H1531" s="23" t="s">
        <v>12001</v>
      </c>
      <c r="I1531" s="21" t="s">
        <v>12002</v>
      </c>
      <c r="J1531" s="24" t="s">
        <v>12003</v>
      </c>
      <c r="K1531" s="19"/>
      <c r="L1531" s="19"/>
      <c r="M1531" s="19" t="s">
        <v>110</v>
      </c>
      <c r="N1531" s="19"/>
      <c r="O1531" s="19"/>
      <c r="P1531" s="19"/>
      <c r="Q1531" s="25" t="s">
        <v>223</v>
      </c>
      <c r="R1531" s="25">
        <v>17.0</v>
      </c>
      <c r="S1531" s="19" t="s">
        <v>101</v>
      </c>
      <c r="T1531" s="19"/>
      <c r="U1531" s="25"/>
      <c r="V1531" s="25"/>
      <c r="W1531" s="4"/>
      <c r="X1531" s="4"/>
      <c r="Y1531" s="4"/>
      <c r="Z1531" s="4"/>
    </row>
    <row r="1532" ht="15.0" hidden="1" customHeight="1">
      <c r="A1532" s="19" t="s">
        <v>12004</v>
      </c>
      <c r="B1532" s="19" t="s">
        <v>12005</v>
      </c>
      <c r="C1532" s="20" t="s">
        <v>12006</v>
      </c>
      <c r="D1532" s="20" t="s">
        <v>753</v>
      </c>
      <c r="E1532" s="20" t="s">
        <v>89</v>
      </c>
      <c r="F1532" s="21">
        <v>1994.0</v>
      </c>
      <c r="G1532" s="21" t="s">
        <v>12007</v>
      </c>
      <c r="H1532" s="30" t="s">
        <v>12008</v>
      </c>
      <c r="I1532" s="19"/>
      <c r="J1532" s="19"/>
      <c r="K1532" s="19"/>
      <c r="L1532" s="19"/>
      <c r="M1532" s="19" t="s">
        <v>110</v>
      </c>
      <c r="N1532" s="19"/>
      <c r="O1532" s="19"/>
      <c r="P1532" s="19"/>
      <c r="Q1532" s="25"/>
      <c r="R1532" s="25"/>
      <c r="S1532" s="19" t="s">
        <v>101</v>
      </c>
      <c r="T1532" s="19"/>
      <c r="U1532" s="25"/>
      <c r="V1532" s="25"/>
      <c r="W1532" s="4"/>
      <c r="X1532" s="4"/>
      <c r="Y1532" s="4"/>
      <c r="Z1532" s="4"/>
    </row>
    <row r="1533" ht="15.0" hidden="1" customHeight="1">
      <c r="A1533" s="19" t="s">
        <v>12009</v>
      </c>
      <c r="B1533" s="19" t="s">
        <v>12010</v>
      </c>
      <c r="C1533" s="20" t="s">
        <v>12011</v>
      </c>
      <c r="D1533" s="20" t="s">
        <v>2932</v>
      </c>
      <c r="E1533" s="20" t="s">
        <v>151</v>
      </c>
      <c r="F1533" s="37">
        <v>39326.0</v>
      </c>
      <c r="G1533" s="19"/>
      <c r="H1533" s="30" t="s">
        <v>12012</v>
      </c>
      <c r="I1533" s="19"/>
      <c r="J1533" s="19"/>
      <c r="K1533" s="19"/>
      <c r="L1533" s="19"/>
      <c r="M1533" s="19" t="s">
        <v>110</v>
      </c>
      <c r="N1533" s="19"/>
      <c r="O1533" s="19"/>
      <c r="P1533" s="19"/>
      <c r="Q1533" s="25"/>
      <c r="R1533" s="25"/>
      <c r="S1533" s="19" t="s">
        <v>101</v>
      </c>
      <c r="T1533" s="19"/>
      <c r="U1533" s="25"/>
      <c r="V1533" s="25"/>
      <c r="W1533" s="4"/>
      <c r="X1533" s="4"/>
      <c r="Y1533" s="4"/>
      <c r="Z1533" s="4"/>
    </row>
    <row r="1534" ht="15.0" hidden="1" customHeight="1">
      <c r="A1534" s="19" t="s">
        <v>12013</v>
      </c>
      <c r="B1534" s="19" t="s">
        <v>12013</v>
      </c>
      <c r="C1534" s="19"/>
      <c r="D1534" s="19"/>
      <c r="E1534" s="19"/>
      <c r="F1534" s="19"/>
      <c r="G1534" s="19"/>
      <c r="H1534" s="23" t="s">
        <v>12014</v>
      </c>
      <c r="I1534" s="19"/>
      <c r="J1534" s="19"/>
      <c r="K1534" s="19"/>
      <c r="L1534" s="19"/>
      <c r="M1534" s="19" t="s">
        <v>110</v>
      </c>
      <c r="N1534" s="19"/>
      <c r="O1534" s="19"/>
      <c r="P1534" s="19"/>
      <c r="Q1534" s="25"/>
      <c r="R1534" s="25" t="s">
        <v>2712</v>
      </c>
      <c r="S1534" s="19"/>
      <c r="T1534" s="19"/>
      <c r="U1534" s="25"/>
      <c r="V1534" s="25"/>
      <c r="W1534" s="4"/>
      <c r="X1534" s="4"/>
      <c r="Y1534" s="4"/>
      <c r="Z1534" s="4"/>
    </row>
    <row r="1535" ht="15.0" hidden="1" customHeight="1">
      <c r="A1535" s="19" t="s">
        <v>12015</v>
      </c>
      <c r="B1535" s="21" t="s">
        <v>12016</v>
      </c>
      <c r="C1535" s="20" t="s">
        <v>4366</v>
      </c>
      <c r="D1535" s="20" t="s">
        <v>4367</v>
      </c>
      <c r="E1535" s="20" t="s">
        <v>89</v>
      </c>
      <c r="F1535" s="21">
        <v>2017.0</v>
      </c>
      <c r="G1535" s="21" t="s">
        <v>12017</v>
      </c>
      <c r="H1535" s="30" t="s">
        <v>12018</v>
      </c>
      <c r="I1535" s="21" t="s">
        <v>12019</v>
      </c>
      <c r="J1535" s="24" t="s">
        <v>12020</v>
      </c>
      <c r="K1535" s="19"/>
      <c r="L1535" s="19"/>
      <c r="M1535" s="19" t="s">
        <v>110</v>
      </c>
      <c r="N1535" s="19"/>
      <c r="O1535" s="19"/>
      <c r="P1535" s="19"/>
      <c r="Q1535" s="25" t="s">
        <v>12021</v>
      </c>
      <c r="R1535" s="25">
        <v>10.0</v>
      </c>
      <c r="S1535" s="19" t="s">
        <v>101</v>
      </c>
      <c r="T1535" s="19"/>
      <c r="U1535" s="25"/>
      <c r="V1535" s="25"/>
      <c r="W1535" s="4"/>
      <c r="X1535" s="4"/>
      <c r="Y1535" s="4"/>
      <c r="Z1535" s="4"/>
    </row>
    <row r="1536" ht="15.0" hidden="1" customHeight="1">
      <c r="A1536" s="19" t="s">
        <v>12022</v>
      </c>
      <c r="B1536" s="19" t="s">
        <v>12023</v>
      </c>
      <c r="C1536" s="20" t="s">
        <v>8590</v>
      </c>
      <c r="D1536" s="20" t="s">
        <v>8591</v>
      </c>
      <c r="E1536" s="20" t="s">
        <v>151</v>
      </c>
      <c r="F1536" s="21">
        <v>2014.0</v>
      </c>
      <c r="G1536" s="21" t="s">
        <v>12024</v>
      </c>
      <c r="H1536" s="30" t="s">
        <v>12025</v>
      </c>
      <c r="I1536" s="21" t="s">
        <v>12026</v>
      </c>
      <c r="J1536" s="24" t="s">
        <v>12027</v>
      </c>
      <c r="K1536" s="19" t="s">
        <v>12028</v>
      </c>
      <c r="L1536" s="24" t="s">
        <v>12029</v>
      </c>
      <c r="M1536" s="19" t="s">
        <v>110</v>
      </c>
      <c r="N1536" s="19"/>
      <c r="O1536" s="19" t="s">
        <v>133</v>
      </c>
      <c r="P1536" s="19" t="s">
        <v>147</v>
      </c>
      <c r="Q1536" s="25" t="s">
        <v>158</v>
      </c>
      <c r="R1536" s="25">
        <v>50.0</v>
      </c>
      <c r="S1536" s="19" t="s">
        <v>101</v>
      </c>
      <c r="T1536" s="19"/>
      <c r="U1536" s="25"/>
      <c r="V1536" s="25"/>
      <c r="W1536" s="4"/>
      <c r="X1536" s="4"/>
      <c r="Y1536" s="4"/>
      <c r="Z1536" s="4"/>
    </row>
    <row r="1537" ht="15.0" hidden="1" customHeight="1">
      <c r="A1537" s="19" t="s">
        <v>12030</v>
      </c>
      <c r="B1537" s="19" t="s">
        <v>12031</v>
      </c>
      <c r="C1537" s="20" t="s">
        <v>177</v>
      </c>
      <c r="D1537" s="20" t="s">
        <v>125</v>
      </c>
      <c r="E1537" s="20" t="s">
        <v>126</v>
      </c>
      <c r="F1537" s="21">
        <v>2009.0</v>
      </c>
      <c r="G1537" s="21" t="s">
        <v>12032</v>
      </c>
      <c r="H1537" s="30" t="s">
        <v>12033</v>
      </c>
      <c r="I1537" s="21" t="s">
        <v>12034</v>
      </c>
      <c r="J1537" s="24" t="s">
        <v>12035</v>
      </c>
      <c r="K1537" s="19"/>
      <c r="L1537" s="19"/>
      <c r="M1537" s="19" t="s">
        <v>110</v>
      </c>
      <c r="N1537" s="19"/>
      <c r="O1537" s="19"/>
      <c r="P1537" s="19"/>
      <c r="Q1537" s="25"/>
      <c r="R1537" s="25">
        <v>50.0</v>
      </c>
      <c r="S1537" s="19" t="s">
        <v>101</v>
      </c>
      <c r="T1537" s="19"/>
      <c r="U1537" s="25"/>
      <c r="V1537" s="25"/>
      <c r="W1537" s="4"/>
      <c r="X1537" s="4"/>
      <c r="Y1537" s="4"/>
      <c r="Z1537" s="4"/>
    </row>
    <row r="1538" ht="15.0" hidden="1" customHeight="1">
      <c r="A1538" s="19" t="s">
        <v>12036</v>
      </c>
      <c r="B1538" s="19" t="s">
        <v>12037</v>
      </c>
      <c r="C1538" s="20" t="s">
        <v>115</v>
      </c>
      <c r="D1538" s="20" t="s">
        <v>115</v>
      </c>
      <c r="E1538" s="20" t="s">
        <v>89</v>
      </c>
      <c r="F1538" s="21">
        <v>2015.0</v>
      </c>
      <c r="G1538" s="21" t="s">
        <v>12038</v>
      </c>
      <c r="H1538" s="91" t="s">
        <v>12039</v>
      </c>
      <c r="I1538" s="21" t="s">
        <v>12040</v>
      </c>
      <c r="J1538" s="24" t="s">
        <v>12041</v>
      </c>
      <c r="K1538" s="19"/>
      <c r="L1538" s="19"/>
      <c r="M1538" s="19" t="s">
        <v>110</v>
      </c>
      <c r="N1538" s="19"/>
      <c r="O1538" s="19" t="s">
        <v>133</v>
      </c>
      <c r="P1538" s="19" t="s">
        <v>266</v>
      </c>
      <c r="Q1538" s="25"/>
      <c r="R1538" s="25"/>
      <c r="S1538" s="19" t="s">
        <v>159</v>
      </c>
      <c r="T1538" s="19" t="s">
        <v>1026</v>
      </c>
      <c r="U1538" s="38"/>
      <c r="V1538" s="38">
        <v>43214.0</v>
      </c>
      <c r="W1538" s="4"/>
      <c r="X1538" s="4"/>
      <c r="Y1538" s="4"/>
      <c r="Z1538" s="4"/>
    </row>
    <row r="1539" ht="15.0" hidden="1" customHeight="1">
      <c r="A1539" s="19" t="s">
        <v>12042</v>
      </c>
      <c r="B1539" s="19" t="s">
        <v>12042</v>
      </c>
      <c r="C1539" s="20" t="s">
        <v>9498</v>
      </c>
      <c r="D1539" s="21" t="s">
        <v>364</v>
      </c>
      <c r="E1539" s="20" t="s">
        <v>89</v>
      </c>
      <c r="F1539" s="21">
        <v>2014.0</v>
      </c>
      <c r="G1539" s="21" t="s">
        <v>12043</v>
      </c>
      <c r="H1539" s="23" t="s">
        <v>12044</v>
      </c>
      <c r="I1539" s="21" t="s">
        <v>12045</v>
      </c>
      <c r="J1539" s="24" t="s">
        <v>12046</v>
      </c>
      <c r="K1539" s="19" t="s">
        <v>12047</v>
      </c>
      <c r="L1539" s="24" t="s">
        <v>12048</v>
      </c>
      <c r="M1539" s="19" t="s">
        <v>110</v>
      </c>
      <c r="N1539" s="19"/>
      <c r="O1539" s="19"/>
      <c r="P1539" s="19"/>
      <c r="Q1539" s="25" t="s">
        <v>1059</v>
      </c>
      <c r="R1539" s="25" t="s">
        <v>465</v>
      </c>
      <c r="S1539" s="19" t="s">
        <v>101</v>
      </c>
      <c r="T1539" s="19"/>
      <c r="U1539" s="25"/>
      <c r="V1539" s="25"/>
      <c r="W1539" s="4"/>
      <c r="X1539" s="4"/>
      <c r="Y1539" s="4"/>
      <c r="Z1539" s="4"/>
    </row>
    <row r="1540" ht="15.0" hidden="1" customHeight="1">
      <c r="A1540" s="19" t="s">
        <v>12049</v>
      </c>
      <c r="B1540" s="19" t="s">
        <v>12049</v>
      </c>
      <c r="C1540" s="20" t="s">
        <v>12050</v>
      </c>
      <c r="D1540" s="20" t="s">
        <v>12051</v>
      </c>
      <c r="E1540" s="21" t="s">
        <v>12052</v>
      </c>
      <c r="F1540" s="21">
        <v>2018.0</v>
      </c>
      <c r="G1540" s="21" t="s">
        <v>12053</v>
      </c>
      <c r="H1540" s="23" t="s">
        <v>12054</v>
      </c>
      <c r="I1540" s="21" t="s">
        <v>12055</v>
      </c>
      <c r="J1540" s="24" t="s">
        <v>12056</v>
      </c>
      <c r="K1540" s="19" t="s">
        <v>12057</v>
      </c>
      <c r="L1540" s="24" t="s">
        <v>12058</v>
      </c>
      <c r="M1540" s="19" t="s">
        <v>110</v>
      </c>
      <c r="N1540" s="19"/>
      <c r="O1540" s="19" t="s">
        <v>371</v>
      </c>
      <c r="P1540" s="52">
        <v>700000.0</v>
      </c>
      <c r="Q1540" s="25" t="s">
        <v>9217</v>
      </c>
      <c r="R1540" s="39">
        <v>44105.0</v>
      </c>
      <c r="S1540" s="19" t="s">
        <v>101</v>
      </c>
      <c r="T1540" s="19"/>
      <c r="U1540" s="25"/>
      <c r="V1540" s="25"/>
      <c r="W1540" s="4"/>
      <c r="X1540" s="4"/>
      <c r="Y1540" s="4"/>
      <c r="Z1540" s="4"/>
    </row>
    <row r="1541" ht="15.0" hidden="1" customHeight="1">
      <c r="A1541" s="19" t="s">
        <v>12059</v>
      </c>
      <c r="B1541" s="19" t="s">
        <v>12060</v>
      </c>
      <c r="C1541" s="20" t="s">
        <v>138</v>
      </c>
      <c r="D1541" s="20" t="s">
        <v>139</v>
      </c>
      <c r="E1541" s="20" t="s">
        <v>140</v>
      </c>
      <c r="F1541" s="21">
        <v>2008.0</v>
      </c>
      <c r="G1541" s="21" t="s">
        <v>12061</v>
      </c>
      <c r="H1541" s="23" t="s">
        <v>12062</v>
      </c>
      <c r="I1541" s="19"/>
      <c r="J1541" s="19"/>
      <c r="K1541" s="19"/>
      <c r="L1541" s="19"/>
      <c r="M1541" s="19" t="s">
        <v>110</v>
      </c>
      <c r="N1541" s="19"/>
      <c r="O1541" s="19"/>
      <c r="P1541" s="19"/>
      <c r="Q1541" s="25" t="s">
        <v>1928</v>
      </c>
      <c r="R1541" s="25"/>
      <c r="S1541" s="19" t="s">
        <v>101</v>
      </c>
      <c r="T1541" s="19"/>
      <c r="U1541" s="25"/>
      <c r="V1541" s="25"/>
      <c r="W1541" s="4"/>
      <c r="X1541" s="4"/>
      <c r="Y1541" s="4"/>
      <c r="Z1541" s="4"/>
    </row>
    <row r="1542" ht="15.0" hidden="1" customHeight="1">
      <c r="A1542" s="19" t="s">
        <v>12063</v>
      </c>
      <c r="B1542" s="19" t="s">
        <v>12064</v>
      </c>
      <c r="C1542" s="20" t="s">
        <v>1392</v>
      </c>
      <c r="D1542" s="20" t="s">
        <v>88</v>
      </c>
      <c r="E1542" s="20" t="s">
        <v>89</v>
      </c>
      <c r="F1542" s="21">
        <v>2003.0</v>
      </c>
      <c r="G1542" s="21" t="s">
        <v>12065</v>
      </c>
      <c r="H1542" s="23" t="s">
        <v>12066</v>
      </c>
      <c r="I1542" s="21" t="s">
        <v>12067</v>
      </c>
      <c r="J1542" s="24" t="s">
        <v>12068</v>
      </c>
      <c r="K1542" s="19"/>
      <c r="L1542" s="19"/>
      <c r="M1542" s="19" t="s">
        <v>110</v>
      </c>
      <c r="N1542" s="19"/>
      <c r="O1542" s="19" t="s">
        <v>731</v>
      </c>
      <c r="P1542" s="19" t="s">
        <v>2507</v>
      </c>
      <c r="Q1542" s="25" t="s">
        <v>12069</v>
      </c>
      <c r="R1542" s="25">
        <v>233.0</v>
      </c>
      <c r="S1542" s="19" t="s">
        <v>101</v>
      </c>
      <c r="T1542" s="19"/>
      <c r="U1542" s="25"/>
      <c r="V1542" s="25"/>
      <c r="W1542" s="4"/>
      <c r="X1542" s="4"/>
      <c r="Y1542" s="4"/>
      <c r="Z1542" s="4"/>
    </row>
    <row r="1543" ht="15.0" hidden="1" customHeight="1">
      <c r="A1543" s="19" t="s">
        <v>12070</v>
      </c>
      <c r="B1543" s="19" t="s">
        <v>12071</v>
      </c>
      <c r="C1543" s="20" t="s">
        <v>12072</v>
      </c>
      <c r="D1543" s="20" t="s">
        <v>88</v>
      </c>
      <c r="E1543" s="20" t="s">
        <v>89</v>
      </c>
      <c r="F1543" s="21">
        <v>2005.0</v>
      </c>
      <c r="G1543" s="21" t="s">
        <v>12073</v>
      </c>
      <c r="H1543" s="23" t="s">
        <v>12074</v>
      </c>
      <c r="I1543" s="19"/>
      <c r="J1543" s="19"/>
      <c r="K1543" s="19"/>
      <c r="L1543" s="19"/>
      <c r="M1543" s="19" t="s">
        <v>110</v>
      </c>
      <c r="N1543" s="19"/>
      <c r="O1543" s="19"/>
      <c r="P1543" s="19"/>
      <c r="Q1543" s="25" t="s">
        <v>1107</v>
      </c>
      <c r="R1543" s="25" t="s">
        <v>112</v>
      </c>
      <c r="S1543" s="19" t="s">
        <v>101</v>
      </c>
      <c r="T1543" s="19"/>
      <c r="U1543" s="25"/>
      <c r="V1543" s="25"/>
      <c r="W1543" s="4"/>
      <c r="X1543" s="4"/>
      <c r="Y1543" s="4"/>
      <c r="Z1543" s="4"/>
    </row>
    <row r="1544" ht="15.0" hidden="1" customHeight="1">
      <c r="A1544" s="19" t="s">
        <v>12075</v>
      </c>
      <c r="B1544" s="19" t="s">
        <v>12076</v>
      </c>
      <c r="C1544" s="20" t="s">
        <v>4222</v>
      </c>
      <c r="D1544" s="20" t="s">
        <v>920</v>
      </c>
      <c r="E1544" s="20" t="s">
        <v>89</v>
      </c>
      <c r="F1544" s="21">
        <v>2013.0</v>
      </c>
      <c r="G1544" s="21" t="s">
        <v>12077</v>
      </c>
      <c r="H1544" s="30" t="s">
        <v>12078</v>
      </c>
      <c r="I1544" s="21" t="s">
        <v>12079</v>
      </c>
      <c r="J1544" s="24" t="s">
        <v>12080</v>
      </c>
      <c r="K1544" s="19" t="s">
        <v>12081</v>
      </c>
      <c r="L1544" s="24" t="s">
        <v>12082</v>
      </c>
      <c r="M1544" s="19" t="s">
        <v>110</v>
      </c>
      <c r="N1544" s="19"/>
      <c r="O1544" s="19" t="s">
        <v>182</v>
      </c>
      <c r="P1544" s="19" t="s">
        <v>3910</v>
      </c>
      <c r="Q1544" s="25" t="s">
        <v>672</v>
      </c>
      <c r="R1544" s="25">
        <v>22.0</v>
      </c>
      <c r="S1544" s="19" t="s">
        <v>101</v>
      </c>
      <c r="T1544" s="19"/>
      <c r="U1544" s="25"/>
      <c r="V1544" s="25"/>
      <c r="W1544" s="4"/>
      <c r="X1544" s="4"/>
      <c r="Y1544" s="4"/>
      <c r="Z1544" s="4"/>
    </row>
    <row r="1545" ht="15.0" hidden="1" customHeight="1">
      <c r="A1545" s="19" t="s">
        <v>12083</v>
      </c>
      <c r="B1545" s="19" t="s">
        <v>12083</v>
      </c>
      <c r="C1545" s="20" t="s">
        <v>8133</v>
      </c>
      <c r="D1545" s="20" t="s">
        <v>7160</v>
      </c>
      <c r="E1545" s="20" t="s">
        <v>460</v>
      </c>
      <c r="F1545" s="21">
        <v>2008.0</v>
      </c>
      <c r="G1545" s="21" t="s">
        <v>12084</v>
      </c>
      <c r="H1545" s="23" t="s">
        <v>12085</v>
      </c>
      <c r="I1545" s="21" t="s">
        <v>12086</v>
      </c>
      <c r="J1545" s="24" t="s">
        <v>12087</v>
      </c>
      <c r="K1545" s="19"/>
      <c r="L1545" s="19"/>
      <c r="M1545" s="19" t="s">
        <v>110</v>
      </c>
      <c r="N1545" s="19"/>
      <c r="O1545" s="19"/>
      <c r="P1545" s="19"/>
      <c r="Q1545" s="25" t="s">
        <v>5097</v>
      </c>
      <c r="R1545" s="25">
        <v>17.0</v>
      </c>
      <c r="S1545" s="19" t="s">
        <v>101</v>
      </c>
      <c r="T1545" s="19"/>
      <c r="U1545" s="25"/>
      <c r="V1545" s="25"/>
      <c r="W1545" s="4"/>
      <c r="X1545" s="4"/>
      <c r="Y1545" s="4"/>
      <c r="Z1545" s="4"/>
    </row>
    <row r="1546" ht="15.0" hidden="1" customHeight="1">
      <c r="A1546" s="19" t="s">
        <v>12088</v>
      </c>
      <c r="B1546" s="19" t="s">
        <v>12088</v>
      </c>
      <c r="C1546" s="20" t="s">
        <v>4556</v>
      </c>
      <c r="D1546" s="20" t="s">
        <v>4557</v>
      </c>
      <c r="E1546" s="20" t="s">
        <v>3982</v>
      </c>
      <c r="F1546" s="21">
        <v>1999.0</v>
      </c>
      <c r="G1546" s="21" t="s">
        <v>12089</v>
      </c>
      <c r="H1546" s="30" t="s">
        <v>12090</v>
      </c>
      <c r="I1546" s="21" t="s">
        <v>12091</v>
      </c>
      <c r="J1546" s="19"/>
      <c r="K1546" s="19"/>
      <c r="L1546" s="19"/>
      <c r="M1546" s="19" t="s">
        <v>110</v>
      </c>
      <c r="N1546" s="19"/>
      <c r="O1546" s="19" t="s">
        <v>6200</v>
      </c>
      <c r="P1546" s="19"/>
      <c r="Q1546" s="25" t="s">
        <v>4906</v>
      </c>
      <c r="R1546" s="25">
        <v>36.0</v>
      </c>
      <c r="S1546" s="19" t="s">
        <v>101</v>
      </c>
      <c r="T1546" s="19"/>
      <c r="U1546" s="25"/>
      <c r="V1546" s="25"/>
      <c r="W1546" s="4"/>
      <c r="X1546" s="4"/>
      <c r="Y1546" s="4"/>
      <c r="Z1546" s="4"/>
    </row>
    <row r="1547" ht="15.0" customHeight="1">
      <c r="A1547" s="19" t="s">
        <v>12092</v>
      </c>
      <c r="B1547" s="19" t="s">
        <v>12093</v>
      </c>
      <c r="C1547" s="20" t="s">
        <v>12094</v>
      </c>
      <c r="D1547" s="20" t="s">
        <v>7419</v>
      </c>
      <c r="E1547" s="20" t="s">
        <v>3621</v>
      </c>
      <c r="F1547" s="21">
        <v>1999.0</v>
      </c>
      <c r="G1547" s="21" t="s">
        <v>12095</v>
      </c>
      <c r="H1547" s="23" t="s">
        <v>12096</v>
      </c>
      <c r="I1547" s="21" t="s">
        <v>12097</v>
      </c>
      <c r="J1547" s="24" t="s">
        <v>12098</v>
      </c>
      <c r="K1547" s="19"/>
      <c r="L1547" s="19"/>
      <c r="M1547" s="19" t="s">
        <v>96</v>
      </c>
      <c r="N1547" s="19" t="s">
        <v>12099</v>
      </c>
      <c r="O1547" s="19"/>
      <c r="P1547" s="19"/>
      <c r="Q1547" s="25" t="s">
        <v>12100</v>
      </c>
      <c r="R1547" s="25">
        <v>44.0</v>
      </c>
      <c r="S1547" s="19" t="s">
        <v>101</v>
      </c>
      <c r="T1547" s="19"/>
      <c r="U1547" s="25"/>
      <c r="V1547" s="25"/>
      <c r="W1547" s="4"/>
      <c r="X1547" s="4"/>
      <c r="Y1547" s="4"/>
      <c r="Z1547" s="4"/>
    </row>
    <row r="1548" ht="15.0" hidden="1" customHeight="1">
      <c r="A1548" s="19" t="s">
        <v>12101</v>
      </c>
      <c r="B1548" s="19" t="s">
        <v>12102</v>
      </c>
      <c r="C1548" s="20" t="s">
        <v>1094</v>
      </c>
      <c r="D1548" s="20" t="s">
        <v>1094</v>
      </c>
      <c r="E1548" s="20" t="s">
        <v>151</v>
      </c>
      <c r="F1548" s="21">
        <v>2015.0</v>
      </c>
      <c r="G1548" s="21" t="s">
        <v>12103</v>
      </c>
      <c r="H1548" s="23" t="s">
        <v>12104</v>
      </c>
      <c r="I1548" s="21" t="s">
        <v>12105</v>
      </c>
      <c r="J1548" s="24" t="s">
        <v>12106</v>
      </c>
      <c r="K1548" s="19" t="s">
        <v>12107</v>
      </c>
      <c r="L1548" s="24" t="s">
        <v>12108</v>
      </c>
      <c r="M1548" s="19" t="s">
        <v>110</v>
      </c>
      <c r="N1548" s="19"/>
      <c r="O1548" s="19" t="s">
        <v>635</v>
      </c>
      <c r="P1548" s="19" t="s">
        <v>12109</v>
      </c>
      <c r="Q1548" s="25" t="s">
        <v>537</v>
      </c>
      <c r="R1548" s="25">
        <v>40.0</v>
      </c>
      <c r="S1548" s="19" t="s">
        <v>101</v>
      </c>
      <c r="T1548" s="19"/>
      <c r="U1548" s="25"/>
      <c r="V1548" s="25"/>
      <c r="W1548" s="4"/>
      <c r="X1548" s="4"/>
      <c r="Y1548" s="4"/>
      <c r="Z1548" s="4"/>
    </row>
    <row r="1549" ht="15.0" hidden="1" customHeight="1">
      <c r="A1549" s="19" t="s">
        <v>12110</v>
      </c>
      <c r="B1549" s="19" t="s">
        <v>12111</v>
      </c>
      <c r="C1549" s="20" t="s">
        <v>840</v>
      </c>
      <c r="D1549" s="20" t="s">
        <v>841</v>
      </c>
      <c r="E1549" s="20" t="s">
        <v>89</v>
      </c>
      <c r="F1549" s="22">
        <v>35830.0</v>
      </c>
      <c r="G1549" s="21" t="s">
        <v>12112</v>
      </c>
      <c r="H1549" s="23" t="s">
        <v>12113</v>
      </c>
      <c r="I1549" s="21" t="s">
        <v>12114</v>
      </c>
      <c r="J1549" s="24" t="s">
        <v>12115</v>
      </c>
      <c r="K1549" s="19"/>
      <c r="L1549" s="19"/>
      <c r="M1549" s="19" t="s">
        <v>110</v>
      </c>
      <c r="N1549" s="19"/>
      <c r="O1549" s="19"/>
      <c r="P1549" s="19"/>
      <c r="Q1549" s="25" t="s">
        <v>2374</v>
      </c>
      <c r="R1549" s="25">
        <v>40.0</v>
      </c>
      <c r="S1549" s="19" t="s">
        <v>101</v>
      </c>
      <c r="T1549" s="19"/>
      <c r="U1549" s="25"/>
      <c r="V1549" s="25"/>
      <c r="W1549" s="4"/>
      <c r="X1549" s="4"/>
      <c r="Y1549" s="4"/>
      <c r="Z1549" s="4"/>
    </row>
    <row r="1550" ht="15.0" hidden="1" customHeight="1">
      <c r="A1550" s="19" t="s">
        <v>7500</v>
      </c>
      <c r="B1550" s="19" t="s">
        <v>7495</v>
      </c>
      <c r="C1550" s="20" t="s">
        <v>12116</v>
      </c>
      <c r="D1550" s="20" t="s">
        <v>753</v>
      </c>
      <c r="E1550" s="20" t="s">
        <v>89</v>
      </c>
      <c r="F1550" s="21">
        <v>2000.0</v>
      </c>
      <c r="G1550" s="21" t="s">
        <v>12117</v>
      </c>
      <c r="H1550" s="30" t="s">
        <v>12118</v>
      </c>
      <c r="I1550" s="21" t="s">
        <v>12119</v>
      </c>
      <c r="J1550" s="24" t="s">
        <v>12120</v>
      </c>
      <c r="K1550" s="19" t="s">
        <v>12121</v>
      </c>
      <c r="L1550" s="24" t="s">
        <v>12122</v>
      </c>
      <c r="M1550" s="19" t="s">
        <v>110</v>
      </c>
      <c r="N1550" s="19"/>
      <c r="O1550" s="19"/>
      <c r="P1550" s="19"/>
      <c r="Q1550" s="25" t="s">
        <v>3598</v>
      </c>
      <c r="R1550" s="25" t="s">
        <v>455</v>
      </c>
      <c r="S1550" s="19" t="s">
        <v>159</v>
      </c>
      <c r="T1550" s="19" t="s">
        <v>12123</v>
      </c>
      <c r="U1550" s="36"/>
      <c r="V1550" s="36">
        <v>44090.0</v>
      </c>
      <c r="W1550" s="4"/>
      <c r="X1550" s="4"/>
      <c r="Y1550" s="4"/>
      <c r="Z1550" s="4"/>
    </row>
    <row r="1551" ht="15.0" hidden="1" customHeight="1">
      <c r="A1551" s="19" t="s">
        <v>12124</v>
      </c>
      <c r="B1551" s="19" t="s">
        <v>12125</v>
      </c>
      <c r="C1551" s="20" t="s">
        <v>87</v>
      </c>
      <c r="D1551" s="20" t="s">
        <v>88</v>
      </c>
      <c r="E1551" s="20" t="s">
        <v>89</v>
      </c>
      <c r="F1551" s="21">
        <v>2000.0</v>
      </c>
      <c r="G1551" s="21" t="s">
        <v>12126</v>
      </c>
      <c r="H1551" s="23" t="s">
        <v>12127</v>
      </c>
      <c r="I1551" s="19"/>
      <c r="J1551" s="19"/>
      <c r="K1551" s="19"/>
      <c r="L1551" s="19"/>
      <c r="M1551" s="19" t="s">
        <v>110</v>
      </c>
      <c r="N1551" s="19"/>
      <c r="O1551" s="19"/>
      <c r="P1551" s="19"/>
      <c r="Q1551" s="25" t="s">
        <v>203</v>
      </c>
      <c r="R1551" s="25" t="s">
        <v>3626</v>
      </c>
      <c r="S1551" s="19" t="s">
        <v>101</v>
      </c>
      <c r="T1551" s="19"/>
      <c r="U1551" s="25"/>
      <c r="V1551" s="25"/>
      <c r="W1551" s="4"/>
      <c r="X1551" s="4"/>
      <c r="Y1551" s="4"/>
      <c r="Z1551" s="4"/>
    </row>
    <row r="1552" ht="15.0" hidden="1" customHeight="1">
      <c r="A1552" s="19" t="s">
        <v>12128</v>
      </c>
      <c r="B1552" s="19" t="s">
        <v>12129</v>
      </c>
      <c r="C1552" s="20" t="s">
        <v>376</v>
      </c>
      <c r="D1552" s="20" t="s">
        <v>88</v>
      </c>
      <c r="E1552" s="20" t="s">
        <v>89</v>
      </c>
      <c r="F1552" s="21">
        <v>1998.0</v>
      </c>
      <c r="G1552" s="21" t="s">
        <v>12130</v>
      </c>
      <c r="H1552" s="23" t="s">
        <v>12131</v>
      </c>
      <c r="I1552" s="21" t="s">
        <v>12132</v>
      </c>
      <c r="J1552" s="24" t="s">
        <v>12133</v>
      </c>
      <c r="K1552" s="19" t="s">
        <v>12134</v>
      </c>
      <c r="L1552" s="24" t="s">
        <v>12135</v>
      </c>
      <c r="M1552" s="19" t="s">
        <v>110</v>
      </c>
      <c r="N1552" s="19"/>
      <c r="O1552" s="19"/>
      <c r="P1552" s="19"/>
      <c r="Q1552" s="25" t="s">
        <v>12136</v>
      </c>
      <c r="R1552" s="25">
        <v>50.0</v>
      </c>
      <c r="S1552" s="19" t="s">
        <v>101</v>
      </c>
      <c r="T1552" s="19"/>
      <c r="U1552" s="25"/>
      <c r="V1552" s="25"/>
      <c r="W1552" s="4"/>
      <c r="X1552" s="4"/>
      <c r="Y1552" s="4"/>
      <c r="Z1552" s="4"/>
    </row>
    <row r="1553" ht="15.0" hidden="1" customHeight="1">
      <c r="A1553" s="19" t="s">
        <v>12137</v>
      </c>
      <c r="B1553" s="19" t="s">
        <v>12138</v>
      </c>
      <c r="C1553" s="20" t="s">
        <v>4654</v>
      </c>
      <c r="D1553" s="20" t="s">
        <v>88</v>
      </c>
      <c r="E1553" s="21" t="s">
        <v>89</v>
      </c>
      <c r="F1553" s="21">
        <v>2013.0</v>
      </c>
      <c r="G1553" s="21" t="s">
        <v>12139</v>
      </c>
      <c r="H1553" s="23" t="s">
        <v>12140</v>
      </c>
      <c r="I1553" s="21" t="s">
        <v>12141</v>
      </c>
      <c r="J1553" s="24" t="s">
        <v>12142</v>
      </c>
      <c r="K1553" s="19" t="s">
        <v>12143</v>
      </c>
      <c r="L1553" s="24" t="s">
        <v>12144</v>
      </c>
      <c r="M1553" s="19" t="s">
        <v>110</v>
      </c>
      <c r="N1553" s="19"/>
      <c r="O1553" s="19" t="s">
        <v>264</v>
      </c>
      <c r="P1553" s="19" t="s">
        <v>212</v>
      </c>
      <c r="Q1553" s="25" t="s">
        <v>5940</v>
      </c>
      <c r="R1553" s="25" t="s">
        <v>112</v>
      </c>
      <c r="S1553" s="19" t="s">
        <v>101</v>
      </c>
      <c r="T1553" s="19"/>
      <c r="U1553" s="25"/>
      <c r="V1553" s="25"/>
      <c r="W1553" s="4"/>
      <c r="X1553" s="4"/>
      <c r="Y1553" s="4"/>
      <c r="Z1553" s="4"/>
    </row>
    <row r="1554" ht="15.0" hidden="1" customHeight="1">
      <c r="A1554" s="19" t="s">
        <v>12145</v>
      </c>
      <c r="B1554" s="19" t="s">
        <v>12146</v>
      </c>
      <c r="C1554" s="20" t="s">
        <v>3619</v>
      </c>
      <c r="D1554" s="20" t="s">
        <v>3620</v>
      </c>
      <c r="E1554" s="20" t="s">
        <v>3621</v>
      </c>
      <c r="F1554" s="21">
        <v>2015.0</v>
      </c>
      <c r="G1554" s="21" t="s">
        <v>12147</v>
      </c>
      <c r="H1554" s="23" t="s">
        <v>12148</v>
      </c>
      <c r="I1554" s="21" t="s">
        <v>12149</v>
      </c>
      <c r="J1554" s="24" t="s">
        <v>12150</v>
      </c>
      <c r="K1554" s="19" t="s">
        <v>12151</v>
      </c>
      <c r="L1554" s="24" t="s">
        <v>12152</v>
      </c>
      <c r="M1554" s="19" t="s">
        <v>110</v>
      </c>
      <c r="N1554" s="19"/>
      <c r="O1554" s="19" t="s">
        <v>731</v>
      </c>
      <c r="P1554" s="19" t="s">
        <v>12153</v>
      </c>
      <c r="Q1554" s="25" t="s">
        <v>12154</v>
      </c>
      <c r="R1554" s="25" t="s">
        <v>1089</v>
      </c>
      <c r="S1554" s="19" t="s">
        <v>101</v>
      </c>
      <c r="T1554" s="19"/>
      <c r="U1554" s="25"/>
      <c r="V1554" s="25"/>
      <c r="W1554" s="4"/>
      <c r="X1554" s="4"/>
      <c r="Y1554" s="4"/>
      <c r="Z1554" s="4"/>
    </row>
    <row r="1555" ht="15.0" customHeight="1">
      <c r="A1555" s="19" t="s">
        <v>12155</v>
      </c>
      <c r="B1555" s="19" t="s">
        <v>12156</v>
      </c>
      <c r="C1555" s="20" t="s">
        <v>12157</v>
      </c>
      <c r="D1555" s="20" t="s">
        <v>8263</v>
      </c>
      <c r="E1555" s="20" t="s">
        <v>105</v>
      </c>
      <c r="F1555" s="19"/>
      <c r="G1555" s="21" t="s">
        <v>12158</v>
      </c>
      <c r="H1555" s="23" t="s">
        <v>12159</v>
      </c>
      <c r="I1555" s="21" t="s">
        <v>12160</v>
      </c>
      <c r="J1555" s="24" t="s">
        <v>12161</v>
      </c>
      <c r="K1555" s="19"/>
      <c r="L1555" s="19"/>
      <c r="M1555" s="19" t="s">
        <v>96</v>
      </c>
      <c r="N1555" s="19"/>
      <c r="O1555" s="19"/>
      <c r="P1555" s="19"/>
      <c r="Q1555" s="25" t="s">
        <v>12162</v>
      </c>
      <c r="R1555" s="25">
        <v>3.0</v>
      </c>
      <c r="S1555" s="19" t="s">
        <v>101</v>
      </c>
      <c r="T1555" s="19"/>
      <c r="U1555" s="25"/>
      <c r="V1555" s="25"/>
      <c r="W1555" s="4"/>
      <c r="X1555" s="4"/>
      <c r="Y1555" s="4"/>
      <c r="Z1555" s="4"/>
    </row>
    <row r="1556" ht="15.0" hidden="1" customHeight="1">
      <c r="A1556" s="19" t="s">
        <v>12163</v>
      </c>
      <c r="B1556" s="19" t="s">
        <v>12164</v>
      </c>
      <c r="C1556" s="20" t="s">
        <v>12165</v>
      </c>
      <c r="D1556" s="20" t="s">
        <v>115</v>
      </c>
      <c r="E1556" s="20" t="s">
        <v>89</v>
      </c>
      <c r="F1556" s="21">
        <v>2003.0</v>
      </c>
      <c r="G1556" s="21" t="s">
        <v>12166</v>
      </c>
      <c r="H1556" s="30" t="s">
        <v>12167</v>
      </c>
      <c r="I1556" s="21" t="s">
        <v>12168</v>
      </c>
      <c r="J1556" s="24" t="s">
        <v>12169</v>
      </c>
      <c r="K1556" s="19"/>
      <c r="L1556" s="19"/>
      <c r="M1556" s="19" t="s">
        <v>110</v>
      </c>
      <c r="N1556" s="19"/>
      <c r="O1556" s="19"/>
      <c r="P1556" s="19"/>
      <c r="Q1556" s="25" t="s">
        <v>474</v>
      </c>
      <c r="R1556" s="25">
        <v>23.0</v>
      </c>
      <c r="S1556" s="19" t="s">
        <v>101</v>
      </c>
      <c r="T1556" s="19"/>
      <c r="U1556" s="25"/>
      <c r="V1556" s="25"/>
      <c r="W1556" s="4"/>
      <c r="X1556" s="4"/>
      <c r="Y1556" s="4"/>
      <c r="Z1556" s="4"/>
    </row>
    <row r="1557" ht="15.0" hidden="1" customHeight="1">
      <c r="A1557" s="19" t="s">
        <v>12170</v>
      </c>
      <c r="B1557" s="19" t="s">
        <v>12171</v>
      </c>
      <c r="C1557" s="20" t="s">
        <v>12172</v>
      </c>
      <c r="D1557" s="20" t="s">
        <v>552</v>
      </c>
      <c r="E1557" s="20" t="s">
        <v>89</v>
      </c>
      <c r="F1557" s="21">
        <v>2005.0</v>
      </c>
      <c r="G1557" s="21" t="s">
        <v>12173</v>
      </c>
      <c r="H1557" s="23" t="s">
        <v>12174</v>
      </c>
      <c r="I1557" s="21" t="s">
        <v>12175</v>
      </c>
      <c r="J1557" s="24" t="s">
        <v>12176</v>
      </c>
      <c r="K1557" s="19" t="s">
        <v>12177</v>
      </c>
      <c r="L1557" s="19"/>
      <c r="M1557" s="19" t="s">
        <v>110</v>
      </c>
      <c r="N1557" s="19"/>
      <c r="O1557" s="19"/>
      <c r="P1557" s="19"/>
      <c r="Q1557" s="25" t="s">
        <v>12178</v>
      </c>
      <c r="R1557" s="25">
        <v>4.0</v>
      </c>
      <c r="S1557" s="19" t="s">
        <v>101</v>
      </c>
      <c r="T1557" s="19"/>
      <c r="U1557" s="25"/>
      <c r="V1557" s="25"/>
      <c r="W1557" s="4"/>
      <c r="X1557" s="4"/>
      <c r="Y1557" s="4"/>
      <c r="Z1557" s="4"/>
    </row>
    <row r="1558" ht="15.0" hidden="1" customHeight="1">
      <c r="A1558" s="19" t="s">
        <v>12179</v>
      </c>
      <c r="B1558" s="25" t="s">
        <v>12180</v>
      </c>
      <c r="C1558" s="20" t="s">
        <v>12181</v>
      </c>
      <c r="D1558" s="20" t="s">
        <v>261</v>
      </c>
      <c r="E1558" s="20" t="s">
        <v>89</v>
      </c>
      <c r="F1558" s="21">
        <v>2010.0</v>
      </c>
      <c r="G1558" s="21" t="s">
        <v>12182</v>
      </c>
      <c r="H1558" s="23" t="s">
        <v>12183</v>
      </c>
      <c r="I1558" s="21" t="s">
        <v>12184</v>
      </c>
      <c r="J1558" s="24" t="s">
        <v>12185</v>
      </c>
      <c r="K1558" s="19"/>
      <c r="L1558" s="19"/>
      <c r="M1558" s="19" t="s">
        <v>110</v>
      </c>
      <c r="N1558" s="19"/>
      <c r="O1558" s="19"/>
      <c r="P1558" s="19" t="s">
        <v>2096</v>
      </c>
      <c r="Q1558" s="25" t="s">
        <v>5011</v>
      </c>
      <c r="R1558" s="25">
        <v>21.0</v>
      </c>
      <c r="S1558" s="19"/>
      <c r="T1558" s="19"/>
      <c r="U1558" s="25"/>
      <c r="V1558" s="25"/>
      <c r="W1558" s="4"/>
      <c r="X1558" s="4"/>
      <c r="Y1558" s="4"/>
      <c r="Z1558" s="4"/>
    </row>
    <row r="1559" ht="15.0" hidden="1" customHeight="1">
      <c r="A1559" s="19" t="s">
        <v>12186</v>
      </c>
      <c r="B1559" s="19" t="s">
        <v>12187</v>
      </c>
      <c r="C1559" s="20" t="s">
        <v>4784</v>
      </c>
      <c r="D1559" s="20" t="s">
        <v>1119</v>
      </c>
      <c r="E1559" s="20" t="s">
        <v>89</v>
      </c>
      <c r="F1559" s="21">
        <v>2003.0</v>
      </c>
      <c r="G1559" s="21" t="s">
        <v>12188</v>
      </c>
      <c r="H1559" s="23" t="s">
        <v>12189</v>
      </c>
      <c r="I1559" s="21" t="s">
        <v>12190</v>
      </c>
      <c r="J1559" s="24" t="s">
        <v>12191</v>
      </c>
      <c r="K1559" s="19"/>
      <c r="L1559" s="19"/>
      <c r="M1559" s="19" t="s">
        <v>110</v>
      </c>
      <c r="N1559" s="19"/>
      <c r="O1559" s="19"/>
      <c r="P1559" s="19"/>
      <c r="Q1559" s="25"/>
      <c r="R1559" s="25">
        <v>552.0</v>
      </c>
      <c r="S1559" s="19"/>
      <c r="T1559" s="19"/>
      <c r="U1559" s="25"/>
      <c r="V1559" s="25"/>
      <c r="W1559" s="4"/>
      <c r="X1559" s="4"/>
      <c r="Y1559" s="4"/>
      <c r="Z1559" s="4"/>
    </row>
    <row r="1560" ht="15.0" customHeight="1">
      <c r="A1560" s="19" t="s">
        <v>12192</v>
      </c>
      <c r="B1560" s="19" t="s">
        <v>12193</v>
      </c>
      <c r="C1560" s="20" t="s">
        <v>376</v>
      </c>
      <c r="D1560" s="20" t="s">
        <v>88</v>
      </c>
      <c r="E1560" s="20" t="s">
        <v>89</v>
      </c>
      <c r="F1560" s="21">
        <v>2004.0</v>
      </c>
      <c r="G1560" s="21" t="s">
        <v>12194</v>
      </c>
      <c r="H1560" s="91" t="s">
        <v>12195</v>
      </c>
      <c r="I1560" s="21" t="s">
        <v>12196</v>
      </c>
      <c r="J1560" s="24" t="s">
        <v>12197</v>
      </c>
      <c r="K1560" s="19" t="s">
        <v>12198</v>
      </c>
      <c r="L1560" s="24" t="s">
        <v>12199</v>
      </c>
      <c r="M1560" s="19" t="s">
        <v>96</v>
      </c>
      <c r="N1560" s="19" t="s">
        <v>12200</v>
      </c>
      <c r="O1560" s="19" t="s">
        <v>221</v>
      </c>
      <c r="P1560" s="19" t="s">
        <v>12201</v>
      </c>
      <c r="Q1560" s="25" t="s">
        <v>12202</v>
      </c>
      <c r="R1560" s="29">
        <v>11000.0</v>
      </c>
      <c r="S1560" s="19" t="s">
        <v>101</v>
      </c>
      <c r="T1560" s="19"/>
      <c r="U1560" s="25"/>
      <c r="V1560" s="25"/>
      <c r="W1560" s="4"/>
      <c r="X1560" s="4"/>
      <c r="Y1560" s="4"/>
      <c r="Z1560" s="4"/>
    </row>
    <row r="1561" ht="15.0" customHeight="1">
      <c r="A1561" s="19" t="s">
        <v>12203</v>
      </c>
      <c r="B1561" s="19" t="s">
        <v>12204</v>
      </c>
      <c r="C1561" s="20" t="s">
        <v>138</v>
      </c>
      <c r="D1561" s="20" t="s">
        <v>139</v>
      </c>
      <c r="E1561" s="20" t="s">
        <v>140</v>
      </c>
      <c r="F1561" s="21">
        <v>2004.0</v>
      </c>
      <c r="G1561" s="21" t="s">
        <v>12205</v>
      </c>
      <c r="H1561" s="30" t="s">
        <v>12206</v>
      </c>
      <c r="I1561" s="21" t="s">
        <v>12207</v>
      </c>
      <c r="J1561" s="24" t="s">
        <v>12208</v>
      </c>
      <c r="K1561" s="19"/>
      <c r="L1561" s="19"/>
      <c r="M1561" s="19" t="s">
        <v>96</v>
      </c>
      <c r="N1561" s="19" t="s">
        <v>12209</v>
      </c>
      <c r="O1561" s="19"/>
      <c r="P1561" s="19"/>
      <c r="Q1561" s="25" t="s">
        <v>3598</v>
      </c>
      <c r="R1561" s="25">
        <v>120.0</v>
      </c>
      <c r="S1561" s="19" t="s">
        <v>101</v>
      </c>
      <c r="T1561" s="19"/>
      <c r="U1561" s="25"/>
      <c r="V1561" s="25"/>
      <c r="W1561" s="4"/>
      <c r="X1561" s="4"/>
      <c r="Y1561" s="4"/>
      <c r="Z1561" s="4"/>
    </row>
    <row r="1562" ht="15.0" hidden="1" customHeight="1">
      <c r="A1562" s="19" t="s">
        <v>12210</v>
      </c>
      <c r="B1562" s="19" t="s">
        <v>12211</v>
      </c>
      <c r="C1562" s="20" t="s">
        <v>12212</v>
      </c>
      <c r="D1562" s="20" t="s">
        <v>12213</v>
      </c>
      <c r="E1562" s="20" t="s">
        <v>1855</v>
      </c>
      <c r="F1562" s="22">
        <v>38658.0</v>
      </c>
      <c r="G1562" s="21" t="s">
        <v>12214</v>
      </c>
      <c r="H1562" s="23" t="s">
        <v>12215</v>
      </c>
      <c r="I1562" s="21" t="s">
        <v>12216</v>
      </c>
      <c r="J1562" s="19"/>
      <c r="K1562" s="19" t="s">
        <v>12217</v>
      </c>
      <c r="L1562" s="19"/>
      <c r="M1562" s="19" t="s">
        <v>110</v>
      </c>
      <c r="N1562" s="19"/>
      <c r="O1562" s="19"/>
      <c r="P1562" s="19"/>
      <c r="Q1562" s="25" t="s">
        <v>147</v>
      </c>
      <c r="R1562" s="25">
        <v>28.0</v>
      </c>
      <c r="S1562" s="19" t="s">
        <v>101</v>
      </c>
      <c r="T1562" s="19"/>
      <c r="U1562" s="25"/>
      <c r="V1562" s="25"/>
      <c r="W1562" s="4"/>
      <c r="X1562" s="4"/>
      <c r="Y1562" s="4"/>
      <c r="Z1562" s="4"/>
    </row>
    <row r="1563" ht="15.0" hidden="1" customHeight="1">
      <c r="A1563" s="21" t="s">
        <v>12218</v>
      </c>
      <c r="B1563" s="21" t="s">
        <v>12218</v>
      </c>
      <c r="C1563" s="20" t="s">
        <v>388</v>
      </c>
      <c r="D1563" s="20" t="s">
        <v>88</v>
      </c>
      <c r="E1563" s="20" t="s">
        <v>89</v>
      </c>
      <c r="F1563" s="21">
        <v>2010.0</v>
      </c>
      <c r="G1563" s="21" t="s">
        <v>12219</v>
      </c>
      <c r="H1563" s="23" t="s">
        <v>12220</v>
      </c>
      <c r="I1563" s="21" t="s">
        <v>12221</v>
      </c>
      <c r="J1563" s="24" t="s">
        <v>12222</v>
      </c>
      <c r="K1563" s="19" t="s">
        <v>12223</v>
      </c>
      <c r="L1563" s="24" t="s">
        <v>12224</v>
      </c>
      <c r="M1563" s="19" t="s">
        <v>110</v>
      </c>
      <c r="N1563" s="19"/>
      <c r="O1563" s="19" t="s">
        <v>133</v>
      </c>
      <c r="P1563" s="19" t="s">
        <v>5338</v>
      </c>
      <c r="Q1563" s="25" t="s">
        <v>1059</v>
      </c>
      <c r="R1563" s="25" t="s">
        <v>112</v>
      </c>
      <c r="S1563" s="19" t="s">
        <v>101</v>
      </c>
      <c r="T1563" s="19"/>
      <c r="U1563" s="25"/>
      <c r="V1563" s="25"/>
      <c r="W1563" s="4"/>
      <c r="X1563" s="4"/>
      <c r="Y1563" s="4"/>
      <c r="Z1563" s="4"/>
    </row>
    <row r="1564" ht="15.0" hidden="1" customHeight="1">
      <c r="A1564" s="19" t="s">
        <v>12225</v>
      </c>
      <c r="B1564" s="19" t="s">
        <v>12225</v>
      </c>
      <c r="C1564" s="20" t="s">
        <v>12226</v>
      </c>
      <c r="D1564" s="20" t="s">
        <v>12227</v>
      </c>
      <c r="E1564" s="20" t="s">
        <v>860</v>
      </c>
      <c r="F1564" s="21">
        <v>2003.0</v>
      </c>
      <c r="G1564" s="21" t="s">
        <v>12228</v>
      </c>
      <c r="H1564" s="23" t="s">
        <v>12229</v>
      </c>
      <c r="I1564" s="21" t="s">
        <v>12230</v>
      </c>
      <c r="J1564" s="24" t="s">
        <v>12231</v>
      </c>
      <c r="K1564" s="19" t="s">
        <v>12232</v>
      </c>
      <c r="L1564" s="24" t="s">
        <v>12233</v>
      </c>
      <c r="M1564" s="19" t="s">
        <v>110</v>
      </c>
      <c r="N1564" s="19"/>
      <c r="O1564" s="19"/>
      <c r="P1564" s="19"/>
      <c r="Q1564" s="25" t="s">
        <v>147</v>
      </c>
      <c r="R1564" s="25">
        <v>29.0</v>
      </c>
      <c r="S1564" s="19" t="s">
        <v>101</v>
      </c>
      <c r="T1564" s="19"/>
      <c r="U1564" s="25"/>
      <c r="V1564" s="25"/>
      <c r="W1564" s="4"/>
      <c r="X1564" s="4"/>
      <c r="Y1564" s="4"/>
      <c r="Z1564" s="4"/>
    </row>
    <row r="1565" ht="15.0" hidden="1" customHeight="1">
      <c r="A1565" s="19" t="s">
        <v>12234</v>
      </c>
      <c r="B1565" s="19" t="s">
        <v>12235</v>
      </c>
      <c r="C1565" s="20" t="s">
        <v>1073</v>
      </c>
      <c r="D1565" s="20" t="s">
        <v>1074</v>
      </c>
      <c r="E1565" s="20" t="s">
        <v>1073</v>
      </c>
      <c r="F1565" s="21">
        <v>2005.0</v>
      </c>
      <c r="G1565" s="21" t="s">
        <v>12236</v>
      </c>
      <c r="H1565" s="30" t="s">
        <v>12237</v>
      </c>
      <c r="I1565" s="21" t="s">
        <v>12238</v>
      </c>
      <c r="J1565" s="24" t="s">
        <v>12239</v>
      </c>
      <c r="K1565" s="19" t="s">
        <v>12240</v>
      </c>
      <c r="L1565" s="24" t="s">
        <v>12241</v>
      </c>
      <c r="M1565" s="19" t="s">
        <v>110</v>
      </c>
      <c r="N1565" s="19"/>
      <c r="O1565" s="19"/>
      <c r="P1565" s="19"/>
      <c r="Q1565" s="25" t="s">
        <v>12242</v>
      </c>
      <c r="R1565" s="25">
        <v>79.0</v>
      </c>
      <c r="S1565" s="19" t="s">
        <v>101</v>
      </c>
      <c r="T1565" s="19"/>
      <c r="U1565" s="25"/>
      <c r="V1565" s="25"/>
      <c r="W1565" s="4"/>
      <c r="X1565" s="4"/>
      <c r="Y1565" s="4"/>
      <c r="Z1565" s="4"/>
    </row>
    <row r="1566" ht="15.0" hidden="1" customHeight="1">
      <c r="A1566" s="19" t="s">
        <v>12243</v>
      </c>
      <c r="B1566" s="19" t="s">
        <v>12244</v>
      </c>
      <c r="C1566" s="20" t="s">
        <v>4654</v>
      </c>
      <c r="D1566" s="20" t="s">
        <v>88</v>
      </c>
      <c r="E1566" s="21" t="s">
        <v>89</v>
      </c>
      <c r="F1566" s="21">
        <v>2015.0</v>
      </c>
      <c r="G1566" s="21" t="s">
        <v>12245</v>
      </c>
      <c r="H1566" s="30" t="s">
        <v>12246</v>
      </c>
      <c r="I1566" s="21" t="s">
        <v>12247</v>
      </c>
      <c r="J1566" s="24" t="s">
        <v>12248</v>
      </c>
      <c r="K1566" s="19" t="s">
        <v>12249</v>
      </c>
      <c r="L1566" s="24" t="s">
        <v>12250</v>
      </c>
      <c r="M1566" s="19" t="s">
        <v>110</v>
      </c>
      <c r="N1566" s="19"/>
      <c r="O1566" s="19" t="s">
        <v>221</v>
      </c>
      <c r="P1566" s="19" t="s">
        <v>12251</v>
      </c>
      <c r="Q1566" s="25" t="s">
        <v>9856</v>
      </c>
      <c r="R1566" s="25" t="s">
        <v>1528</v>
      </c>
      <c r="S1566" s="19" t="s">
        <v>101</v>
      </c>
      <c r="T1566" s="19"/>
      <c r="U1566" s="25"/>
      <c r="V1566" s="25"/>
      <c r="W1566" s="4"/>
      <c r="X1566" s="4"/>
      <c r="Y1566" s="4"/>
      <c r="Z1566" s="4"/>
    </row>
    <row r="1567" ht="15.0" hidden="1" customHeight="1">
      <c r="A1567" s="19" t="s">
        <v>12252</v>
      </c>
      <c r="B1567" s="19" t="s">
        <v>12252</v>
      </c>
      <c r="C1567" s="20" t="s">
        <v>2084</v>
      </c>
      <c r="D1567" s="21" t="s">
        <v>1119</v>
      </c>
      <c r="E1567" s="21" t="s">
        <v>89</v>
      </c>
      <c r="F1567" s="21">
        <v>2001.0</v>
      </c>
      <c r="G1567" s="21" t="s">
        <v>12253</v>
      </c>
      <c r="H1567" s="23" t="s">
        <v>12254</v>
      </c>
      <c r="I1567" s="21" t="s">
        <v>12255</v>
      </c>
      <c r="J1567" s="24" t="s">
        <v>12256</v>
      </c>
      <c r="K1567" s="19" t="s">
        <v>12257</v>
      </c>
      <c r="L1567" s="24" t="s">
        <v>12258</v>
      </c>
      <c r="M1567" s="19" t="s">
        <v>110</v>
      </c>
      <c r="N1567" s="19"/>
      <c r="O1567" s="19"/>
      <c r="P1567" s="19"/>
      <c r="Q1567" s="25" t="s">
        <v>827</v>
      </c>
      <c r="R1567" s="25" t="s">
        <v>112</v>
      </c>
      <c r="S1567" s="19" t="s">
        <v>101</v>
      </c>
      <c r="T1567" s="19"/>
      <c r="U1567" s="25"/>
      <c r="V1567" s="25"/>
      <c r="W1567" s="4"/>
      <c r="X1567" s="4"/>
      <c r="Y1567" s="4"/>
      <c r="Z1567" s="4"/>
    </row>
    <row r="1568" ht="15.0" customHeight="1">
      <c r="A1568" s="19" t="s">
        <v>12259</v>
      </c>
      <c r="B1568" s="19" t="s">
        <v>12259</v>
      </c>
      <c r="C1568" s="33" t="s">
        <v>4095</v>
      </c>
      <c r="D1568" s="32" t="s">
        <v>2592</v>
      </c>
      <c r="E1568" s="32" t="s">
        <v>832</v>
      </c>
      <c r="F1568" s="21">
        <v>1847.0</v>
      </c>
      <c r="G1568" s="21" t="s">
        <v>12260</v>
      </c>
      <c r="H1568" s="23" t="s">
        <v>12261</v>
      </c>
      <c r="I1568" s="21" t="s">
        <v>12262</v>
      </c>
      <c r="J1568" s="24" t="s">
        <v>12263</v>
      </c>
      <c r="K1568" s="19" t="s">
        <v>12264</v>
      </c>
      <c r="L1568" s="24" t="s">
        <v>12265</v>
      </c>
      <c r="M1568" s="19" t="s">
        <v>96</v>
      </c>
      <c r="N1568" s="19" t="s">
        <v>12266</v>
      </c>
      <c r="O1568" s="19" t="s">
        <v>648</v>
      </c>
      <c r="P1568" s="19" t="s">
        <v>12267</v>
      </c>
      <c r="Q1568" s="81">
        <v>8.685E10</v>
      </c>
      <c r="R1568" s="29">
        <v>293000.0</v>
      </c>
      <c r="S1568" s="19" t="s">
        <v>101</v>
      </c>
      <c r="T1568" s="19"/>
      <c r="U1568" s="25"/>
      <c r="V1568" s="25"/>
      <c r="W1568" s="4"/>
      <c r="X1568" s="4"/>
      <c r="Y1568" s="4"/>
      <c r="Z1568" s="4"/>
    </row>
    <row r="1569" ht="15.0" hidden="1" customHeight="1">
      <c r="A1569" s="19" t="s">
        <v>12268</v>
      </c>
      <c r="B1569" s="19" t="s">
        <v>12269</v>
      </c>
      <c r="C1569" s="20" t="s">
        <v>124</v>
      </c>
      <c r="D1569" s="20" t="s">
        <v>125</v>
      </c>
      <c r="E1569" s="20" t="s">
        <v>126</v>
      </c>
      <c r="F1569" s="21">
        <v>2008.0</v>
      </c>
      <c r="G1569" s="21" t="s">
        <v>12270</v>
      </c>
      <c r="H1569" s="23" t="s">
        <v>12271</v>
      </c>
      <c r="I1569" s="21" t="s">
        <v>12272</v>
      </c>
      <c r="J1569" s="24" t="s">
        <v>12273</v>
      </c>
      <c r="K1569" s="19" t="s">
        <v>12274</v>
      </c>
      <c r="L1569" s="24" t="s">
        <v>12275</v>
      </c>
      <c r="M1569" s="19" t="s">
        <v>110</v>
      </c>
      <c r="N1569" s="19"/>
      <c r="O1569" s="19" t="s">
        <v>182</v>
      </c>
      <c r="P1569" s="19" t="s">
        <v>12276</v>
      </c>
      <c r="Q1569" s="25" t="s">
        <v>3239</v>
      </c>
      <c r="R1569" s="25" t="s">
        <v>1089</v>
      </c>
      <c r="S1569" s="19" t="s">
        <v>101</v>
      </c>
      <c r="T1569" s="19"/>
      <c r="U1569" s="25"/>
      <c r="V1569" s="25"/>
      <c r="W1569" s="4"/>
      <c r="X1569" s="4"/>
      <c r="Y1569" s="4"/>
      <c r="Z1569" s="4"/>
    </row>
    <row r="1570" ht="15.0" hidden="1" customHeight="1">
      <c r="A1570" s="19" t="s">
        <v>12277</v>
      </c>
      <c r="B1570" s="19" t="s">
        <v>12277</v>
      </c>
      <c r="C1570" s="20" t="s">
        <v>284</v>
      </c>
      <c r="D1570" s="21" t="s">
        <v>188</v>
      </c>
      <c r="E1570" s="20" t="s">
        <v>89</v>
      </c>
      <c r="F1570" s="21">
        <v>2003.0</v>
      </c>
      <c r="G1570" s="21" t="s">
        <v>12278</v>
      </c>
      <c r="H1570" s="23" t="s">
        <v>12279</v>
      </c>
      <c r="I1570" s="21" t="s">
        <v>12280</v>
      </c>
      <c r="J1570" s="24" t="s">
        <v>12281</v>
      </c>
      <c r="K1570" s="19" t="s">
        <v>12282</v>
      </c>
      <c r="L1570" s="24" t="s">
        <v>12283</v>
      </c>
      <c r="M1570" s="19" t="s">
        <v>110</v>
      </c>
      <c r="N1570" s="19"/>
      <c r="O1570" s="19" t="s">
        <v>2327</v>
      </c>
      <c r="P1570" s="19"/>
      <c r="Q1570" s="25" t="s">
        <v>3239</v>
      </c>
      <c r="R1570" s="25" t="s">
        <v>1089</v>
      </c>
      <c r="S1570" s="19" t="s">
        <v>101</v>
      </c>
      <c r="T1570" s="19"/>
      <c r="U1570" s="25"/>
      <c r="V1570" s="25"/>
      <c r="W1570" s="4"/>
      <c r="X1570" s="4"/>
      <c r="Y1570" s="4"/>
      <c r="Z1570" s="4"/>
    </row>
    <row r="1571" ht="15.0" hidden="1" customHeight="1">
      <c r="A1571" s="19" t="s">
        <v>12284</v>
      </c>
      <c r="B1571" s="19" t="s">
        <v>12285</v>
      </c>
      <c r="C1571" s="20" t="s">
        <v>5075</v>
      </c>
      <c r="D1571" s="20" t="s">
        <v>188</v>
      </c>
      <c r="E1571" s="32" t="s">
        <v>89</v>
      </c>
      <c r="F1571" s="21">
        <v>1998.0</v>
      </c>
      <c r="G1571" s="21" t="s">
        <v>12286</v>
      </c>
      <c r="H1571" s="23" t="s">
        <v>12287</v>
      </c>
      <c r="I1571" s="21" t="s">
        <v>12288</v>
      </c>
      <c r="J1571" s="24" t="s">
        <v>12289</v>
      </c>
      <c r="K1571" s="19" t="s">
        <v>12290</v>
      </c>
      <c r="L1571" s="24" t="s">
        <v>12291</v>
      </c>
      <c r="M1571" s="19" t="s">
        <v>110</v>
      </c>
      <c r="N1571" s="19"/>
      <c r="O1571" s="19" t="s">
        <v>182</v>
      </c>
      <c r="P1571" s="19" t="s">
        <v>12292</v>
      </c>
      <c r="Q1571" s="25" t="s">
        <v>711</v>
      </c>
      <c r="R1571" s="25">
        <v>112.0</v>
      </c>
      <c r="S1571" s="19" t="s">
        <v>101</v>
      </c>
      <c r="T1571" s="19"/>
      <c r="U1571" s="25"/>
      <c r="V1571" s="25"/>
      <c r="W1571" s="4"/>
      <c r="X1571" s="4"/>
      <c r="Y1571" s="4"/>
      <c r="Z1571" s="4"/>
    </row>
    <row r="1572" ht="15.0" hidden="1" customHeight="1">
      <c r="A1572" s="19" t="s">
        <v>12293</v>
      </c>
      <c r="B1572" s="19" t="s">
        <v>12294</v>
      </c>
      <c r="C1572" s="20" t="s">
        <v>919</v>
      </c>
      <c r="D1572" s="20" t="s">
        <v>920</v>
      </c>
      <c r="E1572" s="20" t="s">
        <v>89</v>
      </c>
      <c r="F1572" s="21">
        <v>2012.0</v>
      </c>
      <c r="G1572" s="21" t="s">
        <v>12295</v>
      </c>
      <c r="H1572" s="23" t="s">
        <v>12296</v>
      </c>
      <c r="I1572" s="21" t="s">
        <v>12297</v>
      </c>
      <c r="J1572" s="24" t="s">
        <v>12298</v>
      </c>
      <c r="K1572" s="19"/>
      <c r="L1572" s="19"/>
      <c r="M1572" s="19" t="s">
        <v>110</v>
      </c>
      <c r="N1572" s="19"/>
      <c r="O1572" s="19" t="s">
        <v>221</v>
      </c>
      <c r="P1572" s="19" t="s">
        <v>212</v>
      </c>
      <c r="Q1572" s="25"/>
      <c r="R1572" s="25"/>
      <c r="S1572" s="19" t="s">
        <v>101</v>
      </c>
      <c r="T1572" s="19"/>
      <c r="U1572" s="25"/>
      <c r="V1572" s="25"/>
      <c r="W1572" s="4"/>
      <c r="X1572" s="4"/>
      <c r="Y1572" s="4"/>
      <c r="Z1572" s="4"/>
    </row>
    <row r="1573" ht="15.0" hidden="1" customHeight="1">
      <c r="A1573" s="19" t="s">
        <v>12299</v>
      </c>
      <c r="B1573" s="19" t="s">
        <v>12300</v>
      </c>
      <c r="C1573" s="20"/>
      <c r="D1573" s="21" t="s">
        <v>115</v>
      </c>
      <c r="E1573" s="20" t="s">
        <v>89</v>
      </c>
      <c r="F1573" s="21">
        <v>2015.0</v>
      </c>
      <c r="G1573" s="21" t="s">
        <v>12301</v>
      </c>
      <c r="H1573" s="23" t="s">
        <v>12302</v>
      </c>
      <c r="I1573" s="21" t="s">
        <v>12303</v>
      </c>
      <c r="J1573" s="24" t="s">
        <v>12304</v>
      </c>
      <c r="K1573" s="19" t="s">
        <v>509</v>
      </c>
      <c r="L1573" s="19"/>
      <c r="M1573" s="19" t="s">
        <v>110</v>
      </c>
      <c r="N1573" s="19"/>
      <c r="O1573" s="19"/>
      <c r="P1573" s="19"/>
      <c r="Q1573" s="25" t="s">
        <v>158</v>
      </c>
      <c r="R1573" s="25">
        <v>40.0</v>
      </c>
      <c r="S1573" s="19" t="s">
        <v>101</v>
      </c>
      <c r="T1573" s="19"/>
      <c r="U1573" s="25"/>
      <c r="V1573" s="25"/>
      <c r="W1573" s="4"/>
      <c r="X1573" s="4"/>
      <c r="Y1573" s="4"/>
      <c r="Z1573" s="4"/>
    </row>
    <row r="1574" ht="15.0" hidden="1" customHeight="1">
      <c r="A1574" s="19" t="s">
        <v>12305</v>
      </c>
      <c r="B1574" s="19" t="s">
        <v>12306</v>
      </c>
      <c r="C1574" s="20" t="s">
        <v>12307</v>
      </c>
      <c r="D1574" s="20" t="s">
        <v>12308</v>
      </c>
      <c r="E1574" s="20" t="s">
        <v>89</v>
      </c>
      <c r="F1574" s="22">
        <v>39448.0</v>
      </c>
      <c r="G1574" s="21" t="s">
        <v>12309</v>
      </c>
      <c r="H1574" s="23" t="s">
        <v>12310</v>
      </c>
      <c r="I1574" s="21" t="s">
        <v>12311</v>
      </c>
      <c r="J1574" s="24" t="s">
        <v>12312</v>
      </c>
      <c r="K1574" s="19" t="s">
        <v>12313</v>
      </c>
      <c r="L1574" s="24" t="s">
        <v>12314</v>
      </c>
      <c r="M1574" s="19" t="s">
        <v>110</v>
      </c>
      <c r="N1574" s="19"/>
      <c r="O1574" s="19"/>
      <c r="P1574" s="19"/>
      <c r="Q1574" s="25" t="s">
        <v>234</v>
      </c>
      <c r="R1574" s="25">
        <v>32.0</v>
      </c>
      <c r="S1574" s="19" t="s">
        <v>101</v>
      </c>
      <c r="T1574" s="19"/>
      <c r="U1574" s="25"/>
      <c r="V1574" s="25"/>
      <c r="W1574" s="4"/>
      <c r="X1574" s="4"/>
      <c r="Y1574" s="4"/>
      <c r="Z1574" s="4"/>
    </row>
    <row r="1575" ht="15.0" hidden="1" customHeight="1">
      <c r="A1575" s="19" t="s">
        <v>12315</v>
      </c>
      <c r="B1575" s="19" t="s">
        <v>12316</v>
      </c>
      <c r="C1575" s="20" t="s">
        <v>12317</v>
      </c>
      <c r="D1575" s="20" t="s">
        <v>6077</v>
      </c>
      <c r="E1575" s="20" t="s">
        <v>140</v>
      </c>
      <c r="F1575" s="21">
        <v>2003.0</v>
      </c>
      <c r="G1575" s="21" t="s">
        <v>12318</v>
      </c>
      <c r="H1575" s="23" t="s">
        <v>12319</v>
      </c>
      <c r="I1575" s="21" t="s">
        <v>12320</v>
      </c>
      <c r="J1575" s="24" t="s">
        <v>12321</v>
      </c>
      <c r="K1575" s="19" t="s">
        <v>12322</v>
      </c>
      <c r="L1575" s="24" t="s">
        <v>12321</v>
      </c>
      <c r="M1575" s="19" t="s">
        <v>110</v>
      </c>
      <c r="N1575" s="19"/>
      <c r="O1575" s="19"/>
      <c r="P1575" s="19"/>
      <c r="Q1575" s="25" t="s">
        <v>223</v>
      </c>
      <c r="R1575" s="25">
        <v>19.0</v>
      </c>
      <c r="S1575" s="19" t="s">
        <v>101</v>
      </c>
      <c r="T1575" s="19"/>
      <c r="U1575" s="25"/>
      <c r="V1575" s="25"/>
      <c r="W1575" s="4"/>
      <c r="X1575" s="4"/>
      <c r="Y1575" s="4"/>
      <c r="Z1575" s="4"/>
    </row>
    <row r="1576" ht="15.0" hidden="1" customHeight="1">
      <c r="A1576" s="19" t="s">
        <v>12323</v>
      </c>
      <c r="B1576" s="19" t="s">
        <v>12324</v>
      </c>
      <c r="C1576" s="20" t="s">
        <v>2931</v>
      </c>
      <c r="D1576" s="20" t="s">
        <v>2932</v>
      </c>
      <c r="E1576" s="20" t="s">
        <v>151</v>
      </c>
      <c r="F1576" s="22">
        <v>40909.0</v>
      </c>
      <c r="G1576" s="21" t="s">
        <v>12325</v>
      </c>
      <c r="H1576" s="23" t="s">
        <v>12326</v>
      </c>
      <c r="I1576" s="21" t="s">
        <v>12327</v>
      </c>
      <c r="J1576" s="24" t="s">
        <v>12328</v>
      </c>
      <c r="K1576" s="19" t="s">
        <v>12329</v>
      </c>
      <c r="L1576" s="24" t="s">
        <v>12330</v>
      </c>
      <c r="M1576" s="19" t="s">
        <v>110</v>
      </c>
      <c r="N1576" s="19"/>
      <c r="O1576" s="19" t="s">
        <v>371</v>
      </c>
      <c r="P1576" s="19" t="s">
        <v>1100</v>
      </c>
      <c r="Q1576" s="25" t="s">
        <v>158</v>
      </c>
      <c r="R1576" s="25">
        <v>34.0</v>
      </c>
      <c r="S1576" s="19" t="s">
        <v>101</v>
      </c>
      <c r="T1576" s="19"/>
      <c r="U1576" s="25"/>
      <c r="V1576" s="25"/>
      <c r="W1576" s="4"/>
      <c r="X1576" s="4"/>
      <c r="Y1576" s="4"/>
      <c r="Z1576" s="4"/>
    </row>
    <row r="1577" ht="15.0" hidden="1" customHeight="1">
      <c r="A1577" s="19" t="s">
        <v>12331</v>
      </c>
      <c r="B1577" s="19" t="s">
        <v>12332</v>
      </c>
      <c r="C1577" s="20"/>
      <c r="D1577" s="21" t="s">
        <v>352</v>
      </c>
      <c r="E1577" s="21" t="s">
        <v>89</v>
      </c>
      <c r="F1577" s="21">
        <v>2014.0</v>
      </c>
      <c r="G1577" s="21" t="s">
        <v>12333</v>
      </c>
      <c r="H1577" s="23" t="s">
        <v>12334</v>
      </c>
      <c r="I1577" s="19"/>
      <c r="J1577" s="19"/>
      <c r="K1577" s="19"/>
      <c r="L1577" s="19"/>
      <c r="M1577" s="19" t="s">
        <v>110</v>
      </c>
      <c r="N1577" s="19"/>
      <c r="O1577" s="19" t="s">
        <v>133</v>
      </c>
      <c r="P1577" s="19" t="s">
        <v>234</v>
      </c>
      <c r="Q1577" s="25" t="s">
        <v>537</v>
      </c>
      <c r="R1577" s="25">
        <v>55.0</v>
      </c>
      <c r="S1577" s="19" t="s">
        <v>101</v>
      </c>
      <c r="T1577" s="19"/>
      <c r="U1577" s="25"/>
      <c r="V1577" s="25"/>
      <c r="W1577" s="4"/>
      <c r="X1577" s="4"/>
      <c r="Y1577" s="4"/>
      <c r="Z1577" s="4"/>
    </row>
    <row r="1578" ht="15.0" hidden="1" customHeight="1">
      <c r="A1578" s="19" t="s">
        <v>12335</v>
      </c>
      <c r="B1578" s="19" t="s">
        <v>12336</v>
      </c>
      <c r="C1578" s="20"/>
      <c r="D1578" s="19"/>
      <c r="E1578" s="21" t="s">
        <v>89</v>
      </c>
      <c r="F1578" s="21">
        <v>2018.0</v>
      </c>
      <c r="G1578" s="21" t="s">
        <v>12337</v>
      </c>
      <c r="H1578" s="23" t="s">
        <v>12338</v>
      </c>
      <c r="I1578" s="21" t="s">
        <v>12339</v>
      </c>
      <c r="J1578" s="24" t="s">
        <v>12340</v>
      </c>
      <c r="K1578" s="19" t="s">
        <v>509</v>
      </c>
      <c r="L1578" s="19"/>
      <c r="M1578" s="19" t="s">
        <v>110</v>
      </c>
      <c r="N1578" s="19"/>
      <c r="O1578" s="19" t="s">
        <v>371</v>
      </c>
      <c r="P1578" s="28" t="s">
        <v>1862</v>
      </c>
      <c r="Q1578" s="25" t="s">
        <v>158</v>
      </c>
      <c r="R1578" s="25">
        <v>40.0</v>
      </c>
      <c r="S1578" s="19" t="s">
        <v>101</v>
      </c>
      <c r="T1578" s="19"/>
      <c r="U1578" s="25"/>
      <c r="V1578" s="25"/>
      <c r="W1578" s="4"/>
      <c r="X1578" s="4"/>
      <c r="Y1578" s="4"/>
      <c r="Z1578" s="4"/>
    </row>
    <row r="1579" ht="15.0" hidden="1" customHeight="1">
      <c r="A1579" s="19" t="s">
        <v>12341</v>
      </c>
      <c r="B1579" s="19" t="s">
        <v>12342</v>
      </c>
      <c r="C1579" s="20"/>
      <c r="D1579" s="20"/>
      <c r="E1579" s="21" t="s">
        <v>3621</v>
      </c>
      <c r="F1579" s="22">
        <v>43411.0</v>
      </c>
      <c r="G1579" s="21" t="s">
        <v>12343</v>
      </c>
      <c r="H1579" s="23" t="s">
        <v>12344</v>
      </c>
      <c r="I1579" s="21" t="s">
        <v>12345</v>
      </c>
      <c r="J1579" s="24" t="s">
        <v>12346</v>
      </c>
      <c r="K1579" s="19"/>
      <c r="L1579" s="19"/>
      <c r="M1579" s="19" t="s">
        <v>110</v>
      </c>
      <c r="N1579" s="19"/>
      <c r="O1579" s="19" t="s">
        <v>371</v>
      </c>
      <c r="P1579" s="19" t="s">
        <v>4905</v>
      </c>
      <c r="Q1579" s="25" t="s">
        <v>223</v>
      </c>
      <c r="R1579" s="25">
        <v>18.0</v>
      </c>
      <c r="S1579" s="19" t="s">
        <v>101</v>
      </c>
      <c r="T1579" s="19"/>
      <c r="U1579" s="25"/>
      <c r="V1579" s="25"/>
      <c r="W1579" s="4"/>
      <c r="X1579" s="4"/>
      <c r="Y1579" s="4"/>
      <c r="Z1579" s="4"/>
    </row>
    <row r="1580" ht="15.0" hidden="1" customHeight="1">
      <c r="A1580" s="19" t="s">
        <v>12347</v>
      </c>
      <c r="B1580" s="19" t="s">
        <v>12348</v>
      </c>
      <c r="C1580" s="20" t="s">
        <v>12349</v>
      </c>
      <c r="D1580" s="20" t="s">
        <v>413</v>
      </c>
      <c r="E1580" s="20" t="s">
        <v>89</v>
      </c>
      <c r="F1580" s="21">
        <v>2008.0</v>
      </c>
      <c r="G1580" s="21" t="s">
        <v>12350</v>
      </c>
      <c r="H1580" s="30" t="s">
        <v>12351</v>
      </c>
      <c r="I1580" s="21" t="s">
        <v>12352</v>
      </c>
      <c r="J1580" s="24" t="s">
        <v>12353</v>
      </c>
      <c r="K1580" s="19"/>
      <c r="L1580" s="19"/>
      <c r="M1580" s="19" t="s">
        <v>110</v>
      </c>
      <c r="N1580" s="19"/>
      <c r="O1580" s="19"/>
      <c r="P1580" s="19"/>
      <c r="Q1580" s="25"/>
      <c r="R1580" s="25" t="s">
        <v>112</v>
      </c>
      <c r="S1580" s="19" t="s">
        <v>101</v>
      </c>
      <c r="T1580" s="19"/>
      <c r="U1580" s="25"/>
      <c r="V1580" s="25"/>
      <c r="W1580" s="4"/>
      <c r="X1580" s="4"/>
      <c r="Y1580" s="4"/>
      <c r="Z1580" s="4"/>
    </row>
    <row r="1581" ht="15.0" hidden="1" customHeight="1">
      <c r="A1581" s="19" t="s">
        <v>12354</v>
      </c>
      <c r="B1581" s="19" t="s">
        <v>12355</v>
      </c>
      <c r="C1581" s="20" t="s">
        <v>1199</v>
      </c>
      <c r="D1581" s="20" t="s">
        <v>207</v>
      </c>
      <c r="E1581" s="20" t="s">
        <v>89</v>
      </c>
      <c r="F1581" s="21">
        <v>2014.0</v>
      </c>
      <c r="G1581" s="21" t="s">
        <v>12356</v>
      </c>
      <c r="H1581" s="23" t="s">
        <v>12357</v>
      </c>
      <c r="I1581" s="19"/>
      <c r="J1581" s="19"/>
      <c r="K1581" s="19"/>
      <c r="L1581" s="19"/>
      <c r="M1581" s="19" t="s">
        <v>110</v>
      </c>
      <c r="N1581" s="19"/>
      <c r="O1581" s="19"/>
      <c r="P1581" s="19"/>
      <c r="Q1581" s="25"/>
      <c r="R1581" s="25">
        <v>10.0</v>
      </c>
      <c r="S1581" s="19" t="s">
        <v>101</v>
      </c>
      <c r="T1581" s="19"/>
      <c r="U1581" s="25"/>
      <c r="V1581" s="25"/>
      <c r="W1581" s="4"/>
      <c r="X1581" s="4"/>
      <c r="Y1581" s="4"/>
      <c r="Z1581" s="4"/>
    </row>
    <row r="1582" ht="15.0" hidden="1" customHeight="1">
      <c r="A1582" s="19" t="s">
        <v>12358</v>
      </c>
      <c r="B1582" s="19" t="s">
        <v>12359</v>
      </c>
      <c r="C1582" s="20" t="s">
        <v>4784</v>
      </c>
      <c r="D1582" s="20" t="s">
        <v>1119</v>
      </c>
      <c r="E1582" s="20" t="s">
        <v>89</v>
      </c>
      <c r="F1582" s="21">
        <v>2002.0</v>
      </c>
      <c r="G1582" s="21" t="s">
        <v>12360</v>
      </c>
      <c r="H1582" s="30" t="s">
        <v>12361</v>
      </c>
      <c r="I1582" s="21" t="s">
        <v>12362</v>
      </c>
      <c r="J1582" s="24" t="s">
        <v>12363</v>
      </c>
      <c r="K1582" s="19"/>
      <c r="L1582" s="19"/>
      <c r="M1582" s="19" t="s">
        <v>110</v>
      </c>
      <c r="N1582" s="19"/>
      <c r="O1582" s="19"/>
      <c r="P1582" s="19"/>
      <c r="Q1582" s="25"/>
      <c r="R1582" s="25" t="s">
        <v>112</v>
      </c>
      <c r="S1582" s="19" t="s">
        <v>101</v>
      </c>
      <c r="T1582" s="19"/>
      <c r="U1582" s="25"/>
      <c r="V1582" s="25"/>
      <c r="W1582" s="4"/>
      <c r="X1582" s="4"/>
      <c r="Y1582" s="4"/>
      <c r="Z1582" s="4"/>
    </row>
    <row r="1583" ht="15.0" hidden="1" customHeight="1">
      <c r="A1583" s="19" t="s">
        <v>12364</v>
      </c>
      <c r="B1583" s="19" t="s">
        <v>12365</v>
      </c>
      <c r="C1583" s="20" t="s">
        <v>1307</v>
      </c>
      <c r="D1583" s="20" t="s">
        <v>1094</v>
      </c>
      <c r="E1583" s="20" t="s">
        <v>151</v>
      </c>
      <c r="F1583" s="21">
        <v>2016.0</v>
      </c>
      <c r="G1583" s="21" t="s">
        <v>12366</v>
      </c>
      <c r="H1583" s="23" t="s">
        <v>12367</v>
      </c>
      <c r="I1583" s="21" t="s">
        <v>12368</v>
      </c>
      <c r="J1583" s="24" t="s">
        <v>12369</v>
      </c>
      <c r="K1583" s="19" t="s">
        <v>12370</v>
      </c>
      <c r="L1583" s="24" t="s">
        <v>12371</v>
      </c>
      <c r="M1583" s="19" t="s">
        <v>110</v>
      </c>
      <c r="N1583" s="19"/>
      <c r="O1583" s="19" t="s">
        <v>371</v>
      </c>
      <c r="P1583" s="19"/>
      <c r="Q1583" s="25"/>
      <c r="R1583" s="25">
        <v>19.0</v>
      </c>
      <c r="S1583" s="19" t="s">
        <v>101</v>
      </c>
      <c r="T1583" s="19"/>
      <c r="U1583" s="25"/>
      <c r="V1583" s="25"/>
      <c r="W1583" s="4"/>
      <c r="X1583" s="4"/>
      <c r="Y1583" s="4"/>
      <c r="Z1583" s="4"/>
    </row>
    <row r="1584" ht="15.0" hidden="1" customHeight="1">
      <c r="A1584" s="19" t="s">
        <v>12372</v>
      </c>
      <c r="B1584" s="19"/>
      <c r="C1584" s="20" t="s">
        <v>12373</v>
      </c>
      <c r="D1584" s="26"/>
      <c r="E1584" s="20" t="s">
        <v>140</v>
      </c>
      <c r="F1584" s="21">
        <v>2005.0</v>
      </c>
      <c r="G1584" s="21" t="s">
        <v>12374</v>
      </c>
      <c r="H1584" s="23" t="s">
        <v>12375</v>
      </c>
      <c r="I1584" s="19"/>
      <c r="J1584" s="19"/>
      <c r="K1584" s="19"/>
      <c r="L1584" s="19"/>
      <c r="M1584" s="19" t="s">
        <v>110</v>
      </c>
      <c r="N1584" s="19"/>
      <c r="O1584" s="19"/>
      <c r="P1584" s="19"/>
      <c r="Q1584" s="25"/>
      <c r="R1584" s="39">
        <v>44106.0</v>
      </c>
      <c r="S1584" s="19" t="s">
        <v>101</v>
      </c>
      <c r="T1584" s="19"/>
      <c r="U1584" s="25"/>
      <c r="V1584" s="25"/>
      <c r="W1584" s="4"/>
      <c r="X1584" s="4"/>
      <c r="Y1584" s="4"/>
      <c r="Z1584" s="4"/>
    </row>
    <row r="1585" ht="15.0" hidden="1" customHeight="1">
      <c r="A1585" s="19" t="s">
        <v>12376</v>
      </c>
      <c r="B1585" s="19" t="s">
        <v>12377</v>
      </c>
      <c r="C1585" s="20" t="s">
        <v>596</v>
      </c>
      <c r="D1585" s="20" t="s">
        <v>597</v>
      </c>
      <c r="E1585" s="20" t="s">
        <v>460</v>
      </c>
      <c r="F1585" s="22">
        <v>39052.0</v>
      </c>
      <c r="G1585" s="21" t="s">
        <v>12378</v>
      </c>
      <c r="H1585" s="23" t="s">
        <v>12379</v>
      </c>
      <c r="I1585" s="21" t="s">
        <v>12380</v>
      </c>
      <c r="J1585" s="24" t="s">
        <v>12381</v>
      </c>
      <c r="K1585" s="19"/>
      <c r="L1585" s="19"/>
      <c r="M1585" s="19" t="s">
        <v>110</v>
      </c>
      <c r="N1585" s="19"/>
      <c r="O1585" s="19"/>
      <c r="P1585" s="19"/>
      <c r="Q1585" s="25"/>
      <c r="R1585" s="25">
        <v>42.0</v>
      </c>
      <c r="S1585" s="19" t="s">
        <v>101</v>
      </c>
      <c r="T1585" s="19"/>
      <c r="U1585" s="25"/>
      <c r="V1585" s="25"/>
      <c r="W1585" s="4"/>
      <c r="X1585" s="4"/>
      <c r="Y1585" s="4"/>
      <c r="Z1585" s="4"/>
    </row>
    <row r="1586" ht="15.0" customHeight="1">
      <c r="A1586" s="19" t="s">
        <v>12382</v>
      </c>
      <c r="B1586" s="19" t="s">
        <v>12383</v>
      </c>
      <c r="C1586" s="20" t="s">
        <v>6178</v>
      </c>
      <c r="D1586" s="20" t="s">
        <v>88</v>
      </c>
      <c r="E1586" s="21" t="s">
        <v>89</v>
      </c>
      <c r="F1586" s="21">
        <v>2012.0</v>
      </c>
      <c r="G1586" s="21" t="s">
        <v>12384</v>
      </c>
      <c r="H1586" s="23" t="s">
        <v>12385</v>
      </c>
      <c r="I1586" s="21" t="s">
        <v>12386</v>
      </c>
      <c r="J1586" s="24" t="s">
        <v>12387</v>
      </c>
      <c r="K1586" s="19" t="s">
        <v>12388</v>
      </c>
      <c r="L1586" s="24" t="s">
        <v>12389</v>
      </c>
      <c r="M1586" s="19" t="s">
        <v>96</v>
      </c>
      <c r="N1586" s="19" t="s">
        <v>12390</v>
      </c>
      <c r="O1586" s="19" t="s">
        <v>2296</v>
      </c>
      <c r="P1586" s="19" t="s">
        <v>12391</v>
      </c>
      <c r="Q1586" s="25" t="s">
        <v>12392</v>
      </c>
      <c r="R1586" s="29">
        <v>2287.0</v>
      </c>
      <c r="S1586" s="19" t="s">
        <v>101</v>
      </c>
      <c r="T1586" s="19"/>
      <c r="U1586" s="25"/>
      <c r="V1586" s="25"/>
      <c r="W1586" s="4"/>
      <c r="X1586" s="4"/>
      <c r="Y1586" s="4"/>
      <c r="Z1586" s="4"/>
    </row>
    <row r="1587" ht="15.0" hidden="1" customHeight="1">
      <c r="A1587" s="19" t="s">
        <v>12393</v>
      </c>
      <c r="B1587" s="19" t="s">
        <v>12394</v>
      </c>
      <c r="C1587" s="20" t="s">
        <v>124</v>
      </c>
      <c r="D1587" s="20" t="s">
        <v>125</v>
      </c>
      <c r="E1587" s="20" t="s">
        <v>126</v>
      </c>
      <c r="F1587" s="21">
        <v>2005.0</v>
      </c>
      <c r="G1587" s="21" t="s">
        <v>12395</v>
      </c>
      <c r="H1587" s="30" t="s">
        <v>12396</v>
      </c>
      <c r="I1587" s="21" t="s">
        <v>12397</v>
      </c>
      <c r="J1587" s="24" t="s">
        <v>12398</v>
      </c>
      <c r="K1587" s="19" t="s">
        <v>12399</v>
      </c>
      <c r="L1587" s="24" t="s">
        <v>12400</v>
      </c>
      <c r="M1587" s="19" t="s">
        <v>110</v>
      </c>
      <c r="N1587" s="19"/>
      <c r="O1587" s="19" t="s">
        <v>221</v>
      </c>
      <c r="P1587" s="19"/>
      <c r="Q1587" s="25"/>
      <c r="R1587" s="25">
        <v>250.0</v>
      </c>
      <c r="S1587" s="19" t="s">
        <v>101</v>
      </c>
      <c r="T1587" s="19"/>
      <c r="U1587" s="25"/>
      <c r="V1587" s="25"/>
      <c r="W1587" s="4"/>
      <c r="X1587" s="4"/>
      <c r="Y1587" s="4"/>
      <c r="Z1587" s="4"/>
    </row>
    <row r="1588" ht="15.0" hidden="1" customHeight="1">
      <c r="A1588" s="19" t="s">
        <v>12401</v>
      </c>
      <c r="B1588" s="19" t="s">
        <v>12402</v>
      </c>
      <c r="C1588" s="20" t="s">
        <v>12403</v>
      </c>
      <c r="D1588" s="20" t="s">
        <v>138</v>
      </c>
      <c r="E1588" s="20" t="s">
        <v>140</v>
      </c>
      <c r="F1588" s="21">
        <v>2007.0</v>
      </c>
      <c r="G1588" s="21" t="s">
        <v>12404</v>
      </c>
      <c r="H1588" s="23" t="s">
        <v>12405</v>
      </c>
      <c r="I1588" s="21" t="s">
        <v>12406</v>
      </c>
      <c r="J1588" s="24" t="s">
        <v>12407</v>
      </c>
      <c r="K1588" s="19"/>
      <c r="L1588" s="19"/>
      <c r="M1588" s="19" t="s">
        <v>110</v>
      </c>
      <c r="N1588" s="19"/>
      <c r="O1588" s="19"/>
      <c r="P1588" s="19"/>
      <c r="Q1588" s="25"/>
      <c r="R1588" s="25"/>
      <c r="S1588" s="19" t="s">
        <v>101</v>
      </c>
      <c r="T1588" s="19"/>
      <c r="U1588" s="25"/>
      <c r="V1588" s="25"/>
      <c r="W1588" s="4"/>
      <c r="X1588" s="4"/>
      <c r="Y1588" s="4"/>
      <c r="Z1588" s="4"/>
    </row>
    <row r="1589" ht="15.0" hidden="1" customHeight="1">
      <c r="A1589" s="19" t="s">
        <v>12408</v>
      </c>
      <c r="B1589" s="19" t="s">
        <v>12409</v>
      </c>
      <c r="C1589" s="20" t="s">
        <v>1319</v>
      </c>
      <c r="D1589" s="20" t="s">
        <v>364</v>
      </c>
      <c r="E1589" s="20" t="s">
        <v>89</v>
      </c>
      <c r="F1589" s="21">
        <v>2002.0</v>
      </c>
      <c r="G1589" s="21" t="s">
        <v>12410</v>
      </c>
      <c r="H1589" s="23" t="s">
        <v>12411</v>
      </c>
      <c r="I1589" s="21" t="s">
        <v>12412</v>
      </c>
      <c r="J1589" s="24" t="s">
        <v>12413</v>
      </c>
      <c r="K1589" s="19" t="s">
        <v>12414</v>
      </c>
      <c r="L1589" s="19"/>
      <c r="M1589" s="19" t="s">
        <v>110</v>
      </c>
      <c r="N1589" s="19"/>
      <c r="O1589" s="19" t="s">
        <v>244</v>
      </c>
      <c r="P1589" s="19" t="s">
        <v>4920</v>
      </c>
      <c r="Q1589" s="25"/>
      <c r="R1589" s="25">
        <v>89.0</v>
      </c>
      <c r="S1589" s="19" t="s">
        <v>101</v>
      </c>
      <c r="T1589" s="19"/>
      <c r="U1589" s="25"/>
      <c r="V1589" s="25"/>
      <c r="W1589" s="4"/>
      <c r="X1589" s="4"/>
      <c r="Y1589" s="4"/>
      <c r="Z1589" s="4"/>
    </row>
    <row r="1590" ht="15.0" hidden="1" customHeight="1">
      <c r="A1590" s="19" t="s">
        <v>12415</v>
      </c>
      <c r="B1590" s="19" t="s">
        <v>12416</v>
      </c>
      <c r="C1590" s="20" t="s">
        <v>819</v>
      </c>
      <c r="D1590" s="21" t="s">
        <v>364</v>
      </c>
      <c r="E1590" s="20" t="s">
        <v>89</v>
      </c>
      <c r="F1590" s="21">
        <v>2001.0</v>
      </c>
      <c r="G1590" s="21" t="s">
        <v>12417</v>
      </c>
      <c r="H1590" s="23" t="s">
        <v>12418</v>
      </c>
      <c r="I1590" s="21" t="s">
        <v>12419</v>
      </c>
      <c r="J1590" s="24" t="s">
        <v>12420</v>
      </c>
      <c r="K1590" s="19"/>
      <c r="L1590" s="19"/>
      <c r="M1590" s="19" t="s">
        <v>110</v>
      </c>
      <c r="N1590" s="19"/>
      <c r="O1590" s="19"/>
      <c r="P1590" s="19"/>
      <c r="Q1590" s="25"/>
      <c r="R1590" s="25" t="s">
        <v>112</v>
      </c>
      <c r="S1590" s="19" t="s">
        <v>101</v>
      </c>
      <c r="T1590" s="19"/>
      <c r="U1590" s="25"/>
      <c r="V1590" s="25"/>
      <c r="W1590" s="4"/>
      <c r="X1590" s="4"/>
      <c r="Y1590" s="4"/>
      <c r="Z1590" s="4"/>
    </row>
    <row r="1591" ht="15.0" hidden="1" customHeight="1">
      <c r="A1591" s="19" t="s">
        <v>12421</v>
      </c>
      <c r="B1591" s="19" t="s">
        <v>12422</v>
      </c>
      <c r="C1591" s="20" t="s">
        <v>12423</v>
      </c>
      <c r="D1591" s="20" t="s">
        <v>88</v>
      </c>
      <c r="E1591" s="20" t="s">
        <v>89</v>
      </c>
      <c r="F1591" s="21">
        <v>2008.0</v>
      </c>
      <c r="G1591" s="21" t="s">
        <v>12424</v>
      </c>
      <c r="H1591" s="23" t="s">
        <v>12425</v>
      </c>
      <c r="I1591" s="21" t="s">
        <v>12426</v>
      </c>
      <c r="J1591" s="24" t="s">
        <v>12427</v>
      </c>
      <c r="K1591" s="19"/>
      <c r="L1591" s="19"/>
      <c r="M1591" s="19" t="s">
        <v>110</v>
      </c>
      <c r="N1591" s="19"/>
      <c r="O1591" s="19"/>
      <c r="P1591" s="19"/>
      <c r="Q1591" s="25"/>
      <c r="R1591" s="25" t="s">
        <v>112</v>
      </c>
      <c r="S1591" s="19" t="s">
        <v>101</v>
      </c>
      <c r="T1591" s="19"/>
      <c r="U1591" s="25"/>
      <c r="V1591" s="25"/>
      <c r="W1591" s="4"/>
      <c r="X1591" s="4"/>
      <c r="Y1591" s="4"/>
      <c r="Z1591" s="4"/>
    </row>
    <row r="1592" ht="15.0" hidden="1" customHeight="1">
      <c r="A1592" s="19" t="s">
        <v>12428</v>
      </c>
      <c r="B1592" s="19" t="s">
        <v>12429</v>
      </c>
      <c r="C1592" s="20" t="s">
        <v>1169</v>
      </c>
      <c r="D1592" s="20" t="s">
        <v>88</v>
      </c>
      <c r="E1592" s="20" t="s">
        <v>89</v>
      </c>
      <c r="F1592" s="22">
        <v>37308.0</v>
      </c>
      <c r="G1592" s="19"/>
      <c r="H1592" s="23" t="s">
        <v>12430</v>
      </c>
      <c r="I1592" s="21" t="s">
        <v>12431</v>
      </c>
      <c r="J1592" s="24" t="s">
        <v>12432</v>
      </c>
      <c r="K1592" s="19" t="s">
        <v>12433</v>
      </c>
      <c r="L1592" s="24" t="s">
        <v>12434</v>
      </c>
      <c r="M1592" s="19" t="s">
        <v>110</v>
      </c>
      <c r="N1592" s="19"/>
      <c r="O1592" s="19" t="s">
        <v>182</v>
      </c>
      <c r="P1592" s="19" t="s">
        <v>5966</v>
      </c>
      <c r="Q1592" s="25"/>
      <c r="R1592" s="25">
        <v>90.0</v>
      </c>
      <c r="S1592" s="19" t="s">
        <v>101</v>
      </c>
      <c r="T1592" s="19"/>
      <c r="U1592" s="25"/>
      <c r="V1592" s="25"/>
      <c r="W1592" s="4"/>
      <c r="X1592" s="4"/>
      <c r="Y1592" s="4"/>
      <c r="Z1592" s="4"/>
    </row>
    <row r="1593" ht="15.0" hidden="1" customHeight="1">
      <c r="A1593" s="19" t="s">
        <v>12435</v>
      </c>
      <c r="B1593" s="19" t="s">
        <v>12436</v>
      </c>
      <c r="C1593" s="20" t="s">
        <v>12437</v>
      </c>
      <c r="D1593" s="20" t="s">
        <v>5040</v>
      </c>
      <c r="E1593" s="20" t="s">
        <v>89</v>
      </c>
      <c r="F1593" s="21">
        <v>2008.0</v>
      </c>
      <c r="G1593" s="21" t="s">
        <v>12438</v>
      </c>
      <c r="H1593" s="49" t="s">
        <v>12439</v>
      </c>
      <c r="I1593" s="21" t="s">
        <v>12440</v>
      </c>
      <c r="J1593" s="24" t="s">
        <v>12441</v>
      </c>
      <c r="K1593" s="19" t="s">
        <v>12442</v>
      </c>
      <c r="L1593" s="24" t="s">
        <v>12443</v>
      </c>
      <c r="M1593" s="19" t="s">
        <v>110</v>
      </c>
      <c r="N1593" s="19"/>
      <c r="O1593" s="19"/>
      <c r="P1593" s="19"/>
      <c r="Q1593" s="25"/>
      <c r="R1593" s="25" t="s">
        <v>112</v>
      </c>
      <c r="S1593" s="19" t="s">
        <v>101</v>
      </c>
      <c r="T1593" s="19"/>
      <c r="U1593" s="25"/>
      <c r="V1593" s="25"/>
      <c r="W1593" s="4"/>
      <c r="X1593" s="4"/>
      <c r="Y1593" s="4"/>
      <c r="Z1593" s="4"/>
    </row>
    <row r="1594" ht="15.0" hidden="1" customHeight="1">
      <c r="A1594" s="19" t="s">
        <v>12444</v>
      </c>
      <c r="B1594" s="19" t="s">
        <v>12445</v>
      </c>
      <c r="C1594" s="20" t="s">
        <v>12446</v>
      </c>
      <c r="D1594" s="20" t="s">
        <v>10551</v>
      </c>
      <c r="E1594" s="20" t="s">
        <v>89</v>
      </c>
      <c r="F1594" s="21">
        <v>2004.0</v>
      </c>
      <c r="G1594" s="21" t="s">
        <v>12447</v>
      </c>
      <c r="H1594" s="23" t="s">
        <v>12448</v>
      </c>
      <c r="I1594" s="21" t="s">
        <v>12449</v>
      </c>
      <c r="J1594" s="24" t="s">
        <v>12450</v>
      </c>
      <c r="K1594" s="19"/>
      <c r="L1594" s="19"/>
      <c r="M1594" s="19" t="s">
        <v>110</v>
      </c>
      <c r="N1594" s="19"/>
      <c r="O1594" s="19"/>
      <c r="P1594" s="19"/>
      <c r="Q1594" s="25"/>
      <c r="R1594" s="25" t="s">
        <v>112</v>
      </c>
      <c r="S1594" s="19" t="s">
        <v>101</v>
      </c>
      <c r="T1594" s="19"/>
      <c r="U1594" s="25"/>
      <c r="V1594" s="25"/>
      <c r="W1594" s="4"/>
      <c r="X1594" s="4"/>
      <c r="Y1594" s="4"/>
      <c r="Z1594" s="4"/>
    </row>
    <row r="1595" ht="15.0" hidden="1" customHeight="1">
      <c r="A1595" s="19" t="s">
        <v>12451</v>
      </c>
      <c r="B1595" s="19" t="s">
        <v>12452</v>
      </c>
      <c r="C1595" s="20" t="s">
        <v>115</v>
      </c>
      <c r="D1595" s="20" t="s">
        <v>115</v>
      </c>
      <c r="E1595" s="20" t="s">
        <v>89</v>
      </c>
      <c r="F1595" s="21">
        <v>2013.0</v>
      </c>
      <c r="G1595" s="21" t="s">
        <v>12453</v>
      </c>
      <c r="H1595" s="23" t="s">
        <v>12454</v>
      </c>
      <c r="I1595" s="21" t="s">
        <v>12455</v>
      </c>
      <c r="J1595" s="24" t="s">
        <v>12456</v>
      </c>
      <c r="K1595" s="19" t="s">
        <v>12457</v>
      </c>
      <c r="L1595" s="24" t="s">
        <v>12458</v>
      </c>
      <c r="M1595" s="19" t="s">
        <v>110</v>
      </c>
      <c r="N1595" s="19"/>
      <c r="O1595" s="19" t="s">
        <v>635</v>
      </c>
      <c r="P1595" s="19" t="s">
        <v>12459</v>
      </c>
      <c r="Q1595" s="25"/>
      <c r="R1595" s="25">
        <v>240.0</v>
      </c>
      <c r="S1595" s="19" t="s">
        <v>101</v>
      </c>
      <c r="T1595" s="19"/>
      <c r="U1595" s="25"/>
      <c r="V1595" s="25"/>
      <c r="W1595" s="4"/>
      <c r="X1595" s="4"/>
      <c r="Y1595" s="4"/>
      <c r="Z1595" s="4"/>
    </row>
    <row r="1596" ht="15.0" hidden="1" customHeight="1">
      <c r="A1596" s="19" t="s">
        <v>12460</v>
      </c>
      <c r="B1596" s="19"/>
      <c r="C1596" s="20" t="s">
        <v>5670</v>
      </c>
      <c r="D1596" s="21" t="s">
        <v>1119</v>
      </c>
      <c r="E1596" s="21" t="s">
        <v>89</v>
      </c>
      <c r="F1596" s="21">
        <v>1999.0</v>
      </c>
      <c r="G1596" s="21" t="s">
        <v>12461</v>
      </c>
      <c r="H1596" s="23" t="s">
        <v>12462</v>
      </c>
      <c r="I1596" s="21" t="s">
        <v>12463</v>
      </c>
      <c r="J1596" s="19"/>
      <c r="K1596" s="19"/>
      <c r="L1596" s="19"/>
      <c r="M1596" s="19" t="s">
        <v>110</v>
      </c>
      <c r="N1596" s="19"/>
      <c r="O1596" s="19"/>
      <c r="P1596" s="19"/>
      <c r="Q1596" s="25"/>
      <c r="R1596" s="39">
        <v>44106.0</v>
      </c>
      <c r="S1596" s="19" t="s">
        <v>101</v>
      </c>
      <c r="T1596" s="19"/>
      <c r="U1596" s="25"/>
      <c r="V1596" s="25"/>
      <c r="W1596" s="4"/>
      <c r="X1596" s="4"/>
      <c r="Y1596" s="4"/>
      <c r="Z1596" s="4"/>
    </row>
    <row r="1597" ht="15.0" hidden="1" customHeight="1">
      <c r="A1597" s="19" t="s">
        <v>12464</v>
      </c>
      <c r="B1597" s="19" t="s">
        <v>12465</v>
      </c>
      <c r="C1597" s="20" t="s">
        <v>1169</v>
      </c>
      <c r="D1597" s="20" t="s">
        <v>88</v>
      </c>
      <c r="E1597" s="20" t="s">
        <v>89</v>
      </c>
      <c r="F1597" s="21">
        <v>2004.0</v>
      </c>
      <c r="G1597" s="21" t="s">
        <v>12466</v>
      </c>
      <c r="H1597" s="23" t="s">
        <v>12467</v>
      </c>
      <c r="I1597" s="21" t="s">
        <v>12468</v>
      </c>
      <c r="J1597" s="24" t="s">
        <v>12469</v>
      </c>
      <c r="K1597" s="19" t="s">
        <v>12470</v>
      </c>
      <c r="L1597" s="24" t="s">
        <v>12471</v>
      </c>
      <c r="M1597" s="19" t="s">
        <v>110</v>
      </c>
      <c r="N1597" s="19"/>
      <c r="O1597" s="19"/>
      <c r="P1597" s="19"/>
      <c r="Q1597" s="25" t="s">
        <v>12472</v>
      </c>
      <c r="R1597" s="25">
        <v>14.0</v>
      </c>
      <c r="S1597" s="19" t="s">
        <v>101</v>
      </c>
      <c r="T1597" s="19"/>
      <c r="U1597" s="25"/>
      <c r="V1597" s="25"/>
      <c r="W1597" s="4"/>
      <c r="X1597" s="4"/>
      <c r="Y1597" s="4"/>
      <c r="Z1597" s="4"/>
    </row>
    <row r="1598" ht="15.0" hidden="1" customHeight="1">
      <c r="A1598" s="19" t="s">
        <v>12473</v>
      </c>
      <c r="B1598" s="19"/>
      <c r="C1598" s="20" t="s">
        <v>858</v>
      </c>
      <c r="D1598" s="26"/>
      <c r="E1598" s="20" t="s">
        <v>860</v>
      </c>
      <c r="F1598" s="21">
        <v>2006.0</v>
      </c>
      <c r="G1598" s="21" t="s">
        <v>12474</v>
      </c>
      <c r="H1598" s="30" t="s">
        <v>12475</v>
      </c>
      <c r="I1598" s="21" t="s">
        <v>12476</v>
      </c>
      <c r="J1598" s="24" t="s">
        <v>12477</v>
      </c>
      <c r="K1598" s="19"/>
      <c r="L1598" s="19"/>
      <c r="M1598" s="19" t="s">
        <v>110</v>
      </c>
      <c r="N1598" s="19"/>
      <c r="O1598" s="19"/>
      <c r="P1598" s="19"/>
      <c r="Q1598" s="25"/>
      <c r="R1598" s="25"/>
      <c r="S1598" s="19" t="s">
        <v>101</v>
      </c>
      <c r="T1598" s="19"/>
      <c r="U1598" s="25"/>
      <c r="V1598" s="25"/>
      <c r="W1598" s="4"/>
      <c r="X1598" s="4"/>
      <c r="Y1598" s="4"/>
      <c r="Z1598" s="4"/>
    </row>
    <row r="1599" ht="15.0" hidden="1" customHeight="1">
      <c r="A1599" s="19" t="s">
        <v>12478</v>
      </c>
      <c r="B1599" s="19" t="s">
        <v>12479</v>
      </c>
      <c r="C1599" s="20" t="s">
        <v>12480</v>
      </c>
      <c r="D1599" s="20" t="s">
        <v>1094</v>
      </c>
      <c r="E1599" s="20" t="s">
        <v>151</v>
      </c>
      <c r="F1599" s="66">
        <v>2012.0</v>
      </c>
      <c r="G1599" s="66" t="s">
        <v>12481</v>
      </c>
      <c r="H1599" s="104" t="s">
        <v>12482</v>
      </c>
      <c r="I1599" s="66" t="s">
        <v>12483</v>
      </c>
      <c r="J1599" s="24" t="s">
        <v>12484</v>
      </c>
      <c r="K1599" s="19" t="s">
        <v>12485</v>
      </c>
      <c r="L1599" s="24" t="s">
        <v>12486</v>
      </c>
      <c r="M1599" s="19" t="s">
        <v>110</v>
      </c>
      <c r="N1599" s="19"/>
      <c r="O1599" s="19"/>
      <c r="P1599" s="19"/>
      <c r="Q1599" s="25" t="s">
        <v>158</v>
      </c>
      <c r="R1599" s="25">
        <v>40.0</v>
      </c>
      <c r="S1599" s="19" t="s">
        <v>101</v>
      </c>
      <c r="T1599" s="19"/>
      <c r="U1599" s="25"/>
      <c r="V1599" s="25"/>
      <c r="W1599" s="4"/>
      <c r="X1599" s="4"/>
      <c r="Y1599" s="4"/>
      <c r="Z1599" s="4"/>
    </row>
    <row r="1600" ht="15.0" hidden="1" customHeight="1">
      <c r="A1600" s="19" t="s">
        <v>12487</v>
      </c>
      <c r="B1600" s="19" t="s">
        <v>12488</v>
      </c>
      <c r="C1600" s="20" t="s">
        <v>540</v>
      </c>
      <c r="D1600" s="20" t="s">
        <v>188</v>
      </c>
      <c r="E1600" s="32" t="s">
        <v>89</v>
      </c>
      <c r="F1600" s="21">
        <v>2017.0</v>
      </c>
      <c r="G1600" s="21" t="s">
        <v>12489</v>
      </c>
      <c r="H1600" s="23" t="s">
        <v>12490</v>
      </c>
      <c r="I1600" s="21" t="s">
        <v>12491</v>
      </c>
      <c r="J1600" s="24" t="s">
        <v>12492</v>
      </c>
      <c r="K1600" s="19" t="s">
        <v>12493</v>
      </c>
      <c r="L1600" s="24" t="s">
        <v>12494</v>
      </c>
      <c r="M1600" s="19" t="s">
        <v>110</v>
      </c>
      <c r="N1600" s="19"/>
      <c r="O1600" s="19" t="s">
        <v>133</v>
      </c>
      <c r="P1600" s="19" t="s">
        <v>212</v>
      </c>
      <c r="Q1600" s="25" t="s">
        <v>223</v>
      </c>
      <c r="R1600" s="25">
        <v>17.0</v>
      </c>
      <c r="S1600" s="19" t="s">
        <v>101</v>
      </c>
      <c r="T1600" s="19"/>
      <c r="U1600" s="25"/>
      <c r="V1600" s="25"/>
      <c r="W1600" s="4"/>
      <c r="X1600" s="4"/>
      <c r="Y1600" s="4"/>
      <c r="Z1600" s="4"/>
    </row>
    <row r="1601" ht="15.0" hidden="1" customHeight="1">
      <c r="A1601" s="19" t="s">
        <v>12495</v>
      </c>
      <c r="B1601" s="19" t="s">
        <v>12496</v>
      </c>
      <c r="C1601" s="20" t="s">
        <v>399</v>
      </c>
      <c r="D1601" s="20" t="s">
        <v>400</v>
      </c>
      <c r="E1601" s="20" t="s">
        <v>89</v>
      </c>
      <c r="F1601" s="21">
        <v>2000.0</v>
      </c>
      <c r="G1601" s="21" t="s">
        <v>12497</v>
      </c>
      <c r="H1601" s="23" t="s">
        <v>12498</v>
      </c>
      <c r="I1601" s="21" t="s">
        <v>12499</v>
      </c>
      <c r="J1601" s="24" t="s">
        <v>12500</v>
      </c>
      <c r="K1601" s="19" t="s">
        <v>12501</v>
      </c>
      <c r="L1601" s="24" t="s">
        <v>12502</v>
      </c>
      <c r="M1601" s="19" t="s">
        <v>110</v>
      </c>
      <c r="N1601" s="19"/>
      <c r="O1601" s="19"/>
      <c r="P1601" s="19"/>
      <c r="Q1601" s="25" t="s">
        <v>12503</v>
      </c>
      <c r="R1601" s="25">
        <v>400.0</v>
      </c>
      <c r="S1601" s="19" t="s">
        <v>101</v>
      </c>
      <c r="T1601" s="19"/>
      <c r="U1601" s="25"/>
      <c r="V1601" s="25"/>
      <c r="W1601" s="4"/>
      <c r="X1601" s="4"/>
      <c r="Y1601" s="4"/>
      <c r="Z1601" s="4"/>
    </row>
    <row r="1602" ht="15.0" hidden="1" customHeight="1">
      <c r="A1602" s="19" t="s">
        <v>12504</v>
      </c>
      <c r="B1602" s="19" t="s">
        <v>12505</v>
      </c>
      <c r="C1602" s="20" t="s">
        <v>12506</v>
      </c>
      <c r="D1602" s="20" t="s">
        <v>920</v>
      </c>
      <c r="E1602" s="20" t="s">
        <v>89</v>
      </c>
      <c r="F1602" s="19"/>
      <c r="G1602" s="21" t="s">
        <v>12507</v>
      </c>
      <c r="H1602" s="23" t="s">
        <v>12508</v>
      </c>
      <c r="I1602" s="19"/>
      <c r="J1602" s="19"/>
      <c r="K1602" s="19"/>
      <c r="L1602" s="19"/>
      <c r="M1602" s="19" t="s">
        <v>110</v>
      </c>
      <c r="N1602" s="19"/>
      <c r="O1602" s="19"/>
      <c r="P1602" s="19"/>
      <c r="Q1602" s="25" t="s">
        <v>827</v>
      </c>
      <c r="R1602" s="25">
        <v>45.0</v>
      </c>
      <c r="S1602" s="19" t="s">
        <v>101</v>
      </c>
      <c r="T1602" s="19"/>
      <c r="U1602" s="25"/>
      <c r="V1602" s="25"/>
      <c r="W1602" s="4"/>
      <c r="X1602" s="4"/>
      <c r="Y1602" s="4"/>
      <c r="Z1602" s="4"/>
    </row>
    <row r="1603" ht="15.0" hidden="1" customHeight="1">
      <c r="A1603" s="19" t="s">
        <v>12509</v>
      </c>
      <c r="B1603" s="24" t="s">
        <v>12510</v>
      </c>
      <c r="C1603" s="20" t="s">
        <v>12511</v>
      </c>
      <c r="D1603" s="20" t="s">
        <v>352</v>
      </c>
      <c r="E1603" s="20" t="s">
        <v>89</v>
      </c>
      <c r="F1603" s="21">
        <v>1994.0</v>
      </c>
      <c r="G1603" s="21" t="s">
        <v>12512</v>
      </c>
      <c r="H1603" s="23" t="s">
        <v>12513</v>
      </c>
      <c r="I1603" s="19"/>
      <c r="J1603" s="19"/>
      <c r="K1603" s="19"/>
      <c r="L1603" s="19"/>
      <c r="M1603" s="19" t="s">
        <v>110</v>
      </c>
      <c r="N1603" s="19"/>
      <c r="O1603" s="19"/>
      <c r="P1603" s="19"/>
      <c r="Q1603" s="25"/>
      <c r="R1603" s="25"/>
      <c r="S1603" s="19"/>
      <c r="T1603" s="19"/>
      <c r="U1603" s="25"/>
      <c r="V1603" s="25"/>
      <c r="W1603" s="4"/>
      <c r="X1603" s="4"/>
      <c r="Y1603" s="4"/>
      <c r="Z1603" s="4"/>
    </row>
    <row r="1604" ht="15.0" hidden="1" customHeight="1">
      <c r="A1604" s="19" t="s">
        <v>12514</v>
      </c>
      <c r="B1604" s="19" t="s">
        <v>12452</v>
      </c>
      <c r="C1604" s="20" t="s">
        <v>115</v>
      </c>
      <c r="D1604" s="20" t="s">
        <v>115</v>
      </c>
      <c r="E1604" s="20" t="s">
        <v>89</v>
      </c>
      <c r="F1604" s="21">
        <v>2013.0</v>
      </c>
      <c r="G1604" s="21" t="s">
        <v>12453</v>
      </c>
      <c r="H1604" s="23" t="s">
        <v>12454</v>
      </c>
      <c r="I1604" s="21" t="s">
        <v>12455</v>
      </c>
      <c r="J1604" s="24" t="s">
        <v>12456</v>
      </c>
      <c r="K1604" s="19" t="s">
        <v>12457</v>
      </c>
      <c r="L1604" s="24" t="s">
        <v>12515</v>
      </c>
      <c r="M1604" s="19" t="s">
        <v>110</v>
      </c>
      <c r="N1604" s="19"/>
      <c r="O1604" s="19" t="s">
        <v>264</v>
      </c>
      <c r="P1604" s="19" t="s">
        <v>12516</v>
      </c>
      <c r="Q1604" s="25" t="s">
        <v>12517</v>
      </c>
      <c r="R1604" s="25">
        <v>250.0</v>
      </c>
      <c r="S1604" s="19" t="s">
        <v>101</v>
      </c>
      <c r="T1604" s="19"/>
      <c r="U1604" s="25"/>
      <c r="V1604" s="25"/>
      <c r="W1604" s="4"/>
      <c r="X1604" s="4"/>
      <c r="Y1604" s="4"/>
      <c r="Z1604" s="4"/>
    </row>
    <row r="1605" ht="15.0" hidden="1" customHeight="1">
      <c r="A1605" s="19" t="s">
        <v>12518</v>
      </c>
      <c r="B1605" s="19" t="s">
        <v>12519</v>
      </c>
      <c r="C1605" s="20" t="s">
        <v>12520</v>
      </c>
      <c r="D1605" s="20" t="s">
        <v>188</v>
      </c>
      <c r="E1605" s="32" t="s">
        <v>89</v>
      </c>
      <c r="F1605" s="21">
        <v>2008.0</v>
      </c>
      <c r="G1605" s="21" t="s">
        <v>12521</v>
      </c>
      <c r="H1605" s="30" t="s">
        <v>12522</v>
      </c>
      <c r="I1605" s="21" t="s">
        <v>12523</v>
      </c>
      <c r="J1605" s="24" t="s">
        <v>12524</v>
      </c>
      <c r="K1605" s="19" t="s">
        <v>12525</v>
      </c>
      <c r="L1605" s="24" t="s">
        <v>12526</v>
      </c>
      <c r="M1605" s="19" t="s">
        <v>110</v>
      </c>
      <c r="N1605" s="19"/>
      <c r="O1605" s="19" t="s">
        <v>264</v>
      </c>
      <c r="P1605" s="19" t="s">
        <v>12527</v>
      </c>
      <c r="Q1605" s="25" t="s">
        <v>12528</v>
      </c>
      <c r="R1605" s="25">
        <v>500.0</v>
      </c>
      <c r="S1605" s="19" t="s">
        <v>101</v>
      </c>
      <c r="T1605" s="19"/>
      <c r="U1605" s="25"/>
      <c r="V1605" s="25"/>
      <c r="W1605" s="4"/>
      <c r="X1605" s="4"/>
      <c r="Y1605" s="4"/>
      <c r="Z1605" s="4"/>
    </row>
    <row r="1606" ht="15.0" hidden="1" customHeight="1">
      <c r="A1606" s="19" t="s">
        <v>12529</v>
      </c>
      <c r="B1606" s="19" t="s">
        <v>12530</v>
      </c>
      <c r="C1606" s="20" t="s">
        <v>1454</v>
      </c>
      <c r="D1606" s="20" t="s">
        <v>1455</v>
      </c>
      <c r="E1606" s="20" t="s">
        <v>89</v>
      </c>
      <c r="F1606" s="21">
        <v>2009.0</v>
      </c>
      <c r="G1606" s="21" t="s">
        <v>12531</v>
      </c>
      <c r="H1606" s="23" t="s">
        <v>12532</v>
      </c>
      <c r="I1606" s="21" t="s">
        <v>12533</v>
      </c>
      <c r="J1606" s="24" t="s">
        <v>12534</v>
      </c>
      <c r="K1606" s="19"/>
      <c r="L1606" s="19"/>
      <c r="M1606" s="19" t="s">
        <v>110</v>
      </c>
      <c r="N1606" s="19"/>
      <c r="O1606" s="19" t="s">
        <v>5802</v>
      </c>
      <c r="P1606" s="19" t="s">
        <v>2108</v>
      </c>
      <c r="Q1606" s="25" t="s">
        <v>203</v>
      </c>
      <c r="R1606" s="25" t="s">
        <v>112</v>
      </c>
      <c r="S1606" s="19" t="s">
        <v>101</v>
      </c>
      <c r="T1606" s="19"/>
      <c r="U1606" s="25"/>
      <c r="V1606" s="25"/>
      <c r="W1606" s="4"/>
      <c r="X1606" s="4"/>
      <c r="Y1606" s="4"/>
      <c r="Z1606" s="4"/>
    </row>
    <row r="1607" ht="15.0" hidden="1" customHeight="1">
      <c r="A1607" s="19" t="s">
        <v>12535</v>
      </c>
      <c r="B1607" s="19" t="s">
        <v>12536</v>
      </c>
      <c r="C1607" s="20" t="s">
        <v>12537</v>
      </c>
      <c r="D1607" s="21" t="s">
        <v>3620</v>
      </c>
      <c r="E1607" s="21" t="s">
        <v>3621</v>
      </c>
      <c r="F1607" s="21">
        <v>2005.0</v>
      </c>
      <c r="G1607" s="21" t="s">
        <v>12538</v>
      </c>
      <c r="H1607" s="30" t="s">
        <v>12539</v>
      </c>
      <c r="I1607" s="19"/>
      <c r="J1607" s="19"/>
      <c r="K1607" s="19"/>
      <c r="L1607" s="19"/>
      <c r="M1607" s="19" t="s">
        <v>110</v>
      </c>
      <c r="N1607" s="19"/>
      <c r="O1607" s="19"/>
      <c r="P1607" s="19"/>
      <c r="Q1607" s="25" t="s">
        <v>827</v>
      </c>
      <c r="R1607" s="25" t="s">
        <v>1089</v>
      </c>
      <c r="S1607" s="19" t="s">
        <v>101</v>
      </c>
      <c r="T1607" s="19"/>
      <c r="U1607" s="25"/>
      <c r="V1607" s="25"/>
      <c r="W1607" s="4"/>
      <c r="X1607" s="4"/>
      <c r="Y1607" s="4"/>
      <c r="Z1607" s="4"/>
    </row>
    <row r="1608" ht="15.0" hidden="1" customHeight="1">
      <c r="A1608" s="19" t="s">
        <v>12540</v>
      </c>
      <c r="B1608" s="19" t="s">
        <v>12540</v>
      </c>
      <c r="C1608" s="20" t="s">
        <v>12541</v>
      </c>
      <c r="D1608" s="20" t="s">
        <v>364</v>
      </c>
      <c r="E1608" s="32" t="s">
        <v>89</v>
      </c>
      <c r="F1608" s="21">
        <v>2006.0</v>
      </c>
      <c r="G1608" s="21" t="s">
        <v>12542</v>
      </c>
      <c r="H1608" s="23" t="s">
        <v>12543</v>
      </c>
      <c r="I1608" s="21" t="s">
        <v>12544</v>
      </c>
      <c r="J1608" s="24" t="s">
        <v>12545</v>
      </c>
      <c r="K1608" s="19" t="s">
        <v>12546</v>
      </c>
      <c r="L1608" s="24" t="s">
        <v>12547</v>
      </c>
      <c r="M1608" s="19" t="s">
        <v>110</v>
      </c>
      <c r="N1608" s="19"/>
      <c r="O1608" s="19" t="s">
        <v>133</v>
      </c>
      <c r="P1608" s="19" t="s">
        <v>266</v>
      </c>
      <c r="Q1608" s="25" t="s">
        <v>474</v>
      </c>
      <c r="R1608" s="25" t="s">
        <v>112</v>
      </c>
      <c r="S1608" s="19" t="s">
        <v>101</v>
      </c>
      <c r="T1608" s="19"/>
      <c r="U1608" s="25"/>
      <c r="V1608" s="25"/>
      <c r="W1608" s="4"/>
      <c r="X1608" s="4"/>
      <c r="Y1608" s="4"/>
      <c r="Z1608" s="4"/>
    </row>
    <row r="1609" ht="15.0" hidden="1" customHeight="1">
      <c r="A1609" s="19" t="s">
        <v>12548</v>
      </c>
      <c r="B1609" s="19" t="s">
        <v>12549</v>
      </c>
      <c r="C1609" s="20" t="s">
        <v>340</v>
      </c>
      <c r="D1609" s="20" t="s">
        <v>88</v>
      </c>
      <c r="E1609" s="20" t="s">
        <v>89</v>
      </c>
      <c r="F1609" s="22">
        <v>39079.0</v>
      </c>
      <c r="G1609" s="21" t="s">
        <v>12550</v>
      </c>
      <c r="H1609" s="23" t="s">
        <v>12551</v>
      </c>
      <c r="I1609" s="21" t="s">
        <v>12552</v>
      </c>
      <c r="J1609" s="24" t="s">
        <v>12553</v>
      </c>
      <c r="K1609" s="19"/>
      <c r="L1609" s="19"/>
      <c r="M1609" s="19" t="s">
        <v>110</v>
      </c>
      <c r="N1609" s="19"/>
      <c r="O1609" s="19" t="s">
        <v>7662</v>
      </c>
      <c r="P1609" s="19" t="s">
        <v>1983</v>
      </c>
      <c r="Q1609" s="25" t="s">
        <v>3718</v>
      </c>
      <c r="R1609" s="25">
        <v>77.0</v>
      </c>
      <c r="S1609" s="19" t="s">
        <v>159</v>
      </c>
      <c r="T1609" s="19" t="s">
        <v>12554</v>
      </c>
      <c r="U1609" s="36"/>
      <c r="V1609" s="36">
        <v>43726.0</v>
      </c>
      <c r="W1609" s="4"/>
      <c r="X1609" s="4"/>
      <c r="Y1609" s="4"/>
      <c r="Z1609" s="4"/>
    </row>
    <row r="1610" ht="15.0" hidden="1" customHeight="1">
      <c r="A1610" s="19" t="s">
        <v>12555</v>
      </c>
      <c r="B1610" s="19" t="s">
        <v>12556</v>
      </c>
      <c r="C1610" s="20" t="s">
        <v>12557</v>
      </c>
      <c r="D1610" s="20" t="s">
        <v>7419</v>
      </c>
      <c r="E1610" s="20" t="s">
        <v>3621</v>
      </c>
      <c r="F1610" s="21">
        <v>2006.0</v>
      </c>
      <c r="G1610" s="21" t="s">
        <v>12558</v>
      </c>
      <c r="H1610" s="23" t="s">
        <v>12559</v>
      </c>
      <c r="I1610" s="21" t="s">
        <v>12560</v>
      </c>
      <c r="J1610" s="24" t="s">
        <v>12561</v>
      </c>
      <c r="K1610" s="19" t="s">
        <v>12562</v>
      </c>
      <c r="L1610" s="24" t="s">
        <v>12563</v>
      </c>
      <c r="M1610" s="19"/>
      <c r="N1610" s="19"/>
      <c r="O1610" s="19"/>
      <c r="P1610" s="19"/>
      <c r="Q1610" s="25" t="s">
        <v>11143</v>
      </c>
      <c r="R1610" s="25" t="s">
        <v>112</v>
      </c>
      <c r="S1610" s="19" t="s">
        <v>101</v>
      </c>
      <c r="T1610" s="19"/>
      <c r="U1610" s="25"/>
      <c r="V1610" s="25"/>
      <c r="W1610" s="4"/>
      <c r="X1610" s="4"/>
      <c r="Y1610" s="4"/>
      <c r="Z1610" s="4"/>
    </row>
    <row r="1611" ht="15.0" hidden="1" customHeight="1">
      <c r="A1611" s="19" t="s">
        <v>12564</v>
      </c>
      <c r="B1611" s="19" t="s">
        <v>12565</v>
      </c>
      <c r="C1611" s="20" t="s">
        <v>115</v>
      </c>
      <c r="D1611" s="20" t="s">
        <v>115</v>
      </c>
      <c r="E1611" s="20" t="s">
        <v>89</v>
      </c>
      <c r="F1611" s="19"/>
      <c r="G1611" s="21" t="s">
        <v>12566</v>
      </c>
      <c r="H1611" s="30" t="s">
        <v>12567</v>
      </c>
      <c r="I1611" s="21" t="s">
        <v>12568</v>
      </c>
      <c r="J1611" s="24" t="s">
        <v>12569</v>
      </c>
      <c r="K1611" s="19"/>
      <c r="L1611" s="19"/>
      <c r="M1611" s="19" t="s">
        <v>110</v>
      </c>
      <c r="N1611" s="19"/>
      <c r="O1611" s="19" t="s">
        <v>371</v>
      </c>
      <c r="P1611" s="19"/>
      <c r="Q1611" s="25" t="s">
        <v>12570</v>
      </c>
      <c r="R1611" s="25">
        <v>15.0</v>
      </c>
      <c r="S1611" s="19" t="s">
        <v>101</v>
      </c>
      <c r="T1611" s="19"/>
      <c r="U1611" s="25"/>
      <c r="V1611" s="25"/>
      <c r="W1611" s="4"/>
      <c r="X1611" s="4"/>
      <c r="Y1611" s="4"/>
      <c r="Z1611" s="4"/>
    </row>
    <row r="1612" ht="15.0" hidden="1" customHeight="1">
      <c r="A1612" s="19" t="s">
        <v>12571</v>
      </c>
      <c r="B1612" s="19" t="s">
        <v>12572</v>
      </c>
      <c r="C1612" s="20" t="s">
        <v>12573</v>
      </c>
      <c r="D1612" s="20" t="s">
        <v>4900</v>
      </c>
      <c r="E1612" s="20" t="s">
        <v>89</v>
      </c>
      <c r="F1612" s="22">
        <v>37895.0</v>
      </c>
      <c r="G1612" s="21" t="s">
        <v>12574</v>
      </c>
      <c r="H1612" s="23" t="s">
        <v>12575</v>
      </c>
      <c r="I1612" s="21" t="s">
        <v>12576</v>
      </c>
      <c r="J1612" s="24" t="s">
        <v>12577</v>
      </c>
      <c r="K1612" s="19"/>
      <c r="L1612" s="19"/>
      <c r="M1612" s="19" t="s">
        <v>110</v>
      </c>
      <c r="N1612" s="19"/>
      <c r="O1612" s="19"/>
      <c r="P1612" s="19"/>
      <c r="Q1612" s="25" t="s">
        <v>385</v>
      </c>
      <c r="R1612" s="25">
        <v>195.0</v>
      </c>
      <c r="S1612" s="19" t="s">
        <v>101</v>
      </c>
      <c r="T1612" s="19"/>
      <c r="U1612" s="25"/>
      <c r="V1612" s="25"/>
      <c r="W1612" s="4"/>
      <c r="X1612" s="4"/>
      <c r="Y1612" s="4"/>
      <c r="Z1612" s="4"/>
    </row>
    <row r="1613" ht="15.0" hidden="1" customHeight="1">
      <c r="A1613" s="19" t="s">
        <v>12578</v>
      </c>
      <c r="B1613" s="19" t="s">
        <v>12579</v>
      </c>
      <c r="C1613" s="20" t="s">
        <v>1874</v>
      </c>
      <c r="D1613" s="21" t="s">
        <v>1119</v>
      </c>
      <c r="E1613" s="21" t="s">
        <v>89</v>
      </c>
      <c r="F1613" s="21">
        <v>2008.0</v>
      </c>
      <c r="G1613" s="21" t="s">
        <v>12580</v>
      </c>
      <c r="H1613" s="23" t="s">
        <v>12581</v>
      </c>
      <c r="I1613" s="21" t="s">
        <v>12582</v>
      </c>
      <c r="J1613" s="24" t="s">
        <v>12583</v>
      </c>
      <c r="K1613" s="19" t="s">
        <v>12584</v>
      </c>
      <c r="L1613" s="24" t="s">
        <v>12585</v>
      </c>
      <c r="M1613" s="19" t="s">
        <v>110</v>
      </c>
      <c r="N1613" s="19"/>
      <c r="O1613" s="19"/>
      <c r="P1613" s="19"/>
      <c r="Q1613" s="25" t="s">
        <v>474</v>
      </c>
      <c r="R1613" s="25">
        <v>21.0</v>
      </c>
      <c r="S1613" s="19" t="s">
        <v>101</v>
      </c>
      <c r="T1613" s="19"/>
      <c r="U1613" s="25"/>
      <c r="V1613" s="25"/>
      <c r="W1613" s="4"/>
      <c r="X1613" s="4"/>
      <c r="Y1613" s="4"/>
      <c r="Z1613" s="4"/>
    </row>
    <row r="1614" ht="15.0" hidden="1" customHeight="1">
      <c r="A1614" s="19" t="s">
        <v>12586</v>
      </c>
      <c r="B1614" s="19" t="s">
        <v>12587</v>
      </c>
      <c r="C1614" s="20" t="s">
        <v>9406</v>
      </c>
      <c r="D1614" s="26"/>
      <c r="E1614" s="20" t="s">
        <v>9408</v>
      </c>
      <c r="F1614" s="21">
        <v>2010.0</v>
      </c>
      <c r="G1614" s="21" t="s">
        <v>12588</v>
      </c>
      <c r="H1614" s="23" t="s">
        <v>12589</v>
      </c>
      <c r="I1614" s="21" t="s">
        <v>12590</v>
      </c>
      <c r="J1614" s="24" t="s">
        <v>12591</v>
      </c>
      <c r="K1614" s="19"/>
      <c r="L1614" s="19"/>
      <c r="M1614" s="19" t="s">
        <v>110</v>
      </c>
      <c r="N1614" s="19"/>
      <c r="O1614" s="19"/>
      <c r="P1614" s="19"/>
      <c r="Q1614" s="25" t="s">
        <v>234</v>
      </c>
      <c r="R1614" s="25">
        <v>31.0</v>
      </c>
      <c r="S1614" s="19" t="s">
        <v>101</v>
      </c>
      <c r="T1614" s="19"/>
      <c r="U1614" s="25"/>
      <c r="V1614" s="25"/>
      <c r="W1614" s="4"/>
      <c r="X1614" s="4"/>
      <c r="Y1614" s="4"/>
      <c r="Z1614" s="4"/>
    </row>
    <row r="1615" ht="15.0" hidden="1" customHeight="1">
      <c r="A1615" s="19" t="s">
        <v>12592</v>
      </c>
      <c r="B1615" s="19"/>
      <c r="C1615" s="20" t="s">
        <v>938</v>
      </c>
      <c r="D1615" s="20" t="s">
        <v>939</v>
      </c>
      <c r="E1615" s="20" t="s">
        <v>89</v>
      </c>
      <c r="F1615" s="97">
        <v>2015.0</v>
      </c>
      <c r="G1615" s="97" t="s">
        <v>12593</v>
      </c>
      <c r="H1615" s="105" t="s">
        <v>12594</v>
      </c>
      <c r="I1615" s="97" t="s">
        <v>12595</v>
      </c>
      <c r="J1615" s="24" t="s">
        <v>12596</v>
      </c>
      <c r="K1615" s="19"/>
      <c r="L1615" s="19"/>
      <c r="M1615" s="19" t="s">
        <v>110</v>
      </c>
      <c r="N1615" s="19"/>
      <c r="O1615" s="19" t="s">
        <v>5802</v>
      </c>
      <c r="P1615" s="19"/>
      <c r="Q1615" s="25" t="s">
        <v>474</v>
      </c>
      <c r="R1615" s="25">
        <v>24.0</v>
      </c>
      <c r="S1615" s="19" t="s">
        <v>101</v>
      </c>
      <c r="T1615" s="19"/>
      <c r="U1615" s="25"/>
      <c r="V1615" s="25"/>
      <c r="W1615" s="4"/>
      <c r="X1615" s="4"/>
      <c r="Y1615" s="4"/>
      <c r="Z1615" s="4"/>
    </row>
    <row r="1616" ht="15.0" hidden="1" customHeight="1">
      <c r="A1616" s="19" t="s">
        <v>12597</v>
      </c>
      <c r="B1616" s="19" t="s">
        <v>12598</v>
      </c>
      <c r="C1616" s="20" t="s">
        <v>3619</v>
      </c>
      <c r="D1616" s="20" t="s">
        <v>3620</v>
      </c>
      <c r="E1616" s="20" t="s">
        <v>3621</v>
      </c>
      <c r="F1616" s="21">
        <v>2002.0</v>
      </c>
      <c r="G1616" s="21" t="s">
        <v>12599</v>
      </c>
      <c r="H1616" s="23" t="s">
        <v>12600</v>
      </c>
      <c r="I1616" s="21" t="s">
        <v>12601</v>
      </c>
      <c r="J1616" s="24" t="s">
        <v>12602</v>
      </c>
      <c r="K1616" s="19"/>
      <c r="L1616" s="19"/>
      <c r="M1616" s="19" t="s">
        <v>110</v>
      </c>
      <c r="N1616" s="19"/>
      <c r="O1616" s="19"/>
      <c r="P1616" s="19"/>
      <c r="Q1616" s="25" t="s">
        <v>359</v>
      </c>
      <c r="R1616" s="25">
        <v>52.0</v>
      </c>
      <c r="S1616" s="19" t="s">
        <v>101</v>
      </c>
      <c r="T1616" s="19"/>
      <c r="U1616" s="25"/>
      <c r="V1616" s="25"/>
      <c r="W1616" s="4"/>
      <c r="X1616" s="4"/>
      <c r="Y1616" s="4"/>
      <c r="Z1616" s="4"/>
    </row>
    <row r="1617" ht="15.0" hidden="1" customHeight="1">
      <c r="A1617" s="19" t="s">
        <v>12603</v>
      </c>
      <c r="B1617" s="19"/>
      <c r="C1617" s="20" t="s">
        <v>12604</v>
      </c>
      <c r="D1617" s="20" t="s">
        <v>8747</v>
      </c>
      <c r="E1617" s="20" t="s">
        <v>89</v>
      </c>
      <c r="F1617" s="21">
        <v>2012.0</v>
      </c>
      <c r="G1617" s="21" t="s">
        <v>12605</v>
      </c>
      <c r="H1617" s="23" t="s">
        <v>12606</v>
      </c>
      <c r="I1617" s="21" t="s">
        <v>12607</v>
      </c>
      <c r="J1617" s="24" t="s">
        <v>12608</v>
      </c>
      <c r="K1617" s="19" t="s">
        <v>12609</v>
      </c>
      <c r="L1617" s="19"/>
      <c r="M1617" s="19" t="s">
        <v>110</v>
      </c>
      <c r="N1617" s="19"/>
      <c r="O1617" s="19" t="s">
        <v>5802</v>
      </c>
      <c r="P1617" s="19"/>
      <c r="Q1617" s="25" t="s">
        <v>203</v>
      </c>
      <c r="R1617" s="25">
        <v>12.0</v>
      </c>
      <c r="S1617" s="19" t="s">
        <v>101</v>
      </c>
      <c r="T1617" s="19"/>
      <c r="U1617" s="25"/>
      <c r="V1617" s="25"/>
      <c r="W1617" s="4"/>
      <c r="X1617" s="4"/>
      <c r="Y1617" s="4"/>
      <c r="Z1617" s="4"/>
    </row>
    <row r="1618" ht="15.0" hidden="1" customHeight="1">
      <c r="A1618" s="19" t="s">
        <v>12610</v>
      </c>
      <c r="B1618" s="19" t="s">
        <v>12611</v>
      </c>
      <c r="C1618" s="20" t="s">
        <v>2206</v>
      </c>
      <c r="D1618" s="20" t="s">
        <v>88</v>
      </c>
      <c r="E1618" s="20" t="s">
        <v>89</v>
      </c>
      <c r="F1618" s="21">
        <v>2013.0</v>
      </c>
      <c r="G1618" s="21" t="s">
        <v>12612</v>
      </c>
      <c r="H1618" s="23" t="s">
        <v>12613</v>
      </c>
      <c r="I1618" s="21" t="s">
        <v>12614</v>
      </c>
      <c r="J1618" s="24" t="s">
        <v>12615</v>
      </c>
      <c r="K1618" s="19" t="s">
        <v>12616</v>
      </c>
      <c r="L1618" s="24" t="s">
        <v>12617</v>
      </c>
      <c r="M1618" s="19" t="s">
        <v>110</v>
      </c>
      <c r="N1618" s="19"/>
      <c r="O1618" s="19" t="s">
        <v>9362</v>
      </c>
      <c r="P1618" s="19" t="s">
        <v>12618</v>
      </c>
      <c r="Q1618" s="25" t="s">
        <v>12619</v>
      </c>
      <c r="R1618" s="25">
        <v>602.0</v>
      </c>
      <c r="S1618" s="19" t="s">
        <v>101</v>
      </c>
      <c r="T1618" s="19"/>
      <c r="U1618" s="25"/>
      <c r="V1618" s="25"/>
      <c r="W1618" s="4"/>
      <c r="X1618" s="4"/>
      <c r="Y1618" s="4"/>
      <c r="Z1618" s="4"/>
    </row>
    <row r="1619" ht="15.0" hidden="1" customHeight="1">
      <c r="A1619" s="19" t="s">
        <v>12620</v>
      </c>
      <c r="B1619" s="19" t="s">
        <v>12621</v>
      </c>
      <c r="C1619" s="20" t="s">
        <v>12622</v>
      </c>
      <c r="D1619" s="20" t="s">
        <v>920</v>
      </c>
      <c r="E1619" s="20" t="s">
        <v>89</v>
      </c>
      <c r="F1619" s="37">
        <v>42461.0</v>
      </c>
      <c r="G1619" s="21" t="s">
        <v>12623</v>
      </c>
      <c r="H1619" s="23" t="s">
        <v>12624</v>
      </c>
      <c r="I1619" s="21" t="s">
        <v>12625</v>
      </c>
      <c r="J1619" s="24" t="s">
        <v>12626</v>
      </c>
      <c r="K1619" s="19"/>
      <c r="L1619" s="19"/>
      <c r="M1619" s="19" t="s">
        <v>110</v>
      </c>
      <c r="N1619" s="19"/>
      <c r="O1619" s="19" t="s">
        <v>264</v>
      </c>
      <c r="P1619" s="19" t="s">
        <v>1942</v>
      </c>
      <c r="Q1619" s="25" t="s">
        <v>203</v>
      </c>
      <c r="R1619" s="25">
        <v>25.0</v>
      </c>
      <c r="S1619" s="19" t="s">
        <v>101</v>
      </c>
      <c r="T1619" s="19"/>
      <c r="U1619" s="25"/>
      <c r="V1619" s="25"/>
      <c r="W1619" s="4"/>
      <c r="X1619" s="4"/>
      <c r="Y1619" s="4"/>
      <c r="Z1619" s="4"/>
    </row>
    <row r="1620" ht="15.0" hidden="1" customHeight="1">
      <c r="A1620" s="19" t="s">
        <v>12627</v>
      </c>
      <c r="B1620" s="19" t="s">
        <v>12628</v>
      </c>
      <c r="C1620" s="20" t="s">
        <v>12629</v>
      </c>
      <c r="D1620" s="20" t="s">
        <v>207</v>
      </c>
      <c r="E1620" s="20" t="s">
        <v>89</v>
      </c>
      <c r="F1620" s="21">
        <v>2010.0</v>
      </c>
      <c r="G1620" s="21" t="s">
        <v>12630</v>
      </c>
      <c r="H1620" s="30" t="s">
        <v>12631</v>
      </c>
      <c r="I1620" s="21" t="s">
        <v>12632</v>
      </c>
      <c r="J1620" s="24" t="s">
        <v>12633</v>
      </c>
      <c r="K1620" s="19" t="s">
        <v>12634</v>
      </c>
      <c r="L1620" s="24" t="s">
        <v>12635</v>
      </c>
      <c r="M1620" s="19" t="s">
        <v>110</v>
      </c>
      <c r="N1620" s="19"/>
      <c r="O1620" s="19" t="s">
        <v>264</v>
      </c>
      <c r="P1620" s="19" t="s">
        <v>12636</v>
      </c>
      <c r="Q1620" s="25" t="s">
        <v>147</v>
      </c>
      <c r="R1620" s="25">
        <v>26.0</v>
      </c>
      <c r="S1620" s="19" t="s">
        <v>101</v>
      </c>
      <c r="T1620" s="19"/>
      <c r="U1620" s="25"/>
      <c r="V1620" s="25"/>
      <c r="W1620" s="4"/>
      <c r="X1620" s="4"/>
      <c r="Y1620" s="4"/>
      <c r="Z1620" s="4"/>
    </row>
    <row r="1621" ht="15.0" hidden="1" customHeight="1">
      <c r="A1621" s="19" t="s">
        <v>12637</v>
      </c>
      <c r="B1621" s="19" t="s">
        <v>12638</v>
      </c>
      <c r="C1621" s="20" t="s">
        <v>596</v>
      </c>
      <c r="D1621" s="20" t="s">
        <v>597</v>
      </c>
      <c r="E1621" s="20" t="s">
        <v>460</v>
      </c>
      <c r="F1621" s="22">
        <v>41584.0</v>
      </c>
      <c r="G1621" s="21" t="s">
        <v>12639</v>
      </c>
      <c r="H1621" s="23" t="s">
        <v>12640</v>
      </c>
      <c r="I1621" s="21" t="s">
        <v>12641</v>
      </c>
      <c r="J1621" s="24" t="s">
        <v>12642</v>
      </c>
      <c r="K1621" s="19" t="s">
        <v>12643</v>
      </c>
      <c r="L1621" s="24" t="s">
        <v>12644</v>
      </c>
      <c r="M1621" s="19" t="s">
        <v>110</v>
      </c>
      <c r="N1621" s="19"/>
      <c r="O1621" s="19" t="s">
        <v>371</v>
      </c>
      <c r="P1621" s="19" t="s">
        <v>147</v>
      </c>
      <c r="Q1621" s="25" t="s">
        <v>4143</v>
      </c>
      <c r="R1621" s="25">
        <v>300.0</v>
      </c>
      <c r="S1621" s="19" t="s">
        <v>101</v>
      </c>
      <c r="T1621" s="19"/>
      <c r="U1621" s="25"/>
      <c r="V1621" s="25"/>
      <c r="W1621" s="4"/>
      <c r="X1621" s="4"/>
      <c r="Y1621" s="4"/>
      <c r="Z1621" s="4"/>
    </row>
    <row r="1622" ht="15.0" hidden="1" customHeight="1">
      <c r="A1622" s="19" t="s">
        <v>12645</v>
      </c>
      <c r="B1622" s="19" t="s">
        <v>12646</v>
      </c>
      <c r="C1622" s="20" t="s">
        <v>12647</v>
      </c>
      <c r="D1622" s="20" t="s">
        <v>1119</v>
      </c>
      <c r="E1622" s="20" t="s">
        <v>89</v>
      </c>
      <c r="F1622" s="21">
        <v>2011.0</v>
      </c>
      <c r="G1622" s="21" t="s">
        <v>12648</v>
      </c>
      <c r="H1622" s="23" t="s">
        <v>12649</v>
      </c>
      <c r="I1622" s="21" t="s">
        <v>12650</v>
      </c>
      <c r="J1622" s="24" t="s">
        <v>12651</v>
      </c>
      <c r="K1622" s="19"/>
      <c r="L1622" s="19"/>
      <c r="M1622" s="19" t="s">
        <v>110</v>
      </c>
      <c r="N1622" s="19"/>
      <c r="O1622" s="19"/>
      <c r="P1622" s="19"/>
      <c r="Q1622" s="25" t="s">
        <v>12652</v>
      </c>
      <c r="R1622" s="25">
        <v>35.0</v>
      </c>
      <c r="S1622" s="19" t="s">
        <v>101</v>
      </c>
      <c r="T1622" s="19"/>
      <c r="U1622" s="25"/>
      <c r="V1622" s="25"/>
      <c r="W1622" s="4"/>
      <c r="X1622" s="4"/>
      <c r="Y1622" s="4"/>
      <c r="Z1622" s="4"/>
    </row>
    <row r="1623" ht="15.0" hidden="1" customHeight="1">
      <c r="A1623" s="21" t="s">
        <v>12653</v>
      </c>
      <c r="B1623" s="21" t="s">
        <v>12654</v>
      </c>
      <c r="C1623" s="20" t="s">
        <v>12655</v>
      </c>
      <c r="D1623" s="20" t="s">
        <v>6896</v>
      </c>
      <c r="E1623" s="20" t="s">
        <v>89</v>
      </c>
      <c r="F1623" s="26"/>
      <c r="G1623" s="26"/>
      <c r="H1623" s="104" t="s">
        <v>12656</v>
      </c>
      <c r="I1623" s="26"/>
      <c r="J1623" s="19"/>
      <c r="K1623" s="19"/>
      <c r="L1623" s="19"/>
      <c r="M1623" s="19" t="s">
        <v>110</v>
      </c>
      <c r="N1623" s="19"/>
      <c r="O1623" s="19"/>
      <c r="P1623" s="19"/>
      <c r="Q1623" s="25"/>
      <c r="R1623" s="25"/>
      <c r="S1623" s="19" t="s">
        <v>101</v>
      </c>
      <c r="T1623" s="19"/>
      <c r="U1623" s="25"/>
      <c r="V1623" s="25"/>
      <c r="W1623" s="4"/>
      <c r="X1623" s="4"/>
      <c r="Y1623" s="4"/>
      <c r="Z1623" s="4"/>
    </row>
    <row r="1624" ht="15.0" hidden="1" customHeight="1">
      <c r="A1624" s="19" t="s">
        <v>12657</v>
      </c>
      <c r="B1624" s="19" t="s">
        <v>12658</v>
      </c>
      <c r="C1624" s="20" t="s">
        <v>7604</v>
      </c>
      <c r="D1624" s="20" t="s">
        <v>4248</v>
      </c>
      <c r="E1624" s="20" t="s">
        <v>89</v>
      </c>
      <c r="F1624" s="21">
        <v>2010.0</v>
      </c>
      <c r="G1624" s="21" t="s">
        <v>12659</v>
      </c>
      <c r="H1624" s="23" t="s">
        <v>12660</v>
      </c>
      <c r="I1624" s="21" t="s">
        <v>12661</v>
      </c>
      <c r="J1624" s="24" t="s">
        <v>12662</v>
      </c>
      <c r="K1624" s="19" t="s">
        <v>12663</v>
      </c>
      <c r="L1624" s="24" t="s">
        <v>12664</v>
      </c>
      <c r="M1624" s="19" t="s">
        <v>110</v>
      </c>
      <c r="N1624" s="19"/>
      <c r="O1624" s="19" t="s">
        <v>264</v>
      </c>
      <c r="P1624" s="19" t="s">
        <v>223</v>
      </c>
      <c r="Q1624" s="25" t="s">
        <v>234</v>
      </c>
      <c r="R1624" s="25">
        <v>34.0</v>
      </c>
      <c r="S1624" s="19" t="s">
        <v>101</v>
      </c>
      <c r="T1624" s="19"/>
      <c r="U1624" s="25"/>
      <c r="V1624" s="25"/>
      <c r="W1624" s="4"/>
      <c r="X1624" s="4"/>
      <c r="Y1624" s="4"/>
      <c r="Z1624" s="4"/>
    </row>
    <row r="1625" ht="15.0" hidden="1" customHeight="1">
      <c r="A1625" s="19" t="s">
        <v>12665</v>
      </c>
      <c r="B1625" s="19" t="s">
        <v>12666</v>
      </c>
      <c r="C1625" s="20" t="s">
        <v>12667</v>
      </c>
      <c r="D1625" s="20" t="s">
        <v>413</v>
      </c>
      <c r="E1625" s="20" t="s">
        <v>89</v>
      </c>
      <c r="F1625" s="21">
        <v>2020.0</v>
      </c>
      <c r="G1625" s="21" t="s">
        <v>12668</v>
      </c>
      <c r="H1625" s="23" t="s">
        <v>12669</v>
      </c>
      <c r="I1625" s="19"/>
      <c r="J1625" s="19"/>
      <c r="K1625" s="19"/>
      <c r="L1625" s="19"/>
      <c r="M1625" s="19" t="s">
        <v>110</v>
      </c>
      <c r="N1625" s="19"/>
      <c r="O1625" s="19"/>
      <c r="P1625" s="19"/>
      <c r="Q1625" s="25"/>
      <c r="R1625" s="39">
        <v>44106.0</v>
      </c>
      <c r="S1625" s="19"/>
      <c r="T1625" s="19"/>
      <c r="U1625" s="25"/>
      <c r="V1625" s="25"/>
      <c r="W1625" s="4"/>
      <c r="X1625" s="4"/>
      <c r="Y1625" s="4"/>
      <c r="Z1625" s="4"/>
    </row>
    <row r="1626" ht="15.0" hidden="1" customHeight="1">
      <c r="A1626" s="19" t="s">
        <v>12670</v>
      </c>
      <c r="B1626" s="19" t="s">
        <v>12671</v>
      </c>
      <c r="C1626" s="20" t="s">
        <v>340</v>
      </c>
      <c r="D1626" s="20" t="s">
        <v>88</v>
      </c>
      <c r="E1626" s="20" t="s">
        <v>89</v>
      </c>
      <c r="F1626" s="22">
        <v>42094.0</v>
      </c>
      <c r="G1626" s="21" t="s">
        <v>12672</v>
      </c>
      <c r="H1626" s="30" t="s">
        <v>12673</v>
      </c>
      <c r="I1626" s="21" t="s">
        <v>12674</v>
      </c>
      <c r="J1626" s="24" t="s">
        <v>12675</v>
      </c>
      <c r="K1626" s="19"/>
      <c r="L1626" s="19"/>
      <c r="M1626" s="19" t="s">
        <v>110</v>
      </c>
      <c r="N1626" s="19"/>
      <c r="O1626" s="19" t="s">
        <v>133</v>
      </c>
      <c r="P1626" s="19" t="s">
        <v>537</v>
      </c>
      <c r="Q1626" s="25" t="s">
        <v>234</v>
      </c>
      <c r="R1626" s="25">
        <v>32.0</v>
      </c>
      <c r="S1626" s="19" t="s">
        <v>101</v>
      </c>
      <c r="T1626" s="19"/>
      <c r="U1626" s="25"/>
      <c r="V1626" s="25"/>
      <c r="W1626" s="4"/>
      <c r="X1626" s="4"/>
      <c r="Y1626" s="4"/>
      <c r="Z1626" s="4"/>
    </row>
    <row r="1627" ht="15.0" hidden="1" customHeight="1">
      <c r="A1627" s="19" t="s">
        <v>12676</v>
      </c>
      <c r="B1627" s="19" t="s">
        <v>12677</v>
      </c>
      <c r="C1627" s="20" t="s">
        <v>12678</v>
      </c>
      <c r="D1627" s="20" t="s">
        <v>12679</v>
      </c>
      <c r="E1627" s="20" t="s">
        <v>140</v>
      </c>
      <c r="F1627" s="21">
        <v>2012.0</v>
      </c>
      <c r="G1627" s="21" t="s">
        <v>12680</v>
      </c>
      <c r="H1627" s="23" t="s">
        <v>12681</v>
      </c>
      <c r="I1627" s="19"/>
      <c r="J1627" s="19"/>
      <c r="K1627" s="19"/>
      <c r="L1627" s="19"/>
      <c r="M1627" s="19" t="s">
        <v>110</v>
      </c>
      <c r="N1627" s="19"/>
      <c r="O1627" s="19"/>
      <c r="P1627" s="19"/>
      <c r="Q1627" s="25"/>
      <c r="R1627" s="39">
        <v>44105.0</v>
      </c>
      <c r="S1627" s="19" t="s">
        <v>101</v>
      </c>
      <c r="T1627" s="19"/>
      <c r="U1627" s="25"/>
      <c r="V1627" s="25"/>
      <c r="W1627" s="4"/>
      <c r="X1627" s="4"/>
      <c r="Y1627" s="4"/>
      <c r="Z1627" s="4"/>
    </row>
    <row r="1628" ht="15.0" hidden="1" customHeight="1">
      <c r="A1628" s="19" t="s">
        <v>5814</v>
      </c>
      <c r="B1628" s="19" t="s">
        <v>12682</v>
      </c>
      <c r="C1628" s="20" t="s">
        <v>376</v>
      </c>
      <c r="D1628" s="20" t="s">
        <v>88</v>
      </c>
      <c r="E1628" s="20" t="s">
        <v>89</v>
      </c>
      <c r="F1628" s="21">
        <v>2011.0</v>
      </c>
      <c r="G1628" s="21" t="s">
        <v>12683</v>
      </c>
      <c r="H1628" s="23" t="s">
        <v>12684</v>
      </c>
      <c r="I1628" s="21" t="s">
        <v>12685</v>
      </c>
      <c r="J1628" s="24" t="s">
        <v>12686</v>
      </c>
      <c r="K1628" s="19" t="s">
        <v>12687</v>
      </c>
      <c r="L1628" s="24" t="s">
        <v>12688</v>
      </c>
      <c r="M1628" s="19" t="s">
        <v>110</v>
      </c>
      <c r="N1628" s="19"/>
      <c r="O1628" s="19" t="s">
        <v>1387</v>
      </c>
      <c r="P1628" s="19" t="s">
        <v>12689</v>
      </c>
      <c r="Q1628" s="25" t="s">
        <v>3082</v>
      </c>
      <c r="R1628" s="25">
        <v>375.0</v>
      </c>
      <c r="S1628" s="19" t="s">
        <v>159</v>
      </c>
      <c r="T1628" s="19" t="s">
        <v>9719</v>
      </c>
      <c r="U1628" s="70"/>
      <c r="V1628" s="70">
        <v>43854.0</v>
      </c>
      <c r="W1628" s="4"/>
      <c r="X1628" s="4"/>
      <c r="Y1628" s="4"/>
      <c r="Z1628" s="4"/>
    </row>
    <row r="1629" ht="15.0" hidden="1" customHeight="1">
      <c r="A1629" s="19" t="s">
        <v>12690</v>
      </c>
      <c r="B1629" s="19" t="s">
        <v>12691</v>
      </c>
      <c r="C1629" s="20" t="s">
        <v>115</v>
      </c>
      <c r="D1629" s="20" t="s">
        <v>115</v>
      </c>
      <c r="E1629" s="20" t="s">
        <v>89</v>
      </c>
      <c r="F1629" s="22">
        <v>43101.0</v>
      </c>
      <c r="G1629" s="21" t="s">
        <v>12692</v>
      </c>
      <c r="H1629" s="30" t="s">
        <v>12693</v>
      </c>
      <c r="I1629" s="21" t="s">
        <v>12694</v>
      </c>
      <c r="J1629" s="24" t="s">
        <v>12695</v>
      </c>
      <c r="K1629" s="19"/>
      <c r="L1629" s="19"/>
      <c r="M1629" s="19" t="s">
        <v>110</v>
      </c>
      <c r="N1629" s="19"/>
      <c r="O1629" s="19" t="s">
        <v>371</v>
      </c>
      <c r="P1629" s="19" t="s">
        <v>12696</v>
      </c>
      <c r="Q1629" s="25" t="s">
        <v>147</v>
      </c>
      <c r="R1629" s="39">
        <v>44105.0</v>
      </c>
      <c r="S1629" s="19" t="s">
        <v>101</v>
      </c>
      <c r="T1629" s="19"/>
      <c r="U1629" s="25"/>
      <c r="V1629" s="25"/>
      <c r="W1629" s="4"/>
      <c r="X1629" s="4"/>
      <c r="Y1629" s="4"/>
      <c r="Z1629" s="4"/>
    </row>
    <row r="1630" ht="15.0" hidden="1" customHeight="1">
      <c r="A1630" s="19" t="s">
        <v>12697</v>
      </c>
      <c r="B1630" s="19" t="s">
        <v>12698</v>
      </c>
      <c r="C1630" s="20" t="s">
        <v>979</v>
      </c>
      <c r="D1630" s="20" t="s">
        <v>841</v>
      </c>
      <c r="E1630" s="20" t="s">
        <v>89</v>
      </c>
      <c r="F1630" s="21">
        <v>2003.0</v>
      </c>
      <c r="G1630" s="21" t="s">
        <v>12699</v>
      </c>
      <c r="H1630" s="23" t="s">
        <v>12700</v>
      </c>
      <c r="I1630" s="21" t="s">
        <v>12701</v>
      </c>
      <c r="J1630" s="24" t="s">
        <v>12702</v>
      </c>
      <c r="K1630" s="19"/>
      <c r="L1630" s="19"/>
      <c r="M1630" s="19" t="s">
        <v>110</v>
      </c>
      <c r="N1630" s="19"/>
      <c r="O1630" s="19"/>
      <c r="P1630" s="19"/>
      <c r="Q1630" s="25" t="s">
        <v>212</v>
      </c>
      <c r="R1630" s="25">
        <v>25.0</v>
      </c>
      <c r="S1630" s="19" t="s">
        <v>101</v>
      </c>
      <c r="T1630" s="19"/>
      <c r="U1630" s="25"/>
      <c r="V1630" s="25"/>
      <c r="W1630" s="4"/>
      <c r="X1630" s="4"/>
      <c r="Y1630" s="4"/>
      <c r="Z1630" s="4"/>
    </row>
    <row r="1631" ht="15.0" hidden="1" customHeight="1">
      <c r="A1631" s="19" t="s">
        <v>12703</v>
      </c>
      <c r="B1631" s="19" t="s">
        <v>12704</v>
      </c>
      <c r="C1631" s="20" t="s">
        <v>12705</v>
      </c>
      <c r="D1631" s="21" t="s">
        <v>413</v>
      </c>
      <c r="E1631" s="20" t="s">
        <v>89</v>
      </c>
      <c r="F1631" s="22">
        <v>36770.0</v>
      </c>
      <c r="G1631" s="21" t="s">
        <v>12706</v>
      </c>
      <c r="H1631" s="23" t="s">
        <v>12707</v>
      </c>
      <c r="I1631" s="21" t="s">
        <v>12708</v>
      </c>
      <c r="J1631" s="24" t="s">
        <v>12709</v>
      </c>
      <c r="K1631" s="19" t="s">
        <v>12710</v>
      </c>
      <c r="L1631" s="24" t="s">
        <v>12711</v>
      </c>
      <c r="M1631" s="19" t="s">
        <v>110</v>
      </c>
      <c r="N1631" s="19"/>
      <c r="O1631" s="19" t="s">
        <v>407</v>
      </c>
      <c r="P1631" s="19" t="s">
        <v>2096</v>
      </c>
      <c r="Q1631" s="25" t="s">
        <v>147</v>
      </c>
      <c r="R1631" s="25">
        <v>29.0</v>
      </c>
      <c r="S1631" s="19" t="s">
        <v>101</v>
      </c>
      <c r="T1631" s="19"/>
      <c r="U1631" s="25"/>
      <c r="V1631" s="25"/>
      <c r="W1631" s="4"/>
      <c r="X1631" s="4"/>
      <c r="Y1631" s="4"/>
      <c r="Z1631" s="4"/>
    </row>
    <row r="1632" ht="15.0" hidden="1" customHeight="1">
      <c r="A1632" s="19" t="s">
        <v>12712</v>
      </c>
      <c r="B1632" s="19" t="s">
        <v>12713</v>
      </c>
      <c r="C1632" s="20" t="s">
        <v>4621</v>
      </c>
      <c r="D1632" s="21" t="s">
        <v>1119</v>
      </c>
      <c r="E1632" s="21" t="s">
        <v>89</v>
      </c>
      <c r="F1632" s="21">
        <v>2015.0</v>
      </c>
      <c r="G1632" s="21" t="s">
        <v>12714</v>
      </c>
      <c r="H1632" s="23" t="s">
        <v>12715</v>
      </c>
      <c r="I1632" s="21" t="s">
        <v>12716</v>
      </c>
      <c r="J1632" s="24" t="s">
        <v>12717</v>
      </c>
      <c r="K1632" s="19"/>
      <c r="L1632" s="19"/>
      <c r="M1632" s="19" t="s">
        <v>110</v>
      </c>
      <c r="N1632" s="19"/>
      <c r="O1632" s="19" t="s">
        <v>2815</v>
      </c>
      <c r="P1632" s="19" t="s">
        <v>12718</v>
      </c>
      <c r="Q1632" s="25" t="s">
        <v>234</v>
      </c>
      <c r="R1632" s="25">
        <v>33.0</v>
      </c>
      <c r="S1632" s="19" t="s">
        <v>101</v>
      </c>
      <c r="T1632" s="19"/>
      <c r="U1632" s="25"/>
      <c r="V1632" s="25"/>
      <c r="W1632" s="4"/>
      <c r="X1632" s="4"/>
      <c r="Y1632" s="4"/>
      <c r="Z1632" s="4"/>
    </row>
    <row r="1633" ht="15.0" hidden="1" customHeight="1">
      <c r="A1633" s="19" t="s">
        <v>12719</v>
      </c>
      <c r="B1633" s="19" t="s">
        <v>12720</v>
      </c>
      <c r="C1633" s="26"/>
      <c r="D1633" s="20" t="s">
        <v>115</v>
      </c>
      <c r="E1633" s="20" t="s">
        <v>89</v>
      </c>
      <c r="F1633" s="21">
        <v>2012.0</v>
      </c>
      <c r="G1633" s="21" t="s">
        <v>12721</v>
      </c>
      <c r="H1633" s="23" t="s">
        <v>12722</v>
      </c>
      <c r="I1633" s="19"/>
      <c r="J1633" s="19"/>
      <c r="K1633" s="19"/>
      <c r="L1633" s="19"/>
      <c r="M1633" s="19" t="s">
        <v>110</v>
      </c>
      <c r="N1633" s="19"/>
      <c r="O1633" s="19"/>
      <c r="P1633" s="19"/>
      <c r="Q1633" s="25" t="s">
        <v>2277</v>
      </c>
      <c r="R1633" s="25">
        <v>4.0</v>
      </c>
      <c r="S1633" s="19"/>
      <c r="T1633" s="19"/>
      <c r="U1633" s="25"/>
      <c r="V1633" s="25"/>
      <c r="W1633" s="4"/>
      <c r="X1633" s="4"/>
      <c r="Y1633" s="4"/>
      <c r="Z1633" s="4"/>
    </row>
    <row r="1634" ht="15.0" hidden="1" customHeight="1">
      <c r="A1634" s="19" t="s">
        <v>12723</v>
      </c>
      <c r="B1634" s="19" t="s">
        <v>12724</v>
      </c>
      <c r="C1634" s="20" t="s">
        <v>8133</v>
      </c>
      <c r="D1634" s="20" t="s">
        <v>7160</v>
      </c>
      <c r="E1634" s="20" t="s">
        <v>460</v>
      </c>
      <c r="F1634" s="21">
        <v>2013.0</v>
      </c>
      <c r="G1634" s="21" t="s">
        <v>12725</v>
      </c>
      <c r="H1634" s="30" t="s">
        <v>12726</v>
      </c>
      <c r="I1634" s="21" t="s">
        <v>12727</v>
      </c>
      <c r="J1634" s="24" t="s">
        <v>12728</v>
      </c>
      <c r="K1634" s="19" t="s">
        <v>12729</v>
      </c>
      <c r="L1634" s="19"/>
      <c r="M1634" s="19" t="s">
        <v>110</v>
      </c>
      <c r="N1634" s="19"/>
      <c r="O1634" s="19" t="s">
        <v>264</v>
      </c>
      <c r="P1634" s="19" t="s">
        <v>2096</v>
      </c>
      <c r="Q1634" s="25" t="s">
        <v>965</v>
      </c>
      <c r="R1634" s="25">
        <v>50.0</v>
      </c>
      <c r="S1634" s="19" t="s">
        <v>159</v>
      </c>
      <c r="T1634" s="19" t="s">
        <v>10981</v>
      </c>
      <c r="U1634" s="36"/>
      <c r="V1634" s="36">
        <v>43472.0</v>
      </c>
      <c r="W1634" s="4"/>
      <c r="X1634" s="4"/>
      <c r="Y1634" s="4"/>
      <c r="Z1634" s="4"/>
    </row>
    <row r="1635" ht="15.0" customHeight="1">
      <c r="A1635" s="19" t="s">
        <v>12730</v>
      </c>
      <c r="B1635" s="19" t="s">
        <v>12731</v>
      </c>
      <c r="C1635" s="20" t="s">
        <v>284</v>
      </c>
      <c r="D1635" s="20" t="s">
        <v>188</v>
      </c>
      <c r="E1635" s="32" t="s">
        <v>89</v>
      </c>
      <c r="F1635" s="55">
        <v>1999.0</v>
      </c>
      <c r="G1635" s="55" t="s">
        <v>12732</v>
      </c>
      <c r="H1635" s="56" t="s">
        <v>12733</v>
      </c>
      <c r="I1635" s="55" t="s">
        <v>12734</v>
      </c>
      <c r="J1635" s="24" t="s">
        <v>12735</v>
      </c>
      <c r="K1635" s="19" t="s">
        <v>12736</v>
      </c>
      <c r="L1635" s="24" t="s">
        <v>12737</v>
      </c>
      <c r="M1635" s="19" t="s">
        <v>96</v>
      </c>
      <c r="N1635" s="19" t="s">
        <v>12738</v>
      </c>
      <c r="O1635" s="19" t="s">
        <v>648</v>
      </c>
      <c r="P1635" s="19" t="s">
        <v>12739</v>
      </c>
      <c r="Q1635" s="25" t="s">
        <v>12740</v>
      </c>
      <c r="R1635" s="29">
        <v>3200.0</v>
      </c>
      <c r="S1635" s="19" t="s">
        <v>159</v>
      </c>
      <c r="T1635" s="19" t="s">
        <v>1800</v>
      </c>
      <c r="U1635" s="25"/>
      <c r="V1635" s="25">
        <v>2015.0</v>
      </c>
      <c r="W1635" s="4"/>
      <c r="X1635" s="4"/>
      <c r="Y1635" s="4"/>
      <c r="Z1635" s="4"/>
    </row>
    <row r="1636" ht="15.0" hidden="1" customHeight="1">
      <c r="A1636" s="19" t="s">
        <v>12741</v>
      </c>
      <c r="B1636" s="19" t="s">
        <v>12742</v>
      </c>
      <c r="C1636" s="20" t="s">
        <v>87</v>
      </c>
      <c r="D1636" s="20" t="s">
        <v>88</v>
      </c>
      <c r="E1636" s="20" t="s">
        <v>89</v>
      </c>
      <c r="F1636" s="37">
        <v>42309.0</v>
      </c>
      <c r="G1636" s="21" t="s">
        <v>12743</v>
      </c>
      <c r="H1636" s="23" t="s">
        <v>12744</v>
      </c>
      <c r="I1636" s="21" t="s">
        <v>12745</v>
      </c>
      <c r="J1636" s="24" t="s">
        <v>12746</v>
      </c>
      <c r="K1636" s="19" t="s">
        <v>12747</v>
      </c>
      <c r="L1636" s="24" t="s">
        <v>12748</v>
      </c>
      <c r="M1636" s="19" t="s">
        <v>110</v>
      </c>
      <c r="N1636" s="19"/>
      <c r="O1636" s="19" t="s">
        <v>731</v>
      </c>
      <c r="P1636" s="19" t="s">
        <v>3809</v>
      </c>
      <c r="Q1636" s="25" t="s">
        <v>1088</v>
      </c>
      <c r="R1636" s="25">
        <v>48.0</v>
      </c>
      <c r="S1636" s="21" t="s">
        <v>159</v>
      </c>
      <c r="T1636" s="21" t="s">
        <v>2241</v>
      </c>
      <c r="U1636" s="31"/>
      <c r="V1636" s="31">
        <v>2021.0</v>
      </c>
      <c r="W1636" s="4"/>
      <c r="X1636" s="4"/>
      <c r="Y1636" s="4"/>
      <c r="Z1636" s="4"/>
    </row>
    <row r="1637" ht="15.0" hidden="1" customHeight="1">
      <c r="A1637" s="19" t="s">
        <v>12749</v>
      </c>
      <c r="B1637" s="19" t="s">
        <v>12750</v>
      </c>
      <c r="C1637" s="20" t="s">
        <v>376</v>
      </c>
      <c r="D1637" s="20" t="s">
        <v>88</v>
      </c>
      <c r="E1637" s="20" t="s">
        <v>89</v>
      </c>
      <c r="F1637" s="21">
        <v>2016.0</v>
      </c>
      <c r="G1637" s="21" t="s">
        <v>12751</v>
      </c>
      <c r="H1637" s="30" t="s">
        <v>12752</v>
      </c>
      <c r="I1637" s="21" t="s">
        <v>12753</v>
      </c>
      <c r="J1637" s="24" t="s">
        <v>12754</v>
      </c>
      <c r="K1637" s="19" t="s">
        <v>12755</v>
      </c>
      <c r="L1637" s="24" t="s">
        <v>12756</v>
      </c>
      <c r="M1637" s="19" t="s">
        <v>110</v>
      </c>
      <c r="N1637" s="19"/>
      <c r="O1637" s="19" t="s">
        <v>731</v>
      </c>
      <c r="P1637" s="19" t="s">
        <v>5395</v>
      </c>
      <c r="Q1637" s="25" t="s">
        <v>3857</v>
      </c>
      <c r="R1637" s="25">
        <v>40.0</v>
      </c>
      <c r="S1637" s="19" t="s">
        <v>101</v>
      </c>
      <c r="T1637" s="19"/>
      <c r="U1637" s="25"/>
      <c r="V1637" s="25"/>
      <c r="W1637" s="4"/>
      <c r="X1637" s="4"/>
      <c r="Y1637" s="4"/>
      <c r="Z1637" s="4"/>
    </row>
    <row r="1638" ht="15.0" hidden="1" customHeight="1">
      <c r="A1638" s="19" t="s">
        <v>12757</v>
      </c>
      <c r="B1638" s="19" t="s">
        <v>12757</v>
      </c>
      <c r="C1638" s="20" t="s">
        <v>284</v>
      </c>
      <c r="D1638" s="20" t="s">
        <v>188</v>
      </c>
      <c r="E1638" s="32" t="s">
        <v>89</v>
      </c>
      <c r="F1638" s="21">
        <v>2009.0</v>
      </c>
      <c r="G1638" s="21" t="s">
        <v>12758</v>
      </c>
      <c r="H1638" s="23" t="s">
        <v>12759</v>
      </c>
      <c r="I1638" s="21" t="s">
        <v>12760</v>
      </c>
      <c r="J1638" s="24" t="s">
        <v>12761</v>
      </c>
      <c r="K1638" s="19"/>
      <c r="L1638" s="19"/>
      <c r="M1638" s="19" t="s">
        <v>110</v>
      </c>
      <c r="N1638" s="19"/>
      <c r="O1638" s="19"/>
      <c r="P1638" s="19"/>
      <c r="Q1638" s="25" t="s">
        <v>1033</v>
      </c>
      <c r="R1638" s="25">
        <v>46.0</v>
      </c>
      <c r="S1638" s="19" t="s">
        <v>101</v>
      </c>
      <c r="T1638" s="19"/>
      <c r="U1638" s="25"/>
      <c r="V1638" s="25"/>
      <c r="W1638" s="4"/>
      <c r="X1638" s="4"/>
      <c r="Y1638" s="4"/>
      <c r="Z1638" s="4"/>
    </row>
    <row r="1639" ht="15.0" customHeight="1">
      <c r="A1639" s="19" t="s">
        <v>12762</v>
      </c>
      <c r="B1639" s="19" t="s">
        <v>12763</v>
      </c>
      <c r="C1639" s="20" t="s">
        <v>12764</v>
      </c>
      <c r="D1639" s="20" t="s">
        <v>9785</v>
      </c>
      <c r="E1639" s="20" t="s">
        <v>140</v>
      </c>
      <c r="F1639" s="21">
        <v>1985.0</v>
      </c>
      <c r="G1639" s="21" t="s">
        <v>12765</v>
      </c>
      <c r="H1639" s="30" t="s">
        <v>12766</v>
      </c>
      <c r="I1639" s="21" t="s">
        <v>12767</v>
      </c>
      <c r="J1639" s="24" t="s">
        <v>12768</v>
      </c>
      <c r="K1639" s="19" t="s">
        <v>12769</v>
      </c>
      <c r="L1639" s="24" t="s">
        <v>12770</v>
      </c>
      <c r="M1639" s="19" t="s">
        <v>96</v>
      </c>
      <c r="N1639" s="19" t="s">
        <v>12771</v>
      </c>
      <c r="O1639" s="19"/>
      <c r="P1639" s="19"/>
      <c r="Q1639" s="25" t="s">
        <v>12772</v>
      </c>
      <c r="R1639" s="29">
        <v>3319.0</v>
      </c>
      <c r="S1639" s="19" t="s">
        <v>159</v>
      </c>
      <c r="T1639" s="19" t="s">
        <v>1800</v>
      </c>
      <c r="U1639" s="25"/>
      <c r="V1639" s="25">
        <v>2020.0</v>
      </c>
      <c r="W1639" s="4"/>
      <c r="X1639" s="4"/>
      <c r="Y1639" s="4"/>
      <c r="Z1639" s="4"/>
    </row>
    <row r="1640" ht="15.0" hidden="1" customHeight="1">
      <c r="A1640" s="19" t="s">
        <v>12773</v>
      </c>
      <c r="B1640" s="19" t="s">
        <v>12774</v>
      </c>
      <c r="C1640" s="20" t="s">
        <v>551</v>
      </c>
      <c r="D1640" s="20" t="s">
        <v>552</v>
      </c>
      <c r="E1640" s="20" t="s">
        <v>89</v>
      </c>
      <c r="F1640" s="21">
        <v>2018.0</v>
      </c>
      <c r="G1640" s="21" t="s">
        <v>12775</v>
      </c>
      <c r="H1640" s="23" t="s">
        <v>12776</v>
      </c>
      <c r="I1640" s="21" t="s">
        <v>12777</v>
      </c>
      <c r="J1640" s="24" t="s">
        <v>12778</v>
      </c>
      <c r="K1640" s="19" t="s">
        <v>12779</v>
      </c>
      <c r="L1640" s="24" t="s">
        <v>12780</v>
      </c>
      <c r="M1640" s="19" t="s">
        <v>110</v>
      </c>
      <c r="N1640" s="19"/>
      <c r="O1640" s="19"/>
      <c r="P1640" s="19"/>
      <c r="Q1640" s="25"/>
      <c r="R1640" s="25"/>
      <c r="S1640" s="19" t="s">
        <v>101</v>
      </c>
      <c r="T1640" s="19"/>
      <c r="U1640" s="25"/>
      <c r="V1640" s="25"/>
      <c r="W1640" s="4"/>
      <c r="X1640" s="4"/>
      <c r="Y1640" s="4"/>
      <c r="Z1640" s="4"/>
    </row>
    <row r="1641" ht="15.0" hidden="1" customHeight="1">
      <c r="A1641" s="19" t="s">
        <v>12781</v>
      </c>
      <c r="B1641" s="19" t="s">
        <v>12782</v>
      </c>
      <c r="C1641" s="19"/>
      <c r="D1641" s="19"/>
      <c r="E1641" s="19"/>
      <c r="F1641" s="19"/>
      <c r="G1641" s="21" t="s">
        <v>12783</v>
      </c>
      <c r="H1641" s="23" t="s">
        <v>12784</v>
      </c>
      <c r="I1641" s="21" t="s">
        <v>12785</v>
      </c>
      <c r="J1641" s="24" t="s">
        <v>12786</v>
      </c>
      <c r="K1641" s="19"/>
      <c r="L1641" s="19"/>
      <c r="M1641" s="19" t="s">
        <v>110</v>
      </c>
      <c r="N1641" s="19"/>
      <c r="O1641" s="19"/>
      <c r="P1641" s="19"/>
      <c r="Q1641" s="25"/>
      <c r="R1641" s="25"/>
      <c r="S1641" s="19" t="s">
        <v>101</v>
      </c>
      <c r="T1641" s="19"/>
      <c r="U1641" s="25"/>
      <c r="V1641" s="25"/>
      <c r="W1641" s="4"/>
      <c r="X1641" s="4"/>
      <c r="Y1641" s="4"/>
      <c r="Z1641" s="4"/>
    </row>
    <row r="1642" ht="15.0" hidden="1" customHeight="1">
      <c r="A1642" s="19" t="s">
        <v>12787</v>
      </c>
      <c r="B1642" s="19" t="s">
        <v>12788</v>
      </c>
      <c r="C1642" s="20" t="s">
        <v>115</v>
      </c>
      <c r="D1642" s="20" t="s">
        <v>115</v>
      </c>
      <c r="E1642" s="20" t="s">
        <v>89</v>
      </c>
      <c r="F1642" s="97">
        <v>2015.0</v>
      </c>
      <c r="G1642" s="97" t="s">
        <v>12789</v>
      </c>
      <c r="H1642" s="105" t="s">
        <v>12790</v>
      </c>
      <c r="I1642" s="97" t="s">
        <v>12791</v>
      </c>
      <c r="J1642" s="24" t="s">
        <v>12792</v>
      </c>
      <c r="K1642" s="19" t="s">
        <v>12793</v>
      </c>
      <c r="L1642" s="24" t="s">
        <v>12794</v>
      </c>
      <c r="M1642" s="19" t="s">
        <v>110</v>
      </c>
      <c r="N1642" s="19"/>
      <c r="O1642" s="19" t="s">
        <v>244</v>
      </c>
      <c r="P1642" s="19" t="s">
        <v>3474</v>
      </c>
      <c r="Q1642" s="25" t="s">
        <v>2416</v>
      </c>
      <c r="R1642" s="25">
        <v>100.0</v>
      </c>
      <c r="S1642" s="19" t="s">
        <v>101</v>
      </c>
      <c r="T1642" s="19"/>
      <c r="U1642" s="25"/>
      <c r="V1642" s="25"/>
      <c r="W1642" s="4"/>
      <c r="X1642" s="4"/>
      <c r="Y1642" s="4"/>
      <c r="Z1642" s="4"/>
    </row>
    <row r="1643" ht="15.0" hidden="1" customHeight="1">
      <c r="A1643" s="19" t="s">
        <v>12795</v>
      </c>
      <c r="B1643" s="19" t="s">
        <v>12796</v>
      </c>
      <c r="C1643" s="20" t="s">
        <v>284</v>
      </c>
      <c r="D1643" s="20" t="s">
        <v>188</v>
      </c>
      <c r="E1643" s="32" t="s">
        <v>89</v>
      </c>
      <c r="F1643" s="21">
        <v>2013.0</v>
      </c>
      <c r="G1643" s="21" t="s">
        <v>12797</v>
      </c>
      <c r="H1643" s="23" t="s">
        <v>12798</v>
      </c>
      <c r="I1643" s="21" t="s">
        <v>12799</v>
      </c>
      <c r="J1643" s="24" t="s">
        <v>12800</v>
      </c>
      <c r="K1643" s="19" t="s">
        <v>12801</v>
      </c>
      <c r="L1643" s="24" t="s">
        <v>12802</v>
      </c>
      <c r="M1643" s="19" t="s">
        <v>110</v>
      </c>
      <c r="N1643" s="19"/>
      <c r="O1643" s="19" t="s">
        <v>407</v>
      </c>
      <c r="P1643" s="19" t="s">
        <v>12803</v>
      </c>
      <c r="Q1643" s="25" t="s">
        <v>12804</v>
      </c>
      <c r="R1643" s="25">
        <v>50.0</v>
      </c>
      <c r="S1643" s="19" t="s">
        <v>159</v>
      </c>
      <c r="T1643" s="19" t="s">
        <v>12805</v>
      </c>
      <c r="U1643" s="25"/>
      <c r="V1643" s="25">
        <v>2010.0</v>
      </c>
      <c r="W1643" s="4"/>
      <c r="X1643" s="4"/>
      <c r="Y1643" s="4"/>
      <c r="Z1643" s="4"/>
    </row>
    <row r="1644" ht="15.0" hidden="1" customHeight="1">
      <c r="A1644" s="19" t="s">
        <v>12806</v>
      </c>
      <c r="B1644" s="19" t="s">
        <v>12807</v>
      </c>
      <c r="C1644" s="20" t="s">
        <v>2206</v>
      </c>
      <c r="D1644" s="20" t="s">
        <v>88</v>
      </c>
      <c r="E1644" s="20" t="s">
        <v>89</v>
      </c>
      <c r="F1644" s="38">
        <v>43110.0</v>
      </c>
      <c r="G1644" s="31" t="s">
        <v>12808</v>
      </c>
      <c r="H1644" s="23" t="s">
        <v>12809</v>
      </c>
      <c r="I1644" s="21" t="s">
        <v>12810</v>
      </c>
      <c r="J1644" s="24" t="s">
        <v>12811</v>
      </c>
      <c r="K1644" s="19" t="s">
        <v>12812</v>
      </c>
      <c r="L1644" s="24" t="s">
        <v>12813</v>
      </c>
      <c r="M1644" s="19" t="s">
        <v>110</v>
      </c>
      <c r="N1644" s="19"/>
      <c r="O1644" s="19"/>
      <c r="P1644" s="19" t="s">
        <v>12814</v>
      </c>
      <c r="Q1644" s="25" t="s">
        <v>12815</v>
      </c>
      <c r="R1644" s="25">
        <v>10.0</v>
      </c>
      <c r="S1644" s="19" t="s">
        <v>101</v>
      </c>
      <c r="T1644" s="19"/>
      <c r="U1644" s="25"/>
      <c r="V1644" s="25"/>
      <c r="W1644" s="4"/>
      <c r="X1644" s="4"/>
      <c r="Y1644" s="4"/>
      <c r="Z1644" s="4"/>
    </row>
    <row r="1645" ht="15.0" customHeight="1">
      <c r="A1645" s="19" t="s">
        <v>12816</v>
      </c>
      <c r="B1645" s="19" t="s">
        <v>12816</v>
      </c>
      <c r="C1645" s="20" t="s">
        <v>1471</v>
      </c>
      <c r="D1645" s="20" t="s">
        <v>920</v>
      </c>
      <c r="E1645" s="20" t="s">
        <v>89</v>
      </c>
      <c r="F1645" s="21">
        <v>2001.0</v>
      </c>
      <c r="G1645" s="21" t="s">
        <v>12817</v>
      </c>
      <c r="H1645" s="23" t="s">
        <v>12818</v>
      </c>
      <c r="I1645" s="21" t="s">
        <v>12819</v>
      </c>
      <c r="J1645" s="19"/>
      <c r="K1645" s="19"/>
      <c r="L1645" s="19"/>
      <c r="M1645" s="19" t="s">
        <v>96</v>
      </c>
      <c r="N1645" s="19" t="s">
        <v>12820</v>
      </c>
      <c r="O1645" s="19" t="s">
        <v>264</v>
      </c>
      <c r="P1645" s="19" t="s">
        <v>12821</v>
      </c>
      <c r="Q1645" s="25" t="s">
        <v>12822</v>
      </c>
      <c r="R1645" s="25">
        <v>560.0</v>
      </c>
      <c r="S1645" s="19" t="s">
        <v>159</v>
      </c>
      <c r="T1645" s="19" t="s">
        <v>3308</v>
      </c>
      <c r="U1645" s="59"/>
      <c r="V1645" s="59">
        <v>41478.0</v>
      </c>
      <c r="W1645" s="4"/>
      <c r="X1645" s="4"/>
      <c r="Y1645" s="4"/>
      <c r="Z1645" s="4"/>
    </row>
    <row r="1646" ht="15.0" hidden="1" customHeight="1">
      <c r="A1646" s="19" t="s">
        <v>12823</v>
      </c>
      <c r="B1646" s="19" t="s">
        <v>12824</v>
      </c>
      <c r="C1646" s="20" t="s">
        <v>12825</v>
      </c>
      <c r="D1646" s="20" t="s">
        <v>88</v>
      </c>
      <c r="E1646" s="20" t="s">
        <v>89</v>
      </c>
      <c r="F1646" s="22">
        <v>41708.0</v>
      </c>
      <c r="G1646" s="21" t="s">
        <v>12826</v>
      </c>
      <c r="H1646" s="23" t="s">
        <v>12827</v>
      </c>
      <c r="I1646" s="21" t="s">
        <v>12828</v>
      </c>
      <c r="J1646" s="24" t="s">
        <v>12829</v>
      </c>
      <c r="K1646" s="19" t="s">
        <v>12830</v>
      </c>
      <c r="L1646" s="24" t="s">
        <v>12831</v>
      </c>
      <c r="M1646" s="19" t="s">
        <v>110</v>
      </c>
      <c r="N1646" s="19"/>
      <c r="O1646" s="19" t="s">
        <v>244</v>
      </c>
      <c r="P1646" s="19" t="s">
        <v>12832</v>
      </c>
      <c r="Q1646" s="25" t="s">
        <v>12833</v>
      </c>
      <c r="R1646" s="25">
        <v>250.0</v>
      </c>
      <c r="S1646" s="19" t="s">
        <v>159</v>
      </c>
      <c r="T1646" s="19" t="s">
        <v>5902</v>
      </c>
      <c r="U1646" s="38"/>
      <c r="V1646" s="38">
        <v>44105.0</v>
      </c>
      <c r="W1646" s="4"/>
      <c r="X1646" s="4"/>
      <c r="Y1646" s="4"/>
      <c r="Z1646" s="4"/>
    </row>
    <row r="1647" ht="15.0" hidden="1" customHeight="1">
      <c r="A1647" s="19" t="s">
        <v>12834</v>
      </c>
      <c r="B1647" s="19" t="s">
        <v>12835</v>
      </c>
      <c r="C1647" s="20" t="s">
        <v>5185</v>
      </c>
      <c r="D1647" s="20" t="s">
        <v>400</v>
      </c>
      <c r="E1647" s="20" t="s">
        <v>89</v>
      </c>
      <c r="F1647" s="21">
        <v>2011.0</v>
      </c>
      <c r="G1647" s="21" t="s">
        <v>12836</v>
      </c>
      <c r="H1647" s="23" t="s">
        <v>12837</v>
      </c>
      <c r="I1647" s="21" t="s">
        <v>12838</v>
      </c>
      <c r="J1647" s="24" t="s">
        <v>12839</v>
      </c>
      <c r="K1647" s="19" t="s">
        <v>12840</v>
      </c>
      <c r="L1647" s="24" t="s">
        <v>12841</v>
      </c>
      <c r="M1647" s="19" t="s">
        <v>110</v>
      </c>
      <c r="N1647" s="19"/>
      <c r="O1647" s="19"/>
      <c r="P1647" s="19"/>
      <c r="Q1647" s="25" t="s">
        <v>12842</v>
      </c>
      <c r="R1647" s="25">
        <v>50.0</v>
      </c>
      <c r="S1647" s="21" t="s">
        <v>159</v>
      </c>
      <c r="T1647" s="21" t="s">
        <v>9609</v>
      </c>
      <c r="U1647" s="38"/>
      <c r="V1647" s="38">
        <v>44167.0</v>
      </c>
      <c r="W1647" s="4"/>
      <c r="X1647" s="4"/>
      <c r="Y1647" s="4"/>
      <c r="Z1647" s="4"/>
    </row>
    <row r="1648" ht="15.0" hidden="1" customHeight="1">
      <c r="A1648" s="19" t="s">
        <v>12843</v>
      </c>
      <c r="B1648" s="19" t="s">
        <v>12844</v>
      </c>
      <c r="C1648" s="20" t="s">
        <v>1471</v>
      </c>
      <c r="D1648" s="20" t="s">
        <v>920</v>
      </c>
      <c r="E1648" s="20" t="s">
        <v>89</v>
      </c>
      <c r="F1648" s="22">
        <v>40909.0</v>
      </c>
      <c r="G1648" s="21" t="s">
        <v>12845</v>
      </c>
      <c r="H1648" s="23" t="s">
        <v>12846</v>
      </c>
      <c r="I1648" s="21" t="s">
        <v>12847</v>
      </c>
      <c r="J1648" s="24" t="s">
        <v>12848</v>
      </c>
      <c r="K1648" s="19" t="s">
        <v>12849</v>
      </c>
      <c r="L1648" s="24" t="s">
        <v>12850</v>
      </c>
      <c r="M1648" s="19" t="s">
        <v>110</v>
      </c>
      <c r="N1648" s="19"/>
      <c r="O1648" s="19" t="s">
        <v>244</v>
      </c>
      <c r="P1648" s="19" t="s">
        <v>12851</v>
      </c>
      <c r="Q1648" s="25" t="s">
        <v>12852</v>
      </c>
      <c r="R1648" s="25">
        <v>147.0</v>
      </c>
      <c r="S1648" s="19" t="s">
        <v>101</v>
      </c>
      <c r="T1648" s="19"/>
      <c r="U1648" s="25"/>
      <c r="V1648" s="25"/>
      <c r="W1648" s="4"/>
      <c r="X1648" s="4"/>
      <c r="Y1648" s="4"/>
      <c r="Z1648" s="4"/>
    </row>
    <row r="1649" ht="15.0" hidden="1" customHeight="1">
      <c r="A1649" s="19" t="s">
        <v>12853</v>
      </c>
      <c r="B1649" s="19" t="s">
        <v>12854</v>
      </c>
      <c r="C1649" s="20" t="s">
        <v>138</v>
      </c>
      <c r="D1649" s="20" t="s">
        <v>139</v>
      </c>
      <c r="E1649" s="20" t="s">
        <v>140</v>
      </c>
      <c r="F1649" s="40">
        <v>38473.0</v>
      </c>
      <c r="G1649" s="21" t="s">
        <v>12855</v>
      </c>
      <c r="H1649" s="23" t="s">
        <v>12856</v>
      </c>
      <c r="I1649" s="21" t="s">
        <v>12857</v>
      </c>
      <c r="J1649" s="24" t="s">
        <v>12858</v>
      </c>
      <c r="K1649" s="19" t="s">
        <v>12859</v>
      </c>
      <c r="L1649" s="24" t="s">
        <v>12860</v>
      </c>
      <c r="M1649" s="19" t="s">
        <v>110</v>
      </c>
      <c r="N1649" s="19"/>
      <c r="O1649" s="19"/>
      <c r="P1649" s="19"/>
      <c r="Q1649" s="25" t="s">
        <v>12861</v>
      </c>
      <c r="R1649" s="25">
        <v>50.0</v>
      </c>
      <c r="S1649" s="19" t="s">
        <v>101</v>
      </c>
      <c r="T1649" s="19"/>
      <c r="U1649" s="25"/>
      <c r="V1649" s="25"/>
      <c r="W1649" s="4"/>
      <c r="X1649" s="4"/>
      <c r="Y1649" s="4"/>
      <c r="Z1649" s="4"/>
    </row>
    <row r="1650" ht="15.0" customHeight="1">
      <c r="A1650" s="19" t="s">
        <v>12862</v>
      </c>
      <c r="B1650" s="19" t="s">
        <v>12863</v>
      </c>
      <c r="C1650" s="20" t="s">
        <v>1392</v>
      </c>
      <c r="D1650" s="20" t="s">
        <v>88</v>
      </c>
      <c r="E1650" s="20" t="s">
        <v>89</v>
      </c>
      <c r="F1650" s="40">
        <v>13285.0</v>
      </c>
      <c r="G1650" s="21" t="s">
        <v>12864</v>
      </c>
      <c r="H1650" s="23" t="s">
        <v>12865</v>
      </c>
      <c r="I1650" s="21" t="s">
        <v>12866</v>
      </c>
      <c r="J1650" s="24" t="s">
        <v>12867</v>
      </c>
      <c r="K1650" s="19" t="s">
        <v>12868</v>
      </c>
      <c r="L1650" s="24" t="s">
        <v>12869</v>
      </c>
      <c r="M1650" s="19" t="s">
        <v>96</v>
      </c>
      <c r="N1650" s="19" t="s">
        <v>12870</v>
      </c>
      <c r="O1650" s="19"/>
      <c r="P1650" s="19"/>
      <c r="Q1650" s="25" t="s">
        <v>12871</v>
      </c>
      <c r="R1650" s="29">
        <v>1505.0</v>
      </c>
      <c r="S1650" s="19" t="s">
        <v>101</v>
      </c>
      <c r="T1650" s="19"/>
      <c r="U1650" s="25"/>
      <c r="V1650" s="25"/>
      <c r="W1650" s="4"/>
      <c r="X1650" s="4"/>
      <c r="Y1650" s="4"/>
      <c r="Z1650" s="4"/>
    </row>
    <row r="1651" ht="15.0" hidden="1" customHeight="1">
      <c r="A1651" s="19" t="s">
        <v>12872</v>
      </c>
      <c r="B1651" s="19" t="s">
        <v>12873</v>
      </c>
      <c r="C1651" s="20" t="s">
        <v>694</v>
      </c>
      <c r="D1651" s="20" t="s">
        <v>5040</v>
      </c>
      <c r="E1651" s="20" t="s">
        <v>89</v>
      </c>
      <c r="F1651" s="22">
        <v>39284.0</v>
      </c>
      <c r="G1651" s="21" t="s">
        <v>12874</v>
      </c>
      <c r="H1651" s="23" t="s">
        <v>12875</v>
      </c>
      <c r="I1651" s="21" t="s">
        <v>12876</v>
      </c>
      <c r="J1651" s="24" t="s">
        <v>12877</v>
      </c>
      <c r="K1651" s="19" t="s">
        <v>12878</v>
      </c>
      <c r="L1651" s="24" t="s">
        <v>12879</v>
      </c>
      <c r="M1651" s="19" t="s">
        <v>110</v>
      </c>
      <c r="N1651" s="19"/>
      <c r="O1651" s="19" t="s">
        <v>221</v>
      </c>
      <c r="P1651" s="19"/>
      <c r="Q1651" s="25" t="s">
        <v>8897</v>
      </c>
      <c r="R1651" s="25">
        <v>600.0</v>
      </c>
      <c r="S1651" s="19" t="s">
        <v>101</v>
      </c>
      <c r="T1651" s="19"/>
      <c r="U1651" s="25"/>
      <c r="V1651" s="25"/>
      <c r="W1651" s="4"/>
      <c r="X1651" s="4"/>
      <c r="Y1651" s="4"/>
      <c r="Z1651" s="4"/>
    </row>
    <row r="1652" ht="15.0" hidden="1" customHeight="1">
      <c r="A1652" s="19" t="s">
        <v>12880</v>
      </c>
      <c r="B1652" s="19" t="s">
        <v>12881</v>
      </c>
      <c r="C1652" s="20" t="s">
        <v>12882</v>
      </c>
      <c r="D1652" s="20" t="s">
        <v>88</v>
      </c>
      <c r="E1652" s="21" t="s">
        <v>89</v>
      </c>
      <c r="F1652" s="21">
        <v>2005.0</v>
      </c>
      <c r="G1652" s="21" t="s">
        <v>12883</v>
      </c>
      <c r="H1652" s="23" t="s">
        <v>12884</v>
      </c>
      <c r="I1652" s="19"/>
      <c r="J1652" s="19"/>
      <c r="K1652" s="19"/>
      <c r="L1652" s="19"/>
      <c r="M1652" s="19" t="s">
        <v>110</v>
      </c>
      <c r="N1652" s="19"/>
      <c r="O1652" s="19"/>
      <c r="P1652" s="19"/>
      <c r="Q1652" s="25" t="s">
        <v>234</v>
      </c>
      <c r="R1652" s="25">
        <v>36.0</v>
      </c>
      <c r="S1652" s="19" t="s">
        <v>101</v>
      </c>
      <c r="T1652" s="19"/>
      <c r="U1652" s="25"/>
      <c r="V1652" s="25"/>
      <c r="W1652" s="4"/>
      <c r="X1652" s="4"/>
      <c r="Y1652" s="4"/>
      <c r="Z1652" s="4"/>
    </row>
    <row r="1653" ht="15.0" hidden="1" customHeight="1">
      <c r="A1653" s="19" t="s">
        <v>12885</v>
      </c>
      <c r="B1653" s="19" t="s">
        <v>12886</v>
      </c>
      <c r="C1653" s="20" t="s">
        <v>5075</v>
      </c>
      <c r="D1653" s="21" t="s">
        <v>188</v>
      </c>
      <c r="E1653" s="20" t="s">
        <v>89</v>
      </c>
      <c r="F1653" s="21">
        <v>1980.0</v>
      </c>
      <c r="G1653" s="21" t="s">
        <v>12887</v>
      </c>
      <c r="H1653" s="23" t="s">
        <v>12888</v>
      </c>
      <c r="I1653" s="21" t="s">
        <v>12889</v>
      </c>
      <c r="J1653" s="24" t="s">
        <v>12890</v>
      </c>
      <c r="K1653" s="19" t="s">
        <v>12891</v>
      </c>
      <c r="L1653" s="19"/>
      <c r="M1653" s="19" t="s">
        <v>110</v>
      </c>
      <c r="N1653" s="19"/>
      <c r="O1653" s="19" t="s">
        <v>12892</v>
      </c>
      <c r="P1653" s="19"/>
      <c r="Q1653" s="25" t="s">
        <v>12893</v>
      </c>
      <c r="R1653" s="29">
        <v>2600.0</v>
      </c>
      <c r="S1653" s="19" t="s">
        <v>159</v>
      </c>
      <c r="T1653" s="19" t="s">
        <v>12894</v>
      </c>
      <c r="U1653" s="25"/>
      <c r="V1653" s="25">
        <v>2019.0</v>
      </c>
      <c r="W1653" s="4"/>
      <c r="X1653" s="4"/>
      <c r="Y1653" s="4"/>
      <c r="Z1653" s="4"/>
    </row>
    <row r="1654" ht="15.0" hidden="1" customHeight="1">
      <c r="A1654" s="19" t="s">
        <v>12895</v>
      </c>
      <c r="B1654" s="19" t="s">
        <v>12896</v>
      </c>
      <c r="C1654" s="20" t="s">
        <v>138</v>
      </c>
      <c r="D1654" s="20" t="s">
        <v>139</v>
      </c>
      <c r="E1654" s="20" t="s">
        <v>140</v>
      </c>
      <c r="F1654" s="22">
        <v>43252.0</v>
      </c>
      <c r="G1654" s="21" t="s">
        <v>12897</v>
      </c>
      <c r="H1654" s="23" t="s">
        <v>12898</v>
      </c>
      <c r="I1654" s="21" t="s">
        <v>12899</v>
      </c>
      <c r="J1654" s="24" t="s">
        <v>12900</v>
      </c>
      <c r="K1654" s="19"/>
      <c r="L1654" s="19"/>
      <c r="M1654" s="19" t="s">
        <v>110</v>
      </c>
      <c r="N1654" s="19"/>
      <c r="O1654" s="19" t="s">
        <v>371</v>
      </c>
      <c r="P1654" s="19" t="s">
        <v>9217</v>
      </c>
      <c r="Q1654" s="25" t="s">
        <v>2100</v>
      </c>
      <c r="R1654" s="25">
        <v>3.0</v>
      </c>
      <c r="S1654" s="19" t="s">
        <v>101</v>
      </c>
      <c r="T1654" s="19"/>
      <c r="U1654" s="25"/>
      <c r="V1654" s="25"/>
      <c r="W1654" s="4"/>
      <c r="X1654" s="4"/>
      <c r="Y1654" s="4"/>
      <c r="Z1654" s="4"/>
    </row>
    <row r="1655" ht="15.0" hidden="1" customHeight="1">
      <c r="A1655" s="19" t="s">
        <v>12901</v>
      </c>
      <c r="B1655" s="19" t="s">
        <v>12901</v>
      </c>
      <c r="C1655" s="20" t="s">
        <v>12902</v>
      </c>
      <c r="D1655" s="20" t="s">
        <v>12903</v>
      </c>
      <c r="E1655" s="20" t="s">
        <v>832</v>
      </c>
      <c r="F1655" s="21">
        <v>2005.0</v>
      </c>
      <c r="G1655" s="21" t="s">
        <v>12904</v>
      </c>
      <c r="H1655" s="23" t="s">
        <v>12905</v>
      </c>
      <c r="I1655" s="21" t="s">
        <v>12906</v>
      </c>
      <c r="J1655" s="19"/>
      <c r="K1655" s="19"/>
      <c r="L1655" s="19"/>
      <c r="M1655" s="19" t="s">
        <v>110</v>
      </c>
      <c r="N1655" s="19"/>
      <c r="O1655" s="19"/>
      <c r="P1655" s="19"/>
      <c r="Q1655" s="25"/>
      <c r="R1655" s="25" t="s">
        <v>1528</v>
      </c>
      <c r="S1655" s="19" t="s">
        <v>159</v>
      </c>
      <c r="T1655" s="19" t="s">
        <v>11688</v>
      </c>
      <c r="U1655" s="59"/>
      <c r="V1655" s="59">
        <v>42130.0</v>
      </c>
      <c r="W1655" s="4"/>
      <c r="X1655" s="4"/>
      <c r="Y1655" s="4"/>
      <c r="Z1655" s="4"/>
    </row>
    <row r="1656" ht="15.0" customHeight="1">
      <c r="A1656" s="19" t="s">
        <v>10547</v>
      </c>
      <c r="B1656" s="19" t="s">
        <v>12907</v>
      </c>
      <c r="C1656" s="20" t="s">
        <v>340</v>
      </c>
      <c r="D1656" s="20" t="s">
        <v>88</v>
      </c>
      <c r="E1656" s="20" t="s">
        <v>89</v>
      </c>
      <c r="F1656" s="21">
        <v>2004.0</v>
      </c>
      <c r="G1656" s="21" t="s">
        <v>12908</v>
      </c>
      <c r="H1656" s="23" t="s">
        <v>12909</v>
      </c>
      <c r="I1656" s="21" t="s">
        <v>12910</v>
      </c>
      <c r="J1656" s="24" t="s">
        <v>12911</v>
      </c>
      <c r="K1656" s="19" t="s">
        <v>12912</v>
      </c>
      <c r="L1656" s="24" t="s">
        <v>12913</v>
      </c>
      <c r="M1656" s="19" t="s">
        <v>96</v>
      </c>
      <c r="N1656" s="19" t="s">
        <v>12914</v>
      </c>
      <c r="O1656" s="19" t="s">
        <v>2327</v>
      </c>
      <c r="P1656" s="19" t="s">
        <v>3896</v>
      </c>
      <c r="Q1656" s="25"/>
      <c r="R1656" s="25" t="s">
        <v>6975</v>
      </c>
      <c r="S1656" s="19" t="s">
        <v>101</v>
      </c>
      <c r="T1656" s="19"/>
      <c r="U1656" s="25"/>
      <c r="V1656" s="25"/>
      <c r="W1656" s="4"/>
      <c r="X1656" s="4"/>
      <c r="Y1656" s="4"/>
      <c r="Z1656" s="4"/>
    </row>
    <row r="1657" ht="15.0" hidden="1" customHeight="1">
      <c r="A1657" s="19" t="s">
        <v>12915</v>
      </c>
      <c r="B1657" s="19" t="s">
        <v>12916</v>
      </c>
      <c r="C1657" s="20" t="s">
        <v>3677</v>
      </c>
      <c r="D1657" s="20" t="s">
        <v>1455</v>
      </c>
      <c r="E1657" s="20" t="s">
        <v>89</v>
      </c>
      <c r="F1657" s="21">
        <v>2008.0</v>
      </c>
      <c r="G1657" s="21" t="s">
        <v>12917</v>
      </c>
      <c r="H1657" s="30" t="s">
        <v>12918</v>
      </c>
      <c r="I1657" s="21" t="s">
        <v>12919</v>
      </c>
      <c r="J1657" s="24" t="s">
        <v>12920</v>
      </c>
      <c r="K1657" s="19" t="s">
        <v>12921</v>
      </c>
      <c r="L1657" s="24" t="s">
        <v>12922</v>
      </c>
      <c r="M1657" s="19" t="s">
        <v>110</v>
      </c>
      <c r="N1657" s="19"/>
      <c r="O1657" s="19" t="s">
        <v>407</v>
      </c>
      <c r="P1657" s="19" t="s">
        <v>111</v>
      </c>
      <c r="Q1657" s="25" t="s">
        <v>6004</v>
      </c>
      <c r="R1657" s="25">
        <v>250.0</v>
      </c>
      <c r="S1657" s="19" t="s">
        <v>159</v>
      </c>
      <c r="T1657" s="21" t="s">
        <v>7500</v>
      </c>
      <c r="U1657" s="106"/>
      <c r="V1657" s="106">
        <v>44320.0</v>
      </c>
      <c r="W1657" s="4"/>
      <c r="X1657" s="4"/>
      <c r="Y1657" s="4"/>
      <c r="Z1657" s="4"/>
    </row>
    <row r="1658" ht="15.0" hidden="1" customHeight="1">
      <c r="A1658" s="19" t="s">
        <v>12923</v>
      </c>
      <c r="B1658" s="19" t="s">
        <v>12924</v>
      </c>
      <c r="C1658" s="20" t="s">
        <v>1094</v>
      </c>
      <c r="D1658" s="26"/>
      <c r="E1658" s="20" t="s">
        <v>151</v>
      </c>
      <c r="F1658" s="21">
        <v>2014.0</v>
      </c>
      <c r="G1658" s="21" t="s">
        <v>12925</v>
      </c>
      <c r="H1658" s="23" t="s">
        <v>12926</v>
      </c>
      <c r="I1658" s="21" t="s">
        <v>12927</v>
      </c>
      <c r="J1658" s="24" t="s">
        <v>12928</v>
      </c>
      <c r="K1658" s="19" t="s">
        <v>12929</v>
      </c>
      <c r="L1658" s="24" t="s">
        <v>12930</v>
      </c>
      <c r="M1658" s="19" t="s">
        <v>110</v>
      </c>
      <c r="N1658" s="19"/>
      <c r="O1658" s="19" t="s">
        <v>264</v>
      </c>
      <c r="P1658" s="19" t="s">
        <v>711</v>
      </c>
      <c r="Q1658" s="25" t="s">
        <v>223</v>
      </c>
      <c r="R1658" s="25">
        <v>27.0</v>
      </c>
      <c r="S1658" s="19" t="s">
        <v>101</v>
      </c>
      <c r="T1658" s="19"/>
      <c r="U1658" s="25"/>
      <c r="V1658" s="25"/>
      <c r="W1658" s="4"/>
      <c r="X1658" s="4"/>
      <c r="Y1658" s="4"/>
      <c r="Z1658" s="4"/>
    </row>
    <row r="1659" ht="15.0" hidden="1" customHeight="1">
      <c r="A1659" s="19" t="s">
        <v>12931</v>
      </c>
      <c r="B1659" s="19" t="s">
        <v>12932</v>
      </c>
      <c r="C1659" s="20" t="s">
        <v>8996</v>
      </c>
      <c r="D1659" s="20" t="s">
        <v>88</v>
      </c>
      <c r="E1659" s="21" t="s">
        <v>89</v>
      </c>
      <c r="F1659" s="22">
        <v>43720.0</v>
      </c>
      <c r="G1659" s="21" t="s">
        <v>12933</v>
      </c>
      <c r="H1659" s="23" t="s">
        <v>12934</v>
      </c>
      <c r="I1659" s="21" t="s">
        <v>12935</v>
      </c>
      <c r="J1659" s="24" t="s">
        <v>12936</v>
      </c>
      <c r="K1659" s="19" t="s">
        <v>2671</v>
      </c>
      <c r="L1659" s="24" t="s">
        <v>2672</v>
      </c>
      <c r="M1659" s="19" t="s">
        <v>110</v>
      </c>
      <c r="N1659" s="19"/>
      <c r="O1659" s="19" t="s">
        <v>1249</v>
      </c>
      <c r="P1659" s="19" t="s">
        <v>4562</v>
      </c>
      <c r="Q1659" s="25"/>
      <c r="R1659" s="39">
        <v>44106.0</v>
      </c>
      <c r="S1659" s="19" t="s">
        <v>101</v>
      </c>
      <c r="T1659" s="19"/>
      <c r="U1659" s="25"/>
      <c r="V1659" s="25"/>
      <c r="W1659" s="4"/>
      <c r="X1659" s="4"/>
      <c r="Y1659" s="4"/>
      <c r="Z1659" s="4"/>
    </row>
    <row r="1660" ht="15.0" hidden="1" customHeight="1">
      <c r="A1660" s="19" t="s">
        <v>12937</v>
      </c>
      <c r="B1660" s="19" t="s">
        <v>12938</v>
      </c>
      <c r="C1660" s="20" t="s">
        <v>12939</v>
      </c>
      <c r="D1660" s="21" t="s">
        <v>364</v>
      </c>
      <c r="E1660" s="20" t="s">
        <v>89</v>
      </c>
      <c r="F1660" s="48">
        <v>37073.0</v>
      </c>
      <c r="G1660" s="21" t="s">
        <v>12940</v>
      </c>
      <c r="H1660" s="30" t="s">
        <v>12941</v>
      </c>
      <c r="I1660" s="21" t="s">
        <v>12942</v>
      </c>
      <c r="J1660" s="24" t="s">
        <v>12943</v>
      </c>
      <c r="K1660" s="19" t="s">
        <v>12944</v>
      </c>
      <c r="L1660" s="24" t="s">
        <v>12945</v>
      </c>
      <c r="M1660" s="19" t="s">
        <v>110</v>
      </c>
      <c r="N1660" s="19"/>
      <c r="O1660" s="19"/>
      <c r="P1660" s="19"/>
      <c r="Q1660" s="25" t="s">
        <v>12946</v>
      </c>
      <c r="R1660" s="25" t="s">
        <v>12947</v>
      </c>
      <c r="S1660" s="19" t="s">
        <v>101</v>
      </c>
      <c r="T1660" s="19"/>
      <c r="U1660" s="25"/>
      <c r="V1660" s="25"/>
      <c r="W1660" s="4"/>
      <c r="X1660" s="4"/>
      <c r="Y1660" s="4"/>
      <c r="Z1660" s="4"/>
    </row>
    <row r="1661" ht="15.0" hidden="1" customHeight="1">
      <c r="A1661" s="19" t="s">
        <v>12948</v>
      </c>
      <c r="B1661" s="19" t="s">
        <v>12949</v>
      </c>
      <c r="C1661" s="20" t="s">
        <v>87</v>
      </c>
      <c r="D1661" s="20" t="s">
        <v>88</v>
      </c>
      <c r="E1661" s="20" t="s">
        <v>89</v>
      </c>
      <c r="F1661" s="21">
        <v>2002.0</v>
      </c>
      <c r="G1661" s="21" t="s">
        <v>12950</v>
      </c>
      <c r="H1661" s="23" t="s">
        <v>12951</v>
      </c>
      <c r="I1661" s="21" t="s">
        <v>12952</v>
      </c>
      <c r="J1661" s="24" t="s">
        <v>12953</v>
      </c>
      <c r="K1661" s="19" t="s">
        <v>12954</v>
      </c>
      <c r="L1661" s="24" t="s">
        <v>12955</v>
      </c>
      <c r="M1661" s="19" t="s">
        <v>110</v>
      </c>
      <c r="N1661" s="19"/>
      <c r="O1661" s="19" t="s">
        <v>5228</v>
      </c>
      <c r="P1661" s="19" t="s">
        <v>12956</v>
      </c>
      <c r="Q1661" s="25" t="s">
        <v>7166</v>
      </c>
      <c r="R1661" s="25">
        <v>327.0</v>
      </c>
      <c r="S1661" s="19" t="s">
        <v>101</v>
      </c>
      <c r="T1661" s="19"/>
      <c r="U1661" s="25"/>
      <c r="V1661" s="25"/>
      <c r="W1661" s="4"/>
      <c r="X1661" s="4"/>
      <c r="Y1661" s="4"/>
      <c r="Z1661" s="4"/>
    </row>
    <row r="1662" ht="15.0" hidden="1" customHeight="1">
      <c r="A1662" s="19" t="s">
        <v>12957</v>
      </c>
      <c r="B1662" s="19" t="s">
        <v>12957</v>
      </c>
      <c r="C1662" s="20" t="s">
        <v>388</v>
      </c>
      <c r="D1662" s="20" t="s">
        <v>88</v>
      </c>
      <c r="E1662" s="21" t="s">
        <v>89</v>
      </c>
      <c r="F1662" s="21">
        <v>2012.0</v>
      </c>
      <c r="G1662" s="21" t="s">
        <v>12958</v>
      </c>
      <c r="H1662" s="23" t="s">
        <v>12959</v>
      </c>
      <c r="I1662" s="21" t="s">
        <v>12960</v>
      </c>
      <c r="J1662" s="24" t="s">
        <v>12961</v>
      </c>
      <c r="K1662" s="19"/>
      <c r="L1662" s="19"/>
      <c r="M1662" s="19" t="s">
        <v>110</v>
      </c>
      <c r="N1662" s="19"/>
      <c r="O1662" s="19" t="s">
        <v>133</v>
      </c>
      <c r="P1662" s="19" t="s">
        <v>2945</v>
      </c>
      <c r="Q1662" s="25"/>
      <c r="R1662" s="25"/>
      <c r="S1662" s="19" t="s">
        <v>159</v>
      </c>
      <c r="T1662" s="19" t="s">
        <v>4382</v>
      </c>
      <c r="U1662" s="38"/>
      <c r="V1662" s="38">
        <v>39121.0</v>
      </c>
      <c r="W1662" s="4"/>
      <c r="X1662" s="4"/>
      <c r="Y1662" s="4"/>
      <c r="Z1662" s="4"/>
    </row>
    <row r="1663" ht="15.0" hidden="1" customHeight="1">
      <c r="A1663" s="19" t="s">
        <v>12962</v>
      </c>
      <c r="B1663" s="57"/>
      <c r="C1663" s="107" t="s">
        <v>388</v>
      </c>
      <c r="D1663" s="20" t="s">
        <v>88</v>
      </c>
      <c r="E1663" s="20" t="s">
        <v>89</v>
      </c>
      <c r="F1663" s="26"/>
      <c r="G1663" s="26"/>
      <c r="H1663" s="26"/>
      <c r="I1663" s="26"/>
      <c r="J1663" s="57"/>
      <c r="K1663" s="57"/>
      <c r="L1663" s="57"/>
      <c r="M1663" s="57" t="s">
        <v>110</v>
      </c>
      <c r="N1663" s="57"/>
      <c r="O1663" s="57" t="s">
        <v>133</v>
      </c>
      <c r="P1663" s="57">
        <v>1.75E7</v>
      </c>
      <c r="Q1663" s="58"/>
      <c r="R1663" s="58"/>
      <c r="S1663" s="57" t="s">
        <v>101</v>
      </c>
      <c r="T1663" s="57"/>
      <c r="U1663" s="58"/>
      <c r="V1663" s="58"/>
      <c r="W1663" s="4"/>
      <c r="X1663" s="4"/>
      <c r="Y1663" s="4"/>
      <c r="Z1663" s="4"/>
    </row>
    <row r="1664" ht="15.0" hidden="1" customHeight="1">
      <c r="A1664" s="19" t="s">
        <v>12963</v>
      </c>
      <c r="B1664" s="19" t="s">
        <v>12963</v>
      </c>
      <c r="C1664" s="20" t="s">
        <v>1790</v>
      </c>
      <c r="D1664" s="20" t="s">
        <v>88</v>
      </c>
      <c r="E1664" s="21" t="s">
        <v>89</v>
      </c>
      <c r="F1664" s="21">
        <v>2011.0</v>
      </c>
      <c r="G1664" s="21" t="s">
        <v>12964</v>
      </c>
      <c r="H1664" s="23" t="s">
        <v>12965</v>
      </c>
      <c r="I1664" s="21" t="s">
        <v>12966</v>
      </c>
      <c r="J1664" s="24" t="s">
        <v>12967</v>
      </c>
      <c r="K1664" s="19"/>
      <c r="L1664" s="19"/>
      <c r="M1664" s="19" t="s">
        <v>110</v>
      </c>
      <c r="N1664" s="19"/>
      <c r="O1664" s="19" t="s">
        <v>975</v>
      </c>
      <c r="P1664" s="19" t="s">
        <v>12968</v>
      </c>
      <c r="Q1664" s="25" t="s">
        <v>3896</v>
      </c>
      <c r="R1664" s="25">
        <v>210.0</v>
      </c>
      <c r="S1664" s="19" t="s">
        <v>159</v>
      </c>
      <c r="T1664" s="19" t="s">
        <v>8898</v>
      </c>
      <c r="U1664" s="38"/>
      <c r="V1664" s="38">
        <v>43103.0</v>
      </c>
      <c r="W1664" s="4"/>
      <c r="X1664" s="4"/>
      <c r="Y1664" s="4"/>
      <c r="Z1664" s="4"/>
    </row>
    <row r="1665" ht="15.0" hidden="1" customHeight="1">
      <c r="A1665" s="19" t="s">
        <v>12969</v>
      </c>
      <c r="B1665" s="19" t="s">
        <v>12970</v>
      </c>
      <c r="C1665" s="21" t="s">
        <v>437</v>
      </c>
      <c r="D1665" s="21" t="s">
        <v>88</v>
      </c>
      <c r="E1665" s="20" t="s">
        <v>89</v>
      </c>
      <c r="F1665" s="37">
        <v>42887.0</v>
      </c>
      <c r="G1665" s="21" t="s">
        <v>12971</v>
      </c>
      <c r="H1665" s="23" t="s">
        <v>12972</v>
      </c>
      <c r="I1665" s="21" t="s">
        <v>12973</v>
      </c>
      <c r="J1665" s="24" t="s">
        <v>12974</v>
      </c>
      <c r="K1665" s="19" t="s">
        <v>12975</v>
      </c>
      <c r="L1665" s="24" t="s">
        <v>12976</v>
      </c>
      <c r="M1665" s="19" t="s">
        <v>110</v>
      </c>
      <c r="N1665" s="19"/>
      <c r="O1665" s="19" t="s">
        <v>133</v>
      </c>
      <c r="P1665" s="19" t="s">
        <v>827</v>
      </c>
      <c r="Q1665" s="25" t="s">
        <v>2416</v>
      </c>
      <c r="R1665" s="25">
        <v>18.0</v>
      </c>
      <c r="S1665" s="19" t="s">
        <v>101</v>
      </c>
      <c r="T1665" s="19"/>
      <c r="U1665" s="25"/>
      <c r="V1665" s="25"/>
      <c r="W1665" s="4"/>
      <c r="X1665" s="4"/>
      <c r="Y1665" s="4"/>
      <c r="Z1665" s="4"/>
    </row>
    <row r="1666" ht="15.0" hidden="1" customHeight="1">
      <c r="A1666" s="19" t="s">
        <v>12977</v>
      </c>
      <c r="B1666" s="19" t="s">
        <v>12978</v>
      </c>
      <c r="C1666" s="20" t="s">
        <v>540</v>
      </c>
      <c r="D1666" s="21" t="s">
        <v>188</v>
      </c>
      <c r="E1666" s="20" t="s">
        <v>89</v>
      </c>
      <c r="F1666" s="21">
        <v>2008.0</v>
      </c>
      <c r="G1666" s="21" t="s">
        <v>12979</v>
      </c>
      <c r="H1666" s="23" t="s">
        <v>12980</v>
      </c>
      <c r="I1666" s="21" t="s">
        <v>12981</v>
      </c>
      <c r="J1666" s="24" t="s">
        <v>12982</v>
      </c>
      <c r="K1666" s="19" t="s">
        <v>12983</v>
      </c>
      <c r="L1666" s="24" t="s">
        <v>12984</v>
      </c>
      <c r="M1666" s="19" t="s">
        <v>110</v>
      </c>
      <c r="N1666" s="19"/>
      <c r="O1666" s="19" t="s">
        <v>731</v>
      </c>
      <c r="P1666" s="19" t="s">
        <v>1132</v>
      </c>
      <c r="Q1666" s="25" t="s">
        <v>234</v>
      </c>
      <c r="R1666" s="25">
        <v>104.0</v>
      </c>
      <c r="S1666" s="19" t="s">
        <v>159</v>
      </c>
      <c r="T1666" s="19" t="s">
        <v>12985</v>
      </c>
      <c r="U1666" s="25"/>
      <c r="V1666" s="25">
        <v>2016.0</v>
      </c>
      <c r="W1666" s="4"/>
      <c r="X1666" s="4"/>
      <c r="Y1666" s="4"/>
      <c r="Z1666" s="4"/>
    </row>
    <row r="1667" ht="15.0" hidden="1" customHeight="1">
      <c r="A1667" s="19" t="s">
        <v>12986</v>
      </c>
      <c r="B1667" s="19" t="s">
        <v>12987</v>
      </c>
      <c r="C1667" s="20" t="s">
        <v>596</v>
      </c>
      <c r="D1667" s="20" t="s">
        <v>597</v>
      </c>
      <c r="E1667" s="20" t="s">
        <v>460</v>
      </c>
      <c r="F1667" s="21">
        <v>2015.0</v>
      </c>
      <c r="G1667" s="21" t="s">
        <v>12988</v>
      </c>
      <c r="H1667" s="23" t="s">
        <v>12989</v>
      </c>
      <c r="I1667" s="21" t="s">
        <v>12990</v>
      </c>
      <c r="J1667" s="24" t="s">
        <v>12991</v>
      </c>
      <c r="K1667" s="19"/>
      <c r="L1667" s="19"/>
      <c r="M1667" s="19" t="s">
        <v>110</v>
      </c>
      <c r="N1667" s="19"/>
      <c r="O1667" s="19"/>
      <c r="P1667" s="19"/>
      <c r="Q1667" s="25" t="s">
        <v>203</v>
      </c>
      <c r="R1667" s="25">
        <v>11.0</v>
      </c>
      <c r="S1667" s="19" t="s">
        <v>101</v>
      </c>
      <c r="T1667" s="19"/>
      <c r="U1667" s="25"/>
      <c r="V1667" s="25"/>
      <c r="W1667" s="4"/>
      <c r="X1667" s="4"/>
      <c r="Y1667" s="4"/>
      <c r="Z1667" s="4"/>
    </row>
    <row r="1668" ht="15.0" hidden="1" customHeight="1">
      <c r="A1668" s="19" t="s">
        <v>12992</v>
      </c>
      <c r="B1668" s="19" t="s">
        <v>12993</v>
      </c>
      <c r="C1668" s="20" t="s">
        <v>2601</v>
      </c>
      <c r="D1668" s="20"/>
      <c r="E1668" s="21" t="s">
        <v>140</v>
      </c>
      <c r="F1668" s="55">
        <v>2000.0</v>
      </c>
      <c r="G1668" s="55" t="s">
        <v>12994</v>
      </c>
      <c r="H1668" s="56" t="s">
        <v>12995</v>
      </c>
      <c r="I1668" s="55" t="s">
        <v>12996</v>
      </c>
      <c r="J1668" s="24" t="s">
        <v>12997</v>
      </c>
      <c r="K1668" s="19"/>
      <c r="L1668" s="19"/>
      <c r="M1668" s="19" t="s">
        <v>110</v>
      </c>
      <c r="N1668" s="19"/>
      <c r="O1668" s="19" t="s">
        <v>221</v>
      </c>
      <c r="P1668" s="19"/>
      <c r="Q1668" s="25" t="s">
        <v>965</v>
      </c>
      <c r="R1668" s="25">
        <v>121.0</v>
      </c>
      <c r="S1668" s="19" t="s">
        <v>159</v>
      </c>
      <c r="T1668" s="19" t="s">
        <v>12998</v>
      </c>
      <c r="U1668" s="25"/>
      <c r="V1668" s="25">
        <v>2017.0</v>
      </c>
      <c r="W1668" s="4"/>
      <c r="X1668" s="4"/>
      <c r="Y1668" s="4"/>
      <c r="Z1668" s="4"/>
    </row>
    <row r="1669" ht="15.0" hidden="1" customHeight="1">
      <c r="A1669" s="19" t="s">
        <v>12999</v>
      </c>
      <c r="B1669" s="19" t="s">
        <v>13000</v>
      </c>
      <c r="C1669" s="20" t="s">
        <v>363</v>
      </c>
      <c r="D1669" s="21" t="s">
        <v>364</v>
      </c>
      <c r="E1669" s="20" t="s">
        <v>89</v>
      </c>
      <c r="F1669" s="22">
        <v>42192.0</v>
      </c>
      <c r="G1669" s="21" t="s">
        <v>13001</v>
      </c>
      <c r="H1669" s="23" t="s">
        <v>13002</v>
      </c>
      <c r="I1669" s="21" t="s">
        <v>13003</v>
      </c>
      <c r="J1669" s="24" t="s">
        <v>13004</v>
      </c>
      <c r="K1669" s="19" t="s">
        <v>13005</v>
      </c>
      <c r="L1669" s="24" t="s">
        <v>13006</v>
      </c>
      <c r="M1669" s="19" t="s">
        <v>110</v>
      </c>
      <c r="N1669" s="19"/>
      <c r="O1669" s="19" t="s">
        <v>975</v>
      </c>
      <c r="P1669" s="19" t="s">
        <v>13007</v>
      </c>
      <c r="Q1669" s="25" t="s">
        <v>5254</v>
      </c>
      <c r="R1669" s="25">
        <v>180.0</v>
      </c>
      <c r="S1669" s="19" t="s">
        <v>101</v>
      </c>
      <c r="T1669" s="19"/>
      <c r="U1669" s="25"/>
      <c r="V1669" s="25"/>
      <c r="W1669" s="4"/>
      <c r="X1669" s="4"/>
      <c r="Y1669" s="4"/>
      <c r="Z1669" s="4"/>
    </row>
    <row r="1670" ht="15.0" hidden="1" customHeight="1">
      <c r="A1670" s="19" t="s">
        <v>13008</v>
      </c>
      <c r="B1670" s="19" t="s">
        <v>13008</v>
      </c>
      <c r="C1670" s="20" t="s">
        <v>13009</v>
      </c>
      <c r="D1670" s="20" t="s">
        <v>7159</v>
      </c>
      <c r="E1670" s="19"/>
      <c r="F1670" s="21">
        <v>2015.0</v>
      </c>
      <c r="G1670" s="21" t="s">
        <v>13010</v>
      </c>
      <c r="H1670" s="23" t="s">
        <v>13011</v>
      </c>
      <c r="I1670" s="19"/>
      <c r="J1670" s="19"/>
      <c r="K1670" s="19"/>
      <c r="L1670" s="19"/>
      <c r="M1670" s="19" t="s">
        <v>110</v>
      </c>
      <c r="N1670" s="19"/>
      <c r="O1670" s="19"/>
      <c r="P1670" s="19"/>
      <c r="Q1670" s="25" t="s">
        <v>2249</v>
      </c>
      <c r="R1670" s="25">
        <v>175.0</v>
      </c>
      <c r="S1670" s="19" t="s">
        <v>101</v>
      </c>
      <c r="T1670" s="19"/>
      <c r="U1670" s="25"/>
      <c r="V1670" s="25"/>
      <c r="W1670" s="4"/>
      <c r="X1670" s="4"/>
      <c r="Y1670" s="4"/>
      <c r="Z1670" s="4"/>
    </row>
    <row r="1671" ht="15.0" customHeight="1">
      <c r="A1671" s="19" t="s">
        <v>13012</v>
      </c>
      <c r="B1671" s="19" t="s">
        <v>13013</v>
      </c>
      <c r="C1671" s="20"/>
      <c r="D1671" s="21" t="s">
        <v>115</v>
      </c>
      <c r="E1671" s="20" t="s">
        <v>89</v>
      </c>
      <c r="F1671" s="21">
        <v>2001.0</v>
      </c>
      <c r="G1671" s="21" t="s">
        <v>13014</v>
      </c>
      <c r="H1671" s="23" t="s">
        <v>13015</v>
      </c>
      <c r="I1671" s="21" t="s">
        <v>13016</v>
      </c>
      <c r="J1671" s="19"/>
      <c r="K1671" s="19"/>
      <c r="L1671" s="19"/>
      <c r="M1671" s="19" t="s">
        <v>96</v>
      </c>
      <c r="N1671" s="19" t="s">
        <v>13017</v>
      </c>
      <c r="O1671" s="19"/>
      <c r="P1671" s="19" t="s">
        <v>13018</v>
      </c>
      <c r="Q1671" s="25" t="s">
        <v>13019</v>
      </c>
      <c r="R1671" s="25">
        <v>9.0</v>
      </c>
      <c r="S1671" s="19" t="s">
        <v>101</v>
      </c>
      <c r="T1671" s="19"/>
      <c r="U1671" s="25"/>
      <c r="V1671" s="25"/>
      <c r="W1671" s="4"/>
      <c r="X1671" s="4"/>
      <c r="Y1671" s="4"/>
      <c r="Z1671" s="4"/>
    </row>
    <row r="1672" ht="15.0" hidden="1" customHeight="1">
      <c r="A1672" s="19" t="s">
        <v>13020</v>
      </c>
      <c r="B1672" s="19" t="s">
        <v>13021</v>
      </c>
      <c r="C1672" s="20" t="s">
        <v>1516</v>
      </c>
      <c r="D1672" s="20" t="s">
        <v>1119</v>
      </c>
      <c r="E1672" s="20" t="s">
        <v>89</v>
      </c>
      <c r="F1672" s="26"/>
      <c r="G1672" s="26"/>
      <c r="H1672" s="26"/>
      <c r="I1672" s="26"/>
      <c r="J1672" s="57"/>
      <c r="K1672" s="57"/>
      <c r="L1672" s="57"/>
      <c r="M1672" s="57" t="s">
        <v>110</v>
      </c>
      <c r="N1672" s="57"/>
      <c r="O1672" s="57"/>
      <c r="P1672" s="57"/>
      <c r="Q1672" s="58"/>
      <c r="R1672" s="58"/>
      <c r="S1672" s="57" t="s">
        <v>101</v>
      </c>
      <c r="T1672" s="57"/>
      <c r="U1672" s="58"/>
      <c r="V1672" s="58"/>
      <c r="W1672" s="4"/>
      <c r="X1672" s="4"/>
      <c r="Y1672" s="4"/>
      <c r="Z1672" s="4"/>
    </row>
    <row r="1673" ht="15.0" hidden="1" customHeight="1">
      <c r="A1673" s="19" t="s">
        <v>13022</v>
      </c>
      <c r="B1673" s="19" t="s">
        <v>13022</v>
      </c>
      <c r="C1673" s="20" t="s">
        <v>13023</v>
      </c>
      <c r="D1673" s="20" t="s">
        <v>13024</v>
      </c>
      <c r="E1673" s="20" t="s">
        <v>294</v>
      </c>
      <c r="F1673" s="21">
        <v>2013.0</v>
      </c>
      <c r="G1673" s="21" t="s">
        <v>13025</v>
      </c>
      <c r="H1673" s="23" t="s">
        <v>13026</v>
      </c>
      <c r="I1673" s="21" t="s">
        <v>13027</v>
      </c>
      <c r="J1673" s="24" t="s">
        <v>13028</v>
      </c>
      <c r="K1673" s="19"/>
      <c r="L1673" s="19"/>
      <c r="M1673" s="19" t="s">
        <v>110</v>
      </c>
      <c r="N1673" s="19"/>
      <c r="O1673" s="19"/>
      <c r="P1673" s="19"/>
      <c r="Q1673" s="25" t="s">
        <v>212</v>
      </c>
      <c r="R1673" s="25">
        <v>9.0</v>
      </c>
      <c r="S1673" s="19" t="s">
        <v>101</v>
      </c>
      <c r="T1673" s="19"/>
      <c r="U1673" s="25"/>
      <c r="V1673" s="25"/>
      <c r="W1673" s="4"/>
      <c r="X1673" s="4"/>
      <c r="Y1673" s="4"/>
      <c r="Z1673" s="4"/>
    </row>
    <row r="1674" ht="15.0" hidden="1" customHeight="1">
      <c r="A1674" s="19" t="s">
        <v>13029</v>
      </c>
      <c r="B1674" s="19" t="s">
        <v>13030</v>
      </c>
      <c r="C1674" s="20" t="s">
        <v>13031</v>
      </c>
      <c r="D1674" s="21" t="s">
        <v>552</v>
      </c>
      <c r="E1674" s="20" t="s">
        <v>89</v>
      </c>
      <c r="F1674" s="21">
        <v>1982.0</v>
      </c>
      <c r="G1674" s="21" t="s">
        <v>13032</v>
      </c>
      <c r="H1674" s="23" t="s">
        <v>13033</v>
      </c>
      <c r="I1674" s="21" t="s">
        <v>13034</v>
      </c>
      <c r="J1674" s="24" t="s">
        <v>13035</v>
      </c>
      <c r="K1674" s="19"/>
      <c r="L1674" s="19"/>
      <c r="M1674" s="19" t="s">
        <v>110</v>
      </c>
      <c r="N1674" s="19"/>
      <c r="O1674" s="19"/>
      <c r="P1674" s="19"/>
      <c r="Q1674" s="25" t="s">
        <v>234</v>
      </c>
      <c r="R1674" s="25">
        <v>65.0</v>
      </c>
      <c r="S1674" s="19" t="s">
        <v>101</v>
      </c>
      <c r="T1674" s="19"/>
      <c r="U1674" s="25"/>
      <c r="V1674" s="25"/>
      <c r="W1674" s="4"/>
      <c r="X1674" s="4"/>
      <c r="Y1674" s="4"/>
      <c r="Z1674" s="4"/>
    </row>
    <row r="1675" ht="15.0" hidden="1" customHeight="1">
      <c r="A1675" s="19" t="s">
        <v>13036</v>
      </c>
      <c r="B1675" s="19" t="s">
        <v>13037</v>
      </c>
      <c r="C1675" s="20" t="s">
        <v>13038</v>
      </c>
      <c r="D1675" s="20" t="s">
        <v>13039</v>
      </c>
      <c r="E1675" s="20" t="s">
        <v>89</v>
      </c>
      <c r="F1675" s="40">
        <v>42870.0</v>
      </c>
      <c r="G1675" s="21" t="s">
        <v>13040</v>
      </c>
      <c r="H1675" s="23" t="s">
        <v>13041</v>
      </c>
      <c r="I1675" s="21" t="s">
        <v>13042</v>
      </c>
      <c r="J1675" s="24" t="s">
        <v>13043</v>
      </c>
      <c r="K1675" s="19"/>
      <c r="L1675" s="19"/>
      <c r="M1675" s="19" t="s">
        <v>110</v>
      </c>
      <c r="N1675" s="19"/>
      <c r="O1675" s="19"/>
      <c r="P1675" s="19"/>
      <c r="Q1675" s="25" t="s">
        <v>474</v>
      </c>
      <c r="R1675" s="25">
        <v>24.0</v>
      </c>
      <c r="S1675" s="19" t="s">
        <v>101</v>
      </c>
      <c r="T1675" s="19"/>
      <c r="U1675" s="25"/>
      <c r="V1675" s="25"/>
      <c r="W1675" s="4"/>
      <c r="X1675" s="4"/>
      <c r="Y1675" s="4"/>
      <c r="Z1675" s="4"/>
    </row>
    <row r="1676" ht="15.0" hidden="1" customHeight="1">
      <c r="A1676" s="19" t="s">
        <v>13044</v>
      </c>
      <c r="B1676" s="19" t="s">
        <v>13045</v>
      </c>
      <c r="C1676" s="20" t="s">
        <v>4654</v>
      </c>
      <c r="D1676" s="20" t="s">
        <v>88</v>
      </c>
      <c r="E1676" s="20" t="s">
        <v>89</v>
      </c>
      <c r="F1676" s="21">
        <v>2001.0</v>
      </c>
      <c r="G1676" s="21" t="s">
        <v>13046</v>
      </c>
      <c r="H1676" s="30" t="s">
        <v>13047</v>
      </c>
      <c r="I1676" s="19"/>
      <c r="J1676" s="19"/>
      <c r="K1676" s="19"/>
      <c r="L1676" s="19"/>
      <c r="M1676" s="19" t="s">
        <v>110</v>
      </c>
      <c r="N1676" s="19"/>
      <c r="O1676" s="19" t="s">
        <v>452</v>
      </c>
      <c r="P1676" s="19" t="s">
        <v>13048</v>
      </c>
      <c r="Q1676" s="25" t="s">
        <v>13049</v>
      </c>
      <c r="R1676" s="25">
        <v>97.0</v>
      </c>
      <c r="S1676" s="19" t="s">
        <v>159</v>
      </c>
      <c r="T1676" s="19" t="s">
        <v>13050</v>
      </c>
      <c r="U1676" s="25"/>
      <c r="V1676" s="25">
        <v>2019.0</v>
      </c>
      <c r="W1676" s="4"/>
      <c r="X1676" s="4"/>
      <c r="Y1676" s="4"/>
      <c r="Z1676" s="4"/>
    </row>
    <row r="1677" ht="15.0" hidden="1" customHeight="1">
      <c r="A1677" s="19" t="s">
        <v>13051</v>
      </c>
      <c r="B1677" s="19" t="s">
        <v>13052</v>
      </c>
      <c r="C1677" s="20" t="s">
        <v>340</v>
      </c>
      <c r="D1677" s="20" t="s">
        <v>88</v>
      </c>
      <c r="E1677" s="20" t="s">
        <v>89</v>
      </c>
      <c r="F1677" s="21">
        <v>2014.0</v>
      </c>
      <c r="G1677" s="21" t="s">
        <v>13053</v>
      </c>
      <c r="H1677" s="23" t="s">
        <v>13054</v>
      </c>
      <c r="I1677" s="21" t="s">
        <v>13055</v>
      </c>
      <c r="J1677" s="19"/>
      <c r="K1677" s="19"/>
      <c r="L1677" s="19"/>
      <c r="M1677" s="19" t="s">
        <v>110</v>
      </c>
      <c r="N1677" s="19"/>
      <c r="O1677" s="19" t="s">
        <v>700</v>
      </c>
      <c r="P1677" s="19" t="s">
        <v>1131</v>
      </c>
      <c r="Q1677" s="25" t="s">
        <v>147</v>
      </c>
      <c r="R1677" s="25">
        <v>29.0</v>
      </c>
      <c r="S1677" s="19" t="s">
        <v>159</v>
      </c>
      <c r="T1677" s="19" t="s">
        <v>9102</v>
      </c>
      <c r="U1677" s="38"/>
      <c r="V1677" s="38">
        <v>43312.0</v>
      </c>
      <c r="W1677" s="4"/>
      <c r="X1677" s="4"/>
      <c r="Y1677" s="4"/>
      <c r="Z1677" s="4"/>
    </row>
    <row r="1678" ht="15.0" hidden="1" customHeight="1">
      <c r="A1678" s="19" t="s">
        <v>13056</v>
      </c>
      <c r="B1678" s="19" t="s">
        <v>13057</v>
      </c>
      <c r="C1678" s="20" t="s">
        <v>13058</v>
      </c>
      <c r="D1678" s="20" t="s">
        <v>1298</v>
      </c>
      <c r="E1678" s="20" t="s">
        <v>1299</v>
      </c>
      <c r="F1678" s="21">
        <v>1979.0</v>
      </c>
      <c r="G1678" s="21" t="s">
        <v>13059</v>
      </c>
      <c r="H1678" s="23" t="s">
        <v>13060</v>
      </c>
      <c r="I1678" s="21" t="s">
        <v>13061</v>
      </c>
      <c r="J1678" s="24" t="s">
        <v>13062</v>
      </c>
      <c r="K1678" s="19"/>
      <c r="L1678" s="19"/>
      <c r="M1678" s="19" t="s">
        <v>110</v>
      </c>
      <c r="N1678" s="19"/>
      <c r="O1678" s="19"/>
      <c r="P1678" s="19"/>
      <c r="Q1678" s="25" t="s">
        <v>8897</v>
      </c>
      <c r="R1678" s="25">
        <v>261.0</v>
      </c>
      <c r="S1678" s="19" t="s">
        <v>101</v>
      </c>
      <c r="T1678" s="19"/>
      <c r="U1678" s="25"/>
      <c r="V1678" s="25"/>
      <c r="W1678" s="4"/>
      <c r="X1678" s="4"/>
      <c r="Y1678" s="4"/>
      <c r="Z1678" s="4"/>
    </row>
    <row r="1679" ht="15.0" hidden="1" customHeight="1">
      <c r="A1679" s="19" t="s">
        <v>13063</v>
      </c>
      <c r="B1679" s="19" t="s">
        <v>13064</v>
      </c>
      <c r="C1679" s="20" t="s">
        <v>13065</v>
      </c>
      <c r="D1679" s="20" t="s">
        <v>88</v>
      </c>
      <c r="E1679" s="21" t="s">
        <v>89</v>
      </c>
      <c r="F1679" s="22">
        <v>43466.0</v>
      </c>
      <c r="G1679" s="21" t="s">
        <v>13066</v>
      </c>
      <c r="H1679" s="23" t="s">
        <v>13067</v>
      </c>
      <c r="I1679" s="21" t="s">
        <v>13068</v>
      </c>
      <c r="J1679" s="24" t="s">
        <v>13069</v>
      </c>
      <c r="K1679" s="19" t="s">
        <v>13070</v>
      </c>
      <c r="L1679" s="24" t="s">
        <v>13071</v>
      </c>
      <c r="M1679" s="19" t="s">
        <v>110</v>
      </c>
      <c r="N1679" s="19"/>
      <c r="O1679" s="19"/>
      <c r="P1679" s="19"/>
      <c r="Q1679" s="25"/>
      <c r="R1679" s="25"/>
      <c r="S1679" s="19" t="s">
        <v>101</v>
      </c>
      <c r="T1679" s="19"/>
      <c r="U1679" s="25"/>
      <c r="V1679" s="25"/>
      <c r="W1679" s="4"/>
      <c r="X1679" s="4"/>
      <c r="Y1679" s="4"/>
      <c r="Z1679" s="4"/>
    </row>
    <row r="1680" ht="15.0" hidden="1" customHeight="1">
      <c r="A1680" s="19" t="s">
        <v>13072</v>
      </c>
      <c r="B1680" s="19" t="s">
        <v>13073</v>
      </c>
      <c r="C1680" s="20" t="s">
        <v>87</v>
      </c>
      <c r="D1680" s="20" t="s">
        <v>88</v>
      </c>
      <c r="E1680" s="21" t="s">
        <v>89</v>
      </c>
      <c r="F1680" s="21">
        <v>1997.0</v>
      </c>
      <c r="G1680" s="21" t="s">
        <v>13074</v>
      </c>
      <c r="H1680" s="30" t="s">
        <v>13075</v>
      </c>
      <c r="I1680" s="21" t="s">
        <v>13076</v>
      </c>
      <c r="J1680" s="19"/>
      <c r="K1680" s="19"/>
      <c r="L1680" s="19"/>
      <c r="M1680" s="19" t="s">
        <v>110</v>
      </c>
      <c r="N1680" s="19"/>
      <c r="O1680" s="19"/>
      <c r="P1680" s="19"/>
      <c r="Q1680" s="25" t="s">
        <v>946</v>
      </c>
      <c r="R1680" s="25">
        <v>58.0</v>
      </c>
      <c r="S1680" s="19" t="s">
        <v>101</v>
      </c>
      <c r="T1680" s="19"/>
      <c r="U1680" s="25"/>
      <c r="V1680" s="25"/>
      <c r="W1680" s="4"/>
      <c r="X1680" s="4"/>
      <c r="Y1680" s="4"/>
      <c r="Z1680" s="4"/>
    </row>
    <row r="1681" ht="15.0" hidden="1" customHeight="1">
      <c r="A1681" s="19" t="s">
        <v>9394</v>
      </c>
      <c r="B1681" s="19" t="s">
        <v>13077</v>
      </c>
      <c r="C1681" s="20" t="s">
        <v>5933</v>
      </c>
      <c r="D1681" s="20" t="s">
        <v>920</v>
      </c>
      <c r="E1681" s="20" t="s">
        <v>89</v>
      </c>
      <c r="F1681" s="21">
        <v>2008.0</v>
      </c>
      <c r="G1681" s="21" t="s">
        <v>13078</v>
      </c>
      <c r="H1681" s="30" t="s">
        <v>13079</v>
      </c>
      <c r="I1681" s="21" t="s">
        <v>13080</v>
      </c>
      <c r="J1681" s="24" t="s">
        <v>13081</v>
      </c>
      <c r="K1681" s="19" t="s">
        <v>13082</v>
      </c>
      <c r="L1681" s="24" t="s">
        <v>13083</v>
      </c>
      <c r="M1681" s="19" t="s">
        <v>110</v>
      </c>
      <c r="N1681" s="19"/>
      <c r="O1681" s="19" t="s">
        <v>221</v>
      </c>
      <c r="P1681" s="19" t="s">
        <v>13084</v>
      </c>
      <c r="Q1681" s="25" t="s">
        <v>13085</v>
      </c>
      <c r="R1681" s="25">
        <v>400.0</v>
      </c>
      <c r="S1681" s="19" t="s">
        <v>159</v>
      </c>
      <c r="T1681" s="19" t="s">
        <v>13086</v>
      </c>
      <c r="U1681" s="25"/>
      <c r="V1681" s="25">
        <v>2019.0</v>
      </c>
      <c r="W1681" s="4"/>
      <c r="X1681" s="4"/>
      <c r="Y1681" s="4"/>
      <c r="Z1681" s="4"/>
    </row>
    <row r="1682" ht="15.0" hidden="1" customHeight="1">
      <c r="A1682" s="19" t="s">
        <v>13087</v>
      </c>
      <c r="B1682" s="19" t="s">
        <v>13088</v>
      </c>
      <c r="C1682" s="20" t="s">
        <v>376</v>
      </c>
      <c r="D1682" s="20" t="s">
        <v>88</v>
      </c>
      <c r="E1682" s="20" t="s">
        <v>89</v>
      </c>
      <c r="F1682" s="22">
        <v>33270.0</v>
      </c>
      <c r="G1682" s="21" t="s">
        <v>13089</v>
      </c>
      <c r="H1682" s="23" t="s">
        <v>13090</v>
      </c>
      <c r="I1682" s="21" t="s">
        <v>13091</v>
      </c>
      <c r="J1682" s="24" t="s">
        <v>13092</v>
      </c>
      <c r="K1682" s="19"/>
      <c r="L1682" s="19"/>
      <c r="M1682" s="19" t="s">
        <v>110</v>
      </c>
      <c r="N1682" s="19"/>
      <c r="O1682" s="19"/>
      <c r="P1682" s="19"/>
      <c r="Q1682" s="25" t="s">
        <v>13093</v>
      </c>
      <c r="R1682" s="25">
        <v>1600.0</v>
      </c>
      <c r="S1682" s="19" t="s">
        <v>159</v>
      </c>
      <c r="T1682" s="19"/>
      <c r="U1682" s="25"/>
      <c r="V1682" s="25"/>
      <c r="W1682" s="4"/>
      <c r="X1682" s="4"/>
      <c r="Y1682" s="4"/>
      <c r="Z1682" s="4"/>
    </row>
    <row r="1683" ht="15.0" hidden="1" customHeight="1">
      <c r="A1683" s="19" t="s">
        <v>13094</v>
      </c>
      <c r="B1683" s="19" t="s">
        <v>13095</v>
      </c>
      <c r="C1683" s="20" t="s">
        <v>115</v>
      </c>
      <c r="D1683" s="20" t="s">
        <v>115</v>
      </c>
      <c r="E1683" s="20" t="s">
        <v>89</v>
      </c>
      <c r="F1683" s="37">
        <v>43070.0</v>
      </c>
      <c r="G1683" s="21" t="s">
        <v>13096</v>
      </c>
      <c r="H1683" s="23" t="s">
        <v>13097</v>
      </c>
      <c r="I1683" s="21" t="s">
        <v>13098</v>
      </c>
      <c r="J1683" s="24" t="s">
        <v>13099</v>
      </c>
      <c r="K1683" s="19" t="s">
        <v>13100</v>
      </c>
      <c r="L1683" s="24" t="s">
        <v>13101</v>
      </c>
      <c r="M1683" s="19" t="s">
        <v>110</v>
      </c>
      <c r="N1683" s="19"/>
      <c r="O1683" s="19" t="s">
        <v>731</v>
      </c>
      <c r="P1683" s="19" t="s">
        <v>13102</v>
      </c>
      <c r="Q1683" s="25" t="s">
        <v>537</v>
      </c>
      <c r="R1683" s="25">
        <v>51.0</v>
      </c>
      <c r="S1683" s="19" t="s">
        <v>101</v>
      </c>
      <c r="T1683" s="19"/>
      <c r="U1683" s="25"/>
      <c r="V1683" s="25"/>
      <c r="W1683" s="4"/>
      <c r="X1683" s="4"/>
      <c r="Y1683" s="4"/>
      <c r="Z1683" s="4"/>
    </row>
    <row r="1684" ht="15.0" hidden="1" customHeight="1">
      <c r="A1684" s="19" t="s">
        <v>13103</v>
      </c>
      <c r="B1684" s="19" t="s">
        <v>13104</v>
      </c>
      <c r="C1684" s="20" t="s">
        <v>9165</v>
      </c>
      <c r="D1684" s="20" t="s">
        <v>125</v>
      </c>
      <c r="E1684" s="20" t="s">
        <v>126</v>
      </c>
      <c r="F1684" s="21">
        <v>1995.0</v>
      </c>
      <c r="G1684" s="66" t="s">
        <v>13105</v>
      </c>
      <c r="H1684" s="23" t="s">
        <v>13106</v>
      </c>
      <c r="I1684" s="21" t="s">
        <v>13107</v>
      </c>
      <c r="J1684" s="24" t="s">
        <v>13108</v>
      </c>
      <c r="K1684" s="19"/>
      <c r="L1684" s="19"/>
      <c r="M1684" s="19" t="s">
        <v>110</v>
      </c>
      <c r="N1684" s="19"/>
      <c r="O1684" s="19"/>
      <c r="P1684" s="19"/>
      <c r="Q1684" s="25" t="s">
        <v>13109</v>
      </c>
      <c r="R1684" s="29">
        <v>1000.0</v>
      </c>
      <c r="S1684" s="19" t="s">
        <v>101</v>
      </c>
      <c r="T1684" s="19"/>
      <c r="U1684" s="25"/>
      <c r="V1684" s="25"/>
      <c r="W1684" s="4"/>
      <c r="X1684" s="4"/>
      <c r="Y1684" s="4"/>
      <c r="Z1684" s="4"/>
    </row>
    <row r="1685" ht="15.0" hidden="1" customHeight="1">
      <c r="A1685" s="19" t="s">
        <v>13110</v>
      </c>
      <c r="B1685" s="19" t="s">
        <v>13111</v>
      </c>
      <c r="C1685" s="20" t="s">
        <v>8590</v>
      </c>
      <c r="D1685" s="20" t="s">
        <v>8591</v>
      </c>
      <c r="E1685" s="20" t="s">
        <v>151</v>
      </c>
      <c r="F1685" s="22">
        <v>41883.0</v>
      </c>
      <c r="G1685" s="21" t="s">
        <v>13112</v>
      </c>
      <c r="H1685" s="23" t="s">
        <v>13113</v>
      </c>
      <c r="I1685" s="21" t="s">
        <v>13114</v>
      </c>
      <c r="J1685" s="24" t="s">
        <v>13115</v>
      </c>
      <c r="K1685" s="19" t="s">
        <v>13116</v>
      </c>
      <c r="L1685" s="24" t="s">
        <v>13117</v>
      </c>
      <c r="M1685" s="19" t="s">
        <v>110</v>
      </c>
      <c r="N1685" s="19"/>
      <c r="O1685" s="19" t="s">
        <v>133</v>
      </c>
      <c r="P1685" s="19" t="s">
        <v>13118</v>
      </c>
      <c r="Q1685" s="25" t="s">
        <v>2416</v>
      </c>
      <c r="R1685" s="25">
        <v>42.0</v>
      </c>
      <c r="S1685" s="19" t="s">
        <v>101</v>
      </c>
      <c r="T1685" s="19"/>
      <c r="U1685" s="25"/>
      <c r="V1685" s="25"/>
      <c r="W1685" s="4"/>
      <c r="X1685" s="4"/>
      <c r="Y1685" s="4"/>
      <c r="Z1685" s="4"/>
    </row>
    <row r="1686" ht="15.0" hidden="1" customHeight="1">
      <c r="A1686" s="19" t="s">
        <v>13119</v>
      </c>
      <c r="B1686" s="19" t="s">
        <v>13120</v>
      </c>
      <c r="C1686" s="20" t="s">
        <v>340</v>
      </c>
      <c r="D1686" s="20" t="s">
        <v>88</v>
      </c>
      <c r="E1686" s="20" t="s">
        <v>89</v>
      </c>
      <c r="F1686" s="21">
        <v>2012.0</v>
      </c>
      <c r="G1686" s="21" t="s">
        <v>13121</v>
      </c>
      <c r="H1686" s="23" t="s">
        <v>13122</v>
      </c>
      <c r="I1686" s="21" t="s">
        <v>13123</v>
      </c>
      <c r="J1686" s="24" t="s">
        <v>13124</v>
      </c>
      <c r="K1686" s="19"/>
      <c r="L1686" s="19"/>
      <c r="M1686" s="19" t="s">
        <v>110</v>
      </c>
      <c r="N1686" s="19"/>
      <c r="O1686" s="19" t="s">
        <v>133</v>
      </c>
      <c r="P1686" s="19" t="s">
        <v>2507</v>
      </c>
      <c r="Q1686" s="25" t="s">
        <v>2416</v>
      </c>
      <c r="R1686" s="25">
        <v>32.0</v>
      </c>
      <c r="S1686" s="21" t="s">
        <v>159</v>
      </c>
      <c r="T1686" s="21" t="s">
        <v>4102</v>
      </c>
      <c r="U1686" s="38"/>
      <c r="V1686" s="38">
        <v>43199.0</v>
      </c>
      <c r="W1686" s="4"/>
      <c r="X1686" s="4"/>
      <c r="Y1686" s="4"/>
      <c r="Z1686" s="4"/>
    </row>
    <row r="1687" ht="15.0" hidden="1" customHeight="1">
      <c r="A1687" s="19" t="s">
        <v>13125</v>
      </c>
      <c r="B1687" s="19" t="s">
        <v>13126</v>
      </c>
      <c r="C1687" s="20" t="s">
        <v>2135</v>
      </c>
      <c r="D1687" s="20" t="s">
        <v>1119</v>
      </c>
      <c r="E1687" s="20" t="s">
        <v>89</v>
      </c>
      <c r="F1687" s="37">
        <v>41548.0</v>
      </c>
      <c r="G1687" s="19"/>
      <c r="H1687" s="23" t="s">
        <v>13127</v>
      </c>
      <c r="I1687" s="21" t="s">
        <v>13128</v>
      </c>
      <c r="J1687" s="24" t="s">
        <v>13129</v>
      </c>
      <c r="K1687" s="19"/>
      <c r="L1687" s="19"/>
      <c r="M1687" s="19" t="s">
        <v>110</v>
      </c>
      <c r="N1687" s="19"/>
      <c r="O1687" s="19" t="s">
        <v>2533</v>
      </c>
      <c r="P1687" s="19" t="s">
        <v>3525</v>
      </c>
      <c r="Q1687" s="25" t="s">
        <v>212</v>
      </c>
      <c r="R1687" s="25" t="s">
        <v>112</v>
      </c>
      <c r="S1687" s="19" t="s">
        <v>101</v>
      </c>
      <c r="T1687" s="19"/>
      <c r="U1687" s="25"/>
      <c r="V1687" s="25"/>
      <c r="W1687" s="4"/>
      <c r="X1687" s="4"/>
      <c r="Y1687" s="4"/>
      <c r="Z1687" s="4"/>
    </row>
    <row r="1688" ht="15.0" hidden="1" customHeight="1">
      <c r="A1688" s="19" t="s">
        <v>13130</v>
      </c>
      <c r="B1688" s="19" t="s">
        <v>13131</v>
      </c>
      <c r="C1688" s="20" t="s">
        <v>138</v>
      </c>
      <c r="D1688" s="20" t="s">
        <v>139</v>
      </c>
      <c r="E1688" s="20" t="s">
        <v>140</v>
      </c>
      <c r="F1688" s="21">
        <v>2004.0</v>
      </c>
      <c r="G1688" s="21" t="s">
        <v>13132</v>
      </c>
      <c r="H1688" s="23" t="s">
        <v>13133</v>
      </c>
      <c r="I1688" s="19"/>
      <c r="J1688" s="19" t="s">
        <v>13134</v>
      </c>
      <c r="K1688" s="24" t="s">
        <v>13135</v>
      </c>
      <c r="L1688" s="19"/>
      <c r="M1688" s="19" t="s">
        <v>110</v>
      </c>
      <c r="N1688" s="19"/>
      <c r="O1688" s="19"/>
      <c r="P1688" s="19"/>
      <c r="Q1688" s="25"/>
      <c r="R1688" s="25" t="s">
        <v>112</v>
      </c>
      <c r="S1688" s="19" t="s">
        <v>101</v>
      </c>
      <c r="T1688" s="19"/>
      <c r="U1688" s="25"/>
      <c r="V1688" s="25"/>
      <c r="W1688" s="4"/>
      <c r="X1688" s="4"/>
      <c r="Y1688" s="4"/>
      <c r="Z1688" s="4"/>
    </row>
    <row r="1689" ht="15.0" hidden="1" customHeight="1">
      <c r="A1689" s="19" t="s">
        <v>13136</v>
      </c>
      <c r="B1689" s="19" t="s">
        <v>13137</v>
      </c>
      <c r="C1689" s="20" t="s">
        <v>284</v>
      </c>
      <c r="D1689" s="20" t="s">
        <v>188</v>
      </c>
      <c r="E1689" s="20" t="s">
        <v>89</v>
      </c>
      <c r="F1689" s="21">
        <v>2013.0</v>
      </c>
      <c r="G1689" s="21" t="s">
        <v>13138</v>
      </c>
      <c r="H1689" s="23" t="s">
        <v>13139</v>
      </c>
      <c r="I1689" s="21" t="s">
        <v>13140</v>
      </c>
      <c r="J1689" s="24" t="s">
        <v>13141</v>
      </c>
      <c r="K1689" s="19" t="s">
        <v>13142</v>
      </c>
      <c r="L1689" s="24" t="s">
        <v>13143</v>
      </c>
      <c r="M1689" s="19" t="s">
        <v>110</v>
      </c>
      <c r="N1689" s="19"/>
      <c r="O1689" s="19" t="s">
        <v>244</v>
      </c>
      <c r="P1689" s="19" t="s">
        <v>13144</v>
      </c>
      <c r="Q1689" s="25" t="s">
        <v>3896</v>
      </c>
      <c r="R1689" s="25">
        <v>250.0</v>
      </c>
      <c r="S1689" s="19" t="s">
        <v>101</v>
      </c>
      <c r="T1689" s="19"/>
      <c r="U1689" s="25"/>
      <c r="V1689" s="25"/>
      <c r="W1689" s="4"/>
      <c r="X1689" s="4"/>
      <c r="Y1689" s="4"/>
      <c r="Z1689" s="4"/>
    </row>
    <row r="1690" ht="15.0" customHeight="1">
      <c r="A1690" s="19" t="s">
        <v>5175</v>
      </c>
      <c r="B1690" s="19" t="s">
        <v>13145</v>
      </c>
      <c r="C1690" s="20" t="s">
        <v>13146</v>
      </c>
      <c r="D1690" s="21" t="s">
        <v>88</v>
      </c>
      <c r="E1690" s="21" t="s">
        <v>89</v>
      </c>
      <c r="F1690" s="21">
        <v>2010.0</v>
      </c>
      <c r="G1690" s="21" t="s">
        <v>13147</v>
      </c>
      <c r="H1690" s="30" t="s">
        <v>13148</v>
      </c>
      <c r="I1690" s="21" t="s">
        <v>13149</v>
      </c>
      <c r="J1690" s="24" t="s">
        <v>13150</v>
      </c>
      <c r="K1690" s="19" t="s">
        <v>13151</v>
      </c>
      <c r="L1690" s="19"/>
      <c r="M1690" s="19" t="s">
        <v>96</v>
      </c>
      <c r="N1690" s="19" t="s">
        <v>13152</v>
      </c>
      <c r="O1690" s="19" t="s">
        <v>2296</v>
      </c>
      <c r="P1690" s="19" t="s">
        <v>7083</v>
      </c>
      <c r="Q1690" s="25" t="s">
        <v>13153</v>
      </c>
      <c r="R1690" s="25">
        <v>800.0</v>
      </c>
      <c r="S1690" s="19" t="s">
        <v>101</v>
      </c>
      <c r="T1690" s="19"/>
      <c r="U1690" s="25"/>
      <c r="V1690" s="25"/>
      <c r="W1690" s="4"/>
      <c r="X1690" s="4"/>
      <c r="Y1690" s="4"/>
      <c r="Z1690" s="4"/>
    </row>
    <row r="1691" ht="15.0" hidden="1" customHeight="1">
      <c r="A1691" s="19" t="s">
        <v>13154</v>
      </c>
      <c r="B1691" s="19" t="s">
        <v>13155</v>
      </c>
      <c r="C1691" s="20" t="s">
        <v>653</v>
      </c>
      <c r="D1691" s="20"/>
      <c r="E1691" s="32" t="s">
        <v>655</v>
      </c>
      <c r="F1691" s="21">
        <v>2018.0</v>
      </c>
      <c r="G1691" s="21" t="s">
        <v>13156</v>
      </c>
      <c r="H1691" s="23" t="s">
        <v>13157</v>
      </c>
      <c r="I1691" s="21" t="s">
        <v>13158</v>
      </c>
      <c r="J1691" s="19"/>
      <c r="K1691" s="19"/>
      <c r="L1691" s="19"/>
      <c r="M1691" s="19" t="s">
        <v>110</v>
      </c>
      <c r="N1691" s="19"/>
      <c r="O1691" s="19"/>
      <c r="P1691" s="19"/>
      <c r="Q1691" s="25" t="s">
        <v>4439</v>
      </c>
      <c r="R1691" s="25"/>
      <c r="S1691" s="19" t="s">
        <v>101</v>
      </c>
      <c r="T1691" s="19"/>
      <c r="U1691" s="25"/>
      <c r="V1691" s="25"/>
      <c r="W1691" s="4"/>
      <c r="X1691" s="4"/>
      <c r="Y1691" s="4"/>
      <c r="Z1691" s="4"/>
    </row>
    <row r="1692" ht="15.0" customHeight="1">
      <c r="A1692" s="19" t="s">
        <v>13159</v>
      </c>
      <c r="B1692" s="19" t="s">
        <v>13160</v>
      </c>
      <c r="C1692" s="20" t="s">
        <v>2206</v>
      </c>
      <c r="D1692" s="20" t="s">
        <v>88</v>
      </c>
      <c r="E1692" s="20" t="s">
        <v>89</v>
      </c>
      <c r="F1692" s="21">
        <v>1982.0</v>
      </c>
      <c r="G1692" s="21" t="s">
        <v>13161</v>
      </c>
      <c r="H1692" s="108" t="s">
        <v>13162</v>
      </c>
      <c r="I1692" s="19"/>
      <c r="J1692" s="19"/>
      <c r="K1692" s="19"/>
      <c r="L1692" s="19"/>
      <c r="M1692" s="19" t="s">
        <v>96</v>
      </c>
      <c r="N1692" s="19" t="s">
        <v>13163</v>
      </c>
      <c r="O1692" s="19" t="s">
        <v>7109</v>
      </c>
      <c r="P1692" s="19" t="s">
        <v>702</v>
      </c>
      <c r="Q1692" s="25"/>
      <c r="R1692" s="29">
        <v>3600.0</v>
      </c>
      <c r="S1692" s="19" t="s">
        <v>159</v>
      </c>
      <c r="T1692" s="19" t="s">
        <v>2357</v>
      </c>
      <c r="U1692" s="25"/>
      <c r="V1692" s="25">
        <v>2017.0</v>
      </c>
      <c r="W1692" s="4"/>
      <c r="X1692" s="4"/>
      <c r="Y1692" s="4"/>
      <c r="Z1692" s="4"/>
    </row>
    <row r="1693" ht="15.0" hidden="1" customHeight="1">
      <c r="A1693" s="19" t="s">
        <v>13164</v>
      </c>
      <c r="B1693" s="19" t="s">
        <v>13165</v>
      </c>
      <c r="C1693" s="20" t="s">
        <v>2135</v>
      </c>
      <c r="D1693" s="20" t="s">
        <v>1119</v>
      </c>
      <c r="E1693" s="20" t="s">
        <v>89</v>
      </c>
      <c r="F1693" s="21">
        <v>2017.0</v>
      </c>
      <c r="G1693" s="21" t="s">
        <v>13166</v>
      </c>
      <c r="H1693" s="23" t="s">
        <v>13167</v>
      </c>
      <c r="I1693" s="21" t="s">
        <v>13168</v>
      </c>
      <c r="J1693" s="24" t="s">
        <v>13169</v>
      </c>
      <c r="K1693" s="19"/>
      <c r="L1693" s="19"/>
      <c r="M1693" s="19" t="s">
        <v>110</v>
      </c>
      <c r="N1693" s="19"/>
      <c r="O1693" s="19"/>
      <c r="P1693" s="19" t="s">
        <v>509</v>
      </c>
      <c r="Q1693" s="25" t="s">
        <v>1670</v>
      </c>
      <c r="R1693" s="25">
        <v>49.0</v>
      </c>
      <c r="S1693" s="19" t="s">
        <v>101</v>
      </c>
      <c r="T1693" s="19"/>
      <c r="U1693" s="25"/>
      <c r="V1693" s="25"/>
      <c r="W1693" s="4"/>
      <c r="X1693" s="4"/>
      <c r="Y1693" s="4"/>
      <c r="Z1693" s="4"/>
    </row>
    <row r="1694" ht="15.0" hidden="1" customHeight="1">
      <c r="A1694" s="19" t="s">
        <v>13170</v>
      </c>
      <c r="B1694" s="19" t="s">
        <v>13171</v>
      </c>
      <c r="C1694" s="20" t="s">
        <v>13172</v>
      </c>
      <c r="D1694" s="20" t="s">
        <v>88</v>
      </c>
      <c r="E1694" s="20" t="s">
        <v>89</v>
      </c>
      <c r="F1694" s="22">
        <v>42209.0</v>
      </c>
      <c r="G1694" s="21" t="s">
        <v>13173</v>
      </c>
      <c r="H1694" s="23" t="s">
        <v>13174</v>
      </c>
      <c r="I1694" s="21" t="s">
        <v>13175</v>
      </c>
      <c r="J1694" s="24" t="s">
        <v>13176</v>
      </c>
      <c r="K1694" s="19"/>
      <c r="L1694" s="19"/>
      <c r="M1694" s="19" t="s">
        <v>110</v>
      </c>
      <c r="N1694" s="19"/>
      <c r="O1694" s="19" t="s">
        <v>371</v>
      </c>
      <c r="P1694" s="19" t="s">
        <v>203</v>
      </c>
      <c r="Q1694" s="25" t="s">
        <v>2374</v>
      </c>
      <c r="R1694" s="39">
        <v>44105.0</v>
      </c>
      <c r="S1694" s="19" t="s">
        <v>101</v>
      </c>
      <c r="T1694" s="19"/>
      <c r="U1694" s="25"/>
      <c r="V1694" s="25"/>
      <c r="W1694" s="4"/>
      <c r="X1694" s="4"/>
      <c r="Y1694" s="4"/>
      <c r="Z1694" s="4"/>
    </row>
    <row r="1695" ht="15.0" hidden="1" customHeight="1">
      <c r="A1695" s="19" t="s">
        <v>13177</v>
      </c>
      <c r="B1695" s="19" t="s">
        <v>13178</v>
      </c>
      <c r="C1695" s="20" t="s">
        <v>388</v>
      </c>
      <c r="D1695" s="20" t="s">
        <v>88</v>
      </c>
      <c r="E1695" s="20" t="s">
        <v>89</v>
      </c>
      <c r="F1695" s="22">
        <v>42408.0</v>
      </c>
      <c r="G1695" s="21" t="s">
        <v>13179</v>
      </c>
      <c r="H1695" s="30" t="s">
        <v>13180</v>
      </c>
      <c r="I1695" s="21" t="s">
        <v>13181</v>
      </c>
      <c r="J1695" s="24" t="s">
        <v>13182</v>
      </c>
      <c r="K1695" s="19" t="s">
        <v>13183</v>
      </c>
      <c r="L1695" s="24" t="s">
        <v>13184</v>
      </c>
      <c r="M1695" s="19" t="s">
        <v>110</v>
      </c>
      <c r="N1695" s="19"/>
      <c r="O1695" s="19" t="s">
        <v>371</v>
      </c>
      <c r="P1695" s="19" t="s">
        <v>203</v>
      </c>
      <c r="Q1695" s="25" t="s">
        <v>223</v>
      </c>
      <c r="R1695" s="25">
        <v>46.0</v>
      </c>
      <c r="S1695" s="19" t="s">
        <v>101</v>
      </c>
      <c r="T1695" s="19"/>
      <c r="U1695" s="25"/>
      <c r="V1695" s="25"/>
      <c r="W1695" s="4"/>
      <c r="X1695" s="4"/>
      <c r="Y1695" s="4"/>
      <c r="Z1695" s="4"/>
    </row>
    <row r="1696" ht="15.0" hidden="1" customHeight="1">
      <c r="A1696" s="19" t="s">
        <v>13185</v>
      </c>
      <c r="B1696" s="19" t="s">
        <v>13186</v>
      </c>
      <c r="C1696" s="20" t="s">
        <v>13187</v>
      </c>
      <c r="D1696" s="20" t="s">
        <v>261</v>
      </c>
      <c r="E1696" s="20" t="s">
        <v>89</v>
      </c>
      <c r="F1696" s="22">
        <v>38972.0</v>
      </c>
      <c r="G1696" s="21" t="s">
        <v>13188</v>
      </c>
      <c r="H1696" s="30" t="s">
        <v>13189</v>
      </c>
      <c r="I1696" s="21" t="s">
        <v>13190</v>
      </c>
      <c r="J1696" s="24" t="s">
        <v>13191</v>
      </c>
      <c r="K1696" s="19"/>
      <c r="L1696" s="19"/>
      <c r="M1696" s="19" t="s">
        <v>110</v>
      </c>
      <c r="N1696" s="19"/>
      <c r="O1696" s="19" t="s">
        <v>221</v>
      </c>
      <c r="P1696" s="19" t="s">
        <v>445</v>
      </c>
      <c r="Q1696" s="25" t="s">
        <v>4313</v>
      </c>
      <c r="R1696" s="25">
        <v>141.0</v>
      </c>
      <c r="S1696" s="19" t="s">
        <v>101</v>
      </c>
      <c r="T1696" s="19"/>
      <c r="U1696" s="25"/>
      <c r="V1696" s="25"/>
      <c r="W1696" s="4"/>
      <c r="X1696" s="4"/>
      <c r="Y1696" s="4"/>
      <c r="Z1696" s="4"/>
    </row>
    <row r="1697" ht="15.0" hidden="1" customHeight="1">
      <c r="A1697" s="19" t="s">
        <v>13192</v>
      </c>
      <c r="B1697" s="19" t="s">
        <v>13193</v>
      </c>
      <c r="C1697" s="20" t="s">
        <v>284</v>
      </c>
      <c r="D1697" s="21" t="s">
        <v>188</v>
      </c>
      <c r="E1697" s="20" t="s">
        <v>89</v>
      </c>
      <c r="F1697" s="21">
        <v>1998.0</v>
      </c>
      <c r="G1697" s="21" t="s">
        <v>13194</v>
      </c>
      <c r="H1697" s="23" t="s">
        <v>13195</v>
      </c>
      <c r="I1697" s="21" t="s">
        <v>13196</v>
      </c>
      <c r="J1697" s="24" t="s">
        <v>13197</v>
      </c>
      <c r="K1697" s="19"/>
      <c r="L1697" s="19"/>
      <c r="M1697" s="19" t="s">
        <v>110</v>
      </c>
      <c r="N1697" s="19"/>
      <c r="O1697" s="19"/>
      <c r="P1697" s="19"/>
      <c r="Q1697" s="25" t="s">
        <v>965</v>
      </c>
      <c r="R1697" s="25">
        <v>123.0</v>
      </c>
      <c r="S1697" s="19" t="s">
        <v>101</v>
      </c>
      <c r="T1697" s="19"/>
      <c r="U1697" s="25"/>
      <c r="V1697" s="25"/>
      <c r="W1697" s="4"/>
      <c r="X1697" s="4"/>
      <c r="Y1697" s="4"/>
      <c r="Z1697" s="4"/>
    </row>
    <row r="1698" ht="15.0" hidden="1" customHeight="1">
      <c r="A1698" s="19" t="s">
        <v>13198</v>
      </c>
      <c r="B1698" s="19" t="s">
        <v>13199</v>
      </c>
      <c r="C1698" s="20" t="s">
        <v>2826</v>
      </c>
      <c r="D1698" s="20" t="s">
        <v>115</v>
      </c>
      <c r="E1698" s="20" t="s">
        <v>89</v>
      </c>
      <c r="F1698" s="21">
        <v>2012.0</v>
      </c>
      <c r="G1698" s="21" t="s">
        <v>13200</v>
      </c>
      <c r="H1698" s="23" t="s">
        <v>13201</v>
      </c>
      <c r="I1698" s="21" t="s">
        <v>13202</v>
      </c>
      <c r="J1698" s="19"/>
      <c r="K1698" s="19"/>
      <c r="L1698" s="19"/>
      <c r="M1698" s="19" t="s">
        <v>110</v>
      </c>
      <c r="N1698" s="19"/>
      <c r="O1698" s="19" t="s">
        <v>133</v>
      </c>
      <c r="P1698" s="19" t="s">
        <v>1523</v>
      </c>
      <c r="Q1698" s="25" t="s">
        <v>13203</v>
      </c>
      <c r="R1698" s="25">
        <v>10.0</v>
      </c>
      <c r="S1698" s="19" t="s">
        <v>159</v>
      </c>
      <c r="T1698" s="19" t="s">
        <v>13204</v>
      </c>
      <c r="U1698" s="103"/>
      <c r="V1698" s="103">
        <v>42491.0</v>
      </c>
      <c r="W1698" s="4"/>
      <c r="X1698" s="4"/>
      <c r="Y1698" s="4"/>
      <c r="Z1698" s="4"/>
    </row>
    <row r="1699" ht="15.0" hidden="1" customHeight="1">
      <c r="A1699" s="19" t="s">
        <v>13205</v>
      </c>
      <c r="B1699" s="19" t="s">
        <v>13206</v>
      </c>
      <c r="C1699" s="20" t="s">
        <v>13207</v>
      </c>
      <c r="D1699" s="20" t="s">
        <v>88</v>
      </c>
      <c r="E1699" s="20" t="s">
        <v>89</v>
      </c>
      <c r="F1699" s="21">
        <v>2017.0</v>
      </c>
      <c r="G1699" s="21" t="s">
        <v>13208</v>
      </c>
      <c r="H1699" s="23" t="s">
        <v>13209</v>
      </c>
      <c r="I1699" s="21" t="s">
        <v>13210</v>
      </c>
      <c r="J1699" s="24" t="s">
        <v>13211</v>
      </c>
      <c r="K1699" s="19" t="s">
        <v>13212</v>
      </c>
      <c r="L1699" s="24" t="s">
        <v>13213</v>
      </c>
      <c r="M1699" s="19" t="s">
        <v>110</v>
      </c>
      <c r="N1699" s="19"/>
      <c r="O1699" s="19" t="s">
        <v>133</v>
      </c>
      <c r="P1699" s="19" t="s">
        <v>2796</v>
      </c>
      <c r="Q1699" s="25" t="s">
        <v>4474</v>
      </c>
      <c r="R1699" s="25">
        <v>50.0</v>
      </c>
      <c r="S1699" s="19" t="s">
        <v>101</v>
      </c>
      <c r="T1699" s="19"/>
      <c r="U1699" s="25"/>
      <c r="V1699" s="25"/>
      <c r="W1699" s="4"/>
      <c r="X1699" s="4"/>
      <c r="Y1699" s="4"/>
      <c r="Z1699" s="4"/>
    </row>
    <row r="1700" ht="15.0" hidden="1" customHeight="1">
      <c r="A1700" s="19" t="s">
        <v>13214</v>
      </c>
      <c r="B1700" s="19" t="s">
        <v>13215</v>
      </c>
      <c r="C1700" s="20" t="s">
        <v>284</v>
      </c>
      <c r="D1700" s="20" t="s">
        <v>188</v>
      </c>
      <c r="E1700" s="20" t="s">
        <v>89</v>
      </c>
      <c r="F1700" s="21">
        <v>2016.0</v>
      </c>
      <c r="G1700" s="21" t="s">
        <v>13216</v>
      </c>
      <c r="H1700" s="23" t="s">
        <v>13217</v>
      </c>
      <c r="I1700" s="21" t="s">
        <v>13218</v>
      </c>
      <c r="J1700" s="24" t="s">
        <v>13219</v>
      </c>
      <c r="K1700" s="19" t="s">
        <v>13220</v>
      </c>
      <c r="L1700" s="24" t="s">
        <v>13221</v>
      </c>
      <c r="M1700" s="19" t="s">
        <v>110</v>
      </c>
      <c r="N1700" s="19"/>
      <c r="O1700" s="19" t="s">
        <v>244</v>
      </c>
      <c r="P1700" s="19" t="s">
        <v>13222</v>
      </c>
      <c r="Q1700" s="25" t="s">
        <v>266</v>
      </c>
      <c r="R1700" s="25">
        <v>75.0</v>
      </c>
      <c r="S1700" s="19" t="s">
        <v>101</v>
      </c>
      <c r="T1700" s="19"/>
      <c r="U1700" s="25"/>
      <c r="V1700" s="25"/>
      <c r="W1700" s="4"/>
      <c r="X1700" s="4"/>
      <c r="Y1700" s="4"/>
      <c r="Z1700" s="4"/>
    </row>
    <row r="1701" ht="15.0" hidden="1" customHeight="1">
      <c r="A1701" s="19" t="s">
        <v>13223</v>
      </c>
      <c r="B1701" s="19" t="s">
        <v>13223</v>
      </c>
      <c r="C1701" s="20" t="s">
        <v>340</v>
      </c>
      <c r="D1701" s="20" t="s">
        <v>88</v>
      </c>
      <c r="E1701" s="20" t="s">
        <v>89</v>
      </c>
      <c r="F1701" s="21">
        <v>2017.0</v>
      </c>
      <c r="G1701" s="21" t="s">
        <v>13224</v>
      </c>
      <c r="H1701" s="23" t="s">
        <v>13225</v>
      </c>
      <c r="I1701" s="21" t="s">
        <v>13226</v>
      </c>
      <c r="J1701" s="24" t="s">
        <v>13227</v>
      </c>
      <c r="K1701" s="19"/>
      <c r="L1701" s="19"/>
      <c r="M1701" s="19" t="s">
        <v>110</v>
      </c>
      <c r="N1701" s="19"/>
      <c r="O1701" s="19"/>
      <c r="P1701" s="19"/>
      <c r="Q1701" s="25" t="s">
        <v>212</v>
      </c>
      <c r="R1701" s="25">
        <v>9.0</v>
      </c>
      <c r="S1701" s="19" t="s">
        <v>101</v>
      </c>
      <c r="T1701" s="19"/>
      <c r="U1701" s="25"/>
      <c r="V1701" s="25"/>
      <c r="W1701" s="4"/>
      <c r="X1701" s="4"/>
      <c r="Y1701" s="4"/>
      <c r="Z1701" s="4"/>
    </row>
    <row r="1702" ht="15.0" hidden="1" customHeight="1">
      <c r="A1702" s="21" t="s">
        <v>13228</v>
      </c>
      <c r="B1702" s="19"/>
      <c r="C1702" s="20"/>
      <c r="D1702" s="20"/>
      <c r="E1702" s="20"/>
      <c r="F1702" s="21">
        <v>2015.0</v>
      </c>
      <c r="G1702" s="21"/>
      <c r="H1702" s="23" t="s">
        <v>13229</v>
      </c>
      <c r="I1702" s="21"/>
      <c r="J1702" s="19"/>
      <c r="K1702" s="19"/>
      <c r="L1702" s="19"/>
      <c r="M1702" s="21" t="s">
        <v>110</v>
      </c>
      <c r="N1702" s="19"/>
      <c r="O1702" s="19"/>
      <c r="P1702" s="19"/>
      <c r="Q1702" s="25"/>
      <c r="R1702" s="25"/>
      <c r="S1702" s="21" t="s">
        <v>159</v>
      </c>
      <c r="T1702" s="21" t="s">
        <v>5229</v>
      </c>
      <c r="U1702" s="38"/>
      <c r="V1702" s="38">
        <v>44238.0</v>
      </c>
      <c r="W1702" s="4"/>
      <c r="X1702" s="4"/>
      <c r="Y1702" s="4"/>
      <c r="Z1702" s="4"/>
    </row>
    <row r="1703" ht="15.0" hidden="1" customHeight="1">
      <c r="A1703" s="19" t="s">
        <v>13230</v>
      </c>
      <c r="B1703" s="19" t="s">
        <v>13231</v>
      </c>
      <c r="C1703" s="20" t="s">
        <v>458</v>
      </c>
      <c r="D1703" s="20" t="s">
        <v>459</v>
      </c>
      <c r="E1703" s="20" t="s">
        <v>460</v>
      </c>
      <c r="F1703" s="40">
        <v>42491.0</v>
      </c>
      <c r="G1703" s="21" t="s">
        <v>13232</v>
      </c>
      <c r="H1703" s="23" t="s">
        <v>13233</v>
      </c>
      <c r="I1703" s="21" t="s">
        <v>13234</v>
      </c>
      <c r="J1703" s="24" t="s">
        <v>13235</v>
      </c>
      <c r="K1703" s="19"/>
      <c r="L1703" s="19"/>
      <c r="M1703" s="19" t="s">
        <v>110</v>
      </c>
      <c r="N1703" s="19"/>
      <c r="O1703" s="19" t="s">
        <v>371</v>
      </c>
      <c r="P1703" s="19" t="s">
        <v>212</v>
      </c>
      <c r="Q1703" s="25" t="s">
        <v>223</v>
      </c>
      <c r="R1703" s="25">
        <v>16.0</v>
      </c>
      <c r="S1703" s="21" t="s">
        <v>159</v>
      </c>
      <c r="T1703" s="21" t="s">
        <v>13236</v>
      </c>
      <c r="U1703" s="38"/>
      <c r="V1703" s="38">
        <v>43123.0</v>
      </c>
      <c r="W1703" s="4"/>
      <c r="X1703" s="4"/>
      <c r="Y1703" s="4"/>
      <c r="Z1703" s="4"/>
    </row>
    <row r="1704" ht="15.0" hidden="1" customHeight="1">
      <c r="A1704" s="19" t="s">
        <v>13237</v>
      </c>
      <c r="B1704" s="19" t="s">
        <v>13238</v>
      </c>
      <c r="C1704" s="20"/>
      <c r="D1704" s="19"/>
      <c r="E1704" s="21" t="s">
        <v>305</v>
      </c>
      <c r="F1704" s="21">
        <v>1989.0</v>
      </c>
      <c r="G1704" s="21" t="s">
        <v>13239</v>
      </c>
      <c r="H1704" s="23" t="s">
        <v>13240</v>
      </c>
      <c r="I1704" s="21" t="s">
        <v>13241</v>
      </c>
      <c r="J1704" s="24" t="s">
        <v>13242</v>
      </c>
      <c r="K1704" s="19"/>
      <c r="L1704" s="19"/>
      <c r="M1704" s="19" t="s">
        <v>110</v>
      </c>
      <c r="N1704" s="19"/>
      <c r="O1704" s="19"/>
      <c r="P1704" s="19"/>
      <c r="Q1704" s="25" t="s">
        <v>147</v>
      </c>
      <c r="R1704" s="25">
        <v>26.0</v>
      </c>
      <c r="S1704" s="19" t="s">
        <v>101</v>
      </c>
      <c r="T1704" s="19"/>
      <c r="U1704" s="25"/>
      <c r="V1704" s="25"/>
      <c r="W1704" s="4"/>
      <c r="X1704" s="4"/>
      <c r="Y1704" s="4"/>
      <c r="Z1704" s="4"/>
    </row>
    <row r="1705" ht="15.0" hidden="1" customHeight="1">
      <c r="A1705" s="19" t="s">
        <v>13243</v>
      </c>
      <c r="B1705" s="19" t="s">
        <v>13243</v>
      </c>
      <c r="C1705" s="20" t="s">
        <v>927</v>
      </c>
      <c r="D1705" s="20" t="s">
        <v>88</v>
      </c>
      <c r="E1705" s="20" t="s">
        <v>89</v>
      </c>
      <c r="F1705" s="22">
        <v>17112.0</v>
      </c>
      <c r="G1705" s="21" t="s">
        <v>13244</v>
      </c>
      <c r="H1705" s="23" t="s">
        <v>13245</v>
      </c>
      <c r="I1705" s="21" t="s">
        <v>13246</v>
      </c>
      <c r="J1705" s="24" t="s">
        <v>13247</v>
      </c>
      <c r="K1705" s="19" t="s">
        <v>13248</v>
      </c>
      <c r="L1705" s="24" t="s">
        <v>13249</v>
      </c>
      <c r="M1705" s="19" t="s">
        <v>110</v>
      </c>
      <c r="N1705" s="19"/>
      <c r="O1705" s="19"/>
      <c r="P1705" s="19" t="s">
        <v>1838</v>
      </c>
      <c r="Q1705" s="29" t="s">
        <v>13250</v>
      </c>
      <c r="R1705" s="29">
        <v>2100.0</v>
      </c>
      <c r="S1705" s="19" t="s">
        <v>101</v>
      </c>
      <c r="T1705" s="19"/>
      <c r="U1705" s="25"/>
      <c r="V1705" s="25"/>
      <c r="W1705" s="4"/>
      <c r="X1705" s="4"/>
      <c r="Y1705" s="4"/>
      <c r="Z1705" s="4"/>
    </row>
    <row r="1706" ht="15.0" hidden="1" customHeight="1">
      <c r="A1706" s="19" t="s">
        <v>13251</v>
      </c>
      <c r="B1706" s="19" t="s">
        <v>13252</v>
      </c>
      <c r="C1706" s="20" t="s">
        <v>6100</v>
      </c>
      <c r="D1706" s="20" t="s">
        <v>88</v>
      </c>
      <c r="E1706" s="20" t="s">
        <v>89</v>
      </c>
      <c r="F1706" s="21">
        <v>2000.0</v>
      </c>
      <c r="G1706" s="21" t="s">
        <v>13253</v>
      </c>
      <c r="H1706" s="23" t="s">
        <v>13254</v>
      </c>
      <c r="I1706" s="21" t="s">
        <v>13255</v>
      </c>
      <c r="J1706" s="24" t="s">
        <v>13256</v>
      </c>
      <c r="K1706" s="19" t="s">
        <v>13257</v>
      </c>
      <c r="L1706" s="24" t="s">
        <v>13258</v>
      </c>
      <c r="M1706" s="19" t="s">
        <v>110</v>
      </c>
      <c r="N1706" s="19"/>
      <c r="O1706" s="19" t="s">
        <v>731</v>
      </c>
      <c r="P1706" s="19" t="s">
        <v>13259</v>
      </c>
      <c r="Q1706" s="25" t="s">
        <v>13260</v>
      </c>
      <c r="R1706" s="25" t="s">
        <v>3626</v>
      </c>
      <c r="S1706" s="19" t="s">
        <v>159</v>
      </c>
      <c r="T1706" s="19" t="s">
        <v>13261</v>
      </c>
      <c r="U1706" s="36"/>
      <c r="V1706" s="36">
        <v>43410.0</v>
      </c>
      <c r="W1706" s="4"/>
      <c r="X1706" s="4"/>
      <c r="Y1706" s="4"/>
      <c r="Z1706" s="4"/>
    </row>
    <row r="1707" ht="15.0" hidden="1" customHeight="1">
      <c r="A1707" s="19" t="s">
        <v>13262</v>
      </c>
      <c r="B1707" s="19" t="s">
        <v>13263</v>
      </c>
      <c r="C1707" s="20" t="s">
        <v>5782</v>
      </c>
      <c r="D1707" s="20" t="s">
        <v>5783</v>
      </c>
      <c r="E1707" s="20" t="s">
        <v>1225</v>
      </c>
      <c r="F1707" s="21">
        <v>1995.0</v>
      </c>
      <c r="G1707" s="21" t="s">
        <v>13264</v>
      </c>
      <c r="H1707" s="23" t="s">
        <v>13265</v>
      </c>
      <c r="I1707" s="21" t="s">
        <v>13266</v>
      </c>
      <c r="J1707" s="24" t="s">
        <v>13267</v>
      </c>
      <c r="K1707" s="19"/>
      <c r="L1707" s="19"/>
      <c r="M1707" s="19" t="s">
        <v>110</v>
      </c>
      <c r="N1707" s="19"/>
      <c r="O1707" s="19" t="s">
        <v>182</v>
      </c>
      <c r="P1707" s="52">
        <v>1.41E7</v>
      </c>
      <c r="Q1707" s="25" t="s">
        <v>711</v>
      </c>
      <c r="R1707" s="25" t="s">
        <v>465</v>
      </c>
      <c r="S1707" s="19" t="s">
        <v>101</v>
      </c>
      <c r="T1707" s="19"/>
      <c r="U1707" s="25"/>
      <c r="V1707" s="25"/>
      <c r="W1707" s="4"/>
      <c r="X1707" s="4"/>
      <c r="Y1707" s="4"/>
      <c r="Z1707" s="4"/>
    </row>
    <row r="1708" ht="15.0" hidden="1" customHeight="1">
      <c r="A1708" s="19" t="s">
        <v>13268</v>
      </c>
      <c r="B1708" s="19" t="s">
        <v>13268</v>
      </c>
      <c r="C1708" s="20" t="s">
        <v>540</v>
      </c>
      <c r="D1708" s="20" t="s">
        <v>188</v>
      </c>
      <c r="E1708" s="20" t="s">
        <v>89</v>
      </c>
      <c r="F1708" s="21">
        <v>2002.0</v>
      </c>
      <c r="G1708" s="21" t="s">
        <v>13269</v>
      </c>
      <c r="H1708" s="23" t="s">
        <v>13270</v>
      </c>
      <c r="I1708" s="21" t="s">
        <v>13271</v>
      </c>
      <c r="J1708" s="19"/>
      <c r="K1708" s="19" t="s">
        <v>13272</v>
      </c>
      <c r="L1708" s="19"/>
      <c r="M1708" s="19" t="s">
        <v>110</v>
      </c>
      <c r="N1708" s="19"/>
      <c r="O1708" s="19"/>
      <c r="P1708" s="19"/>
      <c r="Q1708" s="25"/>
      <c r="R1708" s="25"/>
      <c r="S1708" s="19" t="s">
        <v>101</v>
      </c>
      <c r="T1708" s="19"/>
      <c r="U1708" s="25"/>
      <c r="V1708" s="25"/>
      <c r="W1708" s="4"/>
      <c r="X1708" s="4"/>
      <c r="Y1708" s="4"/>
      <c r="Z1708" s="4"/>
    </row>
    <row r="1709" ht="15.0" hidden="1" customHeight="1">
      <c r="A1709" s="19" t="s">
        <v>13273</v>
      </c>
      <c r="B1709" s="19" t="s">
        <v>13274</v>
      </c>
      <c r="C1709" s="20" t="s">
        <v>351</v>
      </c>
      <c r="D1709" s="20" t="s">
        <v>352</v>
      </c>
      <c r="E1709" s="20" t="s">
        <v>89</v>
      </c>
      <c r="F1709" s="21">
        <v>2019.0</v>
      </c>
      <c r="G1709" s="21" t="s">
        <v>13275</v>
      </c>
      <c r="H1709" s="23" t="s">
        <v>13276</v>
      </c>
      <c r="I1709" s="21" t="s">
        <v>13277</v>
      </c>
      <c r="J1709" s="24" t="s">
        <v>13278</v>
      </c>
      <c r="K1709" s="19"/>
      <c r="L1709" s="19"/>
      <c r="M1709" s="19" t="s">
        <v>110</v>
      </c>
      <c r="N1709" s="19"/>
      <c r="O1709" s="19" t="s">
        <v>133</v>
      </c>
      <c r="P1709" s="19" t="s">
        <v>867</v>
      </c>
      <c r="Q1709" s="25" t="s">
        <v>203</v>
      </c>
      <c r="R1709" s="25" t="s">
        <v>112</v>
      </c>
      <c r="S1709" s="19" t="s">
        <v>101</v>
      </c>
      <c r="T1709" s="19"/>
      <c r="U1709" s="25"/>
      <c r="V1709" s="25"/>
      <c r="W1709" s="4"/>
      <c r="X1709" s="4"/>
      <c r="Y1709" s="4"/>
      <c r="Z1709" s="4"/>
    </row>
    <row r="1710" ht="15.0" hidden="1" customHeight="1">
      <c r="A1710" s="19" t="s">
        <v>13279</v>
      </c>
      <c r="B1710" s="19" t="s">
        <v>13280</v>
      </c>
      <c r="C1710" s="20" t="s">
        <v>4138</v>
      </c>
      <c r="D1710" s="20" t="s">
        <v>188</v>
      </c>
      <c r="E1710" s="20" t="s">
        <v>89</v>
      </c>
      <c r="F1710" s="21">
        <v>2015.0</v>
      </c>
      <c r="G1710" s="21" t="s">
        <v>13281</v>
      </c>
      <c r="H1710" s="23" t="s">
        <v>13282</v>
      </c>
      <c r="I1710" s="21" t="s">
        <v>13283</v>
      </c>
      <c r="J1710" s="24" t="s">
        <v>13284</v>
      </c>
      <c r="K1710" s="19" t="s">
        <v>13285</v>
      </c>
      <c r="L1710" s="24" t="s">
        <v>13286</v>
      </c>
      <c r="M1710" s="19" t="s">
        <v>110</v>
      </c>
      <c r="N1710" s="19"/>
      <c r="O1710" s="19" t="s">
        <v>731</v>
      </c>
      <c r="P1710" s="19" t="s">
        <v>13287</v>
      </c>
      <c r="Q1710" s="25" t="s">
        <v>8587</v>
      </c>
      <c r="R1710" s="25" t="s">
        <v>455</v>
      </c>
      <c r="S1710" s="19" t="s">
        <v>101</v>
      </c>
      <c r="T1710" s="19"/>
      <c r="U1710" s="25"/>
      <c r="V1710" s="25"/>
      <c r="W1710" s="4"/>
      <c r="X1710" s="4"/>
      <c r="Y1710" s="4"/>
      <c r="Z1710" s="4"/>
    </row>
    <row r="1711" ht="15.0" hidden="1" customHeight="1">
      <c r="A1711" s="19" t="s">
        <v>13288</v>
      </c>
      <c r="B1711" s="19" t="s">
        <v>13289</v>
      </c>
      <c r="C1711" s="20" t="s">
        <v>2206</v>
      </c>
      <c r="D1711" s="20" t="s">
        <v>88</v>
      </c>
      <c r="E1711" s="20" t="s">
        <v>89</v>
      </c>
      <c r="F1711" s="37">
        <v>41944.0</v>
      </c>
      <c r="G1711" s="21" t="s">
        <v>13290</v>
      </c>
      <c r="H1711" s="23" t="s">
        <v>13291</v>
      </c>
      <c r="I1711" s="21" t="s">
        <v>13292</v>
      </c>
      <c r="J1711" s="24" t="s">
        <v>13293</v>
      </c>
      <c r="K1711" s="19" t="s">
        <v>13294</v>
      </c>
      <c r="L1711" s="24" t="s">
        <v>13295</v>
      </c>
      <c r="M1711" s="19" t="s">
        <v>110</v>
      </c>
      <c r="N1711" s="19"/>
      <c r="O1711" s="19" t="s">
        <v>635</v>
      </c>
      <c r="P1711" s="19" t="s">
        <v>4267</v>
      </c>
      <c r="Q1711" s="25" t="s">
        <v>916</v>
      </c>
      <c r="R1711" s="25">
        <v>70.0</v>
      </c>
      <c r="S1711" s="19" t="s">
        <v>159</v>
      </c>
      <c r="T1711" s="19" t="s">
        <v>11051</v>
      </c>
      <c r="U1711" s="38"/>
      <c r="V1711" s="38">
        <v>44252.0</v>
      </c>
      <c r="W1711" s="4"/>
      <c r="X1711" s="4"/>
      <c r="Y1711" s="4"/>
      <c r="Z1711" s="4"/>
    </row>
    <row r="1712" ht="15.0" hidden="1" customHeight="1">
      <c r="A1712" s="19" t="s">
        <v>13296</v>
      </c>
      <c r="B1712" s="19" t="s">
        <v>13297</v>
      </c>
      <c r="C1712" s="20" t="s">
        <v>207</v>
      </c>
      <c r="D1712" s="20" t="s">
        <v>887</v>
      </c>
      <c r="E1712" s="20" t="s">
        <v>89</v>
      </c>
      <c r="F1712" s="21">
        <v>2014.0</v>
      </c>
      <c r="G1712" s="21" t="s">
        <v>13298</v>
      </c>
      <c r="H1712" s="23" t="s">
        <v>13299</v>
      </c>
      <c r="I1712" s="21" t="s">
        <v>13300</v>
      </c>
      <c r="J1712" s="19"/>
      <c r="K1712" s="19" t="s">
        <v>13301</v>
      </c>
      <c r="L1712" s="24" t="s">
        <v>13302</v>
      </c>
      <c r="M1712" s="19" t="s">
        <v>110</v>
      </c>
      <c r="N1712" s="19"/>
      <c r="O1712" s="19"/>
      <c r="P1712" s="19"/>
      <c r="Q1712" s="25" t="s">
        <v>147</v>
      </c>
      <c r="R1712" s="25" t="s">
        <v>112</v>
      </c>
      <c r="S1712" s="19" t="s">
        <v>159</v>
      </c>
      <c r="T1712" s="19" t="s">
        <v>13303</v>
      </c>
      <c r="U1712" s="36"/>
      <c r="V1712" s="36">
        <v>43846.0</v>
      </c>
      <c r="W1712" s="4"/>
      <c r="X1712" s="4"/>
      <c r="Y1712" s="4"/>
      <c r="Z1712" s="4"/>
    </row>
    <row r="1713" ht="15.0" customHeight="1">
      <c r="A1713" s="19" t="s">
        <v>2381</v>
      </c>
      <c r="B1713" s="19" t="s">
        <v>13304</v>
      </c>
      <c r="C1713" s="20" t="s">
        <v>2206</v>
      </c>
      <c r="D1713" s="20" t="s">
        <v>88</v>
      </c>
      <c r="E1713" s="20" t="s">
        <v>89</v>
      </c>
      <c r="F1713" s="21">
        <v>1986.0</v>
      </c>
      <c r="G1713" s="21" t="s">
        <v>13305</v>
      </c>
      <c r="H1713" s="23" t="s">
        <v>13306</v>
      </c>
      <c r="I1713" s="21" t="s">
        <v>13307</v>
      </c>
      <c r="J1713" s="24" t="s">
        <v>3863</v>
      </c>
      <c r="K1713" s="19" t="s">
        <v>13308</v>
      </c>
      <c r="L1713" s="24" t="s">
        <v>13309</v>
      </c>
      <c r="M1713" s="19" t="s">
        <v>96</v>
      </c>
      <c r="N1713" s="19" t="s">
        <v>13310</v>
      </c>
      <c r="O1713" s="19" t="s">
        <v>648</v>
      </c>
      <c r="P1713" s="19"/>
      <c r="Q1713" s="25" t="s">
        <v>3865</v>
      </c>
      <c r="R1713" s="29">
        <v>13000.0</v>
      </c>
      <c r="S1713" s="19" t="s">
        <v>101</v>
      </c>
      <c r="T1713" s="19"/>
      <c r="U1713" s="25"/>
      <c r="V1713" s="25"/>
      <c r="W1713" s="4"/>
      <c r="X1713" s="4"/>
      <c r="Y1713" s="4"/>
      <c r="Z1713" s="4"/>
    </row>
    <row r="1714" ht="15.0" hidden="1" customHeight="1">
      <c r="A1714" s="19" t="s">
        <v>13311</v>
      </c>
      <c r="B1714" s="19" t="s">
        <v>13312</v>
      </c>
      <c r="C1714" s="20" t="s">
        <v>1454</v>
      </c>
      <c r="D1714" s="20" t="s">
        <v>1455</v>
      </c>
      <c r="E1714" s="20" t="s">
        <v>89</v>
      </c>
      <c r="F1714" s="37">
        <v>40179.0</v>
      </c>
      <c r="G1714" s="21" t="s">
        <v>13313</v>
      </c>
      <c r="H1714" s="49" t="s">
        <v>13314</v>
      </c>
      <c r="I1714" s="21" t="s">
        <v>13315</v>
      </c>
      <c r="J1714" s="24" t="s">
        <v>13316</v>
      </c>
      <c r="K1714" s="19"/>
      <c r="L1714" s="19"/>
      <c r="M1714" s="19" t="s">
        <v>110</v>
      </c>
      <c r="N1714" s="19"/>
      <c r="O1714" s="19"/>
      <c r="P1714" s="19"/>
      <c r="Q1714" s="25" t="s">
        <v>212</v>
      </c>
      <c r="R1714" s="25" t="s">
        <v>112</v>
      </c>
      <c r="S1714" s="19" t="s">
        <v>101</v>
      </c>
      <c r="T1714" s="19"/>
      <c r="U1714" s="25"/>
      <c r="V1714" s="25"/>
      <c r="W1714" s="4"/>
      <c r="X1714" s="4"/>
      <c r="Y1714" s="4"/>
      <c r="Z1714" s="4"/>
    </row>
    <row r="1715" ht="15.0" hidden="1" customHeight="1">
      <c r="A1715" s="19" t="s">
        <v>13317</v>
      </c>
      <c r="B1715" s="19" t="s">
        <v>13318</v>
      </c>
      <c r="C1715" s="19"/>
      <c r="D1715" s="19"/>
      <c r="E1715" s="19"/>
      <c r="F1715" s="21">
        <v>2001.0</v>
      </c>
      <c r="G1715" s="21" t="s">
        <v>13319</v>
      </c>
      <c r="H1715" s="19"/>
      <c r="I1715" s="21" t="s">
        <v>13320</v>
      </c>
      <c r="J1715" s="24" t="s">
        <v>13321</v>
      </c>
      <c r="K1715" s="19" t="s">
        <v>13322</v>
      </c>
      <c r="L1715" s="24" t="s">
        <v>13323</v>
      </c>
      <c r="M1715" s="19" t="s">
        <v>110</v>
      </c>
      <c r="N1715" s="19"/>
      <c r="O1715" s="19"/>
      <c r="P1715" s="19"/>
      <c r="Q1715" s="25" t="s">
        <v>2556</v>
      </c>
      <c r="R1715" s="25">
        <v>131.0</v>
      </c>
      <c r="S1715" s="21" t="s">
        <v>159</v>
      </c>
      <c r="T1715" s="21" t="s">
        <v>9655</v>
      </c>
      <c r="U1715" s="38"/>
      <c r="V1715" s="38">
        <v>44200.0</v>
      </c>
      <c r="W1715" s="4"/>
      <c r="X1715" s="4"/>
      <c r="Y1715" s="4"/>
      <c r="Z1715" s="4"/>
    </row>
    <row r="1716" ht="15.0" hidden="1" customHeight="1">
      <c r="A1716" s="19" t="s">
        <v>13324</v>
      </c>
      <c r="B1716" s="19" t="s">
        <v>13324</v>
      </c>
      <c r="C1716" s="20" t="s">
        <v>927</v>
      </c>
      <c r="D1716" s="20" t="s">
        <v>88</v>
      </c>
      <c r="E1716" s="20" t="s">
        <v>89</v>
      </c>
      <c r="F1716" s="21">
        <v>2015.0</v>
      </c>
      <c r="G1716" s="21" t="s">
        <v>13325</v>
      </c>
      <c r="H1716" s="23" t="s">
        <v>13326</v>
      </c>
      <c r="I1716" s="21" t="s">
        <v>13327</v>
      </c>
      <c r="J1716" s="19"/>
      <c r="K1716" s="19"/>
      <c r="L1716" s="19"/>
      <c r="M1716" s="19" t="s">
        <v>110</v>
      </c>
      <c r="N1716" s="19"/>
      <c r="O1716" s="19" t="s">
        <v>264</v>
      </c>
      <c r="P1716" s="19" t="s">
        <v>13328</v>
      </c>
      <c r="Q1716" s="25" t="s">
        <v>5037</v>
      </c>
      <c r="R1716" s="25">
        <v>18.0</v>
      </c>
      <c r="S1716" s="19" t="s">
        <v>101</v>
      </c>
      <c r="T1716" s="19"/>
      <c r="U1716" s="25"/>
      <c r="V1716" s="25"/>
      <c r="W1716" s="4"/>
      <c r="X1716" s="4"/>
      <c r="Y1716" s="4"/>
      <c r="Z1716" s="4"/>
    </row>
    <row r="1717" ht="15.0" customHeight="1">
      <c r="A1717" s="19" t="s">
        <v>13329</v>
      </c>
      <c r="B1717" s="19" t="s">
        <v>13330</v>
      </c>
      <c r="C1717" s="20" t="s">
        <v>10931</v>
      </c>
      <c r="D1717" s="20" t="s">
        <v>597</v>
      </c>
      <c r="E1717" s="20" t="s">
        <v>460</v>
      </c>
      <c r="F1717" s="21">
        <v>1986.0</v>
      </c>
      <c r="G1717" s="21" t="s">
        <v>13331</v>
      </c>
      <c r="H1717" s="23" t="s">
        <v>13332</v>
      </c>
      <c r="I1717" s="21" t="s">
        <v>13333</v>
      </c>
      <c r="J1717" s="24" t="s">
        <v>13334</v>
      </c>
      <c r="K1717" s="19"/>
      <c r="L1717" s="19"/>
      <c r="M1717" s="19" t="s">
        <v>96</v>
      </c>
      <c r="N1717" s="19" t="s">
        <v>13335</v>
      </c>
      <c r="O1717" s="19"/>
      <c r="P1717" s="19"/>
      <c r="Q1717" s="25" t="s">
        <v>13336</v>
      </c>
      <c r="R1717" s="29">
        <v>125236.0</v>
      </c>
      <c r="S1717" s="19" t="s">
        <v>101</v>
      </c>
      <c r="T1717" s="19"/>
      <c r="U1717" s="25"/>
      <c r="V1717" s="25"/>
      <c r="W1717" s="4"/>
      <c r="X1717" s="4"/>
      <c r="Y1717" s="4"/>
      <c r="Z1717" s="4"/>
    </row>
    <row r="1718" ht="15.0" hidden="1" customHeight="1">
      <c r="A1718" s="19" t="s">
        <v>13337</v>
      </c>
      <c r="B1718" s="19" t="s">
        <v>13338</v>
      </c>
      <c r="C1718" s="20" t="s">
        <v>4621</v>
      </c>
      <c r="D1718" s="20" t="s">
        <v>1119</v>
      </c>
      <c r="E1718" s="20" t="s">
        <v>89</v>
      </c>
      <c r="F1718" s="21">
        <v>2001.0</v>
      </c>
      <c r="G1718" s="21" t="s">
        <v>13339</v>
      </c>
      <c r="H1718" s="30" t="s">
        <v>13340</v>
      </c>
      <c r="I1718" s="21" t="s">
        <v>13341</v>
      </c>
      <c r="J1718" s="19"/>
      <c r="K1718" s="19"/>
      <c r="L1718" s="19"/>
      <c r="M1718" s="19" t="s">
        <v>110</v>
      </c>
      <c r="N1718" s="19" t="s">
        <v>13342</v>
      </c>
      <c r="O1718" s="19" t="s">
        <v>264</v>
      </c>
      <c r="P1718" s="19" t="s">
        <v>5966</v>
      </c>
      <c r="Q1718" s="25" t="s">
        <v>13343</v>
      </c>
      <c r="R1718" s="25">
        <v>125.0</v>
      </c>
      <c r="S1718" s="19" t="s">
        <v>101</v>
      </c>
      <c r="T1718" s="19"/>
      <c r="U1718" s="25"/>
      <c r="V1718" s="25"/>
      <c r="W1718" s="4"/>
      <c r="X1718" s="4"/>
      <c r="Y1718" s="4"/>
      <c r="Z1718" s="4"/>
    </row>
    <row r="1719" ht="15.0" hidden="1" customHeight="1">
      <c r="A1719" s="19" t="s">
        <v>13344</v>
      </c>
      <c r="B1719" s="19" t="s">
        <v>13345</v>
      </c>
      <c r="C1719" s="20" t="s">
        <v>376</v>
      </c>
      <c r="D1719" s="20" t="s">
        <v>88</v>
      </c>
      <c r="E1719" s="20" t="s">
        <v>89</v>
      </c>
      <c r="F1719" s="21">
        <v>2015.0</v>
      </c>
      <c r="G1719" s="21" t="s">
        <v>13346</v>
      </c>
      <c r="H1719" s="30" t="s">
        <v>13347</v>
      </c>
      <c r="I1719" s="21" t="s">
        <v>13348</v>
      </c>
      <c r="J1719" s="24" t="s">
        <v>13349</v>
      </c>
      <c r="K1719" s="19" t="s">
        <v>13350</v>
      </c>
      <c r="L1719" s="24" t="s">
        <v>13351</v>
      </c>
      <c r="M1719" s="19" t="s">
        <v>110</v>
      </c>
      <c r="N1719" s="19"/>
      <c r="O1719" s="19"/>
      <c r="P1719" s="19" t="s">
        <v>6912</v>
      </c>
      <c r="Q1719" s="25" t="s">
        <v>2416</v>
      </c>
      <c r="R1719" s="25">
        <v>25.0</v>
      </c>
      <c r="S1719" s="19" t="s">
        <v>101</v>
      </c>
      <c r="T1719" s="19"/>
      <c r="U1719" s="25"/>
      <c r="V1719" s="25"/>
      <c r="W1719" s="4"/>
      <c r="X1719" s="4"/>
      <c r="Y1719" s="4"/>
      <c r="Z1719" s="4"/>
    </row>
    <row r="1720" ht="15.0" hidden="1" customHeight="1">
      <c r="A1720" s="19" t="s">
        <v>13352</v>
      </c>
      <c r="B1720" s="19" t="s">
        <v>13353</v>
      </c>
      <c r="C1720" s="20" t="s">
        <v>8377</v>
      </c>
      <c r="D1720" s="20" t="s">
        <v>1094</v>
      </c>
      <c r="E1720" s="20" t="s">
        <v>151</v>
      </c>
      <c r="F1720" s="21">
        <v>2018.0</v>
      </c>
      <c r="G1720" s="21" t="s">
        <v>13354</v>
      </c>
      <c r="H1720" s="23" t="s">
        <v>13355</v>
      </c>
      <c r="I1720" s="21" t="s">
        <v>13356</v>
      </c>
      <c r="J1720" s="24" t="s">
        <v>13357</v>
      </c>
      <c r="K1720" s="19"/>
      <c r="L1720" s="19"/>
      <c r="M1720" s="19" t="s">
        <v>110</v>
      </c>
      <c r="N1720" s="19"/>
      <c r="O1720" s="19" t="s">
        <v>133</v>
      </c>
      <c r="P1720" s="19"/>
      <c r="Q1720" s="25" t="s">
        <v>223</v>
      </c>
      <c r="R1720" s="25">
        <v>15.0</v>
      </c>
      <c r="S1720" s="19" t="s">
        <v>101</v>
      </c>
      <c r="T1720" s="19"/>
      <c r="U1720" s="25"/>
      <c r="V1720" s="25"/>
      <c r="W1720" s="4"/>
      <c r="X1720" s="4"/>
      <c r="Y1720" s="4"/>
      <c r="Z1720" s="4"/>
    </row>
    <row r="1721" ht="15.0" hidden="1" customHeight="1">
      <c r="A1721" s="19" t="s">
        <v>13358</v>
      </c>
      <c r="B1721" s="19" t="s">
        <v>13359</v>
      </c>
      <c r="C1721" s="20" t="s">
        <v>13360</v>
      </c>
      <c r="D1721" s="20" t="s">
        <v>753</v>
      </c>
      <c r="E1721" s="20" t="s">
        <v>89</v>
      </c>
      <c r="F1721" s="21">
        <v>2000.0</v>
      </c>
      <c r="G1721" s="21" t="s">
        <v>13361</v>
      </c>
      <c r="H1721" s="23" t="s">
        <v>13362</v>
      </c>
      <c r="I1721" s="21" t="s">
        <v>13363</v>
      </c>
      <c r="J1721" s="24" t="s">
        <v>13364</v>
      </c>
      <c r="K1721" s="19"/>
      <c r="L1721" s="19"/>
      <c r="M1721" s="19" t="s">
        <v>110</v>
      </c>
      <c r="N1721" s="19"/>
      <c r="O1721" s="19"/>
      <c r="P1721" s="19" t="s">
        <v>2096</v>
      </c>
      <c r="Q1721" s="25" t="s">
        <v>8827</v>
      </c>
      <c r="R1721" s="25">
        <v>32.0</v>
      </c>
      <c r="S1721" s="19" t="s">
        <v>159</v>
      </c>
      <c r="T1721" s="19" t="s">
        <v>13365</v>
      </c>
      <c r="U1721" s="25"/>
      <c r="V1721" s="25">
        <v>2018.0</v>
      </c>
      <c r="W1721" s="4"/>
      <c r="X1721" s="4"/>
      <c r="Y1721" s="4"/>
      <c r="Z1721" s="4"/>
    </row>
    <row r="1722" ht="15.0" hidden="1" customHeight="1">
      <c r="A1722" s="19" t="s">
        <v>13366</v>
      </c>
      <c r="B1722" s="19" t="s">
        <v>13367</v>
      </c>
      <c r="C1722" s="20" t="s">
        <v>3619</v>
      </c>
      <c r="D1722" s="21" t="s">
        <v>3620</v>
      </c>
      <c r="E1722" s="21" t="s">
        <v>3621</v>
      </c>
      <c r="F1722" s="21">
        <v>2006.0</v>
      </c>
      <c r="G1722" s="21" t="s">
        <v>13368</v>
      </c>
      <c r="H1722" s="23" t="s">
        <v>13369</v>
      </c>
      <c r="I1722" s="21" t="s">
        <v>13370</v>
      </c>
      <c r="J1722" s="24" t="s">
        <v>13371</v>
      </c>
      <c r="K1722" s="19" t="s">
        <v>13372</v>
      </c>
      <c r="L1722" s="19"/>
      <c r="M1722" s="19" t="s">
        <v>110</v>
      </c>
      <c r="N1722" s="19"/>
      <c r="O1722" s="19"/>
      <c r="P1722" s="19"/>
      <c r="Q1722" s="25" t="s">
        <v>474</v>
      </c>
      <c r="R1722" s="25">
        <v>20.0</v>
      </c>
      <c r="S1722" s="19" t="s">
        <v>101</v>
      </c>
      <c r="T1722" s="19"/>
      <c r="U1722" s="25"/>
      <c r="V1722" s="25"/>
      <c r="W1722" s="4"/>
      <c r="X1722" s="4"/>
      <c r="Y1722" s="4"/>
      <c r="Z1722" s="4"/>
    </row>
    <row r="1723" ht="15.0" hidden="1" customHeight="1">
      <c r="A1723" s="19" t="s">
        <v>13373</v>
      </c>
      <c r="B1723" s="19" t="s">
        <v>13374</v>
      </c>
      <c r="C1723" s="20"/>
      <c r="D1723" s="19"/>
      <c r="E1723" s="19"/>
      <c r="F1723" s="21">
        <v>2014.0</v>
      </c>
      <c r="G1723" s="21" t="s">
        <v>13375</v>
      </c>
      <c r="H1723" s="30" t="s">
        <v>13376</v>
      </c>
      <c r="I1723" s="21" t="s">
        <v>13377</v>
      </c>
      <c r="J1723" s="24" t="s">
        <v>13378</v>
      </c>
      <c r="K1723" s="19" t="s">
        <v>13379</v>
      </c>
      <c r="L1723" s="19"/>
      <c r="M1723" s="19" t="s">
        <v>110</v>
      </c>
      <c r="N1723" s="19"/>
      <c r="O1723" s="19"/>
      <c r="P1723" s="19" t="s">
        <v>8827</v>
      </c>
      <c r="Q1723" s="25" t="s">
        <v>13380</v>
      </c>
      <c r="R1723" s="25">
        <v>441.0</v>
      </c>
      <c r="S1723" s="19" t="s">
        <v>101</v>
      </c>
      <c r="T1723" s="19"/>
      <c r="U1723" s="25"/>
      <c r="V1723" s="25"/>
      <c r="W1723" s="4"/>
      <c r="X1723" s="4"/>
      <c r="Y1723" s="4"/>
      <c r="Z1723" s="4"/>
    </row>
    <row r="1724" ht="15.0" hidden="1" customHeight="1">
      <c r="A1724" s="19" t="s">
        <v>13381</v>
      </c>
      <c r="B1724" s="19" t="s">
        <v>13382</v>
      </c>
      <c r="C1724" s="20" t="s">
        <v>1570</v>
      </c>
      <c r="D1724" s="20" t="s">
        <v>1119</v>
      </c>
      <c r="E1724" s="20" t="s">
        <v>89</v>
      </c>
      <c r="F1724" s="21">
        <v>2009.0</v>
      </c>
      <c r="G1724" s="21" t="s">
        <v>13383</v>
      </c>
      <c r="H1724" s="91" t="s">
        <v>13384</v>
      </c>
      <c r="I1724" s="21" t="s">
        <v>13385</v>
      </c>
      <c r="J1724" s="24" t="s">
        <v>13386</v>
      </c>
      <c r="K1724" s="19" t="s">
        <v>509</v>
      </c>
      <c r="L1724" s="19"/>
      <c r="M1724" s="19" t="s">
        <v>110</v>
      </c>
      <c r="N1724" s="19"/>
      <c r="O1724" s="19"/>
      <c r="P1724" s="19" t="s">
        <v>3896</v>
      </c>
      <c r="Q1724" s="25" t="s">
        <v>203</v>
      </c>
      <c r="R1724" s="25">
        <v>10.0</v>
      </c>
      <c r="S1724" s="19" t="s">
        <v>101</v>
      </c>
      <c r="T1724" s="19"/>
      <c r="U1724" s="25"/>
      <c r="V1724" s="25"/>
      <c r="W1724" s="4"/>
      <c r="X1724" s="4"/>
      <c r="Y1724" s="4"/>
      <c r="Z1724" s="4"/>
    </row>
    <row r="1725" ht="15.0" hidden="1" customHeight="1">
      <c r="A1725" s="19" t="s">
        <v>13387</v>
      </c>
      <c r="B1725" s="19" t="s">
        <v>13387</v>
      </c>
      <c r="C1725" s="20"/>
      <c r="D1725" s="20" t="s">
        <v>887</v>
      </c>
      <c r="E1725" s="20" t="s">
        <v>89</v>
      </c>
      <c r="F1725" s="21">
        <v>2005.0</v>
      </c>
      <c r="G1725" s="21" t="s">
        <v>13388</v>
      </c>
      <c r="H1725" s="23" t="s">
        <v>13389</v>
      </c>
      <c r="I1725" s="21" t="s">
        <v>13390</v>
      </c>
      <c r="J1725" s="24" t="s">
        <v>13391</v>
      </c>
      <c r="K1725" s="19" t="s">
        <v>13392</v>
      </c>
      <c r="L1725" s="19"/>
      <c r="M1725" s="19" t="s">
        <v>110</v>
      </c>
      <c r="N1725" s="19"/>
      <c r="O1725" s="19"/>
      <c r="P1725" s="19"/>
      <c r="Q1725" s="25" t="s">
        <v>234</v>
      </c>
      <c r="R1725" s="25">
        <v>36.0</v>
      </c>
      <c r="S1725" s="19" t="s">
        <v>101</v>
      </c>
      <c r="T1725" s="19"/>
      <c r="U1725" s="25"/>
      <c r="V1725" s="25"/>
      <c r="W1725" s="4"/>
      <c r="X1725" s="4"/>
      <c r="Y1725" s="4"/>
      <c r="Z1725" s="4"/>
    </row>
    <row r="1726" ht="15.0" hidden="1" customHeight="1">
      <c r="A1726" s="19" t="s">
        <v>13393</v>
      </c>
      <c r="B1726" s="19" t="s">
        <v>13394</v>
      </c>
      <c r="C1726" s="19"/>
      <c r="D1726" s="19"/>
      <c r="E1726" s="19"/>
      <c r="F1726" s="22">
        <v>42442.0</v>
      </c>
      <c r="G1726" s="19"/>
      <c r="H1726" s="23" t="s">
        <v>13395</v>
      </c>
      <c r="I1726" s="21" t="s">
        <v>13396</v>
      </c>
      <c r="J1726" s="19"/>
      <c r="K1726" s="19" t="s">
        <v>13397</v>
      </c>
      <c r="L1726" s="19"/>
      <c r="M1726" s="19" t="s">
        <v>110</v>
      </c>
      <c r="N1726" s="19"/>
      <c r="O1726" s="19"/>
      <c r="P1726" s="19" t="s">
        <v>701</v>
      </c>
      <c r="Q1726" s="25"/>
      <c r="R1726" s="25">
        <v>168.0</v>
      </c>
      <c r="S1726" s="19" t="s">
        <v>101</v>
      </c>
      <c r="T1726" s="19"/>
      <c r="U1726" s="25"/>
      <c r="V1726" s="25"/>
      <c r="W1726" s="4"/>
      <c r="X1726" s="4"/>
      <c r="Y1726" s="4"/>
      <c r="Z1726" s="4"/>
    </row>
    <row r="1727" ht="15.0" hidden="1" customHeight="1">
      <c r="A1727" s="19" t="s">
        <v>13398</v>
      </c>
      <c r="B1727" s="19" t="s">
        <v>13399</v>
      </c>
      <c r="C1727" s="20" t="s">
        <v>13146</v>
      </c>
      <c r="D1727" s="21" t="s">
        <v>88</v>
      </c>
      <c r="E1727" s="21" t="s">
        <v>89</v>
      </c>
      <c r="F1727" s="22">
        <v>37073.0</v>
      </c>
      <c r="G1727" s="21" t="s">
        <v>13400</v>
      </c>
      <c r="H1727" s="30" t="s">
        <v>13401</v>
      </c>
      <c r="I1727" s="21" t="s">
        <v>13402</v>
      </c>
      <c r="J1727" s="24" t="s">
        <v>13403</v>
      </c>
      <c r="K1727" s="19" t="s">
        <v>13404</v>
      </c>
      <c r="L1727" s="24" t="s">
        <v>13405</v>
      </c>
      <c r="M1727" s="19" t="s">
        <v>110</v>
      </c>
      <c r="N1727" s="19"/>
      <c r="O1727" s="19"/>
      <c r="P1727" s="19" t="s">
        <v>266</v>
      </c>
      <c r="Q1727" s="25" t="s">
        <v>445</v>
      </c>
      <c r="R1727" s="25">
        <v>42.0</v>
      </c>
      <c r="S1727" s="19" t="s">
        <v>101</v>
      </c>
      <c r="T1727" s="19"/>
      <c r="U1727" s="25"/>
      <c r="V1727" s="25"/>
      <c r="W1727" s="4"/>
      <c r="X1727" s="4"/>
      <c r="Y1727" s="4"/>
      <c r="Z1727" s="4"/>
    </row>
    <row r="1728" ht="15.0" hidden="1" customHeight="1">
      <c r="A1728" s="21" t="s">
        <v>13406</v>
      </c>
      <c r="B1728" s="19"/>
      <c r="C1728" s="21" t="s">
        <v>124</v>
      </c>
      <c r="D1728" s="21" t="s">
        <v>125</v>
      </c>
      <c r="E1728" s="21" t="s">
        <v>126</v>
      </c>
      <c r="F1728" s="21">
        <v>2013.0</v>
      </c>
      <c r="G1728" s="21"/>
      <c r="H1728" s="30" t="s">
        <v>13407</v>
      </c>
      <c r="I1728" s="21"/>
      <c r="J1728" s="19"/>
      <c r="K1728" s="19"/>
      <c r="L1728" s="19"/>
      <c r="M1728" s="21" t="s">
        <v>110</v>
      </c>
      <c r="N1728" s="19"/>
      <c r="O1728" s="19"/>
      <c r="P1728" s="19"/>
      <c r="Q1728" s="25"/>
      <c r="R1728" s="31" t="s">
        <v>112</v>
      </c>
      <c r="S1728" s="21" t="s">
        <v>159</v>
      </c>
      <c r="T1728" s="21" t="s">
        <v>9655</v>
      </c>
      <c r="U1728" s="109"/>
      <c r="V1728" s="109">
        <v>44256.0</v>
      </c>
      <c r="W1728" s="4"/>
      <c r="X1728" s="4"/>
      <c r="Y1728" s="4"/>
      <c r="Z1728" s="4"/>
    </row>
    <row r="1729" ht="15.0" hidden="1" customHeight="1">
      <c r="A1729" s="19" t="s">
        <v>13408</v>
      </c>
      <c r="B1729" s="19" t="s">
        <v>13409</v>
      </c>
      <c r="C1729" s="20" t="s">
        <v>13146</v>
      </c>
      <c r="D1729" s="21" t="s">
        <v>88</v>
      </c>
      <c r="E1729" s="21" t="s">
        <v>89</v>
      </c>
      <c r="F1729" s="21">
        <v>2016.0</v>
      </c>
      <c r="G1729" s="21" t="s">
        <v>13410</v>
      </c>
      <c r="H1729" s="23" t="s">
        <v>13411</v>
      </c>
      <c r="I1729" s="21" t="s">
        <v>13412</v>
      </c>
      <c r="J1729" s="24" t="s">
        <v>13413</v>
      </c>
      <c r="K1729" s="19" t="s">
        <v>13414</v>
      </c>
      <c r="L1729" s="24" t="s">
        <v>13415</v>
      </c>
      <c r="M1729" s="19" t="s">
        <v>110</v>
      </c>
      <c r="N1729" s="19"/>
      <c r="O1729" s="19" t="s">
        <v>133</v>
      </c>
      <c r="P1729" s="19" t="s">
        <v>2374</v>
      </c>
      <c r="Q1729" s="25" t="s">
        <v>266</v>
      </c>
      <c r="R1729" s="25">
        <v>25.0</v>
      </c>
      <c r="S1729" s="19" t="s">
        <v>101</v>
      </c>
      <c r="T1729" s="19"/>
      <c r="U1729" s="25"/>
      <c r="V1729" s="25"/>
      <c r="W1729" s="4"/>
      <c r="X1729" s="4"/>
      <c r="Y1729" s="4"/>
      <c r="Z1729" s="4"/>
    </row>
    <row r="1730" ht="15.0" hidden="1" customHeight="1">
      <c r="A1730" s="19" t="s">
        <v>13416</v>
      </c>
      <c r="B1730" s="19" t="s">
        <v>13416</v>
      </c>
      <c r="C1730" s="20"/>
      <c r="D1730" s="21" t="s">
        <v>115</v>
      </c>
      <c r="E1730" s="20" t="s">
        <v>89</v>
      </c>
      <c r="F1730" s="21">
        <v>2011.0</v>
      </c>
      <c r="G1730" s="21" t="s">
        <v>13417</v>
      </c>
      <c r="H1730" s="23" t="s">
        <v>13418</v>
      </c>
      <c r="I1730" s="21" t="s">
        <v>13419</v>
      </c>
      <c r="J1730" s="24" t="s">
        <v>13420</v>
      </c>
      <c r="K1730" s="19" t="s">
        <v>509</v>
      </c>
      <c r="L1730" s="19"/>
      <c r="M1730" s="19" t="s">
        <v>110</v>
      </c>
      <c r="N1730" s="19"/>
      <c r="O1730" s="19"/>
      <c r="P1730" s="19" t="s">
        <v>2471</v>
      </c>
      <c r="Q1730" s="25" t="s">
        <v>158</v>
      </c>
      <c r="R1730" s="25">
        <v>33.0</v>
      </c>
      <c r="S1730" s="19" t="s">
        <v>101</v>
      </c>
      <c r="T1730" s="19"/>
      <c r="U1730" s="25"/>
      <c r="V1730" s="25"/>
      <c r="W1730" s="4"/>
      <c r="X1730" s="4"/>
      <c r="Y1730" s="4"/>
      <c r="Z1730" s="4"/>
    </row>
    <row r="1731" ht="15.0" hidden="1" customHeight="1">
      <c r="A1731" s="19" t="s">
        <v>13421</v>
      </c>
      <c r="B1731" s="21" t="s">
        <v>13422</v>
      </c>
      <c r="C1731" s="20" t="s">
        <v>13423</v>
      </c>
      <c r="D1731" s="21" t="s">
        <v>88</v>
      </c>
      <c r="E1731" s="20" t="s">
        <v>89</v>
      </c>
      <c r="F1731" s="40">
        <v>40299.0</v>
      </c>
      <c r="G1731" s="21" t="s">
        <v>13424</v>
      </c>
      <c r="H1731" s="23" t="s">
        <v>13425</v>
      </c>
      <c r="I1731" s="21" t="s">
        <v>13426</v>
      </c>
      <c r="J1731" s="19"/>
      <c r="K1731" s="19" t="s">
        <v>13427</v>
      </c>
      <c r="L1731" s="24" t="s">
        <v>13428</v>
      </c>
      <c r="M1731" s="19" t="s">
        <v>110</v>
      </c>
      <c r="N1731" s="19"/>
      <c r="O1731" s="19" t="s">
        <v>635</v>
      </c>
      <c r="P1731" s="19"/>
      <c r="Q1731" s="25" t="s">
        <v>4143</v>
      </c>
      <c r="R1731" s="25">
        <v>100.0</v>
      </c>
      <c r="S1731" s="19" t="s">
        <v>159</v>
      </c>
      <c r="T1731" s="19" t="s">
        <v>6964</v>
      </c>
      <c r="U1731" s="36"/>
      <c r="V1731" s="36">
        <v>42816.0</v>
      </c>
      <c r="W1731" s="4"/>
      <c r="X1731" s="4"/>
      <c r="Y1731" s="4"/>
      <c r="Z1731" s="4"/>
    </row>
    <row r="1732" ht="15.0" hidden="1" customHeight="1">
      <c r="A1732" s="19" t="s">
        <v>13429</v>
      </c>
      <c r="B1732" s="19" t="s">
        <v>13430</v>
      </c>
      <c r="C1732" s="20" t="s">
        <v>13431</v>
      </c>
      <c r="D1732" s="26"/>
      <c r="E1732" s="20" t="s">
        <v>13432</v>
      </c>
      <c r="F1732" s="21">
        <v>2016.0</v>
      </c>
      <c r="G1732" s="21" t="s">
        <v>13433</v>
      </c>
      <c r="H1732" s="30" t="s">
        <v>13434</v>
      </c>
      <c r="I1732" s="21" t="s">
        <v>13435</v>
      </c>
      <c r="J1732" s="19"/>
      <c r="K1732" s="19" t="s">
        <v>13436</v>
      </c>
      <c r="L1732" s="19"/>
      <c r="M1732" s="19" t="s">
        <v>110</v>
      </c>
      <c r="N1732" s="19"/>
      <c r="O1732" s="19"/>
      <c r="P1732" s="19"/>
      <c r="Q1732" s="25" t="s">
        <v>2356</v>
      </c>
      <c r="R1732" s="25">
        <v>500.0</v>
      </c>
      <c r="S1732" s="19" t="s">
        <v>101</v>
      </c>
      <c r="T1732" s="19"/>
      <c r="U1732" s="25"/>
      <c r="V1732" s="25"/>
      <c r="W1732" s="4"/>
      <c r="X1732" s="4"/>
      <c r="Y1732" s="4"/>
      <c r="Z1732" s="4"/>
    </row>
    <row r="1733" ht="15.0" hidden="1" customHeight="1">
      <c r="A1733" s="19" t="s">
        <v>13437</v>
      </c>
      <c r="B1733" s="19" t="s">
        <v>13438</v>
      </c>
      <c r="C1733" s="20" t="s">
        <v>13146</v>
      </c>
      <c r="D1733" s="21" t="s">
        <v>88</v>
      </c>
      <c r="E1733" s="21" t="s">
        <v>89</v>
      </c>
      <c r="F1733" s="21">
        <v>2004.0</v>
      </c>
      <c r="G1733" s="21" t="s">
        <v>13439</v>
      </c>
      <c r="H1733" s="23" t="s">
        <v>13440</v>
      </c>
      <c r="I1733" s="21" t="s">
        <v>13441</v>
      </c>
      <c r="J1733" s="19"/>
      <c r="K1733" s="19"/>
      <c r="L1733" s="19"/>
      <c r="M1733" s="19" t="s">
        <v>110</v>
      </c>
      <c r="N1733" s="19"/>
      <c r="O1733" s="19"/>
      <c r="P1733" s="19"/>
      <c r="Q1733" s="25" t="s">
        <v>445</v>
      </c>
      <c r="R1733" s="25">
        <v>104.0</v>
      </c>
      <c r="S1733" s="19" t="s">
        <v>101</v>
      </c>
      <c r="T1733" s="19"/>
      <c r="U1733" s="25"/>
      <c r="V1733" s="25"/>
      <c r="W1733" s="4"/>
      <c r="X1733" s="4"/>
      <c r="Y1733" s="4"/>
      <c r="Z1733" s="4"/>
    </row>
    <row r="1734" ht="15.0" hidden="1" customHeight="1">
      <c r="A1734" s="19" t="s">
        <v>13442</v>
      </c>
      <c r="B1734" s="19" t="s">
        <v>13443</v>
      </c>
      <c r="C1734" s="20" t="s">
        <v>13444</v>
      </c>
      <c r="D1734" s="20" t="s">
        <v>13445</v>
      </c>
      <c r="E1734" s="20" t="s">
        <v>140</v>
      </c>
      <c r="F1734" s="21">
        <v>2006.0</v>
      </c>
      <c r="G1734" s="21" t="s">
        <v>13446</v>
      </c>
      <c r="H1734" s="23" t="s">
        <v>13447</v>
      </c>
      <c r="I1734" s="21" t="s">
        <v>13448</v>
      </c>
      <c r="J1734" s="24" t="s">
        <v>13449</v>
      </c>
      <c r="K1734" s="19" t="s">
        <v>13450</v>
      </c>
      <c r="L1734" s="24" t="s">
        <v>13451</v>
      </c>
      <c r="M1734" s="19" t="s">
        <v>110</v>
      </c>
      <c r="N1734" s="19"/>
      <c r="O1734" s="19"/>
      <c r="P1734" s="19"/>
      <c r="Q1734" s="25" t="s">
        <v>13452</v>
      </c>
      <c r="R1734" s="25">
        <v>100.0</v>
      </c>
      <c r="S1734" s="19" t="s">
        <v>101</v>
      </c>
      <c r="T1734" s="19"/>
      <c r="U1734" s="25"/>
      <c r="V1734" s="25"/>
      <c r="W1734" s="4"/>
      <c r="X1734" s="4"/>
      <c r="Y1734" s="4"/>
      <c r="Z1734" s="4"/>
    </row>
    <row r="1735" ht="15.0" customHeight="1">
      <c r="A1735" s="19" t="s">
        <v>13453</v>
      </c>
      <c r="B1735" s="19" t="s">
        <v>13454</v>
      </c>
      <c r="C1735" s="20" t="s">
        <v>293</v>
      </c>
      <c r="D1735" s="20" t="s">
        <v>293</v>
      </c>
      <c r="E1735" s="20" t="s">
        <v>294</v>
      </c>
      <c r="F1735" s="40">
        <v>8876.0</v>
      </c>
      <c r="G1735" s="21" t="s">
        <v>13455</v>
      </c>
      <c r="H1735" s="23" t="s">
        <v>13456</v>
      </c>
      <c r="I1735" s="19"/>
      <c r="J1735" s="19"/>
      <c r="K1735" s="19"/>
      <c r="L1735" s="19"/>
      <c r="M1735" s="19" t="s">
        <v>96</v>
      </c>
      <c r="N1735" s="19" t="s">
        <v>13457</v>
      </c>
      <c r="O1735" s="19" t="s">
        <v>98</v>
      </c>
      <c r="P1735" s="19" t="s">
        <v>13458</v>
      </c>
      <c r="Q1735" s="25" t="s">
        <v>13459</v>
      </c>
      <c r="R1735" s="29">
        <v>113819.0</v>
      </c>
      <c r="S1735" s="19" t="s">
        <v>101</v>
      </c>
      <c r="T1735" s="19"/>
      <c r="U1735" s="25"/>
      <c r="V1735" s="25"/>
      <c r="W1735" s="4"/>
      <c r="X1735" s="4"/>
      <c r="Y1735" s="4"/>
      <c r="Z1735" s="4"/>
    </row>
    <row r="1736" ht="15.0" hidden="1" customHeight="1">
      <c r="A1736" s="19" t="s">
        <v>13460</v>
      </c>
      <c r="B1736" s="19" t="s">
        <v>13461</v>
      </c>
      <c r="C1736" s="20" t="s">
        <v>13462</v>
      </c>
      <c r="D1736" s="20" t="s">
        <v>261</v>
      </c>
      <c r="E1736" s="20" t="s">
        <v>89</v>
      </c>
      <c r="F1736" s="21">
        <v>2009.0</v>
      </c>
      <c r="G1736" s="21" t="s">
        <v>13463</v>
      </c>
      <c r="H1736" s="23" t="s">
        <v>13464</v>
      </c>
      <c r="I1736" s="21" t="s">
        <v>13465</v>
      </c>
      <c r="J1736" s="24" t="s">
        <v>13466</v>
      </c>
      <c r="K1736" s="19" t="s">
        <v>13467</v>
      </c>
      <c r="L1736" s="24" t="s">
        <v>13468</v>
      </c>
      <c r="M1736" s="19" t="s">
        <v>110</v>
      </c>
      <c r="N1736" s="19"/>
      <c r="O1736" s="19"/>
      <c r="P1736" s="19"/>
      <c r="Q1736" s="25" t="s">
        <v>13469</v>
      </c>
      <c r="R1736" s="25">
        <v>204.0</v>
      </c>
      <c r="S1736" s="19" t="s">
        <v>101</v>
      </c>
      <c r="T1736" s="19"/>
      <c r="U1736" s="25"/>
      <c r="V1736" s="25"/>
      <c r="W1736" s="4"/>
      <c r="X1736" s="4"/>
      <c r="Y1736" s="4"/>
      <c r="Z1736" s="4"/>
    </row>
    <row r="1737" ht="15.0" hidden="1" customHeight="1">
      <c r="A1737" s="19" t="s">
        <v>13470</v>
      </c>
      <c r="B1737" s="19" t="s">
        <v>13470</v>
      </c>
      <c r="C1737" s="20" t="s">
        <v>13471</v>
      </c>
      <c r="D1737" s="20" t="s">
        <v>13472</v>
      </c>
      <c r="E1737" s="20" t="s">
        <v>460</v>
      </c>
      <c r="F1737" s="21">
        <v>2008.0</v>
      </c>
      <c r="G1737" s="21" t="s">
        <v>13473</v>
      </c>
      <c r="H1737" s="30" t="s">
        <v>13474</v>
      </c>
      <c r="I1737" s="21" t="s">
        <v>13475</v>
      </c>
      <c r="J1737" s="24" t="s">
        <v>13476</v>
      </c>
      <c r="K1737" s="19" t="s">
        <v>13477</v>
      </c>
      <c r="L1737" s="24" t="s">
        <v>13478</v>
      </c>
      <c r="M1737" s="19" t="s">
        <v>110</v>
      </c>
      <c r="N1737" s="19"/>
      <c r="O1737" s="19"/>
      <c r="P1737" s="19"/>
      <c r="Q1737" s="25" t="s">
        <v>12136</v>
      </c>
      <c r="R1737" s="25">
        <v>20.0</v>
      </c>
      <c r="S1737" s="19" t="s">
        <v>101</v>
      </c>
      <c r="T1737" s="19"/>
      <c r="U1737" s="25"/>
      <c r="V1737" s="25"/>
      <c r="W1737" s="4"/>
      <c r="X1737" s="4"/>
      <c r="Y1737" s="4"/>
      <c r="Z1737" s="4"/>
    </row>
    <row r="1738" ht="15.0" hidden="1" customHeight="1">
      <c r="A1738" s="19" t="s">
        <v>13479</v>
      </c>
      <c r="B1738" s="19" t="s">
        <v>13480</v>
      </c>
      <c r="C1738" s="20" t="s">
        <v>2072</v>
      </c>
      <c r="D1738" s="20" t="s">
        <v>1119</v>
      </c>
      <c r="E1738" s="20" t="s">
        <v>89</v>
      </c>
      <c r="F1738" s="21">
        <v>2013.0</v>
      </c>
      <c r="G1738" s="21" t="s">
        <v>13481</v>
      </c>
      <c r="H1738" s="23" t="s">
        <v>13482</v>
      </c>
      <c r="I1738" s="21" t="s">
        <v>13483</v>
      </c>
      <c r="J1738" s="19"/>
      <c r="K1738" s="19" t="s">
        <v>13484</v>
      </c>
      <c r="L1738" s="19"/>
      <c r="M1738" s="19" t="s">
        <v>110</v>
      </c>
      <c r="N1738" s="19"/>
      <c r="O1738" s="19" t="s">
        <v>731</v>
      </c>
      <c r="P1738" s="19" t="s">
        <v>13485</v>
      </c>
      <c r="Q1738" s="25" t="s">
        <v>13486</v>
      </c>
      <c r="R1738" s="25">
        <v>53.0</v>
      </c>
      <c r="S1738" s="19" t="s">
        <v>101</v>
      </c>
      <c r="T1738" s="19"/>
      <c r="U1738" s="25"/>
      <c r="V1738" s="25"/>
      <c r="W1738" s="4"/>
      <c r="X1738" s="4"/>
      <c r="Y1738" s="4"/>
      <c r="Z1738" s="4"/>
    </row>
    <row r="1739" ht="15.0" hidden="1" customHeight="1">
      <c r="A1739" s="19" t="s">
        <v>13487</v>
      </c>
      <c r="B1739" s="19" t="s">
        <v>13488</v>
      </c>
      <c r="C1739" s="20" t="s">
        <v>1094</v>
      </c>
      <c r="D1739" s="20" t="s">
        <v>1094</v>
      </c>
      <c r="E1739" s="20" t="s">
        <v>151</v>
      </c>
      <c r="F1739" s="21">
        <v>2019.0</v>
      </c>
      <c r="G1739" s="21" t="s">
        <v>13489</v>
      </c>
      <c r="H1739" s="30" t="s">
        <v>13490</v>
      </c>
      <c r="I1739" s="21" t="s">
        <v>13491</v>
      </c>
      <c r="J1739" s="24" t="s">
        <v>13492</v>
      </c>
      <c r="K1739" s="19"/>
      <c r="L1739" s="19"/>
      <c r="M1739" s="19" t="s">
        <v>110</v>
      </c>
      <c r="N1739" s="19"/>
      <c r="O1739" s="19" t="s">
        <v>371</v>
      </c>
      <c r="P1739" s="19" t="s">
        <v>13493</v>
      </c>
      <c r="Q1739" s="25"/>
      <c r="R1739" s="25">
        <v>50.0</v>
      </c>
      <c r="S1739" s="19" t="s">
        <v>101</v>
      </c>
      <c r="T1739" s="19"/>
      <c r="U1739" s="25"/>
      <c r="V1739" s="25"/>
      <c r="W1739" s="4"/>
      <c r="X1739" s="4"/>
      <c r="Y1739" s="4"/>
      <c r="Z1739" s="4"/>
    </row>
    <row r="1740" ht="15.0" hidden="1" customHeight="1">
      <c r="A1740" s="19" t="s">
        <v>13494</v>
      </c>
      <c r="B1740" s="19" t="s">
        <v>13495</v>
      </c>
      <c r="C1740" s="20" t="s">
        <v>13496</v>
      </c>
      <c r="D1740" s="20" t="s">
        <v>413</v>
      </c>
      <c r="E1740" s="20" t="s">
        <v>89</v>
      </c>
      <c r="F1740" s="22">
        <v>36161.0</v>
      </c>
      <c r="G1740" s="21" t="s">
        <v>13497</v>
      </c>
      <c r="H1740" s="30" t="s">
        <v>13498</v>
      </c>
      <c r="I1740" s="21" t="s">
        <v>13499</v>
      </c>
      <c r="J1740" s="19"/>
      <c r="K1740" s="19" t="s">
        <v>13500</v>
      </c>
      <c r="L1740" s="24" t="s">
        <v>13501</v>
      </c>
      <c r="M1740" s="19" t="s">
        <v>110</v>
      </c>
      <c r="N1740" s="19"/>
      <c r="O1740" s="19"/>
      <c r="P1740" s="19" t="s">
        <v>13502</v>
      </c>
      <c r="Q1740" s="25"/>
      <c r="R1740" s="25">
        <v>56.0</v>
      </c>
      <c r="S1740" s="19" t="s">
        <v>101</v>
      </c>
      <c r="T1740" s="19"/>
      <c r="U1740" s="25"/>
      <c r="V1740" s="25"/>
      <c r="W1740" s="4"/>
      <c r="X1740" s="4"/>
      <c r="Y1740" s="4"/>
      <c r="Z1740" s="4"/>
    </row>
    <row r="1741" ht="15.0" hidden="1" customHeight="1">
      <c r="A1741" s="19" t="s">
        <v>13503</v>
      </c>
      <c r="B1741" s="19" t="s">
        <v>13504</v>
      </c>
      <c r="C1741" s="20" t="s">
        <v>13505</v>
      </c>
      <c r="D1741" s="20" t="s">
        <v>5170</v>
      </c>
      <c r="E1741" s="20" t="s">
        <v>3212</v>
      </c>
      <c r="F1741" s="21">
        <v>2016.0</v>
      </c>
      <c r="G1741" s="21" t="s">
        <v>13506</v>
      </c>
      <c r="H1741" s="23" t="s">
        <v>13507</v>
      </c>
      <c r="I1741" s="21" t="s">
        <v>13508</v>
      </c>
      <c r="J1741" s="24" t="s">
        <v>13509</v>
      </c>
      <c r="K1741" s="19"/>
      <c r="L1741" s="19"/>
      <c r="M1741" s="19" t="s">
        <v>110</v>
      </c>
      <c r="N1741" s="19"/>
      <c r="O1741" s="19" t="s">
        <v>371</v>
      </c>
      <c r="P1741" s="19" t="s">
        <v>13510</v>
      </c>
      <c r="Q1741" s="25" t="s">
        <v>13511</v>
      </c>
      <c r="R1741" s="25">
        <v>10.0</v>
      </c>
      <c r="S1741" s="19" t="s">
        <v>101</v>
      </c>
      <c r="T1741" s="19"/>
      <c r="U1741" s="25"/>
      <c r="V1741" s="25"/>
      <c r="W1741" s="4"/>
      <c r="X1741" s="4"/>
      <c r="Y1741" s="4"/>
      <c r="Z1741" s="4"/>
    </row>
    <row r="1742" ht="15.0" hidden="1" customHeight="1">
      <c r="A1742" s="19" t="s">
        <v>13512</v>
      </c>
      <c r="B1742" s="19" t="s">
        <v>13513</v>
      </c>
      <c r="C1742" s="20" t="s">
        <v>8314</v>
      </c>
      <c r="D1742" s="20" t="s">
        <v>352</v>
      </c>
      <c r="E1742" s="20" t="s">
        <v>89</v>
      </c>
      <c r="F1742" s="21">
        <v>2014.0</v>
      </c>
      <c r="G1742" s="21" t="s">
        <v>13514</v>
      </c>
      <c r="H1742" s="23" t="s">
        <v>13515</v>
      </c>
      <c r="I1742" s="21" t="s">
        <v>13516</v>
      </c>
      <c r="J1742" s="24" t="s">
        <v>13517</v>
      </c>
      <c r="K1742" s="19" t="s">
        <v>13518</v>
      </c>
      <c r="L1742" s="24" t="s">
        <v>13519</v>
      </c>
      <c r="M1742" s="19" t="s">
        <v>110</v>
      </c>
      <c r="N1742" s="19"/>
      <c r="O1742" s="19" t="s">
        <v>264</v>
      </c>
      <c r="P1742" s="19" t="s">
        <v>13520</v>
      </c>
      <c r="Q1742" s="25" t="s">
        <v>13521</v>
      </c>
      <c r="R1742" s="25">
        <v>250.0</v>
      </c>
      <c r="S1742" s="19" t="s">
        <v>101</v>
      </c>
      <c r="T1742" s="19"/>
      <c r="U1742" s="25"/>
      <c r="V1742" s="25"/>
      <c r="W1742" s="4"/>
      <c r="X1742" s="4"/>
      <c r="Y1742" s="4"/>
      <c r="Z1742" s="4"/>
    </row>
    <row r="1743" ht="15.0" hidden="1" customHeight="1">
      <c r="A1743" s="19" t="s">
        <v>13522</v>
      </c>
      <c r="B1743" s="19" t="s">
        <v>13522</v>
      </c>
      <c r="C1743" s="20" t="s">
        <v>13523</v>
      </c>
      <c r="D1743" s="20" t="s">
        <v>1104</v>
      </c>
      <c r="E1743" s="20" t="s">
        <v>140</v>
      </c>
      <c r="F1743" s="21">
        <v>2001.0</v>
      </c>
      <c r="G1743" s="21" t="s">
        <v>13524</v>
      </c>
      <c r="H1743" s="23" t="s">
        <v>13525</v>
      </c>
      <c r="I1743" s="21" t="s">
        <v>13526</v>
      </c>
      <c r="J1743" s="24" t="s">
        <v>13527</v>
      </c>
      <c r="K1743" s="19" t="s">
        <v>13528</v>
      </c>
      <c r="L1743" s="24" t="s">
        <v>13529</v>
      </c>
      <c r="M1743" s="19" t="s">
        <v>110</v>
      </c>
      <c r="N1743" s="19"/>
      <c r="O1743" s="19"/>
      <c r="P1743" s="19"/>
      <c r="Q1743" s="25" t="s">
        <v>13530</v>
      </c>
      <c r="R1743" s="25">
        <v>110.0</v>
      </c>
      <c r="S1743" s="19" t="s">
        <v>101</v>
      </c>
      <c r="T1743" s="19"/>
      <c r="U1743" s="25"/>
      <c r="V1743" s="25"/>
      <c r="W1743" s="4"/>
      <c r="X1743" s="4"/>
      <c r="Y1743" s="4"/>
      <c r="Z1743" s="4"/>
    </row>
    <row r="1744" ht="15.0" hidden="1" customHeight="1">
      <c r="A1744" s="19" t="s">
        <v>13531</v>
      </c>
      <c r="B1744" s="19" t="s">
        <v>13532</v>
      </c>
      <c r="C1744" s="20" t="s">
        <v>10491</v>
      </c>
      <c r="D1744" s="20" t="s">
        <v>10492</v>
      </c>
      <c r="E1744" s="20" t="s">
        <v>140</v>
      </c>
      <c r="F1744" s="21">
        <v>1987.0</v>
      </c>
      <c r="G1744" s="21" t="s">
        <v>13533</v>
      </c>
      <c r="H1744" s="30" t="s">
        <v>13534</v>
      </c>
      <c r="I1744" s="21" t="s">
        <v>13535</v>
      </c>
      <c r="J1744" s="24" t="s">
        <v>13536</v>
      </c>
      <c r="K1744" s="19" t="s">
        <v>13537</v>
      </c>
      <c r="L1744" s="24" t="s">
        <v>13538</v>
      </c>
      <c r="M1744" s="19" t="s">
        <v>110</v>
      </c>
      <c r="N1744" s="19"/>
      <c r="O1744" s="19"/>
      <c r="P1744" s="19"/>
      <c r="Q1744" s="73" t="s">
        <v>13539</v>
      </c>
      <c r="R1744" s="25">
        <v>250.0</v>
      </c>
      <c r="S1744" s="19" t="s">
        <v>101</v>
      </c>
      <c r="T1744" s="19"/>
      <c r="U1744" s="25"/>
      <c r="V1744" s="25"/>
      <c r="W1744" s="4"/>
      <c r="X1744" s="4"/>
      <c r="Y1744" s="4"/>
      <c r="Z1744" s="4"/>
    </row>
    <row r="1745" ht="15.0" hidden="1" customHeight="1">
      <c r="A1745" s="19" t="s">
        <v>13540</v>
      </c>
      <c r="B1745" s="19" t="s">
        <v>13540</v>
      </c>
      <c r="C1745" s="21" t="s">
        <v>1094</v>
      </c>
      <c r="D1745" s="26"/>
      <c r="E1745" s="20" t="s">
        <v>151</v>
      </c>
      <c r="F1745" s="21">
        <v>2015.0</v>
      </c>
      <c r="G1745" s="21" t="s">
        <v>13541</v>
      </c>
      <c r="H1745" s="30" t="s">
        <v>13542</v>
      </c>
      <c r="I1745" s="21" t="s">
        <v>13543</v>
      </c>
      <c r="J1745" s="24" t="s">
        <v>13544</v>
      </c>
      <c r="K1745" s="19" t="s">
        <v>13545</v>
      </c>
      <c r="L1745" s="24" t="s">
        <v>13546</v>
      </c>
      <c r="M1745" s="19" t="s">
        <v>110</v>
      </c>
      <c r="N1745" s="19"/>
      <c r="O1745" s="19"/>
      <c r="P1745" s="19"/>
      <c r="Q1745" s="25" t="s">
        <v>6743</v>
      </c>
      <c r="R1745" s="25">
        <v>64.0</v>
      </c>
      <c r="S1745" s="19" t="s">
        <v>159</v>
      </c>
      <c r="T1745" s="19" t="s">
        <v>13547</v>
      </c>
      <c r="U1745" s="25"/>
      <c r="V1745" s="25">
        <v>2018.0</v>
      </c>
      <c r="W1745" s="4"/>
      <c r="X1745" s="4"/>
      <c r="Y1745" s="4"/>
      <c r="Z1745" s="4"/>
    </row>
    <row r="1746" ht="15.0" hidden="1" customHeight="1">
      <c r="A1746" s="19" t="s">
        <v>13548</v>
      </c>
      <c r="B1746" s="19" t="s">
        <v>13549</v>
      </c>
      <c r="C1746" s="20" t="s">
        <v>9890</v>
      </c>
      <c r="D1746" s="20" t="s">
        <v>261</v>
      </c>
      <c r="E1746" s="20" t="s">
        <v>89</v>
      </c>
      <c r="F1746" s="21">
        <v>1998.0</v>
      </c>
      <c r="G1746" s="21" t="s">
        <v>13550</v>
      </c>
      <c r="H1746" s="23" t="s">
        <v>13551</v>
      </c>
      <c r="I1746" s="21" t="s">
        <v>13552</v>
      </c>
      <c r="J1746" s="24" t="s">
        <v>13553</v>
      </c>
      <c r="K1746" s="19"/>
      <c r="L1746" s="19"/>
      <c r="M1746" s="19" t="s">
        <v>110</v>
      </c>
      <c r="N1746" s="19"/>
      <c r="O1746" s="19"/>
      <c r="P1746" s="19" t="s">
        <v>2096</v>
      </c>
      <c r="Q1746" s="25" t="s">
        <v>5037</v>
      </c>
      <c r="R1746" s="25">
        <v>26.0</v>
      </c>
      <c r="S1746" s="19" t="s">
        <v>101</v>
      </c>
      <c r="T1746" s="19"/>
      <c r="U1746" s="25"/>
      <c r="V1746" s="25"/>
      <c r="W1746" s="4"/>
      <c r="X1746" s="4"/>
      <c r="Y1746" s="4"/>
      <c r="Z1746" s="4"/>
    </row>
    <row r="1747" ht="15.0" hidden="1" customHeight="1">
      <c r="A1747" s="19" t="s">
        <v>13554</v>
      </c>
      <c r="B1747" s="19" t="s">
        <v>13554</v>
      </c>
      <c r="C1747" s="20" t="s">
        <v>13555</v>
      </c>
      <c r="D1747" s="20" t="s">
        <v>753</v>
      </c>
      <c r="E1747" s="20" t="s">
        <v>89</v>
      </c>
      <c r="F1747" s="21">
        <v>2018.0</v>
      </c>
      <c r="G1747" s="21" t="s">
        <v>13556</v>
      </c>
      <c r="H1747" s="23" t="s">
        <v>13557</v>
      </c>
      <c r="I1747" s="19"/>
      <c r="J1747" s="19"/>
      <c r="K1747" s="19"/>
      <c r="L1747" s="19"/>
      <c r="M1747" s="19" t="s">
        <v>110</v>
      </c>
      <c r="N1747" s="19"/>
      <c r="O1747" s="19"/>
      <c r="P1747" s="19"/>
      <c r="Q1747" s="25"/>
      <c r="R1747" s="25" t="s">
        <v>112</v>
      </c>
      <c r="S1747" s="19" t="s">
        <v>101</v>
      </c>
      <c r="T1747" s="19"/>
      <c r="U1747" s="25"/>
      <c r="V1747" s="25"/>
      <c r="W1747" s="4"/>
      <c r="X1747" s="4"/>
      <c r="Y1747" s="4"/>
      <c r="Z1747" s="4"/>
    </row>
    <row r="1748" ht="15.0" hidden="1" customHeight="1">
      <c r="A1748" s="21" t="s">
        <v>13558</v>
      </c>
      <c r="B1748" s="19"/>
      <c r="C1748" s="20"/>
      <c r="D1748" s="20"/>
      <c r="E1748" s="20"/>
      <c r="F1748" s="21"/>
      <c r="G1748" s="21"/>
      <c r="H1748" s="30" t="s">
        <v>13559</v>
      </c>
      <c r="I1748" s="19"/>
      <c r="J1748" s="19"/>
      <c r="K1748" s="19"/>
      <c r="L1748" s="19"/>
      <c r="M1748" s="21" t="s">
        <v>110</v>
      </c>
      <c r="N1748" s="19"/>
      <c r="O1748" s="21" t="s">
        <v>371</v>
      </c>
      <c r="P1748" s="100">
        <v>3000000.0</v>
      </c>
      <c r="Q1748" s="25"/>
      <c r="R1748" s="25"/>
      <c r="S1748" s="21" t="s">
        <v>101</v>
      </c>
      <c r="T1748" s="19"/>
      <c r="U1748" s="25"/>
      <c r="V1748" s="25"/>
      <c r="W1748" s="4"/>
      <c r="X1748" s="4"/>
      <c r="Y1748" s="4"/>
      <c r="Z1748" s="4"/>
    </row>
    <row r="1749" ht="15.0" hidden="1" customHeight="1">
      <c r="A1749" s="19" t="s">
        <v>13560</v>
      </c>
      <c r="B1749" s="19" t="s">
        <v>13560</v>
      </c>
      <c r="C1749" s="20" t="s">
        <v>1307</v>
      </c>
      <c r="D1749" s="20" t="s">
        <v>1094</v>
      </c>
      <c r="E1749" s="20" t="s">
        <v>151</v>
      </c>
      <c r="F1749" s="21">
        <v>2014.0</v>
      </c>
      <c r="G1749" s="21" t="s">
        <v>13561</v>
      </c>
      <c r="H1749" s="23" t="s">
        <v>13562</v>
      </c>
      <c r="I1749" s="21" t="s">
        <v>13563</v>
      </c>
      <c r="J1749" s="24" t="s">
        <v>13564</v>
      </c>
      <c r="K1749" s="19" t="s">
        <v>13565</v>
      </c>
      <c r="L1749" s="24" t="s">
        <v>13566</v>
      </c>
      <c r="M1749" s="19"/>
      <c r="N1749" s="19"/>
      <c r="O1749" s="19" t="s">
        <v>731</v>
      </c>
      <c r="P1749" s="19" t="s">
        <v>1948</v>
      </c>
      <c r="Q1749" s="25" t="s">
        <v>3857</v>
      </c>
      <c r="R1749" s="25">
        <v>370.0</v>
      </c>
      <c r="S1749" s="19" t="s">
        <v>101</v>
      </c>
      <c r="T1749" s="19"/>
      <c r="U1749" s="25"/>
      <c r="V1749" s="25"/>
      <c r="W1749" s="4"/>
      <c r="X1749" s="4"/>
      <c r="Y1749" s="4"/>
      <c r="Z1749" s="4"/>
    </row>
    <row r="1750" ht="15.0" customHeight="1">
      <c r="A1750" s="19" t="s">
        <v>13567</v>
      </c>
      <c r="B1750" s="19" t="s">
        <v>13568</v>
      </c>
      <c r="C1750" s="20" t="s">
        <v>4621</v>
      </c>
      <c r="D1750" s="20" t="s">
        <v>1119</v>
      </c>
      <c r="E1750" s="20" t="s">
        <v>89</v>
      </c>
      <c r="F1750" s="21">
        <v>1971.0</v>
      </c>
      <c r="G1750" s="21" t="s">
        <v>13569</v>
      </c>
      <c r="H1750" s="23" t="s">
        <v>13570</v>
      </c>
      <c r="I1750" s="21" t="s">
        <v>13571</v>
      </c>
      <c r="J1750" s="24" t="s">
        <v>13572</v>
      </c>
      <c r="K1750" s="19" t="s">
        <v>13573</v>
      </c>
      <c r="L1750" s="19"/>
      <c r="M1750" s="19" t="s">
        <v>96</v>
      </c>
      <c r="N1750" s="19" t="s">
        <v>13574</v>
      </c>
      <c r="O1750" s="19" t="s">
        <v>264</v>
      </c>
      <c r="P1750" s="19" t="s">
        <v>13575</v>
      </c>
      <c r="Q1750" s="25" t="s">
        <v>13576</v>
      </c>
      <c r="R1750" s="25">
        <v>805.0</v>
      </c>
      <c r="S1750" s="19" t="s">
        <v>101</v>
      </c>
      <c r="T1750" s="19"/>
      <c r="U1750" s="25"/>
      <c r="V1750" s="25"/>
      <c r="W1750" s="4"/>
      <c r="X1750" s="4"/>
      <c r="Y1750" s="4"/>
      <c r="Z1750" s="4"/>
    </row>
    <row r="1751" ht="15.0" hidden="1" customHeight="1">
      <c r="A1751" s="19" t="s">
        <v>13577</v>
      </c>
      <c r="B1751" s="19" t="s">
        <v>13578</v>
      </c>
      <c r="C1751" s="20" t="s">
        <v>1454</v>
      </c>
      <c r="D1751" s="20" t="s">
        <v>1455</v>
      </c>
      <c r="E1751" s="20" t="s">
        <v>89</v>
      </c>
      <c r="F1751" s="21">
        <v>2004.0</v>
      </c>
      <c r="G1751" s="21" t="s">
        <v>13579</v>
      </c>
      <c r="H1751" s="30" t="s">
        <v>13580</v>
      </c>
      <c r="I1751" s="19"/>
      <c r="J1751" s="19"/>
      <c r="K1751" s="19"/>
      <c r="L1751" s="19"/>
      <c r="M1751" s="19" t="s">
        <v>110</v>
      </c>
      <c r="N1751" s="19"/>
      <c r="O1751" s="19"/>
      <c r="P1751" s="19"/>
      <c r="Q1751" s="25" t="s">
        <v>290</v>
      </c>
      <c r="R1751" s="25"/>
      <c r="S1751" s="19" t="s">
        <v>101</v>
      </c>
      <c r="T1751" s="19"/>
      <c r="U1751" s="25"/>
      <c r="V1751" s="25"/>
      <c r="W1751" s="4"/>
      <c r="X1751" s="4"/>
      <c r="Y1751" s="4"/>
      <c r="Z1751" s="4"/>
    </row>
    <row r="1752" ht="15.0" hidden="1" customHeight="1">
      <c r="A1752" s="19" t="s">
        <v>13581</v>
      </c>
      <c r="B1752" s="19" t="s">
        <v>13582</v>
      </c>
      <c r="C1752" s="20" t="s">
        <v>968</v>
      </c>
      <c r="D1752" s="20" t="s">
        <v>88</v>
      </c>
      <c r="E1752" s="20" t="s">
        <v>89</v>
      </c>
      <c r="F1752" s="21">
        <v>2013.0</v>
      </c>
      <c r="G1752" s="21" t="s">
        <v>13583</v>
      </c>
      <c r="H1752" s="23" t="s">
        <v>13584</v>
      </c>
      <c r="I1752" s="21" t="s">
        <v>13585</v>
      </c>
      <c r="J1752" s="24" t="s">
        <v>13586</v>
      </c>
      <c r="K1752" s="19"/>
      <c r="L1752" s="19"/>
      <c r="M1752" s="19" t="s">
        <v>110</v>
      </c>
      <c r="N1752" s="19"/>
      <c r="O1752" s="19"/>
      <c r="P1752" s="19" t="s">
        <v>13587</v>
      </c>
      <c r="Q1752" s="25" t="s">
        <v>13588</v>
      </c>
      <c r="R1752" s="25">
        <v>265.0</v>
      </c>
      <c r="S1752" s="19" t="s">
        <v>101</v>
      </c>
      <c r="T1752" s="19"/>
      <c r="U1752" s="25"/>
      <c r="V1752" s="25"/>
      <c r="W1752" s="4"/>
      <c r="X1752" s="4"/>
      <c r="Y1752" s="4"/>
      <c r="Z1752" s="4"/>
    </row>
    <row r="1753" ht="15.0" hidden="1" customHeight="1">
      <c r="A1753" s="19" t="s">
        <v>13589</v>
      </c>
      <c r="B1753" s="19" t="s">
        <v>13590</v>
      </c>
      <c r="C1753" s="20" t="s">
        <v>2084</v>
      </c>
      <c r="D1753" s="20" t="s">
        <v>1119</v>
      </c>
      <c r="E1753" s="20" t="s">
        <v>89</v>
      </c>
      <c r="F1753" s="21">
        <v>2013.0</v>
      </c>
      <c r="G1753" s="21" t="s">
        <v>13591</v>
      </c>
      <c r="H1753" s="30" t="s">
        <v>13592</v>
      </c>
      <c r="I1753" s="21" t="s">
        <v>13593</v>
      </c>
      <c r="J1753" s="24" t="s">
        <v>13594</v>
      </c>
      <c r="K1753" s="19"/>
      <c r="L1753" s="19"/>
      <c r="M1753" s="19" t="s">
        <v>110</v>
      </c>
      <c r="N1753" s="19"/>
      <c r="O1753" s="19"/>
      <c r="P1753" s="19"/>
      <c r="Q1753" s="25" t="s">
        <v>234</v>
      </c>
      <c r="R1753" s="25">
        <v>30.0</v>
      </c>
      <c r="S1753" s="19" t="s">
        <v>159</v>
      </c>
      <c r="T1753" s="19" t="s">
        <v>13595</v>
      </c>
      <c r="U1753" s="25"/>
      <c r="V1753" s="25">
        <v>2013.0</v>
      </c>
      <c r="W1753" s="4"/>
      <c r="X1753" s="4"/>
      <c r="Y1753" s="4"/>
      <c r="Z1753" s="4"/>
    </row>
    <row r="1754" ht="15.0" hidden="1" customHeight="1">
      <c r="A1754" s="19" t="s">
        <v>13596</v>
      </c>
      <c r="B1754" s="19" t="s">
        <v>13597</v>
      </c>
      <c r="C1754" s="20" t="s">
        <v>13598</v>
      </c>
      <c r="D1754" s="20" t="s">
        <v>115</v>
      </c>
      <c r="E1754" s="20" t="s">
        <v>89</v>
      </c>
      <c r="F1754" s="21">
        <v>1968.0</v>
      </c>
      <c r="G1754" s="21" t="s">
        <v>13599</v>
      </c>
      <c r="H1754" s="23" t="s">
        <v>13600</v>
      </c>
      <c r="I1754" s="21" t="s">
        <v>13601</v>
      </c>
      <c r="J1754" s="24" t="s">
        <v>13602</v>
      </c>
      <c r="K1754" s="92" t="s">
        <v>13603</v>
      </c>
      <c r="L1754" s="24" t="s">
        <v>13604</v>
      </c>
      <c r="M1754" s="19" t="s">
        <v>110</v>
      </c>
      <c r="N1754" s="19"/>
      <c r="O1754" s="19" t="s">
        <v>264</v>
      </c>
      <c r="P1754" s="19"/>
      <c r="Q1754" s="29" t="s">
        <v>13605</v>
      </c>
      <c r="R1754" s="29">
        <v>2000.0</v>
      </c>
      <c r="S1754" s="19"/>
      <c r="T1754" s="19" t="s">
        <v>13606</v>
      </c>
      <c r="U1754" s="25"/>
      <c r="V1754" s="25">
        <v>2015.0</v>
      </c>
      <c r="W1754" s="4"/>
      <c r="X1754" s="4"/>
      <c r="Y1754" s="4"/>
      <c r="Z1754" s="4"/>
    </row>
    <row r="1755" ht="15.0" hidden="1" customHeight="1">
      <c r="A1755" s="19" t="s">
        <v>13607</v>
      </c>
      <c r="B1755" s="19" t="s">
        <v>13608</v>
      </c>
      <c r="C1755" s="20" t="s">
        <v>2657</v>
      </c>
      <c r="D1755" s="20" t="s">
        <v>920</v>
      </c>
      <c r="E1755" s="20" t="s">
        <v>89</v>
      </c>
      <c r="F1755" s="21">
        <v>2014.0</v>
      </c>
      <c r="G1755" s="21" t="s">
        <v>13609</v>
      </c>
      <c r="H1755" s="30" t="s">
        <v>13610</v>
      </c>
      <c r="I1755" s="19"/>
      <c r="J1755" s="19"/>
      <c r="K1755" s="19" t="s">
        <v>13611</v>
      </c>
      <c r="L1755" s="24" t="s">
        <v>13612</v>
      </c>
      <c r="M1755" s="19" t="s">
        <v>110</v>
      </c>
      <c r="N1755" s="19"/>
      <c r="O1755" s="19" t="s">
        <v>371</v>
      </c>
      <c r="P1755" s="19" t="s">
        <v>816</v>
      </c>
      <c r="Q1755" s="25"/>
      <c r="R1755" s="25"/>
      <c r="S1755" s="19" t="s">
        <v>159</v>
      </c>
      <c r="T1755" s="19" t="s">
        <v>13613</v>
      </c>
      <c r="U1755" s="38"/>
      <c r="V1755" s="38">
        <v>43937.0</v>
      </c>
      <c r="W1755" s="4"/>
      <c r="X1755" s="4"/>
      <c r="Y1755" s="4"/>
      <c r="Z1755" s="4"/>
    </row>
    <row r="1756" ht="15.0" customHeight="1">
      <c r="A1756" s="19" t="s">
        <v>337</v>
      </c>
      <c r="B1756" s="25" t="s">
        <v>13614</v>
      </c>
      <c r="C1756" s="33" t="s">
        <v>163</v>
      </c>
      <c r="D1756" s="32" t="s">
        <v>164</v>
      </c>
      <c r="E1756" s="32" t="s">
        <v>126</v>
      </c>
      <c r="F1756" s="21">
        <v>1990.0</v>
      </c>
      <c r="G1756" s="21" t="s">
        <v>13615</v>
      </c>
      <c r="H1756" s="23" t="s">
        <v>13616</v>
      </c>
      <c r="I1756" s="21" t="s">
        <v>13617</v>
      </c>
      <c r="J1756" s="24" t="s">
        <v>13618</v>
      </c>
      <c r="K1756" s="19" t="s">
        <v>13619</v>
      </c>
      <c r="L1756" s="24" t="s">
        <v>13620</v>
      </c>
      <c r="M1756" s="19" t="s">
        <v>96</v>
      </c>
      <c r="N1756" s="19" t="s">
        <v>13621</v>
      </c>
      <c r="O1756" s="35" t="s">
        <v>182</v>
      </c>
      <c r="P1756" s="19" t="s">
        <v>1983</v>
      </c>
      <c r="Q1756" s="29" t="s">
        <v>13622</v>
      </c>
      <c r="R1756" s="29">
        <v>59300.0</v>
      </c>
      <c r="S1756" s="19" t="s">
        <v>101</v>
      </c>
      <c r="T1756" s="19"/>
      <c r="U1756" s="25"/>
      <c r="V1756" s="25"/>
      <c r="W1756" s="4"/>
      <c r="X1756" s="4"/>
      <c r="Y1756" s="4"/>
      <c r="Z1756" s="4"/>
    </row>
    <row r="1757" ht="15.0" hidden="1" customHeight="1">
      <c r="A1757" s="19" t="s">
        <v>13623</v>
      </c>
      <c r="B1757" s="19" t="s">
        <v>13623</v>
      </c>
      <c r="C1757" s="20" t="s">
        <v>1841</v>
      </c>
      <c r="D1757" s="20" t="s">
        <v>1842</v>
      </c>
      <c r="E1757" s="20" t="s">
        <v>1843</v>
      </c>
      <c r="F1757" s="21">
        <v>2013.0</v>
      </c>
      <c r="G1757" s="21" t="s">
        <v>13624</v>
      </c>
      <c r="H1757" s="30" t="s">
        <v>13625</v>
      </c>
      <c r="I1757" s="19"/>
      <c r="J1757" s="19"/>
      <c r="K1757" s="19"/>
      <c r="L1757" s="19"/>
      <c r="M1757" s="19" t="s">
        <v>110</v>
      </c>
      <c r="N1757" s="19"/>
      <c r="O1757" s="19" t="s">
        <v>182</v>
      </c>
      <c r="P1757" s="19" t="s">
        <v>13626</v>
      </c>
      <c r="Q1757" s="25" t="s">
        <v>212</v>
      </c>
      <c r="R1757" s="25">
        <v>7.0</v>
      </c>
      <c r="S1757" s="19" t="s">
        <v>101</v>
      </c>
      <c r="T1757" s="19"/>
      <c r="U1757" s="25"/>
      <c r="V1757" s="25"/>
      <c r="W1757" s="4"/>
      <c r="X1757" s="4"/>
      <c r="Y1757" s="4"/>
      <c r="Z1757" s="4"/>
    </row>
    <row r="1758" ht="15.0" hidden="1" customHeight="1">
      <c r="A1758" s="19" t="s">
        <v>13627</v>
      </c>
      <c r="B1758" s="19" t="s">
        <v>13628</v>
      </c>
      <c r="C1758" s="20" t="s">
        <v>13629</v>
      </c>
      <c r="D1758" s="21" t="s">
        <v>6896</v>
      </c>
      <c r="E1758" s="21" t="s">
        <v>89</v>
      </c>
      <c r="F1758" s="21">
        <v>1989.0</v>
      </c>
      <c r="G1758" s="21" t="s">
        <v>13630</v>
      </c>
      <c r="H1758" s="30" t="s">
        <v>13631</v>
      </c>
      <c r="I1758" s="21" t="s">
        <v>13632</v>
      </c>
      <c r="J1758" s="24" t="s">
        <v>13633</v>
      </c>
      <c r="K1758" s="19" t="s">
        <v>13634</v>
      </c>
      <c r="L1758" s="24" t="s">
        <v>13635</v>
      </c>
      <c r="M1758" s="19" t="s">
        <v>110</v>
      </c>
      <c r="N1758" s="19"/>
      <c r="O1758" s="19"/>
      <c r="P1758" s="19"/>
      <c r="Q1758" s="25" t="s">
        <v>453</v>
      </c>
      <c r="R1758" s="25">
        <v>50.0</v>
      </c>
      <c r="S1758" s="19" t="s">
        <v>101</v>
      </c>
      <c r="T1758" s="19"/>
      <c r="U1758" s="25"/>
      <c r="V1758" s="25"/>
      <c r="W1758" s="4"/>
      <c r="X1758" s="4"/>
      <c r="Y1758" s="4"/>
      <c r="Z1758" s="4"/>
    </row>
    <row r="1759" ht="15.0" hidden="1" customHeight="1">
      <c r="A1759" s="19" t="s">
        <v>13636</v>
      </c>
      <c r="B1759" s="19" t="s">
        <v>13637</v>
      </c>
      <c r="C1759" s="20" t="s">
        <v>340</v>
      </c>
      <c r="D1759" s="20" t="s">
        <v>88</v>
      </c>
      <c r="E1759" s="20" t="s">
        <v>89</v>
      </c>
      <c r="F1759" s="21">
        <v>2013.0</v>
      </c>
      <c r="G1759" s="21" t="s">
        <v>13638</v>
      </c>
      <c r="H1759" s="23" t="s">
        <v>13639</v>
      </c>
      <c r="I1759" s="21" t="s">
        <v>13640</v>
      </c>
      <c r="J1759" s="24" t="s">
        <v>13641</v>
      </c>
      <c r="K1759" s="19" t="s">
        <v>13642</v>
      </c>
      <c r="L1759" s="24" t="s">
        <v>13643</v>
      </c>
      <c r="M1759" s="19" t="s">
        <v>110</v>
      </c>
      <c r="N1759" s="19"/>
      <c r="O1759" s="19" t="s">
        <v>591</v>
      </c>
      <c r="P1759" s="19" t="s">
        <v>13644</v>
      </c>
      <c r="Q1759" s="25" t="s">
        <v>13645</v>
      </c>
      <c r="R1759" s="29">
        <v>283.0</v>
      </c>
      <c r="S1759" s="19" t="s">
        <v>159</v>
      </c>
      <c r="T1759" s="19" t="s">
        <v>13646</v>
      </c>
      <c r="U1759" s="25"/>
      <c r="V1759" s="25">
        <v>2017.0</v>
      </c>
      <c r="W1759" s="4"/>
      <c r="X1759" s="4"/>
      <c r="Y1759" s="4"/>
      <c r="Z1759" s="4"/>
    </row>
    <row r="1760" ht="15.0" customHeight="1">
      <c r="A1760" s="19" t="s">
        <v>13647</v>
      </c>
      <c r="B1760" s="19" t="s">
        <v>13648</v>
      </c>
      <c r="C1760" s="20" t="s">
        <v>1471</v>
      </c>
      <c r="D1760" s="20" t="s">
        <v>920</v>
      </c>
      <c r="E1760" s="20" t="s">
        <v>89</v>
      </c>
      <c r="F1760" s="37">
        <v>37500.0</v>
      </c>
      <c r="G1760" s="21" t="s">
        <v>13649</v>
      </c>
      <c r="H1760" s="23" t="s">
        <v>13650</v>
      </c>
      <c r="I1760" s="21" t="s">
        <v>13651</v>
      </c>
      <c r="J1760" s="24" t="s">
        <v>13652</v>
      </c>
      <c r="K1760" s="19" t="s">
        <v>13653</v>
      </c>
      <c r="L1760" s="24" t="s">
        <v>13654</v>
      </c>
      <c r="M1760" s="19" t="s">
        <v>96</v>
      </c>
      <c r="N1760" s="19" t="s">
        <v>13655</v>
      </c>
      <c r="O1760" s="19" t="s">
        <v>13656</v>
      </c>
      <c r="P1760" s="19" t="s">
        <v>13657</v>
      </c>
      <c r="Q1760" s="25" t="s">
        <v>13658</v>
      </c>
      <c r="R1760" s="29">
        <v>1493.0</v>
      </c>
      <c r="S1760" s="19" t="s">
        <v>101</v>
      </c>
      <c r="T1760" s="19"/>
      <c r="U1760" s="25"/>
      <c r="V1760" s="25"/>
      <c r="W1760" s="4"/>
      <c r="X1760" s="4"/>
      <c r="Y1760" s="4"/>
      <c r="Z1760" s="4"/>
    </row>
    <row r="1761" ht="15.0" customHeight="1">
      <c r="A1761" s="19" t="s">
        <v>13659</v>
      </c>
      <c r="B1761" s="19" t="s">
        <v>13660</v>
      </c>
      <c r="C1761" s="20" t="s">
        <v>5553</v>
      </c>
      <c r="D1761" s="20" t="s">
        <v>1606</v>
      </c>
      <c r="E1761" s="20" t="s">
        <v>89</v>
      </c>
      <c r="F1761" s="21">
        <v>2008.0</v>
      </c>
      <c r="G1761" s="21" t="s">
        <v>13661</v>
      </c>
      <c r="H1761" s="23" t="s">
        <v>13662</v>
      </c>
      <c r="I1761" s="21" t="s">
        <v>13663</v>
      </c>
      <c r="J1761" s="19"/>
      <c r="K1761" s="19" t="s">
        <v>13664</v>
      </c>
      <c r="L1761" s="24" t="s">
        <v>13665</v>
      </c>
      <c r="M1761" s="19" t="s">
        <v>96</v>
      </c>
      <c r="N1761" s="19" t="s">
        <v>13666</v>
      </c>
      <c r="O1761" s="19"/>
      <c r="P1761" s="19"/>
      <c r="Q1761" s="25" t="s">
        <v>13667</v>
      </c>
      <c r="R1761" s="25">
        <v>24400.0</v>
      </c>
      <c r="S1761" s="19" t="s">
        <v>101</v>
      </c>
      <c r="T1761" s="19"/>
      <c r="U1761" s="25"/>
      <c r="V1761" s="25"/>
      <c r="W1761" s="4"/>
      <c r="X1761" s="4"/>
      <c r="Y1761" s="4"/>
      <c r="Z1761" s="4"/>
    </row>
    <row r="1762" ht="15.0" hidden="1" customHeight="1">
      <c r="A1762" s="19" t="s">
        <v>13668</v>
      </c>
      <c r="B1762" s="19" t="s">
        <v>13669</v>
      </c>
      <c r="C1762" s="20" t="s">
        <v>304</v>
      </c>
      <c r="D1762" s="20" t="s">
        <v>13670</v>
      </c>
      <c r="E1762" s="20" t="s">
        <v>305</v>
      </c>
      <c r="F1762" s="21">
        <v>1989.0</v>
      </c>
      <c r="G1762" s="21" t="s">
        <v>13671</v>
      </c>
      <c r="H1762" s="23" t="s">
        <v>13672</v>
      </c>
      <c r="I1762" s="21" t="s">
        <v>13673</v>
      </c>
      <c r="J1762" s="24" t="s">
        <v>13674</v>
      </c>
      <c r="K1762" s="19" t="s">
        <v>13675</v>
      </c>
      <c r="L1762" s="24" t="s">
        <v>13676</v>
      </c>
      <c r="M1762" s="19" t="s">
        <v>110</v>
      </c>
      <c r="N1762" s="19"/>
      <c r="O1762" s="19" t="s">
        <v>2621</v>
      </c>
      <c r="P1762" s="19"/>
      <c r="Q1762" s="25" t="s">
        <v>672</v>
      </c>
      <c r="R1762" s="25">
        <v>110.0</v>
      </c>
      <c r="S1762" s="19" t="s">
        <v>101</v>
      </c>
      <c r="T1762" s="19"/>
      <c r="U1762" s="25"/>
      <c r="V1762" s="25"/>
      <c r="W1762" s="4"/>
      <c r="X1762" s="4"/>
      <c r="Y1762" s="4"/>
      <c r="Z1762" s="4"/>
    </row>
    <row r="1763" ht="15.0" hidden="1" customHeight="1">
      <c r="A1763" s="19" t="s">
        <v>13677</v>
      </c>
      <c r="B1763" s="21" t="s">
        <v>13678</v>
      </c>
      <c r="C1763" s="20" t="s">
        <v>13679</v>
      </c>
      <c r="D1763" s="20" t="s">
        <v>364</v>
      </c>
      <c r="E1763" s="32" t="s">
        <v>89</v>
      </c>
      <c r="F1763" s="21">
        <v>1994.0</v>
      </c>
      <c r="G1763" s="21" t="s">
        <v>13680</v>
      </c>
      <c r="H1763" s="30" t="s">
        <v>13681</v>
      </c>
      <c r="I1763" s="21" t="s">
        <v>13682</v>
      </c>
      <c r="J1763" s="19"/>
      <c r="K1763" s="19"/>
      <c r="L1763" s="19"/>
      <c r="M1763" s="19" t="s">
        <v>110</v>
      </c>
      <c r="N1763" s="19"/>
      <c r="O1763" s="19"/>
      <c r="P1763" s="19"/>
      <c r="Q1763" s="25" t="s">
        <v>13683</v>
      </c>
      <c r="R1763" s="25">
        <v>133.0</v>
      </c>
      <c r="S1763" s="19" t="s">
        <v>101</v>
      </c>
      <c r="T1763" s="19"/>
      <c r="U1763" s="25"/>
      <c r="V1763" s="25"/>
      <c r="W1763" s="4"/>
      <c r="X1763" s="4"/>
      <c r="Y1763" s="4"/>
      <c r="Z1763" s="4"/>
    </row>
    <row r="1764" ht="15.0" hidden="1" customHeight="1">
      <c r="A1764" s="19" t="s">
        <v>13684</v>
      </c>
      <c r="B1764" s="19" t="s">
        <v>13684</v>
      </c>
      <c r="C1764" s="20" t="s">
        <v>87</v>
      </c>
      <c r="D1764" s="20" t="s">
        <v>88</v>
      </c>
      <c r="E1764" s="21" t="s">
        <v>89</v>
      </c>
      <c r="F1764" s="21">
        <v>2010.0</v>
      </c>
      <c r="G1764" s="21" t="s">
        <v>13685</v>
      </c>
      <c r="H1764" s="30" t="s">
        <v>13686</v>
      </c>
      <c r="I1764" s="21" t="s">
        <v>13687</v>
      </c>
      <c r="J1764" s="19"/>
      <c r="K1764" s="19"/>
      <c r="L1764" s="19"/>
      <c r="M1764" s="19" t="s">
        <v>110</v>
      </c>
      <c r="N1764" s="19"/>
      <c r="O1764" s="19"/>
      <c r="P1764" s="19"/>
      <c r="Q1764" s="25" t="s">
        <v>147</v>
      </c>
      <c r="R1764" s="25">
        <v>28.0</v>
      </c>
      <c r="S1764" s="19" t="s">
        <v>101</v>
      </c>
      <c r="T1764" s="19"/>
      <c r="U1764" s="25"/>
      <c r="V1764" s="25"/>
      <c r="W1764" s="4"/>
      <c r="X1764" s="4"/>
      <c r="Y1764" s="4"/>
      <c r="Z1764" s="4"/>
    </row>
    <row r="1765" ht="15.0" customHeight="1">
      <c r="A1765" s="19" t="s">
        <v>3269</v>
      </c>
      <c r="B1765" s="19" t="s">
        <v>3269</v>
      </c>
      <c r="C1765" s="20" t="s">
        <v>1298</v>
      </c>
      <c r="D1765" s="26"/>
      <c r="E1765" s="20" t="s">
        <v>1299</v>
      </c>
      <c r="F1765" s="22">
        <v>32805.0</v>
      </c>
      <c r="G1765" s="21" t="s">
        <v>13688</v>
      </c>
      <c r="H1765" s="23" t="s">
        <v>13689</v>
      </c>
      <c r="I1765" s="21" t="s">
        <v>13690</v>
      </c>
      <c r="J1765" s="19"/>
      <c r="K1765" s="19" t="s">
        <v>13691</v>
      </c>
      <c r="L1765" s="24" t="s">
        <v>13692</v>
      </c>
      <c r="M1765" s="19" t="s">
        <v>96</v>
      </c>
      <c r="N1765" s="19" t="s">
        <v>13693</v>
      </c>
      <c r="O1765" s="19"/>
      <c r="P1765" s="19"/>
      <c r="Q1765" s="25" t="s">
        <v>13694</v>
      </c>
      <c r="R1765" s="25" t="s">
        <v>6975</v>
      </c>
      <c r="S1765" s="19" t="s">
        <v>101</v>
      </c>
      <c r="T1765" s="19"/>
      <c r="U1765" s="25"/>
      <c r="V1765" s="25"/>
      <c r="W1765" s="4"/>
      <c r="X1765" s="4"/>
      <c r="Y1765" s="4"/>
      <c r="Z1765" s="4"/>
    </row>
    <row r="1766" ht="15.0" hidden="1" customHeight="1">
      <c r="A1766" s="19" t="s">
        <v>13695</v>
      </c>
      <c r="B1766" s="19" t="s">
        <v>13696</v>
      </c>
      <c r="C1766" s="20" t="s">
        <v>1471</v>
      </c>
      <c r="D1766" s="21" t="s">
        <v>920</v>
      </c>
      <c r="E1766" s="32" t="s">
        <v>89</v>
      </c>
      <c r="F1766" s="21">
        <v>2007.0</v>
      </c>
      <c r="G1766" s="21" t="s">
        <v>13697</v>
      </c>
      <c r="H1766" s="105" t="s">
        <v>13698</v>
      </c>
      <c r="I1766" s="21" t="s">
        <v>13699</v>
      </c>
      <c r="J1766" s="24" t="s">
        <v>13700</v>
      </c>
      <c r="K1766" s="19"/>
      <c r="L1766" s="19"/>
      <c r="M1766" s="19" t="s">
        <v>110</v>
      </c>
      <c r="N1766" s="19"/>
      <c r="O1766" s="19"/>
      <c r="P1766" s="19"/>
      <c r="Q1766" s="25" t="s">
        <v>13701</v>
      </c>
      <c r="R1766" s="25">
        <v>137.0</v>
      </c>
      <c r="S1766" s="19" t="s">
        <v>101</v>
      </c>
      <c r="T1766" s="19"/>
      <c r="U1766" s="25"/>
      <c r="V1766" s="25"/>
      <c r="W1766" s="4"/>
      <c r="X1766" s="4"/>
      <c r="Y1766" s="4"/>
      <c r="Z1766" s="4"/>
    </row>
    <row r="1767" ht="15.0" hidden="1" customHeight="1">
      <c r="A1767" s="19" t="s">
        <v>13702</v>
      </c>
      <c r="B1767" s="19" t="s">
        <v>13703</v>
      </c>
      <c r="C1767" s="20" t="s">
        <v>115</v>
      </c>
      <c r="D1767" s="20" t="s">
        <v>115</v>
      </c>
      <c r="E1767" s="20" t="s">
        <v>89</v>
      </c>
      <c r="F1767" s="21">
        <v>2016.0</v>
      </c>
      <c r="G1767" s="21" t="s">
        <v>13704</v>
      </c>
      <c r="H1767" s="23" t="s">
        <v>13705</v>
      </c>
      <c r="I1767" s="21" t="s">
        <v>6529</v>
      </c>
      <c r="J1767" s="24" t="s">
        <v>13706</v>
      </c>
      <c r="K1767" s="19" t="s">
        <v>13707</v>
      </c>
      <c r="L1767" s="24" t="s">
        <v>13708</v>
      </c>
      <c r="M1767" s="19" t="s">
        <v>110</v>
      </c>
      <c r="N1767" s="19"/>
      <c r="O1767" s="19"/>
      <c r="P1767" s="19"/>
      <c r="Q1767" s="25" t="s">
        <v>2796</v>
      </c>
      <c r="R1767" s="25">
        <v>58.0</v>
      </c>
      <c r="S1767" s="19" t="s">
        <v>101</v>
      </c>
      <c r="T1767" s="19"/>
      <c r="U1767" s="25"/>
      <c r="V1767" s="25"/>
      <c r="W1767" s="4"/>
      <c r="X1767" s="4"/>
      <c r="Y1767" s="4"/>
      <c r="Z1767" s="4"/>
    </row>
    <row r="1768" ht="15.0" hidden="1" customHeight="1">
      <c r="A1768" s="19" t="s">
        <v>13709</v>
      </c>
      <c r="B1768" s="19" t="s">
        <v>13710</v>
      </c>
      <c r="C1768" s="20" t="s">
        <v>724</v>
      </c>
      <c r="D1768" s="20" t="s">
        <v>88</v>
      </c>
      <c r="E1768" s="20" t="s">
        <v>89</v>
      </c>
      <c r="F1768" s="22">
        <v>42554.0</v>
      </c>
      <c r="G1768" s="21" t="s">
        <v>13711</v>
      </c>
      <c r="H1768" s="23" t="s">
        <v>13712</v>
      </c>
      <c r="I1768" s="21" t="s">
        <v>13713</v>
      </c>
      <c r="J1768" s="24" t="s">
        <v>13714</v>
      </c>
      <c r="K1768" s="19" t="s">
        <v>13715</v>
      </c>
      <c r="L1768" s="24" t="s">
        <v>13716</v>
      </c>
      <c r="M1768" s="19" t="s">
        <v>110</v>
      </c>
      <c r="N1768" s="19"/>
      <c r="O1768" s="19" t="s">
        <v>700</v>
      </c>
      <c r="P1768" s="19" t="s">
        <v>867</v>
      </c>
      <c r="Q1768" s="25" t="s">
        <v>147</v>
      </c>
      <c r="R1768" s="25">
        <v>35.0</v>
      </c>
      <c r="S1768" s="19" t="s">
        <v>101</v>
      </c>
      <c r="T1768" s="19"/>
      <c r="U1768" s="25"/>
      <c r="V1768" s="25"/>
      <c r="W1768" s="4"/>
      <c r="X1768" s="4"/>
      <c r="Y1768" s="4"/>
      <c r="Z1768" s="4"/>
    </row>
    <row r="1769" ht="15.0" hidden="1" customHeight="1">
      <c r="A1769" s="19" t="s">
        <v>13717</v>
      </c>
      <c r="B1769" s="19" t="s">
        <v>13718</v>
      </c>
      <c r="C1769" s="20" t="s">
        <v>1471</v>
      </c>
      <c r="D1769" s="20" t="s">
        <v>920</v>
      </c>
      <c r="E1769" s="20" t="s">
        <v>89</v>
      </c>
      <c r="F1769" s="21">
        <v>1998.0</v>
      </c>
      <c r="G1769" s="21" t="s">
        <v>13719</v>
      </c>
      <c r="H1769" s="30" t="s">
        <v>13720</v>
      </c>
      <c r="I1769" s="21" t="s">
        <v>13721</v>
      </c>
      <c r="J1769" s="19"/>
      <c r="K1769" s="19"/>
      <c r="L1769" s="19"/>
      <c r="M1769" s="19" t="s">
        <v>110</v>
      </c>
      <c r="N1769" s="19"/>
      <c r="O1769" s="19" t="s">
        <v>4804</v>
      </c>
      <c r="P1769" s="19" t="s">
        <v>234</v>
      </c>
      <c r="Q1769" s="25" t="s">
        <v>593</v>
      </c>
      <c r="R1769" s="25">
        <v>49.0</v>
      </c>
      <c r="S1769" s="19" t="s">
        <v>101</v>
      </c>
      <c r="T1769" s="19"/>
      <c r="U1769" s="25"/>
      <c r="V1769" s="25"/>
      <c r="W1769" s="4"/>
      <c r="X1769" s="4"/>
      <c r="Y1769" s="4"/>
      <c r="Z1769" s="4"/>
    </row>
    <row r="1770" ht="15.0" hidden="1" customHeight="1">
      <c r="A1770" s="19" t="s">
        <v>13722</v>
      </c>
      <c r="B1770" s="19" t="s">
        <v>13723</v>
      </c>
      <c r="C1770" s="20" t="s">
        <v>275</v>
      </c>
      <c r="D1770" s="20" t="s">
        <v>88</v>
      </c>
      <c r="E1770" s="20" t="s">
        <v>89</v>
      </c>
      <c r="F1770" s="21">
        <v>2007.0</v>
      </c>
      <c r="G1770" s="21" t="s">
        <v>13724</v>
      </c>
      <c r="H1770" s="30" t="s">
        <v>13725</v>
      </c>
      <c r="I1770" s="21" t="s">
        <v>13726</v>
      </c>
      <c r="J1770" s="24" t="s">
        <v>13727</v>
      </c>
      <c r="K1770" s="19" t="s">
        <v>13728</v>
      </c>
      <c r="L1770" s="24" t="s">
        <v>13729</v>
      </c>
      <c r="M1770" s="19" t="s">
        <v>110</v>
      </c>
      <c r="N1770" s="19"/>
      <c r="O1770" s="19" t="s">
        <v>5228</v>
      </c>
      <c r="P1770" s="19" t="s">
        <v>1966</v>
      </c>
      <c r="Q1770" s="25" t="s">
        <v>13730</v>
      </c>
      <c r="R1770" s="29">
        <v>1500.0</v>
      </c>
      <c r="S1770" s="19" t="s">
        <v>101</v>
      </c>
      <c r="T1770" s="19"/>
      <c r="U1770" s="25"/>
      <c r="V1770" s="25"/>
      <c r="W1770" s="4"/>
      <c r="X1770" s="4"/>
      <c r="Y1770" s="4"/>
      <c r="Z1770" s="4"/>
    </row>
    <row r="1771" ht="15.0" hidden="1" customHeight="1">
      <c r="A1771" s="19" t="s">
        <v>13731</v>
      </c>
      <c r="B1771" s="19" t="s">
        <v>13732</v>
      </c>
      <c r="C1771" s="20" t="s">
        <v>13733</v>
      </c>
      <c r="D1771" s="20" t="s">
        <v>413</v>
      </c>
      <c r="E1771" s="20" t="s">
        <v>89</v>
      </c>
      <c r="F1771" s="22">
        <v>38509.0</v>
      </c>
      <c r="G1771" s="21" t="s">
        <v>13734</v>
      </c>
      <c r="H1771" s="23" t="s">
        <v>13735</v>
      </c>
      <c r="I1771" s="21" t="s">
        <v>13736</v>
      </c>
      <c r="J1771" s="24" t="s">
        <v>13737</v>
      </c>
      <c r="K1771" s="19"/>
      <c r="L1771" s="19"/>
      <c r="M1771" s="19" t="s">
        <v>110</v>
      </c>
      <c r="N1771" s="19"/>
      <c r="O1771" s="19"/>
      <c r="P1771" s="19"/>
      <c r="Q1771" s="25" t="s">
        <v>901</v>
      </c>
      <c r="R1771" s="25">
        <v>145.0</v>
      </c>
      <c r="S1771" s="21" t="s">
        <v>159</v>
      </c>
      <c r="T1771" s="21" t="s">
        <v>13738</v>
      </c>
      <c r="U1771" s="38"/>
      <c r="V1771" s="38">
        <v>44176.0</v>
      </c>
      <c r="W1771" s="4"/>
      <c r="X1771" s="4"/>
      <c r="Y1771" s="4"/>
      <c r="Z1771" s="4"/>
    </row>
    <row r="1772" ht="15.0" hidden="1" customHeight="1">
      <c r="A1772" s="19" t="s">
        <v>13739</v>
      </c>
      <c r="B1772" s="19" t="s">
        <v>13740</v>
      </c>
      <c r="C1772" s="20" t="s">
        <v>13741</v>
      </c>
      <c r="D1772" s="20" t="s">
        <v>13742</v>
      </c>
      <c r="E1772" s="20" t="s">
        <v>294</v>
      </c>
      <c r="F1772" s="21">
        <v>2011.0</v>
      </c>
      <c r="G1772" s="21" t="s">
        <v>13743</v>
      </c>
      <c r="H1772" s="23" t="s">
        <v>13744</v>
      </c>
      <c r="I1772" s="21" t="s">
        <v>13745</v>
      </c>
      <c r="J1772" s="24" t="s">
        <v>13746</v>
      </c>
      <c r="K1772" s="19"/>
      <c r="L1772" s="19"/>
      <c r="M1772" s="19" t="s">
        <v>110</v>
      </c>
      <c r="N1772" s="19"/>
      <c r="O1772" s="19"/>
      <c r="P1772" s="19"/>
      <c r="Q1772" s="25" t="s">
        <v>7445</v>
      </c>
      <c r="R1772" s="25">
        <v>96.0</v>
      </c>
      <c r="S1772" s="19" t="s">
        <v>101</v>
      </c>
      <c r="T1772" s="19"/>
      <c r="U1772" s="25"/>
      <c r="V1772" s="25"/>
      <c r="W1772" s="4"/>
      <c r="X1772" s="4"/>
      <c r="Y1772" s="4"/>
      <c r="Z1772" s="4"/>
    </row>
    <row r="1773" ht="15.0" hidden="1" customHeight="1">
      <c r="A1773" s="19" t="s">
        <v>13747</v>
      </c>
      <c r="B1773" s="19" t="s">
        <v>13748</v>
      </c>
      <c r="C1773" s="20" t="s">
        <v>596</v>
      </c>
      <c r="D1773" s="20" t="s">
        <v>597</v>
      </c>
      <c r="E1773" s="20" t="s">
        <v>460</v>
      </c>
      <c r="F1773" s="21">
        <v>1868.0</v>
      </c>
      <c r="G1773" s="21" t="s">
        <v>13749</v>
      </c>
      <c r="H1773" s="23" t="s">
        <v>13750</v>
      </c>
      <c r="I1773" s="21" t="s">
        <v>13751</v>
      </c>
      <c r="J1773" s="24" t="s">
        <v>13752</v>
      </c>
      <c r="K1773" s="19"/>
      <c r="L1773" s="19"/>
      <c r="M1773" s="19" t="s">
        <v>110</v>
      </c>
      <c r="N1773" s="19"/>
      <c r="O1773" s="19"/>
      <c r="P1773" s="19"/>
      <c r="Q1773" s="25" t="s">
        <v>13753</v>
      </c>
      <c r="R1773" s="29">
        <v>720000.0</v>
      </c>
      <c r="S1773" s="19" t="s">
        <v>101</v>
      </c>
      <c r="T1773" s="19"/>
      <c r="U1773" s="25"/>
      <c r="V1773" s="25"/>
      <c r="W1773" s="4"/>
      <c r="X1773" s="4"/>
      <c r="Y1773" s="4"/>
      <c r="Z1773" s="4"/>
    </row>
    <row r="1774" ht="15.0" hidden="1" customHeight="1">
      <c r="A1774" s="19" t="s">
        <v>13754</v>
      </c>
      <c r="B1774" s="19" t="s">
        <v>13754</v>
      </c>
      <c r="C1774" s="20" t="s">
        <v>4247</v>
      </c>
      <c r="D1774" s="20" t="s">
        <v>364</v>
      </c>
      <c r="E1774" s="20" t="s">
        <v>89</v>
      </c>
      <c r="F1774" s="21">
        <v>2003.0</v>
      </c>
      <c r="G1774" s="21" t="s">
        <v>13755</v>
      </c>
      <c r="H1774" s="30" t="s">
        <v>13756</v>
      </c>
      <c r="I1774" s="21" t="s">
        <v>13757</v>
      </c>
      <c r="J1774" s="24" t="s">
        <v>13758</v>
      </c>
      <c r="K1774" s="19"/>
      <c r="L1774" s="19"/>
      <c r="M1774" s="19" t="s">
        <v>110</v>
      </c>
      <c r="N1774" s="19"/>
      <c r="O1774" s="19"/>
      <c r="P1774" s="19"/>
      <c r="Q1774" s="25" t="s">
        <v>4474</v>
      </c>
      <c r="R1774" s="25">
        <v>21.0</v>
      </c>
      <c r="S1774" s="19" t="s">
        <v>101</v>
      </c>
      <c r="T1774" s="19"/>
      <c r="U1774" s="25"/>
      <c r="V1774" s="25"/>
      <c r="W1774" s="4"/>
      <c r="X1774" s="4"/>
      <c r="Y1774" s="4"/>
      <c r="Z1774" s="4"/>
    </row>
    <row r="1775" ht="15.0" hidden="1" customHeight="1">
      <c r="A1775" s="19" t="s">
        <v>13759</v>
      </c>
      <c r="B1775" s="19" t="s">
        <v>13760</v>
      </c>
      <c r="C1775" s="20" t="s">
        <v>7429</v>
      </c>
      <c r="D1775" s="21" t="s">
        <v>164</v>
      </c>
      <c r="E1775" s="20" t="s">
        <v>126</v>
      </c>
      <c r="F1775" s="21">
        <v>2003.0</v>
      </c>
      <c r="G1775" s="21" t="s">
        <v>13761</v>
      </c>
      <c r="H1775" s="23" t="s">
        <v>13762</v>
      </c>
      <c r="I1775" s="21" t="s">
        <v>13763</v>
      </c>
      <c r="J1775" s="24" t="s">
        <v>13764</v>
      </c>
      <c r="K1775" s="19"/>
      <c r="L1775" s="19"/>
      <c r="M1775" s="19" t="s">
        <v>110</v>
      </c>
      <c r="N1775" s="19"/>
      <c r="O1775" s="19"/>
      <c r="P1775" s="19"/>
      <c r="Q1775" s="25" t="s">
        <v>212</v>
      </c>
      <c r="R1775" s="39">
        <v>44106.0</v>
      </c>
      <c r="S1775" s="19" t="s">
        <v>101</v>
      </c>
      <c r="T1775" s="19"/>
      <c r="U1775" s="25"/>
      <c r="V1775" s="25"/>
      <c r="W1775" s="4"/>
      <c r="X1775" s="4"/>
      <c r="Y1775" s="4"/>
      <c r="Z1775" s="4"/>
    </row>
    <row r="1776" ht="15.0" customHeight="1">
      <c r="A1776" s="19" t="s">
        <v>13765</v>
      </c>
      <c r="B1776" s="19" t="s">
        <v>13766</v>
      </c>
      <c r="C1776" s="20" t="s">
        <v>3629</v>
      </c>
      <c r="D1776" s="20" t="s">
        <v>188</v>
      </c>
      <c r="E1776" s="20" t="s">
        <v>89</v>
      </c>
      <c r="F1776" s="21">
        <v>1966.0</v>
      </c>
      <c r="G1776" s="21" t="s">
        <v>13767</v>
      </c>
      <c r="H1776" s="23" t="s">
        <v>12722</v>
      </c>
      <c r="I1776" s="21" t="s">
        <v>13768</v>
      </c>
      <c r="J1776" s="19"/>
      <c r="K1776" s="19" t="s">
        <v>13769</v>
      </c>
      <c r="L1776" s="19"/>
      <c r="M1776" s="19" t="s">
        <v>96</v>
      </c>
      <c r="N1776" s="19" t="s">
        <v>13770</v>
      </c>
      <c r="O1776" s="19"/>
      <c r="P1776" s="19"/>
      <c r="Q1776" s="25" t="s">
        <v>13771</v>
      </c>
      <c r="R1776" s="29">
        <v>5368.0</v>
      </c>
      <c r="S1776" s="19" t="s">
        <v>101</v>
      </c>
      <c r="T1776" s="19"/>
      <c r="U1776" s="25"/>
      <c r="V1776" s="25"/>
      <c r="W1776" s="4"/>
      <c r="X1776" s="4"/>
      <c r="Y1776" s="4"/>
      <c r="Z1776" s="4"/>
    </row>
    <row r="1777" ht="15.0" hidden="1" customHeight="1">
      <c r="A1777" s="19" t="s">
        <v>13772</v>
      </c>
      <c r="B1777" s="19" t="s">
        <v>13773</v>
      </c>
      <c r="C1777" s="20" t="s">
        <v>207</v>
      </c>
      <c r="D1777" s="20" t="s">
        <v>887</v>
      </c>
      <c r="E1777" s="20" t="s">
        <v>89</v>
      </c>
      <c r="F1777" s="21">
        <v>2001.0</v>
      </c>
      <c r="G1777" s="21" t="s">
        <v>13774</v>
      </c>
      <c r="H1777" s="23" t="s">
        <v>13775</v>
      </c>
      <c r="I1777" s="21" t="s">
        <v>13776</v>
      </c>
      <c r="J1777" s="24" t="s">
        <v>13777</v>
      </c>
      <c r="K1777" s="19" t="s">
        <v>13778</v>
      </c>
      <c r="L1777" s="24" t="s">
        <v>13779</v>
      </c>
      <c r="M1777" s="19" t="s">
        <v>110</v>
      </c>
      <c r="N1777" s="19"/>
      <c r="O1777" s="19"/>
      <c r="P1777" s="19"/>
      <c r="Q1777" s="25" t="s">
        <v>4143</v>
      </c>
      <c r="R1777" s="25">
        <v>79.0</v>
      </c>
      <c r="S1777" s="19" t="s">
        <v>101</v>
      </c>
      <c r="T1777" s="19"/>
      <c r="U1777" s="25"/>
      <c r="V1777" s="25"/>
      <c r="W1777" s="4"/>
      <c r="X1777" s="4"/>
      <c r="Y1777" s="4"/>
      <c r="Z1777" s="4"/>
    </row>
    <row r="1778" ht="15.0" hidden="1" customHeight="1">
      <c r="A1778" s="19" t="s">
        <v>13780</v>
      </c>
      <c r="B1778" s="19" t="s">
        <v>13780</v>
      </c>
      <c r="C1778" s="20" t="s">
        <v>13781</v>
      </c>
      <c r="D1778" s="20" t="s">
        <v>413</v>
      </c>
      <c r="E1778" s="20" t="s">
        <v>89</v>
      </c>
      <c r="F1778" s="21">
        <v>2010.0</v>
      </c>
      <c r="G1778" s="21" t="s">
        <v>13782</v>
      </c>
      <c r="H1778" s="23" t="s">
        <v>13783</v>
      </c>
      <c r="I1778" s="21" t="s">
        <v>13784</v>
      </c>
      <c r="J1778" s="24" t="s">
        <v>13785</v>
      </c>
      <c r="K1778" s="19"/>
      <c r="L1778" s="19"/>
      <c r="M1778" s="19" t="s">
        <v>110</v>
      </c>
      <c r="N1778" s="19"/>
      <c r="O1778" s="19"/>
      <c r="P1778" s="19"/>
      <c r="Q1778" s="25" t="s">
        <v>212</v>
      </c>
      <c r="R1778" s="39">
        <v>44105.0</v>
      </c>
      <c r="S1778" s="19" t="s">
        <v>101</v>
      </c>
      <c r="T1778" s="19"/>
      <c r="U1778" s="25"/>
      <c r="V1778" s="25"/>
      <c r="W1778" s="4"/>
      <c r="X1778" s="4"/>
      <c r="Y1778" s="4"/>
      <c r="Z1778" s="4"/>
    </row>
    <row r="1779" ht="15.0" hidden="1" customHeight="1">
      <c r="A1779" s="19" t="s">
        <v>13786</v>
      </c>
      <c r="B1779" s="19" t="s">
        <v>13787</v>
      </c>
      <c r="C1779" s="20" t="s">
        <v>13788</v>
      </c>
      <c r="D1779" s="20" t="s">
        <v>753</v>
      </c>
      <c r="E1779" s="20" t="s">
        <v>89</v>
      </c>
      <c r="F1779" s="21">
        <v>2000.0</v>
      </c>
      <c r="G1779" s="21" t="s">
        <v>13789</v>
      </c>
      <c r="H1779" s="23" t="s">
        <v>13790</v>
      </c>
      <c r="I1779" s="21" t="s">
        <v>13791</v>
      </c>
      <c r="J1779" s="24" t="s">
        <v>13792</v>
      </c>
      <c r="K1779" s="19" t="s">
        <v>13793</v>
      </c>
      <c r="L1779" s="24" t="s">
        <v>13794</v>
      </c>
      <c r="M1779" s="19" t="s">
        <v>110</v>
      </c>
      <c r="N1779" s="19"/>
      <c r="O1779" s="19"/>
      <c r="P1779" s="19"/>
      <c r="Q1779" s="25" t="s">
        <v>6807</v>
      </c>
      <c r="R1779" s="25">
        <v>236.0</v>
      </c>
      <c r="S1779" s="19" t="s">
        <v>101</v>
      </c>
      <c r="T1779" s="19"/>
      <c r="U1779" s="25"/>
      <c r="V1779" s="25"/>
      <c r="W1779" s="4"/>
      <c r="X1779" s="4"/>
      <c r="Y1779" s="4"/>
      <c r="Z1779" s="4"/>
    </row>
    <row r="1780" ht="15.0" hidden="1" customHeight="1">
      <c r="A1780" s="19" t="s">
        <v>13795</v>
      </c>
      <c r="B1780" s="19" t="s">
        <v>13796</v>
      </c>
      <c r="C1780" s="20" t="s">
        <v>627</v>
      </c>
      <c r="D1780" s="20" t="s">
        <v>364</v>
      </c>
      <c r="E1780" s="20" t="s">
        <v>89</v>
      </c>
      <c r="F1780" s="21">
        <v>1988.0</v>
      </c>
      <c r="G1780" s="21" t="s">
        <v>13797</v>
      </c>
      <c r="H1780" s="23" t="s">
        <v>13798</v>
      </c>
      <c r="I1780" s="21" t="s">
        <v>13799</v>
      </c>
      <c r="J1780" s="24" t="s">
        <v>13800</v>
      </c>
      <c r="K1780" s="19" t="s">
        <v>13801</v>
      </c>
      <c r="L1780" s="19"/>
      <c r="M1780" s="19" t="s">
        <v>110</v>
      </c>
      <c r="N1780" s="19"/>
      <c r="O1780" s="19"/>
      <c r="P1780" s="19"/>
      <c r="Q1780" s="25" t="s">
        <v>711</v>
      </c>
      <c r="R1780" s="25">
        <v>113.0</v>
      </c>
      <c r="S1780" s="19" t="s">
        <v>101</v>
      </c>
      <c r="T1780" s="19"/>
      <c r="U1780" s="25"/>
      <c r="V1780" s="25"/>
      <c r="W1780" s="4"/>
      <c r="X1780" s="4"/>
      <c r="Y1780" s="4"/>
      <c r="Z1780" s="4"/>
    </row>
    <row r="1781" ht="15.0" hidden="1" customHeight="1">
      <c r="A1781" s="19" t="s">
        <v>13802</v>
      </c>
      <c r="B1781" s="19" t="s">
        <v>13802</v>
      </c>
      <c r="C1781" s="20" t="s">
        <v>13803</v>
      </c>
      <c r="D1781" s="20" t="s">
        <v>227</v>
      </c>
      <c r="E1781" s="20" t="s">
        <v>89</v>
      </c>
      <c r="F1781" s="21">
        <v>2000.0</v>
      </c>
      <c r="G1781" s="21" t="s">
        <v>13804</v>
      </c>
      <c r="H1781" s="23" t="s">
        <v>13805</v>
      </c>
      <c r="I1781" s="21" t="s">
        <v>13806</v>
      </c>
      <c r="J1781" s="24" t="s">
        <v>13807</v>
      </c>
      <c r="K1781" s="19" t="s">
        <v>13808</v>
      </c>
      <c r="L1781" s="24" t="s">
        <v>13809</v>
      </c>
      <c r="M1781" s="19" t="s">
        <v>110</v>
      </c>
      <c r="N1781" s="19"/>
      <c r="O1781" s="19"/>
      <c r="P1781" s="19"/>
      <c r="Q1781" s="25" t="s">
        <v>13530</v>
      </c>
      <c r="R1781" s="25">
        <v>89.0</v>
      </c>
      <c r="S1781" s="19" t="s">
        <v>101</v>
      </c>
      <c r="T1781" s="19"/>
      <c r="U1781" s="25"/>
      <c r="V1781" s="25"/>
      <c r="W1781" s="4"/>
      <c r="X1781" s="4"/>
      <c r="Y1781" s="4"/>
      <c r="Z1781" s="4"/>
    </row>
    <row r="1782" ht="15.0" hidden="1" customHeight="1">
      <c r="A1782" s="19" t="s">
        <v>13810</v>
      </c>
      <c r="B1782" s="19" t="s">
        <v>13811</v>
      </c>
      <c r="C1782" s="20" t="s">
        <v>2135</v>
      </c>
      <c r="D1782" s="20" t="s">
        <v>1119</v>
      </c>
      <c r="E1782" s="20" t="s">
        <v>89</v>
      </c>
      <c r="F1782" s="21">
        <v>1990.0</v>
      </c>
      <c r="G1782" s="21" t="s">
        <v>13812</v>
      </c>
      <c r="H1782" s="23" t="s">
        <v>13813</v>
      </c>
      <c r="I1782" s="21" t="s">
        <v>13814</v>
      </c>
      <c r="J1782" s="24" t="s">
        <v>13815</v>
      </c>
      <c r="K1782" s="19" t="s">
        <v>13816</v>
      </c>
      <c r="L1782" s="24" t="s">
        <v>13817</v>
      </c>
      <c r="M1782" s="19" t="s">
        <v>110</v>
      </c>
      <c r="N1782" s="19"/>
      <c r="O1782" s="19" t="s">
        <v>244</v>
      </c>
      <c r="P1782" s="19" t="s">
        <v>6716</v>
      </c>
      <c r="Q1782" s="25" t="s">
        <v>13502</v>
      </c>
      <c r="R1782" s="25">
        <v>37.0</v>
      </c>
      <c r="S1782" s="19" t="s">
        <v>101</v>
      </c>
      <c r="T1782" s="19"/>
      <c r="U1782" s="25"/>
      <c r="V1782" s="25"/>
      <c r="W1782" s="4"/>
      <c r="X1782" s="4"/>
      <c r="Y1782" s="4"/>
      <c r="Z1782" s="4"/>
    </row>
    <row r="1783" ht="15.0" hidden="1" customHeight="1">
      <c r="A1783" s="19" t="s">
        <v>13818</v>
      </c>
      <c r="B1783" s="19" t="s">
        <v>13819</v>
      </c>
      <c r="C1783" s="20" t="s">
        <v>13207</v>
      </c>
      <c r="D1783" s="20" t="s">
        <v>88</v>
      </c>
      <c r="E1783" s="20" t="s">
        <v>89</v>
      </c>
      <c r="F1783" s="21">
        <v>2005.0</v>
      </c>
      <c r="G1783" s="21" t="s">
        <v>13820</v>
      </c>
      <c r="H1783" s="23" t="s">
        <v>13821</v>
      </c>
      <c r="I1783" s="21" t="s">
        <v>13822</v>
      </c>
      <c r="J1783" s="24" t="s">
        <v>13823</v>
      </c>
      <c r="K1783" s="19"/>
      <c r="L1783" s="19"/>
      <c r="M1783" s="19" t="s">
        <v>110</v>
      </c>
      <c r="N1783" s="19"/>
      <c r="O1783" s="19" t="s">
        <v>731</v>
      </c>
      <c r="P1783" s="19" t="s">
        <v>5089</v>
      </c>
      <c r="Q1783" s="25" t="s">
        <v>13824</v>
      </c>
      <c r="R1783" s="25">
        <v>250.0</v>
      </c>
      <c r="S1783" s="19" t="s">
        <v>159</v>
      </c>
      <c r="T1783" s="19" t="s">
        <v>13825</v>
      </c>
      <c r="U1783" s="25"/>
      <c r="V1783" s="25">
        <v>2017.0</v>
      </c>
      <c r="W1783" s="4"/>
      <c r="X1783" s="4"/>
      <c r="Y1783" s="4"/>
      <c r="Z1783" s="4"/>
    </row>
    <row r="1784" ht="15.0" hidden="1" customHeight="1">
      <c r="A1784" s="19" t="s">
        <v>13826</v>
      </c>
      <c r="B1784" s="19" t="s">
        <v>13827</v>
      </c>
      <c r="C1784" s="20" t="s">
        <v>13828</v>
      </c>
      <c r="D1784" s="20" t="s">
        <v>2756</v>
      </c>
      <c r="E1784" s="20" t="s">
        <v>140</v>
      </c>
      <c r="F1784" s="21">
        <v>1989.0</v>
      </c>
      <c r="G1784" s="21" t="s">
        <v>13829</v>
      </c>
      <c r="H1784" s="23" t="s">
        <v>13830</v>
      </c>
      <c r="I1784" s="19"/>
      <c r="J1784" s="19"/>
      <c r="K1784" s="19"/>
      <c r="L1784" s="19"/>
      <c r="M1784" s="19" t="s">
        <v>110</v>
      </c>
      <c r="N1784" s="19"/>
      <c r="O1784" s="19"/>
      <c r="P1784" s="19"/>
      <c r="Q1784" s="25" t="s">
        <v>2249</v>
      </c>
      <c r="R1784" s="25"/>
      <c r="S1784" s="19" t="s">
        <v>101</v>
      </c>
      <c r="T1784" s="19"/>
      <c r="U1784" s="25"/>
      <c r="V1784" s="25"/>
      <c r="W1784" s="4"/>
      <c r="X1784" s="4"/>
      <c r="Y1784" s="4"/>
      <c r="Z1784" s="4"/>
    </row>
    <row r="1785" ht="15.0" hidden="1" customHeight="1">
      <c r="A1785" s="19" t="s">
        <v>13831</v>
      </c>
      <c r="B1785" s="19" t="s">
        <v>13831</v>
      </c>
      <c r="C1785" s="20" t="s">
        <v>13832</v>
      </c>
      <c r="D1785" s="20" t="s">
        <v>753</v>
      </c>
      <c r="E1785" s="20" t="s">
        <v>89</v>
      </c>
      <c r="F1785" s="19"/>
      <c r="G1785" s="21" t="s">
        <v>13833</v>
      </c>
      <c r="H1785" s="23" t="s">
        <v>13834</v>
      </c>
      <c r="I1785" s="21" t="s">
        <v>13835</v>
      </c>
      <c r="J1785" s="24" t="s">
        <v>13836</v>
      </c>
      <c r="K1785" s="19" t="s">
        <v>13837</v>
      </c>
      <c r="L1785" s="19"/>
      <c r="M1785" s="19" t="s">
        <v>110</v>
      </c>
      <c r="N1785" s="19"/>
      <c r="O1785" s="19" t="s">
        <v>371</v>
      </c>
      <c r="P1785" s="19" t="s">
        <v>13838</v>
      </c>
      <c r="Q1785" s="25" t="s">
        <v>147</v>
      </c>
      <c r="R1785" s="25">
        <v>26.0</v>
      </c>
      <c r="S1785" s="19" t="s">
        <v>101</v>
      </c>
      <c r="T1785" s="19"/>
      <c r="U1785" s="25"/>
      <c r="V1785" s="25"/>
      <c r="W1785" s="4"/>
      <c r="X1785" s="4"/>
      <c r="Y1785" s="4"/>
      <c r="Z1785" s="4"/>
    </row>
    <row r="1786" ht="15.0" hidden="1" customHeight="1">
      <c r="A1786" s="19" t="s">
        <v>337</v>
      </c>
      <c r="B1786" s="19" t="s">
        <v>13614</v>
      </c>
      <c r="C1786" s="20" t="s">
        <v>163</v>
      </c>
      <c r="D1786" s="20" t="s">
        <v>164</v>
      </c>
      <c r="E1786" s="20" t="s">
        <v>126</v>
      </c>
      <c r="F1786" s="21">
        <v>1990.0</v>
      </c>
      <c r="G1786" s="21" t="s">
        <v>13839</v>
      </c>
      <c r="H1786" s="30" t="s">
        <v>13840</v>
      </c>
      <c r="I1786" s="21" t="s">
        <v>13617</v>
      </c>
      <c r="J1786" s="24" t="s">
        <v>13841</v>
      </c>
      <c r="K1786" s="19"/>
      <c r="L1786" s="19"/>
      <c r="M1786" s="19" t="s">
        <v>110</v>
      </c>
      <c r="N1786" s="19" t="s">
        <v>13842</v>
      </c>
      <c r="O1786" s="19" t="s">
        <v>182</v>
      </c>
      <c r="P1786" s="19" t="s">
        <v>13843</v>
      </c>
      <c r="Q1786" s="25" t="s">
        <v>1966</v>
      </c>
      <c r="R1786" s="29">
        <v>64600.0</v>
      </c>
      <c r="S1786" s="19" t="s">
        <v>101</v>
      </c>
      <c r="T1786" s="19"/>
      <c r="U1786" s="25"/>
      <c r="V1786" s="25"/>
      <c r="W1786" s="4"/>
      <c r="X1786" s="4"/>
      <c r="Y1786" s="4"/>
      <c r="Z1786" s="4"/>
    </row>
    <row r="1787" ht="15.0" hidden="1" customHeight="1">
      <c r="A1787" s="19" t="s">
        <v>13844</v>
      </c>
      <c r="B1787" s="19" t="s">
        <v>13845</v>
      </c>
      <c r="C1787" s="20" t="s">
        <v>1199</v>
      </c>
      <c r="D1787" s="20" t="s">
        <v>207</v>
      </c>
      <c r="E1787" s="20" t="s">
        <v>89</v>
      </c>
      <c r="F1787" s="21">
        <v>2012.0</v>
      </c>
      <c r="G1787" s="21" t="s">
        <v>13846</v>
      </c>
      <c r="H1787" s="23" t="s">
        <v>13847</v>
      </c>
      <c r="I1787" s="21" t="s">
        <v>13848</v>
      </c>
      <c r="J1787" s="24" t="s">
        <v>13849</v>
      </c>
      <c r="K1787" s="19" t="s">
        <v>13850</v>
      </c>
      <c r="L1787" s="24" t="s">
        <v>13851</v>
      </c>
      <c r="M1787" s="19" t="s">
        <v>110</v>
      </c>
      <c r="N1787" s="19"/>
      <c r="O1787" s="19" t="s">
        <v>4804</v>
      </c>
      <c r="P1787" s="19" t="s">
        <v>13852</v>
      </c>
      <c r="Q1787" s="25" t="s">
        <v>13853</v>
      </c>
      <c r="R1787" s="25">
        <v>63.0</v>
      </c>
      <c r="S1787" s="19" t="s">
        <v>101</v>
      </c>
      <c r="T1787" s="19"/>
      <c r="U1787" s="25"/>
      <c r="V1787" s="25"/>
      <c r="W1787" s="4"/>
      <c r="X1787" s="4"/>
      <c r="Y1787" s="4"/>
      <c r="Z1787" s="4"/>
    </row>
    <row r="1788" ht="15.0" customHeight="1">
      <c r="A1788" s="19" t="s">
        <v>13854</v>
      </c>
      <c r="B1788" s="19" t="s">
        <v>13855</v>
      </c>
      <c r="C1788" s="20" t="s">
        <v>87</v>
      </c>
      <c r="D1788" s="20" t="s">
        <v>88</v>
      </c>
      <c r="E1788" s="20" t="s">
        <v>89</v>
      </c>
      <c r="F1788" s="21">
        <v>2005.0</v>
      </c>
      <c r="G1788" s="21" t="s">
        <v>13856</v>
      </c>
      <c r="H1788" s="23" t="s">
        <v>13857</v>
      </c>
      <c r="I1788" s="21" t="s">
        <v>13858</v>
      </c>
      <c r="J1788" s="24" t="s">
        <v>13859</v>
      </c>
      <c r="K1788" s="19"/>
      <c r="L1788" s="19"/>
      <c r="M1788" s="19" t="s">
        <v>96</v>
      </c>
      <c r="N1788" s="19" t="s">
        <v>13860</v>
      </c>
      <c r="O1788" s="19" t="s">
        <v>221</v>
      </c>
      <c r="P1788" s="19"/>
      <c r="Q1788" s="25" t="s">
        <v>13861</v>
      </c>
      <c r="R1788" s="25" t="s">
        <v>1060</v>
      </c>
      <c r="S1788" s="19" t="s">
        <v>101</v>
      </c>
      <c r="T1788" s="19"/>
      <c r="U1788" s="25"/>
      <c r="V1788" s="25"/>
      <c r="W1788" s="4"/>
      <c r="X1788" s="4"/>
      <c r="Y1788" s="4"/>
      <c r="Z1788" s="4"/>
    </row>
    <row r="1789" ht="15.0" hidden="1" customHeight="1">
      <c r="A1789" s="19" t="s">
        <v>13862</v>
      </c>
      <c r="B1789" s="19"/>
      <c r="C1789" s="20" t="s">
        <v>1169</v>
      </c>
      <c r="D1789" s="20" t="s">
        <v>88</v>
      </c>
      <c r="E1789" s="21" t="s">
        <v>89</v>
      </c>
      <c r="F1789" s="21">
        <v>2013.0</v>
      </c>
      <c r="G1789" s="21" t="s">
        <v>13863</v>
      </c>
      <c r="H1789" s="30" t="s">
        <v>13864</v>
      </c>
      <c r="I1789" s="21" t="s">
        <v>13865</v>
      </c>
      <c r="J1789" s="24" t="s">
        <v>13866</v>
      </c>
      <c r="K1789" s="19"/>
      <c r="L1789" s="19"/>
      <c r="M1789" s="19" t="s">
        <v>110</v>
      </c>
      <c r="N1789" s="19"/>
      <c r="O1789" s="19"/>
      <c r="P1789" s="19"/>
      <c r="Q1789" s="25" t="s">
        <v>223</v>
      </c>
      <c r="R1789" s="25">
        <v>18.0</v>
      </c>
      <c r="S1789" s="19" t="s">
        <v>101</v>
      </c>
      <c r="T1789" s="19"/>
      <c r="U1789" s="25"/>
      <c r="V1789" s="25"/>
      <c r="W1789" s="4"/>
      <c r="X1789" s="4"/>
      <c r="Y1789" s="4"/>
      <c r="Z1789" s="4"/>
    </row>
    <row r="1790" ht="15.0" hidden="1" customHeight="1">
      <c r="A1790" s="19" t="s">
        <v>13867</v>
      </c>
      <c r="B1790" s="19" t="s">
        <v>13868</v>
      </c>
      <c r="C1790" s="20" t="s">
        <v>340</v>
      </c>
      <c r="D1790" s="20" t="s">
        <v>88</v>
      </c>
      <c r="E1790" s="20" t="s">
        <v>89</v>
      </c>
      <c r="F1790" s="21">
        <v>2017.0</v>
      </c>
      <c r="G1790" s="21" t="s">
        <v>13869</v>
      </c>
      <c r="H1790" s="23" t="s">
        <v>13870</v>
      </c>
      <c r="I1790" s="21" t="s">
        <v>13871</v>
      </c>
      <c r="J1790" s="19"/>
      <c r="K1790" s="19"/>
      <c r="L1790" s="19"/>
      <c r="M1790" s="19" t="s">
        <v>110</v>
      </c>
      <c r="N1790" s="19"/>
      <c r="O1790" s="19" t="s">
        <v>371</v>
      </c>
      <c r="P1790" s="19" t="s">
        <v>223</v>
      </c>
      <c r="Q1790" s="25" t="s">
        <v>223</v>
      </c>
      <c r="R1790" s="25">
        <v>18.0</v>
      </c>
      <c r="S1790" s="19" t="s">
        <v>101</v>
      </c>
      <c r="T1790" s="19"/>
      <c r="U1790" s="25"/>
      <c r="V1790" s="25"/>
      <c r="W1790" s="4"/>
      <c r="X1790" s="4"/>
      <c r="Y1790" s="4"/>
      <c r="Z1790" s="4"/>
    </row>
    <row r="1791" ht="15.0" hidden="1" customHeight="1">
      <c r="A1791" s="19" t="s">
        <v>13872</v>
      </c>
      <c r="B1791" s="19"/>
      <c r="C1791" s="20" t="s">
        <v>2084</v>
      </c>
      <c r="D1791" s="20" t="s">
        <v>1119</v>
      </c>
      <c r="E1791" s="20" t="s">
        <v>89</v>
      </c>
      <c r="F1791" s="31">
        <v>2003.0</v>
      </c>
      <c r="G1791" s="25"/>
      <c r="H1791" s="19"/>
      <c r="I1791" s="19"/>
      <c r="J1791" s="19"/>
      <c r="K1791" s="19"/>
      <c r="L1791" s="19"/>
      <c r="M1791" s="19" t="s">
        <v>110</v>
      </c>
      <c r="N1791" s="19"/>
      <c r="O1791" s="19"/>
      <c r="P1791" s="19"/>
      <c r="Q1791" s="25" t="s">
        <v>13873</v>
      </c>
      <c r="R1791" s="25">
        <v>125.0</v>
      </c>
      <c r="S1791" s="19" t="s">
        <v>101</v>
      </c>
      <c r="T1791" s="19"/>
      <c r="U1791" s="25"/>
      <c r="V1791" s="25"/>
      <c r="W1791" s="4"/>
      <c r="X1791" s="4"/>
      <c r="Y1791" s="4"/>
      <c r="Z1791" s="4"/>
    </row>
    <row r="1792" ht="15.0" hidden="1" customHeight="1">
      <c r="A1792" s="19" t="s">
        <v>13874</v>
      </c>
      <c r="B1792" s="19" t="s">
        <v>13874</v>
      </c>
      <c r="C1792" s="20" t="s">
        <v>13875</v>
      </c>
      <c r="D1792" s="20" t="s">
        <v>753</v>
      </c>
      <c r="E1792" s="20" t="s">
        <v>89</v>
      </c>
      <c r="F1792" s="21">
        <v>1998.0</v>
      </c>
      <c r="G1792" s="21" t="s">
        <v>13876</v>
      </c>
      <c r="H1792" s="23" t="s">
        <v>13877</v>
      </c>
      <c r="I1792" s="21" t="s">
        <v>13878</v>
      </c>
      <c r="J1792" s="24" t="s">
        <v>13879</v>
      </c>
      <c r="K1792" s="19" t="s">
        <v>13880</v>
      </c>
      <c r="L1792" s="24" t="s">
        <v>13881</v>
      </c>
      <c r="M1792" s="19" t="s">
        <v>110</v>
      </c>
      <c r="N1792" s="19"/>
      <c r="O1792" s="19" t="s">
        <v>264</v>
      </c>
      <c r="P1792" s="19" t="s">
        <v>2507</v>
      </c>
      <c r="Q1792" s="25" t="s">
        <v>1059</v>
      </c>
      <c r="R1792" s="25" t="s">
        <v>1089</v>
      </c>
      <c r="S1792" s="19" t="s">
        <v>101</v>
      </c>
      <c r="T1792" s="19"/>
      <c r="U1792" s="25"/>
      <c r="V1792" s="25"/>
      <c r="W1792" s="4"/>
      <c r="X1792" s="4"/>
      <c r="Y1792" s="4"/>
      <c r="Z1792" s="4"/>
    </row>
    <row r="1793" ht="15.0" hidden="1" customHeight="1">
      <c r="A1793" s="19" t="s">
        <v>13882</v>
      </c>
      <c r="B1793" s="19" t="s">
        <v>13883</v>
      </c>
      <c r="C1793" s="20" t="s">
        <v>13884</v>
      </c>
      <c r="D1793" s="20" t="s">
        <v>13885</v>
      </c>
      <c r="E1793" s="20" t="s">
        <v>89</v>
      </c>
      <c r="F1793" s="21">
        <v>2007.0</v>
      </c>
      <c r="G1793" s="21" t="s">
        <v>13886</v>
      </c>
      <c r="H1793" s="23" t="s">
        <v>13887</v>
      </c>
      <c r="I1793" s="21" t="s">
        <v>13888</v>
      </c>
      <c r="J1793" s="24" t="s">
        <v>13889</v>
      </c>
      <c r="K1793" s="19"/>
      <c r="L1793" s="19"/>
      <c r="M1793" s="19" t="s">
        <v>110</v>
      </c>
      <c r="N1793" s="19"/>
      <c r="O1793" s="19"/>
      <c r="P1793" s="19"/>
      <c r="Q1793" s="25" t="s">
        <v>2797</v>
      </c>
      <c r="R1793" s="25" t="s">
        <v>112</v>
      </c>
      <c r="S1793" s="19" t="s">
        <v>101</v>
      </c>
      <c r="T1793" s="19"/>
      <c r="U1793" s="25"/>
      <c r="V1793" s="25"/>
      <c r="W1793" s="4"/>
      <c r="X1793" s="4"/>
      <c r="Y1793" s="4"/>
      <c r="Z1793" s="4"/>
    </row>
    <row r="1794" ht="15.0" hidden="1" customHeight="1">
      <c r="A1794" s="19" t="s">
        <v>13890</v>
      </c>
      <c r="B1794" s="19" t="s">
        <v>13891</v>
      </c>
      <c r="C1794" s="20" t="s">
        <v>13892</v>
      </c>
      <c r="D1794" s="21" t="s">
        <v>261</v>
      </c>
      <c r="E1794" s="32" t="s">
        <v>89</v>
      </c>
      <c r="F1794" s="21">
        <v>2014.0</v>
      </c>
      <c r="G1794" s="21" t="s">
        <v>13893</v>
      </c>
      <c r="H1794" s="23" t="s">
        <v>13894</v>
      </c>
      <c r="I1794" s="19"/>
      <c r="J1794" s="19"/>
      <c r="K1794" s="19" t="s">
        <v>13895</v>
      </c>
      <c r="L1794" s="24" t="s">
        <v>13896</v>
      </c>
      <c r="M1794" s="19" t="s">
        <v>110</v>
      </c>
      <c r="N1794" s="19"/>
      <c r="O1794" s="19" t="s">
        <v>133</v>
      </c>
      <c r="P1794" s="19" t="s">
        <v>234</v>
      </c>
      <c r="Q1794" s="25" t="s">
        <v>203</v>
      </c>
      <c r="R1794" s="25" t="s">
        <v>1089</v>
      </c>
      <c r="S1794" s="19" t="s">
        <v>101</v>
      </c>
      <c r="T1794" s="19"/>
      <c r="U1794" s="25"/>
      <c r="V1794" s="25"/>
      <c r="W1794" s="4"/>
      <c r="X1794" s="4"/>
      <c r="Y1794" s="4"/>
      <c r="Z1794" s="4"/>
    </row>
    <row r="1795" ht="15.0" hidden="1" customHeight="1">
      <c r="A1795" s="19" t="s">
        <v>13897</v>
      </c>
      <c r="B1795" s="19" t="s">
        <v>13897</v>
      </c>
      <c r="C1795" s="20" t="s">
        <v>4178</v>
      </c>
      <c r="D1795" s="20" t="s">
        <v>920</v>
      </c>
      <c r="E1795" s="32" t="s">
        <v>89</v>
      </c>
      <c r="F1795" s="21">
        <v>2013.0</v>
      </c>
      <c r="G1795" s="21" t="s">
        <v>13898</v>
      </c>
      <c r="H1795" s="30" t="s">
        <v>13899</v>
      </c>
      <c r="I1795" s="21" t="s">
        <v>13900</v>
      </c>
      <c r="J1795" s="24" t="s">
        <v>13901</v>
      </c>
      <c r="K1795" s="19" t="s">
        <v>13902</v>
      </c>
      <c r="L1795" s="24" t="s">
        <v>13903</v>
      </c>
      <c r="M1795" s="19" t="s">
        <v>110</v>
      </c>
      <c r="N1795" s="19"/>
      <c r="O1795" s="19" t="s">
        <v>731</v>
      </c>
      <c r="P1795" s="19" t="s">
        <v>1282</v>
      </c>
      <c r="Q1795" s="25" t="s">
        <v>946</v>
      </c>
      <c r="R1795" s="25" t="s">
        <v>112</v>
      </c>
      <c r="S1795" s="19" t="s">
        <v>101</v>
      </c>
      <c r="T1795" s="19"/>
      <c r="U1795" s="25"/>
      <c r="V1795" s="25"/>
      <c r="W1795" s="4"/>
      <c r="X1795" s="4"/>
      <c r="Y1795" s="4"/>
      <c r="Z1795" s="4"/>
    </row>
    <row r="1796" ht="15.0" hidden="1" customHeight="1">
      <c r="A1796" s="19" t="s">
        <v>13904</v>
      </c>
      <c r="B1796" s="19" t="s">
        <v>13904</v>
      </c>
      <c r="C1796" s="20" t="s">
        <v>13905</v>
      </c>
      <c r="D1796" s="20" t="s">
        <v>13906</v>
      </c>
      <c r="E1796" s="20" t="s">
        <v>126</v>
      </c>
      <c r="F1796" s="21">
        <v>1996.0</v>
      </c>
      <c r="G1796" s="21" t="s">
        <v>13907</v>
      </c>
      <c r="H1796" s="23" t="s">
        <v>13908</v>
      </c>
      <c r="I1796" s="21" t="s">
        <v>13909</v>
      </c>
      <c r="J1796" s="24" t="s">
        <v>13910</v>
      </c>
      <c r="K1796" s="19" t="s">
        <v>13911</v>
      </c>
      <c r="L1796" s="24" t="s">
        <v>13912</v>
      </c>
      <c r="M1796" s="19" t="s">
        <v>110</v>
      </c>
      <c r="N1796" s="19"/>
      <c r="O1796" s="19"/>
      <c r="P1796" s="19"/>
      <c r="Q1796" s="25" t="s">
        <v>2416</v>
      </c>
      <c r="R1796" s="25" t="s">
        <v>112</v>
      </c>
      <c r="S1796" s="19" t="s">
        <v>101</v>
      </c>
      <c r="T1796" s="19"/>
      <c r="U1796" s="25"/>
      <c r="V1796" s="25"/>
      <c r="W1796" s="4"/>
      <c r="X1796" s="4"/>
      <c r="Y1796" s="4"/>
      <c r="Z1796" s="4"/>
    </row>
    <row r="1797" ht="15.0" hidden="1" customHeight="1">
      <c r="A1797" s="19" t="s">
        <v>13913</v>
      </c>
      <c r="B1797" s="19" t="s">
        <v>13913</v>
      </c>
      <c r="C1797" s="20" t="s">
        <v>13914</v>
      </c>
      <c r="D1797" s="20" t="s">
        <v>7419</v>
      </c>
      <c r="E1797" s="20" t="s">
        <v>3621</v>
      </c>
      <c r="F1797" s="21">
        <v>2015.0</v>
      </c>
      <c r="G1797" s="21" t="s">
        <v>13915</v>
      </c>
      <c r="H1797" s="30" t="s">
        <v>13916</v>
      </c>
      <c r="I1797" s="21" t="s">
        <v>13917</v>
      </c>
      <c r="J1797" s="24" t="s">
        <v>13918</v>
      </c>
      <c r="K1797" s="19" t="s">
        <v>13919</v>
      </c>
      <c r="L1797" s="24" t="s">
        <v>13920</v>
      </c>
      <c r="M1797" s="19" t="s">
        <v>110</v>
      </c>
      <c r="N1797" s="19"/>
      <c r="O1797" s="19"/>
      <c r="P1797" s="19"/>
      <c r="Q1797" s="25" t="s">
        <v>474</v>
      </c>
      <c r="R1797" s="25" t="s">
        <v>1528</v>
      </c>
      <c r="S1797" s="19" t="s">
        <v>101</v>
      </c>
      <c r="T1797" s="19"/>
      <c r="U1797" s="25"/>
      <c r="V1797" s="25"/>
      <c r="W1797" s="4"/>
      <c r="X1797" s="4"/>
      <c r="Y1797" s="4"/>
      <c r="Z1797" s="4"/>
    </row>
    <row r="1798" ht="15.0" hidden="1" customHeight="1">
      <c r="A1798" s="19" t="s">
        <v>13921</v>
      </c>
      <c r="B1798" s="19" t="s">
        <v>13922</v>
      </c>
      <c r="C1798" s="20" t="s">
        <v>138</v>
      </c>
      <c r="D1798" s="20" t="s">
        <v>139</v>
      </c>
      <c r="E1798" s="20" t="s">
        <v>140</v>
      </c>
      <c r="F1798" s="21">
        <v>2013.0</v>
      </c>
      <c r="G1798" s="21" t="s">
        <v>13923</v>
      </c>
      <c r="H1798" s="23" t="s">
        <v>13924</v>
      </c>
      <c r="I1798" s="21" t="s">
        <v>13925</v>
      </c>
      <c r="J1798" s="24" t="s">
        <v>13926</v>
      </c>
      <c r="K1798" s="19" t="s">
        <v>13927</v>
      </c>
      <c r="L1798" s="24" t="s">
        <v>13928</v>
      </c>
      <c r="M1798" s="19" t="s">
        <v>110</v>
      </c>
      <c r="N1798" s="19"/>
      <c r="O1798" s="19" t="s">
        <v>731</v>
      </c>
      <c r="P1798" s="19" t="s">
        <v>2875</v>
      </c>
      <c r="Q1798" s="25" t="s">
        <v>212</v>
      </c>
      <c r="R1798" s="25" t="s">
        <v>1089</v>
      </c>
      <c r="S1798" s="19" t="s">
        <v>101</v>
      </c>
      <c r="T1798" s="19"/>
      <c r="U1798" s="25"/>
      <c r="V1798" s="25"/>
      <c r="W1798" s="4"/>
      <c r="X1798" s="4"/>
      <c r="Y1798" s="4"/>
      <c r="Z1798" s="4"/>
    </row>
    <row r="1799" ht="15.0" hidden="1" customHeight="1">
      <c r="A1799" s="19" t="s">
        <v>13929</v>
      </c>
      <c r="B1799" s="19" t="s">
        <v>13930</v>
      </c>
      <c r="C1799" s="20" t="s">
        <v>4654</v>
      </c>
      <c r="D1799" s="20" t="s">
        <v>88</v>
      </c>
      <c r="E1799" s="20" t="s">
        <v>89</v>
      </c>
      <c r="F1799" s="21">
        <v>2003.0</v>
      </c>
      <c r="G1799" s="21" t="s">
        <v>13931</v>
      </c>
      <c r="H1799" s="23" t="s">
        <v>13932</v>
      </c>
      <c r="I1799" s="21" t="s">
        <v>13933</v>
      </c>
      <c r="J1799" s="24" t="s">
        <v>13934</v>
      </c>
      <c r="K1799" s="19" t="s">
        <v>13935</v>
      </c>
      <c r="L1799" s="24" t="s">
        <v>13936</v>
      </c>
      <c r="M1799" s="19" t="s">
        <v>110</v>
      </c>
      <c r="N1799" s="19"/>
      <c r="O1799" s="19"/>
      <c r="P1799" s="19"/>
      <c r="Q1799" s="25" t="s">
        <v>13937</v>
      </c>
      <c r="R1799" s="25">
        <v>34.0</v>
      </c>
      <c r="S1799" s="19" t="s">
        <v>101</v>
      </c>
      <c r="T1799" s="19"/>
      <c r="U1799" s="25"/>
      <c r="V1799" s="25"/>
      <c r="W1799" s="4"/>
      <c r="X1799" s="4"/>
      <c r="Y1799" s="4"/>
      <c r="Z1799" s="4"/>
    </row>
    <row r="1800" ht="15.0" hidden="1" customHeight="1">
      <c r="A1800" s="19" t="s">
        <v>13938</v>
      </c>
      <c r="B1800" s="19" t="s">
        <v>13939</v>
      </c>
      <c r="C1800" s="20" t="s">
        <v>13940</v>
      </c>
      <c r="D1800" s="20" t="s">
        <v>261</v>
      </c>
      <c r="E1800" s="20" t="s">
        <v>89</v>
      </c>
      <c r="F1800" s="21">
        <v>1976.0</v>
      </c>
      <c r="G1800" s="21" t="s">
        <v>13941</v>
      </c>
      <c r="H1800" s="30" t="s">
        <v>13942</v>
      </c>
      <c r="I1800" s="21" t="s">
        <v>13943</v>
      </c>
      <c r="J1800" s="24" t="s">
        <v>13944</v>
      </c>
      <c r="K1800" s="19" t="s">
        <v>13945</v>
      </c>
      <c r="L1800" s="24" t="s">
        <v>13946</v>
      </c>
      <c r="M1800" s="19" t="s">
        <v>110</v>
      </c>
      <c r="N1800" s="19"/>
      <c r="O1800" s="19"/>
      <c r="P1800" s="19"/>
      <c r="Q1800" s="25" t="s">
        <v>2797</v>
      </c>
      <c r="R1800" s="25">
        <v>100.0</v>
      </c>
      <c r="S1800" s="19" t="s">
        <v>101</v>
      </c>
      <c r="T1800" s="19"/>
      <c r="U1800" s="25"/>
      <c r="V1800" s="25"/>
      <c r="W1800" s="4"/>
      <c r="X1800" s="4"/>
      <c r="Y1800" s="4"/>
      <c r="Z1800" s="4"/>
    </row>
    <row r="1801" ht="15.0" hidden="1" customHeight="1">
      <c r="A1801" s="19" t="s">
        <v>13947</v>
      </c>
      <c r="B1801" s="19" t="s">
        <v>13948</v>
      </c>
      <c r="C1801" s="20" t="s">
        <v>13949</v>
      </c>
      <c r="D1801" s="20" t="s">
        <v>5896</v>
      </c>
      <c r="E1801" s="20" t="s">
        <v>1782</v>
      </c>
      <c r="F1801" s="21">
        <v>1995.0</v>
      </c>
      <c r="G1801" s="21" t="s">
        <v>13950</v>
      </c>
      <c r="H1801" s="23" t="s">
        <v>13951</v>
      </c>
      <c r="I1801" s="21" t="s">
        <v>13952</v>
      </c>
      <c r="J1801" s="24" t="s">
        <v>13953</v>
      </c>
      <c r="K1801" s="19"/>
      <c r="L1801" s="19"/>
      <c r="M1801" s="19" t="s">
        <v>110</v>
      </c>
      <c r="N1801" s="19"/>
      <c r="O1801" s="19"/>
      <c r="P1801" s="19"/>
      <c r="Q1801" s="25" t="s">
        <v>212</v>
      </c>
      <c r="R1801" s="25">
        <v>6.0</v>
      </c>
      <c r="S1801" s="19" t="s">
        <v>159</v>
      </c>
      <c r="T1801" s="19" t="s">
        <v>13954</v>
      </c>
      <c r="U1801" s="25"/>
      <c r="V1801" s="25">
        <v>2000.0</v>
      </c>
      <c r="W1801" s="4"/>
      <c r="X1801" s="4"/>
      <c r="Y1801" s="4"/>
      <c r="Z1801" s="4"/>
    </row>
    <row r="1802" ht="15.0" hidden="1" customHeight="1">
      <c r="A1802" s="19" t="s">
        <v>13955</v>
      </c>
      <c r="B1802" s="19" t="s">
        <v>13955</v>
      </c>
      <c r="C1802" s="20" t="s">
        <v>13956</v>
      </c>
      <c r="D1802" s="20" t="s">
        <v>13956</v>
      </c>
      <c r="E1802" s="20" t="s">
        <v>305</v>
      </c>
      <c r="F1802" s="21">
        <v>2007.0</v>
      </c>
      <c r="G1802" s="21" t="s">
        <v>13957</v>
      </c>
      <c r="H1802" s="19"/>
      <c r="I1802" s="21" t="s">
        <v>6103</v>
      </c>
      <c r="J1802" s="24" t="s">
        <v>6104</v>
      </c>
      <c r="K1802" s="19"/>
      <c r="L1802" s="19"/>
      <c r="M1802" s="19" t="s">
        <v>110</v>
      </c>
      <c r="N1802" s="19"/>
      <c r="O1802" s="19"/>
      <c r="P1802" s="19"/>
      <c r="Q1802" s="25" t="s">
        <v>223</v>
      </c>
      <c r="R1802" s="25">
        <v>15.0</v>
      </c>
      <c r="S1802" s="19" t="s">
        <v>159</v>
      </c>
      <c r="T1802" s="19" t="s">
        <v>3382</v>
      </c>
      <c r="U1802" s="25"/>
      <c r="V1802" s="25">
        <v>2017.0</v>
      </c>
      <c r="W1802" s="4"/>
      <c r="X1802" s="4"/>
      <c r="Y1802" s="4"/>
      <c r="Z1802" s="4"/>
    </row>
    <row r="1803" ht="15.0" hidden="1" customHeight="1">
      <c r="A1803" s="19" t="s">
        <v>13958</v>
      </c>
      <c r="B1803" s="19" t="s">
        <v>13959</v>
      </c>
      <c r="C1803" s="20" t="s">
        <v>1874</v>
      </c>
      <c r="D1803" s="20" t="s">
        <v>1119</v>
      </c>
      <c r="E1803" s="20" t="s">
        <v>89</v>
      </c>
      <c r="F1803" s="21">
        <v>2004.0</v>
      </c>
      <c r="G1803" s="21" t="s">
        <v>13960</v>
      </c>
      <c r="H1803" s="23" t="s">
        <v>13961</v>
      </c>
      <c r="I1803" s="21" t="s">
        <v>13962</v>
      </c>
      <c r="J1803" s="24" t="s">
        <v>13963</v>
      </c>
      <c r="K1803" s="19" t="s">
        <v>13964</v>
      </c>
      <c r="L1803" s="24" t="s">
        <v>13965</v>
      </c>
      <c r="M1803" s="19" t="s">
        <v>110</v>
      </c>
      <c r="N1803" s="19"/>
      <c r="O1803" s="19" t="s">
        <v>264</v>
      </c>
      <c r="P1803" s="19" t="s">
        <v>711</v>
      </c>
      <c r="Q1803" s="25"/>
      <c r="R1803" s="25"/>
      <c r="S1803" s="19"/>
      <c r="T1803" s="19"/>
      <c r="U1803" s="25"/>
      <c r="V1803" s="25"/>
      <c r="W1803" s="4"/>
      <c r="X1803" s="4"/>
      <c r="Y1803" s="4"/>
      <c r="Z1803" s="4"/>
    </row>
    <row r="1804" ht="15.0" hidden="1" customHeight="1">
      <c r="A1804" s="19" t="s">
        <v>13966</v>
      </c>
      <c r="B1804" s="19" t="s">
        <v>13967</v>
      </c>
      <c r="C1804" s="20" t="s">
        <v>13968</v>
      </c>
      <c r="D1804" s="20" t="s">
        <v>188</v>
      </c>
      <c r="E1804" s="20" t="s">
        <v>89</v>
      </c>
      <c r="F1804" s="19"/>
      <c r="G1804" s="21" t="s">
        <v>13969</v>
      </c>
      <c r="H1804" s="23" t="s">
        <v>13970</v>
      </c>
      <c r="I1804" s="21" t="s">
        <v>13971</v>
      </c>
      <c r="J1804" s="24" t="s">
        <v>13972</v>
      </c>
      <c r="K1804" s="19"/>
      <c r="L1804" s="19"/>
      <c r="M1804" s="19" t="s">
        <v>110</v>
      </c>
      <c r="N1804" s="19"/>
      <c r="O1804" s="19"/>
      <c r="P1804" s="19"/>
      <c r="Q1804" s="25" t="s">
        <v>13973</v>
      </c>
      <c r="R1804" s="25">
        <v>3.0</v>
      </c>
      <c r="S1804" s="19" t="s">
        <v>101</v>
      </c>
      <c r="T1804" s="19"/>
      <c r="U1804" s="25"/>
      <c r="V1804" s="25"/>
      <c r="W1804" s="4"/>
      <c r="X1804" s="4"/>
      <c r="Y1804" s="4"/>
      <c r="Z1804" s="4"/>
    </row>
    <row r="1805" ht="15.0" hidden="1" customHeight="1">
      <c r="A1805" s="19" t="s">
        <v>13974</v>
      </c>
      <c r="B1805" s="19"/>
      <c r="C1805" s="20" t="s">
        <v>13975</v>
      </c>
      <c r="D1805" s="20" t="s">
        <v>1606</v>
      </c>
      <c r="E1805" s="20" t="s">
        <v>89</v>
      </c>
      <c r="F1805" s="21">
        <v>1996.0</v>
      </c>
      <c r="G1805" s="21" t="s">
        <v>13976</v>
      </c>
      <c r="H1805" s="23" t="s">
        <v>13977</v>
      </c>
      <c r="I1805" s="21" t="s">
        <v>13978</v>
      </c>
      <c r="J1805" s="24" t="s">
        <v>13979</v>
      </c>
      <c r="K1805" s="19"/>
      <c r="L1805" s="19"/>
      <c r="M1805" s="19" t="s">
        <v>110</v>
      </c>
      <c r="N1805" s="19"/>
      <c r="O1805" s="19"/>
      <c r="P1805" s="19"/>
      <c r="Q1805" s="25"/>
      <c r="R1805" s="25"/>
      <c r="S1805" s="19" t="s">
        <v>101</v>
      </c>
      <c r="T1805" s="19"/>
      <c r="U1805" s="25"/>
      <c r="V1805" s="25"/>
      <c r="W1805" s="4"/>
      <c r="X1805" s="4"/>
      <c r="Y1805" s="4"/>
      <c r="Z1805" s="4"/>
    </row>
    <row r="1806" ht="15.0" hidden="1" customHeight="1">
      <c r="A1806" s="19" t="s">
        <v>13980</v>
      </c>
      <c r="B1806" s="19" t="s">
        <v>13981</v>
      </c>
      <c r="C1806" s="20" t="s">
        <v>13982</v>
      </c>
      <c r="D1806" s="20" t="s">
        <v>261</v>
      </c>
      <c r="E1806" s="20" t="s">
        <v>89</v>
      </c>
      <c r="F1806" s="21">
        <v>1990.0</v>
      </c>
      <c r="G1806" s="21" t="s">
        <v>13983</v>
      </c>
      <c r="H1806" s="23" t="s">
        <v>13984</v>
      </c>
      <c r="I1806" s="21" t="s">
        <v>13985</v>
      </c>
      <c r="J1806" s="24" t="s">
        <v>13986</v>
      </c>
      <c r="K1806" s="19"/>
      <c r="L1806" s="19"/>
      <c r="M1806" s="19" t="s">
        <v>110</v>
      </c>
      <c r="N1806" s="19"/>
      <c r="O1806" s="19"/>
      <c r="P1806" s="19"/>
      <c r="Q1806" s="25" t="s">
        <v>147</v>
      </c>
      <c r="R1806" s="25">
        <v>29.0</v>
      </c>
      <c r="S1806" s="19" t="s">
        <v>101</v>
      </c>
      <c r="T1806" s="19"/>
      <c r="U1806" s="25"/>
      <c r="V1806" s="25"/>
      <c r="W1806" s="4"/>
      <c r="X1806" s="4"/>
      <c r="Y1806" s="4"/>
      <c r="Z1806" s="4"/>
    </row>
    <row r="1807" ht="15.0" hidden="1" customHeight="1">
      <c r="A1807" s="19" t="s">
        <v>13987</v>
      </c>
      <c r="B1807" s="19" t="s">
        <v>13988</v>
      </c>
      <c r="C1807" s="20" t="s">
        <v>115</v>
      </c>
      <c r="D1807" s="20" t="s">
        <v>115</v>
      </c>
      <c r="E1807" s="20" t="s">
        <v>89</v>
      </c>
      <c r="F1807" s="21">
        <v>2013.0</v>
      </c>
      <c r="G1807" s="21" t="s">
        <v>13989</v>
      </c>
      <c r="H1807" s="30" t="s">
        <v>13990</v>
      </c>
      <c r="I1807" s="21" t="s">
        <v>13991</v>
      </c>
      <c r="J1807" s="24" t="s">
        <v>13992</v>
      </c>
      <c r="K1807" s="19" t="s">
        <v>13993</v>
      </c>
      <c r="L1807" s="24" t="s">
        <v>13994</v>
      </c>
      <c r="M1807" s="19" t="s">
        <v>110</v>
      </c>
      <c r="N1807" s="19"/>
      <c r="O1807" s="19" t="s">
        <v>2815</v>
      </c>
      <c r="P1807" s="19" t="s">
        <v>13995</v>
      </c>
      <c r="Q1807" s="25" t="s">
        <v>1088</v>
      </c>
      <c r="R1807" s="25">
        <v>93.0</v>
      </c>
      <c r="S1807" s="19" t="s">
        <v>101</v>
      </c>
      <c r="T1807" s="19"/>
      <c r="U1807" s="25"/>
      <c r="V1807" s="25"/>
      <c r="W1807" s="4"/>
      <c r="X1807" s="4"/>
      <c r="Y1807" s="4"/>
      <c r="Z1807" s="4"/>
    </row>
    <row r="1808" ht="15.0" hidden="1" customHeight="1">
      <c r="A1808" s="19" t="s">
        <v>13996</v>
      </c>
      <c r="B1808" s="19" t="s">
        <v>13997</v>
      </c>
      <c r="C1808" s="21" t="s">
        <v>13949</v>
      </c>
      <c r="D1808" s="26"/>
      <c r="E1808" s="20" t="s">
        <v>1782</v>
      </c>
      <c r="F1808" s="21">
        <v>2010.0</v>
      </c>
      <c r="G1808" s="21" t="s">
        <v>13998</v>
      </c>
      <c r="H1808" s="23" t="s">
        <v>13999</v>
      </c>
      <c r="I1808" s="21" t="s">
        <v>14000</v>
      </c>
      <c r="J1808" s="24" t="s">
        <v>14001</v>
      </c>
      <c r="K1808" s="19"/>
      <c r="L1808" s="19"/>
      <c r="M1808" s="19" t="s">
        <v>110</v>
      </c>
      <c r="N1808" s="19"/>
      <c r="O1808" s="19"/>
      <c r="P1808" s="19"/>
      <c r="Q1808" s="25"/>
      <c r="R1808" s="25"/>
      <c r="S1808" s="19" t="s">
        <v>101</v>
      </c>
      <c r="T1808" s="19"/>
      <c r="U1808" s="25"/>
      <c r="V1808" s="25"/>
      <c r="W1808" s="4"/>
      <c r="X1808" s="4"/>
      <c r="Y1808" s="4"/>
      <c r="Z1808" s="4"/>
    </row>
    <row r="1809" ht="15.0" hidden="1" customHeight="1">
      <c r="A1809" s="19" t="s">
        <v>14002</v>
      </c>
      <c r="B1809" s="19" t="s">
        <v>14003</v>
      </c>
      <c r="C1809" s="20" t="s">
        <v>340</v>
      </c>
      <c r="D1809" s="20" t="s">
        <v>88</v>
      </c>
      <c r="E1809" s="20" t="s">
        <v>89</v>
      </c>
      <c r="F1809" s="21">
        <v>2010.0</v>
      </c>
      <c r="G1809" s="21" t="s">
        <v>14004</v>
      </c>
      <c r="H1809" s="23" t="s">
        <v>14005</v>
      </c>
      <c r="I1809" s="21" t="s">
        <v>14006</v>
      </c>
      <c r="J1809" s="24" t="s">
        <v>14007</v>
      </c>
      <c r="K1809" s="19" t="s">
        <v>14008</v>
      </c>
      <c r="L1809" s="24" t="s">
        <v>14009</v>
      </c>
      <c r="M1809" s="19" t="s">
        <v>110</v>
      </c>
      <c r="N1809" s="19"/>
      <c r="O1809" s="19" t="s">
        <v>975</v>
      </c>
      <c r="P1809" s="19" t="s">
        <v>14010</v>
      </c>
      <c r="Q1809" s="25" t="s">
        <v>5558</v>
      </c>
      <c r="R1809" s="25">
        <v>400.0</v>
      </c>
      <c r="S1809" s="19" t="s">
        <v>159</v>
      </c>
      <c r="T1809" s="19" t="s">
        <v>3308</v>
      </c>
      <c r="U1809" s="38"/>
      <c r="V1809" s="38">
        <v>44050.0</v>
      </c>
      <c r="W1809" s="4"/>
      <c r="X1809" s="4"/>
      <c r="Y1809" s="4"/>
      <c r="Z1809" s="4"/>
    </row>
    <row r="1810" ht="15.0" hidden="1" customHeight="1">
      <c r="A1810" s="19" t="s">
        <v>14011</v>
      </c>
      <c r="B1810" s="19" t="s">
        <v>14012</v>
      </c>
      <c r="C1810" s="20" t="s">
        <v>3619</v>
      </c>
      <c r="D1810" s="20" t="s">
        <v>3620</v>
      </c>
      <c r="E1810" s="20" t="s">
        <v>3621</v>
      </c>
      <c r="F1810" s="21">
        <v>2015.0</v>
      </c>
      <c r="G1810" s="21" t="s">
        <v>14013</v>
      </c>
      <c r="H1810" s="23" t="s">
        <v>14014</v>
      </c>
      <c r="I1810" s="21" t="s">
        <v>14015</v>
      </c>
      <c r="J1810" s="24" t="s">
        <v>14016</v>
      </c>
      <c r="K1810" s="19"/>
      <c r="L1810" s="19"/>
      <c r="M1810" s="19" t="s">
        <v>110</v>
      </c>
      <c r="N1810" s="19"/>
      <c r="O1810" s="19"/>
      <c r="P1810" s="19"/>
      <c r="Q1810" s="25" t="s">
        <v>223</v>
      </c>
      <c r="R1810" s="25">
        <v>34.0</v>
      </c>
      <c r="S1810" s="19" t="s">
        <v>101</v>
      </c>
      <c r="T1810" s="19"/>
      <c r="U1810" s="25"/>
      <c r="V1810" s="25"/>
      <c r="W1810" s="4"/>
      <c r="X1810" s="4"/>
      <c r="Y1810" s="4"/>
      <c r="Z1810" s="4"/>
    </row>
    <row r="1811" ht="15.0" hidden="1" customHeight="1">
      <c r="A1811" s="19" t="s">
        <v>14017</v>
      </c>
      <c r="B1811" s="19" t="s">
        <v>14018</v>
      </c>
      <c r="C1811" s="20" t="s">
        <v>363</v>
      </c>
      <c r="D1811" s="20" t="s">
        <v>364</v>
      </c>
      <c r="E1811" s="20" t="s">
        <v>89</v>
      </c>
      <c r="F1811" s="21">
        <v>2012.0</v>
      </c>
      <c r="G1811" s="21" t="s">
        <v>14019</v>
      </c>
      <c r="H1811" s="23" t="s">
        <v>14020</v>
      </c>
      <c r="I1811" s="21" t="s">
        <v>14021</v>
      </c>
      <c r="J1811" s="24" t="s">
        <v>14022</v>
      </c>
      <c r="K1811" s="19" t="s">
        <v>14023</v>
      </c>
      <c r="L1811" s="24" t="s">
        <v>14024</v>
      </c>
      <c r="M1811" s="19" t="s">
        <v>110</v>
      </c>
      <c r="N1811" s="19"/>
      <c r="O1811" s="19" t="s">
        <v>244</v>
      </c>
      <c r="P1811" s="19" t="s">
        <v>14025</v>
      </c>
      <c r="Q1811" s="25" t="s">
        <v>1059</v>
      </c>
      <c r="R1811" s="25">
        <v>150.0</v>
      </c>
      <c r="S1811" s="19" t="s">
        <v>101</v>
      </c>
      <c r="T1811" s="19"/>
      <c r="U1811" s="25"/>
      <c r="V1811" s="25"/>
      <c r="W1811" s="4"/>
      <c r="X1811" s="4"/>
      <c r="Y1811" s="4"/>
      <c r="Z1811" s="4"/>
    </row>
    <row r="1812" ht="15.0" hidden="1" customHeight="1">
      <c r="A1812" s="19" t="s">
        <v>14026</v>
      </c>
      <c r="B1812" s="19" t="s">
        <v>14026</v>
      </c>
      <c r="C1812" s="20" t="s">
        <v>5914</v>
      </c>
      <c r="D1812" s="20" t="s">
        <v>5914</v>
      </c>
      <c r="E1812" s="20" t="s">
        <v>642</v>
      </c>
      <c r="F1812" s="21">
        <v>2015.0</v>
      </c>
      <c r="G1812" s="21" t="s">
        <v>14027</v>
      </c>
      <c r="H1812" s="23" t="s">
        <v>14028</v>
      </c>
      <c r="I1812" s="21" t="s">
        <v>14029</v>
      </c>
      <c r="J1812" s="24" t="s">
        <v>14030</v>
      </c>
      <c r="K1812" s="19"/>
      <c r="L1812" s="19"/>
      <c r="M1812" s="19" t="s">
        <v>110</v>
      </c>
      <c r="N1812" s="19"/>
      <c r="O1812" s="19" t="s">
        <v>244</v>
      </c>
      <c r="P1812" s="19" t="s">
        <v>14031</v>
      </c>
      <c r="Q1812" s="25" t="s">
        <v>474</v>
      </c>
      <c r="R1812" s="25" t="s">
        <v>112</v>
      </c>
      <c r="S1812" s="19" t="s">
        <v>101</v>
      </c>
      <c r="T1812" s="19"/>
      <c r="U1812" s="25"/>
      <c r="V1812" s="25"/>
      <c r="W1812" s="4"/>
      <c r="X1812" s="4"/>
      <c r="Y1812" s="4"/>
      <c r="Z1812" s="4"/>
    </row>
    <row r="1813" ht="15.0" hidden="1" customHeight="1">
      <c r="A1813" s="19" t="s">
        <v>14032</v>
      </c>
      <c r="B1813" s="19" t="s">
        <v>14032</v>
      </c>
      <c r="C1813" s="20" t="s">
        <v>284</v>
      </c>
      <c r="D1813" s="20" t="s">
        <v>188</v>
      </c>
      <c r="E1813" s="32" t="s">
        <v>89</v>
      </c>
      <c r="F1813" s="21">
        <v>2014.0</v>
      </c>
      <c r="G1813" s="21" t="s">
        <v>14033</v>
      </c>
      <c r="H1813" s="23" t="s">
        <v>14034</v>
      </c>
      <c r="I1813" s="19"/>
      <c r="J1813" s="19"/>
      <c r="K1813" s="19"/>
      <c r="L1813" s="19"/>
      <c r="M1813" s="19" t="s">
        <v>110</v>
      </c>
      <c r="N1813" s="19"/>
      <c r="O1813" s="19" t="s">
        <v>371</v>
      </c>
      <c r="P1813" s="19" t="s">
        <v>9617</v>
      </c>
      <c r="Q1813" s="25"/>
      <c r="R1813" s="25" t="s">
        <v>112</v>
      </c>
      <c r="S1813" s="19" t="s">
        <v>159</v>
      </c>
      <c r="T1813" s="19" t="s">
        <v>14035</v>
      </c>
      <c r="U1813" s="36"/>
      <c r="V1813" s="36">
        <v>43740.0</v>
      </c>
      <c r="W1813" s="4"/>
      <c r="X1813" s="4"/>
      <c r="Y1813" s="4"/>
      <c r="Z1813" s="4"/>
    </row>
    <row r="1814" ht="15.0" customHeight="1">
      <c r="A1814" s="19" t="s">
        <v>14036</v>
      </c>
      <c r="B1814" s="19" t="s">
        <v>14037</v>
      </c>
      <c r="C1814" s="20" t="s">
        <v>163</v>
      </c>
      <c r="D1814" s="20" t="s">
        <v>164</v>
      </c>
      <c r="E1814" s="20" t="s">
        <v>126</v>
      </c>
      <c r="F1814" s="21">
        <v>1988.0</v>
      </c>
      <c r="G1814" s="21" t="s">
        <v>14038</v>
      </c>
      <c r="H1814" s="23" t="s">
        <v>14039</v>
      </c>
      <c r="I1814" s="21" t="s">
        <v>14040</v>
      </c>
      <c r="J1814" s="24" t="s">
        <v>14041</v>
      </c>
      <c r="K1814" s="19"/>
      <c r="L1814" s="19"/>
      <c r="M1814" s="19" t="s">
        <v>96</v>
      </c>
      <c r="N1814" s="19" t="s">
        <v>14042</v>
      </c>
      <c r="O1814" s="19"/>
      <c r="P1814" s="19"/>
      <c r="Q1814" s="25" t="s">
        <v>158</v>
      </c>
      <c r="R1814" s="25">
        <v>124.0</v>
      </c>
      <c r="S1814" s="19" t="s">
        <v>101</v>
      </c>
      <c r="T1814" s="19"/>
      <c r="U1814" s="25"/>
      <c r="V1814" s="25"/>
      <c r="W1814" s="4"/>
      <c r="X1814" s="4"/>
      <c r="Y1814" s="4"/>
      <c r="Z1814" s="4"/>
    </row>
    <row r="1815" ht="15.0" hidden="1" customHeight="1">
      <c r="A1815" s="19" t="s">
        <v>9529</v>
      </c>
      <c r="B1815" s="19" t="s">
        <v>14043</v>
      </c>
      <c r="C1815" s="20" t="s">
        <v>2543</v>
      </c>
      <c r="D1815" s="21" t="s">
        <v>1119</v>
      </c>
      <c r="E1815" s="21" t="s">
        <v>89</v>
      </c>
      <c r="F1815" s="21">
        <v>2011.0</v>
      </c>
      <c r="G1815" s="21" t="s">
        <v>14044</v>
      </c>
      <c r="H1815" s="30" t="s">
        <v>14045</v>
      </c>
      <c r="I1815" s="21" t="s">
        <v>14046</v>
      </c>
      <c r="J1815" s="24" t="s">
        <v>14047</v>
      </c>
      <c r="K1815" s="19" t="s">
        <v>14048</v>
      </c>
      <c r="L1815" s="24" t="s">
        <v>14049</v>
      </c>
      <c r="M1815" s="19" t="s">
        <v>110</v>
      </c>
      <c r="N1815" s="19"/>
      <c r="O1815" s="19" t="s">
        <v>452</v>
      </c>
      <c r="P1815" s="19" t="s">
        <v>1101</v>
      </c>
      <c r="Q1815" s="25" t="s">
        <v>965</v>
      </c>
      <c r="R1815" s="25" t="s">
        <v>1089</v>
      </c>
      <c r="S1815" s="19" t="s">
        <v>101</v>
      </c>
      <c r="T1815" s="19"/>
      <c r="U1815" s="25"/>
      <c r="V1815" s="25"/>
      <c r="W1815" s="4"/>
      <c r="X1815" s="4"/>
      <c r="Y1815" s="4"/>
      <c r="Z1815" s="4"/>
    </row>
    <row r="1816" ht="15.0" hidden="1" customHeight="1">
      <c r="A1816" s="19" t="s">
        <v>14050</v>
      </c>
      <c r="B1816" s="19" t="s">
        <v>14051</v>
      </c>
      <c r="C1816" s="20" t="s">
        <v>115</v>
      </c>
      <c r="D1816" s="20" t="s">
        <v>115</v>
      </c>
      <c r="E1816" s="20" t="s">
        <v>89</v>
      </c>
      <c r="F1816" s="21">
        <v>2016.0</v>
      </c>
      <c r="G1816" s="21" t="s">
        <v>14052</v>
      </c>
      <c r="H1816" s="19"/>
      <c r="I1816" s="21" t="s">
        <v>14053</v>
      </c>
      <c r="J1816" s="24" t="s">
        <v>14054</v>
      </c>
      <c r="K1816" s="19"/>
      <c r="L1816" s="19"/>
      <c r="M1816" s="19" t="s">
        <v>110</v>
      </c>
      <c r="N1816" s="19"/>
      <c r="O1816" s="19" t="s">
        <v>371</v>
      </c>
      <c r="P1816" s="19"/>
      <c r="Q1816" s="25" t="s">
        <v>3545</v>
      </c>
      <c r="R1816" s="25">
        <v>10.0</v>
      </c>
      <c r="S1816" s="19" t="s">
        <v>159</v>
      </c>
      <c r="T1816" s="19" t="s">
        <v>3308</v>
      </c>
      <c r="U1816" s="59"/>
      <c r="V1816" s="59">
        <v>41806.0</v>
      </c>
      <c r="W1816" s="4"/>
      <c r="X1816" s="4"/>
      <c r="Y1816" s="4"/>
      <c r="Z1816" s="4"/>
    </row>
    <row r="1817" ht="15.0" hidden="1" customHeight="1">
      <c r="A1817" s="19" t="s">
        <v>14055</v>
      </c>
      <c r="B1817" s="19" t="s">
        <v>14056</v>
      </c>
      <c r="C1817" s="20" t="s">
        <v>138</v>
      </c>
      <c r="D1817" s="20" t="s">
        <v>139</v>
      </c>
      <c r="E1817" s="20" t="s">
        <v>140</v>
      </c>
      <c r="F1817" s="19"/>
      <c r="G1817" s="21" t="s">
        <v>14057</v>
      </c>
      <c r="H1817" s="19"/>
      <c r="I1817" s="21" t="s">
        <v>14058</v>
      </c>
      <c r="J1817" s="24" t="s">
        <v>14059</v>
      </c>
      <c r="K1817" s="19"/>
      <c r="L1817" s="19"/>
      <c r="M1817" s="19" t="s">
        <v>110</v>
      </c>
      <c r="N1817" s="19"/>
      <c r="O1817" s="19" t="s">
        <v>371</v>
      </c>
      <c r="P1817" s="19"/>
      <c r="Q1817" s="25" t="s">
        <v>234</v>
      </c>
      <c r="R1817" s="25">
        <v>32.0</v>
      </c>
      <c r="S1817" s="19" t="s">
        <v>159</v>
      </c>
      <c r="T1817" s="19" t="s">
        <v>14060</v>
      </c>
      <c r="U1817" s="25"/>
      <c r="V1817" s="25">
        <v>2020.0</v>
      </c>
      <c r="W1817" s="4"/>
      <c r="X1817" s="4"/>
      <c r="Y1817" s="4"/>
      <c r="Z1817" s="4"/>
    </row>
    <row r="1818" ht="15.0" hidden="1" customHeight="1">
      <c r="A1818" s="19" t="s">
        <v>14061</v>
      </c>
      <c r="B1818" s="19" t="s">
        <v>14062</v>
      </c>
      <c r="C1818" s="20" t="s">
        <v>14063</v>
      </c>
      <c r="D1818" s="20" t="s">
        <v>261</v>
      </c>
      <c r="E1818" s="20" t="s">
        <v>89</v>
      </c>
      <c r="F1818" s="21">
        <v>2015.0</v>
      </c>
      <c r="G1818" s="21" t="s">
        <v>14064</v>
      </c>
      <c r="H1818" s="23" t="s">
        <v>14065</v>
      </c>
      <c r="I1818" s="21" t="s">
        <v>14066</v>
      </c>
      <c r="J1818" s="24" t="s">
        <v>14067</v>
      </c>
      <c r="K1818" s="19"/>
      <c r="L1818" s="19"/>
      <c r="M1818" s="19" t="s">
        <v>110</v>
      </c>
      <c r="N1818" s="19"/>
      <c r="O1818" s="19" t="s">
        <v>371</v>
      </c>
      <c r="P1818" s="19" t="s">
        <v>672</v>
      </c>
      <c r="Q1818" s="25" t="s">
        <v>158</v>
      </c>
      <c r="R1818" s="25">
        <v>37.0</v>
      </c>
      <c r="S1818" s="19" t="s">
        <v>101</v>
      </c>
      <c r="T1818" s="19"/>
      <c r="U1818" s="25"/>
      <c r="V1818" s="25"/>
      <c r="W1818" s="4"/>
      <c r="X1818" s="4"/>
      <c r="Y1818" s="4"/>
      <c r="Z1818" s="4"/>
    </row>
    <row r="1819" ht="15.0" hidden="1" customHeight="1">
      <c r="A1819" s="19" t="s">
        <v>14068</v>
      </c>
      <c r="B1819" s="19" t="s">
        <v>14069</v>
      </c>
      <c r="C1819" s="20" t="s">
        <v>6305</v>
      </c>
      <c r="D1819" s="26"/>
      <c r="E1819" s="20" t="s">
        <v>1340</v>
      </c>
      <c r="F1819" s="21">
        <v>2015.0</v>
      </c>
      <c r="G1819" s="21" t="s">
        <v>14070</v>
      </c>
      <c r="H1819" s="23" t="s">
        <v>14071</v>
      </c>
      <c r="I1819" s="21" t="s">
        <v>14072</v>
      </c>
      <c r="J1819" s="24" t="s">
        <v>14073</v>
      </c>
      <c r="K1819" s="19" t="s">
        <v>14074</v>
      </c>
      <c r="L1819" s="24" t="s">
        <v>14075</v>
      </c>
      <c r="M1819" s="19" t="s">
        <v>110</v>
      </c>
      <c r="N1819" s="19"/>
      <c r="O1819" s="19" t="s">
        <v>133</v>
      </c>
      <c r="P1819" s="52">
        <v>50000.0</v>
      </c>
      <c r="Q1819" s="25" t="s">
        <v>14076</v>
      </c>
      <c r="R1819" s="25">
        <v>26.0</v>
      </c>
      <c r="S1819" s="19" t="s">
        <v>101</v>
      </c>
      <c r="T1819" s="19"/>
      <c r="U1819" s="25"/>
      <c r="V1819" s="25"/>
      <c r="W1819" s="4"/>
      <c r="X1819" s="4"/>
      <c r="Y1819" s="4"/>
      <c r="Z1819" s="4"/>
    </row>
    <row r="1820" ht="15.0" hidden="1" customHeight="1">
      <c r="A1820" s="19" t="s">
        <v>14077</v>
      </c>
      <c r="B1820" s="19" t="s">
        <v>14078</v>
      </c>
      <c r="C1820" s="20" t="s">
        <v>87</v>
      </c>
      <c r="D1820" s="20" t="s">
        <v>88</v>
      </c>
      <c r="E1820" s="20" t="s">
        <v>89</v>
      </c>
      <c r="F1820" s="21">
        <v>2005.0</v>
      </c>
      <c r="G1820" s="21" t="s">
        <v>14079</v>
      </c>
      <c r="H1820" s="30" t="s">
        <v>14080</v>
      </c>
      <c r="I1820" s="21" t="s">
        <v>14081</v>
      </c>
      <c r="J1820" s="24" t="s">
        <v>14082</v>
      </c>
      <c r="K1820" s="19" t="s">
        <v>590</v>
      </c>
      <c r="L1820" s="24" t="s">
        <v>14083</v>
      </c>
      <c r="M1820" s="19" t="s">
        <v>110</v>
      </c>
      <c r="N1820" s="19"/>
      <c r="O1820" s="19" t="s">
        <v>2327</v>
      </c>
      <c r="P1820" s="19" t="s">
        <v>12276</v>
      </c>
      <c r="Q1820" s="25" t="s">
        <v>14084</v>
      </c>
      <c r="R1820" s="25">
        <v>165.0</v>
      </c>
      <c r="S1820" s="19" t="s">
        <v>159</v>
      </c>
      <c r="T1820" s="19" t="s">
        <v>14085</v>
      </c>
      <c r="U1820" s="25"/>
      <c r="V1820" s="25">
        <v>2018.0</v>
      </c>
      <c r="W1820" s="4"/>
      <c r="X1820" s="4"/>
      <c r="Y1820" s="4"/>
      <c r="Z1820" s="4"/>
    </row>
    <row r="1821" ht="15.0" hidden="1" customHeight="1">
      <c r="A1821" s="19" t="s">
        <v>14086</v>
      </c>
      <c r="B1821" s="19" t="s">
        <v>14087</v>
      </c>
      <c r="C1821" s="20" t="s">
        <v>1655</v>
      </c>
      <c r="D1821" s="20" t="s">
        <v>753</v>
      </c>
      <c r="E1821" s="20" t="s">
        <v>89</v>
      </c>
      <c r="F1821" s="21">
        <v>2010.0</v>
      </c>
      <c r="G1821" s="21" t="s">
        <v>14088</v>
      </c>
      <c r="H1821" s="23" t="s">
        <v>14089</v>
      </c>
      <c r="I1821" s="21" t="s">
        <v>14090</v>
      </c>
      <c r="J1821" s="24" t="s">
        <v>14091</v>
      </c>
      <c r="K1821" s="19"/>
      <c r="L1821" s="19"/>
      <c r="M1821" s="19" t="s">
        <v>110</v>
      </c>
      <c r="N1821" s="19"/>
      <c r="O1821" s="19"/>
      <c r="P1821" s="19"/>
      <c r="Q1821" s="25" t="s">
        <v>474</v>
      </c>
      <c r="R1821" s="25">
        <v>30.0</v>
      </c>
      <c r="S1821" s="19" t="s">
        <v>101</v>
      </c>
      <c r="T1821" s="19"/>
      <c r="U1821" s="25"/>
      <c r="V1821" s="25"/>
      <c r="W1821" s="4"/>
      <c r="X1821" s="4"/>
      <c r="Y1821" s="4"/>
      <c r="Z1821" s="4"/>
    </row>
    <row r="1822" ht="15.0" hidden="1" customHeight="1">
      <c r="A1822" s="19" t="s">
        <v>14092</v>
      </c>
      <c r="B1822" s="19" t="s">
        <v>14093</v>
      </c>
      <c r="C1822" s="20" t="s">
        <v>14094</v>
      </c>
      <c r="D1822" s="20" t="s">
        <v>364</v>
      </c>
      <c r="E1822" s="20" t="s">
        <v>89</v>
      </c>
      <c r="F1822" s="21">
        <v>2017.0</v>
      </c>
      <c r="G1822" s="21" t="s">
        <v>14095</v>
      </c>
      <c r="H1822" s="23" t="s">
        <v>14096</v>
      </c>
      <c r="I1822" s="19"/>
      <c r="J1822" s="19"/>
      <c r="K1822" s="19"/>
      <c r="L1822" s="19"/>
      <c r="M1822" s="19" t="s">
        <v>110</v>
      </c>
      <c r="N1822" s="19"/>
      <c r="O1822" s="19"/>
      <c r="P1822" s="19"/>
      <c r="Q1822" s="25" t="s">
        <v>3809</v>
      </c>
      <c r="R1822" s="25">
        <v>178.0</v>
      </c>
      <c r="S1822" s="19" t="s">
        <v>101</v>
      </c>
      <c r="T1822" s="19"/>
      <c r="U1822" s="25"/>
      <c r="V1822" s="25"/>
      <c r="W1822" s="4"/>
      <c r="X1822" s="4"/>
      <c r="Y1822" s="4"/>
      <c r="Z1822" s="4"/>
    </row>
    <row r="1823" ht="15.0" hidden="1" customHeight="1">
      <c r="A1823" s="19" t="s">
        <v>14097</v>
      </c>
      <c r="B1823" s="19" t="s">
        <v>14098</v>
      </c>
      <c r="C1823" s="20" t="s">
        <v>2084</v>
      </c>
      <c r="D1823" s="20" t="s">
        <v>1119</v>
      </c>
      <c r="E1823" s="20" t="s">
        <v>89</v>
      </c>
      <c r="F1823" s="21">
        <v>2013.0</v>
      </c>
      <c r="G1823" s="21" t="s">
        <v>14099</v>
      </c>
      <c r="H1823" s="23" t="s">
        <v>14100</v>
      </c>
      <c r="I1823" s="21" t="s">
        <v>14101</v>
      </c>
      <c r="J1823" s="24" t="s">
        <v>14102</v>
      </c>
      <c r="K1823" s="19" t="s">
        <v>14103</v>
      </c>
      <c r="L1823" s="24" t="s">
        <v>14104</v>
      </c>
      <c r="M1823" s="19" t="s">
        <v>110</v>
      </c>
      <c r="N1823" s="19"/>
      <c r="O1823" s="19" t="s">
        <v>407</v>
      </c>
      <c r="P1823" s="19" t="s">
        <v>14105</v>
      </c>
      <c r="Q1823" s="25" t="s">
        <v>711</v>
      </c>
      <c r="R1823" s="25">
        <v>100.0</v>
      </c>
      <c r="S1823" s="19" t="s">
        <v>101</v>
      </c>
      <c r="T1823" s="19"/>
      <c r="U1823" s="25"/>
      <c r="V1823" s="25"/>
      <c r="W1823" s="4"/>
      <c r="X1823" s="4"/>
      <c r="Y1823" s="4"/>
      <c r="Z1823" s="4"/>
    </row>
    <row r="1824" ht="15.0" hidden="1" customHeight="1">
      <c r="A1824" s="19" t="s">
        <v>14106</v>
      </c>
      <c r="B1824" s="19"/>
      <c r="C1824" s="20" t="s">
        <v>14107</v>
      </c>
      <c r="D1824" s="20" t="s">
        <v>364</v>
      </c>
      <c r="E1824" s="20" t="s">
        <v>89</v>
      </c>
      <c r="F1824" s="21">
        <v>2014.0</v>
      </c>
      <c r="G1824" s="21" t="s">
        <v>14108</v>
      </c>
      <c r="H1824" s="23" t="s">
        <v>14109</v>
      </c>
      <c r="I1824" s="21" t="s">
        <v>14110</v>
      </c>
      <c r="J1824" s="24" t="s">
        <v>14111</v>
      </c>
      <c r="K1824" s="19" t="s">
        <v>3157</v>
      </c>
      <c r="L1824" s="19"/>
      <c r="M1824" s="19" t="s">
        <v>110</v>
      </c>
      <c r="N1824" s="19"/>
      <c r="O1824" s="19"/>
      <c r="P1824" s="19"/>
      <c r="Q1824" s="25" t="s">
        <v>212</v>
      </c>
      <c r="R1824" s="25">
        <v>8.0</v>
      </c>
      <c r="S1824" s="19" t="s">
        <v>101</v>
      </c>
      <c r="T1824" s="19"/>
      <c r="U1824" s="25"/>
      <c r="V1824" s="25"/>
      <c r="W1824" s="4"/>
      <c r="X1824" s="4"/>
      <c r="Y1824" s="4"/>
      <c r="Z1824" s="4"/>
    </row>
    <row r="1825" ht="15.0" hidden="1" customHeight="1">
      <c r="A1825" s="19" t="s">
        <v>14112</v>
      </c>
      <c r="B1825" s="19" t="s">
        <v>14113</v>
      </c>
      <c r="C1825" s="20" t="s">
        <v>10886</v>
      </c>
      <c r="D1825" s="20" t="s">
        <v>88</v>
      </c>
      <c r="E1825" s="20" t="s">
        <v>89</v>
      </c>
      <c r="F1825" s="21">
        <v>2009.0</v>
      </c>
      <c r="G1825" s="21" t="s">
        <v>14114</v>
      </c>
      <c r="H1825" s="23" t="s">
        <v>14115</v>
      </c>
      <c r="I1825" s="21" t="s">
        <v>14116</v>
      </c>
      <c r="J1825" s="24" t="s">
        <v>14117</v>
      </c>
      <c r="K1825" s="19" t="s">
        <v>14118</v>
      </c>
      <c r="L1825" s="24" t="s">
        <v>14119</v>
      </c>
      <c r="M1825" s="19" t="s">
        <v>110</v>
      </c>
      <c r="N1825" s="19"/>
      <c r="O1825" s="19" t="s">
        <v>731</v>
      </c>
      <c r="P1825" s="19" t="s">
        <v>4439</v>
      </c>
      <c r="Q1825" s="25" t="s">
        <v>158</v>
      </c>
      <c r="R1825" s="25">
        <v>38.0</v>
      </c>
      <c r="S1825" s="19" t="s">
        <v>101</v>
      </c>
      <c r="T1825" s="19"/>
      <c r="U1825" s="25"/>
      <c r="V1825" s="25"/>
      <c r="W1825" s="4"/>
      <c r="X1825" s="4"/>
      <c r="Y1825" s="4"/>
      <c r="Z1825" s="4"/>
    </row>
    <row r="1826" ht="15.0" hidden="1" customHeight="1">
      <c r="A1826" s="19" t="s">
        <v>14120</v>
      </c>
      <c r="B1826" s="19" t="s">
        <v>14121</v>
      </c>
      <c r="C1826" s="20" t="s">
        <v>8314</v>
      </c>
      <c r="D1826" s="20" t="s">
        <v>352</v>
      </c>
      <c r="E1826" s="20" t="s">
        <v>89</v>
      </c>
      <c r="F1826" s="21">
        <v>2014.0</v>
      </c>
      <c r="G1826" s="21" t="s">
        <v>14122</v>
      </c>
      <c r="H1826" s="23" t="s">
        <v>14123</v>
      </c>
      <c r="I1826" s="21" t="s">
        <v>14124</v>
      </c>
      <c r="J1826" s="24" t="s">
        <v>14125</v>
      </c>
      <c r="K1826" s="19" t="s">
        <v>14126</v>
      </c>
      <c r="L1826" s="24" t="s">
        <v>14127</v>
      </c>
      <c r="M1826" s="19" t="s">
        <v>110</v>
      </c>
      <c r="N1826" s="19"/>
      <c r="O1826" s="19" t="s">
        <v>264</v>
      </c>
      <c r="P1826" s="19" t="s">
        <v>2890</v>
      </c>
      <c r="Q1826" s="25" t="s">
        <v>203</v>
      </c>
      <c r="R1826" s="25">
        <v>13.0</v>
      </c>
      <c r="S1826" s="19" t="s">
        <v>101</v>
      </c>
      <c r="T1826" s="19"/>
      <c r="U1826" s="25"/>
      <c r="V1826" s="25"/>
      <c r="W1826" s="4"/>
      <c r="X1826" s="4"/>
      <c r="Y1826" s="4"/>
      <c r="Z1826" s="4"/>
    </row>
    <row r="1827" ht="15.0" hidden="1" customHeight="1">
      <c r="A1827" s="19" t="s">
        <v>14128</v>
      </c>
      <c r="B1827" s="19" t="s">
        <v>14129</v>
      </c>
      <c r="C1827" s="20" t="s">
        <v>207</v>
      </c>
      <c r="D1827" s="20" t="s">
        <v>887</v>
      </c>
      <c r="E1827" s="20" t="s">
        <v>89</v>
      </c>
      <c r="F1827" s="21">
        <v>1996.0</v>
      </c>
      <c r="G1827" s="21" t="s">
        <v>14130</v>
      </c>
      <c r="H1827" s="23" t="s">
        <v>14131</v>
      </c>
      <c r="I1827" s="21" t="s">
        <v>14132</v>
      </c>
      <c r="J1827" s="24" t="s">
        <v>14133</v>
      </c>
      <c r="K1827" s="19" t="s">
        <v>14134</v>
      </c>
      <c r="L1827" s="24" t="s">
        <v>14135</v>
      </c>
      <c r="M1827" s="19" t="s">
        <v>110</v>
      </c>
      <c r="N1827" s="19"/>
      <c r="O1827" s="19" t="s">
        <v>264</v>
      </c>
      <c r="P1827" s="19" t="s">
        <v>5803</v>
      </c>
      <c r="Q1827" s="25" t="s">
        <v>2478</v>
      </c>
      <c r="R1827" s="25">
        <v>500.0</v>
      </c>
      <c r="S1827" s="19" t="s">
        <v>101</v>
      </c>
      <c r="T1827" s="19"/>
      <c r="U1827" s="25"/>
      <c r="V1827" s="25"/>
      <c r="W1827" s="4"/>
      <c r="X1827" s="4"/>
      <c r="Y1827" s="4"/>
      <c r="Z1827" s="4"/>
    </row>
    <row r="1828" ht="15.0" hidden="1" customHeight="1">
      <c r="A1828" s="19" t="s">
        <v>14136</v>
      </c>
      <c r="B1828" s="19" t="s">
        <v>14137</v>
      </c>
      <c r="C1828" s="20" t="s">
        <v>388</v>
      </c>
      <c r="D1828" s="20" t="s">
        <v>88</v>
      </c>
      <c r="E1828" s="20" t="s">
        <v>89</v>
      </c>
      <c r="F1828" s="21">
        <v>1997.0</v>
      </c>
      <c r="G1828" s="21" t="s">
        <v>14138</v>
      </c>
      <c r="H1828" s="30" t="s">
        <v>14139</v>
      </c>
      <c r="I1828" s="21" t="s">
        <v>14140</v>
      </c>
      <c r="J1828" s="24" t="s">
        <v>14141</v>
      </c>
      <c r="K1828" s="19" t="s">
        <v>14142</v>
      </c>
      <c r="L1828" s="24" t="s">
        <v>14143</v>
      </c>
      <c r="M1828" s="19" t="s">
        <v>110</v>
      </c>
      <c r="N1828" s="19"/>
      <c r="O1828" s="19"/>
      <c r="P1828" s="19"/>
      <c r="Q1828" s="25" t="s">
        <v>1966</v>
      </c>
      <c r="R1828" s="29">
        <v>4200.0</v>
      </c>
      <c r="S1828" s="19" t="s">
        <v>159</v>
      </c>
      <c r="T1828" s="19" t="s">
        <v>7785</v>
      </c>
      <c r="U1828" s="36"/>
      <c r="V1828" s="36">
        <v>41978.0</v>
      </c>
      <c r="W1828" s="4"/>
      <c r="X1828" s="4"/>
      <c r="Y1828" s="4"/>
      <c r="Z1828" s="4"/>
    </row>
    <row r="1829" ht="15.0" hidden="1" customHeight="1">
      <c r="A1829" s="19" t="s">
        <v>14144</v>
      </c>
      <c r="B1829" s="19" t="s">
        <v>14145</v>
      </c>
      <c r="C1829" s="20" t="s">
        <v>340</v>
      </c>
      <c r="D1829" s="20" t="s">
        <v>88</v>
      </c>
      <c r="E1829" s="20" t="s">
        <v>89</v>
      </c>
      <c r="F1829" s="21">
        <v>2016.0</v>
      </c>
      <c r="G1829" s="21" t="s">
        <v>14146</v>
      </c>
      <c r="H1829" s="23" t="s">
        <v>14147</v>
      </c>
      <c r="I1829" s="21" t="s">
        <v>14148</v>
      </c>
      <c r="J1829" s="24" t="s">
        <v>14149</v>
      </c>
      <c r="K1829" s="19" t="s">
        <v>14150</v>
      </c>
      <c r="L1829" s="24" t="s">
        <v>14151</v>
      </c>
      <c r="M1829" s="19" t="s">
        <v>110</v>
      </c>
      <c r="N1829" s="19"/>
      <c r="O1829" s="19" t="s">
        <v>731</v>
      </c>
      <c r="P1829" s="19" t="s">
        <v>4618</v>
      </c>
      <c r="Q1829" s="25" t="s">
        <v>4676</v>
      </c>
      <c r="R1829" s="25">
        <v>73.0</v>
      </c>
      <c r="S1829" s="19" t="s">
        <v>101</v>
      </c>
      <c r="T1829" s="19"/>
      <c r="U1829" s="25"/>
      <c r="V1829" s="25"/>
      <c r="W1829" s="4"/>
      <c r="X1829" s="4"/>
      <c r="Y1829" s="4"/>
      <c r="Z1829" s="4"/>
    </row>
    <row r="1830" ht="15.0" hidden="1" customHeight="1">
      <c r="A1830" s="19" t="s">
        <v>14152</v>
      </c>
      <c r="B1830" s="19" t="s">
        <v>14152</v>
      </c>
      <c r="C1830" s="20" t="s">
        <v>388</v>
      </c>
      <c r="D1830" s="20" t="s">
        <v>88</v>
      </c>
      <c r="E1830" s="20" t="s">
        <v>89</v>
      </c>
      <c r="F1830" s="21">
        <v>2011.0</v>
      </c>
      <c r="G1830" s="21" t="s">
        <v>14153</v>
      </c>
      <c r="H1830" s="23" t="s">
        <v>14154</v>
      </c>
      <c r="I1830" s="21" t="s">
        <v>14155</v>
      </c>
      <c r="J1830" s="24" t="s">
        <v>14156</v>
      </c>
      <c r="K1830" s="19"/>
      <c r="L1830" s="19"/>
      <c r="M1830" s="19" t="s">
        <v>110</v>
      </c>
      <c r="N1830" s="19"/>
      <c r="O1830" s="19" t="s">
        <v>371</v>
      </c>
      <c r="P1830" s="19" t="s">
        <v>14157</v>
      </c>
      <c r="Q1830" s="25" t="s">
        <v>1271</v>
      </c>
      <c r="R1830" s="25">
        <v>14000.0</v>
      </c>
      <c r="S1830" s="19" t="s">
        <v>159</v>
      </c>
      <c r="T1830" s="19" t="s">
        <v>2381</v>
      </c>
      <c r="U1830" s="38"/>
      <c r="V1830" s="38">
        <v>43839.0</v>
      </c>
      <c r="W1830" s="4"/>
      <c r="X1830" s="4"/>
      <c r="Y1830" s="4"/>
      <c r="Z1830" s="4"/>
    </row>
    <row r="1831" ht="15.0" hidden="1" customHeight="1">
      <c r="A1831" s="19" t="s">
        <v>14158</v>
      </c>
      <c r="B1831" s="19" t="s">
        <v>14158</v>
      </c>
      <c r="C1831" s="20" t="s">
        <v>7044</v>
      </c>
      <c r="D1831" s="20" t="s">
        <v>88</v>
      </c>
      <c r="E1831" s="20" t="s">
        <v>89</v>
      </c>
      <c r="F1831" s="22">
        <v>41153.0</v>
      </c>
      <c r="G1831" s="21" t="s">
        <v>14159</v>
      </c>
      <c r="H1831" s="23" t="s">
        <v>14160</v>
      </c>
      <c r="I1831" s="21" t="s">
        <v>14161</v>
      </c>
      <c r="J1831" s="24" t="s">
        <v>14162</v>
      </c>
      <c r="K1831" s="19"/>
      <c r="L1831" s="19"/>
      <c r="M1831" s="19" t="s">
        <v>110</v>
      </c>
      <c r="N1831" s="19"/>
      <c r="O1831" s="19"/>
      <c r="P1831" s="19"/>
      <c r="Q1831" s="25" t="s">
        <v>1928</v>
      </c>
      <c r="R1831" s="25">
        <v>28.0</v>
      </c>
      <c r="S1831" s="19" t="s">
        <v>101</v>
      </c>
      <c r="T1831" s="19"/>
      <c r="U1831" s="25"/>
      <c r="V1831" s="25"/>
      <c r="W1831" s="4"/>
      <c r="X1831" s="4"/>
      <c r="Y1831" s="4"/>
      <c r="Z1831" s="4"/>
    </row>
    <row r="1832" ht="15.0" hidden="1" customHeight="1">
      <c r="A1832" s="19" t="s">
        <v>14163</v>
      </c>
      <c r="B1832" s="19" t="s">
        <v>14164</v>
      </c>
      <c r="C1832" s="20" t="s">
        <v>11901</v>
      </c>
      <c r="D1832" s="21" t="s">
        <v>11902</v>
      </c>
      <c r="E1832" s="20" t="s">
        <v>140</v>
      </c>
      <c r="F1832" s="21">
        <v>2007.0</v>
      </c>
      <c r="G1832" s="21" t="s">
        <v>14165</v>
      </c>
      <c r="H1832" s="23" t="s">
        <v>14166</v>
      </c>
      <c r="I1832" s="21" t="s">
        <v>14167</v>
      </c>
      <c r="J1832" s="24" t="s">
        <v>14168</v>
      </c>
      <c r="K1832" s="44" t="s">
        <v>14169</v>
      </c>
      <c r="L1832" s="24" t="s">
        <v>14170</v>
      </c>
      <c r="M1832" s="19" t="s">
        <v>110</v>
      </c>
      <c r="N1832" s="19"/>
      <c r="O1832" s="19" t="s">
        <v>264</v>
      </c>
      <c r="P1832" s="19" t="s">
        <v>14171</v>
      </c>
      <c r="Q1832" s="25"/>
      <c r="R1832" s="35" t="s">
        <v>3626</v>
      </c>
      <c r="S1832" s="19" t="s">
        <v>159</v>
      </c>
      <c r="T1832" s="19" t="s">
        <v>14172</v>
      </c>
      <c r="U1832" s="25"/>
      <c r="V1832" s="25"/>
      <c r="W1832" s="4"/>
      <c r="X1832" s="4"/>
      <c r="Y1832" s="4"/>
      <c r="Z1832" s="4"/>
    </row>
    <row r="1833" ht="15.0" hidden="1" customHeight="1">
      <c r="A1833" s="19" t="s">
        <v>14173</v>
      </c>
      <c r="B1833" s="19" t="s">
        <v>14173</v>
      </c>
      <c r="C1833" s="20" t="s">
        <v>9551</v>
      </c>
      <c r="D1833" s="20" t="s">
        <v>9551</v>
      </c>
      <c r="E1833" s="20" t="s">
        <v>305</v>
      </c>
      <c r="F1833" s="21">
        <v>2006.0</v>
      </c>
      <c r="G1833" s="21" t="s">
        <v>14174</v>
      </c>
      <c r="H1833" s="23" t="s">
        <v>14175</v>
      </c>
      <c r="I1833" s="21" t="s">
        <v>14176</v>
      </c>
      <c r="J1833" s="24" t="s">
        <v>14177</v>
      </c>
      <c r="K1833" s="19" t="s">
        <v>14178</v>
      </c>
      <c r="L1833" s="24" t="s">
        <v>14179</v>
      </c>
      <c r="M1833" s="19" t="s">
        <v>110</v>
      </c>
      <c r="N1833" s="19"/>
      <c r="O1833" s="19" t="s">
        <v>591</v>
      </c>
      <c r="P1833" s="19" t="s">
        <v>14180</v>
      </c>
      <c r="Q1833" s="25"/>
      <c r="R1833" s="25">
        <v>65.0</v>
      </c>
      <c r="S1833" s="19" t="s">
        <v>159</v>
      </c>
      <c r="T1833" s="19" t="s">
        <v>14181</v>
      </c>
      <c r="U1833" s="25"/>
      <c r="V1833" s="25"/>
      <c r="W1833" s="4"/>
      <c r="X1833" s="4"/>
      <c r="Y1833" s="4"/>
      <c r="Z1833" s="4"/>
    </row>
    <row r="1834" ht="15.0" hidden="1" customHeight="1">
      <c r="A1834" s="19" t="s">
        <v>14182</v>
      </c>
      <c r="B1834" s="19" t="s">
        <v>14182</v>
      </c>
      <c r="C1834" s="20" t="s">
        <v>14183</v>
      </c>
      <c r="D1834" s="20" t="s">
        <v>14184</v>
      </c>
      <c r="E1834" s="20" t="s">
        <v>140</v>
      </c>
      <c r="F1834" s="21">
        <v>2009.0</v>
      </c>
      <c r="G1834" s="21" t="s">
        <v>14185</v>
      </c>
      <c r="H1834" s="23" t="s">
        <v>14186</v>
      </c>
      <c r="I1834" s="21" t="s">
        <v>14187</v>
      </c>
      <c r="J1834" s="24" t="s">
        <v>14188</v>
      </c>
      <c r="K1834" s="44" t="s">
        <v>14189</v>
      </c>
      <c r="L1834" s="19"/>
      <c r="M1834" s="19" t="s">
        <v>110</v>
      </c>
      <c r="N1834" s="19"/>
      <c r="O1834" s="19"/>
      <c r="P1834" s="19"/>
      <c r="Q1834" s="25"/>
      <c r="R1834" s="25"/>
      <c r="S1834" s="19"/>
      <c r="T1834" s="19"/>
      <c r="U1834" s="25"/>
      <c r="V1834" s="25"/>
      <c r="W1834" s="4"/>
      <c r="X1834" s="4"/>
      <c r="Y1834" s="4"/>
      <c r="Z1834" s="4"/>
    </row>
    <row r="1835" ht="15.0" customHeight="1">
      <c r="A1835" s="19" t="s">
        <v>14190</v>
      </c>
      <c r="B1835" s="19" t="s">
        <v>14191</v>
      </c>
      <c r="C1835" s="20" t="s">
        <v>14192</v>
      </c>
      <c r="D1835" s="20" t="s">
        <v>413</v>
      </c>
      <c r="E1835" s="20" t="s">
        <v>89</v>
      </c>
      <c r="F1835" s="21">
        <v>1984.0</v>
      </c>
      <c r="G1835" s="21" t="s">
        <v>14193</v>
      </c>
      <c r="H1835" s="23" t="s">
        <v>14194</v>
      </c>
      <c r="I1835" s="21" t="s">
        <v>14195</v>
      </c>
      <c r="J1835" s="24" t="s">
        <v>14196</v>
      </c>
      <c r="K1835" s="19" t="s">
        <v>14197</v>
      </c>
      <c r="L1835" s="24" t="s">
        <v>14198</v>
      </c>
      <c r="M1835" s="19" t="s">
        <v>96</v>
      </c>
      <c r="N1835" s="19" t="s">
        <v>14199</v>
      </c>
      <c r="O1835" s="19" t="s">
        <v>98</v>
      </c>
      <c r="P1835" s="19" t="s">
        <v>14200</v>
      </c>
      <c r="Q1835" s="29" t="s">
        <v>14201</v>
      </c>
      <c r="R1835" s="29">
        <v>22000.0</v>
      </c>
      <c r="S1835" s="19" t="s">
        <v>101</v>
      </c>
      <c r="T1835" s="19"/>
      <c r="U1835" s="25"/>
      <c r="V1835" s="25"/>
      <c r="W1835" s="4"/>
      <c r="X1835" s="4"/>
      <c r="Y1835" s="4"/>
      <c r="Z1835" s="4"/>
    </row>
    <row r="1836" ht="15.0" hidden="1" customHeight="1">
      <c r="A1836" s="19" t="s">
        <v>14202</v>
      </c>
      <c r="B1836" s="19" t="s">
        <v>14202</v>
      </c>
      <c r="C1836" s="33" t="s">
        <v>177</v>
      </c>
      <c r="D1836" s="32" t="s">
        <v>164</v>
      </c>
      <c r="E1836" s="32" t="s">
        <v>126</v>
      </c>
      <c r="F1836" s="21">
        <v>2005.0</v>
      </c>
      <c r="G1836" s="21" t="s">
        <v>14203</v>
      </c>
      <c r="H1836" s="23" t="s">
        <v>14204</v>
      </c>
      <c r="I1836" s="21" t="s">
        <v>13320</v>
      </c>
      <c r="J1836" s="24" t="s">
        <v>14205</v>
      </c>
      <c r="K1836" s="19" t="s">
        <v>14206</v>
      </c>
      <c r="L1836" s="24" t="s">
        <v>14207</v>
      </c>
      <c r="M1836" s="19" t="s">
        <v>110</v>
      </c>
      <c r="N1836" s="19"/>
      <c r="O1836" s="19" t="s">
        <v>264</v>
      </c>
      <c r="P1836" s="19" t="s">
        <v>14208</v>
      </c>
      <c r="Q1836" s="25" t="s">
        <v>445</v>
      </c>
      <c r="R1836" s="25" t="s">
        <v>3626</v>
      </c>
      <c r="S1836" s="19" t="s">
        <v>159</v>
      </c>
      <c r="T1836" s="19" t="s">
        <v>2150</v>
      </c>
      <c r="U1836" s="25"/>
      <c r="V1836" s="25"/>
      <c r="W1836" s="4"/>
      <c r="X1836" s="4"/>
      <c r="Y1836" s="4"/>
      <c r="Z1836" s="4"/>
    </row>
    <row r="1837" ht="15.0" hidden="1" customHeight="1">
      <c r="A1837" s="19" t="s">
        <v>14209</v>
      </c>
      <c r="B1837" s="19" t="s">
        <v>14210</v>
      </c>
      <c r="C1837" s="20" t="s">
        <v>163</v>
      </c>
      <c r="D1837" s="20" t="s">
        <v>164</v>
      </c>
      <c r="E1837" s="20" t="s">
        <v>126</v>
      </c>
      <c r="F1837" s="21">
        <v>2008.0</v>
      </c>
      <c r="G1837" s="21" t="s">
        <v>14211</v>
      </c>
      <c r="H1837" s="23" t="s">
        <v>14212</v>
      </c>
      <c r="I1837" s="21" t="s">
        <v>14213</v>
      </c>
      <c r="J1837" s="24" t="s">
        <v>14214</v>
      </c>
      <c r="K1837" s="19"/>
      <c r="L1837" s="19"/>
      <c r="M1837" s="19" t="s">
        <v>110</v>
      </c>
      <c r="N1837" s="19"/>
      <c r="O1837" s="19"/>
      <c r="P1837" s="19"/>
      <c r="Q1837" s="25" t="s">
        <v>147</v>
      </c>
      <c r="R1837" s="25">
        <v>53.0</v>
      </c>
      <c r="S1837" s="19" t="s">
        <v>101</v>
      </c>
      <c r="T1837" s="19"/>
      <c r="U1837" s="25"/>
      <c r="V1837" s="25"/>
      <c r="W1837" s="4"/>
      <c r="X1837" s="4"/>
      <c r="Y1837" s="4"/>
      <c r="Z1837" s="4"/>
    </row>
    <row r="1838" ht="15.0" hidden="1" customHeight="1">
      <c r="A1838" s="19" t="s">
        <v>14215</v>
      </c>
      <c r="B1838" s="19" t="s">
        <v>14216</v>
      </c>
      <c r="C1838" s="20" t="s">
        <v>8377</v>
      </c>
      <c r="D1838" s="20" t="s">
        <v>1094</v>
      </c>
      <c r="E1838" s="20" t="s">
        <v>151</v>
      </c>
      <c r="F1838" s="21">
        <v>2018.0</v>
      </c>
      <c r="G1838" s="21" t="s">
        <v>14217</v>
      </c>
      <c r="H1838" s="23" t="s">
        <v>14218</v>
      </c>
      <c r="I1838" s="21" t="s">
        <v>14219</v>
      </c>
      <c r="J1838" s="24" t="s">
        <v>14220</v>
      </c>
      <c r="K1838" s="19" t="s">
        <v>14221</v>
      </c>
      <c r="L1838" s="24" t="s">
        <v>14222</v>
      </c>
      <c r="M1838" s="19" t="s">
        <v>110</v>
      </c>
      <c r="N1838" s="19"/>
      <c r="O1838" s="19" t="s">
        <v>731</v>
      </c>
      <c r="P1838" s="19" t="s">
        <v>14223</v>
      </c>
      <c r="Q1838" s="25" t="s">
        <v>14224</v>
      </c>
      <c r="R1838" s="25" t="s">
        <v>112</v>
      </c>
      <c r="S1838" s="19" t="s">
        <v>101</v>
      </c>
      <c r="T1838" s="19"/>
      <c r="U1838" s="25"/>
      <c r="V1838" s="25"/>
      <c r="W1838" s="4"/>
      <c r="X1838" s="4"/>
      <c r="Y1838" s="4"/>
      <c r="Z1838" s="4"/>
    </row>
    <row r="1839" ht="15.0" hidden="1" customHeight="1">
      <c r="A1839" s="19" t="s">
        <v>14225</v>
      </c>
      <c r="B1839" s="19" t="s">
        <v>14226</v>
      </c>
      <c r="C1839" s="20" t="s">
        <v>14227</v>
      </c>
      <c r="D1839" s="20" t="s">
        <v>4367</v>
      </c>
      <c r="E1839" s="20" t="s">
        <v>89</v>
      </c>
      <c r="F1839" s="21">
        <v>2003.0</v>
      </c>
      <c r="G1839" s="21" t="s">
        <v>14228</v>
      </c>
      <c r="H1839" s="23" t="s">
        <v>14229</v>
      </c>
      <c r="I1839" s="19"/>
      <c r="J1839" s="19"/>
      <c r="K1839" s="19"/>
      <c r="L1839" s="19"/>
      <c r="M1839" s="19" t="s">
        <v>110</v>
      </c>
      <c r="N1839" s="19"/>
      <c r="O1839" s="19"/>
      <c r="P1839" s="19"/>
      <c r="Q1839" s="25" t="s">
        <v>14230</v>
      </c>
      <c r="R1839" s="25">
        <v>3.0</v>
      </c>
      <c r="S1839" s="19" t="s">
        <v>101</v>
      </c>
      <c r="T1839" s="19"/>
      <c r="U1839" s="25"/>
      <c r="V1839" s="25"/>
      <c r="W1839" s="4"/>
      <c r="X1839" s="4"/>
      <c r="Y1839" s="4"/>
      <c r="Z1839" s="4"/>
    </row>
    <row r="1840" ht="15.0" customHeight="1">
      <c r="A1840" s="19" t="s">
        <v>14231</v>
      </c>
      <c r="B1840" s="19" t="s">
        <v>14232</v>
      </c>
      <c r="C1840" s="20" t="s">
        <v>14233</v>
      </c>
      <c r="D1840" s="20" t="s">
        <v>2420</v>
      </c>
      <c r="E1840" s="20" t="s">
        <v>89</v>
      </c>
      <c r="F1840" s="21">
        <v>1934.0</v>
      </c>
      <c r="G1840" s="21" t="s">
        <v>14234</v>
      </c>
      <c r="H1840" s="23" t="s">
        <v>14235</v>
      </c>
      <c r="I1840" s="21" t="s">
        <v>11047</v>
      </c>
      <c r="J1840" s="24" t="s">
        <v>11048</v>
      </c>
      <c r="K1840" s="19" t="s">
        <v>14236</v>
      </c>
      <c r="L1840" s="24" t="s">
        <v>14237</v>
      </c>
      <c r="M1840" s="19" t="s">
        <v>96</v>
      </c>
      <c r="N1840" s="19" t="s">
        <v>14238</v>
      </c>
      <c r="O1840" s="19" t="s">
        <v>648</v>
      </c>
      <c r="P1840" s="19" t="s">
        <v>1082</v>
      </c>
      <c r="Q1840" s="25" t="s">
        <v>14239</v>
      </c>
      <c r="R1840" s="29">
        <v>240000.0</v>
      </c>
      <c r="S1840" s="19" t="s">
        <v>159</v>
      </c>
      <c r="T1840" s="19" t="s">
        <v>14240</v>
      </c>
      <c r="U1840" s="59"/>
      <c r="V1840" s="59">
        <v>43617.0</v>
      </c>
      <c r="W1840" s="4"/>
      <c r="X1840" s="4"/>
      <c r="Y1840" s="4"/>
      <c r="Z1840" s="4"/>
    </row>
    <row r="1841" ht="15.0" hidden="1" customHeight="1">
      <c r="A1841" s="19" t="s">
        <v>14241</v>
      </c>
      <c r="B1841" s="19" t="s">
        <v>14242</v>
      </c>
      <c r="C1841" s="20" t="s">
        <v>1319</v>
      </c>
      <c r="D1841" s="20" t="s">
        <v>1320</v>
      </c>
      <c r="E1841" s="20" t="s">
        <v>89</v>
      </c>
      <c r="F1841" s="21">
        <v>2010.0</v>
      </c>
      <c r="G1841" s="21" t="s">
        <v>14243</v>
      </c>
      <c r="H1841" s="23" t="s">
        <v>14244</v>
      </c>
      <c r="I1841" s="21" t="s">
        <v>14245</v>
      </c>
      <c r="J1841" s="24" t="s">
        <v>14246</v>
      </c>
      <c r="K1841" s="19" t="s">
        <v>14247</v>
      </c>
      <c r="L1841" s="24" t="s">
        <v>14248</v>
      </c>
      <c r="M1841" s="19" t="s">
        <v>110</v>
      </c>
      <c r="N1841" s="19"/>
      <c r="O1841" s="19" t="s">
        <v>371</v>
      </c>
      <c r="P1841" s="19"/>
      <c r="Q1841" s="25" t="s">
        <v>14249</v>
      </c>
      <c r="R1841" s="25">
        <v>500.0</v>
      </c>
      <c r="S1841" s="19" t="s">
        <v>101</v>
      </c>
      <c r="T1841" s="19"/>
      <c r="U1841" s="25"/>
      <c r="V1841" s="25"/>
      <c r="W1841" s="4"/>
      <c r="X1841" s="4"/>
      <c r="Y1841" s="4"/>
      <c r="Z1841" s="4"/>
    </row>
    <row r="1842" ht="15.0" hidden="1" customHeight="1">
      <c r="A1842" s="19" t="s">
        <v>14250</v>
      </c>
      <c r="B1842" s="19" t="s">
        <v>14251</v>
      </c>
      <c r="C1842" s="20" t="s">
        <v>14252</v>
      </c>
      <c r="D1842" s="20" t="s">
        <v>115</v>
      </c>
      <c r="E1842" s="20" t="s">
        <v>89</v>
      </c>
      <c r="F1842" s="31">
        <v>2011.0</v>
      </c>
      <c r="G1842" s="31" t="s">
        <v>14253</v>
      </c>
      <c r="H1842" s="23" t="s">
        <v>14254</v>
      </c>
      <c r="I1842" s="21" t="s">
        <v>2717</v>
      </c>
      <c r="J1842" s="24" t="s">
        <v>2718</v>
      </c>
      <c r="K1842" s="19"/>
      <c r="L1842" s="19"/>
      <c r="M1842" s="19" t="s">
        <v>110</v>
      </c>
      <c r="N1842" s="19"/>
      <c r="O1842" s="19"/>
      <c r="P1842" s="19"/>
      <c r="Q1842" s="25" t="s">
        <v>13587</v>
      </c>
      <c r="R1842" s="25">
        <v>163.0</v>
      </c>
      <c r="S1842" s="19" t="s">
        <v>159</v>
      </c>
      <c r="T1842" s="19" t="s">
        <v>1133</v>
      </c>
      <c r="U1842" s="25"/>
      <c r="V1842" s="25">
        <v>2018.0</v>
      </c>
      <c r="W1842" s="4"/>
      <c r="X1842" s="4"/>
      <c r="Y1842" s="4"/>
      <c r="Z1842" s="4"/>
    </row>
    <row r="1843" ht="15.0" hidden="1" customHeight="1">
      <c r="A1843" s="19" t="s">
        <v>14255</v>
      </c>
      <c r="B1843" s="19"/>
      <c r="C1843" s="20" t="s">
        <v>14256</v>
      </c>
      <c r="D1843" s="20" t="s">
        <v>1037</v>
      </c>
      <c r="E1843" s="20" t="s">
        <v>89</v>
      </c>
      <c r="F1843" s="19"/>
      <c r="G1843" s="21" t="s">
        <v>14257</v>
      </c>
      <c r="H1843" s="23" t="s">
        <v>14258</v>
      </c>
      <c r="I1843" s="21" t="s">
        <v>14259</v>
      </c>
      <c r="J1843" s="24" t="s">
        <v>14260</v>
      </c>
      <c r="K1843" s="19"/>
      <c r="L1843" s="19"/>
      <c r="M1843" s="19" t="s">
        <v>110</v>
      </c>
      <c r="N1843" s="19"/>
      <c r="O1843" s="19"/>
      <c r="P1843" s="19"/>
      <c r="Q1843" s="25" t="s">
        <v>212</v>
      </c>
      <c r="R1843" s="25">
        <v>8.0</v>
      </c>
      <c r="S1843" s="19" t="s">
        <v>101</v>
      </c>
      <c r="T1843" s="19"/>
      <c r="U1843" s="25"/>
      <c r="V1843" s="25"/>
      <c r="W1843" s="4"/>
      <c r="X1843" s="4"/>
      <c r="Y1843" s="4"/>
      <c r="Z1843" s="4"/>
    </row>
    <row r="1844" ht="15.0" hidden="1" customHeight="1">
      <c r="A1844" s="19" t="s">
        <v>14261</v>
      </c>
      <c r="B1844" s="19" t="s">
        <v>14262</v>
      </c>
      <c r="C1844" s="20" t="s">
        <v>4491</v>
      </c>
      <c r="D1844" s="20" t="s">
        <v>364</v>
      </c>
      <c r="E1844" s="20" t="s">
        <v>89</v>
      </c>
      <c r="F1844" s="22">
        <v>34135.0</v>
      </c>
      <c r="G1844" s="21" t="s">
        <v>14263</v>
      </c>
      <c r="H1844" s="23" t="s">
        <v>14264</v>
      </c>
      <c r="I1844" s="21" t="s">
        <v>11790</v>
      </c>
      <c r="J1844" s="24" t="s">
        <v>14265</v>
      </c>
      <c r="K1844" s="19"/>
      <c r="L1844" s="19"/>
      <c r="M1844" s="19" t="s">
        <v>110</v>
      </c>
      <c r="N1844" s="19"/>
      <c r="O1844" s="19"/>
      <c r="P1844" s="19"/>
      <c r="Q1844" s="25" t="s">
        <v>2108</v>
      </c>
      <c r="R1844" s="25">
        <v>39.0</v>
      </c>
      <c r="S1844" s="19" t="s">
        <v>101</v>
      </c>
      <c r="T1844" s="19"/>
      <c r="U1844" s="25"/>
      <c r="V1844" s="25"/>
      <c r="W1844" s="4"/>
      <c r="X1844" s="4"/>
      <c r="Y1844" s="4"/>
      <c r="Z1844" s="4"/>
    </row>
    <row r="1845" ht="15.0" hidden="1" customHeight="1">
      <c r="A1845" s="19" t="s">
        <v>14266</v>
      </c>
      <c r="B1845" s="19" t="s">
        <v>14267</v>
      </c>
      <c r="C1845" s="20" t="s">
        <v>12307</v>
      </c>
      <c r="D1845" s="20" t="s">
        <v>12308</v>
      </c>
      <c r="E1845" s="20" t="s">
        <v>89</v>
      </c>
      <c r="F1845" s="21">
        <v>2004.0</v>
      </c>
      <c r="G1845" s="21" t="s">
        <v>14268</v>
      </c>
      <c r="H1845" s="30" t="s">
        <v>14269</v>
      </c>
      <c r="I1845" s="21" t="s">
        <v>14270</v>
      </c>
      <c r="J1845" s="19"/>
      <c r="K1845" s="19"/>
      <c r="L1845" s="19"/>
      <c r="M1845" s="19" t="s">
        <v>110</v>
      </c>
      <c r="N1845" s="19"/>
      <c r="O1845" s="19" t="s">
        <v>244</v>
      </c>
      <c r="P1845" s="19" t="s">
        <v>5489</v>
      </c>
      <c r="Q1845" s="25" t="s">
        <v>14271</v>
      </c>
      <c r="R1845" s="25">
        <v>55.0</v>
      </c>
      <c r="S1845" s="19" t="s">
        <v>101</v>
      </c>
      <c r="T1845" s="19"/>
      <c r="U1845" s="25"/>
      <c r="V1845" s="25"/>
      <c r="W1845" s="4"/>
      <c r="X1845" s="4"/>
      <c r="Y1845" s="4"/>
      <c r="Z1845" s="4"/>
    </row>
    <row r="1846" ht="15.0" customHeight="1">
      <c r="A1846" s="19" t="s">
        <v>14272</v>
      </c>
      <c r="B1846" s="19" t="s">
        <v>14273</v>
      </c>
      <c r="C1846" s="20" t="s">
        <v>115</v>
      </c>
      <c r="D1846" s="20" t="s">
        <v>115</v>
      </c>
      <c r="E1846" s="20" t="s">
        <v>89</v>
      </c>
      <c r="F1846" s="21">
        <v>2005.0</v>
      </c>
      <c r="G1846" s="21" t="s">
        <v>14274</v>
      </c>
      <c r="H1846" s="23" t="s">
        <v>14275</v>
      </c>
      <c r="I1846" s="21" t="s">
        <v>14276</v>
      </c>
      <c r="J1846" s="19"/>
      <c r="K1846" s="19" t="s">
        <v>14277</v>
      </c>
      <c r="L1846" s="24" t="s">
        <v>14278</v>
      </c>
      <c r="M1846" s="19" t="s">
        <v>96</v>
      </c>
      <c r="N1846" s="19" t="s">
        <v>14279</v>
      </c>
      <c r="O1846" s="19" t="s">
        <v>648</v>
      </c>
      <c r="P1846" s="19" t="s">
        <v>13683</v>
      </c>
      <c r="Q1846" s="25"/>
      <c r="R1846" s="25" t="s">
        <v>2681</v>
      </c>
      <c r="S1846" s="19" t="s">
        <v>101</v>
      </c>
      <c r="T1846" s="19"/>
      <c r="U1846" s="25"/>
      <c r="V1846" s="25"/>
      <c r="W1846" s="4"/>
      <c r="X1846" s="4"/>
      <c r="Y1846" s="4"/>
      <c r="Z1846" s="4"/>
    </row>
    <row r="1847" ht="15.0" customHeight="1">
      <c r="A1847" s="19" t="s">
        <v>14280</v>
      </c>
      <c r="B1847" s="19" t="s">
        <v>14281</v>
      </c>
      <c r="C1847" s="20" t="s">
        <v>5914</v>
      </c>
      <c r="D1847" s="20" t="s">
        <v>5914</v>
      </c>
      <c r="E1847" s="20" t="s">
        <v>642</v>
      </c>
      <c r="F1847" s="21">
        <v>1996.0</v>
      </c>
      <c r="G1847" s="21" t="s">
        <v>14282</v>
      </c>
      <c r="H1847" s="30" t="s">
        <v>14283</v>
      </c>
      <c r="I1847" s="21" t="s">
        <v>14284</v>
      </c>
      <c r="J1847" s="19"/>
      <c r="K1847" s="19"/>
      <c r="L1847" s="19"/>
      <c r="M1847" s="19" t="s">
        <v>96</v>
      </c>
      <c r="N1847" s="19" t="s">
        <v>14285</v>
      </c>
      <c r="O1847" s="19" t="s">
        <v>731</v>
      </c>
      <c r="P1847" s="19" t="s">
        <v>1827</v>
      </c>
      <c r="Q1847" s="25"/>
      <c r="R1847" s="25">
        <v>3100.0</v>
      </c>
      <c r="S1847" s="19" t="s">
        <v>101</v>
      </c>
      <c r="T1847" s="19"/>
      <c r="U1847" s="25"/>
      <c r="V1847" s="25"/>
      <c r="W1847" s="4"/>
      <c r="X1847" s="4"/>
      <c r="Y1847" s="4"/>
      <c r="Z1847" s="4"/>
    </row>
    <row r="1848" ht="15.0" hidden="1" customHeight="1">
      <c r="A1848" s="19" t="s">
        <v>14286</v>
      </c>
      <c r="B1848" s="19" t="s">
        <v>14287</v>
      </c>
      <c r="C1848" s="20" t="s">
        <v>115</v>
      </c>
      <c r="D1848" s="20" t="s">
        <v>115</v>
      </c>
      <c r="E1848" s="20" t="s">
        <v>89</v>
      </c>
      <c r="F1848" s="21">
        <v>2012.0</v>
      </c>
      <c r="G1848" s="19"/>
      <c r="H1848" s="30" t="s">
        <v>14288</v>
      </c>
      <c r="I1848" s="21" t="s">
        <v>14289</v>
      </c>
      <c r="J1848" s="24" t="s">
        <v>14290</v>
      </c>
      <c r="K1848" s="19"/>
      <c r="L1848" s="19"/>
      <c r="M1848" s="19" t="s">
        <v>110</v>
      </c>
      <c r="N1848" s="19"/>
      <c r="O1848" s="19"/>
      <c r="P1848" s="19"/>
      <c r="Q1848" s="25" t="s">
        <v>474</v>
      </c>
      <c r="R1848" s="25" t="s">
        <v>112</v>
      </c>
      <c r="S1848" s="19" t="s">
        <v>101</v>
      </c>
      <c r="T1848" s="19"/>
      <c r="U1848" s="25"/>
      <c r="V1848" s="25"/>
      <c r="W1848" s="4"/>
      <c r="X1848" s="4"/>
      <c r="Y1848" s="4"/>
      <c r="Z1848" s="4"/>
    </row>
    <row r="1849" ht="15.0" hidden="1" customHeight="1">
      <c r="A1849" s="19" t="s">
        <v>14291</v>
      </c>
      <c r="B1849" s="19"/>
      <c r="C1849" s="20" t="s">
        <v>138</v>
      </c>
      <c r="D1849" s="20" t="s">
        <v>139</v>
      </c>
      <c r="E1849" s="20" t="s">
        <v>140</v>
      </c>
      <c r="F1849" s="22">
        <v>38764.0</v>
      </c>
      <c r="G1849" s="21" t="s">
        <v>14292</v>
      </c>
      <c r="H1849" s="23" t="s">
        <v>14293</v>
      </c>
      <c r="I1849" s="21" t="s">
        <v>14294</v>
      </c>
      <c r="J1849" s="24" t="s">
        <v>14295</v>
      </c>
      <c r="K1849" s="19"/>
      <c r="L1849" s="19"/>
      <c r="M1849" s="19" t="s">
        <v>110</v>
      </c>
      <c r="N1849" s="19"/>
      <c r="O1849" s="19"/>
      <c r="P1849" s="19"/>
      <c r="Q1849" s="25" t="s">
        <v>158</v>
      </c>
      <c r="R1849" s="25">
        <v>24.0</v>
      </c>
      <c r="S1849" s="19" t="s">
        <v>101</v>
      </c>
      <c r="T1849" s="19"/>
      <c r="U1849" s="25"/>
      <c r="V1849" s="25"/>
      <c r="W1849" s="4"/>
      <c r="X1849" s="4"/>
      <c r="Y1849" s="4"/>
      <c r="Z1849" s="4"/>
    </row>
    <row r="1850" ht="15.0" hidden="1" customHeight="1">
      <c r="A1850" s="19" t="s">
        <v>14296</v>
      </c>
      <c r="B1850" s="19" t="s">
        <v>14297</v>
      </c>
      <c r="C1850" s="20" t="s">
        <v>363</v>
      </c>
      <c r="D1850" s="20" t="s">
        <v>364</v>
      </c>
      <c r="E1850" s="20" t="s">
        <v>89</v>
      </c>
      <c r="F1850" s="21">
        <v>2015.0</v>
      </c>
      <c r="G1850" s="21" t="s">
        <v>14298</v>
      </c>
      <c r="H1850" s="23" t="s">
        <v>14299</v>
      </c>
      <c r="I1850" s="21" t="s">
        <v>14300</v>
      </c>
      <c r="J1850" s="24" t="s">
        <v>14301</v>
      </c>
      <c r="K1850" s="19"/>
      <c r="L1850" s="19"/>
      <c r="M1850" s="19" t="s">
        <v>110</v>
      </c>
      <c r="N1850" s="19"/>
      <c r="O1850" s="19" t="s">
        <v>264</v>
      </c>
      <c r="P1850" s="19" t="s">
        <v>3896</v>
      </c>
      <c r="Q1850" s="25" t="s">
        <v>14302</v>
      </c>
      <c r="R1850" s="25">
        <v>174.0</v>
      </c>
      <c r="S1850" s="19" t="s">
        <v>101</v>
      </c>
      <c r="T1850" s="19"/>
      <c r="U1850" s="25"/>
      <c r="V1850" s="25"/>
      <c r="W1850" s="4"/>
      <c r="X1850" s="4"/>
      <c r="Y1850" s="4"/>
      <c r="Z1850" s="4"/>
    </row>
    <row r="1851" ht="15.0" hidden="1" customHeight="1">
      <c r="A1851" s="21" t="s">
        <v>14303</v>
      </c>
      <c r="B1851" s="19" t="s">
        <v>14304</v>
      </c>
      <c r="C1851" s="20" t="s">
        <v>87</v>
      </c>
      <c r="D1851" s="20" t="s">
        <v>88</v>
      </c>
      <c r="E1851" s="20" t="s">
        <v>89</v>
      </c>
      <c r="F1851" s="21">
        <v>2012.0</v>
      </c>
      <c r="G1851" s="21" t="s">
        <v>14305</v>
      </c>
      <c r="H1851" s="23" t="s">
        <v>14306</v>
      </c>
      <c r="I1851" s="21" t="s">
        <v>14307</v>
      </c>
      <c r="J1851" s="24" t="s">
        <v>14308</v>
      </c>
      <c r="K1851" s="19" t="s">
        <v>14309</v>
      </c>
      <c r="L1851" s="24" t="s">
        <v>14310</v>
      </c>
      <c r="M1851" s="19" t="s">
        <v>110</v>
      </c>
      <c r="N1851" s="19"/>
      <c r="O1851" s="19" t="s">
        <v>244</v>
      </c>
      <c r="P1851" s="19" t="s">
        <v>14311</v>
      </c>
      <c r="Q1851" s="25" t="s">
        <v>2816</v>
      </c>
      <c r="R1851" s="25">
        <v>51.0</v>
      </c>
      <c r="S1851" s="19" t="s">
        <v>101</v>
      </c>
      <c r="T1851" s="19"/>
      <c r="U1851" s="25"/>
      <c r="V1851" s="25"/>
      <c r="W1851" s="4"/>
      <c r="X1851" s="4"/>
      <c r="Y1851" s="4"/>
      <c r="Z1851" s="4"/>
    </row>
    <row r="1852" ht="15.0" hidden="1" customHeight="1">
      <c r="A1852" s="19" t="s">
        <v>14303</v>
      </c>
      <c r="B1852" s="19" t="s">
        <v>14304</v>
      </c>
      <c r="C1852" s="20" t="s">
        <v>87</v>
      </c>
      <c r="D1852" s="20" t="s">
        <v>88</v>
      </c>
      <c r="E1852" s="20" t="s">
        <v>89</v>
      </c>
      <c r="F1852" s="21">
        <v>2012.0</v>
      </c>
      <c r="G1852" s="21" t="s">
        <v>14312</v>
      </c>
      <c r="H1852" s="23" t="s">
        <v>14306</v>
      </c>
      <c r="I1852" s="21" t="s">
        <v>14307</v>
      </c>
      <c r="J1852" s="24" t="s">
        <v>14308</v>
      </c>
      <c r="K1852" s="19" t="s">
        <v>14309</v>
      </c>
      <c r="L1852" s="24" t="s">
        <v>14310</v>
      </c>
      <c r="M1852" s="19" t="s">
        <v>110</v>
      </c>
      <c r="N1852" s="19"/>
      <c r="O1852" s="19" t="s">
        <v>244</v>
      </c>
      <c r="P1852" s="19" t="s">
        <v>14313</v>
      </c>
      <c r="Q1852" s="25" t="s">
        <v>14314</v>
      </c>
      <c r="R1852" s="25">
        <v>161.0</v>
      </c>
      <c r="S1852" s="19" t="s">
        <v>101</v>
      </c>
      <c r="T1852" s="19"/>
      <c r="U1852" s="25"/>
      <c r="V1852" s="25"/>
      <c r="W1852" s="4"/>
      <c r="X1852" s="4"/>
      <c r="Y1852" s="4"/>
      <c r="Z1852" s="4"/>
    </row>
    <row r="1853" ht="15.0" hidden="1" customHeight="1">
      <c r="A1853" s="19" t="s">
        <v>14315</v>
      </c>
      <c r="B1853" s="19" t="s">
        <v>14315</v>
      </c>
      <c r="C1853" s="20" t="s">
        <v>115</v>
      </c>
      <c r="D1853" s="21" t="s">
        <v>115</v>
      </c>
      <c r="E1853" s="20" t="s">
        <v>89</v>
      </c>
      <c r="F1853" s="21">
        <v>1853.0</v>
      </c>
      <c r="G1853" s="21" t="s">
        <v>14316</v>
      </c>
      <c r="H1853" s="30" t="s">
        <v>14317</v>
      </c>
      <c r="I1853" s="21" t="s">
        <v>14318</v>
      </c>
      <c r="J1853" s="24" t="s">
        <v>14319</v>
      </c>
      <c r="K1853" s="19" t="s">
        <v>14320</v>
      </c>
      <c r="L1853" s="24" t="s">
        <v>14321</v>
      </c>
      <c r="M1853" s="19" t="s">
        <v>110</v>
      </c>
      <c r="N1853" s="19"/>
      <c r="O1853" s="19"/>
      <c r="P1853" s="19" t="s">
        <v>8084</v>
      </c>
      <c r="Q1853" s="29" t="s">
        <v>14322</v>
      </c>
      <c r="R1853" s="25" t="s">
        <v>11733</v>
      </c>
      <c r="S1853" s="19" t="s">
        <v>101</v>
      </c>
      <c r="T1853" s="19"/>
      <c r="U1853" s="25"/>
      <c r="V1853" s="25"/>
      <c r="W1853" s="4"/>
      <c r="X1853" s="4"/>
      <c r="Y1853" s="4"/>
      <c r="Z1853" s="4"/>
    </row>
    <row r="1854" ht="15.0" hidden="1" customHeight="1">
      <c r="A1854" s="19" t="s">
        <v>14323</v>
      </c>
      <c r="B1854" s="19" t="s">
        <v>14323</v>
      </c>
      <c r="C1854" s="20" t="s">
        <v>494</v>
      </c>
      <c r="D1854" s="20" t="s">
        <v>495</v>
      </c>
      <c r="E1854" s="20" t="s">
        <v>105</v>
      </c>
      <c r="F1854" s="21">
        <v>2011.0</v>
      </c>
      <c r="G1854" s="21" t="s">
        <v>14324</v>
      </c>
      <c r="H1854" s="23" t="s">
        <v>14325</v>
      </c>
      <c r="I1854" s="21" t="s">
        <v>14326</v>
      </c>
      <c r="J1854" s="24" t="s">
        <v>14327</v>
      </c>
      <c r="K1854" s="19" t="s">
        <v>14328</v>
      </c>
      <c r="L1854" s="24" t="s">
        <v>14329</v>
      </c>
      <c r="M1854" s="19" t="s">
        <v>110</v>
      </c>
      <c r="N1854" s="19"/>
      <c r="O1854" s="19" t="s">
        <v>731</v>
      </c>
      <c r="P1854" s="19" t="s">
        <v>14330</v>
      </c>
      <c r="Q1854" s="25" t="s">
        <v>1131</v>
      </c>
      <c r="R1854" s="25" t="s">
        <v>1089</v>
      </c>
      <c r="S1854" s="19" t="s">
        <v>101</v>
      </c>
      <c r="T1854" s="19"/>
      <c r="U1854" s="25"/>
      <c r="V1854" s="25"/>
      <c r="W1854" s="4"/>
      <c r="X1854" s="4"/>
      <c r="Y1854" s="4"/>
      <c r="Z1854" s="4"/>
    </row>
    <row r="1855" ht="15.0" hidden="1" customHeight="1">
      <c r="A1855" s="19" t="s">
        <v>14331</v>
      </c>
      <c r="B1855" s="19" t="s">
        <v>14331</v>
      </c>
      <c r="C1855" s="20" t="s">
        <v>1471</v>
      </c>
      <c r="D1855" s="21" t="s">
        <v>920</v>
      </c>
      <c r="E1855" s="32" t="s">
        <v>89</v>
      </c>
      <c r="F1855" s="21">
        <v>1998.0</v>
      </c>
      <c r="G1855" s="21" t="s">
        <v>14332</v>
      </c>
      <c r="H1855" s="23" t="s">
        <v>14333</v>
      </c>
      <c r="I1855" s="21" t="s">
        <v>10221</v>
      </c>
      <c r="J1855" s="24" t="s">
        <v>14334</v>
      </c>
      <c r="K1855" s="19" t="s">
        <v>14335</v>
      </c>
      <c r="L1855" s="24" t="s">
        <v>14336</v>
      </c>
      <c r="M1855" s="19" t="s">
        <v>110</v>
      </c>
      <c r="N1855" s="19"/>
      <c r="O1855" s="19"/>
      <c r="P1855" s="19"/>
      <c r="Q1855" s="25" t="s">
        <v>373</v>
      </c>
      <c r="R1855" s="25" t="s">
        <v>1089</v>
      </c>
      <c r="S1855" s="21" t="s">
        <v>159</v>
      </c>
      <c r="T1855" s="21" t="s">
        <v>10217</v>
      </c>
      <c r="U1855" s="38"/>
      <c r="V1855" s="38">
        <v>43693.0</v>
      </c>
      <c r="W1855" s="4"/>
      <c r="X1855" s="4"/>
      <c r="Y1855" s="4"/>
      <c r="Z1855" s="4"/>
    </row>
    <row r="1856" ht="15.0" hidden="1" customHeight="1">
      <c r="A1856" s="19" t="s">
        <v>14337</v>
      </c>
      <c r="B1856" s="19" t="s">
        <v>14338</v>
      </c>
      <c r="C1856" s="20" t="s">
        <v>1392</v>
      </c>
      <c r="D1856" s="20" t="s">
        <v>88</v>
      </c>
      <c r="E1856" s="21" t="s">
        <v>89</v>
      </c>
      <c r="F1856" s="21">
        <v>2014.0</v>
      </c>
      <c r="G1856" s="21" t="s">
        <v>14339</v>
      </c>
      <c r="H1856" s="23" t="s">
        <v>14340</v>
      </c>
      <c r="I1856" s="21" t="s">
        <v>14341</v>
      </c>
      <c r="J1856" s="24" t="s">
        <v>14342</v>
      </c>
      <c r="K1856" s="19" t="s">
        <v>14343</v>
      </c>
      <c r="L1856" s="24" t="s">
        <v>14344</v>
      </c>
      <c r="M1856" s="19" t="s">
        <v>110</v>
      </c>
      <c r="N1856" s="19"/>
      <c r="O1856" s="19" t="s">
        <v>133</v>
      </c>
      <c r="P1856" s="19" t="s">
        <v>4143</v>
      </c>
      <c r="Q1856" s="25" t="s">
        <v>1400</v>
      </c>
      <c r="R1856" s="25">
        <v>36.0</v>
      </c>
      <c r="S1856" s="19" t="s">
        <v>101</v>
      </c>
      <c r="T1856" s="19"/>
      <c r="U1856" s="25"/>
      <c r="V1856" s="25"/>
      <c r="W1856" s="4"/>
      <c r="X1856" s="4"/>
      <c r="Y1856" s="4"/>
      <c r="Z1856" s="4"/>
    </row>
    <row r="1857" ht="15.0" customHeight="1">
      <c r="A1857" s="19" t="s">
        <v>14345</v>
      </c>
      <c r="B1857" s="19" t="s">
        <v>14346</v>
      </c>
      <c r="C1857" s="20" t="s">
        <v>1169</v>
      </c>
      <c r="D1857" s="20" t="s">
        <v>88</v>
      </c>
      <c r="E1857" s="20" t="s">
        <v>89</v>
      </c>
      <c r="F1857" s="21">
        <v>1999.0</v>
      </c>
      <c r="G1857" s="21" t="s">
        <v>14347</v>
      </c>
      <c r="H1857" s="30" t="s">
        <v>14348</v>
      </c>
      <c r="I1857" s="21" t="s">
        <v>14349</v>
      </c>
      <c r="J1857" s="24" t="s">
        <v>14350</v>
      </c>
      <c r="K1857" s="19"/>
      <c r="L1857" s="19"/>
      <c r="M1857" s="19" t="s">
        <v>96</v>
      </c>
      <c r="N1857" s="19" t="s">
        <v>14351</v>
      </c>
      <c r="O1857" s="19" t="s">
        <v>7109</v>
      </c>
      <c r="P1857" s="19"/>
      <c r="Q1857" s="25" t="s">
        <v>1767</v>
      </c>
      <c r="R1857" s="25">
        <v>300.0</v>
      </c>
      <c r="S1857" s="19" t="s">
        <v>159</v>
      </c>
      <c r="T1857" s="19" t="s">
        <v>14352</v>
      </c>
      <c r="U1857" s="25"/>
      <c r="V1857" s="25"/>
      <c r="W1857" s="4"/>
      <c r="X1857" s="4"/>
      <c r="Y1857" s="4"/>
      <c r="Z1857" s="4"/>
    </row>
    <row r="1858" ht="15.0" hidden="1" customHeight="1">
      <c r="A1858" s="19" t="s">
        <v>14353</v>
      </c>
      <c r="B1858" s="19" t="s">
        <v>14354</v>
      </c>
      <c r="C1858" s="20" t="s">
        <v>115</v>
      </c>
      <c r="D1858" s="20" t="s">
        <v>115</v>
      </c>
      <c r="E1858" s="20" t="s">
        <v>89</v>
      </c>
      <c r="F1858" s="21">
        <v>2014.0</v>
      </c>
      <c r="G1858" s="21" t="s">
        <v>14355</v>
      </c>
      <c r="H1858" s="19"/>
      <c r="I1858" s="21" t="s">
        <v>14356</v>
      </c>
      <c r="J1858" s="24" t="s">
        <v>14357</v>
      </c>
      <c r="K1858" s="19"/>
      <c r="L1858" s="19"/>
      <c r="M1858" s="19" t="s">
        <v>110</v>
      </c>
      <c r="N1858" s="19"/>
      <c r="O1858" s="19" t="s">
        <v>371</v>
      </c>
      <c r="P1858" s="19" t="s">
        <v>14358</v>
      </c>
      <c r="Q1858" s="25"/>
      <c r="R1858" s="25">
        <v>3.0</v>
      </c>
      <c r="S1858" s="19" t="s">
        <v>101</v>
      </c>
      <c r="T1858" s="19"/>
      <c r="U1858" s="25"/>
      <c r="V1858" s="25"/>
      <c r="W1858" s="4"/>
      <c r="X1858" s="4"/>
      <c r="Y1858" s="4"/>
      <c r="Z1858" s="4"/>
    </row>
    <row r="1859" ht="15.0" hidden="1" customHeight="1">
      <c r="A1859" s="19" t="s">
        <v>14359</v>
      </c>
      <c r="B1859" s="19" t="s">
        <v>14360</v>
      </c>
      <c r="C1859" s="20" t="s">
        <v>14361</v>
      </c>
      <c r="D1859" s="21" t="s">
        <v>920</v>
      </c>
      <c r="E1859" s="32" t="s">
        <v>89</v>
      </c>
      <c r="F1859" s="21">
        <v>2016.0</v>
      </c>
      <c r="G1859" s="21" t="s">
        <v>14362</v>
      </c>
      <c r="H1859" s="23" t="s">
        <v>14363</v>
      </c>
      <c r="I1859" s="21" t="s">
        <v>14364</v>
      </c>
      <c r="J1859" s="19"/>
      <c r="K1859" s="19" t="s">
        <v>14365</v>
      </c>
      <c r="L1859" s="24" t="s">
        <v>14366</v>
      </c>
      <c r="M1859" s="19" t="s">
        <v>110</v>
      </c>
      <c r="N1859" s="19"/>
      <c r="O1859" s="19" t="s">
        <v>133</v>
      </c>
      <c r="P1859" s="19" t="s">
        <v>965</v>
      </c>
      <c r="Q1859" s="25" t="s">
        <v>234</v>
      </c>
      <c r="R1859" s="25">
        <v>29.0</v>
      </c>
      <c r="S1859" s="19" t="s">
        <v>101</v>
      </c>
      <c r="T1859" s="19"/>
      <c r="U1859" s="25"/>
      <c r="V1859" s="25"/>
      <c r="W1859" s="4"/>
      <c r="X1859" s="4"/>
      <c r="Y1859" s="4"/>
      <c r="Z1859" s="4"/>
    </row>
    <row r="1860" ht="15.0" hidden="1" customHeight="1">
      <c r="A1860" s="19" t="s">
        <v>14367</v>
      </c>
      <c r="B1860" s="19" t="s">
        <v>14367</v>
      </c>
      <c r="C1860" s="20" t="s">
        <v>938</v>
      </c>
      <c r="D1860" s="20" t="s">
        <v>939</v>
      </c>
      <c r="E1860" s="20" t="s">
        <v>89</v>
      </c>
      <c r="F1860" s="21">
        <v>1997.0</v>
      </c>
      <c r="G1860" s="21" t="s">
        <v>14368</v>
      </c>
      <c r="H1860" s="30" t="s">
        <v>14369</v>
      </c>
      <c r="I1860" s="21" t="s">
        <v>14370</v>
      </c>
      <c r="J1860" s="24" t="s">
        <v>14371</v>
      </c>
      <c r="K1860" s="19" t="s">
        <v>14372</v>
      </c>
      <c r="L1860" s="24" t="s">
        <v>14373</v>
      </c>
      <c r="M1860" s="19" t="s">
        <v>110</v>
      </c>
      <c r="N1860" s="19"/>
      <c r="O1860" s="19" t="s">
        <v>975</v>
      </c>
      <c r="P1860" s="19" t="s">
        <v>3598</v>
      </c>
      <c r="Q1860" s="25" t="s">
        <v>14374</v>
      </c>
      <c r="R1860" s="25">
        <v>400.0</v>
      </c>
      <c r="S1860" s="19" t="s">
        <v>159</v>
      </c>
      <c r="T1860" s="19" t="s">
        <v>14375</v>
      </c>
      <c r="U1860" s="25"/>
      <c r="V1860" s="25">
        <v>2015.0</v>
      </c>
      <c r="W1860" s="4"/>
      <c r="X1860" s="4"/>
      <c r="Y1860" s="4"/>
      <c r="Z1860" s="4"/>
    </row>
    <row r="1861" ht="15.0" hidden="1" customHeight="1">
      <c r="A1861" s="19" t="s">
        <v>14376</v>
      </c>
      <c r="B1861" s="19" t="s">
        <v>14377</v>
      </c>
      <c r="C1861" s="20" t="s">
        <v>14378</v>
      </c>
      <c r="D1861" s="20" t="s">
        <v>887</v>
      </c>
      <c r="E1861" s="20" t="s">
        <v>89</v>
      </c>
      <c r="F1861" s="21">
        <v>2001.0</v>
      </c>
      <c r="G1861" s="21" t="s">
        <v>14379</v>
      </c>
      <c r="H1861" s="23" t="s">
        <v>14380</v>
      </c>
      <c r="I1861" s="19"/>
      <c r="J1861" s="19"/>
      <c r="K1861" s="19" t="s">
        <v>14381</v>
      </c>
      <c r="L1861" s="24" t="s">
        <v>14382</v>
      </c>
      <c r="M1861" s="19" t="s">
        <v>110</v>
      </c>
      <c r="N1861" s="19"/>
      <c r="O1861" s="19"/>
      <c r="P1861" s="19"/>
      <c r="Q1861" s="25" t="s">
        <v>14383</v>
      </c>
      <c r="R1861" s="25">
        <v>2.0</v>
      </c>
      <c r="S1861" s="19" t="s">
        <v>101</v>
      </c>
      <c r="T1861" s="19"/>
      <c r="U1861" s="25"/>
      <c r="V1861" s="25"/>
      <c r="W1861" s="4"/>
      <c r="X1861" s="4"/>
      <c r="Y1861" s="4"/>
      <c r="Z1861" s="4"/>
    </row>
    <row r="1862" ht="15.0" customHeight="1">
      <c r="A1862" s="19" t="s">
        <v>14384</v>
      </c>
      <c r="B1862" s="19" t="s">
        <v>14385</v>
      </c>
      <c r="C1862" s="20" t="s">
        <v>14386</v>
      </c>
      <c r="D1862" s="20" t="s">
        <v>115</v>
      </c>
      <c r="E1862" s="20" t="s">
        <v>89</v>
      </c>
      <c r="F1862" s="21">
        <v>1994.0</v>
      </c>
      <c r="G1862" s="21" t="s">
        <v>14387</v>
      </c>
      <c r="H1862" s="30" t="s">
        <v>14388</v>
      </c>
      <c r="I1862" s="21" t="s">
        <v>14389</v>
      </c>
      <c r="J1862" s="24" t="s">
        <v>14390</v>
      </c>
      <c r="K1862" s="19"/>
      <c r="L1862" s="19"/>
      <c r="M1862" s="19" t="s">
        <v>96</v>
      </c>
      <c r="N1862" s="19" t="s">
        <v>14391</v>
      </c>
      <c r="O1862" s="19" t="s">
        <v>264</v>
      </c>
      <c r="P1862" s="19" t="s">
        <v>134</v>
      </c>
      <c r="Q1862" s="25" t="s">
        <v>14392</v>
      </c>
      <c r="R1862" s="29">
        <v>6500.0</v>
      </c>
      <c r="S1862" s="19" t="s">
        <v>101</v>
      </c>
      <c r="T1862" s="19"/>
      <c r="U1862" s="25"/>
      <c r="V1862" s="25"/>
      <c r="W1862" s="4"/>
      <c r="X1862" s="4"/>
      <c r="Y1862" s="4"/>
      <c r="Z1862" s="4"/>
    </row>
    <row r="1863" ht="15.0" hidden="1" customHeight="1">
      <c r="A1863" s="19" t="s">
        <v>14393</v>
      </c>
      <c r="B1863" s="19" t="s">
        <v>14394</v>
      </c>
      <c r="C1863" s="20" t="s">
        <v>14395</v>
      </c>
      <c r="D1863" s="20" t="s">
        <v>753</v>
      </c>
      <c r="E1863" s="20" t="s">
        <v>89</v>
      </c>
      <c r="F1863" s="21">
        <v>2015.0</v>
      </c>
      <c r="G1863" s="21" t="s">
        <v>14396</v>
      </c>
      <c r="H1863" s="23" t="s">
        <v>14397</v>
      </c>
      <c r="I1863" s="21" t="s">
        <v>14398</v>
      </c>
      <c r="J1863" s="24" t="s">
        <v>14399</v>
      </c>
      <c r="K1863" s="19" t="s">
        <v>14400</v>
      </c>
      <c r="L1863" s="24" t="s">
        <v>14401</v>
      </c>
      <c r="M1863" s="19" t="s">
        <v>110</v>
      </c>
      <c r="N1863" s="19"/>
      <c r="O1863" s="19" t="s">
        <v>133</v>
      </c>
      <c r="P1863" s="19" t="s">
        <v>6442</v>
      </c>
      <c r="Q1863" s="25" t="s">
        <v>2416</v>
      </c>
      <c r="R1863" s="25">
        <v>36.0</v>
      </c>
      <c r="S1863" s="19" t="s">
        <v>101</v>
      </c>
      <c r="T1863" s="19"/>
      <c r="U1863" s="25"/>
      <c r="V1863" s="25"/>
      <c r="W1863" s="4"/>
      <c r="X1863" s="4"/>
      <c r="Y1863" s="4"/>
      <c r="Z1863" s="4"/>
    </row>
    <row r="1864" ht="15.0" hidden="1" customHeight="1">
      <c r="A1864" s="19" t="s">
        <v>14402</v>
      </c>
      <c r="B1864" s="19" t="s">
        <v>14403</v>
      </c>
      <c r="C1864" s="20" t="s">
        <v>1169</v>
      </c>
      <c r="D1864" s="20" t="s">
        <v>88</v>
      </c>
      <c r="E1864" s="20" t="s">
        <v>89</v>
      </c>
      <c r="F1864" s="21">
        <v>2014.0</v>
      </c>
      <c r="G1864" s="21" t="s">
        <v>14404</v>
      </c>
      <c r="H1864" s="23" t="s">
        <v>14405</v>
      </c>
      <c r="I1864" s="21" t="s">
        <v>14406</v>
      </c>
      <c r="J1864" s="24" t="s">
        <v>14407</v>
      </c>
      <c r="K1864" s="19" t="s">
        <v>14408</v>
      </c>
      <c r="L1864" s="24" t="s">
        <v>14409</v>
      </c>
      <c r="M1864" s="19" t="s">
        <v>110</v>
      </c>
      <c r="N1864" s="19"/>
      <c r="O1864" s="19" t="s">
        <v>133</v>
      </c>
      <c r="P1864" s="19" t="s">
        <v>4381</v>
      </c>
      <c r="Q1864" s="25" t="s">
        <v>212</v>
      </c>
      <c r="R1864" s="25">
        <v>16.0</v>
      </c>
      <c r="S1864" s="19" t="s">
        <v>101</v>
      </c>
      <c r="T1864" s="19"/>
      <c r="U1864" s="25"/>
      <c r="V1864" s="25"/>
      <c r="W1864" s="4"/>
      <c r="X1864" s="4"/>
      <c r="Y1864" s="4"/>
      <c r="Z1864" s="4"/>
    </row>
    <row r="1865" ht="15.0" hidden="1" customHeight="1">
      <c r="A1865" s="19" t="s">
        <v>14410</v>
      </c>
      <c r="B1865" s="19" t="s">
        <v>14411</v>
      </c>
      <c r="C1865" s="20" t="s">
        <v>1169</v>
      </c>
      <c r="D1865" s="20" t="s">
        <v>88</v>
      </c>
      <c r="E1865" s="20" t="s">
        <v>89</v>
      </c>
      <c r="F1865" s="21">
        <v>2016.0</v>
      </c>
      <c r="G1865" s="21" t="s">
        <v>14412</v>
      </c>
      <c r="H1865" s="23" t="s">
        <v>14413</v>
      </c>
      <c r="I1865" s="21" t="s">
        <v>14414</v>
      </c>
      <c r="J1865" s="24" t="s">
        <v>14415</v>
      </c>
      <c r="K1865" s="19"/>
      <c r="L1865" s="19"/>
      <c r="M1865" s="19" t="s">
        <v>110</v>
      </c>
      <c r="N1865" s="19"/>
      <c r="O1865" s="19"/>
      <c r="P1865" s="19"/>
      <c r="Q1865" s="25" t="s">
        <v>946</v>
      </c>
      <c r="R1865" s="25">
        <v>59.0</v>
      </c>
      <c r="S1865" s="19" t="s">
        <v>101</v>
      </c>
      <c r="T1865" s="19"/>
      <c r="U1865" s="25"/>
      <c r="V1865" s="25"/>
      <c r="W1865" s="4"/>
      <c r="X1865" s="4"/>
      <c r="Y1865" s="4"/>
      <c r="Z1865" s="4"/>
    </row>
    <row r="1866" ht="15.0" customHeight="1">
      <c r="A1866" s="19" t="s">
        <v>14416</v>
      </c>
      <c r="B1866" s="19" t="s">
        <v>14417</v>
      </c>
      <c r="C1866" s="20" t="s">
        <v>1686</v>
      </c>
      <c r="D1866" s="20" t="s">
        <v>1119</v>
      </c>
      <c r="E1866" s="20" t="s">
        <v>89</v>
      </c>
      <c r="F1866" s="21">
        <v>1995.0</v>
      </c>
      <c r="G1866" s="21" t="s">
        <v>14418</v>
      </c>
      <c r="H1866" s="23" t="s">
        <v>14419</v>
      </c>
      <c r="I1866" s="21" t="s">
        <v>14420</v>
      </c>
      <c r="J1866" s="24" t="s">
        <v>14421</v>
      </c>
      <c r="K1866" s="19" t="s">
        <v>14422</v>
      </c>
      <c r="L1866" s="24" t="s">
        <v>14423</v>
      </c>
      <c r="M1866" s="19" t="s">
        <v>96</v>
      </c>
      <c r="N1866" s="19" t="s">
        <v>14424</v>
      </c>
      <c r="O1866" s="19" t="s">
        <v>244</v>
      </c>
      <c r="P1866" s="19" t="s">
        <v>14425</v>
      </c>
      <c r="Q1866" s="25" t="s">
        <v>14426</v>
      </c>
      <c r="R1866" s="29">
        <v>1019.0</v>
      </c>
      <c r="S1866" s="19" t="s">
        <v>101</v>
      </c>
      <c r="T1866" s="19"/>
      <c r="U1866" s="25"/>
      <c r="V1866" s="25"/>
      <c r="W1866" s="4"/>
      <c r="X1866" s="4"/>
      <c r="Y1866" s="4"/>
      <c r="Z1866" s="4"/>
    </row>
    <row r="1867" ht="15.0" customHeight="1">
      <c r="A1867" s="19" t="s">
        <v>10955</v>
      </c>
      <c r="B1867" s="19" t="s">
        <v>14427</v>
      </c>
      <c r="C1867" s="20" t="s">
        <v>115</v>
      </c>
      <c r="D1867" s="20" t="s">
        <v>115</v>
      </c>
      <c r="E1867" s="20" t="s">
        <v>89</v>
      </c>
      <c r="F1867" s="22">
        <v>44012.0</v>
      </c>
      <c r="G1867" s="21" t="s">
        <v>14428</v>
      </c>
      <c r="H1867" s="23" t="s">
        <v>14429</v>
      </c>
      <c r="I1867" s="21" t="s">
        <v>14430</v>
      </c>
      <c r="J1867" s="24" t="s">
        <v>14431</v>
      </c>
      <c r="K1867" s="19"/>
      <c r="L1867" s="19"/>
      <c r="M1867" s="19" t="s">
        <v>96</v>
      </c>
      <c r="N1867" s="19" t="s">
        <v>14432</v>
      </c>
      <c r="O1867" s="19" t="s">
        <v>648</v>
      </c>
      <c r="P1867" s="19" t="s">
        <v>9523</v>
      </c>
      <c r="Q1867" s="25" t="s">
        <v>14433</v>
      </c>
      <c r="R1867" s="29">
        <v>135300.0</v>
      </c>
      <c r="S1867" s="19" t="s">
        <v>101</v>
      </c>
      <c r="T1867" s="19"/>
      <c r="U1867" s="25"/>
      <c r="V1867" s="25"/>
      <c r="W1867" s="4"/>
      <c r="X1867" s="4"/>
      <c r="Y1867" s="4"/>
      <c r="Z1867" s="4"/>
    </row>
    <row r="1868" ht="15.0" customHeight="1">
      <c r="A1868" s="19" t="s">
        <v>14434</v>
      </c>
      <c r="B1868" s="19" t="s">
        <v>14434</v>
      </c>
      <c r="C1868" s="20" t="s">
        <v>10491</v>
      </c>
      <c r="D1868" s="20" t="s">
        <v>10109</v>
      </c>
      <c r="E1868" s="21" t="s">
        <v>140</v>
      </c>
      <c r="F1868" s="21">
        <v>2008.0</v>
      </c>
      <c r="G1868" s="21" t="s">
        <v>14435</v>
      </c>
      <c r="H1868" s="23" t="s">
        <v>14436</v>
      </c>
      <c r="I1868" s="19"/>
      <c r="J1868" s="19"/>
      <c r="K1868" s="19"/>
      <c r="L1868" s="19"/>
      <c r="M1868" s="19" t="s">
        <v>96</v>
      </c>
      <c r="N1868" s="19"/>
      <c r="O1868" s="19"/>
      <c r="P1868" s="19"/>
      <c r="Q1868" s="25"/>
      <c r="R1868" s="25"/>
      <c r="S1868" s="19" t="s">
        <v>101</v>
      </c>
      <c r="T1868" s="19"/>
      <c r="U1868" s="25"/>
      <c r="V1868" s="25"/>
      <c r="W1868" s="4"/>
      <c r="X1868" s="4"/>
      <c r="Y1868" s="4"/>
      <c r="Z1868" s="4"/>
    </row>
    <row r="1869" ht="15.0" hidden="1" customHeight="1">
      <c r="A1869" s="19" t="s">
        <v>14437</v>
      </c>
      <c r="B1869" s="19" t="s">
        <v>14438</v>
      </c>
      <c r="C1869" s="20" t="s">
        <v>1904</v>
      </c>
      <c r="D1869" s="20" t="s">
        <v>227</v>
      </c>
      <c r="E1869" s="20" t="s">
        <v>89</v>
      </c>
      <c r="F1869" s="22">
        <v>42894.0</v>
      </c>
      <c r="G1869" s="21" t="s">
        <v>14439</v>
      </c>
      <c r="H1869" s="30" t="s">
        <v>14440</v>
      </c>
      <c r="I1869" s="21" t="s">
        <v>14441</v>
      </c>
      <c r="J1869" s="19"/>
      <c r="K1869" s="19" t="s">
        <v>14442</v>
      </c>
      <c r="L1869" s="24" t="s">
        <v>14443</v>
      </c>
      <c r="M1869" s="19" t="s">
        <v>110</v>
      </c>
      <c r="N1869" s="19"/>
      <c r="O1869" s="19" t="s">
        <v>371</v>
      </c>
      <c r="P1869" s="19" t="s">
        <v>14444</v>
      </c>
      <c r="Q1869" s="25" t="s">
        <v>147</v>
      </c>
      <c r="R1869" s="25">
        <v>27.0</v>
      </c>
      <c r="S1869" s="19" t="s">
        <v>101</v>
      </c>
      <c r="T1869" s="19"/>
      <c r="U1869" s="25"/>
      <c r="V1869" s="25"/>
      <c r="W1869" s="4"/>
      <c r="X1869" s="4"/>
      <c r="Y1869" s="4"/>
      <c r="Z1869" s="4"/>
    </row>
    <row r="1870" ht="15.0" hidden="1" customHeight="1">
      <c r="A1870" s="19" t="s">
        <v>14445</v>
      </c>
      <c r="B1870" s="19"/>
      <c r="C1870" s="20" t="s">
        <v>14446</v>
      </c>
      <c r="D1870" s="20" t="s">
        <v>14447</v>
      </c>
      <c r="E1870" s="20" t="s">
        <v>1225</v>
      </c>
      <c r="F1870" s="21">
        <v>2012.0</v>
      </c>
      <c r="G1870" s="21" t="s">
        <v>14448</v>
      </c>
      <c r="H1870" s="23" t="s">
        <v>14449</v>
      </c>
      <c r="I1870" s="21" t="s">
        <v>14450</v>
      </c>
      <c r="J1870" s="24" t="s">
        <v>14451</v>
      </c>
      <c r="K1870" s="19"/>
      <c r="L1870" s="19"/>
      <c r="M1870" s="19" t="s">
        <v>110</v>
      </c>
      <c r="N1870" s="19"/>
      <c r="O1870" s="19"/>
      <c r="P1870" s="19"/>
      <c r="Q1870" s="25" t="s">
        <v>147</v>
      </c>
      <c r="R1870" s="25">
        <v>26.0</v>
      </c>
      <c r="S1870" s="19" t="s">
        <v>101</v>
      </c>
      <c r="T1870" s="19"/>
      <c r="U1870" s="25"/>
      <c r="V1870" s="25"/>
      <c r="W1870" s="4"/>
      <c r="X1870" s="4"/>
      <c r="Y1870" s="4"/>
      <c r="Z1870" s="4"/>
    </row>
    <row r="1871" ht="15.0" hidden="1" customHeight="1">
      <c r="A1871" s="19" t="s">
        <v>14452</v>
      </c>
      <c r="B1871" s="19" t="s">
        <v>14453</v>
      </c>
      <c r="C1871" s="20" t="s">
        <v>14454</v>
      </c>
      <c r="D1871" s="21" t="s">
        <v>261</v>
      </c>
      <c r="E1871" s="32" t="s">
        <v>89</v>
      </c>
      <c r="F1871" s="21">
        <v>2012.0</v>
      </c>
      <c r="G1871" s="21" t="s">
        <v>14455</v>
      </c>
      <c r="H1871" s="30" t="s">
        <v>14456</v>
      </c>
      <c r="I1871" s="21" t="s">
        <v>14457</v>
      </c>
      <c r="J1871" s="24" t="s">
        <v>14458</v>
      </c>
      <c r="K1871" s="19"/>
      <c r="L1871" s="19"/>
      <c r="M1871" s="19" t="s">
        <v>110</v>
      </c>
      <c r="N1871" s="19"/>
      <c r="O1871" s="19"/>
      <c r="P1871" s="19"/>
      <c r="Q1871" s="25" t="s">
        <v>223</v>
      </c>
      <c r="R1871" s="25">
        <v>34.0</v>
      </c>
      <c r="S1871" s="19" t="s">
        <v>101</v>
      </c>
      <c r="T1871" s="19"/>
      <c r="U1871" s="25"/>
      <c r="V1871" s="25"/>
      <c r="W1871" s="4"/>
      <c r="X1871" s="4"/>
      <c r="Y1871" s="4"/>
      <c r="Z1871" s="4"/>
    </row>
    <row r="1872" ht="15.0" customHeight="1">
      <c r="A1872" s="19" t="s">
        <v>703</v>
      </c>
      <c r="B1872" s="19" t="s">
        <v>693</v>
      </c>
      <c r="C1872" s="20" t="s">
        <v>388</v>
      </c>
      <c r="D1872" s="20" t="s">
        <v>88</v>
      </c>
      <c r="E1872" s="20" t="s">
        <v>89</v>
      </c>
      <c r="F1872" s="21">
        <v>2013.0</v>
      </c>
      <c r="G1872" s="21" t="s">
        <v>14459</v>
      </c>
      <c r="H1872" s="23" t="s">
        <v>14460</v>
      </c>
      <c r="I1872" s="21" t="s">
        <v>14461</v>
      </c>
      <c r="J1872" s="24" t="s">
        <v>14462</v>
      </c>
      <c r="K1872" s="19" t="s">
        <v>14463</v>
      </c>
      <c r="L1872" s="24" t="s">
        <v>14464</v>
      </c>
      <c r="M1872" s="19" t="s">
        <v>96</v>
      </c>
      <c r="N1872" s="19" t="s">
        <v>14465</v>
      </c>
      <c r="O1872" s="19" t="s">
        <v>2621</v>
      </c>
      <c r="P1872" s="19" t="s">
        <v>14466</v>
      </c>
      <c r="Q1872" s="25" t="s">
        <v>14467</v>
      </c>
      <c r="R1872" s="29">
        <v>31000.0</v>
      </c>
      <c r="S1872" s="19" t="s">
        <v>159</v>
      </c>
      <c r="T1872" s="19" t="s">
        <v>14468</v>
      </c>
      <c r="U1872" s="36"/>
      <c r="V1872" s="36">
        <v>37971.0</v>
      </c>
      <c r="W1872" s="4"/>
      <c r="X1872" s="4"/>
      <c r="Y1872" s="4"/>
      <c r="Z1872" s="4"/>
    </row>
    <row r="1873" ht="15.0" hidden="1" customHeight="1">
      <c r="A1873" s="19" t="s">
        <v>14469</v>
      </c>
      <c r="B1873" s="19" t="s">
        <v>14470</v>
      </c>
      <c r="C1873" s="20" t="s">
        <v>14471</v>
      </c>
      <c r="D1873" s="20" t="s">
        <v>5914</v>
      </c>
      <c r="E1873" s="20" t="s">
        <v>642</v>
      </c>
      <c r="F1873" s="21">
        <v>2015.0</v>
      </c>
      <c r="G1873" s="21" t="s">
        <v>14472</v>
      </c>
      <c r="H1873" s="23" t="s">
        <v>14473</v>
      </c>
      <c r="I1873" s="21" t="s">
        <v>14474</v>
      </c>
      <c r="J1873" s="19"/>
      <c r="K1873" s="19"/>
      <c r="L1873" s="19"/>
      <c r="M1873" s="19" t="s">
        <v>110</v>
      </c>
      <c r="N1873" s="19"/>
      <c r="O1873" s="19" t="s">
        <v>244</v>
      </c>
      <c r="P1873" s="19" t="s">
        <v>14475</v>
      </c>
      <c r="Q1873" s="25"/>
      <c r="R1873" s="25"/>
      <c r="S1873" s="19" t="s">
        <v>101</v>
      </c>
      <c r="T1873" s="19"/>
      <c r="U1873" s="25"/>
      <c r="V1873" s="25"/>
      <c r="W1873" s="4"/>
      <c r="X1873" s="4"/>
      <c r="Y1873" s="4"/>
      <c r="Z1873" s="4"/>
    </row>
    <row r="1874" ht="15.0" hidden="1" customHeight="1">
      <c r="A1874" s="19" t="s">
        <v>14476</v>
      </c>
      <c r="B1874" s="19" t="s">
        <v>14477</v>
      </c>
      <c r="C1874" s="20" t="s">
        <v>3677</v>
      </c>
      <c r="D1874" s="20" t="s">
        <v>1455</v>
      </c>
      <c r="E1874" s="20" t="s">
        <v>89</v>
      </c>
      <c r="F1874" s="37">
        <v>42036.0</v>
      </c>
      <c r="G1874" s="21" t="s">
        <v>14478</v>
      </c>
      <c r="H1874" s="23" t="s">
        <v>14479</v>
      </c>
      <c r="I1874" s="21" t="s">
        <v>14480</v>
      </c>
      <c r="J1874" s="24" t="s">
        <v>14481</v>
      </c>
      <c r="K1874" s="19"/>
      <c r="L1874" s="19"/>
      <c r="M1874" s="19" t="s">
        <v>110</v>
      </c>
      <c r="N1874" s="19"/>
      <c r="O1874" s="19" t="s">
        <v>9861</v>
      </c>
      <c r="P1874" s="19" t="s">
        <v>3632</v>
      </c>
      <c r="Q1874" s="25" t="s">
        <v>2374</v>
      </c>
      <c r="R1874" s="25">
        <v>37.0</v>
      </c>
      <c r="S1874" s="19" t="s">
        <v>101</v>
      </c>
      <c r="T1874" s="19"/>
      <c r="U1874" s="25"/>
      <c r="V1874" s="25"/>
      <c r="W1874" s="4"/>
      <c r="X1874" s="4"/>
      <c r="Y1874" s="4"/>
      <c r="Z1874" s="4"/>
    </row>
    <row r="1875" ht="15.0" hidden="1" customHeight="1">
      <c r="A1875" s="19" t="s">
        <v>14482</v>
      </c>
      <c r="B1875" s="19" t="s">
        <v>14483</v>
      </c>
      <c r="C1875" s="20" t="s">
        <v>340</v>
      </c>
      <c r="D1875" s="20" t="s">
        <v>88</v>
      </c>
      <c r="E1875" s="20" t="s">
        <v>89</v>
      </c>
      <c r="F1875" s="22">
        <v>41699.0</v>
      </c>
      <c r="G1875" s="21" t="s">
        <v>14484</v>
      </c>
      <c r="H1875" s="23" t="s">
        <v>14485</v>
      </c>
      <c r="I1875" s="21" t="s">
        <v>14486</v>
      </c>
      <c r="J1875" s="24" t="s">
        <v>14487</v>
      </c>
      <c r="K1875" s="19"/>
      <c r="L1875" s="19"/>
      <c r="M1875" s="19" t="s">
        <v>110</v>
      </c>
      <c r="N1875" s="19"/>
      <c r="O1875" s="19" t="s">
        <v>700</v>
      </c>
      <c r="P1875" s="19" t="s">
        <v>1131</v>
      </c>
      <c r="Q1875" s="25" t="s">
        <v>223</v>
      </c>
      <c r="R1875" s="25">
        <v>56.0</v>
      </c>
      <c r="S1875" s="21" t="s">
        <v>159</v>
      </c>
      <c r="T1875" s="21" t="s">
        <v>10547</v>
      </c>
      <c r="U1875" s="34"/>
      <c r="V1875" s="34">
        <v>44334.0</v>
      </c>
      <c r="W1875" s="4"/>
      <c r="X1875" s="4"/>
      <c r="Y1875" s="4"/>
      <c r="Z1875" s="4"/>
    </row>
    <row r="1876" ht="15.0" hidden="1" customHeight="1">
      <c r="A1876" s="19" t="s">
        <v>14488</v>
      </c>
      <c r="B1876" s="19" t="s">
        <v>14489</v>
      </c>
      <c r="C1876" s="20" t="s">
        <v>340</v>
      </c>
      <c r="D1876" s="20" t="s">
        <v>88</v>
      </c>
      <c r="E1876" s="20" t="s">
        <v>89</v>
      </c>
      <c r="F1876" s="21">
        <v>1997.0</v>
      </c>
      <c r="G1876" s="21" t="s">
        <v>14490</v>
      </c>
      <c r="H1876" s="30" t="s">
        <v>14491</v>
      </c>
      <c r="I1876" s="21" t="s">
        <v>14492</v>
      </c>
      <c r="J1876" s="24" t="s">
        <v>14493</v>
      </c>
      <c r="K1876" s="19" t="s">
        <v>14494</v>
      </c>
      <c r="L1876" s="24" t="s">
        <v>14495</v>
      </c>
      <c r="M1876" s="19" t="s">
        <v>110</v>
      </c>
      <c r="N1876" s="19"/>
      <c r="O1876" s="19" t="s">
        <v>11612</v>
      </c>
      <c r="P1876" s="19" t="s">
        <v>11095</v>
      </c>
      <c r="Q1876" s="25" t="s">
        <v>14496</v>
      </c>
      <c r="R1876" s="25">
        <v>359.0</v>
      </c>
      <c r="S1876" s="19" t="s">
        <v>101</v>
      </c>
      <c r="T1876" s="19"/>
      <c r="U1876" s="25"/>
      <c r="V1876" s="25"/>
      <c r="W1876" s="4"/>
      <c r="X1876" s="4"/>
      <c r="Y1876" s="4"/>
      <c r="Z1876" s="4"/>
    </row>
    <row r="1877" ht="15.0" hidden="1" customHeight="1">
      <c r="A1877" s="19" t="s">
        <v>14497</v>
      </c>
      <c r="B1877" s="19" t="s">
        <v>14498</v>
      </c>
      <c r="C1877" s="20" t="s">
        <v>919</v>
      </c>
      <c r="D1877" s="20" t="s">
        <v>920</v>
      </c>
      <c r="E1877" s="20" t="s">
        <v>89</v>
      </c>
      <c r="F1877" s="21">
        <v>2010.0</v>
      </c>
      <c r="G1877" s="21" t="s">
        <v>14499</v>
      </c>
      <c r="H1877" s="23" t="s">
        <v>14500</v>
      </c>
      <c r="I1877" s="21" t="s">
        <v>14501</v>
      </c>
      <c r="J1877" s="24" t="s">
        <v>14502</v>
      </c>
      <c r="K1877" s="19"/>
      <c r="L1877" s="19"/>
      <c r="M1877" s="19" t="s">
        <v>110</v>
      </c>
      <c r="N1877" s="19"/>
      <c r="O1877" s="19" t="s">
        <v>7662</v>
      </c>
      <c r="P1877" s="19"/>
      <c r="Q1877" s="25" t="s">
        <v>827</v>
      </c>
      <c r="R1877" s="25">
        <v>47.0</v>
      </c>
      <c r="S1877" s="19" t="s">
        <v>101</v>
      </c>
      <c r="T1877" s="19"/>
      <c r="U1877" s="25"/>
      <c r="V1877" s="25"/>
      <c r="W1877" s="4"/>
      <c r="X1877" s="4"/>
      <c r="Y1877" s="4"/>
      <c r="Z1877" s="4"/>
    </row>
    <row r="1878" ht="15.0" hidden="1" customHeight="1">
      <c r="A1878" s="19" t="s">
        <v>14503</v>
      </c>
      <c r="B1878" s="19" t="s">
        <v>14503</v>
      </c>
      <c r="C1878" s="110"/>
      <c r="D1878" s="111"/>
      <c r="E1878" s="31" t="s">
        <v>860</v>
      </c>
      <c r="F1878" s="21">
        <v>2014.0</v>
      </c>
      <c r="G1878" s="21" t="s">
        <v>14504</v>
      </c>
      <c r="H1878" s="23" t="s">
        <v>14505</v>
      </c>
      <c r="I1878" s="21" t="s">
        <v>14506</v>
      </c>
      <c r="J1878" s="24" t="s">
        <v>14507</v>
      </c>
      <c r="K1878" s="19" t="s">
        <v>14508</v>
      </c>
      <c r="L1878" s="19"/>
      <c r="M1878" s="19" t="s">
        <v>110</v>
      </c>
      <c r="N1878" s="19"/>
      <c r="O1878" s="19"/>
      <c r="P1878" s="19"/>
      <c r="Q1878" s="25" t="s">
        <v>212</v>
      </c>
      <c r="R1878" s="25">
        <v>9.0</v>
      </c>
      <c r="S1878" s="19" t="s">
        <v>101</v>
      </c>
      <c r="T1878" s="19"/>
      <c r="U1878" s="25"/>
      <c r="V1878" s="25"/>
      <c r="W1878" s="4"/>
      <c r="X1878" s="4"/>
      <c r="Y1878" s="4"/>
      <c r="Z1878" s="4"/>
    </row>
    <row r="1879" ht="15.0" hidden="1" customHeight="1">
      <c r="A1879" s="19" t="s">
        <v>14509</v>
      </c>
      <c r="B1879" s="19"/>
      <c r="C1879" s="20" t="s">
        <v>14510</v>
      </c>
      <c r="D1879" s="20" t="s">
        <v>1831</v>
      </c>
      <c r="E1879" s="20" t="s">
        <v>89</v>
      </c>
      <c r="F1879" s="21">
        <v>2012.0</v>
      </c>
      <c r="G1879" s="21" t="s">
        <v>14511</v>
      </c>
      <c r="H1879" s="30" t="s">
        <v>14512</v>
      </c>
      <c r="I1879" s="21" t="s">
        <v>14513</v>
      </c>
      <c r="J1879" s="24" t="s">
        <v>14514</v>
      </c>
      <c r="K1879" s="19" t="s">
        <v>14515</v>
      </c>
      <c r="L1879" s="24" t="s">
        <v>14516</v>
      </c>
      <c r="M1879" s="19" t="s">
        <v>110</v>
      </c>
      <c r="N1879" s="19"/>
      <c r="O1879" s="19"/>
      <c r="P1879" s="19"/>
      <c r="Q1879" s="25" t="s">
        <v>158</v>
      </c>
      <c r="R1879" s="25">
        <v>40.0</v>
      </c>
      <c r="S1879" s="19" t="s">
        <v>101</v>
      </c>
      <c r="T1879" s="19"/>
      <c r="U1879" s="25"/>
      <c r="V1879" s="25"/>
      <c r="W1879" s="4"/>
      <c r="X1879" s="4"/>
      <c r="Y1879" s="4"/>
      <c r="Z1879" s="4"/>
    </row>
    <row r="1880" ht="15.0" hidden="1" customHeight="1">
      <c r="A1880" s="19" t="s">
        <v>14517</v>
      </c>
      <c r="B1880" s="19" t="s">
        <v>14518</v>
      </c>
      <c r="C1880" s="20" t="s">
        <v>376</v>
      </c>
      <c r="D1880" s="20" t="s">
        <v>88</v>
      </c>
      <c r="E1880" s="20" t="s">
        <v>89</v>
      </c>
      <c r="F1880" s="21">
        <v>2010.0</v>
      </c>
      <c r="G1880" s="21" t="s">
        <v>14519</v>
      </c>
      <c r="H1880" s="23" t="s">
        <v>14520</v>
      </c>
      <c r="I1880" s="21" t="s">
        <v>14521</v>
      </c>
      <c r="J1880" s="24" t="s">
        <v>14522</v>
      </c>
      <c r="K1880" s="19" t="s">
        <v>14523</v>
      </c>
      <c r="L1880" s="19"/>
      <c r="M1880" s="19" t="s">
        <v>110</v>
      </c>
      <c r="N1880" s="19"/>
      <c r="O1880" s="19" t="s">
        <v>371</v>
      </c>
      <c r="P1880" s="19" t="s">
        <v>3910</v>
      </c>
      <c r="Q1880" s="25" t="s">
        <v>10327</v>
      </c>
      <c r="R1880" s="25" t="s">
        <v>112</v>
      </c>
      <c r="S1880" s="19" t="s">
        <v>159</v>
      </c>
      <c r="T1880" s="19" t="s">
        <v>14524</v>
      </c>
      <c r="U1880" s="36"/>
      <c r="V1880" s="36">
        <v>41318.0</v>
      </c>
      <c r="W1880" s="4"/>
      <c r="X1880" s="4"/>
      <c r="Y1880" s="4"/>
      <c r="Z1880" s="4"/>
    </row>
    <row r="1881" ht="15.0" hidden="1" customHeight="1">
      <c r="A1881" s="19" t="s">
        <v>14525</v>
      </c>
      <c r="B1881" s="19" t="s">
        <v>14526</v>
      </c>
      <c r="C1881" s="20" t="s">
        <v>979</v>
      </c>
      <c r="D1881" s="20" t="s">
        <v>841</v>
      </c>
      <c r="E1881" s="20" t="s">
        <v>89</v>
      </c>
      <c r="F1881" s="48">
        <v>42856.0</v>
      </c>
      <c r="G1881" s="21" t="s">
        <v>14527</v>
      </c>
      <c r="H1881" s="23" t="s">
        <v>14528</v>
      </c>
      <c r="I1881" s="21" t="s">
        <v>14529</v>
      </c>
      <c r="J1881" s="24" t="s">
        <v>14530</v>
      </c>
      <c r="K1881" s="19"/>
      <c r="L1881" s="19"/>
      <c r="M1881" s="19" t="s">
        <v>110</v>
      </c>
      <c r="N1881" s="19"/>
      <c r="O1881" s="19" t="s">
        <v>371</v>
      </c>
      <c r="P1881" s="19" t="s">
        <v>474</v>
      </c>
      <c r="Q1881" s="25" t="s">
        <v>4076</v>
      </c>
      <c r="R1881" s="25">
        <v>215.0</v>
      </c>
      <c r="S1881" s="19" t="s">
        <v>101</v>
      </c>
      <c r="T1881" s="19"/>
      <c r="U1881" s="25"/>
      <c r="V1881" s="25"/>
      <c r="W1881" s="4"/>
      <c r="X1881" s="4"/>
      <c r="Y1881" s="4"/>
      <c r="Z1881" s="4"/>
    </row>
    <row r="1882" ht="15.0" hidden="1" customHeight="1">
      <c r="A1882" s="19" t="s">
        <v>14531</v>
      </c>
      <c r="B1882" s="19" t="s">
        <v>14532</v>
      </c>
      <c r="C1882" s="20" t="s">
        <v>87</v>
      </c>
      <c r="D1882" s="20" t="s">
        <v>88</v>
      </c>
      <c r="E1882" s="20" t="s">
        <v>89</v>
      </c>
      <c r="F1882" s="21">
        <v>2013.0</v>
      </c>
      <c r="G1882" s="21" t="s">
        <v>14533</v>
      </c>
      <c r="H1882" s="23" t="s">
        <v>14534</v>
      </c>
      <c r="I1882" s="21" t="s">
        <v>14535</v>
      </c>
      <c r="J1882" s="24" t="s">
        <v>14536</v>
      </c>
      <c r="K1882" s="19"/>
      <c r="L1882" s="19"/>
      <c r="M1882" s="19" t="s">
        <v>110</v>
      </c>
      <c r="N1882" s="19"/>
      <c r="O1882" s="19" t="s">
        <v>4804</v>
      </c>
      <c r="P1882" s="19" t="s">
        <v>4984</v>
      </c>
      <c r="Q1882" s="25" t="s">
        <v>203</v>
      </c>
      <c r="R1882" s="25">
        <v>29.0</v>
      </c>
      <c r="S1882" s="19" t="s">
        <v>101</v>
      </c>
      <c r="T1882" s="19"/>
      <c r="U1882" s="25"/>
      <c r="V1882" s="25"/>
      <c r="W1882" s="4"/>
      <c r="X1882" s="4"/>
      <c r="Y1882" s="4"/>
      <c r="Z1882" s="4"/>
    </row>
    <row r="1883" ht="15.0" hidden="1" customHeight="1">
      <c r="A1883" s="19" t="s">
        <v>14537</v>
      </c>
      <c r="B1883" s="19" t="s">
        <v>14537</v>
      </c>
      <c r="C1883" s="20" t="s">
        <v>551</v>
      </c>
      <c r="D1883" s="20" t="s">
        <v>552</v>
      </c>
      <c r="E1883" s="20" t="s">
        <v>89</v>
      </c>
      <c r="F1883" s="21">
        <v>2015.0</v>
      </c>
      <c r="G1883" s="21" t="s">
        <v>14538</v>
      </c>
      <c r="H1883" s="23" t="s">
        <v>14539</v>
      </c>
      <c r="I1883" s="21" t="s">
        <v>12175</v>
      </c>
      <c r="J1883" s="24" t="s">
        <v>12176</v>
      </c>
      <c r="K1883" s="19" t="s">
        <v>14540</v>
      </c>
      <c r="L1883" s="24" t="s">
        <v>14541</v>
      </c>
      <c r="M1883" s="19" t="s">
        <v>110</v>
      </c>
      <c r="N1883" s="19"/>
      <c r="O1883" s="19"/>
      <c r="P1883" s="19"/>
      <c r="Q1883" s="25"/>
      <c r="R1883" s="25"/>
      <c r="S1883" s="19" t="s">
        <v>101</v>
      </c>
      <c r="T1883" s="19"/>
      <c r="U1883" s="25"/>
      <c r="V1883" s="25"/>
      <c r="W1883" s="4"/>
      <c r="X1883" s="4"/>
      <c r="Y1883" s="4"/>
      <c r="Z1883" s="4"/>
    </row>
    <row r="1884" ht="15.0" hidden="1" customHeight="1">
      <c r="A1884" s="19" t="s">
        <v>14542</v>
      </c>
      <c r="B1884" s="19" t="s">
        <v>14543</v>
      </c>
      <c r="C1884" s="20" t="s">
        <v>627</v>
      </c>
      <c r="D1884" s="20" t="s">
        <v>139</v>
      </c>
      <c r="E1884" s="20" t="s">
        <v>140</v>
      </c>
      <c r="F1884" s="112">
        <v>2012.0</v>
      </c>
      <c r="G1884" s="112" t="s">
        <v>14544</v>
      </c>
      <c r="H1884" s="23" t="s">
        <v>14545</v>
      </c>
      <c r="I1884" s="21" t="s">
        <v>14546</v>
      </c>
      <c r="J1884" s="24" t="s">
        <v>14547</v>
      </c>
      <c r="K1884" s="19" t="s">
        <v>14548</v>
      </c>
      <c r="L1884" s="24" t="s">
        <v>14549</v>
      </c>
      <c r="M1884" s="19" t="s">
        <v>110</v>
      </c>
      <c r="N1884" s="19"/>
      <c r="O1884" s="19"/>
      <c r="P1884" s="19"/>
      <c r="Q1884" s="25" t="s">
        <v>1101</v>
      </c>
      <c r="R1884" s="25">
        <v>108.0</v>
      </c>
      <c r="S1884" s="19" t="s">
        <v>101</v>
      </c>
      <c r="T1884" s="19"/>
      <c r="U1884" s="25"/>
      <c r="V1884" s="25"/>
      <c r="W1884" s="4"/>
      <c r="X1884" s="4"/>
      <c r="Y1884" s="4"/>
      <c r="Z1884" s="4"/>
    </row>
    <row r="1885" ht="15.0" hidden="1" customHeight="1">
      <c r="A1885" s="19" t="s">
        <v>14550</v>
      </c>
      <c r="B1885" s="19" t="s">
        <v>14550</v>
      </c>
      <c r="C1885" s="20" t="s">
        <v>6305</v>
      </c>
      <c r="D1885" s="20" t="s">
        <v>6306</v>
      </c>
      <c r="E1885" s="20" t="s">
        <v>1340</v>
      </c>
      <c r="F1885" s="21">
        <v>2008.0</v>
      </c>
      <c r="G1885" s="21" t="s">
        <v>14551</v>
      </c>
      <c r="H1885" s="23" t="s">
        <v>14552</v>
      </c>
      <c r="I1885" s="21" t="s">
        <v>14553</v>
      </c>
      <c r="J1885" s="24" t="s">
        <v>14554</v>
      </c>
      <c r="K1885" s="19" t="s">
        <v>14555</v>
      </c>
      <c r="L1885" s="24" t="s">
        <v>14556</v>
      </c>
      <c r="M1885" s="19" t="s">
        <v>110</v>
      </c>
      <c r="N1885" s="19"/>
      <c r="O1885" s="19"/>
      <c r="P1885" s="19"/>
      <c r="Q1885" s="25" t="s">
        <v>266</v>
      </c>
      <c r="R1885" s="25">
        <v>54.0</v>
      </c>
      <c r="S1885" s="19" t="s">
        <v>159</v>
      </c>
      <c r="T1885" s="19" t="s">
        <v>14557</v>
      </c>
      <c r="U1885" s="25"/>
      <c r="V1885" s="25">
        <v>2012.0</v>
      </c>
      <c r="W1885" s="4"/>
      <c r="X1885" s="4"/>
      <c r="Y1885" s="4"/>
      <c r="Z1885" s="4"/>
    </row>
    <row r="1886" ht="15.0" hidden="1" customHeight="1">
      <c r="A1886" s="19" t="s">
        <v>14558</v>
      </c>
      <c r="B1886" s="19" t="s">
        <v>14559</v>
      </c>
      <c r="C1886" s="20" t="s">
        <v>226</v>
      </c>
      <c r="D1886" s="20" t="s">
        <v>227</v>
      </c>
      <c r="E1886" s="20" t="s">
        <v>89</v>
      </c>
      <c r="F1886" s="21">
        <v>1995.0</v>
      </c>
      <c r="G1886" s="21" t="s">
        <v>14560</v>
      </c>
      <c r="H1886" s="23" t="s">
        <v>14561</v>
      </c>
      <c r="I1886" s="21" t="s">
        <v>14562</v>
      </c>
      <c r="J1886" s="24" t="s">
        <v>14563</v>
      </c>
      <c r="K1886" s="19" t="s">
        <v>14564</v>
      </c>
      <c r="L1886" s="24" t="s">
        <v>14565</v>
      </c>
      <c r="M1886" s="19" t="s">
        <v>110</v>
      </c>
      <c r="N1886" s="19"/>
      <c r="O1886" s="19"/>
      <c r="P1886" s="19" t="s">
        <v>173</v>
      </c>
      <c r="Q1886" s="25" t="s">
        <v>14566</v>
      </c>
      <c r="R1886" s="29">
        <v>2000.0</v>
      </c>
      <c r="S1886" s="19" t="s">
        <v>159</v>
      </c>
      <c r="T1886" s="19" t="s">
        <v>14567</v>
      </c>
      <c r="U1886" s="25"/>
      <c r="V1886" s="25">
        <v>2015.0</v>
      </c>
      <c r="W1886" s="4"/>
      <c r="X1886" s="4"/>
      <c r="Y1886" s="4"/>
      <c r="Z1886" s="4"/>
    </row>
    <row r="1887" ht="15.0" hidden="1" customHeight="1">
      <c r="A1887" s="19" t="s">
        <v>14568</v>
      </c>
      <c r="B1887" s="19" t="s">
        <v>14568</v>
      </c>
      <c r="C1887" s="20" t="s">
        <v>14569</v>
      </c>
      <c r="D1887" s="20" t="s">
        <v>14570</v>
      </c>
      <c r="E1887" s="19"/>
      <c r="F1887" s="21">
        <v>2010.0</v>
      </c>
      <c r="G1887" s="21" t="s">
        <v>14571</v>
      </c>
      <c r="H1887" s="23" t="s">
        <v>14572</v>
      </c>
      <c r="I1887" s="21" t="s">
        <v>14573</v>
      </c>
      <c r="J1887" s="24" t="s">
        <v>14574</v>
      </c>
      <c r="K1887" s="19" t="s">
        <v>14575</v>
      </c>
      <c r="L1887" s="24" t="s">
        <v>14576</v>
      </c>
      <c r="M1887" s="19" t="s">
        <v>110</v>
      </c>
      <c r="N1887" s="19"/>
      <c r="O1887" s="19"/>
      <c r="P1887" s="19"/>
      <c r="Q1887" s="25" t="s">
        <v>223</v>
      </c>
      <c r="R1887" s="25">
        <v>19.0</v>
      </c>
      <c r="S1887" s="19" t="s">
        <v>101</v>
      </c>
      <c r="T1887" s="19"/>
      <c r="U1887" s="25"/>
      <c r="V1887" s="25"/>
      <c r="W1887" s="4"/>
      <c r="X1887" s="4"/>
      <c r="Y1887" s="4"/>
      <c r="Z1887" s="4"/>
    </row>
    <row r="1888" ht="15.0" hidden="1" customHeight="1">
      <c r="A1888" s="19" t="s">
        <v>14577</v>
      </c>
      <c r="B1888" s="19" t="s">
        <v>14577</v>
      </c>
      <c r="C1888" s="20" t="s">
        <v>363</v>
      </c>
      <c r="D1888" s="20" t="s">
        <v>364</v>
      </c>
      <c r="E1888" s="32" t="s">
        <v>89</v>
      </c>
      <c r="F1888" s="21">
        <v>2005.0</v>
      </c>
      <c r="G1888" s="21" t="s">
        <v>14578</v>
      </c>
      <c r="H1888" s="23" t="s">
        <v>14579</v>
      </c>
      <c r="I1888" s="21" t="s">
        <v>14580</v>
      </c>
      <c r="J1888" s="24" t="s">
        <v>14581</v>
      </c>
      <c r="K1888" s="19" t="s">
        <v>14582</v>
      </c>
      <c r="L1888" s="24" t="s">
        <v>14583</v>
      </c>
      <c r="M1888" s="19" t="s">
        <v>110</v>
      </c>
      <c r="N1888" s="19"/>
      <c r="O1888" s="19"/>
      <c r="P1888" s="19" t="s">
        <v>14584</v>
      </c>
      <c r="Q1888" s="25" t="s">
        <v>14585</v>
      </c>
      <c r="R1888" s="25">
        <v>568.0</v>
      </c>
      <c r="S1888" s="19" t="s">
        <v>101</v>
      </c>
      <c r="T1888" s="19"/>
      <c r="U1888" s="25"/>
      <c r="V1888" s="25"/>
      <c r="W1888" s="4"/>
      <c r="X1888" s="4"/>
      <c r="Y1888" s="4"/>
      <c r="Z1888" s="4"/>
    </row>
    <row r="1889" ht="15.0" hidden="1" customHeight="1">
      <c r="A1889" s="19" t="s">
        <v>14586</v>
      </c>
      <c r="B1889" s="19" t="s">
        <v>14587</v>
      </c>
      <c r="C1889" s="20" t="s">
        <v>124</v>
      </c>
      <c r="D1889" s="20" t="s">
        <v>125</v>
      </c>
      <c r="E1889" s="20" t="s">
        <v>126</v>
      </c>
      <c r="F1889" s="21">
        <v>2011.0</v>
      </c>
      <c r="G1889" s="21" t="s">
        <v>14588</v>
      </c>
      <c r="H1889" s="23" t="s">
        <v>14589</v>
      </c>
      <c r="I1889" s="21" t="s">
        <v>14590</v>
      </c>
      <c r="J1889" s="24" t="s">
        <v>14591</v>
      </c>
      <c r="K1889" s="19" t="s">
        <v>14592</v>
      </c>
      <c r="L1889" s="24" t="s">
        <v>14593</v>
      </c>
      <c r="M1889" s="19" t="s">
        <v>110</v>
      </c>
      <c r="N1889" s="19"/>
      <c r="O1889" s="19"/>
      <c r="P1889" s="19"/>
      <c r="Q1889" s="25" t="s">
        <v>158</v>
      </c>
      <c r="R1889" s="25">
        <v>37.0</v>
      </c>
      <c r="S1889" s="19" t="s">
        <v>159</v>
      </c>
      <c r="T1889" s="19" t="s">
        <v>8898</v>
      </c>
      <c r="U1889" s="59"/>
      <c r="V1889" s="59">
        <v>43167.0</v>
      </c>
      <c r="W1889" s="4"/>
      <c r="X1889" s="4"/>
      <c r="Y1889" s="4"/>
      <c r="Z1889" s="4"/>
    </row>
    <row r="1890" ht="15.0" hidden="1" customHeight="1">
      <c r="A1890" s="19" t="s">
        <v>14594</v>
      </c>
      <c r="B1890" s="19" t="s">
        <v>14595</v>
      </c>
      <c r="C1890" s="20" t="s">
        <v>363</v>
      </c>
      <c r="D1890" s="20" t="s">
        <v>364</v>
      </c>
      <c r="E1890" s="20" t="s">
        <v>89</v>
      </c>
      <c r="F1890" s="21">
        <v>2008.0</v>
      </c>
      <c r="G1890" s="21" t="s">
        <v>14596</v>
      </c>
      <c r="H1890" s="23" t="s">
        <v>14597</v>
      </c>
      <c r="I1890" s="21" t="s">
        <v>14598</v>
      </c>
      <c r="J1890" s="24" t="s">
        <v>14599</v>
      </c>
      <c r="K1890" s="19" t="s">
        <v>14600</v>
      </c>
      <c r="L1890" s="24" t="s">
        <v>14601</v>
      </c>
      <c r="M1890" s="19" t="s">
        <v>110</v>
      </c>
      <c r="N1890" s="19"/>
      <c r="O1890" s="19" t="s">
        <v>591</v>
      </c>
      <c r="P1890" s="19" t="s">
        <v>14602</v>
      </c>
      <c r="Q1890" s="25" t="s">
        <v>964</v>
      </c>
      <c r="R1890" s="25">
        <v>431.0</v>
      </c>
      <c r="S1890" s="19" t="s">
        <v>101</v>
      </c>
      <c r="T1890" s="19"/>
      <c r="U1890" s="25"/>
      <c r="V1890" s="25"/>
      <c r="W1890" s="4"/>
      <c r="X1890" s="4"/>
      <c r="Y1890" s="4"/>
      <c r="Z1890" s="4"/>
    </row>
    <row r="1891" ht="15.0" hidden="1" customHeight="1">
      <c r="A1891" s="19" t="s">
        <v>14603</v>
      </c>
      <c r="B1891" s="19" t="s">
        <v>14604</v>
      </c>
      <c r="C1891" s="20" t="s">
        <v>177</v>
      </c>
      <c r="D1891" s="20" t="s">
        <v>125</v>
      </c>
      <c r="E1891" s="20" t="s">
        <v>126</v>
      </c>
      <c r="F1891" s="21">
        <v>2010.0</v>
      </c>
      <c r="G1891" s="21" t="s">
        <v>14605</v>
      </c>
      <c r="H1891" s="23" t="s">
        <v>14606</v>
      </c>
      <c r="I1891" s="21" t="s">
        <v>14607</v>
      </c>
      <c r="J1891" s="24" t="s">
        <v>14608</v>
      </c>
      <c r="K1891" s="19" t="s">
        <v>14609</v>
      </c>
      <c r="L1891" s="19"/>
      <c r="M1891" s="19" t="s">
        <v>110</v>
      </c>
      <c r="N1891" s="19"/>
      <c r="O1891" s="19"/>
      <c r="P1891" s="19"/>
      <c r="Q1891" s="25" t="s">
        <v>946</v>
      </c>
      <c r="R1891" s="25">
        <v>58.0</v>
      </c>
      <c r="S1891" s="19" t="s">
        <v>101</v>
      </c>
      <c r="T1891" s="19"/>
      <c r="U1891" s="25"/>
      <c r="V1891" s="25"/>
      <c r="W1891" s="4"/>
      <c r="X1891" s="4"/>
      <c r="Y1891" s="4"/>
      <c r="Z1891" s="4"/>
    </row>
    <row r="1892" ht="15.0" hidden="1" customHeight="1">
      <c r="A1892" s="19" t="s">
        <v>14610</v>
      </c>
      <c r="B1892" s="19" t="s">
        <v>14611</v>
      </c>
      <c r="C1892" s="20" t="s">
        <v>938</v>
      </c>
      <c r="D1892" s="20" t="s">
        <v>939</v>
      </c>
      <c r="E1892" s="20" t="s">
        <v>89</v>
      </c>
      <c r="F1892" s="22">
        <v>42013.0</v>
      </c>
      <c r="G1892" s="21" t="s">
        <v>14612</v>
      </c>
      <c r="H1892" s="23" t="s">
        <v>14613</v>
      </c>
      <c r="I1892" s="21" t="s">
        <v>10235</v>
      </c>
      <c r="J1892" s="24" t="s">
        <v>10236</v>
      </c>
      <c r="K1892" s="19" t="s">
        <v>14614</v>
      </c>
      <c r="L1892" s="24" t="s">
        <v>10238</v>
      </c>
      <c r="M1892" s="19" t="s">
        <v>110</v>
      </c>
      <c r="N1892" s="19"/>
      <c r="O1892" s="19" t="s">
        <v>244</v>
      </c>
      <c r="P1892" s="19" t="s">
        <v>14615</v>
      </c>
      <c r="Q1892" s="25" t="s">
        <v>8006</v>
      </c>
      <c r="R1892" s="25">
        <v>88.0</v>
      </c>
      <c r="S1892" s="19" t="s">
        <v>159</v>
      </c>
      <c r="T1892" s="19" t="s">
        <v>1026</v>
      </c>
      <c r="U1892" s="59"/>
      <c r="V1892" s="59">
        <v>43614.0</v>
      </c>
      <c r="W1892" s="4"/>
      <c r="X1892" s="4"/>
      <c r="Y1892" s="4"/>
      <c r="Z1892" s="4"/>
    </row>
    <row r="1893" ht="15.0" customHeight="1">
      <c r="A1893" s="19" t="s">
        <v>14616</v>
      </c>
      <c r="B1893" s="19" t="s">
        <v>14617</v>
      </c>
      <c r="C1893" s="20" t="s">
        <v>858</v>
      </c>
      <c r="D1893" s="20" t="s">
        <v>993</v>
      </c>
      <c r="E1893" s="20" t="s">
        <v>860</v>
      </c>
      <c r="F1893" s="21">
        <v>2003.0</v>
      </c>
      <c r="G1893" s="21" t="s">
        <v>14618</v>
      </c>
      <c r="H1893" s="30" t="s">
        <v>14619</v>
      </c>
      <c r="I1893" s="21" t="s">
        <v>14620</v>
      </c>
      <c r="J1893" s="24" t="s">
        <v>14621</v>
      </c>
      <c r="K1893" s="19"/>
      <c r="L1893" s="19"/>
      <c r="M1893" s="19" t="s">
        <v>96</v>
      </c>
      <c r="N1893" s="19" t="s">
        <v>14622</v>
      </c>
      <c r="O1893" s="19" t="s">
        <v>9861</v>
      </c>
      <c r="P1893" s="19" t="s">
        <v>14623</v>
      </c>
      <c r="Q1893" s="25" t="s">
        <v>2374</v>
      </c>
      <c r="R1893" s="25">
        <v>200.0</v>
      </c>
      <c r="S1893" s="19" t="s">
        <v>101</v>
      </c>
      <c r="T1893" s="19"/>
      <c r="U1893" s="25"/>
      <c r="V1893" s="25"/>
      <c r="W1893" s="4"/>
      <c r="X1893" s="4"/>
      <c r="Y1893" s="4"/>
      <c r="Z1893" s="4"/>
    </row>
    <row r="1894" ht="15.0" hidden="1" customHeight="1">
      <c r="A1894" s="19" t="s">
        <v>14624</v>
      </c>
      <c r="B1894" s="19" t="s">
        <v>14625</v>
      </c>
      <c r="C1894" s="20" t="s">
        <v>115</v>
      </c>
      <c r="D1894" s="20" t="s">
        <v>115</v>
      </c>
      <c r="E1894" s="20" t="s">
        <v>89</v>
      </c>
      <c r="F1894" s="21">
        <v>2016.0</v>
      </c>
      <c r="G1894" s="21" t="s">
        <v>14626</v>
      </c>
      <c r="H1894" s="23" t="s">
        <v>14627</v>
      </c>
      <c r="I1894" s="21" t="s">
        <v>14628</v>
      </c>
      <c r="J1894" s="24" t="s">
        <v>14629</v>
      </c>
      <c r="K1894" s="19" t="s">
        <v>14630</v>
      </c>
      <c r="L1894" s="24" t="s">
        <v>14631</v>
      </c>
      <c r="M1894" s="19" t="s">
        <v>110</v>
      </c>
      <c r="N1894" s="19"/>
      <c r="O1894" s="19" t="s">
        <v>133</v>
      </c>
      <c r="P1894" s="19" t="s">
        <v>4144</v>
      </c>
      <c r="Q1894" s="25" t="s">
        <v>212</v>
      </c>
      <c r="R1894" s="25">
        <v>15.0</v>
      </c>
      <c r="S1894" s="19" t="s">
        <v>101</v>
      </c>
      <c r="T1894" s="19"/>
      <c r="U1894" s="25"/>
      <c r="V1894" s="25"/>
      <c r="W1894" s="4"/>
      <c r="X1894" s="4"/>
      <c r="Y1894" s="4"/>
      <c r="Z1894" s="4"/>
    </row>
    <row r="1895" ht="15.0" hidden="1" customHeight="1">
      <c r="A1895" s="19" t="s">
        <v>14632</v>
      </c>
      <c r="B1895" s="19" t="s">
        <v>14633</v>
      </c>
      <c r="C1895" s="20" t="s">
        <v>1169</v>
      </c>
      <c r="D1895" s="20" t="s">
        <v>88</v>
      </c>
      <c r="E1895" s="20" t="s">
        <v>89</v>
      </c>
      <c r="F1895" s="21">
        <v>2019.0</v>
      </c>
      <c r="G1895" s="21" t="s">
        <v>14634</v>
      </c>
      <c r="H1895" s="23" t="s">
        <v>14635</v>
      </c>
      <c r="I1895" s="21" t="s">
        <v>14636</v>
      </c>
      <c r="J1895" s="24" t="s">
        <v>14637</v>
      </c>
      <c r="K1895" s="19" t="s">
        <v>14638</v>
      </c>
      <c r="L1895" s="24" t="s">
        <v>14639</v>
      </c>
      <c r="M1895" s="19" t="s">
        <v>110</v>
      </c>
      <c r="N1895" s="19"/>
      <c r="O1895" s="19" t="s">
        <v>371</v>
      </c>
      <c r="P1895" s="19" t="s">
        <v>12100</v>
      </c>
      <c r="Q1895" s="25" t="s">
        <v>147</v>
      </c>
      <c r="R1895" s="25">
        <v>25.0</v>
      </c>
      <c r="S1895" s="19" t="s">
        <v>101</v>
      </c>
      <c r="T1895" s="19"/>
      <c r="U1895" s="25"/>
      <c r="V1895" s="25"/>
      <c r="W1895" s="4"/>
      <c r="X1895" s="4"/>
      <c r="Y1895" s="4"/>
      <c r="Z1895" s="4"/>
    </row>
    <row r="1896" ht="15.0" hidden="1" customHeight="1">
      <c r="A1896" s="19" t="s">
        <v>14640</v>
      </c>
      <c r="B1896" s="19" t="s">
        <v>14641</v>
      </c>
      <c r="C1896" s="20" t="s">
        <v>4846</v>
      </c>
      <c r="D1896" s="20" t="s">
        <v>4846</v>
      </c>
      <c r="E1896" s="20" t="s">
        <v>140</v>
      </c>
      <c r="F1896" s="21">
        <v>1999.0</v>
      </c>
      <c r="G1896" s="21" t="s">
        <v>14642</v>
      </c>
      <c r="H1896" s="23" t="s">
        <v>14643</v>
      </c>
      <c r="I1896" s="21" t="s">
        <v>14644</v>
      </c>
      <c r="J1896" s="24" t="s">
        <v>14645</v>
      </c>
      <c r="K1896" s="19"/>
      <c r="L1896" s="19"/>
      <c r="M1896" s="19" t="s">
        <v>110</v>
      </c>
      <c r="N1896" s="19"/>
      <c r="O1896" s="19" t="s">
        <v>221</v>
      </c>
      <c r="P1896" s="67">
        <v>4.0E7</v>
      </c>
      <c r="Q1896" s="25"/>
      <c r="R1896" s="25">
        <v>350.0</v>
      </c>
      <c r="S1896" s="19" t="s">
        <v>101</v>
      </c>
      <c r="T1896" s="19"/>
      <c r="U1896" s="25"/>
      <c r="V1896" s="25"/>
      <c r="W1896" s="4"/>
      <c r="X1896" s="4"/>
      <c r="Y1896" s="4"/>
      <c r="Z1896" s="4"/>
    </row>
    <row r="1897" ht="15.0" hidden="1" customHeight="1">
      <c r="A1897" s="19" t="s">
        <v>14646</v>
      </c>
      <c r="B1897" s="19" t="s">
        <v>14647</v>
      </c>
      <c r="C1897" s="20" t="s">
        <v>14648</v>
      </c>
      <c r="D1897" s="20" t="s">
        <v>227</v>
      </c>
      <c r="E1897" s="20" t="s">
        <v>89</v>
      </c>
      <c r="F1897" s="21">
        <v>1894.0</v>
      </c>
      <c r="G1897" s="21" t="s">
        <v>14649</v>
      </c>
      <c r="H1897" s="23" t="s">
        <v>14650</v>
      </c>
      <c r="I1897" s="21" t="s">
        <v>14651</v>
      </c>
      <c r="J1897" s="24" t="s">
        <v>14652</v>
      </c>
      <c r="K1897" s="19" t="s">
        <v>14653</v>
      </c>
      <c r="L1897" s="24" t="s">
        <v>14654</v>
      </c>
      <c r="M1897" s="19" t="s">
        <v>110</v>
      </c>
      <c r="N1897" s="19"/>
      <c r="O1897" s="19"/>
      <c r="P1897" s="19"/>
      <c r="Q1897" s="25"/>
      <c r="R1897" s="25" t="s">
        <v>11733</v>
      </c>
      <c r="S1897" s="19" t="s">
        <v>101</v>
      </c>
      <c r="T1897" s="19"/>
      <c r="U1897" s="25"/>
      <c r="V1897" s="25"/>
      <c r="W1897" s="4"/>
      <c r="X1897" s="4"/>
      <c r="Y1897" s="4"/>
      <c r="Z1897" s="4"/>
    </row>
    <row r="1898" ht="15.0" hidden="1" customHeight="1">
      <c r="A1898" s="19" t="s">
        <v>14655</v>
      </c>
      <c r="B1898" s="19" t="s">
        <v>14656</v>
      </c>
      <c r="C1898" s="20" t="s">
        <v>2401</v>
      </c>
      <c r="D1898" s="20" t="s">
        <v>207</v>
      </c>
      <c r="E1898" s="20" t="s">
        <v>89</v>
      </c>
      <c r="F1898" s="22">
        <v>40129.0</v>
      </c>
      <c r="G1898" s="21" t="s">
        <v>14657</v>
      </c>
      <c r="H1898" s="23" t="s">
        <v>14658</v>
      </c>
      <c r="I1898" s="21" t="s">
        <v>14659</v>
      </c>
      <c r="J1898" s="24" t="s">
        <v>14660</v>
      </c>
      <c r="K1898" s="19" t="s">
        <v>14661</v>
      </c>
      <c r="L1898" s="24" t="s">
        <v>14662</v>
      </c>
      <c r="M1898" s="19" t="s">
        <v>110</v>
      </c>
      <c r="N1898" s="19"/>
      <c r="O1898" s="19"/>
      <c r="P1898" s="19"/>
      <c r="Q1898" s="25" t="s">
        <v>5338</v>
      </c>
      <c r="R1898" s="25">
        <v>79.0</v>
      </c>
      <c r="S1898" s="19" t="s">
        <v>101</v>
      </c>
      <c r="T1898" s="19"/>
      <c r="U1898" s="25"/>
      <c r="V1898" s="25"/>
      <c r="W1898" s="4"/>
      <c r="X1898" s="4"/>
      <c r="Y1898" s="4"/>
      <c r="Z1898" s="4"/>
    </row>
    <row r="1899" ht="15.0" hidden="1" customHeight="1">
      <c r="A1899" s="19" t="s">
        <v>14663</v>
      </c>
      <c r="B1899" s="19" t="s">
        <v>14664</v>
      </c>
      <c r="C1899" s="20" t="s">
        <v>968</v>
      </c>
      <c r="D1899" s="20" t="s">
        <v>88</v>
      </c>
      <c r="E1899" s="20" t="s">
        <v>89</v>
      </c>
      <c r="F1899" s="21">
        <v>2016.0</v>
      </c>
      <c r="G1899" s="21" t="s">
        <v>14665</v>
      </c>
      <c r="H1899" s="23" t="s">
        <v>14666</v>
      </c>
      <c r="I1899" s="21" t="s">
        <v>14667</v>
      </c>
      <c r="J1899" s="24" t="s">
        <v>14668</v>
      </c>
      <c r="K1899" s="19" t="s">
        <v>14669</v>
      </c>
      <c r="L1899" s="24" t="s">
        <v>14670</v>
      </c>
      <c r="M1899" s="19" t="s">
        <v>110</v>
      </c>
      <c r="N1899" s="19"/>
      <c r="O1899" s="19" t="s">
        <v>133</v>
      </c>
      <c r="P1899" s="19" t="s">
        <v>445</v>
      </c>
      <c r="Q1899" s="25" t="s">
        <v>385</v>
      </c>
      <c r="R1899" s="25">
        <v>42.0</v>
      </c>
      <c r="S1899" s="19" t="s">
        <v>101</v>
      </c>
      <c r="T1899" s="19"/>
      <c r="U1899" s="25"/>
      <c r="V1899" s="25"/>
      <c r="W1899" s="4"/>
      <c r="X1899" s="4"/>
      <c r="Y1899" s="4"/>
      <c r="Z1899" s="4"/>
    </row>
    <row r="1900" ht="15.0" hidden="1" customHeight="1">
      <c r="A1900" s="19" t="s">
        <v>14671</v>
      </c>
      <c r="B1900" s="19" t="s">
        <v>14672</v>
      </c>
      <c r="C1900" s="20" t="s">
        <v>14673</v>
      </c>
      <c r="D1900" s="20" t="s">
        <v>753</v>
      </c>
      <c r="E1900" s="20" t="s">
        <v>89</v>
      </c>
      <c r="F1900" s="21">
        <v>2013.0</v>
      </c>
      <c r="G1900" s="21" t="s">
        <v>14674</v>
      </c>
      <c r="H1900" s="23" t="s">
        <v>14675</v>
      </c>
      <c r="I1900" s="21" t="s">
        <v>14676</v>
      </c>
      <c r="J1900" s="24" t="s">
        <v>14677</v>
      </c>
      <c r="K1900" s="19" t="s">
        <v>14678</v>
      </c>
      <c r="L1900" s="24" t="s">
        <v>14679</v>
      </c>
      <c r="M1900" s="19" t="s">
        <v>110</v>
      </c>
      <c r="N1900" s="19"/>
      <c r="O1900" s="19" t="s">
        <v>264</v>
      </c>
      <c r="P1900" s="19" t="s">
        <v>454</v>
      </c>
      <c r="Q1900" s="25" t="s">
        <v>14680</v>
      </c>
      <c r="R1900" s="25">
        <v>125.0</v>
      </c>
      <c r="S1900" s="19" t="s">
        <v>101</v>
      </c>
      <c r="T1900" s="19"/>
      <c r="U1900" s="25"/>
      <c r="V1900" s="25"/>
      <c r="W1900" s="4"/>
      <c r="X1900" s="4"/>
      <c r="Y1900" s="4"/>
      <c r="Z1900" s="4"/>
    </row>
    <row r="1901" ht="15.0" hidden="1" customHeight="1">
      <c r="A1901" s="19" t="s">
        <v>14681</v>
      </c>
      <c r="B1901" s="19" t="s">
        <v>14682</v>
      </c>
      <c r="C1901" s="20" t="s">
        <v>104</v>
      </c>
      <c r="D1901" s="20" t="s">
        <v>104</v>
      </c>
      <c r="E1901" s="20" t="s">
        <v>105</v>
      </c>
      <c r="F1901" s="21">
        <v>1994.0</v>
      </c>
      <c r="G1901" s="21" t="s">
        <v>14683</v>
      </c>
      <c r="H1901" s="23" t="s">
        <v>14684</v>
      </c>
      <c r="I1901" s="21" t="s">
        <v>14685</v>
      </c>
      <c r="J1901" s="24" t="s">
        <v>14686</v>
      </c>
      <c r="K1901" s="19" t="s">
        <v>14687</v>
      </c>
      <c r="L1901" s="24" t="s">
        <v>14688</v>
      </c>
      <c r="M1901" s="19" t="s">
        <v>110</v>
      </c>
      <c r="N1901" s="19"/>
      <c r="O1901" s="19"/>
      <c r="P1901" s="19"/>
      <c r="Q1901" s="25" t="s">
        <v>1101</v>
      </c>
      <c r="R1901" s="25">
        <v>119.0</v>
      </c>
      <c r="S1901" s="19" t="s">
        <v>159</v>
      </c>
      <c r="T1901" s="19" t="s">
        <v>14689</v>
      </c>
      <c r="U1901" s="59"/>
      <c r="V1901" s="59">
        <v>43594.0</v>
      </c>
      <c r="W1901" s="4"/>
      <c r="X1901" s="4"/>
      <c r="Y1901" s="4"/>
      <c r="Z1901" s="4"/>
    </row>
    <row r="1902" ht="15.0" hidden="1" customHeight="1">
      <c r="A1902" s="19" t="s">
        <v>14690</v>
      </c>
      <c r="B1902" s="19" t="s">
        <v>14691</v>
      </c>
      <c r="C1902" s="20" t="s">
        <v>1392</v>
      </c>
      <c r="D1902" s="20" t="s">
        <v>88</v>
      </c>
      <c r="E1902" s="20" t="s">
        <v>89</v>
      </c>
      <c r="F1902" s="21">
        <v>2003.0</v>
      </c>
      <c r="G1902" s="21" t="s">
        <v>14692</v>
      </c>
      <c r="H1902" s="23" t="s">
        <v>14693</v>
      </c>
      <c r="I1902" s="21" t="s">
        <v>14694</v>
      </c>
      <c r="J1902" s="24" t="s">
        <v>14695</v>
      </c>
      <c r="K1902" s="19" t="s">
        <v>14696</v>
      </c>
      <c r="L1902" s="24" t="s">
        <v>14697</v>
      </c>
      <c r="M1902" s="19" t="s">
        <v>110</v>
      </c>
      <c r="N1902" s="19"/>
      <c r="O1902" s="19" t="s">
        <v>731</v>
      </c>
      <c r="P1902" s="19" t="s">
        <v>13683</v>
      </c>
      <c r="Q1902" s="25" t="s">
        <v>14698</v>
      </c>
      <c r="R1902" s="25">
        <v>46.0</v>
      </c>
      <c r="S1902" s="19" t="s">
        <v>159</v>
      </c>
      <c r="T1902" s="19" t="s">
        <v>14699</v>
      </c>
      <c r="U1902" s="59"/>
      <c r="V1902" s="59">
        <v>42625.0</v>
      </c>
      <c r="W1902" s="4"/>
      <c r="X1902" s="4"/>
      <c r="Y1902" s="4"/>
      <c r="Z1902" s="4"/>
    </row>
    <row r="1903" ht="15.0" hidden="1" customHeight="1">
      <c r="A1903" s="19" t="s">
        <v>14700</v>
      </c>
      <c r="B1903" s="19" t="s">
        <v>14701</v>
      </c>
      <c r="C1903" s="20" t="s">
        <v>340</v>
      </c>
      <c r="D1903" s="20" t="s">
        <v>88</v>
      </c>
      <c r="E1903" s="20" t="s">
        <v>89</v>
      </c>
      <c r="F1903" s="21">
        <v>2011.0</v>
      </c>
      <c r="G1903" s="21" t="s">
        <v>14702</v>
      </c>
      <c r="H1903" s="23" t="s">
        <v>14703</v>
      </c>
      <c r="I1903" s="21" t="s">
        <v>14704</v>
      </c>
      <c r="J1903" s="24" t="s">
        <v>14705</v>
      </c>
      <c r="K1903" s="19" t="s">
        <v>14706</v>
      </c>
      <c r="L1903" s="24" t="s">
        <v>14707</v>
      </c>
      <c r="M1903" s="19" t="s">
        <v>110</v>
      </c>
      <c r="N1903" s="19"/>
      <c r="O1903" s="19" t="s">
        <v>731</v>
      </c>
      <c r="P1903" s="19" t="s">
        <v>14708</v>
      </c>
      <c r="Q1903" s="25" t="s">
        <v>2416</v>
      </c>
      <c r="R1903" s="25">
        <v>100.0</v>
      </c>
      <c r="S1903" s="19" t="s">
        <v>101</v>
      </c>
      <c r="T1903" s="19"/>
      <c r="U1903" s="25"/>
      <c r="V1903" s="25"/>
      <c r="W1903" s="4"/>
      <c r="X1903" s="4"/>
      <c r="Y1903" s="4"/>
      <c r="Z1903" s="4"/>
    </row>
    <row r="1904" ht="15.0" hidden="1" customHeight="1">
      <c r="A1904" s="19" t="s">
        <v>14709</v>
      </c>
      <c r="B1904" s="19" t="s">
        <v>14710</v>
      </c>
      <c r="C1904" s="20" t="s">
        <v>8377</v>
      </c>
      <c r="D1904" s="20" t="s">
        <v>1094</v>
      </c>
      <c r="E1904" s="20" t="s">
        <v>151</v>
      </c>
      <c r="F1904" s="22">
        <v>42767.0</v>
      </c>
      <c r="G1904" s="21" t="s">
        <v>14711</v>
      </c>
      <c r="H1904" s="23" t="s">
        <v>14712</v>
      </c>
      <c r="I1904" s="21" t="s">
        <v>14713</v>
      </c>
      <c r="J1904" s="24" t="s">
        <v>14714</v>
      </c>
      <c r="K1904" s="19" t="s">
        <v>14715</v>
      </c>
      <c r="L1904" s="24" t="s">
        <v>14716</v>
      </c>
      <c r="M1904" s="19" t="s">
        <v>110</v>
      </c>
      <c r="N1904" s="19"/>
      <c r="O1904" s="19" t="s">
        <v>731</v>
      </c>
      <c r="P1904" s="19" t="s">
        <v>4076</v>
      </c>
      <c r="Q1904" s="25"/>
      <c r="R1904" s="25">
        <v>40.0</v>
      </c>
      <c r="S1904" s="19" t="s">
        <v>101</v>
      </c>
      <c r="T1904" s="19"/>
      <c r="U1904" s="25"/>
      <c r="V1904" s="25"/>
      <c r="W1904" s="4"/>
      <c r="X1904" s="4"/>
      <c r="Y1904" s="4"/>
      <c r="Z1904" s="4"/>
    </row>
    <row r="1905" ht="15.0" hidden="1" customHeight="1">
      <c r="A1905" s="19" t="s">
        <v>14717</v>
      </c>
      <c r="B1905" s="19" t="s">
        <v>14718</v>
      </c>
      <c r="C1905" s="20" t="s">
        <v>819</v>
      </c>
      <c r="D1905" s="20" t="s">
        <v>364</v>
      </c>
      <c r="E1905" s="20" t="s">
        <v>89</v>
      </c>
      <c r="F1905" s="21">
        <v>2016.0</v>
      </c>
      <c r="G1905" s="21" t="s">
        <v>14719</v>
      </c>
      <c r="H1905" s="23" t="s">
        <v>14720</v>
      </c>
      <c r="I1905" s="21" t="s">
        <v>14721</v>
      </c>
      <c r="J1905" s="24" t="s">
        <v>14722</v>
      </c>
      <c r="K1905" s="19"/>
      <c r="L1905" s="19"/>
      <c r="M1905" s="19" t="s">
        <v>110</v>
      </c>
      <c r="N1905" s="19"/>
      <c r="O1905" s="19" t="s">
        <v>731</v>
      </c>
      <c r="P1905" s="19" t="s">
        <v>9946</v>
      </c>
      <c r="Q1905" s="25" t="s">
        <v>14723</v>
      </c>
      <c r="R1905" s="25">
        <v>73.0</v>
      </c>
      <c r="S1905" s="19" t="s">
        <v>101</v>
      </c>
      <c r="T1905" s="19"/>
      <c r="U1905" s="25"/>
      <c r="V1905" s="25"/>
      <c r="W1905" s="4"/>
      <c r="X1905" s="4"/>
      <c r="Y1905" s="4"/>
      <c r="Z1905" s="4"/>
    </row>
    <row r="1906" ht="15.0" customHeight="1">
      <c r="A1906" s="19" t="s">
        <v>14724</v>
      </c>
      <c r="B1906" s="19" t="s">
        <v>14725</v>
      </c>
      <c r="C1906" s="20" t="s">
        <v>226</v>
      </c>
      <c r="D1906" s="20" t="s">
        <v>227</v>
      </c>
      <c r="E1906" s="20" t="s">
        <v>89</v>
      </c>
      <c r="F1906" s="21">
        <v>1996.0</v>
      </c>
      <c r="G1906" s="21" t="s">
        <v>14726</v>
      </c>
      <c r="H1906" s="23" t="s">
        <v>14727</v>
      </c>
      <c r="I1906" s="21" t="s">
        <v>14728</v>
      </c>
      <c r="J1906" s="24" t="s">
        <v>14729</v>
      </c>
      <c r="K1906" s="19" t="s">
        <v>14730</v>
      </c>
      <c r="L1906" s="19"/>
      <c r="M1906" s="19" t="s">
        <v>96</v>
      </c>
      <c r="N1906" s="19" t="s">
        <v>14731</v>
      </c>
      <c r="O1906" s="19"/>
      <c r="P1906" s="19"/>
      <c r="Q1906" s="25" t="s">
        <v>14732</v>
      </c>
      <c r="R1906" s="25">
        <v>287.0</v>
      </c>
      <c r="S1906" s="19" t="s">
        <v>101</v>
      </c>
      <c r="T1906" s="19"/>
      <c r="U1906" s="25"/>
      <c r="V1906" s="25"/>
      <c r="W1906" s="4"/>
      <c r="X1906" s="4"/>
      <c r="Y1906" s="4"/>
      <c r="Z1906" s="4"/>
    </row>
    <row r="1907" ht="15.0" hidden="1" customHeight="1">
      <c r="A1907" s="19" t="s">
        <v>14733</v>
      </c>
      <c r="B1907" s="19"/>
      <c r="C1907" s="20" t="s">
        <v>226</v>
      </c>
      <c r="D1907" s="20" t="s">
        <v>227</v>
      </c>
      <c r="E1907" s="20" t="s">
        <v>89</v>
      </c>
      <c r="F1907" s="21">
        <v>2009.0</v>
      </c>
      <c r="G1907" s="21" t="s">
        <v>14734</v>
      </c>
      <c r="H1907" s="23" t="s">
        <v>14735</v>
      </c>
      <c r="I1907" s="19"/>
      <c r="J1907" s="19"/>
      <c r="K1907" s="19"/>
      <c r="L1907" s="19"/>
      <c r="M1907" s="19" t="s">
        <v>110</v>
      </c>
      <c r="N1907" s="19"/>
      <c r="O1907" s="19"/>
      <c r="P1907" s="19"/>
      <c r="Q1907" s="25"/>
      <c r="R1907" s="25" t="s">
        <v>112</v>
      </c>
      <c r="S1907" s="19" t="s">
        <v>101</v>
      </c>
      <c r="T1907" s="19"/>
      <c r="U1907" s="25"/>
      <c r="V1907" s="25"/>
      <c r="W1907" s="4"/>
      <c r="X1907" s="4"/>
      <c r="Y1907" s="4"/>
      <c r="Z1907" s="4"/>
    </row>
    <row r="1908" ht="15.0" hidden="1" customHeight="1">
      <c r="A1908" s="19" t="s">
        <v>14736</v>
      </c>
      <c r="B1908" s="19" t="s">
        <v>14737</v>
      </c>
      <c r="C1908" s="20" t="s">
        <v>5670</v>
      </c>
      <c r="D1908" s="21" t="s">
        <v>1119</v>
      </c>
      <c r="E1908" s="21" t="s">
        <v>89</v>
      </c>
      <c r="F1908" s="21">
        <v>2003.0</v>
      </c>
      <c r="G1908" s="21" t="s">
        <v>14738</v>
      </c>
      <c r="H1908" s="23" t="s">
        <v>14739</v>
      </c>
      <c r="I1908" s="19"/>
      <c r="J1908" s="19"/>
      <c r="K1908" s="19"/>
      <c r="L1908" s="19"/>
      <c r="M1908" s="19" t="s">
        <v>110</v>
      </c>
      <c r="N1908" s="19"/>
      <c r="O1908" s="19"/>
      <c r="P1908" s="19"/>
      <c r="Q1908" s="25"/>
      <c r="R1908" s="25">
        <v>50.0</v>
      </c>
      <c r="S1908" s="19" t="s">
        <v>101</v>
      </c>
      <c r="T1908" s="19"/>
      <c r="U1908" s="25"/>
      <c r="V1908" s="25"/>
      <c r="W1908" s="4"/>
      <c r="X1908" s="4"/>
      <c r="Y1908" s="4"/>
      <c r="Z1908" s="4"/>
    </row>
    <row r="1909" ht="15.0" customHeight="1">
      <c r="A1909" s="19" t="s">
        <v>14740</v>
      </c>
      <c r="B1909" s="19" t="s">
        <v>14740</v>
      </c>
      <c r="C1909" s="20" t="s">
        <v>138</v>
      </c>
      <c r="D1909" s="20" t="s">
        <v>139</v>
      </c>
      <c r="E1909" s="20" t="s">
        <v>140</v>
      </c>
      <c r="F1909" s="21">
        <v>1828.0</v>
      </c>
      <c r="G1909" s="21" t="s">
        <v>14741</v>
      </c>
      <c r="H1909" s="23" t="s">
        <v>14742</v>
      </c>
      <c r="I1909" s="21" t="s">
        <v>14743</v>
      </c>
      <c r="J1909" s="24" t="s">
        <v>14744</v>
      </c>
      <c r="K1909" s="19"/>
      <c r="L1909" s="19"/>
      <c r="M1909" s="19" t="s">
        <v>96</v>
      </c>
      <c r="N1909" s="19" t="s">
        <v>14745</v>
      </c>
      <c r="O1909" s="19"/>
      <c r="P1909" s="19"/>
      <c r="Q1909" s="29" t="s">
        <v>14746</v>
      </c>
      <c r="R1909" s="29">
        <v>46600.0</v>
      </c>
      <c r="S1909" s="19" t="s">
        <v>159</v>
      </c>
      <c r="T1909" s="19" t="s">
        <v>1215</v>
      </c>
      <c r="U1909" s="36"/>
      <c r="V1909" s="36">
        <v>43899.0</v>
      </c>
      <c r="W1909" s="4"/>
      <c r="X1909" s="4"/>
      <c r="Y1909" s="4"/>
      <c r="Z1909" s="4"/>
    </row>
    <row r="1910" ht="15.0" hidden="1" customHeight="1">
      <c r="A1910" s="19" t="s">
        <v>14747</v>
      </c>
      <c r="B1910" s="19" t="s">
        <v>14748</v>
      </c>
      <c r="C1910" s="20" t="s">
        <v>14749</v>
      </c>
      <c r="D1910" s="20" t="s">
        <v>4020</v>
      </c>
      <c r="E1910" s="20" t="s">
        <v>832</v>
      </c>
      <c r="F1910" s="21">
        <v>1983.0</v>
      </c>
      <c r="G1910" s="21" t="s">
        <v>14750</v>
      </c>
      <c r="H1910" s="23" t="s">
        <v>14751</v>
      </c>
      <c r="I1910" s="21" t="s">
        <v>14752</v>
      </c>
      <c r="J1910" s="24" t="s">
        <v>14753</v>
      </c>
      <c r="K1910" s="19"/>
      <c r="L1910" s="19"/>
      <c r="M1910" s="19" t="s">
        <v>110</v>
      </c>
      <c r="N1910" s="19"/>
      <c r="O1910" s="19" t="s">
        <v>635</v>
      </c>
      <c r="P1910" s="19"/>
      <c r="Q1910" s="25"/>
      <c r="R1910" s="25">
        <v>225.0</v>
      </c>
      <c r="S1910" s="19" t="s">
        <v>159</v>
      </c>
      <c r="T1910" s="19" t="s">
        <v>14754</v>
      </c>
      <c r="U1910" s="36"/>
      <c r="V1910" s="36">
        <v>42667.0</v>
      </c>
      <c r="W1910" s="4"/>
      <c r="X1910" s="4"/>
      <c r="Y1910" s="4"/>
      <c r="Z1910" s="4"/>
    </row>
    <row r="1911" ht="15.0" hidden="1" customHeight="1">
      <c r="A1911" s="19" t="s">
        <v>14755</v>
      </c>
      <c r="B1911" s="19" t="s">
        <v>14756</v>
      </c>
      <c r="C1911" s="20" t="s">
        <v>1073</v>
      </c>
      <c r="D1911" s="20" t="s">
        <v>1074</v>
      </c>
      <c r="E1911" s="20" t="s">
        <v>1073</v>
      </c>
      <c r="F1911" s="21">
        <v>2009.0</v>
      </c>
      <c r="G1911" s="26"/>
      <c r="H1911" s="104" t="s">
        <v>14757</v>
      </c>
      <c r="I1911" s="26"/>
      <c r="J1911" s="24" t="s">
        <v>14758</v>
      </c>
      <c r="K1911" s="19"/>
      <c r="L1911" s="19"/>
      <c r="M1911" s="19" t="s">
        <v>110</v>
      </c>
      <c r="N1911" s="19"/>
      <c r="O1911" s="19" t="s">
        <v>731</v>
      </c>
      <c r="P1911" s="19" t="s">
        <v>373</v>
      </c>
      <c r="Q1911" s="25"/>
      <c r="R1911" s="25" t="s">
        <v>465</v>
      </c>
      <c r="S1911" s="19" t="s">
        <v>101</v>
      </c>
      <c r="T1911" s="19"/>
      <c r="U1911" s="25"/>
      <c r="V1911" s="25"/>
      <c r="W1911" s="4"/>
      <c r="X1911" s="4"/>
      <c r="Y1911" s="4"/>
      <c r="Z1911" s="4"/>
    </row>
    <row r="1912" ht="15.0" customHeight="1">
      <c r="A1912" s="19" t="s">
        <v>14759</v>
      </c>
      <c r="B1912" s="19" t="s">
        <v>14760</v>
      </c>
      <c r="C1912" s="20" t="s">
        <v>7159</v>
      </c>
      <c r="D1912" s="20" t="s">
        <v>7160</v>
      </c>
      <c r="E1912" s="20" t="s">
        <v>460</v>
      </c>
      <c r="F1912" s="22">
        <v>16800.0</v>
      </c>
      <c r="G1912" s="21" t="s">
        <v>14761</v>
      </c>
      <c r="H1912" s="23" t="s">
        <v>14762</v>
      </c>
      <c r="I1912" s="21" t="s">
        <v>14763</v>
      </c>
      <c r="J1912" s="24" t="s">
        <v>14764</v>
      </c>
      <c r="K1912" s="19"/>
      <c r="L1912" s="19"/>
      <c r="M1912" s="19" t="s">
        <v>96</v>
      </c>
      <c r="N1912" s="19" t="s">
        <v>14765</v>
      </c>
      <c r="O1912" s="19" t="s">
        <v>8340</v>
      </c>
      <c r="P1912" s="19" t="s">
        <v>14766</v>
      </c>
      <c r="Q1912" s="25" t="s">
        <v>14767</v>
      </c>
      <c r="R1912" s="29">
        <v>175000.0</v>
      </c>
      <c r="S1912" s="19" t="s">
        <v>101</v>
      </c>
      <c r="T1912" s="19"/>
      <c r="U1912" s="25"/>
      <c r="V1912" s="25"/>
      <c r="W1912" s="4"/>
      <c r="X1912" s="4"/>
      <c r="Y1912" s="4"/>
      <c r="Z1912" s="4"/>
    </row>
    <row r="1913" ht="15.0" hidden="1" customHeight="1">
      <c r="A1913" s="19" t="s">
        <v>14768</v>
      </c>
      <c r="B1913" s="19" t="s">
        <v>14769</v>
      </c>
      <c r="C1913" s="20" t="s">
        <v>14770</v>
      </c>
      <c r="D1913" s="20" t="s">
        <v>14771</v>
      </c>
      <c r="E1913" s="20" t="s">
        <v>860</v>
      </c>
      <c r="F1913" s="22">
        <v>42064.0</v>
      </c>
      <c r="G1913" s="21" t="s">
        <v>14772</v>
      </c>
      <c r="H1913" s="23" t="s">
        <v>14773</v>
      </c>
      <c r="I1913" s="21" t="s">
        <v>14774</v>
      </c>
      <c r="J1913" s="24" t="s">
        <v>14775</v>
      </c>
      <c r="K1913" s="19" t="s">
        <v>14776</v>
      </c>
      <c r="L1913" s="24" t="s">
        <v>14777</v>
      </c>
      <c r="M1913" s="19" t="s">
        <v>110</v>
      </c>
      <c r="N1913" s="19"/>
      <c r="O1913" s="19" t="s">
        <v>133</v>
      </c>
      <c r="P1913" s="52">
        <v>8.0E7</v>
      </c>
      <c r="Q1913" s="25"/>
      <c r="R1913" s="25">
        <v>116.0</v>
      </c>
      <c r="S1913" s="19" t="s">
        <v>101</v>
      </c>
      <c r="T1913" s="19"/>
      <c r="U1913" s="25"/>
      <c r="V1913" s="25"/>
      <c r="W1913" s="4"/>
      <c r="X1913" s="4"/>
      <c r="Y1913" s="4"/>
      <c r="Z1913" s="4"/>
    </row>
    <row r="1914" ht="15.0" hidden="1" customHeight="1">
      <c r="A1914" s="19" t="s">
        <v>14778</v>
      </c>
      <c r="B1914" s="19" t="s">
        <v>14779</v>
      </c>
      <c r="C1914" s="20" t="s">
        <v>340</v>
      </c>
      <c r="D1914" s="20" t="s">
        <v>88</v>
      </c>
      <c r="E1914" s="20" t="s">
        <v>89</v>
      </c>
      <c r="F1914" s="37">
        <v>41852.0</v>
      </c>
      <c r="G1914" s="21" t="s">
        <v>14780</v>
      </c>
      <c r="H1914" s="23" t="s">
        <v>14781</v>
      </c>
      <c r="I1914" s="21" t="s">
        <v>14782</v>
      </c>
      <c r="J1914" s="24" t="s">
        <v>14783</v>
      </c>
      <c r="K1914" s="19"/>
      <c r="L1914" s="19"/>
      <c r="M1914" s="19" t="s">
        <v>110</v>
      </c>
      <c r="N1914" s="19"/>
      <c r="O1914" s="19" t="s">
        <v>244</v>
      </c>
      <c r="P1914" s="19" t="s">
        <v>5558</v>
      </c>
      <c r="Q1914" s="25" t="s">
        <v>418</v>
      </c>
      <c r="R1914" s="25">
        <v>108.0</v>
      </c>
      <c r="S1914" s="19" t="s">
        <v>101</v>
      </c>
      <c r="T1914" s="19"/>
      <c r="U1914" s="25"/>
      <c r="V1914" s="25"/>
      <c r="W1914" s="4"/>
      <c r="X1914" s="4"/>
      <c r="Y1914" s="4"/>
      <c r="Z1914" s="4"/>
    </row>
    <row r="1915" ht="15.0" hidden="1" customHeight="1">
      <c r="A1915" s="19" t="s">
        <v>14784</v>
      </c>
      <c r="B1915" s="19"/>
      <c r="C1915" s="20" t="s">
        <v>7072</v>
      </c>
      <c r="D1915" s="20" t="s">
        <v>7072</v>
      </c>
      <c r="E1915" s="20" t="s">
        <v>7073</v>
      </c>
      <c r="F1915" s="21">
        <v>1986.0</v>
      </c>
      <c r="G1915" s="21" t="s">
        <v>14785</v>
      </c>
      <c r="H1915" s="23" t="s">
        <v>14786</v>
      </c>
      <c r="I1915" s="21" t="s">
        <v>14787</v>
      </c>
      <c r="J1915" s="19"/>
      <c r="K1915" s="19"/>
      <c r="L1915" s="19"/>
      <c r="M1915" s="19" t="s">
        <v>110</v>
      </c>
      <c r="N1915" s="19"/>
      <c r="O1915" s="19"/>
      <c r="P1915" s="19"/>
      <c r="Q1915" s="25"/>
      <c r="R1915" s="25" t="s">
        <v>1089</v>
      </c>
      <c r="S1915" s="19" t="s">
        <v>101</v>
      </c>
      <c r="T1915" s="19"/>
      <c r="U1915" s="25"/>
      <c r="V1915" s="25"/>
      <c r="W1915" s="4"/>
      <c r="X1915" s="4"/>
      <c r="Y1915" s="4"/>
      <c r="Z1915" s="4"/>
    </row>
    <row r="1916" ht="15.0" hidden="1" customHeight="1">
      <c r="A1916" s="19" t="s">
        <v>14788</v>
      </c>
      <c r="B1916" s="19"/>
      <c r="C1916" s="20" t="s">
        <v>979</v>
      </c>
      <c r="D1916" s="20" t="s">
        <v>841</v>
      </c>
      <c r="E1916" s="20" t="s">
        <v>89</v>
      </c>
      <c r="F1916" s="21">
        <v>2015.0</v>
      </c>
      <c r="G1916" s="21" t="s">
        <v>14789</v>
      </c>
      <c r="H1916" s="30" t="s">
        <v>14790</v>
      </c>
      <c r="I1916" s="21" t="s">
        <v>14791</v>
      </c>
      <c r="J1916" s="24" t="s">
        <v>14792</v>
      </c>
      <c r="K1916" s="19" t="s">
        <v>14793</v>
      </c>
      <c r="L1916" s="24" t="s">
        <v>14794</v>
      </c>
      <c r="M1916" s="19" t="s">
        <v>110</v>
      </c>
      <c r="N1916" s="19"/>
      <c r="O1916" s="19"/>
      <c r="P1916" s="19"/>
      <c r="Q1916" s="25" t="s">
        <v>14795</v>
      </c>
      <c r="R1916" s="25">
        <v>75.0</v>
      </c>
      <c r="S1916" s="19" t="s">
        <v>101</v>
      </c>
      <c r="T1916" s="19"/>
      <c r="U1916" s="25"/>
      <c r="V1916" s="25"/>
      <c r="W1916" s="4"/>
      <c r="X1916" s="4"/>
      <c r="Y1916" s="4"/>
      <c r="Z1916" s="4"/>
    </row>
    <row r="1917" ht="15.0" hidden="1" customHeight="1">
      <c r="A1917" s="19" t="s">
        <v>14796</v>
      </c>
      <c r="B1917" s="19" t="s">
        <v>14797</v>
      </c>
      <c r="C1917" s="20" t="s">
        <v>226</v>
      </c>
      <c r="D1917" s="20" t="s">
        <v>227</v>
      </c>
      <c r="E1917" s="20" t="s">
        <v>89</v>
      </c>
      <c r="F1917" s="21">
        <v>2003.0</v>
      </c>
      <c r="G1917" s="21" t="s">
        <v>14798</v>
      </c>
      <c r="H1917" s="30" t="s">
        <v>14799</v>
      </c>
      <c r="I1917" s="21" t="s">
        <v>14800</v>
      </c>
      <c r="J1917" s="24" t="s">
        <v>14801</v>
      </c>
      <c r="K1917" s="19" t="s">
        <v>14802</v>
      </c>
      <c r="L1917" s="24" t="s">
        <v>14803</v>
      </c>
      <c r="M1917" s="19" t="s">
        <v>110</v>
      </c>
      <c r="N1917" s="19"/>
      <c r="O1917" s="19"/>
      <c r="P1917" s="19"/>
      <c r="Q1917" s="25"/>
      <c r="R1917" s="25" t="s">
        <v>112</v>
      </c>
      <c r="S1917" s="19" t="s">
        <v>101</v>
      </c>
      <c r="T1917" s="19"/>
      <c r="U1917" s="25"/>
      <c r="V1917" s="25"/>
      <c r="W1917" s="4"/>
      <c r="X1917" s="4"/>
      <c r="Y1917" s="4"/>
      <c r="Z1917" s="4"/>
    </row>
    <row r="1918" ht="15.0" hidden="1" customHeight="1">
      <c r="A1918" s="19" t="s">
        <v>14804</v>
      </c>
      <c r="B1918" s="19" t="s">
        <v>14805</v>
      </c>
      <c r="C1918" s="20" t="s">
        <v>12622</v>
      </c>
      <c r="D1918" s="20" t="s">
        <v>920</v>
      </c>
      <c r="E1918" s="20" t="s">
        <v>89</v>
      </c>
      <c r="F1918" s="26"/>
      <c r="G1918" s="21" t="s">
        <v>14806</v>
      </c>
      <c r="H1918" s="23" t="s">
        <v>14807</v>
      </c>
      <c r="I1918" s="21" t="s">
        <v>14808</v>
      </c>
      <c r="J1918" s="24" t="s">
        <v>14809</v>
      </c>
      <c r="K1918" s="19"/>
      <c r="L1918" s="19"/>
      <c r="M1918" s="19" t="s">
        <v>110</v>
      </c>
      <c r="N1918" s="19"/>
      <c r="O1918" s="19"/>
      <c r="P1918" s="19"/>
      <c r="Q1918" s="25" t="s">
        <v>4618</v>
      </c>
      <c r="R1918" s="25">
        <v>225.0</v>
      </c>
      <c r="S1918" s="19" t="s">
        <v>101</v>
      </c>
      <c r="T1918" s="19"/>
      <c r="U1918" s="25"/>
      <c r="V1918" s="25"/>
      <c r="W1918" s="4"/>
      <c r="X1918" s="4"/>
      <c r="Y1918" s="4"/>
      <c r="Z1918" s="4"/>
    </row>
    <row r="1919" ht="15.0" hidden="1" customHeight="1">
      <c r="A1919" s="19" t="s">
        <v>14810</v>
      </c>
      <c r="B1919" s="19" t="s">
        <v>14811</v>
      </c>
      <c r="C1919" s="20" t="s">
        <v>237</v>
      </c>
      <c r="D1919" s="20" t="s">
        <v>88</v>
      </c>
      <c r="E1919" s="20" t="s">
        <v>89</v>
      </c>
      <c r="F1919" s="21">
        <v>2011.0</v>
      </c>
      <c r="G1919" s="21" t="s">
        <v>14812</v>
      </c>
      <c r="H1919" s="23" t="s">
        <v>14813</v>
      </c>
      <c r="I1919" s="21" t="s">
        <v>14814</v>
      </c>
      <c r="J1919" s="24" t="s">
        <v>14815</v>
      </c>
      <c r="K1919" s="19" t="s">
        <v>14816</v>
      </c>
      <c r="L1919" s="24" t="s">
        <v>14817</v>
      </c>
      <c r="M1919" s="19" t="s">
        <v>110</v>
      </c>
      <c r="N1919" s="19"/>
      <c r="O1919" s="19" t="s">
        <v>591</v>
      </c>
      <c r="P1919" s="19" t="s">
        <v>14818</v>
      </c>
      <c r="Q1919" s="25"/>
      <c r="R1919" s="25">
        <v>120.0</v>
      </c>
      <c r="S1919" s="19" t="s">
        <v>101</v>
      </c>
      <c r="T1919" s="19"/>
      <c r="U1919" s="25"/>
      <c r="V1919" s="25"/>
      <c r="W1919" s="4"/>
      <c r="X1919" s="4"/>
      <c r="Y1919" s="4"/>
      <c r="Z1919" s="4"/>
    </row>
    <row r="1920" ht="15.0" hidden="1" customHeight="1">
      <c r="A1920" s="19" t="s">
        <v>14819</v>
      </c>
      <c r="B1920" s="19" t="s">
        <v>14820</v>
      </c>
      <c r="C1920" s="20" t="s">
        <v>14821</v>
      </c>
      <c r="D1920" s="20" t="s">
        <v>88</v>
      </c>
      <c r="E1920" s="20" t="s">
        <v>89</v>
      </c>
      <c r="F1920" s="21">
        <v>2012.0</v>
      </c>
      <c r="G1920" s="21" t="s">
        <v>14822</v>
      </c>
      <c r="H1920" s="23" t="s">
        <v>14823</v>
      </c>
      <c r="I1920" s="21" t="s">
        <v>14824</v>
      </c>
      <c r="J1920" s="24" t="s">
        <v>14825</v>
      </c>
      <c r="K1920" s="19"/>
      <c r="L1920" s="19"/>
      <c r="M1920" s="19" t="s">
        <v>110</v>
      </c>
      <c r="N1920" s="19"/>
      <c r="O1920" s="19"/>
      <c r="P1920" s="19"/>
      <c r="Q1920" s="25"/>
      <c r="R1920" s="25" t="s">
        <v>1528</v>
      </c>
      <c r="S1920" s="19" t="s">
        <v>159</v>
      </c>
      <c r="T1920" s="19" t="s">
        <v>14826</v>
      </c>
      <c r="U1920" s="25"/>
      <c r="V1920" s="25">
        <v>2018.0</v>
      </c>
      <c r="W1920" s="4"/>
      <c r="X1920" s="4"/>
      <c r="Y1920" s="4"/>
      <c r="Z1920" s="4"/>
    </row>
    <row r="1921" ht="15.0" hidden="1" customHeight="1">
      <c r="A1921" s="19" t="s">
        <v>14827</v>
      </c>
      <c r="B1921" s="19" t="s">
        <v>14828</v>
      </c>
      <c r="C1921" s="20" t="s">
        <v>340</v>
      </c>
      <c r="D1921" s="20" t="s">
        <v>88</v>
      </c>
      <c r="E1921" s="20" t="s">
        <v>89</v>
      </c>
      <c r="F1921" s="22">
        <v>40360.0</v>
      </c>
      <c r="G1921" s="21" t="s">
        <v>14829</v>
      </c>
      <c r="H1921" s="30" t="s">
        <v>14830</v>
      </c>
      <c r="I1921" s="21" t="s">
        <v>14831</v>
      </c>
      <c r="J1921" s="24" t="s">
        <v>14832</v>
      </c>
      <c r="K1921" s="19"/>
      <c r="L1921" s="19"/>
      <c r="M1921" s="19" t="s">
        <v>110</v>
      </c>
      <c r="N1921" s="19"/>
      <c r="O1921" s="19" t="s">
        <v>133</v>
      </c>
      <c r="P1921" s="19"/>
      <c r="Q1921" s="25"/>
      <c r="R1921" s="25">
        <v>50.0</v>
      </c>
      <c r="S1921" s="19" t="s">
        <v>101</v>
      </c>
      <c r="T1921" s="19"/>
      <c r="U1921" s="25"/>
      <c r="V1921" s="25"/>
      <c r="W1921" s="4"/>
      <c r="X1921" s="4"/>
      <c r="Y1921" s="4"/>
      <c r="Z1921" s="4"/>
    </row>
    <row r="1922" ht="15.0" hidden="1" customHeight="1">
      <c r="A1922" s="19" t="s">
        <v>14833</v>
      </c>
      <c r="B1922" s="19" t="s">
        <v>14834</v>
      </c>
      <c r="C1922" s="20" t="s">
        <v>1307</v>
      </c>
      <c r="D1922" s="20" t="s">
        <v>1094</v>
      </c>
      <c r="E1922" s="20" t="s">
        <v>151</v>
      </c>
      <c r="F1922" s="21">
        <v>2017.0</v>
      </c>
      <c r="G1922" s="21" t="s">
        <v>14835</v>
      </c>
      <c r="H1922" s="23" t="s">
        <v>14836</v>
      </c>
      <c r="I1922" s="21" t="s">
        <v>14837</v>
      </c>
      <c r="J1922" s="24" t="s">
        <v>14838</v>
      </c>
      <c r="K1922" s="19" t="s">
        <v>14839</v>
      </c>
      <c r="L1922" s="24" t="s">
        <v>14840</v>
      </c>
      <c r="M1922" s="19" t="s">
        <v>110</v>
      </c>
      <c r="N1922" s="19"/>
      <c r="O1922" s="19" t="s">
        <v>731</v>
      </c>
      <c r="P1922" s="19" t="s">
        <v>3082</v>
      </c>
      <c r="Q1922" s="25" t="s">
        <v>9234</v>
      </c>
      <c r="R1922" s="25">
        <v>56.0</v>
      </c>
      <c r="S1922" s="19" t="s">
        <v>101</v>
      </c>
      <c r="T1922" s="19"/>
      <c r="U1922" s="25"/>
      <c r="V1922" s="25"/>
      <c r="W1922" s="4"/>
      <c r="X1922" s="4"/>
      <c r="Y1922" s="4"/>
      <c r="Z1922" s="4"/>
    </row>
    <row r="1923" ht="15.0" hidden="1" customHeight="1">
      <c r="A1923" s="19" t="s">
        <v>14841</v>
      </c>
      <c r="B1923" s="19" t="s">
        <v>14842</v>
      </c>
      <c r="C1923" s="20" t="s">
        <v>87</v>
      </c>
      <c r="D1923" s="20" t="s">
        <v>88</v>
      </c>
      <c r="E1923" s="20" t="s">
        <v>89</v>
      </c>
      <c r="F1923" s="21">
        <v>2010.0</v>
      </c>
      <c r="G1923" s="21" t="s">
        <v>14843</v>
      </c>
      <c r="H1923" s="23" t="s">
        <v>14844</v>
      </c>
      <c r="I1923" s="21" t="s">
        <v>14845</v>
      </c>
      <c r="J1923" s="24" t="s">
        <v>14846</v>
      </c>
      <c r="K1923" s="19" t="s">
        <v>14847</v>
      </c>
      <c r="L1923" s="24" t="s">
        <v>14848</v>
      </c>
      <c r="M1923" s="19" t="s">
        <v>110</v>
      </c>
      <c r="N1923" s="19"/>
      <c r="O1923" s="19" t="s">
        <v>591</v>
      </c>
      <c r="P1923" s="19" t="s">
        <v>14849</v>
      </c>
      <c r="Q1923" s="25" t="s">
        <v>14850</v>
      </c>
      <c r="R1923" s="25">
        <v>378.0</v>
      </c>
      <c r="S1923" s="19" t="s">
        <v>101</v>
      </c>
      <c r="T1923" s="19"/>
      <c r="U1923" s="25"/>
      <c r="V1923" s="25"/>
      <c r="W1923" s="4"/>
      <c r="X1923" s="4"/>
      <c r="Y1923" s="4"/>
      <c r="Z1923" s="4"/>
    </row>
    <row r="1924" ht="15.0" hidden="1" customHeight="1">
      <c r="A1924" s="19" t="s">
        <v>14851</v>
      </c>
      <c r="B1924" s="19" t="s">
        <v>14852</v>
      </c>
      <c r="C1924" s="20" t="s">
        <v>2625</v>
      </c>
      <c r="D1924" s="20" t="s">
        <v>400</v>
      </c>
      <c r="E1924" s="20" t="s">
        <v>89</v>
      </c>
      <c r="F1924" s="21">
        <v>2004.0</v>
      </c>
      <c r="G1924" s="21" t="s">
        <v>14853</v>
      </c>
      <c r="H1924" s="23" t="s">
        <v>14854</v>
      </c>
      <c r="I1924" s="21" t="s">
        <v>14855</v>
      </c>
      <c r="J1924" s="24" t="s">
        <v>14856</v>
      </c>
      <c r="K1924" s="19" t="s">
        <v>14857</v>
      </c>
      <c r="L1924" s="24" t="s">
        <v>14858</v>
      </c>
      <c r="M1924" s="19" t="s">
        <v>110</v>
      </c>
      <c r="N1924" s="19"/>
      <c r="O1924" s="19" t="s">
        <v>2296</v>
      </c>
      <c r="P1924" s="19" t="s">
        <v>14859</v>
      </c>
      <c r="Q1924" s="25" t="s">
        <v>14860</v>
      </c>
      <c r="R1924" s="25">
        <v>373.0</v>
      </c>
      <c r="S1924" s="19" t="s">
        <v>101</v>
      </c>
      <c r="T1924" s="19"/>
      <c r="U1924" s="25"/>
      <c r="V1924" s="25"/>
      <c r="W1924" s="4"/>
      <c r="X1924" s="4"/>
      <c r="Y1924" s="4"/>
      <c r="Z1924" s="4"/>
    </row>
    <row r="1925" ht="15.0" hidden="1" customHeight="1">
      <c r="A1925" s="19" t="s">
        <v>14861</v>
      </c>
      <c r="B1925" s="19" t="s">
        <v>14862</v>
      </c>
      <c r="C1925" s="20" t="s">
        <v>388</v>
      </c>
      <c r="D1925" s="20" t="s">
        <v>88</v>
      </c>
      <c r="E1925" s="20" t="s">
        <v>89</v>
      </c>
      <c r="F1925" s="21">
        <v>2014.0</v>
      </c>
      <c r="G1925" s="21" t="s">
        <v>14863</v>
      </c>
      <c r="H1925" s="23" t="s">
        <v>14864</v>
      </c>
      <c r="I1925" s="21" t="s">
        <v>14865</v>
      </c>
      <c r="J1925" s="24" t="s">
        <v>14866</v>
      </c>
      <c r="K1925" s="19"/>
      <c r="L1925" s="19"/>
      <c r="M1925" s="19" t="s">
        <v>110</v>
      </c>
      <c r="N1925" s="19"/>
      <c r="O1925" s="19" t="s">
        <v>731</v>
      </c>
      <c r="P1925" s="19" t="s">
        <v>453</v>
      </c>
      <c r="Q1925" s="25" t="s">
        <v>3632</v>
      </c>
      <c r="R1925" s="25">
        <v>70.0</v>
      </c>
      <c r="S1925" s="19" t="s">
        <v>159</v>
      </c>
      <c r="T1925" s="19" t="s">
        <v>2150</v>
      </c>
      <c r="U1925" s="25"/>
      <c r="V1925" s="25">
        <v>2020.0</v>
      </c>
      <c r="W1925" s="4"/>
      <c r="X1925" s="4"/>
      <c r="Y1925" s="4"/>
      <c r="Z1925" s="4"/>
    </row>
    <row r="1926" ht="15.0" hidden="1" customHeight="1">
      <c r="A1926" s="19" t="s">
        <v>14867</v>
      </c>
      <c r="B1926" s="19" t="s">
        <v>14868</v>
      </c>
      <c r="C1926" s="20" t="s">
        <v>1187</v>
      </c>
      <c r="D1926" s="20" t="s">
        <v>364</v>
      </c>
      <c r="E1926" s="20" t="s">
        <v>89</v>
      </c>
      <c r="F1926" s="21">
        <v>2006.0</v>
      </c>
      <c r="G1926" s="21" t="s">
        <v>14869</v>
      </c>
      <c r="H1926" s="23" t="s">
        <v>14870</v>
      </c>
      <c r="I1926" s="21" t="s">
        <v>14871</v>
      </c>
      <c r="J1926" s="24" t="s">
        <v>14872</v>
      </c>
      <c r="K1926" s="19" t="s">
        <v>14873</v>
      </c>
      <c r="L1926" s="24" t="s">
        <v>14874</v>
      </c>
      <c r="M1926" s="19" t="s">
        <v>110</v>
      </c>
      <c r="N1926" s="19"/>
      <c r="O1926" s="19" t="s">
        <v>2327</v>
      </c>
      <c r="P1926" s="19" t="s">
        <v>14875</v>
      </c>
      <c r="Q1926" s="25" t="s">
        <v>2356</v>
      </c>
      <c r="R1926" s="25">
        <v>550.0</v>
      </c>
      <c r="S1926" s="19" t="s">
        <v>159</v>
      </c>
      <c r="T1926" s="19" t="s">
        <v>1800</v>
      </c>
      <c r="U1926" s="25"/>
      <c r="V1926" s="25">
        <v>2018.0</v>
      </c>
      <c r="W1926" s="4"/>
      <c r="X1926" s="4"/>
      <c r="Y1926" s="4"/>
      <c r="Z1926" s="4"/>
    </row>
    <row r="1927" ht="15.0" hidden="1" customHeight="1">
      <c r="A1927" s="19" t="s">
        <v>14876</v>
      </c>
      <c r="B1927" s="19" t="s">
        <v>14877</v>
      </c>
      <c r="C1927" s="20" t="s">
        <v>14878</v>
      </c>
      <c r="D1927" s="20" t="s">
        <v>261</v>
      </c>
      <c r="E1927" s="20" t="s">
        <v>89</v>
      </c>
      <c r="F1927" s="21">
        <v>1998.0</v>
      </c>
      <c r="G1927" s="21" t="s">
        <v>14879</v>
      </c>
      <c r="H1927" s="23" t="s">
        <v>14880</v>
      </c>
      <c r="I1927" s="21" t="s">
        <v>14881</v>
      </c>
      <c r="J1927" s="24" t="s">
        <v>14882</v>
      </c>
      <c r="K1927" s="19" t="s">
        <v>14883</v>
      </c>
      <c r="L1927" s="24" t="s">
        <v>14884</v>
      </c>
      <c r="M1927" s="19" t="s">
        <v>110</v>
      </c>
      <c r="N1927" s="19"/>
      <c r="O1927" s="19"/>
      <c r="P1927" s="19"/>
      <c r="Q1927" s="25" t="s">
        <v>445</v>
      </c>
      <c r="R1927" s="25">
        <v>109.0</v>
      </c>
      <c r="S1927" s="19" t="s">
        <v>101</v>
      </c>
      <c r="T1927" s="19"/>
      <c r="U1927" s="25"/>
      <c r="V1927" s="25"/>
      <c r="W1927" s="4"/>
      <c r="X1927" s="4"/>
      <c r="Y1927" s="4"/>
      <c r="Z1927" s="4"/>
    </row>
    <row r="1928" ht="15.0" hidden="1" customHeight="1">
      <c r="A1928" s="19" t="s">
        <v>14885</v>
      </c>
      <c r="B1928" s="19" t="s">
        <v>14886</v>
      </c>
      <c r="C1928" s="20" t="s">
        <v>1516</v>
      </c>
      <c r="D1928" s="20" t="s">
        <v>1119</v>
      </c>
      <c r="E1928" s="20" t="s">
        <v>89</v>
      </c>
      <c r="F1928" s="22">
        <v>43101.0</v>
      </c>
      <c r="G1928" s="21" t="s">
        <v>14887</v>
      </c>
      <c r="H1928" s="23" t="s">
        <v>14888</v>
      </c>
      <c r="I1928" s="21" t="s">
        <v>14889</v>
      </c>
      <c r="J1928" s="24" t="s">
        <v>14890</v>
      </c>
      <c r="K1928" s="19"/>
      <c r="L1928" s="19"/>
      <c r="M1928" s="19" t="s">
        <v>110</v>
      </c>
      <c r="N1928" s="19"/>
      <c r="O1928" s="19" t="s">
        <v>264</v>
      </c>
      <c r="P1928" s="19"/>
      <c r="Q1928" s="25"/>
      <c r="R1928" s="25"/>
      <c r="S1928" s="19" t="s">
        <v>101</v>
      </c>
      <c r="T1928" s="19"/>
      <c r="U1928" s="25"/>
      <c r="V1928" s="25"/>
      <c r="W1928" s="4"/>
      <c r="X1928" s="4"/>
      <c r="Y1928" s="4"/>
      <c r="Z1928" s="4"/>
    </row>
    <row r="1929" ht="15.0" hidden="1" customHeight="1">
      <c r="A1929" s="21" t="s">
        <v>14891</v>
      </c>
      <c r="B1929" s="19" t="s">
        <v>14892</v>
      </c>
      <c r="C1929" s="20" t="s">
        <v>14893</v>
      </c>
      <c r="D1929" s="20" t="s">
        <v>2420</v>
      </c>
      <c r="E1929" s="20" t="s">
        <v>89</v>
      </c>
      <c r="F1929" s="21">
        <v>2004.0</v>
      </c>
      <c r="G1929" s="21" t="s">
        <v>14894</v>
      </c>
      <c r="H1929" s="23" t="s">
        <v>14895</v>
      </c>
      <c r="I1929" s="21" t="s">
        <v>14896</v>
      </c>
      <c r="J1929" s="24" t="s">
        <v>14897</v>
      </c>
      <c r="K1929" s="19" t="s">
        <v>14898</v>
      </c>
      <c r="L1929" s="24" t="s">
        <v>14899</v>
      </c>
      <c r="M1929" s="19" t="s">
        <v>110</v>
      </c>
      <c r="N1929" s="19"/>
      <c r="O1929" s="19" t="s">
        <v>407</v>
      </c>
      <c r="P1929" s="19" t="s">
        <v>5853</v>
      </c>
      <c r="Q1929" s="25" t="s">
        <v>212</v>
      </c>
      <c r="R1929" s="25">
        <v>16.0</v>
      </c>
      <c r="S1929" s="19" t="s">
        <v>101</v>
      </c>
      <c r="T1929" s="19"/>
      <c r="U1929" s="25"/>
      <c r="V1929" s="25"/>
      <c r="W1929" s="4"/>
      <c r="X1929" s="4"/>
      <c r="Y1929" s="4"/>
      <c r="Z1929" s="4"/>
    </row>
    <row r="1930" ht="15.0" hidden="1" customHeight="1">
      <c r="A1930" s="19" t="s">
        <v>14900</v>
      </c>
      <c r="B1930" s="19" t="s">
        <v>14901</v>
      </c>
      <c r="C1930" s="20" t="s">
        <v>138</v>
      </c>
      <c r="D1930" s="20" t="s">
        <v>139</v>
      </c>
      <c r="E1930" s="20" t="s">
        <v>140</v>
      </c>
      <c r="F1930" s="37">
        <v>42705.0</v>
      </c>
      <c r="G1930" s="97" t="s">
        <v>14902</v>
      </c>
      <c r="H1930" s="105" t="s">
        <v>14903</v>
      </c>
      <c r="I1930" s="97" t="s">
        <v>14904</v>
      </c>
      <c r="J1930" s="24" t="s">
        <v>14905</v>
      </c>
      <c r="K1930" s="19"/>
      <c r="L1930" s="19"/>
      <c r="M1930" s="19" t="s">
        <v>110</v>
      </c>
      <c r="N1930" s="19"/>
      <c r="O1930" s="19" t="s">
        <v>731</v>
      </c>
      <c r="P1930" s="19" t="s">
        <v>5388</v>
      </c>
      <c r="Q1930" s="25" t="s">
        <v>14906</v>
      </c>
      <c r="R1930" s="25">
        <v>51.0</v>
      </c>
      <c r="S1930" s="19" t="s">
        <v>101</v>
      </c>
      <c r="T1930" s="19"/>
      <c r="U1930" s="25"/>
      <c r="V1930" s="25"/>
      <c r="W1930" s="4"/>
      <c r="X1930" s="4"/>
      <c r="Y1930" s="4"/>
      <c r="Z1930" s="4"/>
    </row>
    <row r="1931" ht="15.0" hidden="1" customHeight="1">
      <c r="A1931" s="19" t="s">
        <v>14907</v>
      </c>
      <c r="B1931" s="19" t="s">
        <v>14907</v>
      </c>
      <c r="C1931" s="20" t="s">
        <v>2135</v>
      </c>
      <c r="D1931" s="20" t="s">
        <v>1119</v>
      </c>
      <c r="E1931" s="20" t="s">
        <v>89</v>
      </c>
      <c r="F1931" s="21">
        <v>2014.0</v>
      </c>
      <c r="G1931" s="21" t="s">
        <v>14908</v>
      </c>
      <c r="H1931" s="23" t="s">
        <v>14909</v>
      </c>
      <c r="I1931" s="21" t="s">
        <v>14910</v>
      </c>
      <c r="J1931" s="24" t="s">
        <v>14911</v>
      </c>
      <c r="K1931" s="19" t="s">
        <v>14912</v>
      </c>
      <c r="L1931" s="24" t="s">
        <v>14913</v>
      </c>
      <c r="M1931" s="19" t="s">
        <v>110</v>
      </c>
      <c r="N1931" s="19"/>
      <c r="O1931" s="19" t="s">
        <v>731</v>
      </c>
      <c r="P1931" s="19" t="s">
        <v>384</v>
      </c>
      <c r="Q1931" s="25" t="s">
        <v>445</v>
      </c>
      <c r="R1931" s="25">
        <v>105.0</v>
      </c>
      <c r="S1931" s="19" t="s">
        <v>159</v>
      </c>
      <c r="T1931" s="19" t="s">
        <v>11477</v>
      </c>
      <c r="U1931" s="25"/>
      <c r="V1931" s="25">
        <v>2019.0</v>
      </c>
      <c r="W1931" s="4"/>
      <c r="X1931" s="4"/>
      <c r="Y1931" s="4"/>
      <c r="Z1931" s="4"/>
    </row>
    <row r="1932" ht="15.0" hidden="1" customHeight="1">
      <c r="A1932" s="19" t="s">
        <v>14914</v>
      </c>
      <c r="B1932" s="19" t="s">
        <v>14915</v>
      </c>
      <c r="C1932" s="20" t="s">
        <v>87</v>
      </c>
      <c r="D1932" s="20" t="s">
        <v>88</v>
      </c>
      <c r="E1932" s="20" t="s">
        <v>89</v>
      </c>
      <c r="F1932" s="37">
        <v>41153.0</v>
      </c>
      <c r="G1932" s="21" t="s">
        <v>14916</v>
      </c>
      <c r="H1932" s="23" t="s">
        <v>14917</v>
      </c>
      <c r="I1932" s="21" t="s">
        <v>14918</v>
      </c>
      <c r="J1932" s="24" t="s">
        <v>14919</v>
      </c>
      <c r="K1932" s="19" t="s">
        <v>14920</v>
      </c>
      <c r="L1932" s="24" t="s">
        <v>14921</v>
      </c>
      <c r="M1932" s="19" t="s">
        <v>110</v>
      </c>
      <c r="N1932" s="19"/>
      <c r="O1932" s="19" t="s">
        <v>731</v>
      </c>
      <c r="P1932" s="19" t="s">
        <v>4364</v>
      </c>
      <c r="Q1932" s="25" t="s">
        <v>14922</v>
      </c>
      <c r="R1932" s="25">
        <v>278.0</v>
      </c>
      <c r="S1932" s="19" t="s">
        <v>101</v>
      </c>
      <c r="T1932" s="19"/>
      <c r="U1932" s="25"/>
      <c r="V1932" s="25"/>
      <c r="W1932" s="4"/>
      <c r="X1932" s="4"/>
      <c r="Y1932" s="4"/>
      <c r="Z1932" s="4"/>
    </row>
    <row r="1933" ht="15.0" hidden="1" customHeight="1">
      <c r="A1933" s="19" t="s">
        <v>14923</v>
      </c>
      <c r="B1933" s="19" t="s">
        <v>14924</v>
      </c>
      <c r="C1933" s="20" t="s">
        <v>340</v>
      </c>
      <c r="D1933" s="20" t="s">
        <v>88</v>
      </c>
      <c r="E1933" s="20" t="s">
        <v>89</v>
      </c>
      <c r="F1933" s="21">
        <v>2015.0</v>
      </c>
      <c r="G1933" s="21" t="s">
        <v>14925</v>
      </c>
      <c r="H1933" s="23" t="s">
        <v>14926</v>
      </c>
      <c r="I1933" s="21" t="s">
        <v>14927</v>
      </c>
      <c r="J1933" s="24" t="s">
        <v>14928</v>
      </c>
      <c r="K1933" s="19"/>
      <c r="L1933" s="19"/>
      <c r="M1933" s="19" t="s">
        <v>110</v>
      </c>
      <c r="N1933" s="19"/>
      <c r="O1933" s="19" t="s">
        <v>452</v>
      </c>
      <c r="P1933" s="19" t="s">
        <v>14929</v>
      </c>
      <c r="Q1933" s="25" t="s">
        <v>14930</v>
      </c>
      <c r="R1933" s="25">
        <v>140.0</v>
      </c>
      <c r="S1933" s="19" t="s">
        <v>101</v>
      </c>
      <c r="T1933" s="19"/>
      <c r="U1933" s="25"/>
      <c r="V1933" s="25"/>
      <c r="W1933" s="4"/>
      <c r="X1933" s="4"/>
      <c r="Y1933" s="4"/>
      <c r="Z1933" s="4"/>
    </row>
    <row r="1934" ht="15.0" hidden="1" customHeight="1">
      <c r="A1934" s="19" t="s">
        <v>14931</v>
      </c>
      <c r="B1934" s="19" t="s">
        <v>14924</v>
      </c>
      <c r="C1934" s="20" t="s">
        <v>340</v>
      </c>
      <c r="D1934" s="20" t="s">
        <v>88</v>
      </c>
      <c r="E1934" s="20" t="s">
        <v>89</v>
      </c>
      <c r="F1934" s="21">
        <v>2015.0</v>
      </c>
      <c r="G1934" s="21" t="s">
        <v>14925</v>
      </c>
      <c r="H1934" s="23" t="s">
        <v>14926</v>
      </c>
      <c r="I1934" s="21" t="s">
        <v>14927</v>
      </c>
      <c r="J1934" s="24" t="s">
        <v>14928</v>
      </c>
      <c r="K1934" s="19"/>
      <c r="L1934" s="19"/>
      <c r="M1934" s="19" t="s">
        <v>110</v>
      </c>
      <c r="N1934" s="19"/>
      <c r="O1934" s="19" t="s">
        <v>452</v>
      </c>
      <c r="P1934" s="19" t="s">
        <v>14929</v>
      </c>
      <c r="Q1934" s="25" t="s">
        <v>14930</v>
      </c>
      <c r="R1934" s="25">
        <v>140.0</v>
      </c>
      <c r="S1934" s="19" t="s">
        <v>101</v>
      </c>
      <c r="T1934" s="19"/>
      <c r="U1934" s="25"/>
      <c r="V1934" s="25"/>
      <c r="W1934" s="4"/>
      <c r="X1934" s="4"/>
      <c r="Y1934" s="4"/>
      <c r="Z1934" s="4"/>
    </row>
    <row r="1935" ht="15.0" hidden="1" customHeight="1">
      <c r="A1935" s="19" t="s">
        <v>14932</v>
      </c>
      <c r="B1935" s="19" t="s">
        <v>14933</v>
      </c>
      <c r="C1935" s="20" t="s">
        <v>653</v>
      </c>
      <c r="D1935" s="20"/>
      <c r="E1935" s="20" t="s">
        <v>655</v>
      </c>
      <c r="F1935" s="21">
        <v>1999.0</v>
      </c>
      <c r="G1935" s="21" t="s">
        <v>14934</v>
      </c>
      <c r="H1935" s="23" t="s">
        <v>14935</v>
      </c>
      <c r="I1935" s="19"/>
      <c r="J1935" s="19"/>
      <c r="K1935" s="19"/>
      <c r="L1935" s="19"/>
      <c r="M1935" s="19" t="s">
        <v>110</v>
      </c>
      <c r="N1935" s="19"/>
      <c r="O1935" s="19"/>
      <c r="P1935" s="19"/>
      <c r="Q1935" s="25" t="s">
        <v>4281</v>
      </c>
      <c r="R1935" s="39">
        <v>44105.0</v>
      </c>
      <c r="S1935" s="19" t="s">
        <v>101</v>
      </c>
      <c r="T1935" s="19"/>
      <c r="U1935" s="25"/>
      <c r="V1935" s="25"/>
      <c r="W1935" s="4"/>
      <c r="X1935" s="4"/>
      <c r="Y1935" s="4"/>
      <c r="Z1935" s="4"/>
    </row>
    <row r="1936" ht="15.0" hidden="1" customHeight="1">
      <c r="A1936" s="19" t="s">
        <v>14936</v>
      </c>
      <c r="B1936" s="19" t="s">
        <v>14937</v>
      </c>
      <c r="C1936" s="20" t="s">
        <v>6100</v>
      </c>
      <c r="D1936" s="20" t="s">
        <v>88</v>
      </c>
      <c r="E1936" s="20" t="s">
        <v>89</v>
      </c>
      <c r="F1936" s="21">
        <v>1923.0</v>
      </c>
      <c r="G1936" s="21" t="s">
        <v>14938</v>
      </c>
      <c r="H1936" s="23" t="s">
        <v>14939</v>
      </c>
      <c r="I1936" s="21" t="s">
        <v>14940</v>
      </c>
      <c r="J1936" s="24" t="s">
        <v>14941</v>
      </c>
      <c r="K1936" s="19" t="s">
        <v>14942</v>
      </c>
      <c r="L1936" s="19"/>
      <c r="M1936" s="19" t="s">
        <v>110</v>
      </c>
      <c r="N1936" s="19"/>
      <c r="O1936" s="19"/>
      <c r="P1936" s="19"/>
      <c r="Q1936" s="25" t="s">
        <v>7907</v>
      </c>
      <c r="R1936" s="29">
        <v>3000.0</v>
      </c>
      <c r="S1936" s="19" t="s">
        <v>101</v>
      </c>
      <c r="T1936" s="19"/>
      <c r="U1936" s="25"/>
      <c r="V1936" s="25"/>
      <c r="W1936" s="4"/>
      <c r="X1936" s="4"/>
      <c r="Y1936" s="4"/>
      <c r="Z1936" s="4"/>
    </row>
    <row r="1937" ht="15.0" hidden="1" customHeight="1">
      <c r="A1937" s="19" t="s">
        <v>14943</v>
      </c>
      <c r="B1937" s="19" t="s">
        <v>14944</v>
      </c>
      <c r="C1937" s="20" t="s">
        <v>14945</v>
      </c>
      <c r="D1937" s="20" t="s">
        <v>14946</v>
      </c>
      <c r="E1937" s="20" t="s">
        <v>151</v>
      </c>
      <c r="F1937" s="19"/>
      <c r="G1937" s="21" t="s">
        <v>14947</v>
      </c>
      <c r="H1937" s="23" t="s">
        <v>14948</v>
      </c>
      <c r="I1937" s="21" t="s">
        <v>14949</v>
      </c>
      <c r="J1937" s="24" t="s">
        <v>14950</v>
      </c>
      <c r="K1937" s="19"/>
      <c r="L1937" s="19"/>
      <c r="M1937" s="19" t="s">
        <v>110</v>
      </c>
      <c r="N1937" s="19"/>
      <c r="O1937" s="19" t="s">
        <v>371</v>
      </c>
      <c r="P1937" s="19" t="s">
        <v>3727</v>
      </c>
      <c r="Q1937" s="25" t="s">
        <v>474</v>
      </c>
      <c r="R1937" s="25">
        <v>20.0</v>
      </c>
      <c r="S1937" s="19" t="s">
        <v>101</v>
      </c>
      <c r="T1937" s="19"/>
      <c r="U1937" s="25"/>
      <c r="V1937" s="25"/>
      <c r="W1937" s="4"/>
      <c r="X1937" s="4"/>
      <c r="Y1937" s="4"/>
      <c r="Z1937" s="4"/>
    </row>
    <row r="1938" ht="15.0" hidden="1" customHeight="1">
      <c r="A1938" s="19" t="s">
        <v>14951</v>
      </c>
      <c r="B1938" s="19" t="s">
        <v>14952</v>
      </c>
      <c r="C1938" s="20" t="s">
        <v>2916</v>
      </c>
      <c r="D1938" s="20" t="s">
        <v>1037</v>
      </c>
      <c r="E1938" s="20" t="s">
        <v>89</v>
      </c>
      <c r="F1938" s="21">
        <v>1999.0</v>
      </c>
      <c r="G1938" s="21" t="s">
        <v>14953</v>
      </c>
      <c r="H1938" s="23" t="s">
        <v>14954</v>
      </c>
      <c r="I1938" s="21" t="s">
        <v>14955</v>
      </c>
      <c r="J1938" s="24" t="s">
        <v>14956</v>
      </c>
      <c r="K1938" s="19"/>
      <c r="L1938" s="19"/>
      <c r="M1938" s="19" t="s">
        <v>110</v>
      </c>
      <c r="N1938" s="19"/>
      <c r="O1938" s="19"/>
      <c r="P1938" s="19"/>
      <c r="Q1938" s="25" t="s">
        <v>173</v>
      </c>
      <c r="R1938" s="25">
        <v>250.0</v>
      </c>
      <c r="S1938" s="19" t="s">
        <v>101</v>
      </c>
      <c r="T1938" s="19"/>
      <c r="U1938" s="25"/>
      <c r="V1938" s="25"/>
      <c r="W1938" s="4"/>
      <c r="X1938" s="4"/>
      <c r="Y1938" s="4"/>
      <c r="Z1938" s="4"/>
    </row>
    <row r="1939" ht="15.0" hidden="1" customHeight="1">
      <c r="A1939" s="19" t="s">
        <v>14957</v>
      </c>
      <c r="B1939" s="19"/>
      <c r="C1939" s="20" t="s">
        <v>304</v>
      </c>
      <c r="D1939" s="20" t="s">
        <v>304</v>
      </c>
      <c r="E1939" s="20" t="s">
        <v>305</v>
      </c>
      <c r="F1939" s="21">
        <v>2003.0</v>
      </c>
      <c r="G1939" s="21" t="s">
        <v>14958</v>
      </c>
      <c r="H1939" s="23" t="s">
        <v>14959</v>
      </c>
      <c r="I1939" s="21" t="s">
        <v>14960</v>
      </c>
      <c r="J1939" s="24" t="s">
        <v>14961</v>
      </c>
      <c r="K1939" s="19"/>
      <c r="L1939" s="19"/>
      <c r="M1939" s="19" t="s">
        <v>110</v>
      </c>
      <c r="N1939" s="19"/>
      <c r="O1939" s="19"/>
      <c r="P1939" s="19"/>
      <c r="Q1939" s="25" t="s">
        <v>234</v>
      </c>
      <c r="R1939" s="25">
        <v>35.0</v>
      </c>
      <c r="S1939" s="19" t="s">
        <v>101</v>
      </c>
      <c r="T1939" s="19"/>
      <c r="U1939" s="25"/>
      <c r="V1939" s="25"/>
      <c r="W1939" s="4"/>
      <c r="X1939" s="4"/>
      <c r="Y1939" s="4"/>
      <c r="Z1939" s="4"/>
    </row>
    <row r="1940" ht="15.0" hidden="1" customHeight="1">
      <c r="A1940" s="19" t="s">
        <v>14962</v>
      </c>
      <c r="B1940" s="19" t="s">
        <v>14963</v>
      </c>
      <c r="C1940" s="20" t="s">
        <v>9620</v>
      </c>
      <c r="D1940" s="20" t="s">
        <v>261</v>
      </c>
      <c r="E1940" s="20" t="s">
        <v>89</v>
      </c>
      <c r="F1940" s="22">
        <v>44163.0</v>
      </c>
      <c r="G1940" s="21" t="s">
        <v>14964</v>
      </c>
      <c r="H1940" s="23" t="s">
        <v>14965</v>
      </c>
      <c r="I1940" s="21" t="s">
        <v>14966</v>
      </c>
      <c r="J1940" s="24" t="s">
        <v>14967</v>
      </c>
      <c r="K1940" s="19"/>
      <c r="L1940" s="19"/>
      <c r="M1940" s="19" t="s">
        <v>110</v>
      </c>
      <c r="N1940" s="19"/>
      <c r="O1940" s="19"/>
      <c r="P1940" s="19"/>
      <c r="Q1940" s="25" t="s">
        <v>147</v>
      </c>
      <c r="R1940" s="25">
        <v>27.0</v>
      </c>
      <c r="S1940" s="19" t="s">
        <v>101</v>
      </c>
      <c r="T1940" s="19"/>
      <c r="U1940" s="25"/>
      <c r="V1940" s="25"/>
      <c r="W1940" s="4"/>
      <c r="X1940" s="4"/>
      <c r="Y1940" s="4"/>
      <c r="Z1940" s="4"/>
    </row>
    <row r="1941" ht="15.0" hidden="1" customHeight="1">
      <c r="A1941" s="21" t="s">
        <v>14968</v>
      </c>
      <c r="B1941" s="19"/>
      <c r="C1941" s="21" t="s">
        <v>226</v>
      </c>
      <c r="D1941" s="21" t="s">
        <v>227</v>
      </c>
      <c r="E1941" s="21" t="s">
        <v>89</v>
      </c>
      <c r="F1941" s="21">
        <v>2019.0</v>
      </c>
      <c r="G1941" s="21"/>
      <c r="H1941" s="30" t="s">
        <v>14969</v>
      </c>
      <c r="I1941" s="21"/>
      <c r="J1941" s="19"/>
      <c r="K1941" s="19"/>
      <c r="L1941" s="19"/>
      <c r="M1941" s="21" t="s">
        <v>110</v>
      </c>
      <c r="N1941" s="19"/>
      <c r="O1941" s="19"/>
      <c r="P1941" s="19"/>
      <c r="Q1941" s="25"/>
      <c r="R1941" s="31" t="s">
        <v>500</v>
      </c>
      <c r="S1941" s="21" t="s">
        <v>159</v>
      </c>
      <c r="T1941" s="21" t="s">
        <v>13668</v>
      </c>
      <c r="U1941" s="31"/>
      <c r="V1941" s="31">
        <v>2021.0</v>
      </c>
      <c r="W1941" s="4"/>
      <c r="X1941" s="4"/>
      <c r="Y1941" s="4"/>
      <c r="Z1941" s="4"/>
    </row>
    <row r="1942" ht="15.0" customHeight="1">
      <c r="A1942" s="19" t="s">
        <v>14970</v>
      </c>
      <c r="B1942" s="19" t="s">
        <v>14971</v>
      </c>
      <c r="C1942" s="20" t="s">
        <v>5608</v>
      </c>
      <c r="D1942" s="20" t="s">
        <v>5609</v>
      </c>
      <c r="E1942" s="20" t="s">
        <v>105</v>
      </c>
      <c r="F1942" s="21">
        <v>1999.0</v>
      </c>
      <c r="G1942" s="21" t="s">
        <v>14972</v>
      </c>
      <c r="H1942" s="23" t="s">
        <v>14973</v>
      </c>
      <c r="I1942" s="21" t="s">
        <v>14974</v>
      </c>
      <c r="J1942" s="24" t="s">
        <v>14975</v>
      </c>
      <c r="K1942" s="19"/>
      <c r="L1942" s="19"/>
      <c r="M1942" s="19" t="s">
        <v>96</v>
      </c>
      <c r="N1942" s="19" t="s">
        <v>14976</v>
      </c>
      <c r="O1942" s="19" t="s">
        <v>14977</v>
      </c>
      <c r="P1942" s="19" t="s">
        <v>14978</v>
      </c>
      <c r="Q1942" s="25" t="s">
        <v>8247</v>
      </c>
      <c r="R1942" s="25">
        <v>93.0</v>
      </c>
      <c r="S1942" s="19" t="s">
        <v>101</v>
      </c>
      <c r="T1942" s="19"/>
      <c r="U1942" s="25"/>
      <c r="V1942" s="25"/>
      <c r="W1942" s="4"/>
      <c r="X1942" s="4"/>
      <c r="Y1942" s="4"/>
      <c r="Z1942" s="4"/>
    </row>
    <row r="1943" ht="15.0" hidden="1" customHeight="1">
      <c r="A1943" s="19" t="s">
        <v>14979</v>
      </c>
      <c r="B1943" s="19"/>
      <c r="C1943" s="20" t="s">
        <v>13982</v>
      </c>
      <c r="D1943" s="20" t="s">
        <v>261</v>
      </c>
      <c r="E1943" s="20" t="s">
        <v>89</v>
      </c>
      <c r="F1943" s="21">
        <v>1991.0</v>
      </c>
      <c r="G1943" s="21" t="s">
        <v>14980</v>
      </c>
      <c r="H1943" s="30" t="s">
        <v>14981</v>
      </c>
      <c r="I1943" s="21" t="s">
        <v>14982</v>
      </c>
      <c r="J1943" s="24" t="s">
        <v>14983</v>
      </c>
      <c r="K1943" s="19"/>
      <c r="L1943" s="19"/>
      <c r="M1943" s="19" t="s">
        <v>110</v>
      </c>
      <c r="N1943" s="19"/>
      <c r="O1943" s="19"/>
      <c r="P1943" s="19"/>
      <c r="Q1943" s="25" t="s">
        <v>14330</v>
      </c>
      <c r="R1943" s="25">
        <v>123.0</v>
      </c>
      <c r="S1943" s="19" t="s">
        <v>159</v>
      </c>
      <c r="T1943" s="19" t="s">
        <v>14984</v>
      </c>
      <c r="U1943" s="36"/>
      <c r="V1943" s="36">
        <v>43138.0</v>
      </c>
      <c r="W1943" s="4"/>
      <c r="X1943" s="4"/>
      <c r="Y1943" s="4"/>
      <c r="Z1943" s="4"/>
    </row>
    <row r="1944" ht="15.0" customHeight="1">
      <c r="A1944" s="19" t="s">
        <v>14985</v>
      </c>
      <c r="B1944" s="19" t="s">
        <v>14986</v>
      </c>
      <c r="C1944" s="20" t="s">
        <v>4138</v>
      </c>
      <c r="D1944" s="20" t="s">
        <v>188</v>
      </c>
      <c r="E1944" s="20" t="s">
        <v>89</v>
      </c>
      <c r="F1944" s="21">
        <v>1988.0</v>
      </c>
      <c r="G1944" s="21" t="s">
        <v>14987</v>
      </c>
      <c r="H1944" s="23" t="s">
        <v>14988</v>
      </c>
      <c r="I1944" s="21" t="s">
        <v>14989</v>
      </c>
      <c r="J1944" s="24" t="s">
        <v>14990</v>
      </c>
      <c r="K1944" s="19" t="s">
        <v>14991</v>
      </c>
      <c r="L1944" s="24" t="s">
        <v>14992</v>
      </c>
      <c r="M1944" s="19" t="s">
        <v>96</v>
      </c>
      <c r="N1944" s="19" t="s">
        <v>14993</v>
      </c>
      <c r="O1944" s="19"/>
      <c r="P1944" s="19"/>
      <c r="Q1944" s="25" t="s">
        <v>14994</v>
      </c>
      <c r="R1944" s="25">
        <v>561.0</v>
      </c>
      <c r="S1944" s="19" t="s">
        <v>101</v>
      </c>
      <c r="T1944" s="19"/>
      <c r="U1944" s="25"/>
      <c r="V1944" s="25"/>
      <c r="W1944" s="4"/>
      <c r="X1944" s="4"/>
      <c r="Y1944" s="4"/>
      <c r="Z1944" s="4"/>
    </row>
    <row r="1945" ht="15.0" hidden="1" customHeight="1">
      <c r="A1945" s="19" t="s">
        <v>14995</v>
      </c>
      <c r="B1945" s="19" t="s">
        <v>14996</v>
      </c>
      <c r="C1945" s="20" t="s">
        <v>9558</v>
      </c>
      <c r="D1945" s="20" t="s">
        <v>2061</v>
      </c>
      <c r="E1945" s="20" t="s">
        <v>126</v>
      </c>
      <c r="F1945" s="21">
        <v>1994.0</v>
      </c>
      <c r="G1945" s="21" t="s">
        <v>14997</v>
      </c>
      <c r="H1945" s="30" t="s">
        <v>14998</v>
      </c>
      <c r="I1945" s="21" t="s">
        <v>14999</v>
      </c>
      <c r="J1945" s="24" t="s">
        <v>15000</v>
      </c>
      <c r="K1945" s="19" t="s">
        <v>15001</v>
      </c>
      <c r="L1945" s="24" t="s">
        <v>15002</v>
      </c>
      <c r="M1945" s="19" t="s">
        <v>110</v>
      </c>
      <c r="N1945" s="19"/>
      <c r="O1945" s="19"/>
      <c r="P1945" s="19"/>
      <c r="Q1945" s="25" t="s">
        <v>3727</v>
      </c>
      <c r="R1945" s="25">
        <v>36.0</v>
      </c>
      <c r="S1945" s="19" t="s">
        <v>101</v>
      </c>
      <c r="T1945" s="19"/>
      <c r="U1945" s="25"/>
      <c r="V1945" s="25"/>
      <c r="W1945" s="4"/>
      <c r="X1945" s="4"/>
      <c r="Y1945" s="4"/>
      <c r="Z1945" s="4"/>
    </row>
    <row r="1946" ht="15.0" hidden="1" customHeight="1">
      <c r="A1946" s="19" t="s">
        <v>15003</v>
      </c>
      <c r="B1946" s="19" t="s">
        <v>15004</v>
      </c>
      <c r="C1946" s="20" t="s">
        <v>11199</v>
      </c>
      <c r="D1946" s="20" t="s">
        <v>1119</v>
      </c>
      <c r="E1946" s="20" t="s">
        <v>89</v>
      </c>
      <c r="F1946" s="21">
        <v>2014.0</v>
      </c>
      <c r="G1946" s="21" t="s">
        <v>15005</v>
      </c>
      <c r="H1946" s="23" t="s">
        <v>15006</v>
      </c>
      <c r="I1946" s="21" t="s">
        <v>15007</v>
      </c>
      <c r="J1946" s="24" t="s">
        <v>15008</v>
      </c>
      <c r="K1946" s="19"/>
      <c r="L1946" s="19"/>
      <c r="M1946" s="19" t="s">
        <v>110</v>
      </c>
      <c r="N1946" s="19"/>
      <c r="O1946" s="19" t="s">
        <v>133</v>
      </c>
      <c r="P1946" s="19" t="s">
        <v>322</v>
      </c>
      <c r="Q1946" s="25" t="s">
        <v>2945</v>
      </c>
      <c r="R1946" s="25">
        <v>39.0</v>
      </c>
      <c r="S1946" s="19" t="s">
        <v>101</v>
      </c>
      <c r="T1946" s="19"/>
      <c r="U1946" s="25"/>
      <c r="V1946" s="25"/>
      <c r="W1946" s="4"/>
      <c r="X1946" s="4"/>
      <c r="Y1946" s="4"/>
      <c r="Z1946" s="4"/>
    </row>
    <row r="1947" ht="15.0" hidden="1" customHeight="1">
      <c r="A1947" s="19" t="s">
        <v>15009</v>
      </c>
      <c r="B1947" s="19" t="s">
        <v>15010</v>
      </c>
      <c r="C1947" s="20" t="s">
        <v>87</v>
      </c>
      <c r="D1947" s="20" t="s">
        <v>88</v>
      </c>
      <c r="E1947" s="20" t="s">
        <v>89</v>
      </c>
      <c r="F1947" s="21">
        <v>2014.0</v>
      </c>
      <c r="G1947" s="21" t="s">
        <v>15011</v>
      </c>
      <c r="H1947" s="23" t="s">
        <v>15012</v>
      </c>
      <c r="I1947" s="21" t="s">
        <v>15013</v>
      </c>
      <c r="J1947" s="24" t="s">
        <v>15014</v>
      </c>
      <c r="K1947" s="19" t="s">
        <v>15015</v>
      </c>
      <c r="L1947" s="24" t="s">
        <v>15016</v>
      </c>
      <c r="M1947" s="19" t="s">
        <v>110</v>
      </c>
      <c r="N1947" s="19"/>
      <c r="O1947" s="19" t="s">
        <v>731</v>
      </c>
      <c r="P1947" s="19" t="s">
        <v>10447</v>
      </c>
      <c r="Q1947" s="25" t="s">
        <v>884</v>
      </c>
      <c r="R1947" s="25">
        <v>45.0</v>
      </c>
      <c r="S1947" s="19" t="s">
        <v>101</v>
      </c>
      <c r="T1947" s="19"/>
      <c r="U1947" s="25"/>
      <c r="V1947" s="25"/>
      <c r="W1947" s="4"/>
      <c r="X1947" s="4"/>
      <c r="Y1947" s="4"/>
      <c r="Z1947" s="4"/>
    </row>
    <row r="1948" ht="15.0" hidden="1" customHeight="1">
      <c r="A1948" s="19" t="s">
        <v>15017</v>
      </c>
      <c r="B1948" s="19" t="s">
        <v>15018</v>
      </c>
      <c r="C1948" s="20" t="s">
        <v>207</v>
      </c>
      <c r="D1948" s="20" t="s">
        <v>887</v>
      </c>
      <c r="E1948" s="20" t="s">
        <v>89</v>
      </c>
      <c r="F1948" s="21">
        <v>2012.0</v>
      </c>
      <c r="G1948" s="21" t="s">
        <v>15019</v>
      </c>
      <c r="H1948" s="23" t="s">
        <v>15020</v>
      </c>
      <c r="I1948" s="21" t="s">
        <v>15021</v>
      </c>
      <c r="J1948" s="24" t="s">
        <v>15022</v>
      </c>
      <c r="K1948" s="19" t="s">
        <v>15023</v>
      </c>
      <c r="L1948" s="24" t="s">
        <v>15024</v>
      </c>
      <c r="M1948" s="19" t="s">
        <v>110</v>
      </c>
      <c r="N1948" s="19"/>
      <c r="O1948" s="19" t="s">
        <v>731</v>
      </c>
      <c r="P1948" s="19" t="s">
        <v>15025</v>
      </c>
      <c r="Q1948" s="25" t="s">
        <v>901</v>
      </c>
      <c r="R1948" s="25">
        <v>120.0</v>
      </c>
      <c r="S1948" s="19" t="s">
        <v>101</v>
      </c>
      <c r="T1948" s="19"/>
      <c r="U1948" s="25"/>
      <c r="V1948" s="25"/>
      <c r="W1948" s="4"/>
      <c r="X1948" s="4"/>
      <c r="Y1948" s="4"/>
      <c r="Z1948" s="4"/>
    </row>
    <row r="1949" ht="15.0" hidden="1" customHeight="1">
      <c r="A1949" s="19" t="s">
        <v>15026</v>
      </c>
      <c r="B1949" s="19" t="s">
        <v>15027</v>
      </c>
      <c r="C1949" s="20" t="s">
        <v>8026</v>
      </c>
      <c r="D1949" s="20" t="s">
        <v>1812</v>
      </c>
      <c r="E1949" s="20" t="s">
        <v>832</v>
      </c>
      <c r="F1949" s="21">
        <v>2006.0</v>
      </c>
      <c r="G1949" s="21" t="s">
        <v>15028</v>
      </c>
      <c r="H1949" s="19"/>
      <c r="I1949" s="21" t="s">
        <v>15029</v>
      </c>
      <c r="J1949" s="24" t="s">
        <v>15030</v>
      </c>
      <c r="K1949" s="19" t="s">
        <v>15031</v>
      </c>
      <c r="L1949" s="24" t="s">
        <v>15032</v>
      </c>
      <c r="M1949" s="19" t="s">
        <v>110</v>
      </c>
      <c r="N1949" s="19"/>
      <c r="O1949" s="19"/>
      <c r="P1949" s="19"/>
      <c r="Q1949" s="25" t="s">
        <v>5338</v>
      </c>
      <c r="R1949" s="25">
        <v>79.0</v>
      </c>
      <c r="S1949" s="19" t="s">
        <v>159</v>
      </c>
      <c r="T1949" s="19" t="s">
        <v>15033</v>
      </c>
      <c r="U1949" s="36"/>
      <c r="V1949" s="36">
        <v>43481.0</v>
      </c>
      <c r="W1949" s="4"/>
      <c r="X1949" s="4"/>
      <c r="Y1949" s="4"/>
      <c r="Z1949" s="4"/>
    </row>
    <row r="1950" ht="15.0" hidden="1" customHeight="1">
      <c r="A1950" s="19" t="s">
        <v>15034</v>
      </c>
      <c r="B1950" s="19" t="s">
        <v>15034</v>
      </c>
      <c r="C1950" s="20" t="s">
        <v>9539</v>
      </c>
      <c r="D1950" s="20" t="s">
        <v>352</v>
      </c>
      <c r="E1950" s="20" t="s">
        <v>89</v>
      </c>
      <c r="F1950" s="21">
        <v>2001.0</v>
      </c>
      <c r="G1950" s="21" t="s">
        <v>15035</v>
      </c>
      <c r="H1950" s="23" t="s">
        <v>15036</v>
      </c>
      <c r="I1950" s="21" t="s">
        <v>15037</v>
      </c>
      <c r="J1950" s="24" t="s">
        <v>15038</v>
      </c>
      <c r="K1950" s="19" t="s">
        <v>15039</v>
      </c>
      <c r="L1950" s="24" t="s">
        <v>15040</v>
      </c>
      <c r="M1950" s="19" t="s">
        <v>110</v>
      </c>
      <c r="N1950" s="19"/>
      <c r="O1950" s="19"/>
      <c r="P1950" s="19"/>
      <c r="Q1950" s="25" t="s">
        <v>158</v>
      </c>
      <c r="R1950" s="25">
        <v>48.0</v>
      </c>
      <c r="S1950" s="19" t="s">
        <v>101</v>
      </c>
      <c r="T1950" s="19"/>
      <c r="U1950" s="25"/>
      <c r="V1950" s="25"/>
      <c r="W1950" s="4"/>
      <c r="X1950" s="4"/>
      <c r="Y1950" s="4"/>
      <c r="Z1950" s="4"/>
    </row>
    <row r="1951" ht="15.0" hidden="1" customHeight="1">
      <c r="A1951" s="19" t="s">
        <v>15041</v>
      </c>
      <c r="B1951" s="19" t="s">
        <v>15042</v>
      </c>
      <c r="C1951" s="20" t="s">
        <v>2084</v>
      </c>
      <c r="D1951" s="20" t="s">
        <v>1119</v>
      </c>
      <c r="E1951" s="20" t="s">
        <v>89</v>
      </c>
      <c r="F1951" s="19"/>
      <c r="G1951" s="21" t="s">
        <v>15043</v>
      </c>
      <c r="H1951" s="23" t="s">
        <v>15044</v>
      </c>
      <c r="I1951" s="21" t="s">
        <v>15045</v>
      </c>
      <c r="J1951" s="24" t="s">
        <v>15046</v>
      </c>
      <c r="K1951" s="19"/>
      <c r="L1951" s="19"/>
      <c r="M1951" s="19" t="s">
        <v>110</v>
      </c>
      <c r="N1951" s="19"/>
      <c r="O1951" s="19"/>
      <c r="P1951" s="19"/>
      <c r="Q1951" s="25" t="s">
        <v>212</v>
      </c>
      <c r="R1951" s="25">
        <v>2.0</v>
      </c>
      <c r="S1951" s="19" t="s">
        <v>101</v>
      </c>
      <c r="T1951" s="19"/>
      <c r="U1951" s="25"/>
      <c r="V1951" s="25"/>
      <c r="W1951" s="4"/>
      <c r="X1951" s="4"/>
      <c r="Y1951" s="4"/>
      <c r="Z1951" s="4"/>
    </row>
    <row r="1952" ht="15.0" hidden="1" customHeight="1">
      <c r="A1952" s="19" t="s">
        <v>15047</v>
      </c>
      <c r="B1952" s="19" t="s">
        <v>15048</v>
      </c>
      <c r="C1952" s="20" t="s">
        <v>163</v>
      </c>
      <c r="D1952" s="20" t="s">
        <v>164</v>
      </c>
      <c r="E1952" s="20" t="s">
        <v>126</v>
      </c>
      <c r="F1952" s="21">
        <v>2005.0</v>
      </c>
      <c r="G1952" s="21" t="s">
        <v>15049</v>
      </c>
      <c r="H1952" s="23" t="s">
        <v>15050</v>
      </c>
      <c r="I1952" s="21" t="s">
        <v>15051</v>
      </c>
      <c r="J1952" s="24" t="s">
        <v>15052</v>
      </c>
      <c r="K1952" s="19"/>
      <c r="L1952" s="19"/>
      <c r="M1952" s="19" t="s">
        <v>110</v>
      </c>
      <c r="N1952" s="19"/>
      <c r="O1952" s="19" t="s">
        <v>635</v>
      </c>
      <c r="P1952" s="19"/>
      <c r="Q1952" s="25" t="s">
        <v>15053</v>
      </c>
      <c r="R1952" s="25">
        <v>67.0</v>
      </c>
      <c r="S1952" s="19" t="s">
        <v>101</v>
      </c>
      <c r="T1952" s="19"/>
      <c r="U1952" s="25"/>
      <c r="V1952" s="25"/>
      <c r="W1952" s="4"/>
      <c r="X1952" s="4"/>
      <c r="Y1952" s="4"/>
      <c r="Z1952" s="4"/>
    </row>
    <row r="1953" ht="15.0" hidden="1" customHeight="1">
      <c r="A1953" s="19" t="s">
        <v>15054</v>
      </c>
      <c r="B1953" s="19" t="s">
        <v>15055</v>
      </c>
      <c r="C1953" s="20" t="s">
        <v>237</v>
      </c>
      <c r="D1953" s="20" t="s">
        <v>88</v>
      </c>
      <c r="E1953" s="20" t="s">
        <v>89</v>
      </c>
      <c r="F1953" s="21">
        <v>2012.0</v>
      </c>
      <c r="G1953" s="21" t="s">
        <v>15056</v>
      </c>
      <c r="H1953" s="23" t="s">
        <v>15057</v>
      </c>
      <c r="I1953" s="21" t="s">
        <v>15058</v>
      </c>
      <c r="J1953" s="24" t="s">
        <v>15059</v>
      </c>
      <c r="K1953" s="19"/>
      <c r="L1953" s="19"/>
      <c r="M1953" s="19" t="s">
        <v>110</v>
      </c>
      <c r="N1953" s="19"/>
      <c r="O1953" s="19"/>
      <c r="P1953" s="19"/>
      <c r="Q1953" s="25" t="s">
        <v>6116</v>
      </c>
      <c r="R1953" s="25">
        <v>122.0</v>
      </c>
      <c r="S1953" s="19" t="s">
        <v>101</v>
      </c>
      <c r="T1953" s="19"/>
      <c r="U1953" s="25"/>
      <c r="V1953" s="25"/>
      <c r="W1953" s="4"/>
      <c r="X1953" s="4"/>
      <c r="Y1953" s="4"/>
      <c r="Z1953" s="4"/>
    </row>
    <row r="1954" ht="15.0" customHeight="1">
      <c r="A1954" s="19" t="s">
        <v>3361</v>
      </c>
      <c r="B1954" s="19" t="s">
        <v>15060</v>
      </c>
      <c r="C1954" s="20" t="s">
        <v>87</v>
      </c>
      <c r="D1954" s="20" t="s">
        <v>88</v>
      </c>
      <c r="E1954" s="20" t="s">
        <v>89</v>
      </c>
      <c r="F1954" s="19"/>
      <c r="G1954" s="21" t="s">
        <v>15061</v>
      </c>
      <c r="H1954" s="23" t="s">
        <v>15062</v>
      </c>
      <c r="I1954" s="21" t="s">
        <v>15063</v>
      </c>
      <c r="J1954" s="24" t="s">
        <v>15064</v>
      </c>
      <c r="K1954" s="19" t="s">
        <v>15065</v>
      </c>
      <c r="L1954" s="24" t="s">
        <v>15066</v>
      </c>
      <c r="M1954" s="19" t="s">
        <v>96</v>
      </c>
      <c r="N1954" s="19" t="s">
        <v>15067</v>
      </c>
      <c r="O1954" s="19" t="s">
        <v>2327</v>
      </c>
      <c r="P1954" s="19" t="s">
        <v>15068</v>
      </c>
      <c r="Q1954" s="25" t="s">
        <v>15069</v>
      </c>
      <c r="R1954" s="25" t="s">
        <v>500</v>
      </c>
      <c r="S1954" s="19" t="s">
        <v>101</v>
      </c>
      <c r="T1954" s="19"/>
      <c r="U1954" s="25"/>
      <c r="V1954" s="25"/>
      <c r="W1954" s="4"/>
      <c r="X1954" s="4"/>
      <c r="Y1954" s="4"/>
      <c r="Z1954" s="4"/>
    </row>
    <row r="1955" ht="15.0" hidden="1" customHeight="1">
      <c r="A1955" s="19" t="s">
        <v>15070</v>
      </c>
      <c r="B1955" s="19" t="s">
        <v>15071</v>
      </c>
      <c r="C1955" s="20" t="s">
        <v>6582</v>
      </c>
      <c r="D1955" s="20" t="s">
        <v>4020</v>
      </c>
      <c r="E1955" s="20" t="s">
        <v>832</v>
      </c>
      <c r="F1955" s="21">
        <v>2011.0</v>
      </c>
      <c r="G1955" s="21" t="s">
        <v>15072</v>
      </c>
      <c r="H1955" s="23" t="s">
        <v>15073</v>
      </c>
      <c r="I1955" s="21" t="s">
        <v>15074</v>
      </c>
      <c r="J1955" s="26"/>
      <c r="K1955" s="19" t="s">
        <v>15075</v>
      </c>
      <c r="L1955" s="24" t="s">
        <v>15076</v>
      </c>
      <c r="M1955" s="19" t="s">
        <v>110</v>
      </c>
      <c r="N1955" s="19"/>
      <c r="O1955" s="19" t="s">
        <v>731</v>
      </c>
      <c r="P1955" s="19" t="s">
        <v>7445</v>
      </c>
      <c r="Q1955" s="25" t="s">
        <v>234</v>
      </c>
      <c r="R1955" s="25">
        <v>88.0</v>
      </c>
      <c r="S1955" s="19" t="s">
        <v>101</v>
      </c>
      <c r="T1955" s="19"/>
      <c r="U1955" s="25"/>
      <c r="V1955" s="25"/>
      <c r="W1955" s="4"/>
      <c r="X1955" s="4"/>
      <c r="Y1955" s="4"/>
      <c r="Z1955" s="4"/>
    </row>
    <row r="1956" ht="15.0" hidden="1" customHeight="1">
      <c r="A1956" s="19" t="s">
        <v>15077</v>
      </c>
      <c r="B1956" s="19" t="s">
        <v>15077</v>
      </c>
      <c r="C1956" s="20" t="s">
        <v>376</v>
      </c>
      <c r="D1956" s="20" t="s">
        <v>88</v>
      </c>
      <c r="E1956" s="20" t="s">
        <v>89</v>
      </c>
      <c r="F1956" s="21">
        <v>1998.0</v>
      </c>
      <c r="G1956" s="21" t="s">
        <v>15078</v>
      </c>
      <c r="H1956" s="23" t="s">
        <v>15079</v>
      </c>
      <c r="I1956" s="21" t="s">
        <v>15080</v>
      </c>
      <c r="J1956" s="24" t="s">
        <v>15081</v>
      </c>
      <c r="K1956" s="19" t="s">
        <v>15082</v>
      </c>
      <c r="L1956" s="24" t="s">
        <v>15083</v>
      </c>
      <c r="M1956" s="19" t="s">
        <v>110</v>
      </c>
      <c r="N1956" s="19"/>
      <c r="O1956" s="19" t="s">
        <v>264</v>
      </c>
      <c r="P1956" s="19" t="s">
        <v>453</v>
      </c>
      <c r="Q1956" s="25" t="s">
        <v>3268</v>
      </c>
      <c r="R1956" s="25">
        <v>100.0</v>
      </c>
      <c r="S1956" s="19" t="s">
        <v>159</v>
      </c>
      <c r="T1956" s="19" t="s">
        <v>5804</v>
      </c>
      <c r="U1956" s="38"/>
      <c r="V1956" s="38">
        <v>44222.0</v>
      </c>
      <c r="W1956" s="4"/>
      <c r="X1956" s="4"/>
      <c r="Y1956" s="4"/>
      <c r="Z1956" s="4"/>
    </row>
    <row r="1957" ht="15.0" hidden="1" customHeight="1">
      <c r="A1957" s="19" t="s">
        <v>15084</v>
      </c>
      <c r="B1957" s="19" t="s">
        <v>15085</v>
      </c>
      <c r="C1957" s="20" t="s">
        <v>3747</v>
      </c>
      <c r="D1957" s="20" t="s">
        <v>695</v>
      </c>
      <c r="E1957" s="20" t="s">
        <v>89</v>
      </c>
      <c r="F1957" s="21">
        <v>2017.0</v>
      </c>
      <c r="G1957" s="21" t="s">
        <v>15086</v>
      </c>
      <c r="H1957" s="23" t="s">
        <v>15087</v>
      </c>
      <c r="I1957" s="21" t="s">
        <v>15088</v>
      </c>
      <c r="J1957" s="24" t="s">
        <v>15089</v>
      </c>
      <c r="K1957" s="19"/>
      <c r="L1957" s="19"/>
      <c r="M1957" s="19" t="s">
        <v>110</v>
      </c>
      <c r="N1957" s="19"/>
      <c r="O1957" s="19"/>
      <c r="P1957" s="19"/>
      <c r="Q1957" s="25" t="s">
        <v>15090</v>
      </c>
      <c r="R1957" s="25">
        <v>20.0</v>
      </c>
      <c r="S1957" s="19" t="s">
        <v>101</v>
      </c>
      <c r="T1957" s="19"/>
      <c r="U1957" s="25"/>
      <c r="V1957" s="25"/>
      <c r="W1957" s="4"/>
      <c r="X1957" s="4"/>
      <c r="Y1957" s="4"/>
      <c r="Z1957" s="4"/>
    </row>
    <row r="1958" ht="15.0" hidden="1" customHeight="1">
      <c r="A1958" s="19" t="s">
        <v>15091</v>
      </c>
      <c r="B1958" s="19" t="s">
        <v>15092</v>
      </c>
      <c r="C1958" s="20" t="s">
        <v>115</v>
      </c>
      <c r="D1958" s="20" t="s">
        <v>115</v>
      </c>
      <c r="E1958" s="20" t="s">
        <v>89</v>
      </c>
      <c r="F1958" s="21">
        <v>2011.0</v>
      </c>
      <c r="G1958" s="21" t="s">
        <v>15093</v>
      </c>
      <c r="H1958" s="23" t="s">
        <v>15094</v>
      </c>
      <c r="I1958" s="21" t="s">
        <v>15095</v>
      </c>
      <c r="J1958" s="24" t="s">
        <v>15096</v>
      </c>
      <c r="K1958" s="19" t="s">
        <v>15097</v>
      </c>
      <c r="L1958" s="24" t="s">
        <v>15098</v>
      </c>
      <c r="M1958" s="19" t="s">
        <v>110</v>
      </c>
      <c r="N1958" s="19"/>
      <c r="O1958" s="19" t="s">
        <v>2621</v>
      </c>
      <c r="P1958" s="19" t="s">
        <v>2374</v>
      </c>
      <c r="Q1958" s="25" t="s">
        <v>2507</v>
      </c>
      <c r="R1958" s="25">
        <v>40.0</v>
      </c>
      <c r="S1958" s="19" t="s">
        <v>101</v>
      </c>
      <c r="T1958" s="19"/>
      <c r="U1958" s="25"/>
      <c r="V1958" s="25"/>
      <c r="W1958" s="4"/>
      <c r="X1958" s="4"/>
      <c r="Y1958" s="4"/>
      <c r="Z1958" s="4"/>
    </row>
    <row r="1959" ht="15.0" hidden="1" customHeight="1">
      <c r="A1959" s="19" t="s">
        <v>15099</v>
      </c>
      <c r="B1959" s="19" t="s">
        <v>15099</v>
      </c>
      <c r="C1959" s="20" t="s">
        <v>6951</v>
      </c>
      <c r="D1959" s="20" t="s">
        <v>6952</v>
      </c>
      <c r="E1959" s="20" t="s">
        <v>6953</v>
      </c>
      <c r="F1959" s="19"/>
      <c r="G1959" s="21" t="s">
        <v>15100</v>
      </c>
      <c r="H1959" s="23" t="s">
        <v>15101</v>
      </c>
      <c r="I1959" s="19"/>
      <c r="J1959" s="24" t="s">
        <v>15102</v>
      </c>
      <c r="K1959" s="19"/>
      <c r="L1959" s="19"/>
      <c r="M1959" s="19" t="s">
        <v>110</v>
      </c>
      <c r="N1959" s="19"/>
      <c r="O1959" s="19" t="s">
        <v>264</v>
      </c>
      <c r="P1959" s="19" t="s">
        <v>359</v>
      </c>
      <c r="Q1959" s="25" t="s">
        <v>158</v>
      </c>
      <c r="R1959" s="25">
        <v>38.0</v>
      </c>
      <c r="S1959" s="19" t="s">
        <v>101</v>
      </c>
      <c r="T1959" s="19"/>
      <c r="U1959" s="25"/>
      <c r="V1959" s="25"/>
      <c r="W1959" s="4"/>
      <c r="X1959" s="4"/>
      <c r="Y1959" s="4"/>
      <c r="Z1959" s="4"/>
    </row>
    <row r="1960" ht="15.0" hidden="1" customHeight="1">
      <c r="A1960" s="19" t="s">
        <v>15103</v>
      </c>
      <c r="B1960" s="19" t="s">
        <v>15104</v>
      </c>
      <c r="C1960" s="20" t="s">
        <v>14107</v>
      </c>
      <c r="D1960" s="20" t="s">
        <v>14107</v>
      </c>
      <c r="E1960" s="20" t="s">
        <v>140</v>
      </c>
      <c r="F1960" s="21">
        <v>2007.0</v>
      </c>
      <c r="G1960" s="21" t="s">
        <v>15105</v>
      </c>
      <c r="H1960" s="23" t="s">
        <v>15106</v>
      </c>
      <c r="I1960" s="21" t="s">
        <v>15107</v>
      </c>
      <c r="J1960" s="24" t="s">
        <v>15108</v>
      </c>
      <c r="K1960" s="19"/>
      <c r="L1960" s="19"/>
      <c r="M1960" s="19" t="s">
        <v>110</v>
      </c>
      <c r="N1960" s="19"/>
      <c r="O1960" s="19"/>
      <c r="P1960" s="19"/>
      <c r="Q1960" s="25" t="s">
        <v>223</v>
      </c>
      <c r="R1960" s="25">
        <v>38.0</v>
      </c>
      <c r="S1960" s="19" t="s">
        <v>101</v>
      </c>
      <c r="T1960" s="19"/>
      <c r="U1960" s="25"/>
      <c r="V1960" s="25"/>
      <c r="W1960" s="4"/>
      <c r="X1960" s="4"/>
      <c r="Y1960" s="4"/>
      <c r="Z1960" s="4"/>
    </row>
    <row r="1961" ht="15.0" hidden="1" customHeight="1">
      <c r="A1961" s="19" t="s">
        <v>15109</v>
      </c>
      <c r="B1961" s="19" t="s">
        <v>15110</v>
      </c>
      <c r="C1961" s="20" t="s">
        <v>1094</v>
      </c>
      <c r="D1961" s="20" t="s">
        <v>1094</v>
      </c>
      <c r="E1961" s="20" t="s">
        <v>151</v>
      </c>
      <c r="F1961" s="21">
        <v>2012.0</v>
      </c>
      <c r="G1961" s="21" t="s">
        <v>15111</v>
      </c>
      <c r="H1961" s="23" t="s">
        <v>15112</v>
      </c>
      <c r="I1961" s="21" t="s">
        <v>15113</v>
      </c>
      <c r="J1961" s="24" t="s">
        <v>15114</v>
      </c>
      <c r="K1961" s="19" t="s">
        <v>15115</v>
      </c>
      <c r="L1961" s="24" t="s">
        <v>15116</v>
      </c>
      <c r="M1961" s="19" t="s">
        <v>110</v>
      </c>
      <c r="N1961" s="19"/>
      <c r="O1961" s="19" t="s">
        <v>133</v>
      </c>
      <c r="P1961" s="19" t="s">
        <v>2374</v>
      </c>
      <c r="Q1961" s="25" t="s">
        <v>2416</v>
      </c>
      <c r="R1961" s="25" t="s">
        <v>112</v>
      </c>
      <c r="S1961" s="19" t="s">
        <v>101</v>
      </c>
      <c r="T1961" s="19"/>
      <c r="U1961" s="25"/>
      <c r="V1961" s="25"/>
      <c r="W1961" s="4"/>
      <c r="X1961" s="4"/>
      <c r="Y1961" s="4"/>
      <c r="Z1961" s="4"/>
    </row>
    <row r="1962" ht="15.0" hidden="1" customHeight="1">
      <c r="A1962" s="19" t="s">
        <v>15117</v>
      </c>
      <c r="B1962" s="19" t="s">
        <v>15118</v>
      </c>
      <c r="C1962" s="20" t="s">
        <v>15119</v>
      </c>
      <c r="D1962" s="20" t="s">
        <v>753</v>
      </c>
      <c r="E1962" s="20" t="s">
        <v>89</v>
      </c>
      <c r="F1962" s="22">
        <v>43177.0</v>
      </c>
      <c r="G1962" s="21" t="s">
        <v>15120</v>
      </c>
      <c r="H1962" s="23" t="s">
        <v>15121</v>
      </c>
      <c r="I1962" s="21" t="s">
        <v>15122</v>
      </c>
      <c r="J1962" s="24" t="s">
        <v>15123</v>
      </c>
      <c r="K1962" s="19"/>
      <c r="L1962" s="19"/>
      <c r="M1962" s="19" t="s">
        <v>110</v>
      </c>
      <c r="N1962" s="19"/>
      <c r="O1962" s="19" t="s">
        <v>2533</v>
      </c>
      <c r="P1962" s="19"/>
      <c r="Q1962" s="25" t="s">
        <v>2374</v>
      </c>
      <c r="R1962" s="25">
        <v>94.0</v>
      </c>
      <c r="S1962" s="19" t="s">
        <v>101</v>
      </c>
      <c r="T1962" s="19"/>
      <c r="U1962" s="25"/>
      <c r="V1962" s="25"/>
      <c r="W1962" s="4"/>
      <c r="X1962" s="4"/>
      <c r="Y1962" s="4"/>
      <c r="Z1962" s="4"/>
    </row>
    <row r="1963" ht="15.0" hidden="1" customHeight="1">
      <c r="A1963" s="19" t="s">
        <v>15124</v>
      </c>
      <c r="B1963" s="19" t="s">
        <v>15125</v>
      </c>
      <c r="C1963" s="20" t="s">
        <v>340</v>
      </c>
      <c r="D1963" s="20" t="s">
        <v>88</v>
      </c>
      <c r="E1963" s="20" t="s">
        <v>89</v>
      </c>
      <c r="F1963" s="21">
        <v>2014.0</v>
      </c>
      <c r="G1963" s="26"/>
      <c r="H1963" s="104" t="s">
        <v>15126</v>
      </c>
      <c r="I1963" s="21" t="s">
        <v>15127</v>
      </c>
      <c r="J1963" s="24" t="s">
        <v>15128</v>
      </c>
      <c r="K1963" s="19"/>
      <c r="L1963" s="19"/>
      <c r="M1963" s="19" t="s">
        <v>110</v>
      </c>
      <c r="N1963" s="19"/>
      <c r="O1963" s="19" t="s">
        <v>700</v>
      </c>
      <c r="P1963" s="19" t="s">
        <v>4100</v>
      </c>
      <c r="Q1963" s="25" t="s">
        <v>7989</v>
      </c>
      <c r="R1963" s="25">
        <v>42.0</v>
      </c>
      <c r="S1963" s="19" t="s">
        <v>101</v>
      </c>
      <c r="T1963" s="19"/>
      <c r="U1963" s="25"/>
      <c r="V1963" s="25"/>
      <c r="W1963" s="4"/>
      <c r="X1963" s="4"/>
      <c r="Y1963" s="4"/>
      <c r="Z1963" s="4"/>
    </row>
    <row r="1964" ht="15.0" hidden="1" customHeight="1">
      <c r="A1964" s="19" t="s">
        <v>15129</v>
      </c>
      <c r="B1964" s="19" t="s">
        <v>15130</v>
      </c>
      <c r="C1964" s="20" t="s">
        <v>138</v>
      </c>
      <c r="D1964" s="20" t="s">
        <v>139</v>
      </c>
      <c r="E1964" s="20" t="s">
        <v>140</v>
      </c>
      <c r="F1964" s="21">
        <v>2012.0</v>
      </c>
      <c r="G1964" s="21" t="s">
        <v>15131</v>
      </c>
      <c r="H1964" s="23" t="s">
        <v>15132</v>
      </c>
      <c r="I1964" s="21" t="s">
        <v>15133</v>
      </c>
      <c r="J1964" s="24" t="s">
        <v>15134</v>
      </c>
      <c r="K1964" s="19"/>
      <c r="L1964" s="19"/>
      <c r="M1964" s="19" t="s">
        <v>110</v>
      </c>
      <c r="N1964" s="19"/>
      <c r="O1964" s="19" t="s">
        <v>9861</v>
      </c>
      <c r="P1964" s="19" t="s">
        <v>15135</v>
      </c>
      <c r="Q1964" s="25" t="s">
        <v>15136</v>
      </c>
      <c r="R1964" s="25">
        <v>205.0</v>
      </c>
      <c r="S1964" s="19" t="s">
        <v>101</v>
      </c>
      <c r="T1964" s="19"/>
      <c r="U1964" s="25"/>
      <c r="V1964" s="25"/>
      <c r="W1964" s="4"/>
      <c r="X1964" s="4"/>
      <c r="Y1964" s="4"/>
      <c r="Z1964" s="4"/>
    </row>
    <row r="1965" ht="15.0" hidden="1" customHeight="1">
      <c r="A1965" s="19" t="s">
        <v>15137</v>
      </c>
      <c r="B1965" s="19" t="s">
        <v>15138</v>
      </c>
      <c r="C1965" s="20" t="s">
        <v>15139</v>
      </c>
      <c r="D1965" s="20" t="s">
        <v>4367</v>
      </c>
      <c r="E1965" s="20" t="s">
        <v>89</v>
      </c>
      <c r="F1965" s="22">
        <v>40544.0</v>
      </c>
      <c r="G1965" s="21" t="s">
        <v>15140</v>
      </c>
      <c r="H1965" s="23" t="s">
        <v>15141</v>
      </c>
      <c r="I1965" s="21" t="s">
        <v>15142</v>
      </c>
      <c r="J1965" s="24" t="s">
        <v>15143</v>
      </c>
      <c r="K1965" s="19" t="s">
        <v>15144</v>
      </c>
      <c r="L1965" s="24" t="s">
        <v>15145</v>
      </c>
      <c r="M1965" s="19" t="s">
        <v>110</v>
      </c>
      <c r="N1965" s="19"/>
      <c r="O1965" s="19"/>
      <c r="P1965" s="19"/>
      <c r="Q1965" s="25" t="s">
        <v>147</v>
      </c>
      <c r="R1965" s="25">
        <v>26.0</v>
      </c>
      <c r="S1965" s="19" t="s">
        <v>101</v>
      </c>
      <c r="T1965" s="19"/>
      <c r="U1965" s="25"/>
      <c r="V1965" s="25"/>
      <c r="W1965" s="4"/>
      <c r="X1965" s="4"/>
      <c r="Y1965" s="4"/>
      <c r="Z1965" s="4"/>
    </row>
    <row r="1966" ht="15.0" hidden="1" customHeight="1">
      <c r="A1966" s="19" t="s">
        <v>15146</v>
      </c>
      <c r="B1966" s="19" t="s">
        <v>15147</v>
      </c>
      <c r="C1966" s="20" t="s">
        <v>304</v>
      </c>
      <c r="D1966" s="20" t="s">
        <v>304</v>
      </c>
      <c r="E1966" s="20" t="s">
        <v>305</v>
      </c>
      <c r="F1966" s="21">
        <v>2009.0</v>
      </c>
      <c r="G1966" s="21" t="s">
        <v>15148</v>
      </c>
      <c r="H1966" s="23" t="s">
        <v>15149</v>
      </c>
      <c r="I1966" s="21" t="s">
        <v>15150</v>
      </c>
      <c r="J1966" s="24" t="s">
        <v>15151</v>
      </c>
      <c r="K1966" s="19"/>
      <c r="L1966" s="19"/>
      <c r="M1966" s="19" t="s">
        <v>110</v>
      </c>
      <c r="N1966" s="19"/>
      <c r="O1966" s="19"/>
      <c r="P1966" s="19"/>
      <c r="Q1966" s="25" t="s">
        <v>2416</v>
      </c>
      <c r="R1966" s="25">
        <v>27.0</v>
      </c>
      <c r="S1966" s="19" t="s">
        <v>101</v>
      </c>
      <c r="T1966" s="19"/>
      <c r="U1966" s="25"/>
      <c r="V1966" s="25"/>
      <c r="W1966" s="4"/>
      <c r="X1966" s="4"/>
      <c r="Y1966" s="4"/>
      <c r="Z1966" s="4"/>
    </row>
    <row r="1967" ht="15.0" hidden="1" customHeight="1">
      <c r="A1967" s="19" t="s">
        <v>15152</v>
      </c>
      <c r="B1967" s="19" t="s">
        <v>15153</v>
      </c>
      <c r="C1967" s="20" t="s">
        <v>15154</v>
      </c>
      <c r="D1967" s="20" t="s">
        <v>5914</v>
      </c>
      <c r="E1967" s="20" t="s">
        <v>642</v>
      </c>
      <c r="F1967" s="21">
        <v>1994.0</v>
      </c>
      <c r="G1967" s="21" t="s">
        <v>15155</v>
      </c>
      <c r="H1967" s="23" t="s">
        <v>15156</v>
      </c>
      <c r="I1967" s="21" t="s">
        <v>15157</v>
      </c>
      <c r="J1967" s="19"/>
      <c r="K1967" s="19"/>
      <c r="L1967" s="19"/>
      <c r="M1967" s="19" t="s">
        <v>110</v>
      </c>
      <c r="N1967" s="19"/>
      <c r="O1967" s="19" t="s">
        <v>264</v>
      </c>
      <c r="P1967" s="19"/>
      <c r="Q1967" s="25" t="s">
        <v>5696</v>
      </c>
      <c r="R1967" s="25">
        <v>181.0</v>
      </c>
      <c r="S1967" s="19" t="s">
        <v>101</v>
      </c>
      <c r="T1967" s="19"/>
      <c r="U1967" s="25"/>
      <c r="V1967" s="25"/>
      <c r="W1967" s="4"/>
      <c r="X1967" s="4"/>
      <c r="Y1967" s="4"/>
      <c r="Z1967" s="4"/>
    </row>
    <row r="1968" ht="15.0" hidden="1" customHeight="1">
      <c r="A1968" s="19" t="s">
        <v>10287</v>
      </c>
      <c r="B1968" s="19" t="s">
        <v>15158</v>
      </c>
      <c r="C1968" s="20" t="s">
        <v>1199</v>
      </c>
      <c r="D1968" s="21" t="s">
        <v>207</v>
      </c>
      <c r="E1968" s="21" t="s">
        <v>89</v>
      </c>
      <c r="F1968" s="21">
        <v>1996.0</v>
      </c>
      <c r="G1968" s="21" t="s">
        <v>15159</v>
      </c>
      <c r="H1968" s="23" t="s">
        <v>15160</v>
      </c>
      <c r="I1968" s="21" t="s">
        <v>15161</v>
      </c>
      <c r="J1968" s="24" t="s">
        <v>15162</v>
      </c>
      <c r="K1968" s="19" t="s">
        <v>15163</v>
      </c>
      <c r="L1968" s="24" t="s">
        <v>15164</v>
      </c>
      <c r="M1968" s="19" t="s">
        <v>110</v>
      </c>
      <c r="N1968" s="19"/>
      <c r="O1968" s="19" t="s">
        <v>221</v>
      </c>
      <c r="P1968" s="19"/>
      <c r="Q1968" s="25" t="s">
        <v>15165</v>
      </c>
      <c r="R1968" s="25">
        <v>200.0</v>
      </c>
      <c r="S1968" s="19" t="s">
        <v>159</v>
      </c>
      <c r="T1968" s="19" t="s">
        <v>2566</v>
      </c>
      <c r="U1968" s="25"/>
      <c r="V1968" s="25">
        <v>2006.0</v>
      </c>
      <c r="W1968" s="4"/>
      <c r="X1968" s="4"/>
      <c r="Y1968" s="4"/>
      <c r="Z1968" s="4"/>
    </row>
    <row r="1969" ht="15.0" hidden="1" customHeight="1">
      <c r="A1969" s="19" t="s">
        <v>15166</v>
      </c>
      <c r="B1969" s="19" t="s">
        <v>15167</v>
      </c>
      <c r="C1969" s="20" t="s">
        <v>15168</v>
      </c>
      <c r="D1969" s="26"/>
      <c r="E1969" s="20" t="s">
        <v>151</v>
      </c>
      <c r="F1969" s="21">
        <v>2007.0</v>
      </c>
      <c r="G1969" s="21" t="s">
        <v>15169</v>
      </c>
      <c r="H1969" s="23" t="s">
        <v>15170</v>
      </c>
      <c r="I1969" s="21" t="s">
        <v>15171</v>
      </c>
      <c r="J1969" s="24" t="s">
        <v>15172</v>
      </c>
      <c r="K1969" s="19" t="s">
        <v>15173</v>
      </c>
      <c r="L1969" s="24" t="s">
        <v>15174</v>
      </c>
      <c r="M1969" s="19" t="s">
        <v>110</v>
      </c>
      <c r="N1969" s="19"/>
      <c r="O1969" s="19" t="s">
        <v>264</v>
      </c>
      <c r="P1969" s="19"/>
      <c r="Q1969" s="25" t="s">
        <v>2416</v>
      </c>
      <c r="R1969" s="25">
        <v>40.0</v>
      </c>
      <c r="S1969" s="19" t="s">
        <v>101</v>
      </c>
      <c r="T1969" s="19"/>
      <c r="U1969" s="25"/>
      <c r="V1969" s="25"/>
      <c r="W1969" s="4"/>
      <c r="X1969" s="4"/>
      <c r="Y1969" s="4"/>
      <c r="Z1969" s="4"/>
    </row>
    <row r="1970" ht="15.0" hidden="1" customHeight="1">
      <c r="A1970" s="19" t="s">
        <v>15175</v>
      </c>
      <c r="B1970" s="19" t="s">
        <v>15176</v>
      </c>
      <c r="C1970" s="20" t="s">
        <v>284</v>
      </c>
      <c r="D1970" s="21" t="s">
        <v>188</v>
      </c>
      <c r="E1970" s="20" t="s">
        <v>89</v>
      </c>
      <c r="F1970" s="21">
        <v>1988.0</v>
      </c>
      <c r="G1970" s="21" t="s">
        <v>15177</v>
      </c>
      <c r="H1970" s="23" t="s">
        <v>15178</v>
      </c>
      <c r="I1970" s="21" t="s">
        <v>15179</v>
      </c>
      <c r="J1970" s="24" t="s">
        <v>15180</v>
      </c>
      <c r="K1970" s="19"/>
      <c r="L1970" s="19"/>
      <c r="M1970" s="19" t="s">
        <v>110</v>
      </c>
      <c r="N1970" s="19"/>
      <c r="O1970" s="19" t="s">
        <v>648</v>
      </c>
      <c r="P1970" s="19" t="s">
        <v>15181</v>
      </c>
      <c r="Q1970" s="25" t="s">
        <v>1088</v>
      </c>
      <c r="R1970" s="25">
        <v>132.0</v>
      </c>
      <c r="S1970" s="19" t="s">
        <v>159</v>
      </c>
      <c r="T1970" s="19" t="s">
        <v>15182</v>
      </c>
      <c r="U1970" s="25"/>
      <c r="V1970" s="25">
        <v>2016.0</v>
      </c>
      <c r="W1970" s="4"/>
      <c r="X1970" s="4"/>
      <c r="Y1970" s="4"/>
      <c r="Z1970" s="4"/>
    </row>
    <row r="1971" ht="15.0" hidden="1" customHeight="1">
      <c r="A1971" s="19" t="s">
        <v>15183</v>
      </c>
      <c r="B1971" s="19" t="s">
        <v>15184</v>
      </c>
      <c r="C1971" s="20" t="s">
        <v>15185</v>
      </c>
      <c r="D1971" s="21" t="s">
        <v>352</v>
      </c>
      <c r="E1971" s="20" t="s">
        <v>89</v>
      </c>
      <c r="F1971" s="21">
        <v>1997.0</v>
      </c>
      <c r="G1971" s="21" t="s">
        <v>15186</v>
      </c>
      <c r="H1971" s="23" t="s">
        <v>15187</v>
      </c>
      <c r="I1971" s="21" t="s">
        <v>15188</v>
      </c>
      <c r="J1971" s="24" t="s">
        <v>15189</v>
      </c>
      <c r="K1971" s="19" t="s">
        <v>15190</v>
      </c>
      <c r="L1971" s="24" t="s">
        <v>15191</v>
      </c>
      <c r="M1971" s="19" t="s">
        <v>110</v>
      </c>
      <c r="N1971" s="19"/>
      <c r="O1971" s="19" t="s">
        <v>264</v>
      </c>
      <c r="P1971" s="19" t="s">
        <v>15192</v>
      </c>
      <c r="Q1971" s="25" t="s">
        <v>14249</v>
      </c>
      <c r="R1971" s="25">
        <v>500.0</v>
      </c>
      <c r="S1971" s="19" t="s">
        <v>159</v>
      </c>
      <c r="T1971" s="19" t="s">
        <v>15193</v>
      </c>
      <c r="U1971" s="25"/>
      <c r="V1971" s="25">
        <v>2019.0</v>
      </c>
      <c r="W1971" s="4"/>
      <c r="X1971" s="4"/>
      <c r="Y1971" s="4"/>
      <c r="Z1971" s="4"/>
    </row>
    <row r="1972" ht="15.0" hidden="1" customHeight="1">
      <c r="A1972" s="19" t="s">
        <v>15194</v>
      </c>
      <c r="B1972" s="19" t="s">
        <v>15195</v>
      </c>
      <c r="C1972" s="20" t="s">
        <v>15196</v>
      </c>
      <c r="D1972" s="20" t="s">
        <v>15197</v>
      </c>
      <c r="E1972" s="20" t="s">
        <v>140</v>
      </c>
      <c r="F1972" s="21">
        <v>1985.0</v>
      </c>
      <c r="G1972" s="21" t="s">
        <v>15198</v>
      </c>
      <c r="H1972" s="23" t="s">
        <v>15199</v>
      </c>
      <c r="I1972" s="21" t="s">
        <v>15200</v>
      </c>
      <c r="J1972" s="19"/>
      <c r="K1972" s="19" t="s">
        <v>15201</v>
      </c>
      <c r="L1972" s="24" t="s">
        <v>15202</v>
      </c>
      <c r="M1972" s="19" t="s">
        <v>110</v>
      </c>
      <c r="N1972" s="19"/>
      <c r="O1972" s="19"/>
      <c r="P1972" s="19"/>
      <c r="Q1972" s="25" t="s">
        <v>15203</v>
      </c>
      <c r="R1972" s="29">
        <v>3578.0</v>
      </c>
      <c r="S1972" s="21" t="s">
        <v>159</v>
      </c>
      <c r="T1972" s="21" t="s">
        <v>15204</v>
      </c>
      <c r="U1972" s="38"/>
      <c r="V1972" s="38">
        <v>42979.0</v>
      </c>
      <c r="W1972" s="4"/>
      <c r="X1972" s="4"/>
      <c r="Y1972" s="4"/>
      <c r="Z1972" s="4"/>
    </row>
    <row r="1973" ht="15.0" hidden="1" customHeight="1">
      <c r="A1973" s="19" t="s">
        <v>15205</v>
      </c>
      <c r="B1973" s="19" t="s">
        <v>15206</v>
      </c>
      <c r="C1973" s="20" t="s">
        <v>15207</v>
      </c>
      <c r="D1973" s="20" t="s">
        <v>400</v>
      </c>
      <c r="E1973" s="20" t="s">
        <v>89</v>
      </c>
      <c r="F1973" s="21">
        <v>2015.0</v>
      </c>
      <c r="G1973" s="21" t="s">
        <v>15208</v>
      </c>
      <c r="H1973" s="23" t="s">
        <v>15209</v>
      </c>
      <c r="I1973" s="19"/>
      <c r="J1973" s="19" t="s">
        <v>15210</v>
      </c>
      <c r="K1973" s="19" t="s">
        <v>15211</v>
      </c>
      <c r="L1973" s="24" t="s">
        <v>15212</v>
      </c>
      <c r="M1973" s="19" t="s">
        <v>110</v>
      </c>
      <c r="N1973" s="19"/>
      <c r="O1973" s="19" t="s">
        <v>133</v>
      </c>
      <c r="P1973" s="19" t="s">
        <v>1059</v>
      </c>
      <c r="Q1973" s="25" t="s">
        <v>1131</v>
      </c>
      <c r="R1973" s="25">
        <v>40.0</v>
      </c>
      <c r="S1973" s="19" t="s">
        <v>101</v>
      </c>
      <c r="T1973" s="19"/>
      <c r="U1973" s="25"/>
      <c r="V1973" s="25"/>
      <c r="W1973" s="4"/>
      <c r="X1973" s="4"/>
      <c r="Y1973" s="4"/>
      <c r="Z1973" s="4"/>
    </row>
    <row r="1974" ht="15.0" hidden="1" customHeight="1">
      <c r="A1974" s="19" t="s">
        <v>15213</v>
      </c>
      <c r="B1974" s="19" t="s">
        <v>15214</v>
      </c>
      <c r="C1974" s="20" t="s">
        <v>15215</v>
      </c>
      <c r="D1974" s="21" t="s">
        <v>188</v>
      </c>
      <c r="E1974" s="20" t="s">
        <v>89</v>
      </c>
      <c r="F1974" s="22">
        <v>41426.0</v>
      </c>
      <c r="G1974" s="21" t="s">
        <v>15216</v>
      </c>
      <c r="H1974" s="23" t="s">
        <v>15217</v>
      </c>
      <c r="I1974" s="21" t="s">
        <v>15218</v>
      </c>
      <c r="J1974" s="24" t="s">
        <v>15219</v>
      </c>
      <c r="K1974" s="19"/>
      <c r="L1974" s="19"/>
      <c r="M1974" s="19" t="s">
        <v>110</v>
      </c>
      <c r="N1974" s="19"/>
      <c r="O1974" s="19"/>
      <c r="P1974" s="19"/>
      <c r="Q1974" s="25" t="s">
        <v>223</v>
      </c>
      <c r="R1974" s="25">
        <v>19.0</v>
      </c>
      <c r="S1974" s="19" t="s">
        <v>101</v>
      </c>
      <c r="T1974" s="19"/>
      <c r="U1974" s="25"/>
      <c r="V1974" s="25"/>
      <c r="W1974" s="4"/>
      <c r="X1974" s="4"/>
      <c r="Y1974" s="4"/>
      <c r="Z1974" s="4"/>
    </row>
    <row r="1975" ht="15.0" hidden="1" customHeight="1">
      <c r="A1975" s="19" t="s">
        <v>15220</v>
      </c>
      <c r="B1975" s="19" t="s">
        <v>15221</v>
      </c>
      <c r="C1975" s="20" t="s">
        <v>388</v>
      </c>
      <c r="D1975" s="20" t="s">
        <v>88</v>
      </c>
      <c r="E1975" s="20" t="s">
        <v>89</v>
      </c>
      <c r="F1975" s="21">
        <v>2015.0</v>
      </c>
      <c r="G1975" s="21" t="s">
        <v>15222</v>
      </c>
      <c r="H1975" s="23" t="s">
        <v>15223</v>
      </c>
      <c r="I1975" s="21" t="s">
        <v>15224</v>
      </c>
      <c r="J1975" s="24" t="s">
        <v>15225</v>
      </c>
      <c r="K1975" s="19"/>
      <c r="L1975" s="19"/>
      <c r="M1975" s="19" t="s">
        <v>110</v>
      </c>
      <c r="N1975" s="19"/>
      <c r="O1975" s="19"/>
      <c r="P1975" s="19"/>
      <c r="Q1975" s="25" t="s">
        <v>4562</v>
      </c>
      <c r="R1975" s="25">
        <v>2.0</v>
      </c>
      <c r="S1975" s="19" t="s">
        <v>101</v>
      </c>
      <c r="T1975" s="19"/>
      <c r="U1975" s="25"/>
      <c r="V1975" s="25"/>
      <c r="W1975" s="4"/>
      <c r="X1975" s="4"/>
      <c r="Y1975" s="4"/>
      <c r="Z1975" s="4"/>
    </row>
    <row r="1976" ht="15.0" hidden="1" customHeight="1">
      <c r="A1976" s="19" t="s">
        <v>15226</v>
      </c>
      <c r="B1976" s="19" t="s">
        <v>15227</v>
      </c>
      <c r="C1976" s="20" t="s">
        <v>376</v>
      </c>
      <c r="D1976" s="20" t="s">
        <v>88</v>
      </c>
      <c r="E1976" s="20" t="s">
        <v>89</v>
      </c>
      <c r="F1976" s="22">
        <v>37104.0</v>
      </c>
      <c r="G1976" s="21" t="s">
        <v>15228</v>
      </c>
      <c r="H1976" s="30" t="s">
        <v>15229</v>
      </c>
      <c r="I1976" s="21" t="s">
        <v>15230</v>
      </c>
      <c r="J1976" s="24" t="s">
        <v>15231</v>
      </c>
      <c r="K1976" s="19" t="s">
        <v>15232</v>
      </c>
      <c r="L1976" s="24" t="s">
        <v>15233</v>
      </c>
      <c r="M1976" s="19" t="s">
        <v>110</v>
      </c>
      <c r="N1976" s="19"/>
      <c r="O1976" s="19" t="s">
        <v>221</v>
      </c>
      <c r="P1976" s="19" t="s">
        <v>15234</v>
      </c>
      <c r="Q1976" s="25" t="s">
        <v>10240</v>
      </c>
      <c r="R1976" s="25">
        <v>323.0</v>
      </c>
      <c r="S1976" s="19" t="s">
        <v>159</v>
      </c>
      <c r="T1976" s="19" t="s">
        <v>15235</v>
      </c>
      <c r="U1976" s="36"/>
      <c r="V1976" s="36">
        <v>43529.0</v>
      </c>
      <c r="W1976" s="4"/>
      <c r="X1976" s="4"/>
      <c r="Y1976" s="4"/>
      <c r="Z1976" s="4"/>
    </row>
    <row r="1977" ht="15.0" hidden="1" customHeight="1">
      <c r="A1977" s="19" t="s">
        <v>15236</v>
      </c>
      <c r="B1977" s="19"/>
      <c r="C1977" s="20" t="s">
        <v>1094</v>
      </c>
      <c r="D1977" s="20" t="s">
        <v>1094</v>
      </c>
      <c r="E1977" s="20" t="s">
        <v>151</v>
      </c>
      <c r="F1977" s="21">
        <v>2002.0</v>
      </c>
      <c r="G1977" s="21" t="s">
        <v>15237</v>
      </c>
      <c r="H1977" s="49" t="s">
        <v>15238</v>
      </c>
      <c r="I1977" s="19"/>
      <c r="J1977" s="101"/>
      <c r="K1977" s="19"/>
      <c r="L1977" s="19"/>
      <c r="M1977" s="19"/>
      <c r="N1977" s="19"/>
      <c r="O1977" s="19"/>
      <c r="P1977" s="19"/>
      <c r="Q1977" s="25"/>
      <c r="R1977" s="25" t="s">
        <v>112</v>
      </c>
      <c r="S1977" s="19" t="s">
        <v>101</v>
      </c>
      <c r="T1977" s="19"/>
      <c r="U1977" s="25"/>
      <c r="V1977" s="25"/>
      <c r="W1977" s="4"/>
      <c r="X1977" s="4"/>
      <c r="Y1977" s="4"/>
      <c r="Z1977" s="4"/>
    </row>
    <row r="1978" ht="15.0" hidden="1" customHeight="1">
      <c r="A1978" s="19" t="s">
        <v>15239</v>
      </c>
      <c r="B1978" s="19" t="s">
        <v>15240</v>
      </c>
      <c r="C1978" s="20" t="s">
        <v>115</v>
      </c>
      <c r="D1978" s="20" t="s">
        <v>115</v>
      </c>
      <c r="E1978" s="20" t="s">
        <v>89</v>
      </c>
      <c r="F1978" s="21">
        <v>2011.0</v>
      </c>
      <c r="G1978" s="21" t="s">
        <v>15241</v>
      </c>
      <c r="H1978" s="30" t="s">
        <v>15242</v>
      </c>
      <c r="I1978" s="21" t="s">
        <v>15243</v>
      </c>
      <c r="J1978" s="24" t="s">
        <v>15244</v>
      </c>
      <c r="K1978" s="19" t="s">
        <v>15245</v>
      </c>
      <c r="L1978" s="24" t="s">
        <v>15246</v>
      </c>
      <c r="M1978" s="19" t="s">
        <v>110</v>
      </c>
      <c r="N1978" s="19"/>
      <c r="O1978" s="19" t="s">
        <v>244</v>
      </c>
      <c r="P1978" s="19" t="s">
        <v>15247</v>
      </c>
      <c r="Q1978" s="25" t="s">
        <v>6163</v>
      </c>
      <c r="R1978" s="25">
        <v>250.0</v>
      </c>
      <c r="S1978" s="19" t="s">
        <v>101</v>
      </c>
      <c r="T1978" s="19"/>
      <c r="U1978" s="25"/>
      <c r="V1978" s="25"/>
      <c r="W1978" s="4"/>
      <c r="X1978" s="4"/>
      <c r="Y1978" s="4"/>
      <c r="Z1978" s="4"/>
    </row>
    <row r="1979" ht="15.0" hidden="1" customHeight="1">
      <c r="A1979" s="19" t="s">
        <v>15248</v>
      </c>
      <c r="B1979" s="19" t="s">
        <v>15248</v>
      </c>
      <c r="C1979" s="20" t="s">
        <v>363</v>
      </c>
      <c r="D1979" s="20" t="s">
        <v>364</v>
      </c>
      <c r="E1979" s="20" t="s">
        <v>89</v>
      </c>
      <c r="F1979" s="21">
        <v>2015.0</v>
      </c>
      <c r="G1979" s="21" t="s">
        <v>15249</v>
      </c>
      <c r="H1979" s="19"/>
      <c r="I1979" s="21" t="s">
        <v>15250</v>
      </c>
      <c r="J1979" s="24" t="s">
        <v>15251</v>
      </c>
      <c r="K1979" s="19"/>
      <c r="L1979" s="19"/>
      <c r="M1979" s="19" t="s">
        <v>110</v>
      </c>
      <c r="N1979" s="19"/>
      <c r="O1979" s="19"/>
      <c r="P1979" s="19"/>
      <c r="Q1979" s="25" t="s">
        <v>111</v>
      </c>
      <c r="R1979" s="39">
        <v>44105.0</v>
      </c>
      <c r="S1979" s="19" t="s">
        <v>101</v>
      </c>
      <c r="T1979" s="19"/>
      <c r="U1979" s="25"/>
      <c r="V1979" s="25"/>
      <c r="W1979" s="4"/>
      <c r="X1979" s="4"/>
      <c r="Y1979" s="4"/>
      <c r="Z1979" s="4"/>
    </row>
    <row r="1980" ht="15.0" hidden="1" customHeight="1">
      <c r="A1980" s="19" t="s">
        <v>15252</v>
      </c>
      <c r="B1980" s="19" t="s">
        <v>15253</v>
      </c>
      <c r="C1980" s="20" t="s">
        <v>340</v>
      </c>
      <c r="D1980" s="20" t="s">
        <v>88</v>
      </c>
      <c r="E1980" s="20" t="s">
        <v>89</v>
      </c>
      <c r="F1980" s="21">
        <v>2012.0</v>
      </c>
      <c r="G1980" s="21" t="s">
        <v>15254</v>
      </c>
      <c r="H1980" s="23" t="s">
        <v>15255</v>
      </c>
      <c r="I1980" s="21" t="s">
        <v>15256</v>
      </c>
      <c r="J1980" s="24" t="s">
        <v>15257</v>
      </c>
      <c r="K1980" s="19" t="s">
        <v>15258</v>
      </c>
      <c r="L1980" s="24" t="s">
        <v>15259</v>
      </c>
      <c r="M1980" s="19" t="s">
        <v>110</v>
      </c>
      <c r="N1980" s="19"/>
      <c r="O1980" s="19" t="s">
        <v>244</v>
      </c>
      <c r="P1980" s="19" t="s">
        <v>15260</v>
      </c>
      <c r="Q1980" s="25" t="s">
        <v>223</v>
      </c>
      <c r="R1980" s="25">
        <v>85.0</v>
      </c>
      <c r="S1980" s="19" t="s">
        <v>101</v>
      </c>
      <c r="T1980" s="19"/>
      <c r="U1980" s="25"/>
      <c r="V1980" s="25"/>
      <c r="W1980" s="4"/>
      <c r="X1980" s="4"/>
      <c r="Y1980" s="4"/>
      <c r="Z1980" s="4"/>
    </row>
    <row r="1981" ht="15.0" hidden="1" customHeight="1">
      <c r="A1981" s="21" t="s">
        <v>15261</v>
      </c>
      <c r="B1981" s="21" t="s">
        <v>15261</v>
      </c>
      <c r="C1981" s="20" t="s">
        <v>363</v>
      </c>
      <c r="D1981" s="21" t="s">
        <v>364</v>
      </c>
      <c r="E1981" s="20" t="s">
        <v>89</v>
      </c>
      <c r="F1981" s="21">
        <v>2009.0</v>
      </c>
      <c r="G1981" s="21" t="s">
        <v>15262</v>
      </c>
      <c r="H1981" s="23" t="s">
        <v>15263</v>
      </c>
      <c r="I1981" s="21" t="s">
        <v>15264</v>
      </c>
      <c r="J1981" s="24" t="s">
        <v>15265</v>
      </c>
      <c r="K1981" s="19"/>
      <c r="L1981" s="19"/>
      <c r="M1981" s="19" t="s">
        <v>110</v>
      </c>
      <c r="N1981" s="19"/>
      <c r="O1981" s="19"/>
      <c r="P1981" s="19"/>
      <c r="Q1981" s="25" t="s">
        <v>474</v>
      </c>
      <c r="R1981" s="25">
        <v>50.0</v>
      </c>
      <c r="S1981" s="19" t="s">
        <v>101</v>
      </c>
      <c r="T1981" s="19"/>
      <c r="U1981" s="25"/>
      <c r="V1981" s="25"/>
      <c r="W1981" s="4"/>
      <c r="X1981" s="4"/>
      <c r="Y1981" s="4"/>
      <c r="Z1981" s="4"/>
    </row>
    <row r="1982" ht="15.0" hidden="1" customHeight="1">
      <c r="A1982" s="19" t="s">
        <v>15266</v>
      </c>
      <c r="B1982" s="19" t="s">
        <v>15267</v>
      </c>
      <c r="C1982" s="20" t="s">
        <v>9165</v>
      </c>
      <c r="D1982" s="20" t="s">
        <v>125</v>
      </c>
      <c r="E1982" s="20" t="s">
        <v>126</v>
      </c>
      <c r="F1982" s="21">
        <v>1997.0</v>
      </c>
      <c r="G1982" s="21" t="s">
        <v>15268</v>
      </c>
      <c r="H1982" s="23" t="s">
        <v>15269</v>
      </c>
      <c r="I1982" s="21" t="s">
        <v>15270</v>
      </c>
      <c r="J1982" s="24" t="s">
        <v>15271</v>
      </c>
      <c r="K1982" s="19"/>
      <c r="L1982" s="19"/>
      <c r="M1982" s="19" t="s">
        <v>110</v>
      </c>
      <c r="N1982" s="19"/>
      <c r="O1982" s="19"/>
      <c r="P1982" s="19"/>
      <c r="Q1982" s="25" t="s">
        <v>946</v>
      </c>
      <c r="R1982" s="25">
        <v>165.0</v>
      </c>
      <c r="S1982" s="19"/>
      <c r="T1982" s="19"/>
      <c r="U1982" s="25"/>
      <c r="V1982" s="25"/>
      <c r="W1982" s="4"/>
      <c r="X1982" s="4"/>
      <c r="Y1982" s="4"/>
      <c r="Z1982" s="4"/>
    </row>
    <row r="1983" ht="15.0" hidden="1" customHeight="1">
      <c r="A1983" s="19" t="s">
        <v>15272</v>
      </c>
      <c r="B1983" s="19" t="s">
        <v>15273</v>
      </c>
      <c r="C1983" s="20" t="s">
        <v>15274</v>
      </c>
      <c r="D1983" s="20" t="s">
        <v>261</v>
      </c>
      <c r="E1983" s="20" t="s">
        <v>89</v>
      </c>
      <c r="F1983" s="21">
        <v>2012.0</v>
      </c>
      <c r="G1983" s="21" t="s">
        <v>15275</v>
      </c>
      <c r="H1983" s="23" t="s">
        <v>15276</v>
      </c>
      <c r="I1983" s="21" t="s">
        <v>15277</v>
      </c>
      <c r="J1983" s="24" t="s">
        <v>15278</v>
      </c>
      <c r="K1983" s="19"/>
      <c r="L1983" s="19"/>
      <c r="M1983" s="19" t="s">
        <v>110</v>
      </c>
      <c r="N1983" s="19"/>
      <c r="O1983" s="19"/>
      <c r="P1983" s="19"/>
      <c r="Q1983" s="25" t="s">
        <v>234</v>
      </c>
      <c r="R1983" s="25">
        <v>32.0</v>
      </c>
      <c r="S1983" s="19" t="s">
        <v>101</v>
      </c>
      <c r="T1983" s="19"/>
      <c r="U1983" s="25"/>
      <c r="V1983" s="25"/>
      <c r="W1983" s="4"/>
      <c r="X1983" s="4"/>
      <c r="Y1983" s="4"/>
      <c r="Z1983" s="4"/>
    </row>
    <row r="1984" ht="15.0" hidden="1" customHeight="1">
      <c r="A1984" s="19" t="s">
        <v>15279</v>
      </c>
      <c r="B1984" s="19" t="s">
        <v>15280</v>
      </c>
      <c r="C1984" s="20" t="s">
        <v>2543</v>
      </c>
      <c r="D1984" s="20" t="s">
        <v>1119</v>
      </c>
      <c r="E1984" s="20" t="s">
        <v>89</v>
      </c>
      <c r="F1984" s="22">
        <v>42726.0</v>
      </c>
      <c r="G1984" s="21" t="s">
        <v>15281</v>
      </c>
      <c r="H1984" s="23" t="s">
        <v>15282</v>
      </c>
      <c r="I1984" s="21" t="s">
        <v>15283</v>
      </c>
      <c r="J1984" s="24" t="s">
        <v>15284</v>
      </c>
      <c r="K1984" s="19" t="s">
        <v>15285</v>
      </c>
      <c r="L1984" s="24" t="s">
        <v>15286</v>
      </c>
      <c r="M1984" s="19" t="s">
        <v>110</v>
      </c>
      <c r="N1984" s="19"/>
      <c r="O1984" s="19" t="s">
        <v>4804</v>
      </c>
      <c r="P1984" s="19" t="s">
        <v>15287</v>
      </c>
      <c r="Q1984" s="25" t="s">
        <v>15288</v>
      </c>
      <c r="R1984" s="25">
        <v>59.0</v>
      </c>
      <c r="S1984" s="19" t="s">
        <v>101</v>
      </c>
      <c r="T1984" s="19"/>
      <c r="U1984" s="25"/>
      <c r="V1984" s="25"/>
      <c r="W1984" s="4"/>
      <c r="X1984" s="4"/>
      <c r="Y1984" s="4"/>
      <c r="Z1984" s="4"/>
    </row>
    <row r="1985" ht="15.0" hidden="1" customHeight="1">
      <c r="A1985" s="19" t="s">
        <v>15289</v>
      </c>
      <c r="B1985" s="19" t="s">
        <v>15290</v>
      </c>
      <c r="C1985" s="20" t="s">
        <v>1392</v>
      </c>
      <c r="D1985" s="20" t="s">
        <v>88</v>
      </c>
      <c r="E1985" s="20" t="s">
        <v>89</v>
      </c>
      <c r="F1985" s="21">
        <v>2010.0</v>
      </c>
      <c r="G1985" s="21" t="s">
        <v>15291</v>
      </c>
      <c r="H1985" s="23" t="s">
        <v>15292</v>
      </c>
      <c r="I1985" s="21" t="s">
        <v>15293</v>
      </c>
      <c r="J1985" s="24" t="s">
        <v>15294</v>
      </c>
      <c r="K1985" s="19"/>
      <c r="L1985" s="19"/>
      <c r="M1985" s="19" t="s">
        <v>110</v>
      </c>
      <c r="N1985" s="19"/>
      <c r="O1985" s="19" t="s">
        <v>700</v>
      </c>
      <c r="P1985" s="19" t="s">
        <v>5097</v>
      </c>
      <c r="Q1985" s="25" t="s">
        <v>147</v>
      </c>
      <c r="R1985" s="25">
        <v>29.0</v>
      </c>
      <c r="S1985" s="19" t="s">
        <v>101</v>
      </c>
      <c r="T1985" s="19"/>
      <c r="U1985" s="25"/>
      <c r="V1985" s="25"/>
      <c r="W1985" s="4"/>
      <c r="X1985" s="4"/>
      <c r="Y1985" s="4"/>
      <c r="Z1985" s="4"/>
    </row>
    <row r="1986" ht="15.0" hidden="1" customHeight="1">
      <c r="A1986" s="19" t="s">
        <v>15295</v>
      </c>
      <c r="B1986" s="19" t="s">
        <v>15296</v>
      </c>
      <c r="C1986" s="20" t="s">
        <v>9753</v>
      </c>
      <c r="D1986" s="20" t="s">
        <v>753</v>
      </c>
      <c r="E1986" s="20" t="s">
        <v>89</v>
      </c>
      <c r="F1986" s="22">
        <v>27108.0</v>
      </c>
      <c r="G1986" s="97" t="s">
        <v>15297</v>
      </c>
      <c r="H1986" s="105" t="s">
        <v>15298</v>
      </c>
      <c r="I1986" s="21" t="s">
        <v>15299</v>
      </c>
      <c r="J1986" s="24" t="s">
        <v>15300</v>
      </c>
      <c r="K1986" s="19"/>
      <c r="L1986" s="19"/>
      <c r="M1986" s="19" t="s">
        <v>110</v>
      </c>
      <c r="N1986" s="19"/>
      <c r="O1986" s="19"/>
      <c r="P1986" s="19"/>
      <c r="Q1986" s="25" t="s">
        <v>15301</v>
      </c>
      <c r="R1986" s="25">
        <v>900.0</v>
      </c>
      <c r="S1986" s="19" t="s">
        <v>101</v>
      </c>
      <c r="T1986" s="19"/>
      <c r="U1986" s="25"/>
      <c r="V1986" s="25"/>
      <c r="W1986" s="4"/>
      <c r="X1986" s="4"/>
      <c r="Y1986" s="4"/>
      <c r="Z1986" s="4"/>
    </row>
    <row r="1987" ht="15.0" hidden="1" customHeight="1">
      <c r="A1987" s="19" t="s">
        <v>15302</v>
      </c>
      <c r="B1987" s="19"/>
      <c r="C1987" s="21" t="s">
        <v>1094</v>
      </c>
      <c r="D1987" s="21" t="s">
        <v>1094</v>
      </c>
      <c r="E1987" s="21" t="s">
        <v>151</v>
      </c>
      <c r="F1987" s="113"/>
      <c r="G1987" s="113"/>
      <c r="H1987" s="114" t="s">
        <v>15303</v>
      </c>
      <c r="I1987" s="21" t="s">
        <v>15304</v>
      </c>
      <c r="J1987" s="19"/>
      <c r="K1987" s="21" t="s">
        <v>15305</v>
      </c>
      <c r="L1987" s="19"/>
      <c r="M1987" s="19" t="s">
        <v>110</v>
      </c>
      <c r="N1987" s="19"/>
      <c r="O1987" s="21" t="s">
        <v>731</v>
      </c>
      <c r="P1987" s="100">
        <v>2.3E8</v>
      </c>
      <c r="Q1987" s="25"/>
      <c r="R1987" s="25"/>
      <c r="S1987" s="19" t="s">
        <v>101</v>
      </c>
      <c r="T1987" s="19"/>
      <c r="U1987" s="25"/>
      <c r="V1987" s="25"/>
      <c r="W1987" s="4"/>
      <c r="X1987" s="4"/>
      <c r="Y1987" s="4"/>
      <c r="Z1987" s="4"/>
    </row>
    <row r="1988" ht="15.0" hidden="1" customHeight="1">
      <c r="A1988" s="19" t="s">
        <v>15306</v>
      </c>
      <c r="B1988" s="19" t="s">
        <v>15307</v>
      </c>
      <c r="C1988" s="20" t="s">
        <v>15308</v>
      </c>
      <c r="D1988" s="20" t="s">
        <v>15309</v>
      </c>
      <c r="E1988" s="19"/>
      <c r="F1988" s="21">
        <v>2007.0</v>
      </c>
      <c r="G1988" s="21" t="s">
        <v>15310</v>
      </c>
      <c r="H1988" s="23" t="s">
        <v>15311</v>
      </c>
      <c r="I1988" s="21" t="s">
        <v>15312</v>
      </c>
      <c r="J1988" s="19"/>
      <c r="K1988" s="19"/>
      <c r="L1988" s="19"/>
      <c r="M1988" s="19" t="s">
        <v>110</v>
      </c>
      <c r="N1988" s="19"/>
      <c r="O1988" s="19"/>
      <c r="P1988" s="19"/>
      <c r="Q1988" s="25" t="s">
        <v>2416</v>
      </c>
      <c r="R1988" s="25">
        <v>67.0</v>
      </c>
      <c r="S1988" s="19" t="s">
        <v>101</v>
      </c>
      <c r="T1988" s="19"/>
      <c r="U1988" s="25"/>
      <c r="V1988" s="25"/>
      <c r="W1988" s="4"/>
      <c r="X1988" s="4"/>
      <c r="Y1988" s="4"/>
      <c r="Z1988" s="4"/>
    </row>
    <row r="1989" ht="15.0" hidden="1" customHeight="1">
      <c r="A1989" s="19" t="s">
        <v>15313</v>
      </c>
      <c r="B1989" s="19" t="s">
        <v>15314</v>
      </c>
      <c r="C1989" s="20" t="s">
        <v>15315</v>
      </c>
      <c r="D1989" s="20" t="s">
        <v>13885</v>
      </c>
      <c r="E1989" s="20" t="s">
        <v>89</v>
      </c>
      <c r="F1989" s="21">
        <v>2004.0</v>
      </c>
      <c r="G1989" s="21" t="s">
        <v>15316</v>
      </c>
      <c r="H1989" s="23" t="s">
        <v>15317</v>
      </c>
      <c r="I1989" s="21" t="s">
        <v>15318</v>
      </c>
      <c r="J1989" s="24" t="s">
        <v>15319</v>
      </c>
      <c r="K1989" s="19"/>
      <c r="L1989" s="19"/>
      <c r="M1989" s="19" t="s">
        <v>110</v>
      </c>
      <c r="N1989" s="19"/>
      <c r="O1989" s="19"/>
      <c r="P1989" s="19"/>
      <c r="Q1989" s="25" t="s">
        <v>602</v>
      </c>
      <c r="R1989" s="25">
        <v>31.0</v>
      </c>
      <c r="S1989" s="19" t="s">
        <v>101</v>
      </c>
      <c r="T1989" s="19"/>
      <c r="U1989" s="25"/>
      <c r="V1989" s="25"/>
      <c r="W1989" s="4"/>
      <c r="X1989" s="4"/>
      <c r="Y1989" s="4"/>
      <c r="Z1989" s="4"/>
    </row>
    <row r="1990" ht="15.0" hidden="1" customHeight="1">
      <c r="A1990" s="19" t="s">
        <v>15320</v>
      </c>
      <c r="B1990" s="19" t="s">
        <v>15320</v>
      </c>
      <c r="C1990" s="20" t="s">
        <v>1285</v>
      </c>
      <c r="D1990" s="20" t="s">
        <v>413</v>
      </c>
      <c r="E1990" s="20" t="s">
        <v>89</v>
      </c>
      <c r="F1990" s="21">
        <v>2008.0</v>
      </c>
      <c r="G1990" s="21" t="s">
        <v>15321</v>
      </c>
      <c r="H1990" s="23" t="s">
        <v>15322</v>
      </c>
      <c r="I1990" s="21" t="s">
        <v>15323</v>
      </c>
      <c r="J1990" s="19"/>
      <c r="K1990" s="19"/>
      <c r="L1990" s="19"/>
      <c r="M1990" s="19" t="s">
        <v>110</v>
      </c>
      <c r="N1990" s="19"/>
      <c r="O1990" s="19" t="s">
        <v>244</v>
      </c>
      <c r="P1990" s="19" t="s">
        <v>4100</v>
      </c>
      <c r="Q1990" s="25" t="s">
        <v>15324</v>
      </c>
      <c r="R1990" s="25">
        <v>47.0</v>
      </c>
      <c r="S1990" s="19" t="s">
        <v>159</v>
      </c>
      <c r="T1990" s="19" t="s">
        <v>3330</v>
      </c>
      <c r="U1990" s="38"/>
      <c r="V1990" s="38">
        <v>43159.0</v>
      </c>
      <c r="W1990" s="4"/>
      <c r="X1990" s="4"/>
      <c r="Y1990" s="4"/>
      <c r="Z1990" s="4"/>
    </row>
    <row r="1991" ht="15.0" hidden="1" customHeight="1">
      <c r="A1991" s="19" t="s">
        <v>15325</v>
      </c>
      <c r="B1991" s="19" t="s">
        <v>15326</v>
      </c>
      <c r="C1991" s="20" t="s">
        <v>15327</v>
      </c>
      <c r="D1991" s="21" t="s">
        <v>3620</v>
      </c>
      <c r="E1991" s="20" t="s">
        <v>3621</v>
      </c>
      <c r="F1991" s="21">
        <v>2005.0</v>
      </c>
      <c r="G1991" s="21" t="s">
        <v>15328</v>
      </c>
      <c r="H1991" s="23" t="s">
        <v>15329</v>
      </c>
      <c r="I1991" s="21" t="s">
        <v>15330</v>
      </c>
      <c r="J1991" s="24" t="s">
        <v>15331</v>
      </c>
      <c r="K1991" s="19" t="s">
        <v>15332</v>
      </c>
      <c r="L1991" s="24" t="s">
        <v>15333</v>
      </c>
      <c r="M1991" s="19" t="s">
        <v>110</v>
      </c>
      <c r="N1991" s="19"/>
      <c r="O1991" s="19"/>
      <c r="P1991" s="19"/>
      <c r="Q1991" s="25" t="s">
        <v>158</v>
      </c>
      <c r="R1991" s="25">
        <v>108.0</v>
      </c>
      <c r="S1991" s="19" t="s">
        <v>101</v>
      </c>
      <c r="T1991" s="19"/>
      <c r="U1991" s="25"/>
      <c r="V1991" s="25"/>
      <c r="W1991" s="4"/>
      <c r="X1991" s="4"/>
      <c r="Y1991" s="4"/>
      <c r="Z1991" s="4"/>
    </row>
    <row r="1992" ht="15.0" hidden="1" customHeight="1">
      <c r="A1992" s="19" t="s">
        <v>15334</v>
      </c>
      <c r="B1992" s="19" t="s">
        <v>15335</v>
      </c>
      <c r="C1992" s="20" t="s">
        <v>87</v>
      </c>
      <c r="D1992" s="20" t="s">
        <v>88</v>
      </c>
      <c r="E1992" s="21" t="s">
        <v>89</v>
      </c>
      <c r="F1992" s="22">
        <v>42429.0</v>
      </c>
      <c r="G1992" s="21" t="s">
        <v>15336</v>
      </c>
      <c r="H1992" s="23" t="s">
        <v>15337</v>
      </c>
      <c r="I1992" s="21" t="s">
        <v>15338</v>
      </c>
      <c r="J1992" s="24" t="s">
        <v>15339</v>
      </c>
      <c r="K1992" s="19" t="s">
        <v>15340</v>
      </c>
      <c r="L1992" s="24" t="s">
        <v>15341</v>
      </c>
      <c r="M1992" s="19" t="s">
        <v>110</v>
      </c>
      <c r="N1992" s="19"/>
      <c r="O1992" s="19" t="s">
        <v>371</v>
      </c>
      <c r="P1992" s="19" t="s">
        <v>12100</v>
      </c>
      <c r="Q1992" s="25" t="s">
        <v>234</v>
      </c>
      <c r="R1992" s="25">
        <v>31.0</v>
      </c>
      <c r="S1992" s="19" t="s">
        <v>101</v>
      </c>
      <c r="T1992" s="19"/>
      <c r="U1992" s="25"/>
      <c r="V1992" s="25"/>
      <c r="W1992" s="4"/>
      <c r="X1992" s="4"/>
      <c r="Y1992" s="4"/>
      <c r="Z1992" s="4"/>
    </row>
    <row r="1993" ht="15.0" hidden="1" customHeight="1">
      <c r="A1993" s="19" t="s">
        <v>15342</v>
      </c>
      <c r="B1993" s="19" t="s">
        <v>15342</v>
      </c>
      <c r="C1993" s="20" t="s">
        <v>138</v>
      </c>
      <c r="D1993" s="20" t="s">
        <v>139</v>
      </c>
      <c r="E1993" s="20" t="s">
        <v>140</v>
      </c>
      <c r="F1993" s="21">
        <v>1999.0</v>
      </c>
      <c r="G1993" s="21" t="s">
        <v>15343</v>
      </c>
      <c r="H1993" s="30" t="s">
        <v>15344</v>
      </c>
      <c r="I1993" s="21" t="s">
        <v>15345</v>
      </c>
      <c r="J1993" s="24" t="s">
        <v>15346</v>
      </c>
      <c r="K1993" s="19"/>
      <c r="L1993" s="19"/>
      <c r="M1993" s="19" t="s">
        <v>110</v>
      </c>
      <c r="N1993" s="19"/>
      <c r="O1993" s="19" t="s">
        <v>407</v>
      </c>
      <c r="P1993" s="19" t="s">
        <v>15347</v>
      </c>
      <c r="Q1993" s="25"/>
      <c r="R1993" s="25" t="s">
        <v>1089</v>
      </c>
      <c r="S1993" s="19" t="s">
        <v>159</v>
      </c>
      <c r="T1993" s="19" t="s">
        <v>15348</v>
      </c>
      <c r="U1993" s="36"/>
      <c r="V1993" s="36">
        <v>43655.0</v>
      </c>
      <c r="W1993" s="4"/>
      <c r="X1993" s="4"/>
      <c r="Y1993" s="4"/>
      <c r="Z1993" s="4"/>
    </row>
    <row r="1994" ht="15.0" hidden="1" customHeight="1">
      <c r="A1994" s="19" t="s">
        <v>15349</v>
      </c>
      <c r="B1994" s="19" t="s">
        <v>15350</v>
      </c>
      <c r="C1994" s="20" t="s">
        <v>4846</v>
      </c>
      <c r="D1994" s="20" t="s">
        <v>4367</v>
      </c>
      <c r="E1994" s="20" t="s">
        <v>89</v>
      </c>
      <c r="F1994" s="21">
        <v>2008.0</v>
      </c>
      <c r="G1994" s="21" t="s">
        <v>15351</v>
      </c>
      <c r="H1994" s="30" t="s">
        <v>15352</v>
      </c>
      <c r="I1994" s="21" t="s">
        <v>15353</v>
      </c>
      <c r="J1994" s="24" t="s">
        <v>15354</v>
      </c>
      <c r="K1994" s="19"/>
      <c r="L1994" s="19"/>
      <c r="M1994" s="19" t="s">
        <v>110</v>
      </c>
      <c r="N1994" s="19"/>
      <c r="O1994" s="19"/>
      <c r="P1994" s="19"/>
      <c r="Q1994" s="25"/>
      <c r="R1994" s="25" t="s">
        <v>465</v>
      </c>
      <c r="S1994" s="19" t="s">
        <v>101</v>
      </c>
      <c r="T1994" s="19"/>
      <c r="U1994" s="25"/>
      <c r="V1994" s="25"/>
      <c r="W1994" s="4"/>
      <c r="X1994" s="4"/>
      <c r="Y1994" s="4"/>
      <c r="Z1994" s="4"/>
    </row>
    <row r="1995" ht="15.0" hidden="1" customHeight="1">
      <c r="A1995" s="19" t="s">
        <v>15355</v>
      </c>
      <c r="B1995" s="19" t="s">
        <v>15356</v>
      </c>
      <c r="C1995" s="20" t="s">
        <v>4019</v>
      </c>
      <c r="D1995" s="26"/>
      <c r="E1995" s="20" t="s">
        <v>832</v>
      </c>
      <c r="F1995" s="21">
        <v>2002.0</v>
      </c>
      <c r="G1995" s="21" t="s">
        <v>15357</v>
      </c>
      <c r="H1995" s="23" t="s">
        <v>15358</v>
      </c>
      <c r="I1995" s="21" t="s">
        <v>15359</v>
      </c>
      <c r="J1995" s="19"/>
      <c r="K1995" s="19"/>
      <c r="L1995" s="19"/>
      <c r="M1995" s="19" t="s">
        <v>110</v>
      </c>
      <c r="N1995" s="19"/>
      <c r="O1995" s="19"/>
      <c r="P1995" s="19"/>
      <c r="Q1995" s="25" t="s">
        <v>158</v>
      </c>
      <c r="R1995" s="25">
        <v>41.0</v>
      </c>
      <c r="S1995" s="19" t="s">
        <v>101</v>
      </c>
      <c r="T1995" s="19"/>
      <c r="U1995" s="25"/>
      <c r="V1995" s="25"/>
      <c r="W1995" s="4"/>
      <c r="X1995" s="4"/>
      <c r="Y1995" s="4"/>
      <c r="Z1995" s="4"/>
    </row>
    <row r="1996" ht="15.0" hidden="1" customHeight="1">
      <c r="A1996" s="19" t="s">
        <v>15360</v>
      </c>
      <c r="B1996" s="19" t="s">
        <v>15361</v>
      </c>
      <c r="C1996" s="20" t="s">
        <v>388</v>
      </c>
      <c r="D1996" s="20" t="s">
        <v>88</v>
      </c>
      <c r="E1996" s="20" t="s">
        <v>89</v>
      </c>
      <c r="F1996" s="21">
        <v>2017.0</v>
      </c>
      <c r="G1996" s="21" t="s">
        <v>15362</v>
      </c>
      <c r="H1996" s="23" t="s">
        <v>15363</v>
      </c>
      <c r="I1996" s="21" t="s">
        <v>15364</v>
      </c>
      <c r="J1996" s="24" t="s">
        <v>15365</v>
      </c>
      <c r="K1996" s="19" t="s">
        <v>15366</v>
      </c>
      <c r="L1996" s="24" t="s">
        <v>15367</v>
      </c>
      <c r="M1996" s="19" t="s">
        <v>110</v>
      </c>
      <c r="N1996" s="19"/>
      <c r="O1996" s="19" t="s">
        <v>133</v>
      </c>
      <c r="P1996" s="19" t="s">
        <v>373</v>
      </c>
      <c r="Q1996" s="25" t="s">
        <v>266</v>
      </c>
      <c r="R1996" s="25">
        <v>42.0</v>
      </c>
      <c r="S1996" s="19" t="s">
        <v>101</v>
      </c>
      <c r="T1996" s="19"/>
      <c r="U1996" s="25"/>
      <c r="V1996" s="25"/>
      <c r="W1996" s="4"/>
      <c r="X1996" s="4"/>
      <c r="Y1996" s="4"/>
      <c r="Z1996" s="4"/>
    </row>
    <row r="1997" ht="15.0" hidden="1" customHeight="1">
      <c r="A1997" s="19" t="s">
        <v>15368</v>
      </c>
      <c r="B1997" s="19" t="s">
        <v>15369</v>
      </c>
      <c r="C1997" s="20" t="s">
        <v>388</v>
      </c>
      <c r="D1997" s="20" t="s">
        <v>88</v>
      </c>
      <c r="E1997" s="20" t="s">
        <v>89</v>
      </c>
      <c r="F1997" s="21">
        <v>2012.0</v>
      </c>
      <c r="G1997" s="21" t="s">
        <v>15370</v>
      </c>
      <c r="H1997" s="30" t="s">
        <v>15371</v>
      </c>
      <c r="I1997" s="21" t="s">
        <v>15372</v>
      </c>
      <c r="J1997" s="24" t="s">
        <v>15373</v>
      </c>
      <c r="K1997" s="19"/>
      <c r="L1997" s="19"/>
      <c r="M1997" s="19" t="s">
        <v>110</v>
      </c>
      <c r="N1997" s="19"/>
      <c r="O1997" s="19" t="s">
        <v>133</v>
      </c>
      <c r="P1997" s="19" t="s">
        <v>3896</v>
      </c>
      <c r="Q1997" s="25" t="s">
        <v>5901</v>
      </c>
      <c r="R1997" s="25">
        <v>217.0</v>
      </c>
      <c r="S1997" s="19" t="s">
        <v>101</v>
      </c>
      <c r="T1997" s="19"/>
      <c r="U1997" s="25"/>
      <c r="V1997" s="25"/>
      <c r="W1997" s="4"/>
      <c r="X1997" s="4"/>
      <c r="Y1997" s="4"/>
      <c r="Z1997" s="4"/>
    </row>
    <row r="1998" ht="15.0" hidden="1" customHeight="1">
      <c r="A1998" s="19" t="s">
        <v>15374</v>
      </c>
      <c r="B1998" s="19" t="s">
        <v>15375</v>
      </c>
      <c r="C1998" s="20" t="s">
        <v>15376</v>
      </c>
      <c r="D1998" s="20" t="s">
        <v>4900</v>
      </c>
      <c r="E1998" s="20" t="s">
        <v>89</v>
      </c>
      <c r="F1998" s="21">
        <v>1995.0</v>
      </c>
      <c r="G1998" s="21" t="s">
        <v>15377</v>
      </c>
      <c r="H1998" s="23" t="s">
        <v>15378</v>
      </c>
      <c r="I1998" s="21" t="s">
        <v>15379</v>
      </c>
      <c r="J1998" s="24" t="s">
        <v>15380</v>
      </c>
      <c r="K1998" s="19" t="s">
        <v>15381</v>
      </c>
      <c r="L1998" s="24" t="s">
        <v>15382</v>
      </c>
      <c r="M1998" s="19" t="s">
        <v>110</v>
      </c>
      <c r="N1998" s="19"/>
      <c r="O1998" s="19" t="s">
        <v>2027</v>
      </c>
      <c r="P1998" s="19"/>
      <c r="Q1998" s="25" t="s">
        <v>14249</v>
      </c>
      <c r="R1998" s="25">
        <v>650.0</v>
      </c>
      <c r="S1998" s="19" t="s">
        <v>159</v>
      </c>
      <c r="T1998" s="19" t="s">
        <v>15383</v>
      </c>
      <c r="U1998" s="25"/>
      <c r="V1998" s="25">
        <v>2018.0</v>
      </c>
      <c r="W1998" s="4"/>
      <c r="X1998" s="4"/>
      <c r="Y1998" s="4"/>
      <c r="Z1998" s="4"/>
    </row>
    <row r="1999" ht="15.0" hidden="1" customHeight="1">
      <c r="A1999" s="19" t="s">
        <v>15384</v>
      </c>
      <c r="B1999" s="19" t="s">
        <v>15385</v>
      </c>
      <c r="C1999" s="20" t="s">
        <v>2668</v>
      </c>
      <c r="D1999" s="20" t="s">
        <v>88</v>
      </c>
      <c r="E1999" s="20" t="s">
        <v>89</v>
      </c>
      <c r="F1999" s="21">
        <v>2018.0</v>
      </c>
      <c r="G1999" s="21" t="s">
        <v>15386</v>
      </c>
      <c r="H1999" s="23" t="s">
        <v>15387</v>
      </c>
      <c r="I1999" s="21" t="s">
        <v>15388</v>
      </c>
      <c r="J1999" s="24" t="s">
        <v>15389</v>
      </c>
      <c r="K1999" s="19"/>
      <c r="L1999" s="19"/>
      <c r="M1999" s="19" t="s">
        <v>110</v>
      </c>
      <c r="N1999" s="19"/>
      <c r="O1999" s="19"/>
      <c r="P1999" s="19"/>
      <c r="Q1999" s="25" t="s">
        <v>1484</v>
      </c>
      <c r="R1999" s="25">
        <v>23.0</v>
      </c>
      <c r="S1999" s="19" t="s">
        <v>101</v>
      </c>
      <c r="T1999" s="19"/>
      <c r="U1999" s="25"/>
      <c r="V1999" s="25"/>
      <c r="W1999" s="4"/>
      <c r="X1999" s="4"/>
      <c r="Y1999" s="4"/>
      <c r="Z1999" s="4"/>
    </row>
    <row r="2000" ht="15.0" hidden="1" customHeight="1">
      <c r="A2000" s="21" t="s">
        <v>267</v>
      </c>
      <c r="B2000" s="31" t="s">
        <v>15390</v>
      </c>
      <c r="C2000" s="31" t="s">
        <v>15391</v>
      </c>
      <c r="D2000" s="26"/>
      <c r="E2000" s="31" t="s">
        <v>105</v>
      </c>
      <c r="F2000" s="26"/>
      <c r="G2000" s="26"/>
      <c r="H2000" s="26"/>
      <c r="I2000" s="26"/>
      <c r="J2000" s="19"/>
      <c r="K2000" s="19"/>
      <c r="L2000" s="19"/>
      <c r="M2000" s="19"/>
      <c r="N2000" s="19"/>
      <c r="O2000" s="25"/>
      <c r="P2000" s="19"/>
      <c r="Q2000" s="25"/>
      <c r="R2000" s="39"/>
      <c r="S2000" s="19"/>
      <c r="T2000" s="19"/>
      <c r="U2000" s="25"/>
      <c r="V2000" s="25"/>
      <c r="W2000" s="4"/>
      <c r="X2000" s="4"/>
      <c r="Y2000" s="4"/>
      <c r="Z2000" s="4"/>
    </row>
    <row r="2001" ht="15.0" hidden="1" customHeight="1">
      <c r="A2001" s="19" t="s">
        <v>15392</v>
      </c>
      <c r="B2001" s="19" t="s">
        <v>15392</v>
      </c>
      <c r="C2001" s="19"/>
      <c r="D2001" s="19"/>
      <c r="E2001" s="19"/>
      <c r="F2001" s="19"/>
      <c r="G2001" s="19"/>
      <c r="H2001" s="30" t="s">
        <v>15393</v>
      </c>
      <c r="I2001" s="19"/>
      <c r="J2001" s="19"/>
      <c r="K2001" s="19"/>
      <c r="L2001" s="19"/>
      <c r="M2001" s="19"/>
      <c r="N2001" s="19"/>
      <c r="O2001" s="19"/>
      <c r="P2001" s="19"/>
      <c r="Q2001" s="25"/>
      <c r="R2001" s="39"/>
      <c r="S2001" s="19"/>
      <c r="T2001" s="19"/>
      <c r="U2001" s="25"/>
      <c r="V2001" s="25"/>
      <c r="W2001" s="4"/>
      <c r="X2001" s="4"/>
      <c r="Y2001" s="4"/>
      <c r="Z2001" s="4"/>
    </row>
    <row r="2002" ht="15.0" hidden="1" customHeight="1">
      <c r="A2002" s="19" t="s">
        <v>15394</v>
      </c>
      <c r="B2002" s="19" t="s">
        <v>15394</v>
      </c>
      <c r="C2002" s="19"/>
      <c r="D2002" s="19"/>
      <c r="E2002" s="19"/>
      <c r="F2002" s="19"/>
      <c r="G2002" s="19"/>
      <c r="H2002" s="23" t="s">
        <v>15395</v>
      </c>
      <c r="I2002" s="19"/>
      <c r="J2002" s="19"/>
      <c r="K2002" s="19"/>
      <c r="L2002" s="19"/>
      <c r="M2002" s="19"/>
      <c r="N2002" s="19"/>
      <c r="O2002" s="19"/>
      <c r="P2002" s="19"/>
      <c r="Q2002" s="25"/>
      <c r="R2002" s="25"/>
      <c r="S2002" s="19"/>
      <c r="T2002" s="19"/>
      <c r="U2002" s="25"/>
      <c r="V2002" s="25"/>
      <c r="W2002" s="4"/>
      <c r="X2002" s="4"/>
      <c r="Y2002" s="4"/>
      <c r="Z2002" s="4"/>
    </row>
    <row r="2003" ht="15.0" hidden="1" customHeight="1">
      <c r="A2003" s="19" t="s">
        <v>15396</v>
      </c>
      <c r="B2003" s="19" t="s">
        <v>15397</v>
      </c>
      <c r="C2003" s="20" t="s">
        <v>8377</v>
      </c>
      <c r="D2003" s="20" t="s">
        <v>1094</v>
      </c>
      <c r="E2003" s="20" t="s">
        <v>151</v>
      </c>
      <c r="F2003" s="21">
        <v>2016.0</v>
      </c>
      <c r="G2003" s="21" t="s">
        <v>15398</v>
      </c>
      <c r="H2003" s="30" t="s">
        <v>15399</v>
      </c>
      <c r="I2003" s="21" t="s">
        <v>15400</v>
      </c>
      <c r="J2003" s="19"/>
      <c r="K2003" s="19" t="s">
        <v>15401</v>
      </c>
      <c r="L2003" s="24" t="s">
        <v>15402</v>
      </c>
      <c r="M2003" s="19" t="s">
        <v>110</v>
      </c>
      <c r="N2003" s="19"/>
      <c r="O2003" s="19" t="s">
        <v>731</v>
      </c>
      <c r="P2003" s="19" t="s">
        <v>3329</v>
      </c>
      <c r="Q2003" s="25" t="s">
        <v>1088</v>
      </c>
      <c r="R2003" s="25">
        <v>81.0</v>
      </c>
      <c r="S2003" s="19" t="s">
        <v>101</v>
      </c>
      <c r="T2003" s="19"/>
      <c r="U2003" s="25"/>
      <c r="V2003" s="25"/>
      <c r="W2003" s="4"/>
      <c r="X2003" s="4"/>
      <c r="Y2003" s="4"/>
      <c r="Z2003" s="4"/>
    </row>
    <row r="2004" ht="15.0" hidden="1" customHeight="1">
      <c r="A2004" s="19" t="s">
        <v>15403</v>
      </c>
      <c r="B2004" s="19" t="s">
        <v>15404</v>
      </c>
      <c r="C2004" s="20" t="s">
        <v>5670</v>
      </c>
      <c r="D2004" s="20" t="s">
        <v>1119</v>
      </c>
      <c r="E2004" s="20" t="s">
        <v>89</v>
      </c>
      <c r="F2004" s="21">
        <v>1994.0</v>
      </c>
      <c r="G2004" s="21" t="s">
        <v>15405</v>
      </c>
      <c r="H2004" s="19"/>
      <c r="I2004" s="21" t="s">
        <v>15406</v>
      </c>
      <c r="J2004" s="24" t="s">
        <v>15407</v>
      </c>
      <c r="K2004" s="19" t="s">
        <v>15408</v>
      </c>
      <c r="L2004" s="19"/>
      <c r="M2004" s="19" t="s">
        <v>110</v>
      </c>
      <c r="N2004" s="19"/>
      <c r="O2004" s="19" t="s">
        <v>221</v>
      </c>
      <c r="P2004" s="19" t="s">
        <v>15409</v>
      </c>
      <c r="Q2004" s="25" t="s">
        <v>15410</v>
      </c>
      <c r="R2004" s="29">
        <v>2800.0</v>
      </c>
      <c r="S2004" s="19" t="s">
        <v>159</v>
      </c>
      <c r="T2004" s="19" t="s">
        <v>15411</v>
      </c>
      <c r="U2004" s="25"/>
      <c r="V2004" s="25">
        <v>2017.0</v>
      </c>
      <c r="W2004" s="4"/>
      <c r="X2004" s="4"/>
      <c r="Y2004" s="4"/>
      <c r="Z2004" s="4"/>
    </row>
    <row r="2005" ht="15.0" hidden="1" customHeight="1">
      <c r="A2005" s="19" t="s">
        <v>15412</v>
      </c>
      <c r="B2005" s="19" t="s">
        <v>15413</v>
      </c>
      <c r="C2005" s="20" t="s">
        <v>115</v>
      </c>
      <c r="D2005" s="20" t="s">
        <v>115</v>
      </c>
      <c r="E2005" s="20" t="s">
        <v>89</v>
      </c>
      <c r="F2005" s="26"/>
      <c r="G2005" s="26"/>
      <c r="H2005" s="26"/>
      <c r="I2005" s="26"/>
      <c r="J2005" s="19"/>
      <c r="K2005" s="19"/>
      <c r="L2005" s="19"/>
      <c r="M2005" s="19"/>
      <c r="N2005" s="19"/>
      <c r="O2005" s="19"/>
      <c r="P2005" s="19"/>
      <c r="Q2005" s="25"/>
      <c r="R2005" s="25"/>
      <c r="S2005" s="19"/>
      <c r="T2005" s="19"/>
      <c r="U2005" s="25"/>
      <c r="V2005" s="25"/>
      <c r="W2005" s="4"/>
      <c r="X2005" s="4"/>
      <c r="Y2005" s="4"/>
      <c r="Z2005" s="4"/>
    </row>
    <row r="2006" ht="15.0" hidden="1" customHeight="1">
      <c r="A2006" s="19" t="s">
        <v>10802</v>
      </c>
      <c r="B2006" s="19" t="s">
        <v>15414</v>
      </c>
      <c r="C2006" s="20" t="s">
        <v>6178</v>
      </c>
      <c r="D2006" s="20" t="s">
        <v>88</v>
      </c>
      <c r="E2006" s="21" t="s">
        <v>89</v>
      </c>
      <c r="F2006" s="26"/>
      <c r="G2006" s="26"/>
      <c r="H2006" s="26"/>
      <c r="I2006" s="26"/>
      <c r="J2006" s="19"/>
      <c r="K2006" s="19"/>
      <c r="L2006" s="19"/>
      <c r="M2006" s="19"/>
      <c r="N2006" s="19"/>
      <c r="O2006" s="19"/>
      <c r="P2006" s="19"/>
      <c r="Q2006" s="25"/>
      <c r="R2006" s="25"/>
      <c r="S2006" s="19"/>
      <c r="T2006" s="19"/>
      <c r="U2006" s="25"/>
      <c r="V2006" s="25"/>
      <c r="W2006" s="4"/>
      <c r="X2006" s="4"/>
      <c r="Y2006" s="4"/>
      <c r="Z2006" s="4"/>
    </row>
    <row r="2007" ht="15.0" hidden="1" customHeight="1">
      <c r="A2007" s="19" t="s">
        <v>15415</v>
      </c>
      <c r="B2007" s="19" t="s">
        <v>15416</v>
      </c>
      <c r="C2007" s="20"/>
      <c r="D2007" s="19"/>
      <c r="E2007" s="20" t="s">
        <v>89</v>
      </c>
      <c r="F2007" s="19"/>
      <c r="G2007" s="21" t="s">
        <v>15417</v>
      </c>
      <c r="H2007" s="23" t="s">
        <v>15418</v>
      </c>
      <c r="I2007" s="21" t="s">
        <v>15419</v>
      </c>
      <c r="J2007" s="24" t="s">
        <v>15420</v>
      </c>
      <c r="K2007" s="19"/>
      <c r="L2007" s="19"/>
      <c r="M2007" s="19"/>
      <c r="N2007" s="19"/>
      <c r="O2007" s="19"/>
      <c r="P2007" s="19"/>
      <c r="Q2007" s="25"/>
      <c r="R2007" s="25"/>
      <c r="S2007" s="19"/>
      <c r="T2007" s="19"/>
      <c r="U2007" s="25"/>
      <c r="V2007" s="25"/>
      <c r="W2007" s="4"/>
      <c r="X2007" s="4"/>
      <c r="Y2007" s="4"/>
      <c r="Z2007" s="4"/>
    </row>
    <row r="2008" ht="15.0" hidden="1" customHeight="1">
      <c r="A2008" s="19" t="s">
        <v>15421</v>
      </c>
      <c r="B2008" s="19" t="s">
        <v>15422</v>
      </c>
      <c r="C2008" s="20" t="s">
        <v>304</v>
      </c>
      <c r="D2008" s="20" t="s">
        <v>13670</v>
      </c>
      <c r="E2008" s="20" t="s">
        <v>305</v>
      </c>
      <c r="F2008" s="21">
        <v>2018.0</v>
      </c>
      <c r="G2008" s="21" t="s">
        <v>15423</v>
      </c>
      <c r="H2008" s="23" t="s">
        <v>15424</v>
      </c>
      <c r="I2008" s="21" t="s">
        <v>15425</v>
      </c>
      <c r="J2008" s="19"/>
      <c r="K2008" s="19"/>
      <c r="L2008" s="19"/>
      <c r="M2008" s="19" t="s">
        <v>110</v>
      </c>
      <c r="N2008" s="19"/>
      <c r="O2008" s="19"/>
      <c r="P2008" s="19"/>
      <c r="Q2008" s="25"/>
      <c r="R2008" s="25"/>
      <c r="S2008" s="19" t="s">
        <v>101</v>
      </c>
      <c r="T2008" s="19"/>
      <c r="U2008" s="25"/>
      <c r="V2008" s="25"/>
      <c r="W2008" s="4"/>
      <c r="X2008" s="4"/>
      <c r="Y2008" s="4"/>
      <c r="Z2008" s="4"/>
    </row>
    <row r="2009" ht="15.0" hidden="1" customHeight="1">
      <c r="A2009" s="19" t="s">
        <v>15426</v>
      </c>
      <c r="B2009" s="19" t="s">
        <v>15427</v>
      </c>
      <c r="C2009" s="20" t="s">
        <v>15428</v>
      </c>
      <c r="D2009" s="20" t="s">
        <v>15429</v>
      </c>
      <c r="E2009" s="20" t="s">
        <v>3212</v>
      </c>
      <c r="F2009" s="19"/>
      <c r="G2009" s="21" t="s">
        <v>15430</v>
      </c>
      <c r="H2009" s="30" t="s">
        <v>15431</v>
      </c>
      <c r="I2009" s="19"/>
      <c r="J2009" s="19"/>
      <c r="K2009" s="19"/>
      <c r="L2009" s="19"/>
      <c r="M2009" s="19" t="s">
        <v>110</v>
      </c>
      <c r="N2009" s="19"/>
      <c r="O2009" s="19"/>
      <c r="P2009" s="19"/>
      <c r="Q2009" s="25" t="s">
        <v>5338</v>
      </c>
      <c r="R2009" s="25">
        <v>60.0</v>
      </c>
      <c r="S2009" s="19" t="s">
        <v>101</v>
      </c>
      <c r="T2009" s="19"/>
      <c r="U2009" s="25"/>
      <c r="V2009" s="25"/>
      <c r="W2009" s="4"/>
      <c r="X2009" s="4"/>
      <c r="Y2009" s="4"/>
      <c r="Z2009" s="4"/>
    </row>
    <row r="2010" ht="15.0" hidden="1" customHeight="1">
      <c r="A2010" s="19" t="s">
        <v>15432</v>
      </c>
      <c r="B2010" s="19" t="s">
        <v>15433</v>
      </c>
      <c r="C2010" s="20" t="s">
        <v>138</v>
      </c>
      <c r="D2010" s="20" t="s">
        <v>139</v>
      </c>
      <c r="E2010" s="20" t="s">
        <v>140</v>
      </c>
      <c r="F2010" s="21">
        <v>2012.0</v>
      </c>
      <c r="G2010" s="21" t="s">
        <v>15434</v>
      </c>
      <c r="H2010" s="23" t="s">
        <v>15435</v>
      </c>
      <c r="I2010" s="19"/>
      <c r="J2010" s="19"/>
      <c r="K2010" s="19"/>
      <c r="L2010" s="19"/>
      <c r="M2010" s="19" t="s">
        <v>110</v>
      </c>
      <c r="N2010" s="19"/>
      <c r="O2010" s="19"/>
      <c r="P2010" s="19"/>
      <c r="Q2010" s="25" t="s">
        <v>767</v>
      </c>
      <c r="R2010" s="25">
        <v>111.0</v>
      </c>
      <c r="S2010" s="19" t="s">
        <v>101</v>
      </c>
      <c r="T2010" s="19"/>
      <c r="U2010" s="25"/>
      <c r="V2010" s="25"/>
      <c r="W2010" s="4"/>
      <c r="X2010" s="4"/>
      <c r="Y2010" s="4"/>
      <c r="Z2010" s="4"/>
    </row>
    <row r="2011" ht="15.0" hidden="1" customHeight="1">
      <c r="A2011" s="19" t="s">
        <v>10802</v>
      </c>
      <c r="B2011" s="19" t="s">
        <v>15436</v>
      </c>
      <c r="C2011" s="20" t="s">
        <v>8548</v>
      </c>
      <c r="D2011" s="26"/>
      <c r="E2011" s="20" t="s">
        <v>3621</v>
      </c>
      <c r="F2011" s="21">
        <v>2002.0</v>
      </c>
      <c r="G2011" s="21" t="s">
        <v>15437</v>
      </c>
      <c r="H2011" s="30" t="s">
        <v>15438</v>
      </c>
      <c r="I2011" s="21" t="s">
        <v>15439</v>
      </c>
      <c r="J2011" s="19"/>
      <c r="K2011" s="19"/>
      <c r="L2011" s="19"/>
      <c r="M2011" s="19"/>
      <c r="N2011" s="19"/>
      <c r="O2011" s="19"/>
      <c r="P2011" s="19"/>
      <c r="Q2011" s="25"/>
      <c r="R2011" s="25"/>
      <c r="S2011" s="19"/>
      <c r="T2011" s="19"/>
      <c r="U2011" s="25"/>
      <c r="V2011" s="25"/>
      <c r="W2011" s="4"/>
      <c r="X2011" s="4"/>
      <c r="Y2011" s="4"/>
      <c r="Z2011" s="4"/>
    </row>
    <row r="2012" ht="15.0" hidden="1" customHeight="1">
      <c r="A2012" s="19" t="s">
        <v>15440</v>
      </c>
      <c r="B2012" s="19" t="s">
        <v>15441</v>
      </c>
      <c r="C2012" s="20" t="s">
        <v>6100</v>
      </c>
      <c r="D2012" s="20" t="s">
        <v>88</v>
      </c>
      <c r="E2012" s="20" t="s">
        <v>89</v>
      </c>
      <c r="F2012" s="21">
        <v>2007.0</v>
      </c>
      <c r="G2012" s="21" t="s">
        <v>15442</v>
      </c>
      <c r="H2012" s="23" t="s">
        <v>15443</v>
      </c>
      <c r="I2012" s="21" t="s">
        <v>15444</v>
      </c>
      <c r="J2012" s="24" t="s">
        <v>15445</v>
      </c>
      <c r="K2012" s="19" t="s">
        <v>15446</v>
      </c>
      <c r="L2012" s="24" t="s">
        <v>15447</v>
      </c>
      <c r="M2012" s="19" t="s">
        <v>110</v>
      </c>
      <c r="N2012" s="19"/>
      <c r="O2012" s="19"/>
      <c r="P2012" s="19" t="s">
        <v>2096</v>
      </c>
      <c r="Q2012" s="25" t="s">
        <v>4143</v>
      </c>
      <c r="R2012" s="25">
        <v>57.0</v>
      </c>
      <c r="S2012" s="19" t="s">
        <v>101</v>
      </c>
      <c r="T2012" s="19"/>
      <c r="U2012" s="25"/>
      <c r="V2012" s="25"/>
      <c r="W2012" s="4"/>
      <c r="X2012" s="4"/>
      <c r="Y2012" s="4"/>
      <c r="Z2012" s="4"/>
    </row>
    <row r="2013" ht="15.0" hidden="1" customHeight="1">
      <c r="A2013" s="19" t="s">
        <v>15448</v>
      </c>
      <c r="B2013" s="19" t="s">
        <v>15449</v>
      </c>
      <c r="C2013" s="20" t="s">
        <v>15450</v>
      </c>
      <c r="D2013" s="20" t="s">
        <v>15429</v>
      </c>
      <c r="E2013" s="20" t="s">
        <v>3212</v>
      </c>
      <c r="F2013" s="21">
        <v>2001.0</v>
      </c>
      <c r="G2013" s="21" t="s">
        <v>15451</v>
      </c>
      <c r="H2013" s="23" t="s">
        <v>15452</v>
      </c>
      <c r="I2013" s="19"/>
      <c r="J2013" s="19"/>
      <c r="K2013" s="19"/>
      <c r="L2013" s="19"/>
      <c r="M2013" s="19" t="s">
        <v>110</v>
      </c>
      <c r="N2013" s="19"/>
      <c r="O2013" s="19"/>
      <c r="P2013" s="19"/>
      <c r="Q2013" s="25" t="s">
        <v>2816</v>
      </c>
      <c r="R2013" s="25">
        <v>38.0</v>
      </c>
      <c r="S2013" s="19" t="s">
        <v>101</v>
      </c>
      <c r="T2013" s="19"/>
      <c r="U2013" s="25"/>
      <c r="V2013" s="25"/>
      <c r="W2013" s="4"/>
      <c r="X2013" s="4"/>
      <c r="Y2013" s="4"/>
      <c r="Z2013" s="4"/>
    </row>
    <row r="2014" ht="15.0" hidden="1" customHeight="1">
      <c r="A2014" s="19" t="s">
        <v>15453</v>
      </c>
      <c r="B2014" s="19" t="s">
        <v>15453</v>
      </c>
      <c r="C2014" s="20" t="s">
        <v>10875</v>
      </c>
      <c r="D2014" s="20" t="s">
        <v>364</v>
      </c>
      <c r="E2014" s="20" t="s">
        <v>89</v>
      </c>
      <c r="F2014" s="21">
        <v>2015.0</v>
      </c>
      <c r="G2014" s="21" t="s">
        <v>15454</v>
      </c>
      <c r="H2014" s="30" t="s">
        <v>15455</v>
      </c>
      <c r="I2014" s="21" t="s">
        <v>15456</v>
      </c>
      <c r="J2014" s="24" t="s">
        <v>15457</v>
      </c>
      <c r="K2014" s="19"/>
      <c r="L2014" s="19"/>
      <c r="M2014" s="19" t="s">
        <v>110</v>
      </c>
      <c r="N2014" s="19"/>
      <c r="O2014" s="19"/>
      <c r="P2014" s="19"/>
      <c r="Q2014" s="25" t="s">
        <v>1156</v>
      </c>
      <c r="R2014" s="25">
        <v>9.0</v>
      </c>
      <c r="S2014" s="19" t="s">
        <v>101</v>
      </c>
      <c r="T2014" s="19"/>
      <c r="U2014" s="25"/>
      <c r="V2014" s="25"/>
      <c r="W2014" s="4"/>
      <c r="X2014" s="4"/>
      <c r="Y2014" s="4"/>
      <c r="Z2014" s="4"/>
    </row>
    <row r="2015" ht="15.0" hidden="1" customHeight="1">
      <c r="A2015" s="19" t="s">
        <v>15458</v>
      </c>
      <c r="B2015" s="19" t="s">
        <v>15459</v>
      </c>
      <c r="C2015" s="20" t="s">
        <v>388</v>
      </c>
      <c r="D2015" s="20" t="s">
        <v>88</v>
      </c>
      <c r="E2015" s="20" t="s">
        <v>89</v>
      </c>
      <c r="F2015" s="21">
        <v>2007.0</v>
      </c>
      <c r="G2015" s="21" t="s">
        <v>15460</v>
      </c>
      <c r="H2015" s="23" t="s">
        <v>15461</v>
      </c>
      <c r="I2015" s="21" t="s">
        <v>15462</v>
      </c>
      <c r="J2015" s="24" t="s">
        <v>15463</v>
      </c>
      <c r="K2015" s="19" t="s">
        <v>15464</v>
      </c>
      <c r="L2015" s="24" t="s">
        <v>15465</v>
      </c>
      <c r="M2015" s="19" t="s">
        <v>110</v>
      </c>
      <c r="N2015" s="19"/>
      <c r="O2015" s="19" t="s">
        <v>264</v>
      </c>
      <c r="P2015" s="19" t="s">
        <v>884</v>
      </c>
      <c r="Q2015" s="25" t="s">
        <v>15466</v>
      </c>
      <c r="R2015" s="25">
        <v>300.0</v>
      </c>
      <c r="S2015" s="19" t="s">
        <v>101</v>
      </c>
      <c r="T2015" s="19"/>
      <c r="U2015" s="25"/>
      <c r="V2015" s="25"/>
      <c r="W2015" s="4"/>
      <c r="X2015" s="4"/>
      <c r="Y2015" s="4"/>
      <c r="Z2015" s="4"/>
    </row>
    <row r="2016" ht="15.0" hidden="1" customHeight="1">
      <c r="A2016" s="19" t="s">
        <v>15467</v>
      </c>
      <c r="B2016" s="19" t="s">
        <v>15468</v>
      </c>
      <c r="C2016" s="20" t="s">
        <v>340</v>
      </c>
      <c r="D2016" s="20" t="s">
        <v>88</v>
      </c>
      <c r="E2016" s="20" t="s">
        <v>89</v>
      </c>
      <c r="F2016" s="22">
        <v>42917.0</v>
      </c>
      <c r="G2016" s="21" t="s">
        <v>15469</v>
      </c>
      <c r="H2016" s="30" t="s">
        <v>15470</v>
      </c>
      <c r="I2016" s="21" t="s">
        <v>15471</v>
      </c>
      <c r="J2016" s="24" t="s">
        <v>15472</v>
      </c>
      <c r="K2016" s="19"/>
      <c r="L2016" s="19"/>
      <c r="M2016" s="19" t="s">
        <v>110</v>
      </c>
      <c r="N2016" s="19"/>
      <c r="O2016" s="19" t="s">
        <v>371</v>
      </c>
      <c r="P2016" s="19" t="s">
        <v>8827</v>
      </c>
      <c r="Q2016" s="25" t="s">
        <v>15473</v>
      </c>
      <c r="R2016" s="25">
        <v>40.0</v>
      </c>
      <c r="S2016" s="19" t="s">
        <v>101</v>
      </c>
      <c r="T2016" s="19"/>
      <c r="U2016" s="25"/>
      <c r="V2016" s="25"/>
      <c r="W2016" s="4"/>
      <c r="X2016" s="4"/>
      <c r="Y2016" s="4"/>
      <c r="Z2016" s="4"/>
    </row>
    <row r="2017" ht="15.0" hidden="1" customHeight="1">
      <c r="A2017" s="19" t="s">
        <v>15474</v>
      </c>
      <c r="B2017" s="21" t="s">
        <v>15475</v>
      </c>
      <c r="C2017" s="20" t="s">
        <v>4324</v>
      </c>
      <c r="D2017" s="20" t="s">
        <v>5647</v>
      </c>
      <c r="E2017" s="20" t="s">
        <v>5415</v>
      </c>
      <c r="F2017" s="21">
        <v>2001.0</v>
      </c>
      <c r="G2017" s="21" t="s">
        <v>15476</v>
      </c>
      <c r="H2017" s="30" t="s">
        <v>15477</v>
      </c>
      <c r="I2017" s="21" t="s">
        <v>15478</v>
      </c>
      <c r="J2017" s="24" t="s">
        <v>15479</v>
      </c>
      <c r="K2017" s="19" t="s">
        <v>15480</v>
      </c>
      <c r="L2017" s="24" t="s">
        <v>15481</v>
      </c>
      <c r="M2017" s="19" t="s">
        <v>110</v>
      </c>
      <c r="N2017" s="19"/>
      <c r="O2017" s="19"/>
      <c r="P2017" s="19"/>
      <c r="Q2017" s="25" t="s">
        <v>3239</v>
      </c>
      <c r="R2017" s="25">
        <v>135.0</v>
      </c>
      <c r="S2017" s="19" t="s">
        <v>101</v>
      </c>
      <c r="T2017" s="19"/>
      <c r="U2017" s="25"/>
      <c r="V2017" s="25"/>
      <c r="W2017" s="4"/>
      <c r="X2017" s="4"/>
      <c r="Y2017" s="4"/>
      <c r="Z2017" s="4"/>
    </row>
    <row r="2018" ht="15.0" hidden="1" customHeight="1">
      <c r="A2018" s="19" t="s">
        <v>15482</v>
      </c>
      <c r="B2018" s="19" t="s">
        <v>15483</v>
      </c>
      <c r="C2018" s="20" t="s">
        <v>340</v>
      </c>
      <c r="D2018" s="20" t="s">
        <v>88</v>
      </c>
      <c r="E2018" s="20" t="s">
        <v>89</v>
      </c>
      <c r="F2018" s="37">
        <v>42401.0</v>
      </c>
      <c r="G2018" s="21" t="s">
        <v>15484</v>
      </c>
      <c r="H2018" s="30" t="s">
        <v>15485</v>
      </c>
      <c r="I2018" s="21" t="s">
        <v>15486</v>
      </c>
      <c r="J2018" s="24" t="s">
        <v>15487</v>
      </c>
      <c r="K2018" s="19"/>
      <c r="L2018" s="19"/>
      <c r="M2018" s="19" t="s">
        <v>110</v>
      </c>
      <c r="N2018" s="19"/>
      <c r="O2018" s="19" t="s">
        <v>371</v>
      </c>
      <c r="P2018" s="19" t="s">
        <v>147</v>
      </c>
      <c r="Q2018" s="25" t="s">
        <v>203</v>
      </c>
      <c r="R2018" s="25">
        <v>19.0</v>
      </c>
      <c r="S2018" s="19" t="s">
        <v>101</v>
      </c>
      <c r="T2018" s="19"/>
      <c r="U2018" s="25"/>
      <c r="V2018" s="25"/>
      <c r="W2018" s="4"/>
      <c r="X2018" s="4"/>
      <c r="Y2018" s="4"/>
      <c r="Z2018" s="4"/>
    </row>
    <row r="2019" ht="15.0" hidden="1" customHeight="1">
      <c r="A2019" s="19" t="s">
        <v>15488</v>
      </c>
      <c r="B2019" s="19" t="s">
        <v>15489</v>
      </c>
      <c r="C2019" s="20" t="s">
        <v>15490</v>
      </c>
      <c r="D2019" s="21" t="s">
        <v>115</v>
      </c>
      <c r="E2019" s="20" t="s">
        <v>89</v>
      </c>
      <c r="F2019" s="21">
        <v>2013.0</v>
      </c>
      <c r="G2019" s="21" t="s">
        <v>15491</v>
      </c>
      <c r="H2019" s="30" t="s">
        <v>15492</v>
      </c>
      <c r="I2019" s="21" t="s">
        <v>15493</v>
      </c>
      <c r="J2019" s="24" t="s">
        <v>15494</v>
      </c>
      <c r="K2019" s="19"/>
      <c r="L2019" s="19"/>
      <c r="M2019" s="19"/>
      <c r="N2019" s="19"/>
      <c r="O2019" s="19"/>
      <c r="P2019" s="19"/>
      <c r="Q2019" s="25"/>
      <c r="R2019" s="25"/>
      <c r="S2019" s="19"/>
      <c r="T2019" s="19"/>
      <c r="U2019" s="25"/>
      <c r="V2019" s="25"/>
      <c r="W2019" s="4"/>
      <c r="X2019" s="4"/>
      <c r="Y2019" s="4"/>
      <c r="Z2019" s="4"/>
    </row>
    <row r="2020" ht="15.0" hidden="1" customHeight="1">
      <c r="A2020" s="19" t="s">
        <v>15495</v>
      </c>
      <c r="B2020" s="19" t="s">
        <v>15496</v>
      </c>
      <c r="C2020" s="20" t="s">
        <v>8974</v>
      </c>
      <c r="D2020" s="20" t="s">
        <v>8974</v>
      </c>
      <c r="E2020" s="20" t="s">
        <v>832</v>
      </c>
      <c r="F2020" s="21">
        <v>2013.0</v>
      </c>
      <c r="G2020" s="21" t="s">
        <v>15497</v>
      </c>
      <c r="H2020" s="23" t="s">
        <v>15498</v>
      </c>
      <c r="I2020" s="21" t="s">
        <v>15499</v>
      </c>
      <c r="J2020" s="24" t="s">
        <v>15500</v>
      </c>
      <c r="K2020" s="19"/>
      <c r="L2020" s="19"/>
      <c r="M2020" s="19" t="s">
        <v>110</v>
      </c>
      <c r="N2020" s="19"/>
      <c r="O2020" s="19" t="s">
        <v>5311</v>
      </c>
      <c r="P2020" s="19" t="s">
        <v>3512</v>
      </c>
      <c r="Q2020" s="25" t="s">
        <v>359</v>
      </c>
      <c r="R2020" s="25">
        <v>148.0</v>
      </c>
      <c r="S2020" s="19" t="s">
        <v>159</v>
      </c>
      <c r="T2020" s="19" t="s">
        <v>7920</v>
      </c>
      <c r="U2020" s="36"/>
      <c r="V2020" s="36">
        <v>43389.0</v>
      </c>
      <c r="W2020" s="4"/>
      <c r="X2020" s="4"/>
      <c r="Y2020" s="4"/>
      <c r="Z2020" s="4"/>
    </row>
    <row r="2021" ht="15.0" hidden="1" customHeight="1">
      <c r="A2021" s="19" t="s">
        <v>9507</v>
      </c>
      <c r="B2021" s="19" t="s">
        <v>15501</v>
      </c>
      <c r="C2021" s="20" t="s">
        <v>13982</v>
      </c>
      <c r="D2021" s="21" t="s">
        <v>261</v>
      </c>
      <c r="E2021" s="32" t="s">
        <v>89</v>
      </c>
      <c r="F2021" s="26"/>
      <c r="G2021" s="26"/>
      <c r="H2021" s="26"/>
      <c r="I2021" s="26"/>
      <c r="J2021" s="19"/>
      <c r="K2021" s="19"/>
      <c r="L2021" s="19"/>
      <c r="M2021" s="19"/>
      <c r="N2021" s="19"/>
      <c r="O2021" s="19"/>
      <c r="P2021" s="19"/>
      <c r="Q2021" s="25"/>
      <c r="R2021" s="25"/>
      <c r="S2021" s="19"/>
      <c r="T2021" s="19"/>
      <c r="U2021" s="25"/>
      <c r="V2021" s="25"/>
      <c r="W2021" s="4"/>
      <c r="X2021" s="4"/>
      <c r="Y2021" s="4"/>
      <c r="Z2021" s="4"/>
    </row>
    <row r="2022" ht="15.0" hidden="1" customHeight="1">
      <c r="A2022" s="19" t="s">
        <v>15502</v>
      </c>
      <c r="B2022" s="19" t="s">
        <v>15503</v>
      </c>
      <c r="C2022" s="20" t="s">
        <v>87</v>
      </c>
      <c r="D2022" s="20" t="s">
        <v>88</v>
      </c>
      <c r="E2022" s="20" t="s">
        <v>89</v>
      </c>
      <c r="F2022" s="21">
        <v>2012.0</v>
      </c>
      <c r="G2022" s="21" t="s">
        <v>15504</v>
      </c>
      <c r="H2022" s="30" t="s">
        <v>15505</v>
      </c>
      <c r="I2022" s="21" t="s">
        <v>15506</v>
      </c>
      <c r="J2022" s="24" t="s">
        <v>15507</v>
      </c>
      <c r="K2022" s="19"/>
      <c r="L2022" s="19"/>
      <c r="M2022" s="19" t="s">
        <v>110</v>
      </c>
      <c r="N2022" s="19"/>
      <c r="O2022" s="19" t="s">
        <v>264</v>
      </c>
      <c r="P2022" s="19" t="s">
        <v>7426</v>
      </c>
      <c r="Q2022" s="25" t="s">
        <v>1025</v>
      </c>
      <c r="R2022" s="25">
        <v>45.0</v>
      </c>
      <c r="S2022" s="19" t="s">
        <v>101</v>
      </c>
      <c r="T2022" s="19"/>
      <c r="U2022" s="25"/>
      <c r="V2022" s="25"/>
      <c r="W2022" s="4"/>
      <c r="X2022" s="4"/>
      <c r="Y2022" s="4"/>
      <c r="Z2022" s="4"/>
    </row>
    <row r="2023" ht="15.0" hidden="1" customHeight="1">
      <c r="A2023" s="19" t="s">
        <v>15508</v>
      </c>
      <c r="B2023" s="21" t="s">
        <v>15509</v>
      </c>
      <c r="C2023" s="20" t="s">
        <v>207</v>
      </c>
      <c r="D2023" s="20" t="s">
        <v>887</v>
      </c>
      <c r="E2023" s="20" t="s">
        <v>89</v>
      </c>
      <c r="F2023" s="21">
        <v>2015.0</v>
      </c>
      <c r="G2023" s="21" t="s">
        <v>15510</v>
      </c>
      <c r="H2023" s="23" t="s">
        <v>15511</v>
      </c>
      <c r="I2023" s="21" t="s">
        <v>15512</v>
      </c>
      <c r="J2023" s="24" t="s">
        <v>15513</v>
      </c>
      <c r="K2023" s="19"/>
      <c r="L2023" s="19"/>
      <c r="M2023" s="19" t="s">
        <v>110</v>
      </c>
      <c r="N2023" s="19"/>
      <c r="O2023" s="19"/>
      <c r="P2023" s="19"/>
      <c r="Q2023" s="25"/>
      <c r="R2023" s="25"/>
      <c r="S2023" s="19" t="s">
        <v>101</v>
      </c>
      <c r="T2023" s="19"/>
      <c r="U2023" s="25"/>
      <c r="V2023" s="25"/>
      <c r="W2023" s="4"/>
      <c r="X2023" s="4"/>
      <c r="Y2023" s="4"/>
      <c r="Z2023" s="4"/>
    </row>
    <row r="2024" ht="15.0" hidden="1" customHeight="1">
      <c r="A2024" s="19" t="s">
        <v>15514</v>
      </c>
      <c r="B2024" s="19" t="s">
        <v>15515</v>
      </c>
      <c r="C2024" s="20" t="s">
        <v>15516</v>
      </c>
      <c r="D2024" s="20" t="s">
        <v>15517</v>
      </c>
      <c r="E2024" s="21" t="s">
        <v>655</v>
      </c>
      <c r="F2024" s="19"/>
      <c r="G2024" s="21" t="s">
        <v>15518</v>
      </c>
      <c r="H2024" s="30" t="s">
        <v>15519</v>
      </c>
      <c r="I2024" s="19"/>
      <c r="J2024" s="19"/>
      <c r="K2024" s="19"/>
      <c r="L2024" s="19"/>
      <c r="M2024" s="19"/>
      <c r="N2024" s="19"/>
      <c r="O2024" s="19"/>
      <c r="P2024" s="19"/>
      <c r="Q2024" s="25"/>
      <c r="R2024" s="25"/>
      <c r="S2024" s="19"/>
      <c r="T2024" s="19"/>
      <c r="U2024" s="25"/>
      <c r="V2024" s="25"/>
      <c r="W2024" s="4"/>
      <c r="X2024" s="4"/>
      <c r="Y2024" s="4"/>
      <c r="Z2024" s="4"/>
    </row>
    <row r="2025" ht="15.0" hidden="1" customHeight="1">
      <c r="A2025" s="19" t="s">
        <v>10802</v>
      </c>
      <c r="B2025" s="19" t="s">
        <v>15520</v>
      </c>
      <c r="C2025" s="20" t="s">
        <v>14749</v>
      </c>
      <c r="D2025" s="26"/>
      <c r="E2025" s="20" t="s">
        <v>832</v>
      </c>
      <c r="F2025" s="26"/>
      <c r="G2025" s="26"/>
      <c r="H2025" s="26"/>
      <c r="I2025" s="26"/>
      <c r="J2025" s="19"/>
      <c r="K2025" s="19"/>
      <c r="L2025" s="19"/>
      <c r="M2025" s="19"/>
      <c r="N2025" s="19"/>
      <c r="O2025" s="19"/>
      <c r="P2025" s="19"/>
      <c r="Q2025" s="25"/>
      <c r="R2025" s="25"/>
      <c r="S2025" s="19"/>
      <c r="T2025" s="19"/>
      <c r="U2025" s="25"/>
      <c r="V2025" s="25"/>
      <c r="W2025" s="4"/>
      <c r="X2025" s="4"/>
      <c r="Y2025" s="4"/>
      <c r="Z2025" s="4"/>
    </row>
    <row r="2026" ht="15.0" hidden="1" customHeight="1">
      <c r="A2026" s="19" t="s">
        <v>15521</v>
      </c>
      <c r="B2026" s="19" t="s">
        <v>15522</v>
      </c>
      <c r="C2026" s="20" t="s">
        <v>4178</v>
      </c>
      <c r="D2026" s="20" t="s">
        <v>920</v>
      </c>
      <c r="E2026" s="20" t="s">
        <v>89</v>
      </c>
      <c r="F2026" s="21">
        <v>2013.0</v>
      </c>
      <c r="G2026" s="21" t="s">
        <v>15523</v>
      </c>
      <c r="H2026" s="23" t="s">
        <v>15524</v>
      </c>
      <c r="I2026" s="21" t="s">
        <v>15525</v>
      </c>
      <c r="J2026" s="24" t="s">
        <v>15526</v>
      </c>
      <c r="K2026" s="19" t="s">
        <v>15527</v>
      </c>
      <c r="L2026" s="24" t="s">
        <v>15528</v>
      </c>
      <c r="M2026" s="19" t="s">
        <v>110</v>
      </c>
      <c r="N2026" s="19"/>
      <c r="O2026" s="19" t="s">
        <v>975</v>
      </c>
      <c r="P2026" s="19" t="s">
        <v>15529</v>
      </c>
      <c r="Q2026" s="25" t="s">
        <v>15530</v>
      </c>
      <c r="R2026" s="25">
        <v>172.0</v>
      </c>
      <c r="S2026" s="19" t="s">
        <v>101</v>
      </c>
      <c r="T2026" s="19"/>
      <c r="U2026" s="25"/>
      <c r="V2026" s="25"/>
      <c r="W2026" s="4"/>
      <c r="X2026" s="4"/>
      <c r="Y2026" s="4"/>
      <c r="Z2026" s="4"/>
    </row>
    <row r="2027" ht="15.0" hidden="1" customHeight="1">
      <c r="A2027" s="19" t="s">
        <v>15531</v>
      </c>
      <c r="B2027" s="19" t="s">
        <v>15531</v>
      </c>
      <c r="C2027" s="20" t="s">
        <v>5682</v>
      </c>
      <c r="D2027" s="20" t="s">
        <v>88</v>
      </c>
      <c r="E2027" s="20" t="s">
        <v>89</v>
      </c>
      <c r="F2027" s="21">
        <v>2016.0</v>
      </c>
      <c r="G2027" s="21" t="s">
        <v>15532</v>
      </c>
      <c r="H2027" s="23" t="s">
        <v>15533</v>
      </c>
      <c r="I2027" s="21" t="s">
        <v>15534</v>
      </c>
      <c r="J2027" s="24" t="s">
        <v>15535</v>
      </c>
      <c r="K2027" s="19"/>
      <c r="L2027" s="19"/>
      <c r="M2027" s="19"/>
      <c r="N2027" s="19"/>
      <c r="O2027" s="19"/>
      <c r="P2027" s="19"/>
      <c r="Q2027" s="25" t="s">
        <v>827</v>
      </c>
      <c r="R2027" s="25">
        <v>45.0</v>
      </c>
      <c r="S2027" s="19"/>
      <c r="T2027" s="19"/>
      <c r="U2027" s="25"/>
      <c r="V2027" s="25"/>
      <c r="W2027" s="4"/>
      <c r="X2027" s="4"/>
      <c r="Y2027" s="4"/>
      <c r="Z2027" s="4"/>
    </row>
    <row r="2028" ht="15.0" hidden="1" customHeight="1">
      <c r="A2028" s="19" t="s">
        <v>15536</v>
      </c>
      <c r="B2028" s="19" t="s">
        <v>15537</v>
      </c>
      <c r="C2028" s="20" t="s">
        <v>388</v>
      </c>
      <c r="D2028" s="66" t="s">
        <v>88</v>
      </c>
      <c r="E2028" s="20" t="s">
        <v>89</v>
      </c>
      <c r="F2028" s="21">
        <v>2009.0</v>
      </c>
      <c r="G2028" s="21" t="s">
        <v>15538</v>
      </c>
      <c r="H2028" s="23" t="s">
        <v>15539</v>
      </c>
      <c r="I2028" s="21" t="s">
        <v>15540</v>
      </c>
      <c r="J2028" s="24" t="s">
        <v>15541</v>
      </c>
      <c r="K2028" s="19"/>
      <c r="L2028" s="19"/>
      <c r="M2028" s="19"/>
      <c r="N2028" s="19"/>
      <c r="O2028" s="19"/>
      <c r="P2028" s="19"/>
      <c r="Q2028" s="25" t="s">
        <v>453</v>
      </c>
      <c r="R2028" s="25"/>
      <c r="S2028" s="19"/>
      <c r="T2028" s="19"/>
      <c r="U2028" s="25"/>
      <c r="V2028" s="25"/>
      <c r="W2028" s="4"/>
      <c r="X2028" s="4"/>
      <c r="Y2028" s="4"/>
      <c r="Z2028" s="4"/>
    </row>
    <row r="2029" ht="15.0" hidden="1" customHeight="1">
      <c r="A2029" s="19" t="s">
        <v>15542</v>
      </c>
      <c r="B2029" s="19" t="s">
        <v>4590</v>
      </c>
      <c r="C2029" s="20" t="s">
        <v>363</v>
      </c>
      <c r="D2029" s="20" t="s">
        <v>364</v>
      </c>
      <c r="E2029" s="20" t="s">
        <v>89</v>
      </c>
      <c r="F2029" s="21">
        <v>2015.0</v>
      </c>
      <c r="G2029" s="21" t="s">
        <v>4591</v>
      </c>
      <c r="H2029" s="23" t="s">
        <v>4592</v>
      </c>
      <c r="I2029" s="21" t="s">
        <v>4593</v>
      </c>
      <c r="J2029" s="24" t="s">
        <v>4594</v>
      </c>
      <c r="K2029" s="19" t="s">
        <v>4595</v>
      </c>
      <c r="L2029" s="24" t="s">
        <v>4596</v>
      </c>
      <c r="M2029" s="19" t="s">
        <v>110</v>
      </c>
      <c r="N2029" s="19"/>
      <c r="O2029" s="19" t="s">
        <v>133</v>
      </c>
      <c r="P2029" s="19" t="s">
        <v>4597</v>
      </c>
      <c r="Q2029" s="25" t="s">
        <v>266</v>
      </c>
      <c r="R2029" s="25">
        <v>48.0</v>
      </c>
      <c r="S2029" s="19" t="s">
        <v>101</v>
      </c>
      <c r="T2029" s="19"/>
      <c r="U2029" s="25"/>
      <c r="V2029" s="25"/>
      <c r="W2029" s="4"/>
      <c r="X2029" s="4"/>
      <c r="Y2029" s="4"/>
      <c r="Z2029" s="4"/>
    </row>
    <row r="2030" ht="15.0" hidden="1" customHeight="1">
      <c r="A2030" s="19" t="s">
        <v>15543</v>
      </c>
      <c r="B2030" s="57"/>
      <c r="C2030" s="57"/>
      <c r="D2030" s="57"/>
      <c r="E2030" s="57"/>
      <c r="F2030" s="26"/>
      <c r="G2030" s="26"/>
      <c r="H2030" s="104" t="s">
        <v>15544</v>
      </c>
      <c r="I2030" s="66" t="s">
        <v>15545</v>
      </c>
      <c r="J2030" s="57"/>
      <c r="K2030" s="57"/>
      <c r="L2030" s="57"/>
      <c r="M2030" s="57" t="s">
        <v>110</v>
      </c>
      <c r="N2030" s="57"/>
      <c r="O2030" s="57" t="s">
        <v>371</v>
      </c>
      <c r="P2030" s="57">
        <v>2000000.0</v>
      </c>
      <c r="Q2030" s="58"/>
      <c r="R2030" s="58"/>
      <c r="S2030" s="57" t="s">
        <v>101</v>
      </c>
      <c r="T2030" s="57"/>
      <c r="U2030" s="58"/>
      <c r="V2030" s="58"/>
      <c r="W2030" s="4"/>
      <c r="X2030" s="4"/>
      <c r="Y2030" s="4"/>
      <c r="Z2030" s="4"/>
    </row>
    <row r="2031" ht="15.0" hidden="1" customHeight="1">
      <c r="A2031" s="19" t="s">
        <v>15546</v>
      </c>
      <c r="B2031" s="19" t="s">
        <v>15547</v>
      </c>
      <c r="C2031" s="20" t="s">
        <v>363</v>
      </c>
      <c r="D2031" s="20" t="s">
        <v>364</v>
      </c>
      <c r="E2031" s="20" t="s">
        <v>89</v>
      </c>
      <c r="F2031" s="21">
        <v>2009.0</v>
      </c>
      <c r="G2031" s="21" t="s">
        <v>15548</v>
      </c>
      <c r="H2031" s="23" t="s">
        <v>15549</v>
      </c>
      <c r="I2031" s="21" t="s">
        <v>15550</v>
      </c>
      <c r="J2031" s="24" t="s">
        <v>15551</v>
      </c>
      <c r="K2031" s="19" t="s">
        <v>15552</v>
      </c>
      <c r="L2031" s="24" t="s">
        <v>15553</v>
      </c>
      <c r="M2031" s="19" t="s">
        <v>110</v>
      </c>
      <c r="N2031" s="19"/>
      <c r="O2031" s="19" t="s">
        <v>1387</v>
      </c>
      <c r="P2031" s="19" t="s">
        <v>12689</v>
      </c>
      <c r="Q2031" s="25" t="s">
        <v>15554</v>
      </c>
      <c r="R2031" s="25">
        <v>702.0</v>
      </c>
      <c r="S2031" s="19" t="s">
        <v>101</v>
      </c>
      <c r="T2031" s="19"/>
      <c r="U2031" s="25"/>
      <c r="V2031" s="25"/>
      <c r="W2031" s="4"/>
      <c r="X2031" s="4"/>
      <c r="Y2031" s="4"/>
      <c r="Z2031" s="4"/>
    </row>
    <row r="2032" ht="15.0" hidden="1" customHeight="1">
      <c r="A2032" s="19" t="s">
        <v>15555</v>
      </c>
      <c r="B2032" s="19" t="s">
        <v>15556</v>
      </c>
      <c r="C2032" s="20" t="s">
        <v>15557</v>
      </c>
      <c r="D2032" s="20" t="s">
        <v>1119</v>
      </c>
      <c r="E2032" s="20" t="s">
        <v>89</v>
      </c>
      <c r="F2032" s="19"/>
      <c r="G2032" s="21" t="s">
        <v>15558</v>
      </c>
      <c r="H2032" s="23" t="s">
        <v>15559</v>
      </c>
      <c r="I2032" s="21" t="s">
        <v>15560</v>
      </c>
      <c r="J2032" s="19"/>
      <c r="K2032" s="19" t="s">
        <v>15561</v>
      </c>
      <c r="L2032" s="19"/>
      <c r="M2032" s="19"/>
      <c r="N2032" s="19"/>
      <c r="O2032" s="19"/>
      <c r="P2032" s="19"/>
      <c r="Q2032" s="25" t="s">
        <v>12517</v>
      </c>
      <c r="R2032" s="25">
        <v>181.0</v>
      </c>
      <c r="S2032" s="19"/>
      <c r="T2032" s="19"/>
      <c r="U2032" s="25"/>
      <c r="V2032" s="25"/>
      <c r="W2032" s="4"/>
      <c r="X2032" s="4"/>
      <c r="Y2032" s="4"/>
      <c r="Z2032" s="4"/>
    </row>
    <row r="2033" ht="15.0" hidden="1" customHeight="1">
      <c r="A2033" s="19" t="s">
        <v>15562</v>
      </c>
      <c r="B2033" s="19" t="s">
        <v>15563</v>
      </c>
      <c r="C2033" s="20" t="s">
        <v>237</v>
      </c>
      <c r="D2033" s="20" t="s">
        <v>88</v>
      </c>
      <c r="E2033" s="20" t="s">
        <v>89</v>
      </c>
      <c r="F2033" s="19"/>
      <c r="G2033" s="21" t="s">
        <v>15564</v>
      </c>
      <c r="H2033" s="23" t="s">
        <v>15565</v>
      </c>
      <c r="I2033" s="21" t="s">
        <v>15566</v>
      </c>
      <c r="J2033" s="24" t="s">
        <v>15567</v>
      </c>
      <c r="K2033" s="19" t="s">
        <v>15568</v>
      </c>
      <c r="L2033" s="24" t="s">
        <v>15569</v>
      </c>
      <c r="M2033" s="19" t="s">
        <v>110</v>
      </c>
      <c r="N2033" s="19"/>
      <c r="O2033" s="19" t="s">
        <v>731</v>
      </c>
      <c r="P2033" s="19" t="s">
        <v>1131</v>
      </c>
      <c r="Q2033" s="25" t="s">
        <v>234</v>
      </c>
      <c r="R2033" s="25">
        <v>30.0</v>
      </c>
      <c r="S2033" s="19" t="s">
        <v>101</v>
      </c>
      <c r="T2033" s="19"/>
      <c r="U2033" s="25"/>
      <c r="V2033" s="25"/>
      <c r="W2033" s="4"/>
      <c r="X2033" s="4"/>
      <c r="Y2033" s="4"/>
      <c r="Z2033" s="4"/>
    </row>
    <row r="2034" ht="15.0" hidden="1" customHeight="1">
      <c r="A2034" s="19" t="s">
        <v>15570</v>
      </c>
      <c r="B2034" s="19" t="s">
        <v>15571</v>
      </c>
      <c r="C2034" s="20" t="s">
        <v>12506</v>
      </c>
      <c r="D2034" s="20" t="s">
        <v>920</v>
      </c>
      <c r="E2034" s="20" t="s">
        <v>89</v>
      </c>
      <c r="F2034" s="19"/>
      <c r="G2034" s="19"/>
      <c r="H2034" s="30" t="s">
        <v>15572</v>
      </c>
      <c r="I2034" s="19"/>
      <c r="J2034" s="19"/>
      <c r="K2034" s="19"/>
      <c r="L2034" s="19"/>
      <c r="M2034" s="19"/>
      <c r="N2034" s="19"/>
      <c r="O2034" s="19"/>
      <c r="P2034" s="19"/>
      <c r="Q2034" s="25"/>
      <c r="R2034" s="25"/>
      <c r="S2034" s="19"/>
      <c r="T2034" s="19"/>
      <c r="U2034" s="25"/>
      <c r="V2034" s="25"/>
      <c r="W2034" s="4"/>
      <c r="X2034" s="4"/>
      <c r="Y2034" s="4"/>
      <c r="Z2034" s="4"/>
    </row>
    <row r="2035" ht="15.0" hidden="1" customHeight="1">
      <c r="A2035" s="19" t="s">
        <v>15573</v>
      </c>
      <c r="B2035" s="19" t="s">
        <v>15574</v>
      </c>
      <c r="C2035" s="20" t="s">
        <v>284</v>
      </c>
      <c r="D2035" s="20" t="s">
        <v>188</v>
      </c>
      <c r="E2035" s="20" t="s">
        <v>89</v>
      </c>
      <c r="F2035" s="37">
        <v>40210.0</v>
      </c>
      <c r="G2035" s="21" t="s">
        <v>15575</v>
      </c>
      <c r="H2035" s="23" t="s">
        <v>15576</v>
      </c>
      <c r="I2035" s="21" t="s">
        <v>15577</v>
      </c>
      <c r="J2035" s="24" t="s">
        <v>15578</v>
      </c>
      <c r="K2035" s="19" t="s">
        <v>15579</v>
      </c>
      <c r="L2035" s="24" t="s">
        <v>15580</v>
      </c>
      <c r="M2035" s="19" t="s">
        <v>110</v>
      </c>
      <c r="N2035" s="19"/>
      <c r="O2035" s="19" t="s">
        <v>244</v>
      </c>
      <c r="P2035" s="19" t="s">
        <v>453</v>
      </c>
      <c r="Q2035" s="25" t="s">
        <v>4143</v>
      </c>
      <c r="R2035" s="25" t="s">
        <v>112</v>
      </c>
      <c r="S2035" s="19" t="s">
        <v>101</v>
      </c>
      <c r="T2035" s="21" t="s">
        <v>15581</v>
      </c>
      <c r="U2035" s="25"/>
      <c r="V2035" s="25"/>
      <c r="W2035" s="4"/>
      <c r="X2035" s="4"/>
      <c r="Y2035" s="4"/>
      <c r="Z2035" s="4"/>
    </row>
    <row r="2036" ht="15.0" hidden="1" customHeight="1">
      <c r="A2036" s="19" t="s">
        <v>15582</v>
      </c>
      <c r="B2036" s="19" t="s">
        <v>15582</v>
      </c>
      <c r="C2036" s="19"/>
      <c r="D2036" s="19"/>
      <c r="E2036" s="19"/>
      <c r="F2036" s="26"/>
      <c r="G2036" s="26"/>
      <c r="H2036" s="93" t="s">
        <v>15583</v>
      </c>
      <c r="I2036" s="26"/>
      <c r="J2036" s="19"/>
      <c r="K2036" s="19"/>
      <c r="L2036" s="19"/>
      <c r="M2036" s="19"/>
      <c r="N2036" s="19"/>
      <c r="O2036" s="19"/>
      <c r="P2036" s="19"/>
      <c r="Q2036" s="25"/>
      <c r="R2036" s="25"/>
      <c r="S2036" s="19"/>
      <c r="T2036" s="19"/>
      <c r="U2036" s="25"/>
      <c r="V2036" s="25"/>
      <c r="W2036" s="4"/>
      <c r="X2036" s="4"/>
      <c r="Y2036" s="4"/>
      <c r="Z2036" s="4"/>
    </row>
    <row r="2037" ht="15.0" hidden="1" customHeight="1">
      <c r="A2037" s="19" t="s">
        <v>15584</v>
      </c>
      <c r="B2037" s="19" t="s">
        <v>15585</v>
      </c>
      <c r="C2037" s="20" t="s">
        <v>340</v>
      </c>
      <c r="D2037" s="20" t="s">
        <v>88</v>
      </c>
      <c r="E2037" s="20" t="s">
        <v>89</v>
      </c>
      <c r="F2037" s="22">
        <v>40391.0</v>
      </c>
      <c r="G2037" s="21" t="s">
        <v>15586</v>
      </c>
      <c r="H2037" s="23" t="s">
        <v>15587</v>
      </c>
      <c r="I2037" s="21" t="s">
        <v>15588</v>
      </c>
      <c r="J2037" s="24" t="s">
        <v>15589</v>
      </c>
      <c r="K2037" s="19" t="s">
        <v>15590</v>
      </c>
      <c r="L2037" s="24" t="s">
        <v>15472</v>
      </c>
      <c r="M2037" s="19" t="s">
        <v>110</v>
      </c>
      <c r="N2037" s="19"/>
      <c r="O2037" s="19" t="s">
        <v>591</v>
      </c>
      <c r="P2037" s="19" t="s">
        <v>3475</v>
      </c>
      <c r="Q2037" s="25" t="s">
        <v>15591</v>
      </c>
      <c r="R2037" s="25" t="s">
        <v>465</v>
      </c>
      <c r="S2037" s="19" t="s">
        <v>159</v>
      </c>
      <c r="T2037" s="19" t="s">
        <v>15592</v>
      </c>
      <c r="U2037" s="25"/>
      <c r="V2037" s="25" t="s">
        <v>15593</v>
      </c>
      <c r="W2037" s="4"/>
      <c r="X2037" s="4"/>
      <c r="Y2037" s="4"/>
      <c r="Z2037" s="4"/>
    </row>
    <row r="2038" ht="15.0" hidden="1" customHeight="1">
      <c r="A2038" s="21" t="s">
        <v>15594</v>
      </c>
      <c r="B2038" s="19" t="s">
        <v>15595</v>
      </c>
      <c r="C2038" s="20" t="s">
        <v>2206</v>
      </c>
      <c r="D2038" s="20" t="s">
        <v>88</v>
      </c>
      <c r="E2038" s="20" t="s">
        <v>89</v>
      </c>
      <c r="F2038" s="22">
        <v>41954.0</v>
      </c>
      <c r="G2038" s="21" t="s">
        <v>15596</v>
      </c>
      <c r="H2038" s="23" t="s">
        <v>15597</v>
      </c>
      <c r="I2038" s="21" t="s">
        <v>15598</v>
      </c>
      <c r="J2038" s="24" t="s">
        <v>15599</v>
      </c>
      <c r="K2038" s="19" t="s">
        <v>15600</v>
      </c>
      <c r="L2038" s="24" t="s">
        <v>15601</v>
      </c>
      <c r="M2038" s="19" t="s">
        <v>110</v>
      </c>
      <c r="N2038" s="19"/>
      <c r="O2038" s="19" t="s">
        <v>731</v>
      </c>
      <c r="P2038" s="19" t="s">
        <v>15602</v>
      </c>
      <c r="Q2038" s="25" t="s">
        <v>453</v>
      </c>
      <c r="R2038" s="25"/>
      <c r="S2038" s="19" t="s">
        <v>159</v>
      </c>
      <c r="T2038" s="19" t="s">
        <v>1026</v>
      </c>
      <c r="U2038" s="36"/>
      <c r="V2038" s="36">
        <v>42964.0</v>
      </c>
      <c r="W2038" s="4"/>
      <c r="X2038" s="4"/>
      <c r="Y2038" s="4"/>
      <c r="Z2038" s="4"/>
    </row>
    <row r="2039" ht="15.0" hidden="1" customHeight="1">
      <c r="A2039" s="19" t="s">
        <v>15603</v>
      </c>
      <c r="B2039" s="19" t="s">
        <v>15604</v>
      </c>
      <c r="C2039" s="20" t="s">
        <v>437</v>
      </c>
      <c r="D2039" s="20" t="s">
        <v>88</v>
      </c>
      <c r="E2039" s="20" t="s">
        <v>89</v>
      </c>
      <c r="F2039" s="40">
        <v>35323.0</v>
      </c>
      <c r="G2039" s="21" t="s">
        <v>15605</v>
      </c>
      <c r="H2039" s="23" t="s">
        <v>15606</v>
      </c>
      <c r="I2039" s="21" t="s">
        <v>9035</v>
      </c>
      <c r="J2039" s="19"/>
      <c r="K2039" s="19" t="s">
        <v>15607</v>
      </c>
      <c r="L2039" s="24" t="s">
        <v>15608</v>
      </c>
      <c r="M2039" s="19" t="s">
        <v>110</v>
      </c>
      <c r="N2039" s="19"/>
      <c r="O2039" s="19"/>
      <c r="P2039" s="19"/>
      <c r="Q2039" s="25" t="s">
        <v>1966</v>
      </c>
      <c r="R2039" s="29">
        <v>8000.0</v>
      </c>
      <c r="S2039" s="19" t="s">
        <v>101</v>
      </c>
      <c r="T2039" s="19"/>
      <c r="U2039" s="25"/>
      <c r="V2039" s="25"/>
      <c r="W2039" s="4"/>
      <c r="X2039" s="4"/>
      <c r="Y2039" s="4"/>
      <c r="Z2039" s="4"/>
    </row>
    <row r="2040" ht="15.0" hidden="1" customHeight="1">
      <c r="A2040" s="19" t="s">
        <v>15609</v>
      </c>
      <c r="B2040" s="19" t="s">
        <v>15610</v>
      </c>
      <c r="C2040" s="21" t="s">
        <v>15611</v>
      </c>
      <c r="D2040" s="20"/>
      <c r="E2040" s="21" t="s">
        <v>15612</v>
      </c>
      <c r="F2040" s="19"/>
      <c r="G2040" s="21" t="s">
        <v>15613</v>
      </c>
      <c r="H2040" s="23" t="s">
        <v>15614</v>
      </c>
      <c r="I2040" s="21" t="s">
        <v>15615</v>
      </c>
      <c r="J2040" s="24" t="s">
        <v>15616</v>
      </c>
      <c r="K2040" s="19"/>
      <c r="L2040" s="19"/>
      <c r="M2040" s="19"/>
      <c r="N2040" s="19"/>
      <c r="O2040" s="19"/>
      <c r="P2040" s="19"/>
      <c r="Q2040" s="25"/>
      <c r="R2040" s="25"/>
      <c r="S2040" s="19"/>
      <c r="T2040" s="19"/>
      <c r="U2040" s="25"/>
      <c r="V2040" s="25"/>
      <c r="W2040" s="4"/>
      <c r="X2040" s="4"/>
      <c r="Y2040" s="4"/>
      <c r="Z2040" s="4"/>
    </row>
    <row r="2041" ht="15.0" hidden="1" customHeight="1">
      <c r="A2041" s="19" t="s">
        <v>15617</v>
      </c>
      <c r="B2041" s="19" t="s">
        <v>15617</v>
      </c>
      <c r="C2041" s="19"/>
      <c r="D2041" s="19"/>
      <c r="E2041" s="19"/>
      <c r="F2041" s="19"/>
      <c r="G2041" s="21" t="s">
        <v>15618</v>
      </c>
      <c r="H2041" s="19"/>
      <c r="I2041" s="19"/>
      <c r="J2041" s="19"/>
      <c r="K2041" s="19"/>
      <c r="L2041" s="19"/>
      <c r="M2041" s="19"/>
      <c r="N2041" s="19"/>
      <c r="O2041" s="19"/>
      <c r="P2041" s="19"/>
      <c r="Q2041" s="25"/>
      <c r="R2041" s="25"/>
      <c r="S2041" s="19"/>
      <c r="T2041" s="19"/>
      <c r="U2041" s="25"/>
      <c r="V2041" s="25"/>
      <c r="W2041" s="4"/>
      <c r="X2041" s="4"/>
      <c r="Y2041" s="4"/>
      <c r="Z2041" s="4"/>
    </row>
    <row r="2042" ht="15.0" hidden="1" customHeight="1">
      <c r="A2042" s="19" t="s">
        <v>15619</v>
      </c>
      <c r="B2042" s="19" t="s">
        <v>15620</v>
      </c>
      <c r="C2042" s="20" t="s">
        <v>2543</v>
      </c>
      <c r="D2042" s="20" t="s">
        <v>1119</v>
      </c>
      <c r="E2042" s="20" t="s">
        <v>89</v>
      </c>
      <c r="F2042" s="57"/>
      <c r="G2042" s="55" t="s">
        <v>15621</v>
      </c>
      <c r="H2042" s="56" t="s">
        <v>15622</v>
      </c>
      <c r="I2042" s="55" t="s">
        <v>15623</v>
      </c>
      <c r="J2042" s="24" t="s">
        <v>15624</v>
      </c>
      <c r="K2042" s="19"/>
      <c r="L2042" s="19"/>
      <c r="M2042" s="19" t="s">
        <v>110</v>
      </c>
      <c r="N2042" s="19"/>
      <c r="O2042" s="19"/>
      <c r="P2042" s="19"/>
      <c r="Q2042" s="25" t="s">
        <v>147</v>
      </c>
      <c r="R2042" s="25">
        <v>30.0</v>
      </c>
      <c r="S2042" s="19" t="s">
        <v>101</v>
      </c>
      <c r="T2042" s="19"/>
      <c r="U2042" s="25"/>
      <c r="V2042" s="25"/>
      <c r="W2042" s="4"/>
      <c r="X2042" s="4"/>
      <c r="Y2042" s="4"/>
      <c r="Z2042" s="4"/>
    </row>
    <row r="2043" ht="15.0" hidden="1" customHeight="1">
      <c r="A2043" s="19" t="s">
        <v>495</v>
      </c>
      <c r="B2043" s="19" t="s">
        <v>15625</v>
      </c>
      <c r="C2043" s="20" t="s">
        <v>15626</v>
      </c>
      <c r="D2043" s="20" t="s">
        <v>494</v>
      </c>
      <c r="E2043" s="20" t="s">
        <v>105</v>
      </c>
      <c r="F2043" s="21">
        <v>1872.0</v>
      </c>
      <c r="G2043" s="21" t="s">
        <v>15627</v>
      </c>
      <c r="H2043" s="23" t="s">
        <v>15628</v>
      </c>
      <c r="I2043" s="19"/>
      <c r="J2043" s="19" t="s">
        <v>15629</v>
      </c>
      <c r="K2043" s="19"/>
      <c r="L2043" s="19"/>
      <c r="M2043" s="19" t="s">
        <v>110</v>
      </c>
      <c r="N2043" s="19"/>
      <c r="O2043" s="19"/>
      <c r="P2043" s="19"/>
      <c r="Q2043" s="25" t="s">
        <v>15630</v>
      </c>
      <c r="R2043" s="29">
        <v>53535.0</v>
      </c>
      <c r="S2043" s="19" t="s">
        <v>101</v>
      </c>
      <c r="T2043" s="19"/>
      <c r="U2043" s="25"/>
      <c r="V2043" s="25"/>
      <c r="W2043" s="4"/>
      <c r="X2043" s="4"/>
      <c r="Y2043" s="4"/>
      <c r="Z2043" s="4"/>
    </row>
    <row r="2044" ht="15.0" hidden="1" customHeight="1">
      <c r="A2044" s="19" t="s">
        <v>15631</v>
      </c>
      <c r="B2044" s="19" t="s">
        <v>15631</v>
      </c>
      <c r="C2044" s="19"/>
      <c r="D2044" s="19"/>
      <c r="E2044" s="19"/>
      <c r="F2044" s="19"/>
      <c r="G2044" s="19"/>
      <c r="H2044" s="23" t="s">
        <v>15632</v>
      </c>
      <c r="I2044" s="19"/>
      <c r="J2044" s="19"/>
      <c r="K2044" s="19"/>
      <c r="L2044" s="19"/>
      <c r="M2044" s="19"/>
      <c r="N2044" s="19"/>
      <c r="O2044" s="19"/>
      <c r="P2044" s="19"/>
      <c r="Q2044" s="25"/>
      <c r="R2044" s="25"/>
      <c r="S2044" s="19"/>
      <c r="T2044" s="19"/>
      <c r="U2044" s="25"/>
      <c r="V2044" s="25"/>
      <c r="W2044" s="4"/>
      <c r="X2044" s="4"/>
      <c r="Y2044" s="4"/>
      <c r="Z2044" s="4"/>
    </row>
    <row r="2045" ht="15.0" hidden="1" customHeight="1">
      <c r="A2045" s="21" t="s">
        <v>15633</v>
      </c>
      <c r="B2045" s="21" t="s">
        <v>15634</v>
      </c>
      <c r="C2045" s="21" t="s">
        <v>87</v>
      </c>
      <c r="D2045" s="21" t="s">
        <v>88</v>
      </c>
      <c r="E2045" s="21" t="s">
        <v>89</v>
      </c>
      <c r="F2045" s="21"/>
      <c r="G2045" s="21"/>
      <c r="H2045" s="49" t="s">
        <v>15635</v>
      </c>
      <c r="I2045" s="21" t="s">
        <v>15636</v>
      </c>
      <c r="J2045" s="19"/>
      <c r="K2045" s="19"/>
      <c r="L2045" s="19"/>
      <c r="M2045" s="19"/>
      <c r="N2045" s="19"/>
      <c r="O2045" s="19"/>
      <c r="P2045" s="19"/>
      <c r="Q2045" s="25"/>
      <c r="R2045" s="25"/>
      <c r="S2045" s="19"/>
      <c r="T2045" s="19"/>
      <c r="U2045" s="25"/>
      <c r="V2045" s="25"/>
      <c r="W2045" s="4"/>
      <c r="X2045" s="4"/>
      <c r="Y2045" s="4"/>
      <c r="Z2045" s="4"/>
    </row>
    <row r="2046" ht="15.0" hidden="1" customHeight="1">
      <c r="A2046" s="19" t="s">
        <v>15637</v>
      </c>
      <c r="B2046" s="19" t="s">
        <v>15638</v>
      </c>
      <c r="C2046" s="20" t="s">
        <v>15639</v>
      </c>
      <c r="D2046" s="20" t="s">
        <v>115</v>
      </c>
      <c r="E2046" s="20" t="s">
        <v>89</v>
      </c>
      <c r="F2046" s="21">
        <v>1997.0</v>
      </c>
      <c r="G2046" s="21" t="s">
        <v>15640</v>
      </c>
      <c r="H2046" s="30" t="s">
        <v>15641</v>
      </c>
      <c r="I2046" s="19"/>
      <c r="J2046" s="19"/>
      <c r="K2046" s="19"/>
      <c r="L2046" s="19"/>
      <c r="M2046" s="19"/>
      <c r="N2046" s="19"/>
      <c r="O2046" s="19"/>
      <c r="P2046" s="19"/>
      <c r="Q2046" s="25"/>
      <c r="R2046" s="25"/>
      <c r="S2046" s="19"/>
      <c r="T2046" s="19"/>
      <c r="U2046" s="25"/>
      <c r="V2046" s="25"/>
      <c r="W2046" s="4"/>
      <c r="X2046" s="4"/>
      <c r="Y2046" s="4"/>
      <c r="Z2046" s="4"/>
    </row>
    <row r="2047" ht="15.0" hidden="1" customHeight="1">
      <c r="A2047" s="21" t="s">
        <v>15642</v>
      </c>
      <c r="B2047" s="19"/>
      <c r="C2047" s="20"/>
      <c r="D2047" s="20"/>
      <c r="E2047" s="20"/>
      <c r="F2047" s="21"/>
      <c r="G2047" s="21"/>
      <c r="H2047" s="23" t="s">
        <v>15643</v>
      </c>
      <c r="I2047" s="21"/>
      <c r="J2047" s="19"/>
      <c r="K2047" s="19"/>
      <c r="L2047" s="19"/>
      <c r="M2047" s="19"/>
      <c r="N2047" s="19"/>
      <c r="O2047" s="19"/>
      <c r="P2047" s="19"/>
      <c r="Q2047" s="25"/>
      <c r="R2047" s="25"/>
      <c r="S2047" s="19"/>
      <c r="T2047" s="19"/>
      <c r="U2047" s="25"/>
      <c r="V2047" s="25"/>
      <c r="W2047" s="4"/>
      <c r="X2047" s="4"/>
      <c r="Y2047" s="4"/>
      <c r="Z2047" s="4"/>
    </row>
    <row r="2048" ht="15.0" hidden="1" customHeight="1">
      <c r="A2048" s="19" t="s">
        <v>15644</v>
      </c>
      <c r="B2048" s="19"/>
      <c r="C2048" s="19"/>
      <c r="D2048" s="19"/>
      <c r="E2048" s="19"/>
      <c r="F2048" s="26"/>
      <c r="G2048" s="26"/>
      <c r="H2048" s="104" t="s">
        <v>15645</v>
      </c>
      <c r="I2048" s="26"/>
      <c r="J2048" s="19"/>
      <c r="K2048" s="19"/>
      <c r="L2048" s="19"/>
      <c r="M2048" s="19"/>
      <c r="N2048" s="19"/>
      <c r="O2048" s="19"/>
      <c r="P2048" s="19"/>
      <c r="Q2048" s="25"/>
      <c r="R2048" s="25"/>
      <c r="S2048" s="19"/>
      <c r="T2048" s="19"/>
      <c r="U2048" s="25"/>
      <c r="V2048" s="25"/>
      <c r="W2048" s="4"/>
      <c r="X2048" s="4"/>
      <c r="Y2048" s="4"/>
      <c r="Z2048" s="4"/>
    </row>
    <row r="2049" ht="15.0" hidden="1" customHeight="1">
      <c r="A2049" s="21" t="s">
        <v>15646</v>
      </c>
      <c r="B2049" s="19"/>
      <c r="C2049" s="26"/>
      <c r="D2049" s="19"/>
      <c r="E2049" s="20"/>
      <c r="F2049" s="21"/>
      <c r="G2049" s="21"/>
      <c r="H2049" s="49" t="s">
        <v>15647</v>
      </c>
      <c r="I2049" s="21"/>
      <c r="J2049" s="19"/>
      <c r="K2049" s="19"/>
      <c r="L2049" s="19"/>
      <c r="M2049" s="19"/>
      <c r="N2049" s="19"/>
      <c r="O2049" s="19"/>
      <c r="P2049" s="19"/>
      <c r="Q2049" s="25"/>
      <c r="R2049" s="25"/>
      <c r="S2049" s="19"/>
      <c r="T2049" s="19"/>
      <c r="U2049" s="25"/>
      <c r="V2049" s="25"/>
      <c r="W2049" s="4"/>
      <c r="X2049" s="4"/>
      <c r="Y2049" s="4"/>
      <c r="Z2049" s="4"/>
    </row>
    <row r="2050" ht="15.0" hidden="1" customHeight="1">
      <c r="A2050" s="21" t="s">
        <v>15648</v>
      </c>
      <c r="B2050" s="19"/>
      <c r="C2050" s="26"/>
      <c r="D2050" s="21"/>
      <c r="E2050" s="21" t="s">
        <v>3982</v>
      </c>
      <c r="F2050" s="26"/>
      <c r="G2050" s="26"/>
      <c r="H2050" s="26"/>
      <c r="I2050" s="26"/>
      <c r="J2050" s="19"/>
      <c r="K2050" s="19"/>
      <c r="L2050" s="19"/>
      <c r="M2050" s="19"/>
      <c r="N2050" s="19"/>
      <c r="O2050" s="19"/>
      <c r="P2050" s="19"/>
      <c r="Q2050" s="25"/>
      <c r="R2050" s="25"/>
      <c r="S2050" s="19"/>
      <c r="T2050" s="19"/>
      <c r="U2050" s="25"/>
      <c r="V2050" s="25"/>
      <c r="W2050" s="4"/>
      <c r="X2050" s="4"/>
      <c r="Y2050" s="4"/>
      <c r="Z2050" s="4"/>
    </row>
    <row r="2051" ht="15.0" hidden="1" customHeight="1">
      <c r="A2051" s="49" t="s">
        <v>1423</v>
      </c>
      <c r="B2051" s="19"/>
      <c r="C2051" s="21" t="s">
        <v>3629</v>
      </c>
      <c r="D2051" s="21" t="s">
        <v>188</v>
      </c>
      <c r="E2051" s="21" t="s">
        <v>89</v>
      </c>
      <c r="F2051" s="21"/>
      <c r="G2051" s="21"/>
      <c r="H2051" s="23" t="s">
        <v>15649</v>
      </c>
      <c r="I2051" s="21" t="s">
        <v>15650</v>
      </c>
      <c r="J2051" s="23" t="s">
        <v>15651</v>
      </c>
      <c r="K2051" s="19"/>
      <c r="L2051" s="19"/>
      <c r="M2051" s="19"/>
      <c r="N2051" s="19"/>
      <c r="O2051" s="19"/>
      <c r="P2051" s="19"/>
      <c r="Q2051" s="25"/>
      <c r="R2051" s="25"/>
      <c r="S2051" s="21"/>
      <c r="T2051" s="21"/>
      <c r="U2051" s="38"/>
      <c r="V2051" s="38"/>
      <c r="W2051" s="4"/>
      <c r="X2051" s="4"/>
      <c r="Y2051" s="4"/>
      <c r="Z2051" s="4"/>
    </row>
    <row r="2052" ht="15.0" hidden="1" customHeight="1">
      <c r="A2052" s="21" t="s">
        <v>15652</v>
      </c>
      <c r="B2052" s="19"/>
      <c r="C2052" s="20"/>
      <c r="D2052" s="20"/>
      <c r="E2052" s="20"/>
      <c r="F2052" s="21"/>
      <c r="G2052" s="21"/>
      <c r="H2052" s="49" t="s">
        <v>15653</v>
      </c>
      <c r="I2052" s="21"/>
      <c r="J2052" s="19"/>
      <c r="K2052" s="19"/>
      <c r="L2052" s="19"/>
      <c r="M2052" s="19"/>
      <c r="N2052" s="19"/>
      <c r="O2052" s="19"/>
      <c r="P2052" s="19"/>
      <c r="Q2052" s="25"/>
      <c r="R2052" s="39"/>
      <c r="S2052" s="19"/>
      <c r="T2052" s="19"/>
      <c r="U2052" s="25"/>
      <c r="V2052" s="25"/>
      <c r="W2052" s="4"/>
      <c r="X2052" s="4"/>
      <c r="Y2052" s="4"/>
      <c r="Z2052" s="4"/>
    </row>
    <row r="2053" ht="15.0" hidden="1" customHeight="1">
      <c r="A2053" s="19" t="s">
        <v>15654</v>
      </c>
      <c r="B2053" s="19" t="s">
        <v>15655</v>
      </c>
      <c r="C2053" s="20" t="s">
        <v>4080</v>
      </c>
      <c r="D2053" s="20" t="s">
        <v>88</v>
      </c>
      <c r="E2053" s="20" t="s">
        <v>89</v>
      </c>
      <c r="F2053" s="21">
        <v>2014.0</v>
      </c>
      <c r="G2053" s="21" t="s">
        <v>15656</v>
      </c>
      <c r="H2053" s="23" t="s">
        <v>15657</v>
      </c>
      <c r="I2053" s="21" t="s">
        <v>15658</v>
      </c>
      <c r="J2053" s="24" t="s">
        <v>15659</v>
      </c>
      <c r="K2053" s="19"/>
      <c r="L2053" s="19"/>
      <c r="M2053" s="19" t="s">
        <v>110</v>
      </c>
      <c r="N2053" s="19"/>
      <c r="O2053" s="19" t="s">
        <v>264</v>
      </c>
      <c r="P2053" s="19"/>
      <c r="Q2053" s="25" t="s">
        <v>2471</v>
      </c>
      <c r="R2053" s="25">
        <v>36.0</v>
      </c>
      <c r="S2053" s="19" t="s">
        <v>101</v>
      </c>
      <c r="T2053" s="19"/>
      <c r="U2053" s="25"/>
      <c r="V2053" s="25"/>
      <c r="W2053" s="4"/>
      <c r="X2053" s="4"/>
      <c r="Y2053" s="4"/>
      <c r="Z2053" s="4"/>
    </row>
    <row r="2054" ht="15.0" hidden="1" customHeight="1">
      <c r="A2054" s="21" t="s">
        <v>15660</v>
      </c>
      <c r="B2054" s="19"/>
      <c r="C2054" s="21" t="s">
        <v>138</v>
      </c>
      <c r="D2054" s="20"/>
      <c r="E2054" s="20"/>
      <c r="F2054" s="21"/>
      <c r="G2054" s="21"/>
      <c r="H2054" s="21"/>
      <c r="I2054" s="21"/>
      <c r="J2054" s="19"/>
      <c r="K2054" s="19"/>
      <c r="L2054" s="19"/>
      <c r="M2054" s="19"/>
      <c r="N2054" s="19"/>
      <c r="O2054" s="19"/>
      <c r="P2054" s="19"/>
      <c r="Q2054" s="25"/>
      <c r="R2054" s="25"/>
      <c r="S2054" s="19"/>
      <c r="T2054" s="19"/>
      <c r="U2054" s="25"/>
      <c r="V2054" s="25"/>
      <c r="W2054" s="4"/>
      <c r="X2054" s="4"/>
      <c r="Y2054" s="4"/>
      <c r="Z2054" s="4"/>
    </row>
    <row r="2055" ht="15.0" hidden="1" customHeight="1">
      <c r="A2055" s="19" t="s">
        <v>15661</v>
      </c>
      <c r="B2055" s="19" t="s">
        <v>15662</v>
      </c>
      <c r="C2055" s="20" t="s">
        <v>15663</v>
      </c>
      <c r="D2055" s="20" t="s">
        <v>15664</v>
      </c>
      <c r="E2055" s="20" t="s">
        <v>15665</v>
      </c>
      <c r="F2055" s="22">
        <v>32736.0</v>
      </c>
      <c r="G2055" s="21" t="s">
        <v>15666</v>
      </c>
      <c r="H2055" s="23" t="s">
        <v>15667</v>
      </c>
      <c r="I2055" s="21" t="s">
        <v>15668</v>
      </c>
      <c r="J2055" s="24" t="s">
        <v>15669</v>
      </c>
      <c r="K2055" s="19" t="s">
        <v>15670</v>
      </c>
      <c r="L2055" s="24" t="s">
        <v>15671</v>
      </c>
      <c r="M2055" s="19" t="s">
        <v>110</v>
      </c>
      <c r="N2055" s="19"/>
      <c r="O2055" s="19"/>
      <c r="P2055" s="19"/>
      <c r="Q2055" s="25" t="s">
        <v>15672</v>
      </c>
      <c r="R2055" s="29">
        <v>1500.0</v>
      </c>
      <c r="S2055" s="19" t="s">
        <v>101</v>
      </c>
      <c r="T2055" s="19"/>
      <c r="U2055" s="25"/>
      <c r="V2055" s="25"/>
      <c r="W2055" s="4"/>
      <c r="X2055" s="4"/>
      <c r="Y2055" s="4"/>
      <c r="Z2055" s="4"/>
    </row>
    <row r="2056" ht="15.0" hidden="1" customHeight="1">
      <c r="A2056" s="19" t="s">
        <v>15673</v>
      </c>
      <c r="B2056" s="19"/>
      <c r="C2056" s="20"/>
      <c r="D2056" s="20"/>
      <c r="E2056" s="20"/>
      <c r="F2056" s="21"/>
      <c r="G2056" s="21"/>
      <c r="H2056" s="23" t="s">
        <v>15674</v>
      </c>
      <c r="I2056" s="21"/>
      <c r="J2056" s="19"/>
      <c r="K2056" s="19"/>
      <c r="L2056" s="19"/>
      <c r="M2056" s="19"/>
      <c r="N2056" s="19"/>
      <c r="O2056" s="19"/>
      <c r="P2056" s="19"/>
      <c r="Q2056" s="25"/>
      <c r="R2056" s="25"/>
      <c r="S2056" s="19"/>
      <c r="T2056" s="19"/>
      <c r="U2056" s="25"/>
      <c r="V2056" s="25"/>
      <c r="W2056" s="4"/>
      <c r="X2056" s="4"/>
      <c r="Y2056" s="4"/>
      <c r="Z2056" s="4"/>
    </row>
    <row r="2057" ht="15.0" hidden="1" customHeight="1">
      <c r="A2057" s="21" t="s">
        <v>15675</v>
      </c>
      <c r="B2057" s="19"/>
      <c r="C2057" s="20"/>
      <c r="D2057" s="20"/>
      <c r="E2057" s="20"/>
      <c r="F2057" s="22"/>
      <c r="G2057" s="21"/>
      <c r="H2057" s="49" t="s">
        <v>15676</v>
      </c>
      <c r="I2057" s="21"/>
      <c r="J2057" s="19"/>
      <c r="K2057" s="19"/>
      <c r="L2057" s="19"/>
      <c r="M2057" s="19"/>
      <c r="N2057" s="19"/>
      <c r="O2057" s="19"/>
      <c r="P2057" s="19"/>
      <c r="Q2057" s="25"/>
      <c r="R2057" s="25"/>
      <c r="S2057" s="19"/>
      <c r="T2057" s="19"/>
      <c r="U2057" s="59"/>
      <c r="V2057" s="59"/>
      <c r="W2057" s="4"/>
      <c r="X2057" s="4"/>
      <c r="Y2057" s="4"/>
      <c r="Z2057" s="4"/>
    </row>
    <row r="2058" ht="15.0" hidden="1" customHeight="1">
      <c r="A2058" s="21" t="s">
        <v>15677</v>
      </c>
      <c r="B2058" s="19"/>
      <c r="C2058" s="21" t="s">
        <v>138</v>
      </c>
      <c r="D2058" s="20"/>
      <c r="E2058" s="21" t="s">
        <v>140</v>
      </c>
      <c r="F2058" s="21"/>
      <c r="G2058" s="21"/>
      <c r="H2058" s="49" t="s">
        <v>15678</v>
      </c>
      <c r="I2058" s="21"/>
      <c r="J2058" s="19"/>
      <c r="K2058" s="19"/>
      <c r="L2058" s="19"/>
      <c r="M2058" s="19"/>
      <c r="N2058" s="19"/>
      <c r="O2058" s="19"/>
      <c r="P2058" s="19"/>
      <c r="Q2058" s="25"/>
      <c r="R2058" s="29"/>
      <c r="S2058" s="19"/>
      <c r="T2058" s="19"/>
      <c r="U2058" s="25"/>
      <c r="V2058" s="25"/>
      <c r="W2058" s="4"/>
      <c r="X2058" s="4"/>
      <c r="Y2058" s="4"/>
      <c r="Z2058" s="4"/>
    </row>
  </sheetData>
  <autoFilter ref="$A$1:$V$2058">
    <filterColumn colId="12">
      <filters>
        <filter val="Public"/>
      </filters>
    </filterColumn>
    <sortState ref="A1:V2058">
      <sortCondition ref="A1:A2058"/>
      <sortCondition descending="1" ref="S1:S2058"/>
      <sortCondition ref="B1:B2058"/>
      <sortCondition ref="E1:E2058"/>
      <sortCondition descending="1" ref="F1:F2058"/>
      <sortCondition ref="D1:D2058"/>
    </sortState>
  </autoFilter>
  <dataValidations>
    <dataValidation type="list" allowBlank="1" sqref="S2:S240 S242:S272 S274:S1021 S1023:S1229 S1231:S1662 S1664:S1671 S1673:S1880 S1883:S1986 S1988:S2029 S2031:S2058">
      <formula1>"Yes,No"</formula1>
    </dataValidation>
    <dataValidation type="list" allowBlank="1" sqref="M2:M240 M242:M272 M274:M1021 M1023:M1229 M1231:M1662 M1664:M1671 M1673:M1880 M1883:M1986 M1988:M2029 M2031:M2058">
      <formula1>"Private,Public"</formula1>
    </dataValidation>
  </dataValidations>
  <hyperlinks>
    <hyperlink r:id="rId2" ref="H2"/>
    <hyperlink r:id="rId3" ref="J2"/>
    <hyperlink r:id="rId4" ref="L2"/>
    <hyperlink r:id="rId5" ref="H3"/>
    <hyperlink r:id="rId6" ref="J3"/>
    <hyperlink r:id="rId7" ref="H4"/>
    <hyperlink r:id="rId8" ref="J4"/>
    <hyperlink r:id="rId9" ref="L4"/>
    <hyperlink r:id="rId10" ref="H5"/>
    <hyperlink r:id="rId11" ref="J5"/>
    <hyperlink r:id="rId12" ref="L5"/>
    <hyperlink r:id="rId13" ref="H6"/>
    <hyperlink r:id="rId14" ref="J6"/>
    <hyperlink r:id="rId15" ref="L6"/>
    <hyperlink r:id="rId16" ref="H7"/>
    <hyperlink r:id="rId17" ref="J7"/>
    <hyperlink r:id="rId18" ref="L7"/>
    <hyperlink r:id="rId19" ref="H8"/>
    <hyperlink r:id="rId20" ref="J8"/>
    <hyperlink r:id="rId21" ref="L8"/>
    <hyperlink r:id="rId22" ref="H9"/>
    <hyperlink r:id="rId23" ref="J9"/>
    <hyperlink r:id="rId24" ref="H10"/>
    <hyperlink r:id="rId25" ref="H11"/>
    <hyperlink r:id="rId26" ref="J11"/>
    <hyperlink r:id="rId27" ref="H12"/>
    <hyperlink r:id="rId28" ref="J12"/>
    <hyperlink r:id="rId29" ref="H13"/>
    <hyperlink r:id="rId30" ref="J13"/>
    <hyperlink r:id="rId31" ref="L13"/>
    <hyperlink r:id="rId32" ref="H14"/>
    <hyperlink r:id="rId33" ref="J14"/>
    <hyperlink r:id="rId34" ref="L14"/>
    <hyperlink r:id="rId35" ref="H15"/>
    <hyperlink r:id="rId36" ref="J15"/>
    <hyperlink r:id="rId37" ref="L15"/>
    <hyperlink r:id="rId38" ref="H16"/>
    <hyperlink r:id="rId39" ref="J16"/>
    <hyperlink r:id="rId40" ref="L16"/>
    <hyperlink r:id="rId41" ref="H17"/>
    <hyperlink r:id="rId42" ref="H18"/>
    <hyperlink r:id="rId43" ref="H19"/>
    <hyperlink r:id="rId44" ref="J19"/>
    <hyperlink r:id="rId45" ref="L19"/>
    <hyperlink r:id="rId46" ref="H20"/>
    <hyperlink r:id="rId47" ref="L20"/>
    <hyperlink r:id="rId48" ref="H21"/>
    <hyperlink r:id="rId49" ref="J21"/>
    <hyperlink r:id="rId50" ref="L21"/>
    <hyperlink r:id="rId51" ref="H22"/>
    <hyperlink r:id="rId52" ref="J22"/>
    <hyperlink r:id="rId53" ref="L22"/>
    <hyperlink r:id="rId54" ref="H23"/>
    <hyperlink r:id="rId55" ref="J23"/>
    <hyperlink r:id="rId56" ref="L23"/>
    <hyperlink r:id="rId57" ref="C24"/>
    <hyperlink r:id="rId58" ref="H24"/>
    <hyperlink r:id="rId59" ref="J24"/>
    <hyperlink r:id="rId60" ref="L24"/>
    <hyperlink r:id="rId61" ref="N24"/>
    <hyperlink r:id="rId62" ref="T24"/>
    <hyperlink r:id="rId63" ref="H25"/>
    <hyperlink r:id="rId64" ref="J25"/>
    <hyperlink r:id="rId65" ref="L25"/>
    <hyperlink r:id="rId66" ref="H26"/>
    <hyperlink r:id="rId67" ref="J26"/>
    <hyperlink r:id="rId68" ref="L26"/>
    <hyperlink r:id="rId69" ref="H27"/>
    <hyperlink r:id="rId70" ref="J27"/>
    <hyperlink r:id="rId71" ref="L27"/>
    <hyperlink r:id="rId72" ref="H28"/>
    <hyperlink r:id="rId73" ref="J28"/>
    <hyperlink r:id="rId74" ref="L28"/>
    <hyperlink r:id="rId75" ref="H29"/>
    <hyperlink r:id="rId76" ref="J29"/>
    <hyperlink r:id="rId77" ref="L29"/>
    <hyperlink r:id="rId78" ref="H30"/>
    <hyperlink r:id="rId79" ref="J30"/>
    <hyperlink r:id="rId80" ref="L30"/>
    <hyperlink r:id="rId81" ref="H31"/>
    <hyperlink r:id="rId82" ref="J31"/>
    <hyperlink r:id="rId83" ref="H32"/>
    <hyperlink r:id="rId84" ref="J32"/>
    <hyperlink r:id="rId85" ref="L32"/>
    <hyperlink r:id="rId86" ref="C33"/>
    <hyperlink r:id="rId87" ref="H33"/>
    <hyperlink r:id="rId88" location=":~:text=Block%20Ransomware%E2%84%A2%20was%20developed,sizes%20for%20over%2025%20years." ref="J33"/>
    <hyperlink r:id="rId89" ref="C34"/>
    <hyperlink r:id="rId90" ref="H34"/>
    <hyperlink r:id="rId91" ref="J34"/>
    <hyperlink r:id="rId92" ref="L34"/>
    <hyperlink r:id="rId93" ref="C35"/>
    <hyperlink r:id="rId94" ref="H35"/>
    <hyperlink r:id="rId95" ref="J35"/>
    <hyperlink r:id="rId96" ref="R35"/>
    <hyperlink r:id="rId97" ref="C36"/>
    <hyperlink r:id="rId98" ref="H36"/>
    <hyperlink r:id="rId99" ref="J36"/>
    <hyperlink r:id="rId100" ref="R36"/>
    <hyperlink r:id="rId101" ref="C37"/>
    <hyperlink r:id="rId102" ref="H37"/>
    <hyperlink r:id="rId103" ref="J37"/>
    <hyperlink r:id="rId104" ref="C38"/>
    <hyperlink r:id="rId105" ref="H38"/>
    <hyperlink r:id="rId106" location=":~:text=Mike%20Quinn%20%2D%20Chief%20Executive%20Officer%20%2D%20Active%20Cypher%E2%84%A2%20%7C%20LinkedIn" ref="J38"/>
    <hyperlink r:id="rId107" ref="C39"/>
    <hyperlink r:id="rId108" ref="H39"/>
    <hyperlink r:id="rId109" ref="C40"/>
    <hyperlink r:id="rId110" ref="H40"/>
    <hyperlink r:id="rId111" ref="J40"/>
    <hyperlink r:id="rId112" ref="R40"/>
    <hyperlink r:id="rId113" ref="C41"/>
    <hyperlink r:id="rId114" ref="H41"/>
    <hyperlink r:id="rId115" ref="J41"/>
    <hyperlink r:id="rId116" ref="R41"/>
    <hyperlink r:id="rId117" ref="H42"/>
    <hyperlink r:id="rId118" ref="L42"/>
    <hyperlink r:id="rId119" ref="C43"/>
    <hyperlink r:id="rId120" ref="H43"/>
    <hyperlink r:id="rId121" ref="J43"/>
    <hyperlink r:id="rId122" ref="C44"/>
    <hyperlink r:id="rId123" ref="H44"/>
    <hyperlink r:id="rId124" ref="J44"/>
    <hyperlink r:id="rId125" ref="L44"/>
    <hyperlink r:id="rId126" ref="H45"/>
    <hyperlink r:id="rId127" ref="J45"/>
    <hyperlink r:id="rId128" ref="H46"/>
    <hyperlink r:id="rId129" ref="J46"/>
    <hyperlink r:id="rId130" ref="L46"/>
    <hyperlink r:id="rId131" ref="H47"/>
    <hyperlink r:id="rId132" ref="J47"/>
    <hyperlink r:id="rId133" ref="C48"/>
    <hyperlink r:id="rId134" ref="H48"/>
    <hyperlink r:id="rId135" ref="J48"/>
    <hyperlink r:id="rId136" ref="L48"/>
    <hyperlink r:id="rId137" ref="R48"/>
    <hyperlink r:id="rId138" ref="C49"/>
    <hyperlink r:id="rId139" ref="H49"/>
    <hyperlink r:id="rId140" ref="J49"/>
    <hyperlink r:id="rId141" ref="C50"/>
    <hyperlink r:id="rId142" ref="H50"/>
    <hyperlink r:id="rId143" ref="J50"/>
    <hyperlink r:id="rId144" ref="N50"/>
    <hyperlink r:id="rId145" ref="O50"/>
    <hyperlink r:id="rId146" ref="C51"/>
    <hyperlink r:id="rId147" ref="H51"/>
    <hyperlink r:id="rId148" ref="J51"/>
    <hyperlink r:id="rId149" ref="O51"/>
    <hyperlink r:id="rId150" ref="R51"/>
    <hyperlink r:id="rId151" ref="C52"/>
    <hyperlink r:id="rId152" ref="H52"/>
    <hyperlink r:id="rId153" ref="J52"/>
    <hyperlink r:id="rId154" ref="O52"/>
    <hyperlink r:id="rId155" ref="R52"/>
    <hyperlink r:id="rId156" ref="C53"/>
    <hyperlink r:id="rId157" ref="H53"/>
    <hyperlink r:id="rId158" ref="J53"/>
    <hyperlink r:id="rId159" ref="L53"/>
    <hyperlink r:id="rId160" ref="N53"/>
    <hyperlink r:id="rId161" ref="C54"/>
    <hyperlink r:id="rId162" ref="H54"/>
    <hyperlink r:id="rId163" ref="J54"/>
    <hyperlink r:id="rId164" ref="O54"/>
    <hyperlink r:id="rId165" ref="R54"/>
    <hyperlink r:id="rId166" ref="C55"/>
    <hyperlink r:id="rId167" ref="H55"/>
    <hyperlink r:id="rId168" ref="J55"/>
    <hyperlink r:id="rId169" ref="L55"/>
    <hyperlink r:id="rId170" ref="R55"/>
    <hyperlink r:id="rId171" ref="C56"/>
    <hyperlink r:id="rId172" ref="H56"/>
    <hyperlink r:id="rId173" ref="J56"/>
    <hyperlink r:id="rId174" ref="L56"/>
    <hyperlink r:id="rId175" ref="H57"/>
    <hyperlink r:id="rId176" ref="J57"/>
    <hyperlink r:id="rId177" ref="C58"/>
    <hyperlink r:id="rId178" ref="H58"/>
    <hyperlink r:id="rId179" ref="J58"/>
    <hyperlink r:id="rId180" ref="H59"/>
    <hyperlink r:id="rId181" ref="J59"/>
    <hyperlink r:id="rId182" ref="C60"/>
    <hyperlink r:id="rId183" ref="H60"/>
    <hyperlink r:id="rId184" ref="J60"/>
    <hyperlink r:id="rId185" ref="C61"/>
    <hyperlink r:id="rId186" ref="H61"/>
    <hyperlink r:id="rId187" ref="J61"/>
    <hyperlink r:id="rId188" ref="L61"/>
    <hyperlink r:id="rId189" ref="H62"/>
    <hyperlink r:id="rId190" ref="J62"/>
    <hyperlink r:id="rId191" ref="L62"/>
    <hyperlink r:id="rId192" ref="C63"/>
    <hyperlink r:id="rId193" ref="H63"/>
    <hyperlink r:id="rId194" ref="J63"/>
    <hyperlink r:id="rId195" ref="H64"/>
    <hyperlink r:id="rId196" ref="J64"/>
    <hyperlink r:id="rId197" ref="H65"/>
    <hyperlink r:id="rId198" ref="J65"/>
    <hyperlink r:id="rId199" ref="C66"/>
    <hyperlink r:id="rId200" ref="H66"/>
    <hyperlink r:id="rId201" ref="J66"/>
    <hyperlink r:id="rId202" ref="L66"/>
    <hyperlink r:id="rId203" ref="H67"/>
    <hyperlink r:id="rId204" ref="J67"/>
    <hyperlink r:id="rId205" ref="L67"/>
    <hyperlink r:id="rId206" ref="H68"/>
    <hyperlink r:id="rId207" ref="J68"/>
    <hyperlink r:id="rId208" ref="H69"/>
    <hyperlink r:id="rId209" ref="J69"/>
    <hyperlink r:id="rId210" ref="L69"/>
    <hyperlink r:id="rId211" ref="H70"/>
    <hyperlink r:id="rId212" ref="J70"/>
    <hyperlink r:id="rId213" ref="H71"/>
    <hyperlink r:id="rId214" ref="J71"/>
    <hyperlink r:id="rId215" ref="L71"/>
    <hyperlink r:id="rId216" ref="H72"/>
    <hyperlink r:id="rId217" ref="J72"/>
    <hyperlink r:id="rId218" ref="L72"/>
    <hyperlink r:id="rId219" ref="H73"/>
    <hyperlink r:id="rId220" ref="J73"/>
    <hyperlink r:id="rId221" ref="L73"/>
    <hyperlink r:id="rId222" ref="H74"/>
    <hyperlink r:id="rId223" ref="J74"/>
    <hyperlink r:id="rId224" ref="L74"/>
    <hyperlink r:id="rId225" ref="H75"/>
    <hyperlink r:id="rId226" ref="J75"/>
    <hyperlink r:id="rId227" ref="C76"/>
    <hyperlink r:id="rId228" ref="H76"/>
    <hyperlink r:id="rId229" ref="J76"/>
    <hyperlink r:id="rId230" ref="L76"/>
    <hyperlink r:id="rId231" ref="H77"/>
    <hyperlink r:id="rId232" ref="H78"/>
    <hyperlink r:id="rId233" ref="J78"/>
    <hyperlink r:id="rId234" ref="L78"/>
    <hyperlink r:id="rId235" ref="H79"/>
    <hyperlink r:id="rId236" ref="J79"/>
    <hyperlink r:id="rId237" ref="H80"/>
    <hyperlink r:id="rId238" ref="J80"/>
    <hyperlink r:id="rId239" ref="L80"/>
    <hyperlink r:id="rId240" ref="C81"/>
    <hyperlink r:id="rId241" ref="H81"/>
    <hyperlink r:id="rId242" ref="J81"/>
    <hyperlink r:id="rId243" ref="C82"/>
    <hyperlink r:id="rId244" ref="H82"/>
    <hyperlink r:id="rId245" ref="J82"/>
    <hyperlink r:id="rId246" ref="L82"/>
    <hyperlink r:id="rId247" ref="H83"/>
    <hyperlink r:id="rId248" ref="J83"/>
    <hyperlink r:id="rId249" ref="H84"/>
    <hyperlink r:id="rId250" ref="J84"/>
    <hyperlink r:id="rId251" ref="L84"/>
    <hyperlink r:id="rId252" ref="H85"/>
    <hyperlink r:id="rId253" ref="L85"/>
    <hyperlink r:id="rId254" ref="H86"/>
    <hyperlink r:id="rId255" ref="J86"/>
    <hyperlink r:id="rId256" ref="H87"/>
    <hyperlink r:id="rId257" ref="J87"/>
    <hyperlink r:id="rId258" ref="H88"/>
    <hyperlink r:id="rId259" ref="J88"/>
    <hyperlink r:id="rId260" ref="H89"/>
    <hyperlink r:id="rId261" ref="J89"/>
    <hyperlink r:id="rId262" ref="L89"/>
    <hyperlink r:id="rId263" ref="H90"/>
    <hyperlink r:id="rId264" ref="J90"/>
    <hyperlink r:id="rId265" ref="H91"/>
    <hyperlink r:id="rId266" ref="J91"/>
    <hyperlink r:id="rId267" ref="L91"/>
    <hyperlink r:id="rId268" ref="H92"/>
    <hyperlink r:id="rId269" ref="J92"/>
    <hyperlink r:id="rId270" ref="L92"/>
    <hyperlink r:id="rId271" ref="H93"/>
    <hyperlink r:id="rId272" ref="J93"/>
    <hyperlink r:id="rId273" ref="H94"/>
    <hyperlink r:id="rId274" ref="J94"/>
    <hyperlink r:id="rId275" ref="H95"/>
    <hyperlink r:id="rId276" ref="J95"/>
    <hyperlink r:id="rId277" ref="H96"/>
    <hyperlink r:id="rId278" ref="H97"/>
    <hyperlink r:id="rId279" ref="H98"/>
    <hyperlink r:id="rId280" ref="J98"/>
    <hyperlink r:id="rId281" ref="L98"/>
    <hyperlink r:id="rId282" ref="H99"/>
    <hyperlink r:id="rId283" ref="J99"/>
    <hyperlink r:id="rId284" ref="H100"/>
    <hyperlink r:id="rId285" ref="J100"/>
    <hyperlink r:id="rId286" ref="H101"/>
    <hyperlink r:id="rId287" ref="H102"/>
    <hyperlink r:id="rId288" ref="J102"/>
    <hyperlink r:id="rId289" ref="L102"/>
    <hyperlink r:id="rId290" ref="H103"/>
    <hyperlink r:id="rId291" ref="J103"/>
    <hyperlink r:id="rId292" ref="L103"/>
    <hyperlink r:id="rId293" ref="H104"/>
    <hyperlink r:id="rId294" ref="J104"/>
    <hyperlink r:id="rId295" ref="L104"/>
    <hyperlink r:id="rId296" ref="H105"/>
    <hyperlink r:id="rId297" ref="J105"/>
    <hyperlink r:id="rId298" ref="L105"/>
    <hyperlink r:id="rId299" ref="H106"/>
    <hyperlink r:id="rId300" ref="J106"/>
    <hyperlink r:id="rId301" ref="H107"/>
    <hyperlink r:id="rId302" ref="J107"/>
    <hyperlink r:id="rId303" ref="H108"/>
    <hyperlink r:id="rId304" ref="H109"/>
    <hyperlink r:id="rId305" ref="J109"/>
    <hyperlink r:id="rId306" ref="H110"/>
    <hyperlink r:id="rId307" ref="J110"/>
    <hyperlink r:id="rId308" ref="H111"/>
    <hyperlink r:id="rId309" ref="J111"/>
    <hyperlink r:id="rId310" ref="L111"/>
    <hyperlink r:id="rId311" ref="H112"/>
    <hyperlink r:id="rId312" ref="L112"/>
    <hyperlink r:id="rId313" ref="H113"/>
    <hyperlink r:id="rId314" ref="J113"/>
    <hyperlink r:id="rId315" ref="H114"/>
    <hyperlink r:id="rId316" ref="J114"/>
    <hyperlink r:id="rId317" ref="H115"/>
    <hyperlink r:id="rId318" ref="J115"/>
    <hyperlink r:id="rId319" ref="L115"/>
    <hyperlink r:id="rId320" ref="H116"/>
    <hyperlink r:id="rId321" ref="J116"/>
    <hyperlink r:id="rId322" ref="L116"/>
    <hyperlink r:id="rId323" ref="H117"/>
    <hyperlink r:id="rId324" ref="J117"/>
    <hyperlink r:id="rId325" ref="L117"/>
    <hyperlink r:id="rId326" ref="H118"/>
    <hyperlink r:id="rId327" ref="J118"/>
    <hyperlink r:id="rId328" ref="L118"/>
    <hyperlink r:id="rId329" ref="H119"/>
    <hyperlink r:id="rId330" ref="J119"/>
    <hyperlink r:id="rId331" ref="L119"/>
    <hyperlink r:id="rId332" ref="H120"/>
    <hyperlink r:id="rId333" ref="L120"/>
    <hyperlink r:id="rId334" ref="H121"/>
    <hyperlink r:id="rId335" ref="J121"/>
    <hyperlink r:id="rId336" ref="H122"/>
    <hyperlink r:id="rId337" ref="J122"/>
    <hyperlink r:id="rId338" ref="H123"/>
    <hyperlink r:id="rId339" ref="J123"/>
    <hyperlink r:id="rId340" ref="L123"/>
    <hyperlink r:id="rId341" ref="H124"/>
    <hyperlink r:id="rId342" ref="J124"/>
    <hyperlink r:id="rId343" ref="H125"/>
    <hyperlink r:id="rId344" ref="J125"/>
    <hyperlink r:id="rId345" ref="L125"/>
    <hyperlink r:id="rId346" ref="H126"/>
    <hyperlink r:id="rId347" ref="J126"/>
    <hyperlink r:id="rId348" ref="L126"/>
    <hyperlink r:id="rId349" ref="H127"/>
    <hyperlink r:id="rId350" ref="J127"/>
    <hyperlink r:id="rId351" ref="L127"/>
    <hyperlink r:id="rId352" ref="H128"/>
    <hyperlink r:id="rId353" ref="J128"/>
    <hyperlink r:id="rId354" ref="L128"/>
    <hyperlink r:id="rId355" ref="H129"/>
    <hyperlink r:id="rId356" ref="H130"/>
    <hyperlink r:id="rId357" ref="J130"/>
    <hyperlink r:id="rId358" ref="L130"/>
    <hyperlink r:id="rId359" ref="H131"/>
    <hyperlink r:id="rId360" ref="J131"/>
    <hyperlink r:id="rId361" ref="H132"/>
    <hyperlink r:id="rId362" ref="J132"/>
    <hyperlink r:id="rId363" ref="L132"/>
    <hyperlink r:id="rId364" ref="H133"/>
    <hyperlink r:id="rId365" ref="J133"/>
    <hyperlink r:id="rId366" ref="L133"/>
    <hyperlink r:id="rId367" ref="H134"/>
    <hyperlink r:id="rId368" ref="J134"/>
    <hyperlink r:id="rId369" ref="L134"/>
    <hyperlink r:id="rId370" ref="H135"/>
    <hyperlink r:id="rId371" ref="H136"/>
    <hyperlink r:id="rId372" ref="J136"/>
    <hyperlink r:id="rId373" ref="L136"/>
    <hyperlink r:id="rId374" ref="H137"/>
    <hyperlink r:id="rId375" ref="H138"/>
    <hyperlink r:id="rId376" ref="J138"/>
    <hyperlink r:id="rId377" ref="L138"/>
    <hyperlink r:id="rId378" ref="H139"/>
    <hyperlink r:id="rId379" ref="J139"/>
    <hyperlink r:id="rId380" ref="L139"/>
    <hyperlink r:id="rId381" ref="H140"/>
    <hyperlink r:id="rId382" ref="J140"/>
    <hyperlink r:id="rId383" ref="H141"/>
    <hyperlink r:id="rId384" ref="J141"/>
    <hyperlink r:id="rId385" ref="H142"/>
    <hyperlink r:id="rId386" ref="J142"/>
    <hyperlink r:id="rId387" ref="L142"/>
    <hyperlink r:id="rId388" ref="H143"/>
    <hyperlink r:id="rId389" ref="J143"/>
    <hyperlink r:id="rId390" ref="H144"/>
    <hyperlink r:id="rId391" ref="J144"/>
    <hyperlink r:id="rId392" ref="L144"/>
    <hyperlink r:id="rId393" ref="H145"/>
    <hyperlink r:id="rId394" ref="J145"/>
    <hyperlink r:id="rId395" ref="H146"/>
    <hyperlink r:id="rId396" ref="J146"/>
    <hyperlink r:id="rId397" ref="L146"/>
    <hyperlink r:id="rId398" ref="H147"/>
    <hyperlink r:id="rId399" ref="J147"/>
    <hyperlink r:id="rId400" ref="H148"/>
    <hyperlink r:id="rId401" ref="H149"/>
    <hyperlink r:id="rId402" ref="J149"/>
    <hyperlink r:id="rId403" ref="L149"/>
    <hyperlink r:id="rId404" ref="H150"/>
    <hyperlink r:id="rId405" ref="J150"/>
    <hyperlink r:id="rId406" ref="H151"/>
    <hyperlink r:id="rId407" ref="H152"/>
    <hyperlink r:id="rId408" ref="J152"/>
    <hyperlink r:id="rId409" ref="H153"/>
    <hyperlink r:id="rId410" ref="J153"/>
    <hyperlink r:id="rId411" ref="H154"/>
    <hyperlink r:id="rId412" ref="J154"/>
    <hyperlink r:id="rId413" ref="L154"/>
    <hyperlink r:id="rId414" ref="H155"/>
    <hyperlink r:id="rId415" ref="J155"/>
    <hyperlink r:id="rId416" ref="H156"/>
    <hyperlink r:id="rId417" ref="J156"/>
    <hyperlink r:id="rId418" ref="L156"/>
    <hyperlink r:id="rId419" ref="H157"/>
    <hyperlink r:id="rId420" ref="J157"/>
    <hyperlink r:id="rId421" ref="H158"/>
    <hyperlink r:id="rId422" ref="J158"/>
    <hyperlink r:id="rId423" ref="H159"/>
    <hyperlink r:id="rId424" ref="J159"/>
    <hyperlink r:id="rId425" ref="L159"/>
    <hyperlink r:id="rId426" ref="H160"/>
    <hyperlink r:id="rId427" ref="J160"/>
    <hyperlink r:id="rId428" ref="L160"/>
    <hyperlink r:id="rId429" ref="H161"/>
    <hyperlink r:id="rId430" ref="H162"/>
    <hyperlink r:id="rId431" ref="J162"/>
    <hyperlink r:id="rId432" ref="H163"/>
    <hyperlink r:id="rId433" ref="J163"/>
    <hyperlink r:id="rId434" ref="L163"/>
    <hyperlink r:id="rId435" ref="H164"/>
    <hyperlink r:id="rId436" ref="J164"/>
    <hyperlink r:id="rId437" ref="H165"/>
    <hyperlink r:id="rId438" ref="J165"/>
    <hyperlink r:id="rId439" ref="L165"/>
    <hyperlink r:id="rId440" ref="H166"/>
    <hyperlink r:id="rId441" ref="J166"/>
    <hyperlink r:id="rId442" ref="H167"/>
    <hyperlink r:id="rId443" ref="J167"/>
    <hyperlink r:id="rId444" ref="L167"/>
    <hyperlink r:id="rId445" ref="H168"/>
    <hyperlink r:id="rId446" ref="J168"/>
    <hyperlink r:id="rId447" ref="H169"/>
    <hyperlink r:id="rId448" ref="H170"/>
    <hyperlink r:id="rId449" ref="J170"/>
    <hyperlink r:id="rId450" ref="L170"/>
    <hyperlink r:id="rId451" ref="H171"/>
    <hyperlink r:id="rId452" ref="L171"/>
    <hyperlink r:id="rId453" ref="H172"/>
    <hyperlink r:id="rId454" ref="J172"/>
    <hyperlink r:id="rId455" ref="H173"/>
    <hyperlink r:id="rId456" ref="H174"/>
    <hyperlink r:id="rId457" ref="J174"/>
    <hyperlink r:id="rId458" ref="H175"/>
    <hyperlink r:id="rId459" ref="J175"/>
    <hyperlink r:id="rId460" ref="L175"/>
    <hyperlink r:id="rId461" ref="H176"/>
    <hyperlink r:id="rId462" ref="J176"/>
    <hyperlink r:id="rId463" ref="H177"/>
    <hyperlink r:id="rId464" ref="J177"/>
    <hyperlink r:id="rId465" ref="H178"/>
    <hyperlink r:id="rId466" ref="H179"/>
    <hyperlink r:id="rId467" ref="H180"/>
    <hyperlink r:id="rId468" ref="J180"/>
    <hyperlink r:id="rId469" ref="H181"/>
    <hyperlink r:id="rId470" ref="H182"/>
    <hyperlink r:id="rId471" ref="J182"/>
    <hyperlink r:id="rId472" ref="L182"/>
    <hyperlink r:id="rId473" ref="H183"/>
    <hyperlink r:id="rId474" ref="J183"/>
    <hyperlink r:id="rId475" ref="L183"/>
    <hyperlink r:id="rId476" ref="H184"/>
    <hyperlink r:id="rId477" ref="J184"/>
    <hyperlink r:id="rId478" ref="L184"/>
    <hyperlink r:id="rId479" ref="H185"/>
    <hyperlink r:id="rId480" ref="J185"/>
    <hyperlink r:id="rId481" ref="L185"/>
    <hyperlink r:id="rId482" ref="H186"/>
    <hyperlink r:id="rId483" ref="J186"/>
    <hyperlink r:id="rId484" ref="H187"/>
    <hyperlink r:id="rId485" ref="J187"/>
    <hyperlink r:id="rId486" ref="L187"/>
    <hyperlink r:id="rId487" ref="H188"/>
    <hyperlink r:id="rId488" ref="J188"/>
    <hyperlink r:id="rId489" ref="H189"/>
    <hyperlink r:id="rId490" ref="J189"/>
    <hyperlink r:id="rId491" ref="H190"/>
    <hyperlink r:id="rId492" ref="J190"/>
    <hyperlink r:id="rId493" ref="L190"/>
    <hyperlink r:id="rId494" ref="H191"/>
    <hyperlink r:id="rId495" ref="J191"/>
    <hyperlink r:id="rId496" ref="L191"/>
    <hyperlink r:id="rId497" ref="H192"/>
    <hyperlink r:id="rId498" ref="J192"/>
    <hyperlink r:id="rId499" ref="L192"/>
    <hyperlink r:id="rId500" ref="H193"/>
    <hyperlink r:id="rId501" ref="J193"/>
    <hyperlink r:id="rId502" ref="L193"/>
    <hyperlink r:id="rId503" ref="H194"/>
    <hyperlink r:id="rId504" ref="J194"/>
    <hyperlink r:id="rId505" ref="L194"/>
    <hyperlink r:id="rId506" ref="H195"/>
    <hyperlink r:id="rId507" ref="J195"/>
    <hyperlink r:id="rId508" ref="H196"/>
    <hyperlink r:id="rId509" ref="L196"/>
    <hyperlink r:id="rId510" ref="H197"/>
    <hyperlink r:id="rId511" ref="J197"/>
    <hyperlink r:id="rId512" ref="H198"/>
    <hyperlink r:id="rId513" ref="J198"/>
    <hyperlink r:id="rId514" ref="L198"/>
    <hyperlink r:id="rId515" ref="H199"/>
    <hyperlink r:id="rId516" ref="J199"/>
    <hyperlink r:id="rId517" ref="H200"/>
    <hyperlink r:id="rId518" ref="J200"/>
    <hyperlink r:id="rId519" ref="H201"/>
    <hyperlink r:id="rId520" ref="J201"/>
    <hyperlink r:id="rId521" ref="L201"/>
    <hyperlink r:id="rId522" ref="H202"/>
    <hyperlink r:id="rId523" ref="H203"/>
    <hyperlink r:id="rId524" ref="J203"/>
    <hyperlink r:id="rId525" ref="H204"/>
    <hyperlink r:id="rId526" ref="J204"/>
    <hyperlink r:id="rId527" ref="H205"/>
    <hyperlink r:id="rId528" ref="J205"/>
    <hyperlink r:id="rId529" ref="H206"/>
    <hyperlink r:id="rId530" ref="J206"/>
    <hyperlink r:id="rId531" ref="L206"/>
    <hyperlink r:id="rId532" ref="H207"/>
    <hyperlink r:id="rId533" ref="J207"/>
    <hyperlink r:id="rId534" ref="L207"/>
    <hyperlink r:id="rId535" ref="H208"/>
    <hyperlink r:id="rId536" ref="J208"/>
    <hyperlink r:id="rId537" ref="H209"/>
    <hyperlink r:id="rId538" ref="J209"/>
    <hyperlink r:id="rId539" ref="L209"/>
    <hyperlink r:id="rId540" ref="H210"/>
    <hyperlink r:id="rId541" ref="J210"/>
    <hyperlink r:id="rId542" ref="H211"/>
    <hyperlink r:id="rId543" ref="H212"/>
    <hyperlink r:id="rId544" ref="J212"/>
    <hyperlink r:id="rId545" ref="H213"/>
    <hyperlink r:id="rId546" ref="J213"/>
    <hyperlink r:id="rId547" ref="H214"/>
    <hyperlink r:id="rId548" ref="J214"/>
    <hyperlink r:id="rId549" ref="L214"/>
    <hyperlink r:id="rId550" ref="H215"/>
    <hyperlink r:id="rId551" ref="J215"/>
    <hyperlink r:id="rId552" ref="H216"/>
    <hyperlink r:id="rId553" ref="J216"/>
    <hyperlink r:id="rId554" ref="H217"/>
    <hyperlink r:id="rId555" ref="J217"/>
    <hyperlink r:id="rId556" ref="H218"/>
    <hyperlink r:id="rId557" ref="J218"/>
    <hyperlink r:id="rId558" ref="L218"/>
    <hyperlink r:id="rId559" ref="H219"/>
    <hyperlink r:id="rId560" ref="J219"/>
    <hyperlink r:id="rId561" ref="L219"/>
    <hyperlink r:id="rId562" ref="H220"/>
    <hyperlink r:id="rId563" ref="J220"/>
    <hyperlink r:id="rId564" ref="H221"/>
    <hyperlink r:id="rId565" ref="J221"/>
    <hyperlink r:id="rId566" ref="H223"/>
    <hyperlink r:id="rId567" ref="J223"/>
    <hyperlink r:id="rId568" ref="H224"/>
    <hyperlink r:id="rId569" ref="J224"/>
    <hyperlink r:id="rId570" ref="L224"/>
    <hyperlink r:id="rId571" ref="H225"/>
    <hyperlink r:id="rId572" ref="J225"/>
    <hyperlink r:id="rId573" ref="L225"/>
    <hyperlink r:id="rId574" ref="H226"/>
    <hyperlink r:id="rId575" ref="H227"/>
    <hyperlink r:id="rId576" ref="J227"/>
    <hyperlink r:id="rId577" ref="H228"/>
    <hyperlink r:id="rId578" ref="J228"/>
    <hyperlink r:id="rId579" ref="H229"/>
    <hyperlink r:id="rId580" ref="J229"/>
    <hyperlink r:id="rId581" ref="L229"/>
    <hyperlink r:id="rId582" ref="H230"/>
    <hyperlink r:id="rId583" ref="J230"/>
    <hyperlink r:id="rId584" ref="H231"/>
    <hyperlink r:id="rId585" ref="J231"/>
    <hyperlink r:id="rId586" ref="L231"/>
    <hyperlink r:id="rId587" ref="H232"/>
    <hyperlink r:id="rId588" ref="J232"/>
    <hyperlink r:id="rId589" ref="H233"/>
    <hyperlink r:id="rId590" ref="J233"/>
    <hyperlink r:id="rId591" ref="L233"/>
    <hyperlink r:id="rId592" ref="H234"/>
    <hyperlink r:id="rId593" ref="J234"/>
    <hyperlink r:id="rId594" ref="L234"/>
    <hyperlink r:id="rId595" ref="H235"/>
    <hyperlink r:id="rId596" ref="J235"/>
    <hyperlink r:id="rId597" ref="L235"/>
    <hyperlink r:id="rId598" ref="H236"/>
    <hyperlink r:id="rId599" ref="J236"/>
    <hyperlink r:id="rId600" ref="H237"/>
    <hyperlink r:id="rId601" ref="J237"/>
    <hyperlink r:id="rId602" ref="C238"/>
    <hyperlink r:id="rId603" ref="H238"/>
    <hyperlink r:id="rId604" ref="L238"/>
    <hyperlink r:id="rId605" ref="H239"/>
    <hyperlink r:id="rId606" ref="C240"/>
    <hyperlink r:id="rId607" ref="H240"/>
    <hyperlink r:id="rId608" ref="J240"/>
    <hyperlink r:id="rId609" ref="C242"/>
    <hyperlink r:id="rId610" ref="H242"/>
    <hyperlink r:id="rId611" ref="J242"/>
    <hyperlink r:id="rId612" ref="C243"/>
    <hyperlink r:id="rId613" ref="H243"/>
    <hyperlink r:id="rId614" ref="J243"/>
    <hyperlink r:id="rId615" ref="L243"/>
    <hyperlink r:id="rId616" ref="C244"/>
    <hyperlink r:id="rId617" ref="H244"/>
    <hyperlink r:id="rId618" ref="J244"/>
    <hyperlink r:id="rId619" ref="L244"/>
    <hyperlink r:id="rId620" ref="C245"/>
    <hyperlink r:id="rId621" ref="H245"/>
    <hyperlink r:id="rId622" ref="J245"/>
    <hyperlink r:id="rId623" ref="L245"/>
    <hyperlink r:id="rId624" ref="O245"/>
    <hyperlink r:id="rId625" ref="H246"/>
    <hyperlink r:id="rId626" ref="J246"/>
    <hyperlink r:id="rId627" ref="L246"/>
    <hyperlink r:id="rId628" ref="T246"/>
    <hyperlink r:id="rId629" ref="H247"/>
    <hyperlink r:id="rId630" ref="J247"/>
    <hyperlink r:id="rId631" ref="C248"/>
    <hyperlink r:id="rId632" ref="H248"/>
    <hyperlink r:id="rId633" ref="J248"/>
    <hyperlink r:id="rId634" ref="L248"/>
    <hyperlink r:id="rId635" ref="O248"/>
    <hyperlink r:id="rId636" ref="H249"/>
    <hyperlink r:id="rId637" ref="J249"/>
    <hyperlink r:id="rId638" ref="O249"/>
    <hyperlink r:id="rId639" ref="H250"/>
    <hyperlink r:id="rId640" ref="J250"/>
    <hyperlink r:id="rId641" ref="L250"/>
    <hyperlink r:id="rId642" ref="O250"/>
    <hyperlink r:id="rId643" ref="H251"/>
    <hyperlink r:id="rId644" ref="J251"/>
    <hyperlink r:id="rId645" ref="O251"/>
    <hyperlink r:id="rId646" ref="H252"/>
    <hyperlink r:id="rId647" ref="J252"/>
    <hyperlink r:id="rId648" ref="L252"/>
    <hyperlink r:id="rId649" ref="O252"/>
    <hyperlink r:id="rId650" ref="H253"/>
    <hyperlink r:id="rId651" ref="L253"/>
    <hyperlink r:id="rId652" ref="H254"/>
    <hyperlink r:id="rId653" ref="J254"/>
    <hyperlink r:id="rId654" ref="H255"/>
    <hyperlink r:id="rId655" ref="H256"/>
    <hyperlink r:id="rId656" ref="J256"/>
    <hyperlink r:id="rId657" ref="H257"/>
    <hyperlink r:id="rId658" ref="J257"/>
    <hyperlink r:id="rId659" ref="H258"/>
    <hyperlink r:id="rId660" ref="J258"/>
    <hyperlink r:id="rId661" ref="H259"/>
    <hyperlink r:id="rId662" ref="J259"/>
    <hyperlink r:id="rId663" ref="H260"/>
    <hyperlink r:id="rId664" ref="J260"/>
    <hyperlink r:id="rId665" ref="L260"/>
    <hyperlink r:id="rId666" ref="H261"/>
    <hyperlink r:id="rId667" ref="J261"/>
    <hyperlink r:id="rId668" ref="H262"/>
    <hyperlink r:id="rId669" ref="H263"/>
    <hyperlink r:id="rId670" ref="J263"/>
    <hyperlink r:id="rId671" ref="H264"/>
    <hyperlink r:id="rId672" ref="J264"/>
    <hyperlink r:id="rId673" ref="L264"/>
    <hyperlink r:id="rId674" ref="H265"/>
    <hyperlink r:id="rId675" ref="J265"/>
    <hyperlink r:id="rId676" ref="H266"/>
    <hyperlink r:id="rId677" ref="J266"/>
    <hyperlink r:id="rId678" ref="L266"/>
    <hyperlink r:id="rId679" ref="H267"/>
    <hyperlink r:id="rId680" ref="J267"/>
    <hyperlink r:id="rId681" ref="L267"/>
    <hyperlink r:id="rId682" ref="H268"/>
    <hyperlink r:id="rId683" ref="J268"/>
    <hyperlink r:id="rId684" ref="H269"/>
    <hyperlink r:id="rId685" ref="J269"/>
    <hyperlink r:id="rId686" ref="L269"/>
    <hyperlink r:id="rId687" ref="H270"/>
    <hyperlink r:id="rId688" ref="J270"/>
    <hyperlink r:id="rId689" ref="L270"/>
    <hyperlink r:id="rId690" ref="H271"/>
    <hyperlink r:id="rId691" ref="J271"/>
    <hyperlink r:id="rId692" ref="H272"/>
    <hyperlink r:id="rId693" ref="J272"/>
    <hyperlink r:id="rId694" ref="H273"/>
    <hyperlink r:id="rId695" ref="J273"/>
    <hyperlink r:id="rId696" ref="H274"/>
    <hyperlink r:id="rId697" ref="J274"/>
    <hyperlink r:id="rId698" ref="H275"/>
    <hyperlink r:id="rId699" ref="J275"/>
    <hyperlink r:id="rId700" ref="H276"/>
    <hyperlink r:id="rId701" ref="J276"/>
    <hyperlink r:id="rId702" ref="H277"/>
    <hyperlink r:id="rId703" ref="J277"/>
    <hyperlink r:id="rId704" ref="H278"/>
    <hyperlink r:id="rId705" ref="J278"/>
    <hyperlink r:id="rId706" ref="L278"/>
    <hyperlink r:id="rId707" ref="H279"/>
    <hyperlink r:id="rId708" ref="H280"/>
    <hyperlink r:id="rId709" ref="J280"/>
    <hyperlink r:id="rId710" ref="L280"/>
    <hyperlink r:id="rId711" ref="H281"/>
    <hyperlink r:id="rId712" ref="J281"/>
    <hyperlink r:id="rId713" ref="L281"/>
    <hyperlink r:id="rId714" ref="H282"/>
    <hyperlink r:id="rId715" ref="J282"/>
    <hyperlink r:id="rId716" ref="L282"/>
    <hyperlink r:id="rId717" ref="H283"/>
    <hyperlink r:id="rId718" ref="L283"/>
    <hyperlink r:id="rId719" ref="H284"/>
    <hyperlink r:id="rId720" ref="J284"/>
    <hyperlink r:id="rId721" ref="H285"/>
    <hyperlink r:id="rId722" ref="J285"/>
    <hyperlink r:id="rId723" ref="H286"/>
    <hyperlink r:id="rId724" ref="J286"/>
    <hyperlink r:id="rId725" ref="L286"/>
    <hyperlink r:id="rId726" ref="H287"/>
    <hyperlink r:id="rId727" ref="J287"/>
    <hyperlink r:id="rId728" ref="L287"/>
    <hyperlink r:id="rId729" ref="O287"/>
    <hyperlink r:id="rId730" ref="H288"/>
    <hyperlink r:id="rId731" ref="H289"/>
    <hyperlink r:id="rId732" ref="J289"/>
    <hyperlink r:id="rId733" ref="L289"/>
    <hyperlink r:id="rId734" ref="H290"/>
    <hyperlink r:id="rId735" ref="J290"/>
    <hyperlink r:id="rId736" ref="L290"/>
    <hyperlink r:id="rId737" ref="H291"/>
    <hyperlink r:id="rId738" ref="J291"/>
    <hyperlink r:id="rId739" ref="L291"/>
    <hyperlink r:id="rId740" ref="H292"/>
    <hyperlink r:id="rId741" ref="J292"/>
    <hyperlink r:id="rId742" ref="H293"/>
    <hyperlink r:id="rId743" ref="J293"/>
    <hyperlink r:id="rId744" ref="H294"/>
    <hyperlink r:id="rId745" ref="J294"/>
    <hyperlink r:id="rId746" ref="H295"/>
    <hyperlink r:id="rId747" ref="J295"/>
    <hyperlink r:id="rId748" ref="L295"/>
    <hyperlink r:id="rId749" ref="O295"/>
    <hyperlink r:id="rId750" ref="H296"/>
    <hyperlink r:id="rId751" ref="J296"/>
    <hyperlink r:id="rId752" ref="L296"/>
    <hyperlink r:id="rId753" ref="H297"/>
    <hyperlink r:id="rId754" ref="J297"/>
    <hyperlink r:id="rId755" ref="L297"/>
    <hyperlink r:id="rId756" ref="H298"/>
    <hyperlink r:id="rId757" ref="H299"/>
    <hyperlink r:id="rId758" ref="J299"/>
    <hyperlink r:id="rId759" ref="L299"/>
    <hyperlink r:id="rId760" ref="H300"/>
    <hyperlink r:id="rId761" ref="J300"/>
    <hyperlink r:id="rId762" ref="L300"/>
    <hyperlink r:id="rId763" ref="H301"/>
    <hyperlink r:id="rId764" ref="J301"/>
    <hyperlink r:id="rId765" ref="H302"/>
    <hyperlink r:id="rId766" ref="J302"/>
    <hyperlink r:id="rId767" ref="H303"/>
    <hyperlink r:id="rId768" ref="J303"/>
    <hyperlink r:id="rId769" ref="H304"/>
    <hyperlink r:id="rId770" ref="H305"/>
    <hyperlink r:id="rId771" ref="J305"/>
    <hyperlink r:id="rId772" ref="H306"/>
    <hyperlink r:id="rId773" ref="J306"/>
    <hyperlink r:id="rId774" ref="H307"/>
    <hyperlink r:id="rId775" ref="J307"/>
    <hyperlink r:id="rId776" ref="L307"/>
    <hyperlink r:id="rId777" ref="H308"/>
    <hyperlink r:id="rId778" ref="J308"/>
    <hyperlink r:id="rId779" ref="H309"/>
    <hyperlink r:id="rId780" ref="J309"/>
    <hyperlink r:id="rId781" ref="L309"/>
    <hyperlink r:id="rId782" ref="H310"/>
    <hyperlink r:id="rId783" ref="J310"/>
    <hyperlink r:id="rId784" ref="H311"/>
    <hyperlink r:id="rId785" ref="J311"/>
    <hyperlink r:id="rId786" ref="L311"/>
    <hyperlink r:id="rId787" ref="H312"/>
    <hyperlink r:id="rId788" ref="J312"/>
    <hyperlink r:id="rId789" ref="L312"/>
    <hyperlink r:id="rId790" ref="H313"/>
    <hyperlink r:id="rId791" ref="J313"/>
    <hyperlink r:id="rId792" ref="C314"/>
    <hyperlink r:id="rId793" ref="H314"/>
    <hyperlink r:id="rId794" ref="J314"/>
    <hyperlink r:id="rId795" ref="C315"/>
    <hyperlink r:id="rId796" ref="H315"/>
    <hyperlink r:id="rId797" ref="J315"/>
    <hyperlink r:id="rId798" ref="L315"/>
    <hyperlink r:id="rId799" ref="C316"/>
    <hyperlink r:id="rId800" ref="J316"/>
    <hyperlink r:id="rId801" ref="H317"/>
    <hyperlink r:id="rId802" ref="C318"/>
    <hyperlink r:id="rId803" ref="H318"/>
    <hyperlink r:id="rId804" ref="J318"/>
    <hyperlink r:id="rId805" ref="L318"/>
    <hyperlink r:id="rId806" ref="C319"/>
    <hyperlink r:id="rId807" ref="H319"/>
    <hyperlink r:id="rId808" ref="J319"/>
    <hyperlink r:id="rId809" ref="L319"/>
    <hyperlink r:id="rId810" ref="C320"/>
    <hyperlink r:id="rId811" ref="H320"/>
    <hyperlink r:id="rId812" ref="J320"/>
    <hyperlink r:id="rId813" ref="C321"/>
    <hyperlink r:id="rId814" ref="H321"/>
    <hyperlink r:id="rId815" ref="J321"/>
    <hyperlink r:id="rId816" ref="L321"/>
    <hyperlink r:id="rId817" ref="C322"/>
    <hyperlink r:id="rId818" ref="H322"/>
    <hyperlink r:id="rId819" ref="J322"/>
    <hyperlink r:id="rId820" ref="L322"/>
    <hyperlink r:id="rId821" ref="C323"/>
    <hyperlink r:id="rId822" ref="H323"/>
    <hyperlink r:id="rId823" ref="J323"/>
    <hyperlink r:id="rId824" ref="C324"/>
    <hyperlink r:id="rId825" ref="H324"/>
    <hyperlink r:id="rId826" ref="J324"/>
    <hyperlink r:id="rId827" ref="C325"/>
    <hyperlink r:id="rId828" ref="H325"/>
    <hyperlink r:id="rId829" ref="L325"/>
    <hyperlink r:id="rId830" ref="H326"/>
    <hyperlink r:id="rId831" ref="J326"/>
    <hyperlink r:id="rId832" ref="L326"/>
    <hyperlink r:id="rId833" ref="H327"/>
    <hyperlink r:id="rId834" ref="J327"/>
    <hyperlink r:id="rId835" ref="H328"/>
    <hyperlink r:id="rId836" ref="J328"/>
    <hyperlink r:id="rId837" ref="H329"/>
    <hyperlink r:id="rId838" ref="J329"/>
    <hyperlink r:id="rId839" ref="L329"/>
    <hyperlink r:id="rId840" ref="H330"/>
    <hyperlink r:id="rId841" ref="L330"/>
    <hyperlink r:id="rId842" ref="H331"/>
    <hyperlink r:id="rId843" ref="J331"/>
    <hyperlink r:id="rId844" ref="L331"/>
    <hyperlink r:id="rId845" ref="H332"/>
    <hyperlink r:id="rId846" ref="J332"/>
    <hyperlink r:id="rId847" ref="L332"/>
    <hyperlink r:id="rId848" ref="H333"/>
    <hyperlink r:id="rId849" ref="H334"/>
    <hyperlink r:id="rId850" ref="J334"/>
    <hyperlink r:id="rId851" ref="H335"/>
    <hyperlink r:id="rId852" ref="J335"/>
    <hyperlink r:id="rId853" ref="H336"/>
    <hyperlink r:id="rId854" ref="J336"/>
    <hyperlink r:id="rId855" ref="L336"/>
    <hyperlink r:id="rId856" ref="H337"/>
    <hyperlink r:id="rId857" ref="H338"/>
    <hyperlink r:id="rId858" ref="J338"/>
    <hyperlink r:id="rId859" ref="H339"/>
    <hyperlink r:id="rId860" ref="J339"/>
    <hyperlink r:id="rId861" ref="H340"/>
    <hyperlink r:id="rId862" ref="J340"/>
    <hyperlink r:id="rId863" ref="H341"/>
    <hyperlink r:id="rId864" ref="J341"/>
    <hyperlink r:id="rId865" ref="L341"/>
    <hyperlink r:id="rId866" ref="H342"/>
    <hyperlink r:id="rId867" ref="J342"/>
    <hyperlink r:id="rId868" ref="H343"/>
    <hyperlink r:id="rId869" ref="H344"/>
    <hyperlink r:id="rId870" ref="H345"/>
    <hyperlink r:id="rId871" ref="J345"/>
    <hyperlink r:id="rId872" ref="L345"/>
    <hyperlink r:id="rId873" ref="H346"/>
    <hyperlink r:id="rId874" ref="J346"/>
    <hyperlink r:id="rId875" ref="H347"/>
    <hyperlink r:id="rId876" ref="J347"/>
    <hyperlink r:id="rId877" ref="L347"/>
    <hyperlink r:id="rId878" ref="H348"/>
    <hyperlink r:id="rId879" ref="J348"/>
    <hyperlink r:id="rId880" ref="L348"/>
    <hyperlink r:id="rId881" ref="H349"/>
    <hyperlink r:id="rId882" ref="J349"/>
    <hyperlink r:id="rId883" ref="H350"/>
    <hyperlink r:id="rId884" ref="J350"/>
    <hyperlink r:id="rId885" ref="H351"/>
    <hyperlink r:id="rId886" ref="J351"/>
    <hyperlink r:id="rId887" ref="L351"/>
    <hyperlink r:id="rId888" ref="H352"/>
    <hyperlink r:id="rId889" ref="J352"/>
    <hyperlink r:id="rId890" ref="L352"/>
    <hyperlink r:id="rId891" ref="J353"/>
    <hyperlink r:id="rId892" ref="H354"/>
    <hyperlink r:id="rId893" ref="J354"/>
    <hyperlink r:id="rId894" ref="L354"/>
    <hyperlink r:id="rId895" ref="H355"/>
    <hyperlink r:id="rId896" ref="J355"/>
    <hyperlink r:id="rId897" ref="H356"/>
    <hyperlink r:id="rId898" ref="J356"/>
    <hyperlink r:id="rId899" ref="H357"/>
    <hyperlink r:id="rId900" ref="L357"/>
    <hyperlink r:id="rId901" ref="H358"/>
    <hyperlink r:id="rId902" ref="J358"/>
    <hyperlink r:id="rId903" ref="L358"/>
    <hyperlink r:id="rId904" ref="H359"/>
    <hyperlink r:id="rId905" ref="J359"/>
    <hyperlink r:id="rId906" ref="L359"/>
    <hyperlink r:id="rId907" ref="H360"/>
    <hyperlink r:id="rId908" ref="J360"/>
    <hyperlink r:id="rId909" ref="L360"/>
    <hyperlink r:id="rId910" ref="H361"/>
    <hyperlink r:id="rId911" ref="J361"/>
    <hyperlink r:id="rId912" ref="H362"/>
    <hyperlink r:id="rId913" ref="J362"/>
    <hyperlink r:id="rId914" ref="L362"/>
    <hyperlink r:id="rId915" ref="H363"/>
    <hyperlink r:id="rId916" ref="J363"/>
    <hyperlink r:id="rId917" ref="H364"/>
    <hyperlink r:id="rId918" ref="J364"/>
    <hyperlink r:id="rId919" ref="L364"/>
    <hyperlink r:id="rId920" ref="H365"/>
    <hyperlink r:id="rId921" ref="L365"/>
    <hyperlink r:id="rId922" ref="H366"/>
    <hyperlink r:id="rId923" ref="J366"/>
    <hyperlink r:id="rId924" ref="L366"/>
    <hyperlink r:id="rId925" ref="H367"/>
    <hyperlink r:id="rId926" ref="H368"/>
    <hyperlink r:id="rId927" ref="H369"/>
    <hyperlink r:id="rId928" ref="H370"/>
    <hyperlink r:id="rId929" ref="J370"/>
    <hyperlink r:id="rId930" ref="L370"/>
    <hyperlink r:id="rId931" ref="H371"/>
    <hyperlink r:id="rId932" ref="J371"/>
    <hyperlink r:id="rId933" ref="L371"/>
    <hyperlink r:id="rId934" ref="H372"/>
    <hyperlink r:id="rId935" ref="J372"/>
    <hyperlink r:id="rId936" ref="L372"/>
    <hyperlink r:id="rId937" ref="A373"/>
    <hyperlink r:id="rId938" ref="H374"/>
    <hyperlink r:id="rId939" ref="J374"/>
    <hyperlink r:id="rId940" ref="L374"/>
    <hyperlink r:id="rId941" ref="H375"/>
    <hyperlink r:id="rId942" ref="H378"/>
    <hyperlink r:id="rId943" ref="J378"/>
    <hyperlink r:id="rId944" ref="H379"/>
    <hyperlink r:id="rId945" ref="H381"/>
    <hyperlink r:id="rId946" ref="J381"/>
    <hyperlink r:id="rId947" ref="H382"/>
    <hyperlink r:id="rId948" ref="H383"/>
    <hyperlink r:id="rId949" ref="J383"/>
    <hyperlink r:id="rId950" ref="H387"/>
    <hyperlink r:id="rId951" ref="J387"/>
    <hyperlink r:id="rId952" ref="L387"/>
    <hyperlink r:id="rId953" ref="H388"/>
    <hyperlink r:id="rId954" ref="H389"/>
    <hyperlink r:id="rId955" ref="J389"/>
    <hyperlink r:id="rId956" ref="L389"/>
    <hyperlink r:id="rId957" ref="J390"/>
    <hyperlink r:id="rId958" ref="H391"/>
    <hyperlink r:id="rId959" ref="J391"/>
    <hyperlink r:id="rId960" ref="H392"/>
    <hyperlink r:id="rId961" ref="J392"/>
    <hyperlink r:id="rId962" ref="H393"/>
    <hyperlink r:id="rId963" ref="H395"/>
    <hyperlink r:id="rId964" ref="H396"/>
    <hyperlink r:id="rId965" ref="J396"/>
    <hyperlink r:id="rId966" ref="L396"/>
    <hyperlink r:id="rId967" ref="H397"/>
    <hyperlink r:id="rId968" ref="J397"/>
    <hyperlink r:id="rId969" ref="H398"/>
    <hyperlink r:id="rId970" ref="J398"/>
    <hyperlink r:id="rId971" ref="L398"/>
    <hyperlink r:id="rId972" ref="H399"/>
    <hyperlink r:id="rId973" ref="H401"/>
    <hyperlink r:id="rId974" ref="H402"/>
    <hyperlink r:id="rId975" ref="J402"/>
    <hyperlink r:id="rId976" ref="H404"/>
    <hyperlink r:id="rId977" ref="H405"/>
    <hyperlink r:id="rId978" ref="J405"/>
    <hyperlink r:id="rId979" ref="L405"/>
    <hyperlink r:id="rId980" ref="H406"/>
    <hyperlink r:id="rId981" ref="H407"/>
    <hyperlink r:id="rId982" ref="J407"/>
    <hyperlink r:id="rId983" ref="L407"/>
    <hyperlink r:id="rId984" ref="H408"/>
    <hyperlink r:id="rId985" ref="J408"/>
    <hyperlink r:id="rId986" ref="L408"/>
    <hyperlink r:id="rId987" ref="H409"/>
    <hyperlink r:id="rId988" ref="H410"/>
    <hyperlink r:id="rId989" ref="J410"/>
    <hyperlink r:id="rId990" ref="L410"/>
    <hyperlink r:id="rId991" ref="H411"/>
    <hyperlink r:id="rId992" ref="J411"/>
    <hyperlink r:id="rId993" ref="L411"/>
    <hyperlink r:id="rId994" ref="H412"/>
    <hyperlink r:id="rId995" ref="J412"/>
    <hyperlink r:id="rId996" ref="H413"/>
    <hyperlink r:id="rId997" ref="J413"/>
    <hyperlink r:id="rId998" ref="L413"/>
    <hyperlink r:id="rId999" ref="H414"/>
    <hyperlink r:id="rId1000" ref="J414"/>
    <hyperlink r:id="rId1001" ref="H415"/>
    <hyperlink r:id="rId1002" ref="J415"/>
    <hyperlink r:id="rId1003" ref="H416"/>
    <hyperlink r:id="rId1004" ref="H417"/>
    <hyperlink r:id="rId1005" ref="J417"/>
    <hyperlink r:id="rId1006" ref="H418"/>
    <hyperlink r:id="rId1007" ref="J418"/>
    <hyperlink r:id="rId1008" ref="L418"/>
    <hyperlink r:id="rId1009" ref="H419"/>
    <hyperlink r:id="rId1010" ref="J419"/>
    <hyperlink r:id="rId1011" ref="H420"/>
    <hyperlink r:id="rId1012" ref="H421"/>
    <hyperlink r:id="rId1013" ref="J421"/>
    <hyperlink r:id="rId1014" ref="L421"/>
    <hyperlink r:id="rId1015" ref="H422"/>
    <hyperlink r:id="rId1016" ref="J422"/>
    <hyperlink r:id="rId1017" ref="H423"/>
    <hyperlink r:id="rId1018" ref="J423"/>
    <hyperlink r:id="rId1019" ref="L423"/>
    <hyperlink r:id="rId1020" ref="H424"/>
    <hyperlink r:id="rId1021" ref="J424"/>
    <hyperlink r:id="rId1022" ref="L424"/>
    <hyperlink r:id="rId1023" ref="H425"/>
    <hyperlink r:id="rId1024" ref="J425"/>
    <hyperlink r:id="rId1025" ref="L425"/>
    <hyperlink r:id="rId1026" ref="H426"/>
    <hyperlink r:id="rId1027" ref="J426"/>
    <hyperlink r:id="rId1028" ref="L426"/>
    <hyperlink r:id="rId1029" ref="H427"/>
    <hyperlink r:id="rId1030" ref="J427"/>
    <hyperlink r:id="rId1031" ref="H429"/>
    <hyperlink r:id="rId1032" ref="J429"/>
    <hyperlink r:id="rId1033" ref="H430"/>
    <hyperlink r:id="rId1034" ref="H431"/>
    <hyperlink r:id="rId1035" ref="J431"/>
    <hyperlink r:id="rId1036" ref="H432"/>
    <hyperlink r:id="rId1037" ref="J432"/>
    <hyperlink r:id="rId1038" ref="L432"/>
    <hyperlink r:id="rId1039" ref="H433"/>
    <hyperlink r:id="rId1040" ref="J433"/>
    <hyperlink r:id="rId1041" ref="H434"/>
    <hyperlink r:id="rId1042" ref="J434"/>
    <hyperlink r:id="rId1043" ref="H435"/>
    <hyperlink r:id="rId1044" ref="J435"/>
    <hyperlink r:id="rId1045" ref="L435"/>
    <hyperlink r:id="rId1046" ref="H436"/>
    <hyperlink r:id="rId1047" ref="J436"/>
    <hyperlink r:id="rId1048" ref="H437"/>
    <hyperlink r:id="rId1049" ref="J437"/>
    <hyperlink r:id="rId1050" ref="L437"/>
    <hyperlink r:id="rId1051" ref="H438"/>
    <hyperlink r:id="rId1052" ref="J438"/>
    <hyperlink r:id="rId1053" ref="L438"/>
    <hyperlink r:id="rId1054" ref="H439"/>
    <hyperlink r:id="rId1055" ref="J439"/>
    <hyperlink r:id="rId1056" ref="L439"/>
    <hyperlink r:id="rId1057" ref="H440"/>
    <hyperlink r:id="rId1058" ref="J440"/>
    <hyperlink r:id="rId1059" ref="H441"/>
    <hyperlink r:id="rId1060" ref="J441"/>
    <hyperlink r:id="rId1061" ref="H442"/>
    <hyperlink r:id="rId1062" ref="J442"/>
    <hyperlink r:id="rId1063" ref="H443"/>
    <hyperlink r:id="rId1064" ref="J443"/>
    <hyperlink r:id="rId1065" ref="L443"/>
    <hyperlink r:id="rId1066" ref="H444"/>
    <hyperlink r:id="rId1067" ref="J444"/>
    <hyperlink r:id="rId1068" ref="H445"/>
    <hyperlink r:id="rId1069" ref="J445"/>
    <hyperlink r:id="rId1070" ref="L445"/>
    <hyperlink r:id="rId1071" ref="H446"/>
    <hyperlink r:id="rId1072" ref="J446"/>
    <hyperlink r:id="rId1073" ref="L446"/>
    <hyperlink r:id="rId1074" ref="J447"/>
    <hyperlink r:id="rId1075" ref="L447"/>
    <hyperlink r:id="rId1076" ref="H448"/>
    <hyperlink r:id="rId1077" ref="L448"/>
    <hyperlink r:id="rId1078" ref="H449"/>
    <hyperlink r:id="rId1079" ref="J449"/>
    <hyperlink r:id="rId1080" ref="L449"/>
    <hyperlink r:id="rId1081" ref="H450"/>
    <hyperlink r:id="rId1082" ref="J450"/>
    <hyperlink r:id="rId1083" ref="H451"/>
    <hyperlink r:id="rId1084" ref="J451"/>
    <hyperlink r:id="rId1085" ref="H452"/>
    <hyperlink r:id="rId1086" ref="J452"/>
    <hyperlink r:id="rId1087" ref="L452"/>
    <hyperlink r:id="rId1088" ref="H453"/>
    <hyperlink r:id="rId1089" ref="J453"/>
    <hyperlink r:id="rId1090" ref="L453"/>
    <hyperlink r:id="rId1091" ref="H454"/>
    <hyperlink r:id="rId1092" ref="J454"/>
    <hyperlink r:id="rId1093" ref="H455"/>
    <hyperlink r:id="rId1094" ref="J455"/>
    <hyperlink r:id="rId1095" ref="H456"/>
    <hyperlink r:id="rId1096" ref="J456"/>
    <hyperlink r:id="rId1097" ref="H457"/>
    <hyperlink r:id="rId1098" ref="J457"/>
    <hyperlink r:id="rId1099" ref="L457"/>
    <hyperlink r:id="rId1100" ref="H458"/>
    <hyperlink r:id="rId1101" ref="J458"/>
    <hyperlink r:id="rId1102" ref="L458"/>
    <hyperlink r:id="rId1103" ref="H459"/>
    <hyperlink r:id="rId1104" ref="J459"/>
    <hyperlink r:id="rId1105" ref="L459"/>
    <hyperlink r:id="rId1106" ref="H460"/>
    <hyperlink r:id="rId1107" ref="H461"/>
    <hyperlink r:id="rId1108" ref="J461"/>
    <hyperlink r:id="rId1109" ref="H462"/>
    <hyperlink r:id="rId1110" ref="J462"/>
    <hyperlink r:id="rId1111" ref="L462"/>
    <hyperlink r:id="rId1112" ref="H463"/>
    <hyperlink r:id="rId1113" ref="J463"/>
    <hyperlink r:id="rId1114" ref="L463"/>
    <hyperlink r:id="rId1115" ref="H464"/>
    <hyperlink r:id="rId1116" ref="J464"/>
    <hyperlink r:id="rId1117" ref="H465"/>
    <hyperlink r:id="rId1118" ref="J465"/>
    <hyperlink r:id="rId1119" ref="L465"/>
    <hyperlink r:id="rId1120" ref="H466"/>
    <hyperlink r:id="rId1121" ref="J466"/>
    <hyperlink r:id="rId1122" ref="H467"/>
    <hyperlink r:id="rId1123" ref="J467"/>
    <hyperlink r:id="rId1124" ref="H468"/>
    <hyperlink r:id="rId1125" ref="J468"/>
    <hyperlink r:id="rId1126" ref="L468"/>
    <hyperlink r:id="rId1127" ref="H469"/>
    <hyperlink r:id="rId1128" ref="H470"/>
    <hyperlink r:id="rId1129" ref="J470"/>
    <hyperlink r:id="rId1130" ref="H471"/>
    <hyperlink r:id="rId1131" ref="J471"/>
    <hyperlink r:id="rId1132" ref="H472"/>
    <hyperlink r:id="rId1133" ref="J472"/>
    <hyperlink r:id="rId1134" ref="H473"/>
    <hyperlink r:id="rId1135" ref="J473"/>
    <hyperlink r:id="rId1136" ref="L473"/>
    <hyperlink r:id="rId1137" ref="H474"/>
    <hyperlink r:id="rId1138" ref="R474"/>
    <hyperlink r:id="rId1139" ref="H475"/>
    <hyperlink r:id="rId1140" ref="J475"/>
    <hyperlink r:id="rId1141" ref="H476"/>
    <hyperlink r:id="rId1142" ref="J476"/>
    <hyperlink r:id="rId1143" ref="L476"/>
    <hyperlink r:id="rId1144" ref="H477"/>
    <hyperlink r:id="rId1145" ref="J477"/>
    <hyperlink r:id="rId1146" ref="L477"/>
    <hyperlink r:id="rId1147" ref="H478"/>
    <hyperlink r:id="rId1148" ref="J478"/>
    <hyperlink r:id="rId1149" ref="H479"/>
    <hyperlink r:id="rId1150" ref="H480"/>
    <hyperlink r:id="rId1151" ref="J480"/>
    <hyperlink r:id="rId1152" ref="L480"/>
    <hyperlink r:id="rId1153" ref="H481"/>
    <hyperlink r:id="rId1154" ref="J481"/>
    <hyperlink r:id="rId1155" ref="L481"/>
    <hyperlink r:id="rId1156" ref="H482"/>
    <hyperlink r:id="rId1157" ref="H483"/>
    <hyperlink r:id="rId1158" ref="J483"/>
    <hyperlink r:id="rId1159" ref="H484"/>
    <hyperlink r:id="rId1160" ref="J484"/>
    <hyperlink r:id="rId1161" ref="H485"/>
    <hyperlink r:id="rId1162" ref="J485"/>
    <hyperlink r:id="rId1163" ref="H486"/>
    <hyperlink r:id="rId1164" ref="J486"/>
    <hyperlink r:id="rId1165" ref="L486"/>
    <hyperlink r:id="rId1166" ref="H487"/>
    <hyperlink r:id="rId1167" ref="J487"/>
    <hyperlink r:id="rId1168" ref="L487"/>
    <hyperlink r:id="rId1169" ref="H488"/>
    <hyperlink r:id="rId1170" ref="J488"/>
    <hyperlink r:id="rId1171" ref="H489"/>
    <hyperlink r:id="rId1172" ref="J489"/>
    <hyperlink r:id="rId1173" ref="H490"/>
    <hyperlink r:id="rId1174" ref="J490"/>
    <hyperlink r:id="rId1175" ref="H491"/>
    <hyperlink r:id="rId1176" ref="J491"/>
    <hyperlink r:id="rId1177" ref="L491"/>
    <hyperlink r:id="rId1178" ref="H493"/>
    <hyperlink r:id="rId1179" ref="J493"/>
    <hyperlink r:id="rId1180" ref="H494"/>
    <hyperlink r:id="rId1181" ref="J494"/>
    <hyperlink r:id="rId1182" ref="H495"/>
    <hyperlink r:id="rId1183" ref="J495"/>
    <hyperlink r:id="rId1184" ref="H496"/>
    <hyperlink r:id="rId1185" ref="J496"/>
    <hyperlink r:id="rId1186" ref="H497"/>
    <hyperlink r:id="rId1187" ref="J497"/>
    <hyperlink r:id="rId1188" ref="H498"/>
    <hyperlink r:id="rId1189" ref="J498"/>
    <hyperlink r:id="rId1190" ref="H499"/>
    <hyperlink r:id="rId1191" ref="J499"/>
    <hyperlink r:id="rId1192" ref="H500"/>
    <hyperlink r:id="rId1193" ref="J500"/>
    <hyperlink r:id="rId1194" ref="C501"/>
    <hyperlink r:id="rId1195" ref="H501"/>
    <hyperlink r:id="rId1196" ref="J501"/>
    <hyperlink r:id="rId1197" ref="C502"/>
    <hyperlink r:id="rId1198" ref="H502"/>
    <hyperlink r:id="rId1199" ref="C503"/>
    <hyperlink r:id="rId1200" ref="H503"/>
    <hyperlink r:id="rId1201" ref="O503"/>
    <hyperlink r:id="rId1202" ref="H504"/>
    <hyperlink r:id="rId1203" ref="J504"/>
    <hyperlink r:id="rId1204" ref="L504"/>
    <hyperlink r:id="rId1205" ref="C505"/>
    <hyperlink r:id="rId1206" ref="H505"/>
    <hyperlink r:id="rId1207" ref="J505"/>
    <hyperlink r:id="rId1208" ref="L505"/>
    <hyperlink r:id="rId1209" ref="C506"/>
    <hyperlink r:id="rId1210" ref="H506"/>
    <hyperlink r:id="rId1211" ref="C507"/>
    <hyperlink r:id="rId1212" ref="H507"/>
    <hyperlink r:id="rId1213" ref="J507"/>
    <hyperlink r:id="rId1214" ref="L507"/>
    <hyperlink r:id="rId1215" ref="T507"/>
    <hyperlink r:id="rId1216" ref="C508"/>
    <hyperlink r:id="rId1217" ref="H508"/>
    <hyperlink r:id="rId1218" ref="O508"/>
    <hyperlink r:id="rId1219" ref="H509"/>
    <hyperlink r:id="rId1220" ref="J509"/>
    <hyperlink r:id="rId1221" ref="H510"/>
    <hyperlink r:id="rId1222" ref="J510"/>
    <hyperlink r:id="rId1223" ref="H511"/>
    <hyperlink r:id="rId1224" ref="J511"/>
    <hyperlink r:id="rId1225" ref="H512"/>
    <hyperlink r:id="rId1226" ref="J512"/>
    <hyperlink r:id="rId1227" ref="L512"/>
    <hyperlink r:id="rId1228" ref="H513"/>
    <hyperlink r:id="rId1229" ref="J513"/>
    <hyperlink r:id="rId1230" ref="H514"/>
    <hyperlink r:id="rId1231" ref="H515"/>
    <hyperlink r:id="rId1232" ref="H516"/>
    <hyperlink r:id="rId1233" ref="H517"/>
    <hyperlink r:id="rId1234" ref="J517"/>
    <hyperlink r:id="rId1235" ref="L517"/>
    <hyperlink r:id="rId1236" ref="H518"/>
    <hyperlink r:id="rId1237" ref="H519"/>
    <hyperlink r:id="rId1238" ref="H520"/>
    <hyperlink r:id="rId1239" ref="J520"/>
    <hyperlink r:id="rId1240" ref="L520"/>
    <hyperlink r:id="rId1241" ref="H521"/>
    <hyperlink r:id="rId1242" ref="J521"/>
    <hyperlink r:id="rId1243" ref="L521"/>
    <hyperlink r:id="rId1244" ref="H522"/>
    <hyperlink r:id="rId1245" ref="H523"/>
    <hyperlink r:id="rId1246" ref="J523"/>
    <hyperlink r:id="rId1247" ref="L523"/>
    <hyperlink r:id="rId1248" ref="H524"/>
    <hyperlink r:id="rId1249" ref="J524"/>
    <hyperlink r:id="rId1250" ref="L524"/>
    <hyperlink r:id="rId1251" ref="H525"/>
    <hyperlink r:id="rId1252" ref="H526"/>
    <hyperlink r:id="rId1253" ref="H527"/>
    <hyperlink r:id="rId1254" ref="J527"/>
    <hyperlink r:id="rId1255" ref="H528"/>
    <hyperlink r:id="rId1256" ref="J528"/>
    <hyperlink r:id="rId1257" ref="C529"/>
    <hyperlink r:id="rId1258" ref="H529"/>
    <hyperlink r:id="rId1259" ref="J529"/>
    <hyperlink r:id="rId1260" ref="L529"/>
    <hyperlink r:id="rId1261" ref="C530"/>
    <hyperlink r:id="rId1262" ref="H530"/>
    <hyperlink r:id="rId1263" ref="J530"/>
    <hyperlink r:id="rId1264" ref="H531"/>
    <hyperlink r:id="rId1265" ref="J531"/>
    <hyperlink r:id="rId1266" ref="C532"/>
    <hyperlink r:id="rId1267" ref="H532"/>
    <hyperlink r:id="rId1268" ref="J532"/>
    <hyperlink r:id="rId1269" ref="H533"/>
    <hyperlink r:id="rId1270" ref="C534"/>
    <hyperlink r:id="rId1271" ref="H534"/>
    <hyperlink r:id="rId1272" ref="J534"/>
    <hyperlink r:id="rId1273" ref="C535"/>
    <hyperlink r:id="rId1274" ref="H535"/>
    <hyperlink r:id="rId1275" ref="J535"/>
    <hyperlink r:id="rId1276" ref="R535"/>
    <hyperlink r:id="rId1277" ref="H536"/>
    <hyperlink r:id="rId1278" ref="J536"/>
    <hyperlink r:id="rId1279" ref="H537"/>
    <hyperlink r:id="rId1280" ref="J537"/>
    <hyperlink r:id="rId1281" ref="L537"/>
    <hyperlink r:id="rId1282" ref="H538"/>
    <hyperlink r:id="rId1283" ref="J538"/>
    <hyperlink r:id="rId1284" ref="L538"/>
    <hyperlink r:id="rId1285" ref="H539"/>
    <hyperlink r:id="rId1286" ref="J539"/>
    <hyperlink r:id="rId1287" ref="H540"/>
    <hyperlink r:id="rId1288" ref="J540"/>
    <hyperlink r:id="rId1289" ref="L540"/>
    <hyperlink r:id="rId1290" ref="H541"/>
    <hyperlink r:id="rId1291" ref="J541"/>
    <hyperlink r:id="rId1292" ref="H542"/>
    <hyperlink r:id="rId1293" ref="J542"/>
    <hyperlink r:id="rId1294" ref="H543"/>
    <hyperlink r:id="rId1295" ref="J543"/>
    <hyperlink r:id="rId1296" ref="L543"/>
    <hyperlink r:id="rId1297" ref="H544"/>
    <hyperlink r:id="rId1298" ref="J544"/>
    <hyperlink r:id="rId1299" ref="H545"/>
    <hyperlink r:id="rId1300" ref="J545"/>
    <hyperlink r:id="rId1301" ref="L545"/>
    <hyperlink r:id="rId1302" ref="H546"/>
    <hyperlink r:id="rId1303" ref="J546"/>
    <hyperlink r:id="rId1304" ref="L546"/>
    <hyperlink r:id="rId1305" ref="H547"/>
    <hyperlink r:id="rId1306" ref="H548"/>
    <hyperlink r:id="rId1307" ref="J548"/>
    <hyperlink r:id="rId1308" ref="H549"/>
    <hyperlink r:id="rId1309" ref="J549"/>
    <hyperlink r:id="rId1310" ref="H550"/>
    <hyperlink r:id="rId1311" ref="J550"/>
    <hyperlink r:id="rId1312" ref="L550"/>
    <hyperlink r:id="rId1313" ref="H551"/>
    <hyperlink r:id="rId1314" ref="J551"/>
    <hyperlink r:id="rId1315" ref="B552"/>
    <hyperlink r:id="rId1316" ref="H552"/>
    <hyperlink r:id="rId1317" ref="J552"/>
    <hyperlink r:id="rId1318" ref="L552"/>
    <hyperlink r:id="rId1319" ref="H553"/>
    <hyperlink r:id="rId1320" ref="J553"/>
    <hyperlink r:id="rId1321" ref="L553"/>
    <hyperlink r:id="rId1322" ref="H554"/>
    <hyperlink r:id="rId1323" ref="H555"/>
    <hyperlink r:id="rId1324" ref="J555"/>
    <hyperlink r:id="rId1325" ref="H556"/>
    <hyperlink r:id="rId1326" ref="J556"/>
    <hyperlink r:id="rId1327" ref="L556"/>
    <hyperlink r:id="rId1328" ref="O556"/>
    <hyperlink r:id="rId1329" ref="H557"/>
    <hyperlink r:id="rId1330" ref="J557"/>
    <hyperlink r:id="rId1331" ref="L557"/>
    <hyperlink r:id="rId1332" ref="H558"/>
    <hyperlink r:id="rId1333" ref="J558"/>
    <hyperlink r:id="rId1334" ref="L558"/>
    <hyperlink r:id="rId1335" ref="O558"/>
    <hyperlink r:id="rId1336" ref="H559"/>
    <hyperlink r:id="rId1337" ref="J559"/>
    <hyperlink r:id="rId1338" ref="L559"/>
    <hyperlink r:id="rId1339" ref="H560"/>
    <hyperlink r:id="rId1340" ref="J560"/>
    <hyperlink r:id="rId1341" ref="H561"/>
    <hyperlink r:id="rId1342" ref="J561"/>
    <hyperlink r:id="rId1343" ref="H562"/>
    <hyperlink r:id="rId1344" ref="J562"/>
    <hyperlink r:id="rId1345" ref="H563"/>
    <hyperlink r:id="rId1346" ref="J563"/>
    <hyperlink r:id="rId1347" ref="H564"/>
    <hyperlink r:id="rId1348" ref="J564"/>
    <hyperlink r:id="rId1349" ref="L564"/>
    <hyperlink r:id="rId1350" ref="H565"/>
    <hyperlink r:id="rId1351" ref="J565"/>
    <hyperlink r:id="rId1352" ref="L565"/>
    <hyperlink r:id="rId1353" ref="H566"/>
    <hyperlink r:id="rId1354" ref="J566"/>
    <hyperlink r:id="rId1355" ref="L566"/>
    <hyperlink r:id="rId1356" ref="H567"/>
    <hyperlink r:id="rId1357" ref="H568"/>
    <hyperlink r:id="rId1358" ref="J568"/>
    <hyperlink r:id="rId1359" ref="H569"/>
    <hyperlink r:id="rId1360" ref="J569"/>
    <hyperlink r:id="rId1361" ref="H570"/>
    <hyperlink r:id="rId1362" ref="J570"/>
    <hyperlink r:id="rId1363" ref="R570"/>
    <hyperlink r:id="rId1364" ref="H571"/>
    <hyperlink r:id="rId1365" ref="J571"/>
    <hyperlink r:id="rId1366" ref="H572"/>
    <hyperlink r:id="rId1367" ref="J572"/>
    <hyperlink r:id="rId1368" ref="L572"/>
    <hyperlink r:id="rId1369" ref="H573"/>
    <hyperlink r:id="rId1370" ref="J573"/>
    <hyperlink r:id="rId1371" ref="H574"/>
    <hyperlink r:id="rId1372" ref="L574"/>
    <hyperlink r:id="rId1373" ref="H575"/>
    <hyperlink r:id="rId1374" ref="H576"/>
    <hyperlink r:id="rId1375" ref="J576"/>
    <hyperlink r:id="rId1376" ref="H577"/>
    <hyperlink r:id="rId1377" ref="J577"/>
    <hyperlink r:id="rId1378" ref="L577"/>
    <hyperlink r:id="rId1379" ref="H578"/>
    <hyperlink r:id="rId1380" ref="J578"/>
    <hyperlink r:id="rId1381" ref="L578"/>
    <hyperlink r:id="rId1382" ref="H579"/>
    <hyperlink r:id="rId1383" ref="J579"/>
    <hyperlink r:id="rId1384" ref="H580"/>
    <hyperlink r:id="rId1385" ref="J580"/>
    <hyperlink r:id="rId1386" ref="H581"/>
    <hyperlink r:id="rId1387" ref="J581"/>
    <hyperlink r:id="rId1388" ref="O581"/>
    <hyperlink r:id="rId1389" ref="H582"/>
    <hyperlink r:id="rId1390" ref="H583"/>
    <hyperlink r:id="rId1391" ref="L583"/>
    <hyperlink r:id="rId1392" ref="H584"/>
    <hyperlink r:id="rId1393" ref="C585"/>
    <hyperlink r:id="rId1394" ref="H585"/>
    <hyperlink r:id="rId1395" ref="J585"/>
    <hyperlink r:id="rId1396" ref="L585"/>
    <hyperlink r:id="rId1397" ref="N585"/>
    <hyperlink r:id="rId1398" ref="H586"/>
    <hyperlink r:id="rId1399" ref="H587"/>
    <hyperlink r:id="rId1400" ref="H588"/>
    <hyperlink r:id="rId1401" ref="J588"/>
    <hyperlink r:id="rId1402" ref="L588"/>
    <hyperlink r:id="rId1403" ref="H589"/>
    <hyperlink r:id="rId1404" ref="J589"/>
    <hyperlink r:id="rId1405" ref="L589"/>
    <hyperlink r:id="rId1406" ref="H590"/>
    <hyperlink r:id="rId1407" ref="J590"/>
    <hyperlink r:id="rId1408" ref="L590"/>
    <hyperlink r:id="rId1409" ref="H591"/>
    <hyperlink r:id="rId1410" ref="J591"/>
    <hyperlink r:id="rId1411" ref="L591"/>
    <hyperlink r:id="rId1412" ref="H592"/>
    <hyperlink r:id="rId1413" ref="J592"/>
    <hyperlink r:id="rId1414" ref="L592"/>
    <hyperlink r:id="rId1415" ref="H593"/>
    <hyperlink r:id="rId1416" ref="J593"/>
    <hyperlink r:id="rId1417" ref="O593"/>
    <hyperlink r:id="rId1418" ref="H594"/>
    <hyperlink r:id="rId1419" ref="J594"/>
    <hyperlink r:id="rId1420" ref="O594"/>
    <hyperlink r:id="rId1421" ref="H595"/>
    <hyperlink r:id="rId1422" ref="J595"/>
    <hyperlink r:id="rId1423" ref="H596"/>
    <hyperlink r:id="rId1424" ref="J596"/>
    <hyperlink r:id="rId1425" ref="H597"/>
    <hyperlink r:id="rId1426" ref="C598"/>
    <hyperlink r:id="rId1427" ref="H598"/>
    <hyperlink r:id="rId1428" ref="J598"/>
    <hyperlink r:id="rId1429" ref="L598"/>
    <hyperlink r:id="rId1430" ref="C599"/>
    <hyperlink r:id="rId1431" ref="H599"/>
    <hyperlink r:id="rId1432" ref="J599"/>
    <hyperlink r:id="rId1433" ref="H600"/>
    <hyperlink r:id="rId1434" ref="J600"/>
    <hyperlink r:id="rId1435" ref="L600"/>
    <hyperlink r:id="rId1436" ref="H601"/>
    <hyperlink r:id="rId1437" ref="J601"/>
    <hyperlink r:id="rId1438" ref="L601"/>
    <hyperlink r:id="rId1439" ref="H602"/>
    <hyperlink r:id="rId1440" ref="J602"/>
    <hyperlink r:id="rId1441" ref="H603"/>
    <hyperlink r:id="rId1442" ref="J603"/>
    <hyperlink r:id="rId1443" ref="L603"/>
    <hyperlink r:id="rId1444" ref="H604"/>
    <hyperlink r:id="rId1445" ref="J604"/>
    <hyperlink r:id="rId1446" ref="H605"/>
    <hyperlink r:id="rId1447" ref="J605"/>
    <hyperlink r:id="rId1448" ref="L605"/>
    <hyperlink r:id="rId1449" ref="H606"/>
    <hyperlink r:id="rId1450" ref="J606"/>
    <hyperlink r:id="rId1451" ref="H607"/>
    <hyperlink r:id="rId1452" ref="J607"/>
    <hyperlink r:id="rId1453" ref="H608"/>
    <hyperlink r:id="rId1454" ref="J608"/>
    <hyperlink r:id="rId1455" ref="L608"/>
    <hyperlink r:id="rId1456" ref="H609"/>
    <hyperlink r:id="rId1457" ref="J609"/>
    <hyperlink r:id="rId1458" ref="H610"/>
    <hyperlink r:id="rId1459" ref="J610"/>
    <hyperlink r:id="rId1460" ref="L610"/>
    <hyperlink r:id="rId1461" ref="H611"/>
    <hyperlink r:id="rId1462" ref="J611"/>
    <hyperlink r:id="rId1463" ref="L611"/>
    <hyperlink r:id="rId1464" ref="H612"/>
    <hyperlink r:id="rId1465" ref="J612"/>
    <hyperlink r:id="rId1466" ref="H613"/>
    <hyperlink r:id="rId1467" ref="J613"/>
    <hyperlink r:id="rId1468" ref="H614"/>
    <hyperlink r:id="rId1469" ref="J614"/>
    <hyperlink r:id="rId1470" ref="H615"/>
    <hyperlink r:id="rId1471" ref="J615"/>
    <hyperlink r:id="rId1472" ref="C616"/>
    <hyperlink r:id="rId1473" ref="H616"/>
    <hyperlink r:id="rId1474" ref="J616"/>
    <hyperlink r:id="rId1475" ref="L616"/>
    <hyperlink r:id="rId1476" ref="C617"/>
    <hyperlink r:id="rId1477" ref="J617"/>
    <hyperlink r:id="rId1478" ref="L617"/>
    <hyperlink r:id="rId1479" ref="T617"/>
    <hyperlink r:id="rId1480" ref="C618"/>
    <hyperlink r:id="rId1481" ref="H618"/>
    <hyperlink r:id="rId1482" ref="J618"/>
    <hyperlink r:id="rId1483" ref="H619"/>
    <hyperlink r:id="rId1484" ref="C620"/>
    <hyperlink r:id="rId1485" ref="H620"/>
    <hyperlink r:id="rId1486" ref="J620"/>
    <hyperlink r:id="rId1487" ref="H621"/>
    <hyperlink r:id="rId1488" ref="J621"/>
    <hyperlink r:id="rId1489" ref="L621"/>
    <hyperlink r:id="rId1490" ref="H622"/>
    <hyperlink r:id="rId1491" ref="J622"/>
    <hyperlink r:id="rId1492" ref="H623"/>
    <hyperlink r:id="rId1493" ref="J623"/>
    <hyperlink r:id="rId1494" ref="L623"/>
    <hyperlink r:id="rId1495" ref="H624"/>
    <hyperlink r:id="rId1496" ref="J624"/>
    <hyperlink r:id="rId1497" ref="L624"/>
    <hyperlink r:id="rId1498" ref="H625"/>
    <hyperlink r:id="rId1499" ref="J625"/>
    <hyperlink r:id="rId1500" ref="L625"/>
    <hyperlink r:id="rId1501" ref="H626"/>
    <hyperlink r:id="rId1502" ref="H627"/>
    <hyperlink r:id="rId1503" ref="J627"/>
    <hyperlink r:id="rId1504" ref="L627"/>
    <hyperlink r:id="rId1505" ref="H628"/>
    <hyperlink r:id="rId1506" ref="J628"/>
    <hyperlink r:id="rId1507" ref="H629"/>
    <hyperlink r:id="rId1508" ref="J629"/>
    <hyperlink r:id="rId1509" ref="H630"/>
    <hyperlink r:id="rId1510" ref="J630"/>
    <hyperlink r:id="rId1511" ref="L630"/>
    <hyperlink r:id="rId1512" ref="H631"/>
    <hyperlink r:id="rId1513" ref="J631"/>
    <hyperlink r:id="rId1514" ref="H632"/>
    <hyperlink r:id="rId1515" ref="J632"/>
    <hyperlink r:id="rId1516" ref="L632"/>
    <hyperlink r:id="rId1517" ref="H633"/>
    <hyperlink r:id="rId1518" ref="J633"/>
    <hyperlink r:id="rId1519" ref="L633"/>
    <hyperlink r:id="rId1520" ref="H634"/>
    <hyperlink r:id="rId1521" ref="J634"/>
    <hyperlink r:id="rId1522" ref="L634"/>
    <hyperlink r:id="rId1523" ref="H635"/>
    <hyperlink r:id="rId1524" ref="J635"/>
    <hyperlink r:id="rId1525" ref="L635"/>
    <hyperlink r:id="rId1526" ref="H636"/>
    <hyperlink r:id="rId1527" ref="J636"/>
    <hyperlink r:id="rId1528" ref="H637"/>
    <hyperlink r:id="rId1529" ref="J637"/>
    <hyperlink r:id="rId1530" ref="L637"/>
    <hyperlink r:id="rId1531" ref="H638"/>
    <hyperlink r:id="rId1532" ref="J638"/>
    <hyperlink r:id="rId1533" ref="L638"/>
    <hyperlink r:id="rId1534" ref="H639"/>
    <hyperlink r:id="rId1535" ref="J639"/>
    <hyperlink r:id="rId1536" ref="H640"/>
    <hyperlink r:id="rId1537" ref="J640"/>
    <hyperlink r:id="rId1538" ref="H641"/>
    <hyperlink r:id="rId1539" ref="J641"/>
    <hyperlink r:id="rId1540" ref="L641"/>
    <hyperlink r:id="rId1541" ref="H642"/>
    <hyperlink r:id="rId1542" ref="J642"/>
    <hyperlink r:id="rId1543" ref="H643"/>
    <hyperlink r:id="rId1544" ref="J643"/>
    <hyperlink r:id="rId1545" ref="L643"/>
    <hyperlink r:id="rId1546" ref="H644"/>
    <hyperlink r:id="rId1547" ref="J644"/>
    <hyperlink r:id="rId1548" ref="H645"/>
    <hyperlink r:id="rId1549" ref="J645"/>
    <hyperlink r:id="rId1550" ref="H646"/>
    <hyperlink r:id="rId1551" ref="J646"/>
    <hyperlink r:id="rId1552" ref="L646"/>
    <hyperlink r:id="rId1553" ref="H647"/>
    <hyperlink r:id="rId1554" ref="J647"/>
    <hyperlink r:id="rId1555" ref="L647"/>
    <hyperlink r:id="rId1556" ref="H648"/>
    <hyperlink r:id="rId1557" ref="H649"/>
    <hyperlink r:id="rId1558" ref="J649"/>
    <hyperlink r:id="rId1559" ref="L649"/>
    <hyperlink r:id="rId1560" ref="H650"/>
    <hyperlink r:id="rId1561" ref="H651"/>
    <hyperlink r:id="rId1562" ref="J651"/>
    <hyperlink r:id="rId1563" ref="L651"/>
    <hyperlink r:id="rId1564" ref="H652"/>
    <hyperlink r:id="rId1565" ref="J652"/>
    <hyperlink r:id="rId1566" ref="L652"/>
    <hyperlink r:id="rId1567" ref="H653"/>
    <hyperlink r:id="rId1568" ref="H654"/>
    <hyperlink r:id="rId1569" ref="J654"/>
    <hyperlink r:id="rId1570" ref="L654"/>
    <hyperlink r:id="rId1571" ref="H655"/>
    <hyperlink r:id="rId1572" ref="J655"/>
    <hyperlink r:id="rId1573" ref="H656"/>
    <hyperlink r:id="rId1574" ref="L656"/>
    <hyperlink r:id="rId1575" ref="H657"/>
    <hyperlink r:id="rId1576" ref="J657"/>
    <hyperlink r:id="rId1577" ref="H658"/>
    <hyperlink r:id="rId1578" ref="H659"/>
    <hyperlink r:id="rId1579" ref="J659"/>
    <hyperlink r:id="rId1580" ref="L659"/>
    <hyperlink r:id="rId1581" ref="H660"/>
    <hyperlink r:id="rId1582" ref="J660"/>
    <hyperlink r:id="rId1583" ref="L660"/>
    <hyperlink r:id="rId1584" ref="H661"/>
    <hyperlink r:id="rId1585" ref="J661"/>
    <hyperlink r:id="rId1586" ref="L661"/>
    <hyperlink r:id="rId1587" ref="H662"/>
    <hyperlink r:id="rId1588" ref="J662"/>
    <hyperlink r:id="rId1589" ref="L662"/>
    <hyperlink r:id="rId1590" ref="H663"/>
    <hyperlink r:id="rId1591" ref="J663"/>
    <hyperlink r:id="rId1592" ref="L663"/>
    <hyperlink r:id="rId1593" ref="H664"/>
    <hyperlink r:id="rId1594" ref="J664"/>
    <hyperlink r:id="rId1595" ref="H665"/>
    <hyperlink r:id="rId1596" ref="J665"/>
    <hyperlink r:id="rId1597" ref="L665"/>
    <hyperlink r:id="rId1598" ref="H666"/>
    <hyperlink r:id="rId1599" ref="J666"/>
    <hyperlink r:id="rId1600" ref="O666"/>
    <hyperlink r:id="rId1601" ref="H667"/>
    <hyperlink r:id="rId1602" ref="J667"/>
    <hyperlink r:id="rId1603" ref="H668"/>
    <hyperlink r:id="rId1604" ref="J668"/>
    <hyperlink r:id="rId1605" ref="L668"/>
    <hyperlink r:id="rId1606" ref="H669"/>
    <hyperlink r:id="rId1607" ref="L669"/>
    <hyperlink r:id="rId1608" ref="H670"/>
    <hyperlink r:id="rId1609" ref="J670"/>
    <hyperlink r:id="rId1610" ref="L670"/>
    <hyperlink r:id="rId1611" ref="H671"/>
    <hyperlink r:id="rId1612" ref="J671"/>
    <hyperlink r:id="rId1613" ref="L671"/>
    <hyperlink r:id="rId1614" ref="H672"/>
    <hyperlink r:id="rId1615" ref="J672"/>
    <hyperlink r:id="rId1616" ref="L672"/>
    <hyperlink r:id="rId1617" ref="H673"/>
    <hyperlink r:id="rId1618" ref="J673"/>
    <hyperlink r:id="rId1619" ref="H674"/>
    <hyperlink r:id="rId1620" ref="J674"/>
    <hyperlink r:id="rId1621" ref="H675"/>
    <hyperlink r:id="rId1622" ref="J675"/>
    <hyperlink r:id="rId1623" ref="L675"/>
    <hyperlink r:id="rId1624" ref="H676"/>
    <hyperlink r:id="rId1625" ref="J676"/>
    <hyperlink r:id="rId1626" ref="L676"/>
    <hyperlink r:id="rId1627" ref="C677"/>
    <hyperlink r:id="rId1628" ref="H677"/>
    <hyperlink r:id="rId1629" ref="J677"/>
    <hyperlink r:id="rId1630" ref="L677"/>
    <hyperlink r:id="rId1631" ref="O677"/>
    <hyperlink r:id="rId1632" ref="C678"/>
    <hyperlink r:id="rId1633" ref="H678"/>
    <hyperlink r:id="rId1634" ref="J678"/>
    <hyperlink r:id="rId1635" ref="L678"/>
    <hyperlink r:id="rId1636" ref="O678"/>
    <hyperlink r:id="rId1637" ref="T678"/>
    <hyperlink r:id="rId1638" ref="H679"/>
    <hyperlink r:id="rId1639" ref="J679"/>
    <hyperlink r:id="rId1640" ref="C680"/>
    <hyperlink r:id="rId1641" ref="H680"/>
    <hyperlink r:id="rId1642" ref="J680"/>
    <hyperlink r:id="rId1643" ref="L680"/>
    <hyperlink r:id="rId1644" ref="O680"/>
    <hyperlink r:id="rId1645" ref="C681"/>
    <hyperlink r:id="rId1646" ref="H681"/>
    <hyperlink r:id="rId1647" ref="J681"/>
    <hyperlink r:id="rId1648" ref="C682"/>
    <hyperlink r:id="rId1649" ref="H682"/>
    <hyperlink r:id="rId1650" ref="T682"/>
    <hyperlink r:id="rId1651" ref="H683"/>
    <hyperlink r:id="rId1652" ref="J683"/>
    <hyperlink r:id="rId1653" ref="L683"/>
    <hyperlink r:id="rId1654" ref="H684"/>
    <hyperlink r:id="rId1655" ref="J684"/>
    <hyperlink r:id="rId1656" ref="O684"/>
    <hyperlink r:id="rId1657" ref="H685"/>
    <hyperlink r:id="rId1658" ref="H686"/>
    <hyperlink r:id="rId1659" ref="L686"/>
    <hyperlink r:id="rId1660" ref="H687"/>
    <hyperlink r:id="rId1661" ref="J687"/>
    <hyperlink r:id="rId1662" ref="H688"/>
    <hyperlink r:id="rId1663" ref="J688"/>
    <hyperlink r:id="rId1664" ref="H689"/>
    <hyperlink r:id="rId1665" ref="J689"/>
    <hyperlink r:id="rId1666" ref="L689"/>
    <hyperlink r:id="rId1667" ref="H690"/>
    <hyperlink r:id="rId1668" ref="J690"/>
    <hyperlink r:id="rId1669" ref="L690"/>
    <hyperlink r:id="rId1670" ref="H691"/>
    <hyperlink r:id="rId1671" ref="J691"/>
    <hyperlink r:id="rId1672" ref="H692"/>
    <hyperlink r:id="rId1673" ref="J692"/>
    <hyperlink r:id="rId1674" ref="L692"/>
    <hyperlink r:id="rId1675" ref="H693"/>
    <hyperlink r:id="rId1676" ref="J693"/>
    <hyperlink r:id="rId1677" ref="L693"/>
    <hyperlink r:id="rId1678" ref="H694"/>
    <hyperlink r:id="rId1679" ref="J694"/>
    <hyperlink r:id="rId1680" ref="J695"/>
    <hyperlink r:id="rId1681" ref="H696"/>
    <hyperlink r:id="rId1682" ref="H697"/>
    <hyperlink r:id="rId1683" ref="J697"/>
    <hyperlink r:id="rId1684" ref="H698"/>
    <hyperlink r:id="rId1685" ref="J698"/>
    <hyperlink r:id="rId1686" ref="L698"/>
    <hyperlink r:id="rId1687" ref="H699"/>
    <hyperlink r:id="rId1688" ref="J699"/>
    <hyperlink r:id="rId1689" ref="L699"/>
    <hyperlink r:id="rId1690" ref="H700"/>
    <hyperlink r:id="rId1691" ref="J700"/>
    <hyperlink r:id="rId1692" ref="H701"/>
    <hyperlink r:id="rId1693" ref="J701"/>
    <hyperlink r:id="rId1694" ref="H702"/>
    <hyperlink r:id="rId1695" ref="J702"/>
    <hyperlink r:id="rId1696" ref="H703"/>
    <hyperlink r:id="rId1697" ref="J703"/>
    <hyperlink r:id="rId1698" ref="L703"/>
    <hyperlink r:id="rId1699" ref="H704"/>
    <hyperlink r:id="rId1700" ref="J704"/>
    <hyperlink r:id="rId1701" ref="L704"/>
    <hyperlink r:id="rId1702" ref="H705"/>
    <hyperlink r:id="rId1703" ref="J705"/>
    <hyperlink r:id="rId1704" ref="L705"/>
    <hyperlink r:id="rId1705" ref="H706"/>
    <hyperlink r:id="rId1706" ref="J706"/>
    <hyperlink r:id="rId1707" ref="L706"/>
    <hyperlink r:id="rId1708" ref="H707"/>
    <hyperlink r:id="rId1709" ref="J707"/>
    <hyperlink r:id="rId1710" ref="L707"/>
    <hyperlink r:id="rId1711" ref="H708"/>
    <hyperlink r:id="rId1712" ref="J708"/>
    <hyperlink r:id="rId1713" ref="L708"/>
    <hyperlink r:id="rId1714" ref="H709"/>
    <hyperlink r:id="rId1715" ref="J709"/>
    <hyperlink r:id="rId1716" ref="L709"/>
    <hyperlink r:id="rId1717" ref="H710"/>
    <hyperlink r:id="rId1718" ref="J710"/>
    <hyperlink r:id="rId1719" ref="H711"/>
    <hyperlink r:id="rId1720" ref="J711"/>
    <hyperlink r:id="rId1721" ref="L711"/>
    <hyperlink r:id="rId1722" ref="H712"/>
    <hyperlink r:id="rId1723" ref="J712"/>
    <hyperlink r:id="rId1724" ref="H713"/>
    <hyperlink r:id="rId1725" ref="J713"/>
    <hyperlink r:id="rId1726" ref="L713"/>
    <hyperlink r:id="rId1727" ref="H714"/>
    <hyperlink r:id="rId1728" ref="J714"/>
    <hyperlink r:id="rId1729" ref="H716"/>
    <hyperlink r:id="rId1730" ref="J716"/>
    <hyperlink r:id="rId1731" ref="H717"/>
    <hyperlink r:id="rId1732" ref="J717"/>
    <hyperlink r:id="rId1733" ref="L717"/>
    <hyperlink r:id="rId1734" ref="O717"/>
    <hyperlink r:id="rId1735" ref="H718"/>
    <hyperlink r:id="rId1736" ref="J718"/>
    <hyperlink r:id="rId1737" ref="H719"/>
    <hyperlink r:id="rId1738" ref="J719"/>
    <hyperlink r:id="rId1739" ref="L719"/>
    <hyperlink r:id="rId1740" ref="H720"/>
    <hyperlink r:id="rId1741" ref="J720"/>
    <hyperlink r:id="rId1742" ref="L720"/>
    <hyperlink r:id="rId1743" ref="H721"/>
    <hyperlink r:id="rId1744" ref="H722"/>
    <hyperlink r:id="rId1745" ref="H723"/>
    <hyperlink r:id="rId1746" ref="J723"/>
    <hyperlink r:id="rId1747" ref="L723"/>
    <hyperlink r:id="rId1748" ref="H724"/>
    <hyperlink r:id="rId1749" ref="J724"/>
    <hyperlink r:id="rId1750" ref="J725"/>
    <hyperlink r:id="rId1751" ref="H726"/>
    <hyperlink r:id="rId1752" ref="J726"/>
    <hyperlink r:id="rId1753" ref="L726"/>
    <hyperlink r:id="rId1754" ref="H727"/>
    <hyperlink r:id="rId1755" ref="J727"/>
    <hyperlink r:id="rId1756" ref="L727"/>
    <hyperlink r:id="rId1757" ref="H728"/>
    <hyperlink r:id="rId1758" ref="H729"/>
    <hyperlink r:id="rId1759" ref="J729"/>
    <hyperlink r:id="rId1760" ref="L729"/>
    <hyperlink r:id="rId1761" ref="O729"/>
    <hyperlink r:id="rId1762" ref="H730"/>
    <hyperlink r:id="rId1763" ref="J730"/>
    <hyperlink r:id="rId1764" ref="L730"/>
    <hyperlink r:id="rId1765" ref="O730"/>
    <hyperlink r:id="rId1766" ref="H731"/>
    <hyperlink r:id="rId1767" ref="J731"/>
    <hyperlink r:id="rId1768" ref="O731"/>
    <hyperlink r:id="rId1769" ref="H732"/>
    <hyperlink r:id="rId1770" ref="J732"/>
    <hyperlink r:id="rId1771" ref="L732"/>
    <hyperlink r:id="rId1772" ref="H733"/>
    <hyperlink r:id="rId1773" ref="J733"/>
    <hyperlink r:id="rId1774" ref="L733"/>
    <hyperlink r:id="rId1775" ref="H734"/>
    <hyperlink r:id="rId1776" ref="J734"/>
    <hyperlink r:id="rId1777" ref="H735"/>
    <hyperlink r:id="rId1778" ref="J735"/>
    <hyperlink r:id="rId1779" ref="L735"/>
    <hyperlink r:id="rId1780" ref="H736"/>
    <hyperlink r:id="rId1781" ref="J736"/>
    <hyperlink r:id="rId1782" ref="L736"/>
    <hyperlink r:id="rId1783" ref="O736"/>
    <hyperlink r:id="rId1784" ref="H737"/>
    <hyperlink r:id="rId1785" ref="J737"/>
    <hyperlink r:id="rId1786" ref="H738"/>
    <hyperlink r:id="rId1787" ref="J738"/>
    <hyperlink r:id="rId1788" ref="L738"/>
    <hyperlink r:id="rId1789" ref="H739"/>
    <hyperlink r:id="rId1790" ref="H740"/>
    <hyperlink r:id="rId1791" ref="J740"/>
    <hyperlink r:id="rId1792" ref="L740"/>
    <hyperlink r:id="rId1793" ref="H741"/>
    <hyperlink r:id="rId1794" ref="J741"/>
    <hyperlink r:id="rId1795" ref="H742"/>
    <hyperlink r:id="rId1796" ref="J742"/>
    <hyperlink r:id="rId1797" ref="L742"/>
    <hyperlink r:id="rId1798" ref="J743"/>
    <hyperlink r:id="rId1799" ref="H744"/>
    <hyperlink r:id="rId1800" ref="H745"/>
    <hyperlink r:id="rId1801" ref="J745"/>
    <hyperlink r:id="rId1802" ref="L745"/>
    <hyperlink r:id="rId1803" ref="H746"/>
    <hyperlink r:id="rId1804" ref="J746"/>
    <hyperlink r:id="rId1805" ref="L746"/>
    <hyperlink r:id="rId1806" ref="H747"/>
    <hyperlink r:id="rId1807" ref="H748"/>
    <hyperlink r:id="rId1808" ref="J748"/>
    <hyperlink r:id="rId1809" ref="L748"/>
    <hyperlink r:id="rId1810" ref="H749"/>
    <hyperlink r:id="rId1811" ref="J749"/>
    <hyperlink r:id="rId1812" ref="H750"/>
    <hyperlink r:id="rId1813" ref="J750"/>
    <hyperlink r:id="rId1814" ref="H751"/>
    <hyperlink r:id="rId1815" ref="J751"/>
    <hyperlink r:id="rId1816" ref="L751"/>
    <hyperlink r:id="rId1817" ref="E752"/>
    <hyperlink r:id="rId1818" ref="H752"/>
    <hyperlink r:id="rId1819" ref="J752"/>
    <hyperlink r:id="rId1820" ref="L752"/>
    <hyperlink r:id="rId1821" ref="O752"/>
    <hyperlink r:id="rId1822" ref="H753"/>
    <hyperlink r:id="rId1823" ref="J753"/>
    <hyperlink r:id="rId1824" ref="C754"/>
    <hyperlink r:id="rId1825" ref="H754"/>
    <hyperlink r:id="rId1826" ref="J754"/>
    <hyperlink r:id="rId1827" ref="L754"/>
    <hyperlink r:id="rId1828" ref="H755"/>
    <hyperlink r:id="rId1829" ref="J755"/>
    <hyperlink r:id="rId1830" ref="L755"/>
    <hyperlink r:id="rId1831" ref="H756"/>
    <hyperlink r:id="rId1832" ref="H757"/>
    <hyperlink r:id="rId1833" ref="J757"/>
    <hyperlink r:id="rId1834" ref="O757"/>
    <hyperlink r:id="rId1835" ref="H758"/>
    <hyperlink r:id="rId1836" ref="J758"/>
    <hyperlink r:id="rId1837" ref="H759"/>
    <hyperlink r:id="rId1838" ref="J759"/>
    <hyperlink r:id="rId1839" ref="L759"/>
    <hyperlink r:id="rId1840" ref="H760"/>
    <hyperlink r:id="rId1841" ref="H761"/>
    <hyperlink r:id="rId1842" ref="J761"/>
    <hyperlink r:id="rId1843" ref="L761"/>
    <hyperlink r:id="rId1844" ref="H762"/>
    <hyperlink r:id="rId1845" ref="J762"/>
    <hyperlink r:id="rId1846" ref="L762"/>
    <hyperlink r:id="rId1847" ref="C763"/>
    <hyperlink r:id="rId1848" ref="H763"/>
    <hyperlink r:id="rId1849" ref="J763"/>
    <hyperlink r:id="rId1850" ref="L763"/>
    <hyperlink r:id="rId1851" ref="H764"/>
    <hyperlink r:id="rId1852" ref="J764"/>
    <hyperlink r:id="rId1853" ref="L764"/>
    <hyperlink r:id="rId1854" ref="H765"/>
    <hyperlink r:id="rId1855" ref="L765"/>
    <hyperlink r:id="rId1856" ref="H766"/>
    <hyperlink r:id="rId1857" ref="J766"/>
    <hyperlink r:id="rId1858" ref="L766"/>
    <hyperlink r:id="rId1859" ref="H767"/>
    <hyperlink r:id="rId1860" ref="J767"/>
    <hyperlink r:id="rId1861" ref="H768"/>
    <hyperlink r:id="rId1862" ref="J768"/>
    <hyperlink r:id="rId1863" ref="H769"/>
    <hyperlink r:id="rId1864" ref="J769"/>
    <hyperlink r:id="rId1865" ref="H770"/>
    <hyperlink r:id="rId1866" ref="J770"/>
    <hyperlink r:id="rId1867" ref="L770"/>
    <hyperlink r:id="rId1868" ref="H771"/>
    <hyperlink r:id="rId1869" ref="J771"/>
    <hyperlink r:id="rId1870" ref="L771"/>
    <hyperlink r:id="rId1871" ref="H772"/>
    <hyperlink r:id="rId1872" ref="J772"/>
    <hyperlink r:id="rId1873" ref="L772"/>
    <hyperlink r:id="rId1874" ref="H773"/>
    <hyperlink r:id="rId1875" ref="J773"/>
    <hyperlink r:id="rId1876" ref="L773"/>
    <hyperlink r:id="rId1877" ref="H774"/>
    <hyperlink r:id="rId1878" ref="L774"/>
    <hyperlink r:id="rId1879" ref="H775"/>
    <hyperlink r:id="rId1880" ref="J775"/>
    <hyperlink r:id="rId1881" ref="H776"/>
    <hyperlink r:id="rId1882" ref="J776"/>
    <hyperlink r:id="rId1883" ref="L776"/>
    <hyperlink r:id="rId1884" ref="C777"/>
    <hyperlink r:id="rId1885" ref="H777"/>
    <hyperlink r:id="rId1886" ref="J777"/>
    <hyperlink r:id="rId1887" ref="L777"/>
    <hyperlink r:id="rId1888" ref="H778"/>
    <hyperlink r:id="rId1889" ref="J778"/>
    <hyperlink r:id="rId1890" ref="L778"/>
    <hyperlink r:id="rId1891" ref="C779"/>
    <hyperlink r:id="rId1892" ref="H779"/>
    <hyperlink r:id="rId1893" ref="J779"/>
    <hyperlink r:id="rId1894" ref="L779"/>
    <hyperlink r:id="rId1895" ref="H780"/>
    <hyperlink r:id="rId1896" ref="J780"/>
    <hyperlink r:id="rId1897" ref="L780"/>
    <hyperlink r:id="rId1898" ref="H781"/>
    <hyperlink r:id="rId1899" ref="J781"/>
    <hyperlink r:id="rId1900" ref="L781"/>
    <hyperlink r:id="rId1901" ref="H782"/>
    <hyperlink r:id="rId1902" ref="J782"/>
    <hyperlink r:id="rId1903" ref="L782"/>
    <hyperlink r:id="rId1904" ref="O782"/>
    <hyperlink r:id="rId1905" ref="H783"/>
    <hyperlink r:id="rId1906" ref="H784"/>
    <hyperlink r:id="rId1907" ref="J784"/>
    <hyperlink r:id="rId1908" ref="L784"/>
    <hyperlink r:id="rId1909" ref="H785"/>
    <hyperlink r:id="rId1910" ref="J785"/>
    <hyperlink r:id="rId1911" ref="L785"/>
    <hyperlink r:id="rId1912" ref="H786"/>
    <hyperlink r:id="rId1913" ref="J786"/>
    <hyperlink r:id="rId1914" ref="O786"/>
    <hyperlink r:id="rId1915" ref="H787"/>
    <hyperlink r:id="rId1916" ref="J787"/>
    <hyperlink r:id="rId1917" ref="H788"/>
    <hyperlink r:id="rId1918" ref="J788"/>
    <hyperlink r:id="rId1919" ref="H789"/>
    <hyperlink r:id="rId1920" ref="H790"/>
    <hyperlink r:id="rId1921" ref="J790"/>
    <hyperlink r:id="rId1922" ref="L790"/>
    <hyperlink r:id="rId1923" ref="H791"/>
    <hyperlink r:id="rId1924" ref="J791"/>
    <hyperlink r:id="rId1925" ref="L791"/>
    <hyperlink r:id="rId1926" ref="H792"/>
    <hyperlink r:id="rId1927" ref="J792"/>
    <hyperlink r:id="rId1928" ref="L792"/>
    <hyperlink r:id="rId1929" ref="H793"/>
    <hyperlink r:id="rId1930" ref="J793"/>
    <hyperlink r:id="rId1931" ref="H794"/>
    <hyperlink r:id="rId1932" ref="J794"/>
    <hyperlink r:id="rId1933" ref="L794"/>
    <hyperlink r:id="rId1934" ref="H795"/>
    <hyperlink r:id="rId1935" ref="J795"/>
    <hyperlink r:id="rId1936" ref="H796"/>
    <hyperlink r:id="rId1937" ref="J796"/>
    <hyperlink r:id="rId1938" ref="L796"/>
    <hyperlink r:id="rId1939" ref="H797"/>
    <hyperlink r:id="rId1940" ref="J797"/>
    <hyperlink r:id="rId1941" ref="H798"/>
    <hyperlink r:id="rId1942" ref="H799"/>
    <hyperlink r:id="rId1943" ref="J799"/>
    <hyperlink r:id="rId1944" ref="L799"/>
    <hyperlink r:id="rId1945" ref="H800"/>
    <hyperlink r:id="rId1946" ref="J800"/>
    <hyperlink r:id="rId1947" ref="H801"/>
    <hyperlink r:id="rId1948" ref="H802"/>
    <hyperlink r:id="rId1949" ref="J802"/>
    <hyperlink r:id="rId1950" ref="L802"/>
    <hyperlink r:id="rId1951" ref="H803"/>
    <hyperlink r:id="rId1952" ref="J803"/>
    <hyperlink r:id="rId1953" ref="H804"/>
    <hyperlink r:id="rId1954" ref="J804"/>
    <hyperlink r:id="rId1955" ref="B805"/>
    <hyperlink r:id="rId1956" ref="H805"/>
    <hyperlink r:id="rId1957" ref="J805"/>
    <hyperlink r:id="rId1958" ref="H806"/>
    <hyperlink r:id="rId1959" ref="J806"/>
    <hyperlink r:id="rId1960" ref="L806"/>
    <hyperlink r:id="rId1961" ref="H807"/>
    <hyperlink r:id="rId1962" ref="J807"/>
    <hyperlink r:id="rId1963" ref="H808"/>
    <hyperlink r:id="rId1964" ref="J808"/>
    <hyperlink r:id="rId1965" ref="L808"/>
    <hyperlink r:id="rId1966" ref="H809"/>
    <hyperlink r:id="rId1967" ref="J809"/>
    <hyperlink r:id="rId1968" ref="L809"/>
    <hyperlink r:id="rId1969" ref="H810"/>
    <hyperlink r:id="rId1970" ref="J810"/>
    <hyperlink r:id="rId1971" ref="L810"/>
    <hyperlink r:id="rId1972" ref="H811"/>
    <hyperlink r:id="rId1973" ref="J811"/>
    <hyperlink r:id="rId1974" ref="Q811"/>
    <hyperlink r:id="rId1975" ref="H812"/>
    <hyperlink r:id="rId1976" ref="J812"/>
    <hyperlink r:id="rId1977" ref="P812"/>
    <hyperlink r:id="rId1978" ref="H813"/>
    <hyperlink r:id="rId1979" ref="L813"/>
    <hyperlink r:id="rId1980" ref="H814"/>
    <hyperlink r:id="rId1981" ref="J814"/>
    <hyperlink r:id="rId1982" ref="L814"/>
    <hyperlink r:id="rId1983" ref="H815"/>
    <hyperlink r:id="rId1984" ref="J815"/>
    <hyperlink r:id="rId1985" ref="L815"/>
    <hyperlink r:id="rId1986" ref="H816"/>
    <hyperlink r:id="rId1987" ref="J816"/>
    <hyperlink r:id="rId1988" ref="L816"/>
    <hyperlink r:id="rId1989" ref="H817"/>
    <hyperlink r:id="rId1990" ref="J817"/>
    <hyperlink r:id="rId1991" ref="L817"/>
    <hyperlink r:id="rId1992" ref="H818"/>
    <hyperlink r:id="rId1993" ref="J818"/>
    <hyperlink r:id="rId1994" ref="H819"/>
    <hyperlink r:id="rId1995" ref="J819"/>
    <hyperlink r:id="rId1996" ref="L819"/>
    <hyperlink r:id="rId1997" ref="H820"/>
    <hyperlink r:id="rId1998" ref="J820"/>
    <hyperlink r:id="rId1999" ref="L820"/>
    <hyperlink r:id="rId2000" ref="H821"/>
    <hyperlink r:id="rId2001" ref="J821"/>
    <hyperlink r:id="rId2002" ref="L821"/>
    <hyperlink r:id="rId2003" ref="H822"/>
    <hyperlink r:id="rId2004" ref="J822"/>
    <hyperlink r:id="rId2005" ref="L822"/>
    <hyperlink r:id="rId2006" ref="H823"/>
    <hyperlink r:id="rId2007" ref="J823"/>
    <hyperlink r:id="rId2008" ref="H824"/>
    <hyperlink r:id="rId2009" ref="J824"/>
    <hyperlink r:id="rId2010" ref="L824"/>
    <hyperlink r:id="rId2011" ref="H825"/>
    <hyperlink r:id="rId2012" ref="J825"/>
    <hyperlink r:id="rId2013" ref="L825"/>
    <hyperlink r:id="rId2014" ref="H826"/>
    <hyperlink r:id="rId2015" ref="J826"/>
    <hyperlink r:id="rId2016" ref="L826"/>
    <hyperlink r:id="rId2017" ref="H827"/>
    <hyperlink r:id="rId2018" ref="J827"/>
    <hyperlink r:id="rId2019" ref="H828"/>
    <hyperlink r:id="rId2020" ref="H829"/>
    <hyperlink r:id="rId2021" ref="J829"/>
    <hyperlink r:id="rId2022" ref="H830"/>
    <hyperlink r:id="rId2023" ref="H831"/>
    <hyperlink r:id="rId2024" ref="J831"/>
    <hyperlink r:id="rId2025" ref="H832"/>
    <hyperlink r:id="rId2026" ref="J832"/>
    <hyperlink r:id="rId2027" ref="L832"/>
    <hyperlink r:id="rId2028" ref="H833"/>
    <hyperlink r:id="rId2029" ref="H834"/>
    <hyperlink r:id="rId2030" ref="J834"/>
    <hyperlink r:id="rId2031" ref="L834"/>
    <hyperlink r:id="rId2032" ref="C835"/>
    <hyperlink r:id="rId2033" ref="H835"/>
    <hyperlink r:id="rId2034" ref="J835"/>
    <hyperlink r:id="rId2035" ref="L835"/>
    <hyperlink r:id="rId2036" ref="H836"/>
    <hyperlink r:id="rId2037" ref="J836"/>
    <hyperlink r:id="rId2038" ref="L836"/>
    <hyperlink r:id="rId2039" ref="C837"/>
    <hyperlink r:id="rId2040" ref="H837"/>
    <hyperlink r:id="rId2041" ref="J837"/>
    <hyperlink r:id="rId2042" ref="L837"/>
    <hyperlink r:id="rId2043" ref="P837"/>
    <hyperlink r:id="rId2044" ref="H838"/>
    <hyperlink r:id="rId2045" ref="J838"/>
    <hyperlink r:id="rId2046" ref="H839"/>
    <hyperlink r:id="rId2047" ref="C840"/>
    <hyperlink r:id="rId2048" ref="H840"/>
    <hyperlink r:id="rId2049" ref="J840"/>
    <hyperlink r:id="rId2050" ref="L840"/>
    <hyperlink r:id="rId2051" ref="H841"/>
    <hyperlink r:id="rId2052" ref="L841"/>
    <hyperlink r:id="rId2053" ref="H842"/>
    <hyperlink r:id="rId2054" ref="J842"/>
    <hyperlink r:id="rId2055" ref="L842"/>
    <hyperlink r:id="rId2056" ref="H843"/>
    <hyperlink r:id="rId2057" ref="J843"/>
    <hyperlink r:id="rId2058" ref="H844"/>
    <hyperlink r:id="rId2059" ref="J844"/>
    <hyperlink r:id="rId2060" ref="H845"/>
    <hyperlink r:id="rId2061" ref="J845"/>
    <hyperlink r:id="rId2062" ref="L845"/>
    <hyperlink r:id="rId2063" ref="H847"/>
    <hyperlink r:id="rId2064" ref="J847"/>
    <hyperlink r:id="rId2065" ref="L847"/>
    <hyperlink r:id="rId2066" ref="H848"/>
    <hyperlink r:id="rId2067" ref="J848"/>
    <hyperlink r:id="rId2068" ref="L848"/>
    <hyperlink r:id="rId2069" ref="H849"/>
    <hyperlink r:id="rId2070" ref="J849"/>
    <hyperlink r:id="rId2071" ref="L849"/>
    <hyperlink r:id="rId2072" ref="H850"/>
    <hyperlink r:id="rId2073" ref="J850"/>
    <hyperlink r:id="rId2074" ref="L850"/>
    <hyperlink r:id="rId2075" ref="H851"/>
    <hyperlink r:id="rId2076" ref="J851"/>
    <hyperlink r:id="rId2077" ref="L851"/>
    <hyperlink r:id="rId2078" ref="H852"/>
    <hyperlink r:id="rId2079" ref="J852"/>
    <hyperlink r:id="rId2080" ref="L852"/>
    <hyperlink r:id="rId2081" ref="H853"/>
    <hyperlink r:id="rId2082" ref="J853"/>
    <hyperlink r:id="rId2083" ref="H854"/>
    <hyperlink r:id="rId2084" ref="J854"/>
    <hyperlink r:id="rId2085" ref="L854"/>
    <hyperlink r:id="rId2086" ref="H855"/>
    <hyperlink r:id="rId2087" ref="J855"/>
    <hyperlink r:id="rId2088" ref="L855"/>
    <hyperlink r:id="rId2089" ref="H856"/>
    <hyperlink r:id="rId2090" ref="J856"/>
    <hyperlink r:id="rId2091" ref="L856"/>
    <hyperlink r:id="rId2092" ref="H857"/>
    <hyperlink r:id="rId2093" ref="J857"/>
    <hyperlink r:id="rId2094" ref="L857"/>
    <hyperlink r:id="rId2095" ref="H858"/>
    <hyperlink r:id="rId2096" ref="J858"/>
    <hyperlink r:id="rId2097" ref="L858"/>
    <hyperlink r:id="rId2098" ref="H859"/>
    <hyperlink r:id="rId2099" ref="H860"/>
    <hyperlink r:id="rId2100" ref="J860"/>
    <hyperlink r:id="rId2101" ref="L860"/>
    <hyperlink r:id="rId2102" ref="H861"/>
    <hyperlink r:id="rId2103" ref="J861"/>
    <hyperlink r:id="rId2104" ref="L861"/>
    <hyperlink r:id="rId2105" ref="J862"/>
    <hyperlink r:id="rId2106" ref="H863"/>
    <hyperlink r:id="rId2107" ref="H864"/>
    <hyperlink r:id="rId2108" ref="L864"/>
    <hyperlink r:id="rId2109" ref="H865"/>
    <hyperlink r:id="rId2110" ref="J865"/>
    <hyperlink r:id="rId2111" ref="L865"/>
    <hyperlink r:id="rId2112" ref="H866"/>
    <hyperlink r:id="rId2113" ref="J866"/>
    <hyperlink r:id="rId2114" ref="L866"/>
    <hyperlink r:id="rId2115" ref="H867"/>
    <hyperlink r:id="rId2116" ref="J867"/>
    <hyperlink r:id="rId2117" ref="L867"/>
    <hyperlink r:id="rId2118" ref="H868"/>
    <hyperlink r:id="rId2119" ref="J868"/>
    <hyperlink r:id="rId2120" ref="H869"/>
    <hyperlink r:id="rId2121" ref="J869"/>
    <hyperlink r:id="rId2122" ref="H870"/>
    <hyperlink r:id="rId2123" ref="L870"/>
    <hyperlink r:id="rId2124" ref="H871"/>
    <hyperlink r:id="rId2125" ref="J871"/>
    <hyperlink r:id="rId2126" ref="H872"/>
    <hyperlink r:id="rId2127" ref="J872"/>
    <hyperlink r:id="rId2128" ref="L872"/>
    <hyperlink r:id="rId2129" ref="H873"/>
    <hyperlink r:id="rId2130" ref="J873"/>
    <hyperlink r:id="rId2131" ref="L873"/>
    <hyperlink r:id="rId2132" ref="H874"/>
    <hyperlink r:id="rId2133" ref="J874"/>
    <hyperlink r:id="rId2134" ref="H875"/>
    <hyperlink r:id="rId2135" ref="J875"/>
    <hyperlink r:id="rId2136" ref="H876"/>
    <hyperlink r:id="rId2137" ref="J876"/>
    <hyperlink r:id="rId2138" ref="H877"/>
    <hyperlink r:id="rId2139" ref="J877"/>
    <hyperlink r:id="rId2140" ref="H878"/>
    <hyperlink r:id="rId2141" ref="J878"/>
    <hyperlink r:id="rId2142" ref="H879"/>
    <hyperlink r:id="rId2143" ref="J879"/>
    <hyperlink r:id="rId2144" ref="L879"/>
    <hyperlink r:id="rId2145" ref="H880"/>
    <hyperlink r:id="rId2146" ref="J880"/>
    <hyperlink r:id="rId2147" ref="L880"/>
    <hyperlink r:id="rId2148" ref="H881"/>
    <hyperlink r:id="rId2149" ref="J881"/>
    <hyperlink r:id="rId2150" ref="L881"/>
    <hyperlink r:id="rId2151" ref="H882"/>
    <hyperlink r:id="rId2152" ref="J882"/>
    <hyperlink r:id="rId2153" ref="L882"/>
    <hyperlink r:id="rId2154" ref="H883"/>
    <hyperlink r:id="rId2155" ref="J883"/>
    <hyperlink r:id="rId2156" ref="L883"/>
    <hyperlink r:id="rId2157" ref="H884"/>
    <hyperlink r:id="rId2158" ref="L884"/>
    <hyperlink r:id="rId2159" ref="H885"/>
    <hyperlink r:id="rId2160" ref="J885"/>
    <hyperlink r:id="rId2161" ref="L885"/>
    <hyperlink r:id="rId2162" ref="H886"/>
    <hyperlink r:id="rId2163" ref="J886"/>
    <hyperlink r:id="rId2164" ref="L886"/>
    <hyperlink r:id="rId2165" ref="H887"/>
    <hyperlink r:id="rId2166" ref="J887"/>
    <hyperlink r:id="rId2167" ref="L887"/>
    <hyperlink r:id="rId2168" ref="H888"/>
    <hyperlink r:id="rId2169" ref="H889"/>
    <hyperlink r:id="rId2170" ref="J889"/>
    <hyperlink r:id="rId2171" ref="H890"/>
    <hyperlink r:id="rId2172" ref="J890"/>
    <hyperlink r:id="rId2173" ref="H891"/>
    <hyperlink r:id="rId2174" ref="J891"/>
    <hyperlink r:id="rId2175" ref="L891"/>
    <hyperlink r:id="rId2176" ref="H892"/>
    <hyperlink r:id="rId2177" ref="J892"/>
    <hyperlink r:id="rId2178" ref="H893"/>
    <hyperlink r:id="rId2179" ref="J893"/>
    <hyperlink r:id="rId2180" ref="L893"/>
    <hyperlink r:id="rId2181" ref="H894"/>
    <hyperlink r:id="rId2182" ref="J894"/>
    <hyperlink r:id="rId2183" ref="H895"/>
    <hyperlink r:id="rId2184" ref="J895"/>
    <hyperlink r:id="rId2185" ref="H896"/>
    <hyperlink r:id="rId2186" ref="J896"/>
    <hyperlink r:id="rId2187" ref="L896"/>
    <hyperlink r:id="rId2188" ref="H897"/>
    <hyperlink r:id="rId2189" ref="H898"/>
    <hyperlink r:id="rId2190" ref="J898"/>
    <hyperlink r:id="rId2191" ref="L898"/>
    <hyperlink r:id="rId2192" ref="H899"/>
    <hyperlink r:id="rId2193" ref="J899"/>
    <hyperlink r:id="rId2194" ref="L899"/>
    <hyperlink r:id="rId2195" ref="H900"/>
    <hyperlink r:id="rId2196" ref="J900"/>
    <hyperlink r:id="rId2197" ref="L900"/>
    <hyperlink r:id="rId2198" ref="H901"/>
    <hyperlink r:id="rId2199" ref="J901"/>
    <hyperlink r:id="rId2200" ref="L901"/>
    <hyperlink r:id="rId2201" ref="H902"/>
    <hyperlink r:id="rId2202" ref="J902"/>
    <hyperlink r:id="rId2203" ref="L902"/>
    <hyperlink r:id="rId2204" ref="H903"/>
    <hyperlink r:id="rId2205" ref="J903"/>
    <hyperlink r:id="rId2206" ref="L903"/>
    <hyperlink r:id="rId2207" ref="H904"/>
    <hyperlink r:id="rId2208" ref="J904"/>
    <hyperlink r:id="rId2209" ref="L904"/>
    <hyperlink r:id="rId2210" ref="H905"/>
    <hyperlink r:id="rId2211" ref="J905"/>
    <hyperlink r:id="rId2212" ref="L905"/>
    <hyperlink r:id="rId2213" ref="H906"/>
    <hyperlink r:id="rId2214" ref="J906"/>
    <hyperlink r:id="rId2215" ref="L906"/>
    <hyperlink r:id="rId2216" ref="H907"/>
    <hyperlink r:id="rId2217" ref="J907"/>
    <hyperlink r:id="rId2218" ref="L907"/>
    <hyperlink r:id="rId2219" ref="H908"/>
    <hyperlink r:id="rId2220" ref="J908"/>
    <hyperlink r:id="rId2221" ref="L908"/>
    <hyperlink r:id="rId2222" ref="H909"/>
    <hyperlink r:id="rId2223" ref="J909"/>
    <hyperlink r:id="rId2224" ref="L909"/>
    <hyperlink r:id="rId2225" ref="H910"/>
    <hyperlink r:id="rId2226" ref="J910"/>
    <hyperlink r:id="rId2227" ref="L910"/>
    <hyperlink r:id="rId2228" ref="H911"/>
    <hyperlink r:id="rId2229" ref="H912"/>
    <hyperlink r:id="rId2230" ref="H913"/>
    <hyperlink r:id="rId2231" ref="J913"/>
    <hyperlink r:id="rId2232" ref="L913"/>
    <hyperlink r:id="rId2233" ref="J914"/>
    <hyperlink r:id="rId2234" ref="L914"/>
    <hyperlink r:id="rId2235" ref="H915"/>
    <hyperlink r:id="rId2236" ref="J915"/>
    <hyperlink r:id="rId2237" ref="H916"/>
    <hyperlink r:id="rId2238" ref="J916"/>
    <hyperlink r:id="rId2239" ref="L916"/>
    <hyperlink r:id="rId2240" ref="H917"/>
    <hyperlink r:id="rId2241" ref="J917"/>
    <hyperlink r:id="rId2242" ref="L917"/>
    <hyperlink r:id="rId2243" ref="H918"/>
    <hyperlink r:id="rId2244" ref="J918"/>
    <hyperlink r:id="rId2245" ref="L918"/>
    <hyperlink r:id="rId2246" ref="H919"/>
    <hyperlink r:id="rId2247" ref="H920"/>
    <hyperlink r:id="rId2248" ref="J920"/>
    <hyperlink r:id="rId2249" ref="L920"/>
    <hyperlink r:id="rId2250" ref="H921"/>
    <hyperlink r:id="rId2251" ref="J921"/>
    <hyperlink r:id="rId2252" ref="C922"/>
    <hyperlink r:id="rId2253" ref="H922"/>
    <hyperlink r:id="rId2254" ref="J922"/>
    <hyperlink r:id="rId2255" ref="L922"/>
    <hyperlink r:id="rId2256" ref="C923"/>
    <hyperlink r:id="rId2257" ref="H923"/>
    <hyperlink r:id="rId2258" ref="J923"/>
    <hyperlink r:id="rId2259" ref="L923"/>
    <hyperlink r:id="rId2260" ref="H924"/>
    <hyperlink r:id="rId2261" ref="C925"/>
    <hyperlink r:id="rId2262" ref="H925"/>
    <hyperlink r:id="rId2263" ref="H926"/>
    <hyperlink r:id="rId2264" ref="J926"/>
    <hyperlink r:id="rId2265" ref="L926"/>
    <hyperlink r:id="rId2266" ref="C927"/>
    <hyperlink r:id="rId2267" ref="H927"/>
    <hyperlink r:id="rId2268" ref="J927"/>
    <hyperlink r:id="rId2269" ref="L927"/>
    <hyperlink r:id="rId2270" ref="H928"/>
    <hyperlink r:id="rId2271" ref="J928"/>
    <hyperlink r:id="rId2272" ref="H929"/>
    <hyperlink r:id="rId2273" ref="J929"/>
    <hyperlink r:id="rId2274" ref="L929"/>
    <hyperlink r:id="rId2275" ref="H930"/>
    <hyperlink r:id="rId2276" ref="J930"/>
    <hyperlink r:id="rId2277" ref="L930"/>
    <hyperlink r:id="rId2278" ref="H931"/>
    <hyperlink r:id="rId2279" ref="J931"/>
    <hyperlink r:id="rId2280" ref="H932"/>
    <hyperlink r:id="rId2281" ref="J932"/>
    <hyperlink r:id="rId2282" ref="L932"/>
    <hyperlink r:id="rId2283" ref="H933"/>
    <hyperlink r:id="rId2284" ref="J933"/>
    <hyperlink r:id="rId2285" ref="L933"/>
    <hyperlink r:id="rId2286" ref="H934"/>
    <hyperlink r:id="rId2287" ref="J934"/>
    <hyperlink r:id="rId2288" ref="L934"/>
    <hyperlink r:id="rId2289" ref="H935"/>
    <hyperlink r:id="rId2290" ref="J935"/>
    <hyperlink r:id="rId2291" ref="H936"/>
    <hyperlink r:id="rId2292" ref="J936"/>
    <hyperlink r:id="rId2293" ref="H937"/>
    <hyperlink r:id="rId2294" ref="J937"/>
    <hyperlink r:id="rId2295" ref="L937"/>
    <hyperlink r:id="rId2296" ref="H938"/>
    <hyperlink r:id="rId2297" ref="J938"/>
    <hyperlink r:id="rId2298" ref="L938"/>
    <hyperlink r:id="rId2299" ref="H939"/>
    <hyperlink r:id="rId2300" ref="H940"/>
    <hyperlink r:id="rId2301" ref="J940"/>
    <hyperlink r:id="rId2302" ref="L940"/>
    <hyperlink r:id="rId2303" ref="H941"/>
    <hyperlink r:id="rId2304" ref="H942"/>
    <hyperlink r:id="rId2305" ref="H943"/>
    <hyperlink r:id="rId2306" ref="J943"/>
    <hyperlink r:id="rId2307" ref="H944"/>
    <hyperlink r:id="rId2308" ref="L944"/>
    <hyperlink r:id="rId2309" ref="H945"/>
    <hyperlink r:id="rId2310" ref="J945"/>
    <hyperlink r:id="rId2311" ref="L945"/>
    <hyperlink r:id="rId2312" ref="H946"/>
    <hyperlink r:id="rId2313" ref="J946"/>
    <hyperlink r:id="rId2314" ref="H947"/>
    <hyperlink r:id="rId2315" ref="J947"/>
    <hyperlink r:id="rId2316" ref="H948"/>
    <hyperlink r:id="rId2317" ref="J948"/>
    <hyperlink r:id="rId2318" ref="L948"/>
    <hyperlink r:id="rId2319" ref="H949"/>
    <hyperlink r:id="rId2320" ref="J949"/>
    <hyperlink r:id="rId2321" ref="H950"/>
    <hyperlink r:id="rId2322" ref="J950"/>
    <hyperlink r:id="rId2323" ref="L950"/>
    <hyperlink r:id="rId2324" ref="H951"/>
    <hyperlink r:id="rId2325" ref="J951"/>
    <hyperlink r:id="rId2326" ref="H952"/>
    <hyperlink r:id="rId2327" ref="J952"/>
    <hyperlink r:id="rId2328" ref="H953"/>
    <hyperlink r:id="rId2329" ref="H954"/>
    <hyperlink r:id="rId2330" ref="J954"/>
    <hyperlink r:id="rId2331" ref="L954"/>
    <hyperlink r:id="rId2332" ref="H955"/>
    <hyperlink r:id="rId2333" ref="J955"/>
    <hyperlink r:id="rId2334" ref="L955"/>
    <hyperlink r:id="rId2335" ref="H956"/>
    <hyperlink r:id="rId2336" ref="H957"/>
    <hyperlink r:id="rId2337" ref="J957"/>
    <hyperlink r:id="rId2338" ref="H958"/>
    <hyperlink r:id="rId2339" ref="J958"/>
    <hyperlink r:id="rId2340" ref="L958"/>
    <hyperlink r:id="rId2341" ref="H959"/>
    <hyperlink r:id="rId2342" ref="J959"/>
    <hyperlink r:id="rId2343" ref="H960"/>
    <hyperlink r:id="rId2344" ref="J960"/>
    <hyperlink r:id="rId2345" ref="H961"/>
    <hyperlink r:id="rId2346" ref="H962"/>
    <hyperlink r:id="rId2347" ref="J962"/>
    <hyperlink r:id="rId2348" ref="L962"/>
    <hyperlink r:id="rId2349" ref="H963"/>
    <hyperlink r:id="rId2350" ref="J963"/>
    <hyperlink r:id="rId2351" ref="L963"/>
    <hyperlink r:id="rId2352" ref="H964"/>
    <hyperlink r:id="rId2353" ref="J964"/>
    <hyperlink r:id="rId2354" ref="O964"/>
    <hyperlink r:id="rId2355" ref="H965"/>
    <hyperlink r:id="rId2356" ref="H966"/>
    <hyperlink r:id="rId2357" ref="J966"/>
    <hyperlink r:id="rId2358" ref="H967"/>
    <hyperlink r:id="rId2359" ref="J967"/>
    <hyperlink r:id="rId2360" ref="H968"/>
    <hyperlink r:id="rId2361" ref="H969"/>
    <hyperlink r:id="rId2362" ref="J969"/>
    <hyperlink r:id="rId2363" ref="H970"/>
    <hyperlink r:id="rId2364" ref="J970"/>
    <hyperlink r:id="rId2365" ref="H971"/>
    <hyperlink r:id="rId2366" ref="J971"/>
    <hyperlink r:id="rId2367" ref="K971"/>
    <hyperlink r:id="rId2368" ref="L971"/>
    <hyperlink r:id="rId2369" ref="H972"/>
    <hyperlink r:id="rId2370" ref="H973"/>
    <hyperlink r:id="rId2371" ref="J973"/>
    <hyperlink r:id="rId2372" ref="L973"/>
    <hyperlink r:id="rId2373" ref="H974"/>
    <hyperlink r:id="rId2374" ref="J974"/>
    <hyperlink r:id="rId2375" ref="H975"/>
    <hyperlink r:id="rId2376" ref="H976"/>
    <hyperlink r:id="rId2377" ref="J976"/>
    <hyperlink r:id="rId2378" ref="L976"/>
    <hyperlink r:id="rId2379" ref="H977"/>
    <hyperlink r:id="rId2380" ref="J977"/>
    <hyperlink r:id="rId2381" ref="H978"/>
    <hyperlink r:id="rId2382" ref="J978"/>
    <hyperlink r:id="rId2383" ref="H979"/>
    <hyperlink r:id="rId2384" ref="J979"/>
    <hyperlink r:id="rId2385" ref="L979"/>
    <hyperlink r:id="rId2386" ref="H980"/>
    <hyperlink r:id="rId2387" ref="J980"/>
    <hyperlink r:id="rId2388" ref="H981"/>
    <hyperlink r:id="rId2389" ref="J981"/>
    <hyperlink r:id="rId2390" ref="L981"/>
    <hyperlink r:id="rId2391" ref="H982"/>
    <hyperlink r:id="rId2392" ref="J982"/>
    <hyperlink r:id="rId2393" ref="L982"/>
    <hyperlink r:id="rId2394" ref="H983"/>
    <hyperlink r:id="rId2395" ref="H984"/>
    <hyperlink r:id="rId2396" ref="H985"/>
    <hyperlink r:id="rId2397" ref="L985"/>
    <hyperlink r:id="rId2398" ref="H986"/>
    <hyperlink r:id="rId2399" ref="H987"/>
    <hyperlink r:id="rId2400" ref="J987"/>
    <hyperlink r:id="rId2401" ref="L987"/>
    <hyperlink r:id="rId2402" ref="H988"/>
    <hyperlink r:id="rId2403" ref="J988"/>
    <hyperlink r:id="rId2404" ref="L988"/>
    <hyperlink r:id="rId2405" ref="H989"/>
    <hyperlink r:id="rId2406" ref="J989"/>
    <hyperlink r:id="rId2407" ref="L989"/>
    <hyperlink r:id="rId2408" ref="H990"/>
    <hyperlink r:id="rId2409" ref="J990"/>
    <hyperlink r:id="rId2410" ref="H991"/>
    <hyperlink r:id="rId2411" ref="H992"/>
    <hyperlink r:id="rId2412" ref="J992"/>
    <hyperlink r:id="rId2413" ref="H993"/>
    <hyperlink r:id="rId2414" ref="J993"/>
    <hyperlink r:id="rId2415" ref="H994"/>
    <hyperlink r:id="rId2416" ref="J994"/>
    <hyperlink r:id="rId2417" ref="L994"/>
    <hyperlink r:id="rId2418" ref="H995"/>
    <hyperlink r:id="rId2419" ref="H996"/>
    <hyperlink r:id="rId2420" ref="J996"/>
    <hyperlink r:id="rId2421" ref="L996"/>
    <hyperlink r:id="rId2422" ref="H997"/>
    <hyperlink r:id="rId2423" ref="L997"/>
    <hyperlink r:id="rId2424" ref="H998"/>
    <hyperlink r:id="rId2425" ref="J998"/>
    <hyperlink r:id="rId2426" ref="H999"/>
    <hyperlink r:id="rId2427" ref="J999"/>
    <hyperlink r:id="rId2428" ref="L999"/>
    <hyperlink r:id="rId2429" ref="H1000"/>
    <hyperlink r:id="rId2430" ref="J1000"/>
    <hyperlink r:id="rId2431" ref="O1000"/>
    <hyperlink r:id="rId2432" ref="H1001"/>
    <hyperlink r:id="rId2433" ref="J1001"/>
    <hyperlink r:id="rId2434" ref="L1001"/>
    <hyperlink r:id="rId2435" ref="H1002"/>
    <hyperlink r:id="rId2436" ref="J1002"/>
    <hyperlink r:id="rId2437" ref="H1003"/>
    <hyperlink r:id="rId2438" ref="J1003"/>
    <hyperlink r:id="rId2439" ref="H1004"/>
    <hyperlink r:id="rId2440" ref="J1004"/>
    <hyperlink r:id="rId2441" ref="H1005"/>
    <hyperlink r:id="rId2442" ref="J1005"/>
    <hyperlink r:id="rId2443" ref="L1005"/>
    <hyperlink r:id="rId2444" ref="H1006"/>
    <hyperlink r:id="rId2445" ref="J1006"/>
    <hyperlink r:id="rId2446" ref="L1006"/>
    <hyperlink r:id="rId2447" ref="H1007"/>
    <hyperlink r:id="rId2448" ref="J1007"/>
    <hyperlink r:id="rId2449" ref="L1007"/>
    <hyperlink r:id="rId2450" ref="H1008"/>
    <hyperlink r:id="rId2451" ref="L1008"/>
    <hyperlink r:id="rId2452" ref="H1009"/>
    <hyperlink r:id="rId2453" ref="J1009"/>
    <hyperlink r:id="rId2454" ref="L1009"/>
    <hyperlink r:id="rId2455" ref="H1010"/>
    <hyperlink r:id="rId2456" ref="J1010"/>
    <hyperlink r:id="rId2457" ref="H1011"/>
    <hyperlink r:id="rId2458" ref="J1011"/>
    <hyperlink r:id="rId2459" ref="H1012"/>
    <hyperlink r:id="rId2460" ref="H1013"/>
    <hyperlink r:id="rId2461" ref="J1013"/>
    <hyperlink r:id="rId2462" ref="L1013"/>
    <hyperlink r:id="rId2463" ref="H1014"/>
    <hyperlink r:id="rId2464" ref="J1014"/>
    <hyperlink r:id="rId2465" ref="H1015"/>
    <hyperlink r:id="rId2466" ref="H1016"/>
    <hyperlink r:id="rId2467" ref="J1016"/>
    <hyperlink r:id="rId2468" ref="H1017"/>
    <hyperlink r:id="rId2469" ref="J1017"/>
    <hyperlink r:id="rId2470" ref="H1018"/>
    <hyperlink r:id="rId2471" ref="J1018"/>
    <hyperlink r:id="rId2472" ref="L1018"/>
    <hyperlink r:id="rId2473" ref="H1019"/>
    <hyperlink r:id="rId2474" ref="J1019"/>
    <hyperlink r:id="rId2475" ref="L1019"/>
    <hyperlink r:id="rId2476" ref="H1020"/>
    <hyperlink r:id="rId2477" ref="J1020"/>
    <hyperlink r:id="rId2478" ref="L1020"/>
    <hyperlink r:id="rId2479" ref="H1021"/>
    <hyperlink r:id="rId2480" ref="J1021"/>
    <hyperlink r:id="rId2481" ref="H1022"/>
    <hyperlink r:id="rId2482" ref="H1023"/>
    <hyperlink r:id="rId2483" ref="J1023"/>
    <hyperlink r:id="rId2484" ref="L1023"/>
    <hyperlink r:id="rId2485" ref="H1024"/>
    <hyperlink r:id="rId2486" ref="J1024"/>
    <hyperlink r:id="rId2487" ref="H1025"/>
    <hyperlink r:id="rId2488" ref="H1026"/>
    <hyperlink r:id="rId2489" ref="J1026"/>
    <hyperlink r:id="rId2490" ref="L1026"/>
    <hyperlink r:id="rId2491" ref="H1027"/>
    <hyperlink r:id="rId2492" ref="H1028"/>
    <hyperlink r:id="rId2493" ref="J1028"/>
    <hyperlink r:id="rId2494" ref="L1028"/>
    <hyperlink r:id="rId2495" ref="H1029"/>
    <hyperlink r:id="rId2496" ref="J1029"/>
    <hyperlink r:id="rId2497" ref="L1029"/>
    <hyperlink r:id="rId2498" ref="H1030"/>
    <hyperlink r:id="rId2499" ref="J1030"/>
    <hyperlink r:id="rId2500" ref="H1031"/>
    <hyperlink r:id="rId2501" ref="H1032"/>
    <hyperlink r:id="rId2502" ref="J1032"/>
    <hyperlink r:id="rId2503" ref="L1032"/>
    <hyperlink r:id="rId2504" ref="H1033"/>
    <hyperlink r:id="rId2505" ref="J1033"/>
    <hyperlink r:id="rId2506" ref="L1033"/>
    <hyperlink r:id="rId2507" ref="H1034"/>
    <hyperlink r:id="rId2508" ref="J1034"/>
    <hyperlink r:id="rId2509" ref="L1034"/>
    <hyperlink r:id="rId2510" ref="H1035"/>
    <hyperlink r:id="rId2511" ref="J1035"/>
    <hyperlink r:id="rId2512" ref="L1035"/>
    <hyperlink r:id="rId2513" ref="H1036"/>
    <hyperlink r:id="rId2514" ref="J1036"/>
    <hyperlink r:id="rId2515" ref="L1036"/>
    <hyperlink r:id="rId2516" ref="H1037"/>
    <hyperlink r:id="rId2517" ref="J1037"/>
    <hyperlink r:id="rId2518" ref="H1038"/>
    <hyperlink r:id="rId2519" ref="J1038"/>
    <hyperlink r:id="rId2520" ref="L1038"/>
    <hyperlink r:id="rId2521" ref="H1039"/>
    <hyperlink r:id="rId2522" ref="J1039"/>
    <hyperlink r:id="rId2523" ref="H1040"/>
    <hyperlink r:id="rId2524" ref="J1040"/>
    <hyperlink r:id="rId2525" ref="H1041"/>
    <hyperlink r:id="rId2526" ref="J1041"/>
    <hyperlink r:id="rId2527" ref="H1042"/>
    <hyperlink r:id="rId2528" ref="J1042"/>
    <hyperlink r:id="rId2529" ref="H1043"/>
    <hyperlink r:id="rId2530" ref="J1043"/>
    <hyperlink r:id="rId2531" ref="H1044"/>
    <hyperlink r:id="rId2532" ref="J1044"/>
    <hyperlink r:id="rId2533" ref="L1044"/>
    <hyperlink r:id="rId2534" ref="H1045"/>
    <hyperlink r:id="rId2535" ref="J1045"/>
    <hyperlink r:id="rId2536" ref="H1046"/>
    <hyperlink r:id="rId2537" ref="H1047"/>
    <hyperlink r:id="rId2538" ref="J1047"/>
    <hyperlink r:id="rId2539" ref="H1048"/>
    <hyperlink r:id="rId2540" ref="J1048"/>
    <hyperlink r:id="rId2541" ref="H1049"/>
    <hyperlink r:id="rId2542" ref="J1049"/>
    <hyperlink r:id="rId2543" ref="L1049"/>
    <hyperlink r:id="rId2544" ref="H1050"/>
    <hyperlink r:id="rId2545" ref="J1050"/>
    <hyperlink r:id="rId2546" ref="L1050"/>
    <hyperlink r:id="rId2547" ref="H1051"/>
    <hyperlink r:id="rId2548" ref="H1052"/>
    <hyperlink r:id="rId2549" ref="J1052"/>
    <hyperlink r:id="rId2550" ref="H1053"/>
    <hyperlink r:id="rId2551" ref="J1053"/>
    <hyperlink r:id="rId2552" ref="H1054"/>
    <hyperlink r:id="rId2553" ref="J1054"/>
    <hyperlink r:id="rId2554" ref="H1055"/>
    <hyperlink r:id="rId2555" ref="H1056"/>
    <hyperlink r:id="rId2556" ref="H1057"/>
    <hyperlink r:id="rId2557" ref="J1057"/>
    <hyperlink r:id="rId2558" ref="H1058"/>
    <hyperlink r:id="rId2559" ref="H1059"/>
    <hyperlink r:id="rId2560" ref="J1059"/>
    <hyperlink r:id="rId2561" ref="L1059"/>
    <hyperlink r:id="rId2562" ref="H1060"/>
    <hyperlink r:id="rId2563" ref="J1060"/>
    <hyperlink r:id="rId2564" ref="H1061"/>
    <hyperlink r:id="rId2565" ref="J1061"/>
    <hyperlink r:id="rId2566" ref="H1062"/>
    <hyperlink r:id="rId2567" ref="J1062"/>
    <hyperlink r:id="rId2568" ref="H1063"/>
    <hyperlink r:id="rId2569" ref="J1063"/>
    <hyperlink r:id="rId2570" ref="L1063"/>
    <hyperlink r:id="rId2571" ref="O1063"/>
    <hyperlink r:id="rId2572" ref="H1064"/>
    <hyperlink r:id="rId2573" ref="H1065"/>
    <hyperlink r:id="rId2574" ref="J1065"/>
    <hyperlink r:id="rId2575" ref="L1065"/>
    <hyperlink r:id="rId2576" ref="O1065"/>
    <hyperlink r:id="rId2577" ref="H1066"/>
    <hyperlink r:id="rId2578" ref="H1067"/>
    <hyperlink r:id="rId2579" ref="H1068"/>
    <hyperlink r:id="rId2580" ref="H1069"/>
    <hyperlink r:id="rId2581" ref="J1069"/>
    <hyperlink r:id="rId2582" ref="H1070"/>
    <hyperlink r:id="rId2583" ref="K1070"/>
    <hyperlink r:id="rId2584" ref="H1071"/>
    <hyperlink r:id="rId2585" ref="J1071"/>
    <hyperlink r:id="rId2586" ref="L1071"/>
    <hyperlink r:id="rId2587" ref="O1071"/>
    <hyperlink r:id="rId2588" ref="H1072"/>
    <hyperlink r:id="rId2589" ref="H1073"/>
    <hyperlink r:id="rId2590" ref="J1073"/>
    <hyperlink r:id="rId2591" ref="H1074"/>
    <hyperlink r:id="rId2592" ref="J1074"/>
    <hyperlink r:id="rId2593" ref="L1074"/>
    <hyperlink r:id="rId2594" ref="H1075"/>
    <hyperlink r:id="rId2595" ref="H1076"/>
    <hyperlink r:id="rId2596" ref="J1076"/>
    <hyperlink r:id="rId2597" ref="L1076"/>
    <hyperlink r:id="rId2598" ref="H1077"/>
    <hyperlink r:id="rId2599" ref="J1077"/>
    <hyperlink r:id="rId2600" ref="J1078"/>
    <hyperlink r:id="rId2601" ref="H1079"/>
    <hyperlink r:id="rId2602" ref="H1080"/>
    <hyperlink r:id="rId2603" ref="J1080"/>
    <hyperlink r:id="rId2604" ref="H1081"/>
    <hyperlink r:id="rId2605" ref="J1081"/>
    <hyperlink r:id="rId2606" ref="H1082"/>
    <hyperlink r:id="rId2607" ref="J1082"/>
    <hyperlink r:id="rId2608" ref="H1083"/>
    <hyperlink r:id="rId2609" ref="J1083"/>
    <hyperlink r:id="rId2610" ref="L1083"/>
    <hyperlink r:id="rId2611" ref="H1084"/>
    <hyperlink r:id="rId2612" ref="J1084"/>
    <hyperlink r:id="rId2613" ref="H1085"/>
    <hyperlink r:id="rId2614" ref="J1085"/>
    <hyperlink r:id="rId2615" ref="H1086"/>
    <hyperlink r:id="rId2616" ref="H1087"/>
    <hyperlink r:id="rId2617" ref="H1088"/>
    <hyperlink r:id="rId2618" ref="J1088"/>
    <hyperlink r:id="rId2619" ref="H1089"/>
    <hyperlink r:id="rId2620" ref="J1089"/>
    <hyperlink r:id="rId2621" ref="L1089"/>
    <hyperlink r:id="rId2622" ref="H1090"/>
    <hyperlink r:id="rId2623" ref="H1091"/>
    <hyperlink r:id="rId2624" ref="J1091"/>
    <hyperlink r:id="rId2625" ref="H1092"/>
    <hyperlink r:id="rId2626" ref="J1092"/>
    <hyperlink r:id="rId2627" ref="H1093"/>
    <hyperlink r:id="rId2628" ref="J1093"/>
    <hyperlink r:id="rId2629" ref="L1093"/>
    <hyperlink r:id="rId2630" ref="H1094"/>
    <hyperlink r:id="rId2631" ref="J1094"/>
    <hyperlink r:id="rId2632" ref="L1094"/>
    <hyperlink r:id="rId2633" ref="H1095"/>
    <hyperlink r:id="rId2634" ref="J1095"/>
    <hyperlink r:id="rId2635" ref="L1095"/>
    <hyperlink r:id="rId2636" ref="H1096"/>
    <hyperlink r:id="rId2637" ref="J1096"/>
    <hyperlink r:id="rId2638" ref="L1096"/>
    <hyperlink r:id="rId2639" ref="H1097"/>
    <hyperlink r:id="rId2640" ref="H1098"/>
    <hyperlink r:id="rId2641" ref="J1098"/>
    <hyperlink r:id="rId2642" ref="L1098"/>
    <hyperlink r:id="rId2643" ref="H1099"/>
    <hyperlink r:id="rId2644" ref="J1099"/>
    <hyperlink r:id="rId2645" ref="H1100"/>
    <hyperlink r:id="rId2646" ref="J1100"/>
    <hyperlink r:id="rId2647" ref="L1100"/>
    <hyperlink r:id="rId2648" ref="H1101"/>
    <hyperlink r:id="rId2649" ref="J1101"/>
    <hyperlink r:id="rId2650" ref="L1101"/>
    <hyperlink r:id="rId2651" ref="H1102"/>
    <hyperlink r:id="rId2652" ref="J1102"/>
    <hyperlink r:id="rId2653" ref="L1102"/>
    <hyperlink r:id="rId2654" ref="H1103"/>
    <hyperlink r:id="rId2655" ref="J1104"/>
    <hyperlink r:id="rId2656" ref="H1105"/>
    <hyperlink r:id="rId2657" ref="J1105"/>
    <hyperlink r:id="rId2658" ref="L1105"/>
    <hyperlink r:id="rId2659" ref="H1106"/>
    <hyperlink r:id="rId2660" ref="J1106"/>
    <hyperlink r:id="rId2661" ref="H1107"/>
    <hyperlink r:id="rId2662" ref="J1107"/>
    <hyperlink r:id="rId2663" ref="L1107"/>
    <hyperlink r:id="rId2664" ref="H1108"/>
    <hyperlink r:id="rId2665" ref="J1108"/>
    <hyperlink r:id="rId2666" ref="L1108"/>
    <hyperlink r:id="rId2667" ref="H1109"/>
    <hyperlink r:id="rId2668" ref="J1109"/>
    <hyperlink r:id="rId2669" ref="L1109"/>
    <hyperlink r:id="rId2670" ref="H1110"/>
    <hyperlink r:id="rId2671" ref="J1110"/>
    <hyperlink r:id="rId2672" ref="L1110"/>
    <hyperlink r:id="rId2673" ref="H1111"/>
    <hyperlink r:id="rId2674" ref="H1112"/>
    <hyperlink r:id="rId2675" ref="J1112"/>
    <hyperlink r:id="rId2676" ref="H1113"/>
    <hyperlink r:id="rId2677" ref="J1113"/>
    <hyperlink r:id="rId2678" ref="L1113"/>
    <hyperlink r:id="rId2679" ref="H1114"/>
    <hyperlink r:id="rId2680" ref="J1114"/>
    <hyperlink r:id="rId2681" ref="H1115"/>
    <hyperlink r:id="rId2682" ref="J1115"/>
    <hyperlink r:id="rId2683" ref="H1116"/>
    <hyperlink r:id="rId2684" ref="J1116"/>
    <hyperlink r:id="rId2685" ref="H1117"/>
    <hyperlink r:id="rId2686" ref="J1117"/>
    <hyperlink r:id="rId2687" ref="L1117"/>
    <hyperlink r:id="rId2688" ref="H1118"/>
    <hyperlink r:id="rId2689" ref="J1118"/>
    <hyperlink r:id="rId2690" ref="L1118"/>
    <hyperlink r:id="rId2691" ref="H1119"/>
    <hyperlink r:id="rId2692" ref="J1119"/>
    <hyperlink r:id="rId2693" ref="H1120"/>
    <hyperlink r:id="rId2694" ref="H1121"/>
    <hyperlink r:id="rId2695" ref="J1121"/>
    <hyperlink r:id="rId2696" ref="H1122"/>
    <hyperlink r:id="rId2697" ref="H1123"/>
    <hyperlink r:id="rId2698" ref="J1123"/>
    <hyperlink r:id="rId2699" ref="H1124"/>
    <hyperlink r:id="rId2700" ref="J1124"/>
    <hyperlink r:id="rId2701" ref="L1124"/>
    <hyperlink r:id="rId2702" ref="H1125"/>
    <hyperlink r:id="rId2703" ref="L1125"/>
    <hyperlink r:id="rId2704" ref="H1126"/>
    <hyperlink r:id="rId2705" ref="J1126"/>
    <hyperlink r:id="rId2706" ref="L1126"/>
    <hyperlink r:id="rId2707" ref="H1127"/>
    <hyperlink r:id="rId2708" ref="J1127"/>
    <hyperlink r:id="rId2709" ref="H1128"/>
    <hyperlink r:id="rId2710" ref="J1128"/>
    <hyperlink r:id="rId2711" ref="H1129"/>
    <hyperlink r:id="rId2712" ref="J1129"/>
    <hyperlink r:id="rId2713" ref="H1130"/>
    <hyperlink r:id="rId2714" ref="J1130"/>
    <hyperlink r:id="rId2715" ref="H1131"/>
    <hyperlink r:id="rId2716" ref="K1131"/>
    <hyperlink r:id="rId2717" ref="H1132"/>
    <hyperlink r:id="rId2718" ref="J1132"/>
    <hyperlink r:id="rId2719" ref="H1133"/>
    <hyperlink r:id="rId2720" ref="J1133"/>
    <hyperlink r:id="rId2721" ref="H1134"/>
    <hyperlink r:id="rId2722" ref="J1134"/>
    <hyperlink r:id="rId2723" ref="L1134"/>
    <hyperlink r:id="rId2724" ref="H1135"/>
    <hyperlink r:id="rId2725" ref="J1135"/>
    <hyperlink r:id="rId2726" ref="L1135"/>
    <hyperlink r:id="rId2727" ref="H1136"/>
    <hyperlink r:id="rId2728" ref="L1136"/>
    <hyperlink r:id="rId2729" ref="H1137"/>
    <hyperlink r:id="rId2730" ref="H1138"/>
    <hyperlink r:id="rId2731" ref="H1139"/>
    <hyperlink r:id="rId2732" ref="J1139"/>
    <hyperlink r:id="rId2733" ref="H1140"/>
    <hyperlink r:id="rId2734" ref="C1141"/>
    <hyperlink r:id="rId2735" ref="H1141"/>
    <hyperlink r:id="rId2736" ref="J1141"/>
    <hyperlink r:id="rId2737" ref="H1142"/>
    <hyperlink r:id="rId2738" ref="J1142"/>
    <hyperlink r:id="rId2739" ref="H1143"/>
    <hyperlink r:id="rId2740" ref="J1143"/>
    <hyperlink r:id="rId2741" ref="H1144"/>
    <hyperlink r:id="rId2742" ref="H1145"/>
    <hyperlink r:id="rId2743" ref="J1145"/>
    <hyperlink r:id="rId2744" ref="L1145"/>
    <hyperlink r:id="rId2745" ref="O1145"/>
    <hyperlink r:id="rId2746" ref="H1146"/>
    <hyperlink r:id="rId2747" ref="J1146"/>
    <hyperlink r:id="rId2748" ref="H1147"/>
    <hyperlink r:id="rId2749" ref="J1147"/>
    <hyperlink r:id="rId2750" ref="H1148"/>
    <hyperlink r:id="rId2751" ref="J1148"/>
    <hyperlink r:id="rId2752" ref="H1149"/>
    <hyperlink r:id="rId2753" ref="J1149"/>
    <hyperlink r:id="rId2754" ref="L1149"/>
    <hyperlink r:id="rId2755" ref="H1150"/>
    <hyperlink r:id="rId2756" ref="J1150"/>
    <hyperlink r:id="rId2757" ref="L1150"/>
    <hyperlink r:id="rId2758" ref="H1151"/>
    <hyperlink r:id="rId2759" ref="J1151"/>
    <hyperlink r:id="rId2760" ref="H1152"/>
    <hyperlink r:id="rId2761" ref="J1152"/>
    <hyperlink r:id="rId2762" ref="H1153"/>
    <hyperlink r:id="rId2763" ref="J1154"/>
    <hyperlink r:id="rId2764" ref="H1155"/>
    <hyperlink r:id="rId2765" ref="J1155"/>
    <hyperlink r:id="rId2766" ref="H1156"/>
    <hyperlink r:id="rId2767" ref="J1156"/>
    <hyperlink r:id="rId2768" ref="L1156"/>
    <hyperlink r:id="rId2769" ref="H1157"/>
    <hyperlink r:id="rId2770" ref="J1157"/>
    <hyperlink r:id="rId2771" ref="L1157"/>
    <hyperlink r:id="rId2772" ref="H1158"/>
    <hyperlink r:id="rId2773" ref="J1158"/>
    <hyperlink r:id="rId2774" ref="L1158"/>
    <hyperlink r:id="rId2775" ref="H1159"/>
    <hyperlink r:id="rId2776" ref="J1159"/>
    <hyperlink r:id="rId2777" ref="H1160"/>
    <hyperlink r:id="rId2778" ref="J1160"/>
    <hyperlink r:id="rId2779" ref="L1160"/>
    <hyperlink r:id="rId2780" ref="H1161"/>
    <hyperlink r:id="rId2781" ref="J1161"/>
    <hyperlink r:id="rId2782" ref="L1161"/>
    <hyperlink r:id="rId2783" ref="H1162"/>
    <hyperlink r:id="rId2784" ref="J1162"/>
    <hyperlink r:id="rId2785" ref="H1163"/>
    <hyperlink r:id="rId2786" ref="J1163"/>
    <hyperlink r:id="rId2787" ref="H1164"/>
    <hyperlink r:id="rId2788" ref="J1164"/>
    <hyperlink r:id="rId2789" ref="H1165"/>
    <hyperlink r:id="rId2790" ref="J1165"/>
    <hyperlink r:id="rId2791" ref="L1165"/>
    <hyperlink r:id="rId2792" ref="H1166"/>
    <hyperlink r:id="rId2793" ref="J1166"/>
    <hyperlink r:id="rId2794" ref="H1167"/>
    <hyperlink r:id="rId2795" ref="H1168"/>
    <hyperlink r:id="rId2796" ref="J1168"/>
    <hyperlink r:id="rId2797" ref="L1168"/>
    <hyperlink r:id="rId2798" ref="C1169"/>
    <hyperlink r:id="rId2799" ref="H1169"/>
    <hyperlink r:id="rId2800" ref="J1169"/>
    <hyperlink r:id="rId2801" ref="O1169"/>
    <hyperlink r:id="rId2802" ref="H1170"/>
    <hyperlink r:id="rId2803" ref="J1170"/>
    <hyperlink r:id="rId2804" ref="H1171"/>
    <hyperlink r:id="rId2805" ref="H1172"/>
    <hyperlink r:id="rId2806" ref="J1172"/>
    <hyperlink r:id="rId2807" ref="H1173"/>
    <hyperlink r:id="rId2808" ref="H1174"/>
    <hyperlink r:id="rId2809" ref="H1175"/>
    <hyperlink r:id="rId2810" ref="J1175"/>
    <hyperlink r:id="rId2811" ref="L1175"/>
    <hyperlink r:id="rId2812" ref="H1176"/>
    <hyperlink r:id="rId2813" ref="J1176"/>
    <hyperlink r:id="rId2814" ref="T1176"/>
    <hyperlink r:id="rId2815" ref="H1177"/>
    <hyperlink r:id="rId2816" ref="J1177"/>
    <hyperlink r:id="rId2817" ref="L1177"/>
    <hyperlink r:id="rId2818" ref="H1178"/>
    <hyperlink r:id="rId2819" ref="J1178"/>
    <hyperlink r:id="rId2820" ref="H1179"/>
    <hyperlink r:id="rId2821" ref="J1179"/>
    <hyperlink r:id="rId2822" ref="H1180"/>
    <hyperlink r:id="rId2823" ref="J1180"/>
    <hyperlink r:id="rId2824" ref="H1181"/>
    <hyperlink r:id="rId2825" ref="H1182"/>
    <hyperlink r:id="rId2826" ref="H1183"/>
    <hyperlink r:id="rId2827" ref="H1184"/>
    <hyperlink r:id="rId2828" ref="H1185"/>
    <hyperlink r:id="rId2829" ref="J1185"/>
    <hyperlink r:id="rId2830" ref="L1185"/>
    <hyperlink r:id="rId2831" ref="H1186"/>
    <hyperlink r:id="rId2832" ref="J1186"/>
    <hyperlink r:id="rId2833" ref="H1187"/>
    <hyperlink r:id="rId2834" ref="H1188"/>
    <hyperlink r:id="rId2835" ref="L1188"/>
    <hyperlink r:id="rId2836" ref="H1189"/>
    <hyperlink r:id="rId2837" ref="J1189"/>
    <hyperlink r:id="rId2838" ref="H1190"/>
    <hyperlink r:id="rId2839" ref="J1190"/>
    <hyperlink r:id="rId2840" ref="L1190"/>
    <hyperlink r:id="rId2841" ref="H1191"/>
    <hyperlink r:id="rId2842" ref="J1191"/>
    <hyperlink r:id="rId2843" ref="H1192"/>
    <hyperlink r:id="rId2844" ref="J1192"/>
    <hyperlink r:id="rId2845" ref="H1193"/>
    <hyperlink r:id="rId2846" ref="H1194"/>
    <hyperlink r:id="rId2847" ref="J1194"/>
    <hyperlink r:id="rId2848" ref="J1195"/>
    <hyperlink r:id="rId2849" ref="H1196"/>
    <hyperlink r:id="rId2850" ref="J1196"/>
    <hyperlink r:id="rId2851" ref="H1197"/>
    <hyperlink r:id="rId2852" ref="L1197"/>
    <hyperlink r:id="rId2853" ref="H1198"/>
    <hyperlink r:id="rId2854" ref="L1198"/>
    <hyperlink r:id="rId2855" ref="H1199"/>
    <hyperlink r:id="rId2856" ref="J1199"/>
    <hyperlink r:id="rId2857" ref="H1200"/>
    <hyperlink r:id="rId2858" ref="J1200"/>
    <hyperlink r:id="rId2859" ref="H1201"/>
    <hyperlink r:id="rId2860" ref="H1202"/>
    <hyperlink r:id="rId2861" ref="J1202"/>
    <hyperlink r:id="rId2862" ref="H1203"/>
    <hyperlink r:id="rId2863" ref="J1203"/>
    <hyperlink r:id="rId2864" ref="L1203"/>
    <hyperlink r:id="rId2865" ref="H1204"/>
    <hyperlink r:id="rId2866" ref="H1205"/>
    <hyperlink r:id="rId2867" ref="J1205"/>
    <hyperlink r:id="rId2868" ref="L1205"/>
    <hyperlink r:id="rId2869" ref="H1206"/>
    <hyperlink r:id="rId2870" ref="L1206"/>
    <hyperlink r:id="rId2871" ref="H1207"/>
    <hyperlink r:id="rId2872" ref="J1207"/>
    <hyperlink r:id="rId2873" ref="L1207"/>
    <hyperlink r:id="rId2874" ref="H1208"/>
    <hyperlink r:id="rId2875" ref="J1208"/>
    <hyperlink r:id="rId2876" ref="H1209"/>
    <hyperlink r:id="rId2877" ref="J1209"/>
    <hyperlink r:id="rId2878" ref="L1209"/>
    <hyperlink r:id="rId2879" ref="H1211"/>
    <hyperlink r:id="rId2880" ref="J1211"/>
    <hyperlink r:id="rId2881" ref="L1211"/>
    <hyperlink r:id="rId2882" ref="H1212"/>
    <hyperlink r:id="rId2883" ref="J1212"/>
    <hyperlink r:id="rId2884" ref="L1212"/>
    <hyperlink r:id="rId2885" ref="H1213"/>
    <hyperlink r:id="rId2886" ref="J1213"/>
    <hyperlink r:id="rId2887" ref="H1214"/>
    <hyperlink r:id="rId2888" ref="J1214"/>
    <hyperlink r:id="rId2889" ref="H1215"/>
    <hyperlink r:id="rId2890" ref="J1215"/>
    <hyperlink r:id="rId2891" ref="L1215"/>
    <hyperlink r:id="rId2892" ref="H1216"/>
    <hyperlink r:id="rId2893" ref="J1216"/>
    <hyperlink r:id="rId2894" ref="H1217"/>
    <hyperlink r:id="rId2895" ref="J1217"/>
    <hyperlink r:id="rId2896" ref="L1217"/>
    <hyperlink r:id="rId2897" ref="H1218"/>
    <hyperlink r:id="rId2898" ref="J1218"/>
    <hyperlink r:id="rId2899" ref="H1219"/>
    <hyperlink r:id="rId2900" ref="H1220"/>
    <hyperlink r:id="rId2901" ref="H1221"/>
    <hyperlink r:id="rId2902" ref="J1221"/>
    <hyperlink r:id="rId2903" ref="L1221"/>
    <hyperlink r:id="rId2904" ref="H1222"/>
    <hyperlink r:id="rId2905" ref="J1222"/>
    <hyperlink r:id="rId2906" ref="L1222"/>
    <hyperlink r:id="rId2907" ref="H1223"/>
    <hyperlink r:id="rId2908" ref="H1224"/>
    <hyperlink r:id="rId2909" ref="H1225"/>
    <hyperlink r:id="rId2910" ref="J1225"/>
    <hyperlink r:id="rId2911" ref="H1226"/>
    <hyperlink r:id="rId2912" ref="H1227"/>
    <hyperlink r:id="rId2913" ref="H1228"/>
    <hyperlink r:id="rId2914" ref="J1228"/>
    <hyperlink r:id="rId2915" ref="L1228"/>
    <hyperlink r:id="rId2916" ref="H1229"/>
    <hyperlink r:id="rId2917" ref="K1229"/>
    <hyperlink r:id="rId2918" ref="H1231"/>
    <hyperlink r:id="rId2919" ref="J1231"/>
    <hyperlink r:id="rId2920" ref="H1232"/>
    <hyperlink r:id="rId2921" ref="H1233"/>
    <hyperlink r:id="rId2922" ref="H1234"/>
    <hyperlink r:id="rId2923" ref="J1234"/>
    <hyperlink r:id="rId2924" ref="H1235"/>
    <hyperlink r:id="rId2925" ref="J1235"/>
    <hyperlink r:id="rId2926" ref="L1235"/>
    <hyperlink r:id="rId2927" ref="H1236"/>
    <hyperlink r:id="rId2928" ref="J1236"/>
    <hyperlink r:id="rId2929" ref="L1236"/>
    <hyperlink r:id="rId2930" ref="H1237"/>
    <hyperlink r:id="rId2931" ref="J1237"/>
    <hyperlink r:id="rId2932" ref="H1238"/>
    <hyperlink r:id="rId2933" ref="J1238"/>
    <hyperlink r:id="rId2934" ref="L1238"/>
    <hyperlink r:id="rId2935" ref="H1239"/>
    <hyperlink r:id="rId2936" ref="J1241"/>
    <hyperlink r:id="rId2937" ref="L1241"/>
    <hyperlink r:id="rId2938" ref="H1243"/>
    <hyperlink r:id="rId2939" ref="J1243"/>
    <hyperlink r:id="rId2940" ref="H1244"/>
    <hyperlink r:id="rId2941" ref="J1244"/>
    <hyperlink r:id="rId2942" ref="L1244"/>
    <hyperlink r:id="rId2943" ref="H1245"/>
    <hyperlink r:id="rId2944" ref="J1245"/>
    <hyperlink r:id="rId2945" ref="H1246"/>
    <hyperlink r:id="rId2946" ref="J1246"/>
    <hyperlink r:id="rId2947" ref="H1247"/>
    <hyperlink r:id="rId2948" ref="J1247"/>
    <hyperlink r:id="rId2949" ref="L1247"/>
    <hyperlink r:id="rId2950" ref="H1248"/>
    <hyperlink r:id="rId2951" ref="J1248"/>
    <hyperlink r:id="rId2952" ref="H1249"/>
    <hyperlink r:id="rId2953" ref="J1249"/>
    <hyperlink r:id="rId2954" ref="L1249"/>
    <hyperlink r:id="rId2955" ref="H1250"/>
    <hyperlink r:id="rId2956" ref="J1250"/>
    <hyperlink r:id="rId2957" ref="H1251"/>
    <hyperlink r:id="rId2958" ref="J1251"/>
    <hyperlink r:id="rId2959" ref="H1252"/>
    <hyperlink r:id="rId2960" ref="J1252"/>
    <hyperlink r:id="rId2961" ref="H1253"/>
    <hyperlink r:id="rId2962" ref="J1253"/>
    <hyperlink r:id="rId2963" ref="L1253"/>
    <hyperlink r:id="rId2964" ref="H1254"/>
    <hyperlink r:id="rId2965" ref="J1254"/>
    <hyperlink r:id="rId2966" ref="H1255"/>
    <hyperlink r:id="rId2967" ref="J1255"/>
    <hyperlink r:id="rId2968" ref="H1256"/>
    <hyperlink r:id="rId2969" ref="J1256"/>
    <hyperlink r:id="rId2970" ref="H1257"/>
    <hyperlink r:id="rId2971" ref="J1257"/>
    <hyperlink r:id="rId2972" ref="L1257"/>
    <hyperlink r:id="rId2973" ref="H1258"/>
    <hyperlink r:id="rId2974" ref="J1258"/>
    <hyperlink r:id="rId2975" ref="H1259"/>
    <hyperlink r:id="rId2976" ref="J1259"/>
    <hyperlink r:id="rId2977" ref="L1259"/>
    <hyperlink r:id="rId2978" ref="H1260"/>
    <hyperlink r:id="rId2979" ref="J1260"/>
    <hyperlink r:id="rId2980" ref="L1260"/>
    <hyperlink r:id="rId2981" ref="H1261"/>
    <hyperlink r:id="rId2982" ref="J1261"/>
    <hyperlink r:id="rId2983" ref="L1261"/>
    <hyperlink r:id="rId2984" ref="H1262"/>
    <hyperlink r:id="rId2985" ref="J1262"/>
    <hyperlink r:id="rId2986" ref="H1263"/>
    <hyperlink r:id="rId2987" ref="J1263"/>
    <hyperlink r:id="rId2988" ref="H1264"/>
    <hyperlink r:id="rId2989" ref="J1264"/>
    <hyperlink r:id="rId2990" ref="H1265"/>
    <hyperlink r:id="rId2991" ref="J1265"/>
    <hyperlink r:id="rId2992" ref="L1265"/>
    <hyperlink r:id="rId2993" ref="H1266"/>
    <hyperlink r:id="rId2994" ref="H1267"/>
    <hyperlink r:id="rId2995" ref="J1267"/>
    <hyperlink r:id="rId2996" ref="H1268"/>
    <hyperlink r:id="rId2997" ref="J1268"/>
    <hyperlink r:id="rId2998" ref="L1268"/>
    <hyperlink r:id="rId2999" ref="H1269"/>
    <hyperlink r:id="rId3000" ref="L1269"/>
    <hyperlink r:id="rId3001" ref="H1270"/>
    <hyperlink r:id="rId3002" ref="J1270"/>
    <hyperlink r:id="rId3003" ref="L1270"/>
    <hyperlink r:id="rId3004" ref="H1271"/>
    <hyperlink r:id="rId3005" ref="J1271"/>
    <hyperlink r:id="rId3006" ref="H1272"/>
    <hyperlink r:id="rId3007" ref="J1272"/>
    <hyperlink r:id="rId3008" ref="L1272"/>
    <hyperlink r:id="rId3009" ref="H1273"/>
    <hyperlink r:id="rId3010" ref="J1273"/>
    <hyperlink r:id="rId3011" ref="L1273"/>
    <hyperlink r:id="rId3012" ref="H1274"/>
    <hyperlink r:id="rId3013" ref="J1274"/>
    <hyperlink r:id="rId3014" ref="L1274"/>
    <hyperlink r:id="rId3015" ref="H1275"/>
    <hyperlink r:id="rId3016" ref="J1275"/>
    <hyperlink r:id="rId3017" ref="L1275"/>
    <hyperlink r:id="rId3018" ref="H1276"/>
    <hyperlink r:id="rId3019" ref="J1276"/>
    <hyperlink r:id="rId3020" ref="H1277"/>
    <hyperlink r:id="rId3021" ref="J1277"/>
    <hyperlink r:id="rId3022" ref="H1278"/>
    <hyperlink r:id="rId3023" ref="H1279"/>
    <hyperlink r:id="rId3024" ref="J1279"/>
    <hyperlink r:id="rId3025" ref="L1279"/>
    <hyperlink r:id="rId3026" ref="H1280"/>
    <hyperlink r:id="rId3027" ref="J1280"/>
    <hyperlink r:id="rId3028" ref="L1280"/>
    <hyperlink r:id="rId3029" ref="H1281"/>
    <hyperlink r:id="rId3030" ref="L1281"/>
    <hyperlink r:id="rId3031" ref="H1282"/>
    <hyperlink r:id="rId3032" ref="H1283"/>
    <hyperlink r:id="rId3033" ref="L1283"/>
    <hyperlink r:id="rId3034" ref="H1284"/>
    <hyperlink r:id="rId3035" ref="J1284"/>
    <hyperlink r:id="rId3036" ref="L1284"/>
    <hyperlink r:id="rId3037" ref="H1285"/>
    <hyperlink r:id="rId3038" ref="J1285"/>
    <hyperlink r:id="rId3039" ref="H1286"/>
    <hyperlink r:id="rId3040" ref="J1286"/>
    <hyperlink r:id="rId3041" ref="H1287"/>
    <hyperlink r:id="rId3042" ref="J1287"/>
    <hyperlink r:id="rId3043" ref="H1288"/>
    <hyperlink r:id="rId3044" ref="J1288"/>
    <hyperlink r:id="rId3045" ref="L1288"/>
    <hyperlink r:id="rId3046" ref="H1289"/>
    <hyperlink r:id="rId3047" ref="H1290"/>
    <hyperlink r:id="rId3048" ref="J1290"/>
    <hyperlink r:id="rId3049" ref="L1290"/>
    <hyperlink r:id="rId3050" ref="H1291"/>
    <hyperlink r:id="rId3051" ref="H1292"/>
    <hyperlink r:id="rId3052" ref="J1292"/>
    <hyperlink r:id="rId3053" ref="L1292"/>
    <hyperlink r:id="rId3054" ref="H1293"/>
    <hyperlink r:id="rId3055" ref="J1293"/>
    <hyperlink r:id="rId3056" ref="H1294"/>
    <hyperlink r:id="rId3057" ref="J1294"/>
    <hyperlink r:id="rId3058" ref="L1294"/>
    <hyperlink r:id="rId3059" ref="H1295"/>
    <hyperlink r:id="rId3060" ref="H1296"/>
    <hyperlink r:id="rId3061" ref="J1296"/>
    <hyperlink r:id="rId3062" ref="H1297"/>
    <hyperlink r:id="rId3063" ref="J1297"/>
    <hyperlink r:id="rId3064" ref="L1297"/>
    <hyperlink r:id="rId3065" ref="H1298"/>
    <hyperlink r:id="rId3066" ref="J1298"/>
    <hyperlink r:id="rId3067" ref="H1299"/>
    <hyperlink r:id="rId3068" ref="J1299"/>
    <hyperlink r:id="rId3069" ref="L1299"/>
    <hyperlink r:id="rId3070" ref="H1300"/>
    <hyperlink r:id="rId3071" ref="J1300"/>
    <hyperlink r:id="rId3072" ref="L1300"/>
    <hyperlink r:id="rId3073" ref="H1301"/>
    <hyperlink r:id="rId3074" ref="J1301"/>
    <hyperlink r:id="rId3075" ref="H1302"/>
    <hyperlink r:id="rId3076" ref="J1302"/>
    <hyperlink r:id="rId3077" ref="H1303"/>
    <hyperlink r:id="rId3078" ref="J1303"/>
    <hyperlink r:id="rId3079" ref="H1304"/>
    <hyperlink r:id="rId3080" ref="H1305"/>
    <hyperlink r:id="rId3081" ref="H1306"/>
    <hyperlink r:id="rId3082" ref="J1306"/>
    <hyperlink r:id="rId3083" ref="H1307"/>
    <hyperlink r:id="rId3084" ref="J1307"/>
    <hyperlink r:id="rId3085" ref="H1308"/>
    <hyperlink r:id="rId3086" ref="J1308"/>
    <hyperlink r:id="rId3087" ref="H1309"/>
    <hyperlink r:id="rId3088" ref="J1309"/>
    <hyperlink r:id="rId3089" ref="H1310"/>
    <hyperlink r:id="rId3090" ref="J1310"/>
    <hyperlink r:id="rId3091" ref="H1311"/>
    <hyperlink r:id="rId3092" ref="H1312"/>
    <hyperlink r:id="rId3093" ref="J1312"/>
    <hyperlink r:id="rId3094" ref="H1313"/>
    <hyperlink r:id="rId3095" ref="J1313"/>
    <hyperlink r:id="rId3096" ref="L1313"/>
    <hyperlink r:id="rId3097" ref="H1314"/>
    <hyperlink r:id="rId3098" ref="J1314"/>
    <hyperlink r:id="rId3099" ref="H1315"/>
    <hyperlink r:id="rId3100" ref="J1315"/>
    <hyperlink r:id="rId3101" ref="L1315"/>
    <hyperlink r:id="rId3102" ref="H1316"/>
    <hyperlink r:id="rId3103" ref="J1316"/>
    <hyperlink r:id="rId3104" ref="L1316"/>
    <hyperlink r:id="rId3105" ref="H1317"/>
    <hyperlink r:id="rId3106" ref="J1317"/>
    <hyperlink r:id="rId3107" ref="L1317"/>
    <hyperlink r:id="rId3108" ref="H1318"/>
    <hyperlink r:id="rId3109" ref="J1318"/>
    <hyperlink r:id="rId3110" ref="J1319"/>
    <hyperlink r:id="rId3111" ref="H1320"/>
    <hyperlink r:id="rId3112" ref="H1321"/>
    <hyperlink r:id="rId3113" ref="H1322"/>
    <hyperlink r:id="rId3114" ref="H1323"/>
    <hyperlink r:id="rId3115" ref="J1323"/>
    <hyperlink r:id="rId3116" ref="H1324"/>
    <hyperlink r:id="rId3117" ref="J1324"/>
    <hyperlink r:id="rId3118" ref="H1325"/>
    <hyperlink r:id="rId3119" ref="J1325"/>
    <hyperlink r:id="rId3120" ref="L1325"/>
    <hyperlink r:id="rId3121" ref="H1326"/>
    <hyperlink r:id="rId3122" ref="J1326"/>
    <hyperlink r:id="rId3123" ref="H1327"/>
    <hyperlink r:id="rId3124" ref="J1327"/>
    <hyperlink r:id="rId3125" ref="H1328"/>
    <hyperlink r:id="rId3126" ref="J1328"/>
    <hyperlink r:id="rId3127" ref="L1328"/>
    <hyperlink r:id="rId3128" ref="H1329"/>
    <hyperlink r:id="rId3129" ref="J1329"/>
    <hyperlink r:id="rId3130" ref="L1329"/>
    <hyperlink r:id="rId3131" ref="H1330"/>
    <hyperlink r:id="rId3132" ref="J1330"/>
    <hyperlink r:id="rId3133" ref="L1330"/>
    <hyperlink r:id="rId3134" ref="H1331"/>
    <hyperlink r:id="rId3135" ref="J1331"/>
    <hyperlink r:id="rId3136" ref="H1332"/>
    <hyperlink r:id="rId3137" ref="J1332"/>
    <hyperlink r:id="rId3138" ref="H1333"/>
    <hyperlink r:id="rId3139" ref="J1333"/>
    <hyperlink r:id="rId3140" ref="L1333"/>
    <hyperlink r:id="rId3141" ref="H1334"/>
    <hyperlink r:id="rId3142" ref="H1336"/>
    <hyperlink r:id="rId3143" ref="J1336"/>
    <hyperlink r:id="rId3144" ref="L1336"/>
    <hyperlink r:id="rId3145" ref="H1337"/>
    <hyperlink r:id="rId3146" ref="J1337"/>
    <hyperlink r:id="rId3147" ref="H1338"/>
    <hyperlink r:id="rId3148" ref="H1339"/>
    <hyperlink r:id="rId3149" ref="H1340"/>
    <hyperlink r:id="rId3150" ref="J1340"/>
    <hyperlink r:id="rId3151" ref="L1340"/>
    <hyperlink r:id="rId3152" ref="H1341"/>
    <hyperlink r:id="rId3153" ref="J1341"/>
    <hyperlink r:id="rId3154" ref="L1341"/>
    <hyperlink r:id="rId3155" ref="H1342"/>
    <hyperlink r:id="rId3156" ref="H1343"/>
    <hyperlink r:id="rId3157" ref="H1344"/>
    <hyperlink r:id="rId3158" ref="H1345"/>
    <hyperlink r:id="rId3159" ref="J1345"/>
    <hyperlink r:id="rId3160" ref="H1346"/>
    <hyperlink r:id="rId3161" ref="J1346"/>
    <hyperlink r:id="rId3162" ref="H1347"/>
    <hyperlink r:id="rId3163" ref="J1347"/>
    <hyperlink r:id="rId3164" ref="L1347"/>
    <hyperlink r:id="rId3165" ref="H1348"/>
    <hyperlink r:id="rId3166" ref="J1348"/>
    <hyperlink r:id="rId3167" ref="L1348"/>
    <hyperlink r:id="rId3168" ref="H1349"/>
    <hyperlink r:id="rId3169" ref="J1349"/>
    <hyperlink r:id="rId3170" ref="H1350"/>
    <hyperlink r:id="rId3171" ref="J1350"/>
    <hyperlink r:id="rId3172" ref="L1350"/>
    <hyperlink r:id="rId3173" ref="H1351"/>
    <hyperlink r:id="rId3174" ref="J1351"/>
    <hyperlink r:id="rId3175" ref="L1351"/>
    <hyperlink r:id="rId3176" ref="H1352"/>
    <hyperlink r:id="rId3177" ref="J1352"/>
    <hyperlink r:id="rId3178" ref="H1353"/>
    <hyperlink r:id="rId3179" ref="J1353"/>
    <hyperlink r:id="rId3180" ref="H1354"/>
    <hyperlink r:id="rId3181" ref="J1354"/>
    <hyperlink r:id="rId3182" ref="H1355"/>
    <hyperlink r:id="rId3183" ref="J1355"/>
    <hyperlink r:id="rId3184" ref="L1355"/>
    <hyperlink r:id="rId3185" ref="H1356"/>
    <hyperlink r:id="rId3186" ref="J1356"/>
    <hyperlink r:id="rId3187" ref="L1356"/>
    <hyperlink r:id="rId3188" ref="R1356"/>
    <hyperlink r:id="rId3189" ref="H1357"/>
    <hyperlink r:id="rId3190" ref="J1357"/>
    <hyperlink r:id="rId3191" ref="L1357"/>
    <hyperlink r:id="rId3192" ref="H1358"/>
    <hyperlink r:id="rId3193" ref="J1358"/>
    <hyperlink r:id="rId3194" ref="H1359"/>
    <hyperlink r:id="rId3195" ref="J1359"/>
    <hyperlink r:id="rId3196" ref="H1360"/>
    <hyperlink r:id="rId3197" ref="J1360"/>
    <hyperlink r:id="rId3198" ref="L1360"/>
    <hyperlink r:id="rId3199" ref="H1361"/>
    <hyperlink r:id="rId3200" ref="J1361"/>
    <hyperlink r:id="rId3201" ref="L1361"/>
    <hyperlink r:id="rId3202" ref="H1362"/>
    <hyperlink r:id="rId3203" ref="H1363"/>
    <hyperlink r:id="rId3204" ref="J1363"/>
    <hyperlink r:id="rId3205" ref="H1364"/>
    <hyperlink r:id="rId3206" ref="J1364"/>
    <hyperlink r:id="rId3207" ref="L1364"/>
    <hyperlink r:id="rId3208" ref="H1365"/>
    <hyperlink r:id="rId3209" ref="J1365"/>
    <hyperlink r:id="rId3210" ref="L1365"/>
    <hyperlink r:id="rId3211" ref="H1366"/>
    <hyperlink r:id="rId3212" ref="J1366"/>
    <hyperlink r:id="rId3213" ref="H1367"/>
    <hyperlink r:id="rId3214" ref="H1368"/>
    <hyperlink r:id="rId3215" ref="J1368"/>
    <hyperlink r:id="rId3216" ref="L1368"/>
    <hyperlink r:id="rId3217" ref="H1369"/>
    <hyperlink r:id="rId3218" ref="J1369"/>
    <hyperlink r:id="rId3219" ref="L1369"/>
    <hyperlink r:id="rId3220" ref="H1370"/>
    <hyperlink r:id="rId3221" ref="J1370"/>
    <hyperlink r:id="rId3222" ref="H1371"/>
    <hyperlink r:id="rId3223" ref="L1371"/>
    <hyperlink r:id="rId3224" ref="J1372"/>
    <hyperlink r:id="rId3225" ref="L1372"/>
    <hyperlink r:id="rId3226" ref="H1373"/>
    <hyperlink r:id="rId3227" ref="J1373"/>
    <hyperlink r:id="rId3228" ref="H1374"/>
    <hyperlink r:id="rId3229" ref="H1375"/>
    <hyperlink r:id="rId3230" ref="J1375"/>
    <hyperlink r:id="rId3231" ref="H1376"/>
    <hyperlink r:id="rId3232" ref="J1376"/>
    <hyperlink r:id="rId3233" ref="L1376"/>
    <hyperlink r:id="rId3234" ref="H1377"/>
    <hyperlink r:id="rId3235" ref="J1377"/>
    <hyperlink r:id="rId3236" ref="L1377"/>
    <hyperlink r:id="rId3237" ref="H1378"/>
    <hyperlink r:id="rId3238" ref="J1378"/>
    <hyperlink r:id="rId3239" ref="L1378"/>
    <hyperlink r:id="rId3240" ref="H1379"/>
    <hyperlink r:id="rId3241" ref="J1379"/>
    <hyperlink r:id="rId3242" ref="L1379"/>
    <hyperlink r:id="rId3243" ref="H1380"/>
    <hyperlink r:id="rId3244" ref="H1381"/>
    <hyperlink r:id="rId3245" ref="J1381"/>
    <hyperlink r:id="rId3246" ref="L1381"/>
    <hyperlink r:id="rId3247" ref="H1382"/>
    <hyperlink r:id="rId3248" ref="J1382"/>
    <hyperlink r:id="rId3249" ref="L1382"/>
    <hyperlink r:id="rId3250" ref="H1383"/>
    <hyperlink r:id="rId3251" ref="J1383"/>
    <hyperlink r:id="rId3252" ref="L1383"/>
    <hyperlink r:id="rId3253" ref="H1384"/>
    <hyperlink r:id="rId3254" ref="J1384"/>
    <hyperlink r:id="rId3255" ref="L1384"/>
    <hyperlink r:id="rId3256" ref="H1385"/>
    <hyperlink r:id="rId3257" ref="H1386"/>
    <hyperlink r:id="rId3258" ref="J1386"/>
    <hyperlink r:id="rId3259" ref="H1387"/>
    <hyperlink r:id="rId3260" ref="J1387"/>
    <hyperlink r:id="rId3261" ref="L1387"/>
    <hyperlink r:id="rId3262" ref="H1388"/>
    <hyperlink r:id="rId3263" ref="L1388"/>
    <hyperlink r:id="rId3264" ref="H1389"/>
    <hyperlink r:id="rId3265" ref="J1389"/>
    <hyperlink r:id="rId3266" ref="L1389"/>
    <hyperlink r:id="rId3267" ref="N1389"/>
    <hyperlink r:id="rId3268" ref="H1390"/>
    <hyperlink r:id="rId3269" ref="J1390"/>
    <hyperlink r:id="rId3270" ref="L1390"/>
    <hyperlink r:id="rId3271" ref="H1391"/>
    <hyperlink r:id="rId3272" ref="J1391"/>
    <hyperlink r:id="rId3273" ref="L1391"/>
    <hyperlink r:id="rId3274" ref="H1392"/>
    <hyperlink r:id="rId3275" ref="H1393"/>
    <hyperlink r:id="rId3276" ref="J1393"/>
    <hyperlink r:id="rId3277" ref="L1393"/>
    <hyperlink r:id="rId3278" ref="H1394"/>
    <hyperlink r:id="rId3279" ref="J1394"/>
    <hyperlink r:id="rId3280" ref="L1394"/>
    <hyperlink r:id="rId3281" ref="H1395"/>
    <hyperlink r:id="rId3282" ref="J1395"/>
    <hyperlink r:id="rId3283" ref="H1396"/>
    <hyperlink r:id="rId3284" ref="J1396"/>
    <hyperlink r:id="rId3285" ref="L1396"/>
    <hyperlink r:id="rId3286" ref="H1397"/>
    <hyperlink r:id="rId3287" ref="H1398"/>
    <hyperlink r:id="rId3288" ref="J1398"/>
    <hyperlink r:id="rId3289" ref="L1398"/>
    <hyperlink r:id="rId3290" ref="H1399"/>
    <hyperlink r:id="rId3291" ref="J1399"/>
    <hyperlink r:id="rId3292" ref="O1399"/>
    <hyperlink r:id="rId3293" ref="H1400"/>
    <hyperlink r:id="rId3294" ref="J1400"/>
    <hyperlink r:id="rId3295" ref="L1400"/>
    <hyperlink r:id="rId3296" ref="H1401"/>
    <hyperlink r:id="rId3297" ref="H1402"/>
    <hyperlink r:id="rId3298" ref="J1402"/>
    <hyperlink r:id="rId3299" ref="L1402"/>
    <hyperlink r:id="rId3300" ref="H1403"/>
    <hyperlink r:id="rId3301" ref="J1403"/>
    <hyperlink r:id="rId3302" ref="H1404"/>
    <hyperlink r:id="rId3303" ref="J1404"/>
    <hyperlink r:id="rId3304" ref="H1405"/>
    <hyperlink r:id="rId3305" ref="J1405"/>
    <hyperlink r:id="rId3306" ref="H1406"/>
    <hyperlink r:id="rId3307" ref="J1406"/>
    <hyperlink r:id="rId3308" ref="H1407"/>
    <hyperlink r:id="rId3309" ref="J1407"/>
    <hyperlink r:id="rId3310" ref="L1407"/>
    <hyperlink r:id="rId3311" ref="H1408"/>
    <hyperlink r:id="rId3312" ref="J1408"/>
    <hyperlink r:id="rId3313" ref="L1408"/>
    <hyperlink r:id="rId3314" ref="H1409"/>
    <hyperlink r:id="rId3315" ref="J1409"/>
    <hyperlink r:id="rId3316" ref="H1410"/>
    <hyperlink r:id="rId3317" ref="J1410"/>
    <hyperlink r:id="rId3318" ref="L1410"/>
    <hyperlink r:id="rId3319" ref="H1411"/>
    <hyperlink r:id="rId3320" ref="J1411"/>
    <hyperlink r:id="rId3321" ref="L1411"/>
    <hyperlink r:id="rId3322" ref="H1412"/>
    <hyperlink r:id="rId3323" ref="J1412"/>
    <hyperlink r:id="rId3324" ref="L1412"/>
    <hyperlink r:id="rId3325" ref="H1413"/>
    <hyperlink r:id="rId3326" ref="J1413"/>
    <hyperlink r:id="rId3327" ref="H1414"/>
    <hyperlink r:id="rId3328" ref="J1414"/>
    <hyperlink r:id="rId3329" ref="L1414"/>
    <hyperlink r:id="rId3330" ref="B1415"/>
    <hyperlink r:id="rId3331" ref="H1415"/>
    <hyperlink r:id="rId3332" ref="J1415"/>
    <hyperlink r:id="rId3333" ref="L1415"/>
    <hyperlink r:id="rId3334" ref="H1416"/>
    <hyperlink r:id="rId3335" ref="J1416"/>
    <hyperlink r:id="rId3336" ref="L1416"/>
    <hyperlink r:id="rId3337" ref="O1416"/>
    <hyperlink r:id="rId3338" ref="H1417"/>
    <hyperlink r:id="rId3339" ref="J1417"/>
    <hyperlink r:id="rId3340" ref="L1417"/>
    <hyperlink r:id="rId3341" ref="H1418"/>
    <hyperlink r:id="rId3342" ref="J1418"/>
    <hyperlink r:id="rId3343" ref="L1418"/>
    <hyperlink r:id="rId3344" ref="H1419"/>
    <hyperlink r:id="rId3345" ref="J1419"/>
    <hyperlink r:id="rId3346" ref="L1419"/>
    <hyperlink r:id="rId3347" ref="H1420"/>
    <hyperlink r:id="rId3348" ref="L1420"/>
    <hyperlink r:id="rId3349" ref="H1421"/>
    <hyperlink r:id="rId3350" ref="L1421"/>
    <hyperlink r:id="rId3351" ref="H1422"/>
    <hyperlink r:id="rId3352" ref="J1422"/>
    <hyperlink r:id="rId3353" ref="H1423"/>
    <hyperlink r:id="rId3354" ref="J1423"/>
    <hyperlink r:id="rId3355" ref="H1424"/>
    <hyperlink r:id="rId3356" ref="J1424"/>
    <hyperlink r:id="rId3357" ref="L1424"/>
    <hyperlink r:id="rId3358" ref="H1425"/>
    <hyperlink r:id="rId3359" ref="H1426"/>
    <hyperlink r:id="rId3360" ref="H1427"/>
    <hyperlink r:id="rId3361" ref="H1428"/>
    <hyperlink r:id="rId3362" ref="J1428"/>
    <hyperlink r:id="rId3363" ref="J1429"/>
    <hyperlink r:id="rId3364" ref="H1430"/>
    <hyperlink r:id="rId3365" ref="H1431"/>
    <hyperlink r:id="rId3366" ref="J1431"/>
    <hyperlink r:id="rId3367" ref="L1431"/>
    <hyperlink r:id="rId3368" ref="H1432"/>
    <hyperlink r:id="rId3369" ref="H1433"/>
    <hyperlink r:id="rId3370" ref="J1433"/>
    <hyperlink r:id="rId3371" ref="L1433"/>
    <hyperlink r:id="rId3372" ref="H1434"/>
    <hyperlink r:id="rId3373" ref="J1434"/>
    <hyperlink r:id="rId3374" ref="H1435"/>
    <hyperlink r:id="rId3375" ref="J1435"/>
    <hyperlink r:id="rId3376" ref="L1435"/>
    <hyperlink r:id="rId3377" ref="H1436"/>
    <hyperlink r:id="rId3378" ref="J1436"/>
    <hyperlink r:id="rId3379" ref="O1436"/>
    <hyperlink r:id="rId3380" ref="H1437"/>
    <hyperlink r:id="rId3381" ref="J1437"/>
    <hyperlink r:id="rId3382" ref="L1437"/>
    <hyperlink r:id="rId3383" ref="H1438"/>
    <hyperlink r:id="rId3384" ref="J1438"/>
    <hyperlink r:id="rId3385" ref="L1438"/>
    <hyperlink r:id="rId3386" ref="H1439"/>
    <hyperlink r:id="rId3387" ref="J1439"/>
    <hyperlink r:id="rId3388" ref="H1440"/>
    <hyperlink r:id="rId3389" ref="J1440"/>
    <hyperlink r:id="rId3390" ref="H1441"/>
    <hyperlink r:id="rId3391" ref="J1441"/>
    <hyperlink r:id="rId3392" ref="H1442"/>
    <hyperlink r:id="rId3393" ref="H1443"/>
    <hyperlink r:id="rId3394" ref="J1443"/>
    <hyperlink r:id="rId3395" ref="L1443"/>
    <hyperlink r:id="rId3396" ref="H1444"/>
    <hyperlink r:id="rId3397" ref="H1445"/>
    <hyperlink r:id="rId3398" ref="J1445"/>
    <hyperlink r:id="rId3399" ref="L1445"/>
    <hyperlink r:id="rId3400" ref="H1446"/>
    <hyperlink r:id="rId3401" ref="J1446"/>
    <hyperlink r:id="rId3402" ref="L1446"/>
    <hyperlink r:id="rId3403" ref="H1447"/>
    <hyperlink r:id="rId3404" ref="J1447"/>
    <hyperlink r:id="rId3405" ref="L1447"/>
    <hyperlink r:id="rId3406" ref="H1448"/>
    <hyperlink r:id="rId3407" ref="J1448"/>
    <hyperlink r:id="rId3408" ref="H1449"/>
    <hyperlink r:id="rId3409" ref="J1449"/>
    <hyperlink r:id="rId3410" ref="L1449"/>
    <hyperlink r:id="rId3411" ref="H1450"/>
    <hyperlink r:id="rId3412" ref="J1450"/>
    <hyperlink r:id="rId3413" ref="L1450"/>
    <hyperlink r:id="rId3414" ref="H1451"/>
    <hyperlink r:id="rId3415" ref="J1451"/>
    <hyperlink r:id="rId3416" ref="H1452"/>
    <hyperlink r:id="rId3417" ref="J1452"/>
    <hyperlink r:id="rId3418" ref="L1452"/>
    <hyperlink r:id="rId3419" ref="H1453"/>
    <hyperlink r:id="rId3420" ref="J1453"/>
    <hyperlink r:id="rId3421" ref="L1453"/>
    <hyperlink r:id="rId3422" ref="H1454"/>
    <hyperlink r:id="rId3423" ref="J1454"/>
    <hyperlink r:id="rId3424" ref="L1454"/>
    <hyperlink r:id="rId3425" ref="H1455"/>
    <hyperlink r:id="rId3426" ref="J1455"/>
    <hyperlink r:id="rId3427" ref="L1455"/>
    <hyperlink r:id="rId3428" ref="H1456"/>
    <hyperlink r:id="rId3429" ref="H1457"/>
    <hyperlink r:id="rId3430" ref="J1457"/>
    <hyperlink r:id="rId3431" ref="L1457"/>
    <hyperlink r:id="rId3432" ref="H1458"/>
    <hyperlink r:id="rId3433" ref="J1458"/>
    <hyperlink r:id="rId3434" ref="H1459"/>
    <hyperlink r:id="rId3435" ref="J1459"/>
    <hyperlink r:id="rId3436" ref="L1459"/>
    <hyperlink r:id="rId3437" ref="H1460"/>
    <hyperlink r:id="rId3438" ref="J1460"/>
    <hyperlink r:id="rId3439" ref="L1460"/>
    <hyperlink r:id="rId3440" ref="H1461"/>
    <hyperlink r:id="rId3441" ref="J1461"/>
    <hyperlink r:id="rId3442" ref="L1461"/>
    <hyperlink r:id="rId3443" ref="H1462"/>
    <hyperlink r:id="rId3444" ref="J1462"/>
    <hyperlink r:id="rId3445" ref="L1462"/>
    <hyperlink r:id="rId3446" ref="H1463"/>
    <hyperlink r:id="rId3447" ref="H1464"/>
    <hyperlink r:id="rId3448" ref="J1464"/>
    <hyperlink r:id="rId3449" ref="L1464"/>
    <hyperlink r:id="rId3450" ref="H1465"/>
    <hyperlink r:id="rId3451" ref="J1465"/>
    <hyperlink r:id="rId3452" ref="H1466"/>
    <hyperlink r:id="rId3453" ref="J1466"/>
    <hyperlink r:id="rId3454" ref="H1467"/>
    <hyperlink r:id="rId3455" ref="H1468"/>
    <hyperlink r:id="rId3456" ref="J1468"/>
    <hyperlink r:id="rId3457" ref="H1469"/>
    <hyperlink r:id="rId3458" ref="H1470"/>
    <hyperlink r:id="rId3459" ref="J1470"/>
    <hyperlink r:id="rId3460" ref="H1471"/>
    <hyperlink r:id="rId3461" ref="H1472"/>
    <hyperlink r:id="rId3462" ref="J1472"/>
    <hyperlink r:id="rId3463" ref="L1472"/>
    <hyperlink r:id="rId3464" ref="H1473"/>
    <hyperlink r:id="rId3465" ref="J1473"/>
    <hyperlink r:id="rId3466" ref="L1473"/>
    <hyperlink r:id="rId3467" ref="H1474"/>
    <hyperlink r:id="rId3468" ref="J1474"/>
    <hyperlink r:id="rId3469" ref="H1475"/>
    <hyperlink r:id="rId3470" ref="J1475"/>
    <hyperlink r:id="rId3471" ref="H1476"/>
    <hyperlink r:id="rId3472" ref="J1476"/>
    <hyperlink r:id="rId3473" ref="L1476"/>
    <hyperlink r:id="rId3474" ref="H1477"/>
    <hyperlink r:id="rId3475" ref="J1477"/>
    <hyperlink r:id="rId3476" ref="L1477"/>
    <hyperlink r:id="rId3477" ref="H1478"/>
    <hyperlink r:id="rId3478" ref="J1478"/>
    <hyperlink r:id="rId3479" ref="H1479"/>
    <hyperlink r:id="rId3480" ref="J1479"/>
    <hyperlink r:id="rId3481" ref="L1479"/>
    <hyperlink r:id="rId3482" ref="H1480"/>
    <hyperlink r:id="rId3483" ref="J1480"/>
    <hyperlink r:id="rId3484" ref="H1481"/>
    <hyperlink r:id="rId3485" ref="J1481"/>
    <hyperlink r:id="rId3486" ref="H1482"/>
    <hyperlink r:id="rId3487" ref="J1482"/>
    <hyperlink r:id="rId3488" ref="L1482"/>
    <hyperlink r:id="rId3489" ref="H1483"/>
    <hyperlink r:id="rId3490" ref="J1483"/>
    <hyperlink r:id="rId3491" ref="L1483"/>
    <hyperlink r:id="rId3492" ref="H1484"/>
    <hyperlink r:id="rId3493" ref="J1484"/>
    <hyperlink r:id="rId3494" ref="H1485"/>
    <hyperlink r:id="rId3495" ref="J1485"/>
    <hyperlink r:id="rId3496" ref="H1486"/>
    <hyperlink r:id="rId3497" ref="H1487"/>
    <hyperlink r:id="rId3498" ref="J1487"/>
    <hyperlink r:id="rId3499" ref="L1487"/>
    <hyperlink r:id="rId3500" ref="H1488"/>
    <hyperlink r:id="rId3501" ref="J1488"/>
    <hyperlink r:id="rId3502" ref="H1489"/>
    <hyperlink r:id="rId3503" ref="J1489"/>
    <hyperlink r:id="rId3504" ref="H1490"/>
    <hyperlink r:id="rId3505" ref="L1490"/>
    <hyperlink r:id="rId3506" ref="H1491"/>
    <hyperlink r:id="rId3507" ref="H1492"/>
    <hyperlink r:id="rId3508" ref="L1492"/>
    <hyperlink r:id="rId3509" ref="H1493"/>
    <hyperlink r:id="rId3510" ref="H1494"/>
    <hyperlink r:id="rId3511" ref="J1494"/>
    <hyperlink r:id="rId3512" ref="L1494"/>
    <hyperlink r:id="rId3513" ref="H1495"/>
    <hyperlink r:id="rId3514" ref="J1495"/>
    <hyperlink r:id="rId3515" ref="L1495"/>
    <hyperlink r:id="rId3516" ref="H1496"/>
    <hyperlink r:id="rId3517" ref="J1496"/>
    <hyperlink r:id="rId3518" ref="L1496"/>
    <hyperlink r:id="rId3519" ref="C1497"/>
    <hyperlink r:id="rId3520" ref="H1497"/>
    <hyperlink r:id="rId3521" ref="J1497"/>
    <hyperlink r:id="rId3522" ref="L1497"/>
    <hyperlink r:id="rId3523" ref="O1497"/>
    <hyperlink r:id="rId3524" ref="H1498"/>
    <hyperlink r:id="rId3525" ref="J1498"/>
    <hyperlink r:id="rId3526" ref="L1498"/>
    <hyperlink r:id="rId3527" ref="H1499"/>
    <hyperlink r:id="rId3528" ref="J1499"/>
    <hyperlink r:id="rId3529" ref="L1499"/>
    <hyperlink r:id="rId3530" ref="H1500"/>
    <hyperlink r:id="rId3531" ref="J1500"/>
    <hyperlink r:id="rId3532" ref="L1500"/>
    <hyperlink r:id="rId3533" ref="H1501"/>
    <hyperlink r:id="rId3534" ref="J1501"/>
    <hyperlink r:id="rId3535" ref="L1501"/>
    <hyperlink r:id="rId3536" ref="H1502"/>
    <hyperlink r:id="rId3537" ref="J1502"/>
    <hyperlink r:id="rId3538" ref="L1502"/>
    <hyperlink r:id="rId3539" ref="H1503"/>
    <hyperlink r:id="rId3540" ref="H1504"/>
    <hyperlink r:id="rId3541" ref="J1504"/>
    <hyperlink r:id="rId3542" ref="L1504"/>
    <hyperlink r:id="rId3543" ref="H1505"/>
    <hyperlink r:id="rId3544" ref="H1506"/>
    <hyperlink r:id="rId3545" ref="J1506"/>
    <hyperlink r:id="rId3546" ref="L1506"/>
    <hyperlink r:id="rId3547" ref="H1507"/>
    <hyperlink r:id="rId3548" ref="J1507"/>
    <hyperlink r:id="rId3549" ref="L1507"/>
    <hyperlink r:id="rId3550" ref="H1508"/>
    <hyperlink r:id="rId3551" ref="J1508"/>
    <hyperlink r:id="rId3552" ref="L1508"/>
    <hyperlink r:id="rId3553" ref="H1509"/>
    <hyperlink r:id="rId3554" ref="J1509"/>
    <hyperlink r:id="rId3555" ref="H1510"/>
    <hyperlink r:id="rId3556" ref="H1511"/>
    <hyperlink r:id="rId3557" ref="H1512"/>
    <hyperlink r:id="rId3558" ref="J1512"/>
    <hyperlink r:id="rId3559" ref="L1512"/>
    <hyperlink r:id="rId3560" ref="H1513"/>
    <hyperlink r:id="rId3561" ref="J1513"/>
    <hyperlink r:id="rId3562" ref="L1513"/>
    <hyperlink r:id="rId3563" ref="H1514"/>
    <hyperlink r:id="rId3564" ref="J1514"/>
    <hyperlink r:id="rId3565" ref="R1514"/>
    <hyperlink r:id="rId3566" ref="H1515"/>
    <hyperlink r:id="rId3567" ref="J1515"/>
    <hyperlink r:id="rId3568" ref="L1515"/>
    <hyperlink r:id="rId3569" ref="H1516"/>
    <hyperlink r:id="rId3570" ref="J1516"/>
    <hyperlink r:id="rId3571" ref="H1517"/>
    <hyperlink r:id="rId3572" ref="J1517"/>
    <hyperlink r:id="rId3573" ref="L1517"/>
    <hyperlink r:id="rId3574" ref="H1518"/>
    <hyperlink r:id="rId3575" ref="J1518"/>
    <hyperlink r:id="rId3576" ref="L1518"/>
    <hyperlink r:id="rId3577" ref="H1519"/>
    <hyperlink r:id="rId3578" ref="J1519"/>
    <hyperlink r:id="rId3579" ref="L1519"/>
    <hyperlink r:id="rId3580" ref="H1520"/>
    <hyperlink r:id="rId3581" ref="J1520"/>
    <hyperlink r:id="rId3582" ref="H1521"/>
    <hyperlink r:id="rId3583" ref="J1521"/>
    <hyperlink r:id="rId3584" ref="H1522"/>
    <hyperlink r:id="rId3585" ref="J1522"/>
    <hyperlink r:id="rId3586" ref="L1522"/>
    <hyperlink r:id="rId3587" ref="H1523"/>
    <hyperlink r:id="rId3588" ref="J1523"/>
    <hyperlink r:id="rId3589" ref="L1523"/>
    <hyperlink r:id="rId3590" ref="H1524"/>
    <hyperlink r:id="rId3591" ref="J1524"/>
    <hyperlink r:id="rId3592" ref="H1525"/>
    <hyperlink r:id="rId3593" ref="J1525"/>
    <hyperlink r:id="rId3594" ref="L1525"/>
    <hyperlink r:id="rId3595" ref="T1525"/>
    <hyperlink r:id="rId3596" ref="H1526"/>
    <hyperlink r:id="rId3597" ref="J1526"/>
    <hyperlink r:id="rId3598" ref="L1526"/>
    <hyperlink r:id="rId3599" ref="H1527"/>
    <hyperlink r:id="rId3600" ref="J1527"/>
    <hyperlink r:id="rId3601" ref="L1527"/>
    <hyperlink r:id="rId3602" ref="H1528"/>
    <hyperlink r:id="rId3603" ref="J1528"/>
    <hyperlink r:id="rId3604" ref="H1529"/>
    <hyperlink r:id="rId3605" ref="J1529"/>
    <hyperlink r:id="rId3606" ref="H1530"/>
    <hyperlink r:id="rId3607" ref="H1531"/>
    <hyperlink r:id="rId3608" ref="J1531"/>
    <hyperlink r:id="rId3609" ref="H1532"/>
    <hyperlink r:id="rId3610" ref="H1533"/>
    <hyperlink r:id="rId3611" ref="H1534"/>
    <hyperlink r:id="rId3612" ref="H1535"/>
    <hyperlink r:id="rId3613" ref="J1535"/>
    <hyperlink r:id="rId3614" ref="H1536"/>
    <hyperlink r:id="rId3615" ref="J1536"/>
    <hyperlink r:id="rId3616" ref="L1536"/>
    <hyperlink r:id="rId3617" ref="H1537"/>
    <hyperlink r:id="rId3618" ref="J1537"/>
    <hyperlink r:id="rId3619" ref="H1538"/>
    <hyperlink r:id="rId3620" ref="J1538"/>
    <hyperlink r:id="rId3621" ref="H1539"/>
    <hyperlink r:id="rId3622" ref="J1539"/>
    <hyperlink r:id="rId3623" ref="L1539"/>
    <hyperlink r:id="rId3624" ref="H1540"/>
    <hyperlink r:id="rId3625" ref="J1540"/>
    <hyperlink r:id="rId3626" ref="L1540"/>
    <hyperlink r:id="rId3627" ref="H1541"/>
    <hyperlink r:id="rId3628" ref="H1542"/>
    <hyperlink r:id="rId3629" ref="J1542"/>
    <hyperlink r:id="rId3630" ref="H1543"/>
    <hyperlink r:id="rId3631" ref="H1544"/>
    <hyperlink r:id="rId3632" ref="J1544"/>
    <hyperlink r:id="rId3633" ref="L1544"/>
    <hyperlink r:id="rId3634" ref="H1545"/>
    <hyperlink r:id="rId3635" ref="J1545"/>
    <hyperlink r:id="rId3636" ref="H1546"/>
    <hyperlink r:id="rId3637" ref="H1547"/>
    <hyperlink r:id="rId3638" ref="J1547"/>
    <hyperlink r:id="rId3639" ref="H1548"/>
    <hyperlink r:id="rId3640" ref="J1548"/>
    <hyperlink r:id="rId3641" ref="L1548"/>
    <hyperlink r:id="rId3642" ref="H1549"/>
    <hyperlink r:id="rId3643" ref="J1549"/>
    <hyperlink r:id="rId3644" ref="H1550"/>
    <hyperlink r:id="rId3645" ref="J1550"/>
    <hyperlink r:id="rId3646" ref="L1550"/>
    <hyperlink r:id="rId3647" ref="H1551"/>
    <hyperlink r:id="rId3648" ref="H1552"/>
    <hyperlink r:id="rId3649" ref="J1552"/>
    <hyperlink r:id="rId3650" ref="L1552"/>
    <hyperlink r:id="rId3651" ref="H1553"/>
    <hyperlink r:id="rId3652" ref="J1553"/>
    <hyperlink r:id="rId3653" ref="L1553"/>
    <hyperlink r:id="rId3654" ref="H1554"/>
    <hyperlink r:id="rId3655" ref="J1554"/>
    <hyperlink r:id="rId3656" ref="L1554"/>
    <hyperlink r:id="rId3657" ref="H1555"/>
    <hyperlink r:id="rId3658" ref="J1555"/>
    <hyperlink r:id="rId3659" ref="H1556"/>
    <hyperlink r:id="rId3660" ref="J1556"/>
    <hyperlink r:id="rId3661" ref="H1557"/>
    <hyperlink r:id="rId3662" ref="J1557"/>
    <hyperlink r:id="rId3663" ref="H1558"/>
    <hyperlink r:id="rId3664" ref="J1558"/>
    <hyperlink r:id="rId3665" ref="H1559"/>
    <hyperlink r:id="rId3666" ref="J1559"/>
    <hyperlink r:id="rId3667" ref="H1560"/>
    <hyperlink r:id="rId3668" ref="J1560"/>
    <hyperlink r:id="rId3669" ref="L1560"/>
    <hyperlink r:id="rId3670" ref="H1561"/>
    <hyperlink r:id="rId3671" ref="J1561"/>
    <hyperlink r:id="rId3672" ref="H1562"/>
    <hyperlink r:id="rId3673" ref="H1563"/>
    <hyperlink r:id="rId3674" ref="J1563"/>
    <hyperlink r:id="rId3675" ref="L1563"/>
    <hyperlink r:id="rId3676" ref="H1564"/>
    <hyperlink r:id="rId3677" ref="J1564"/>
    <hyperlink r:id="rId3678" ref="L1564"/>
    <hyperlink r:id="rId3679" ref="H1565"/>
    <hyperlink r:id="rId3680" ref="J1565"/>
    <hyperlink r:id="rId3681" ref="L1565"/>
    <hyperlink r:id="rId3682" ref="H1566"/>
    <hyperlink r:id="rId3683" ref="J1566"/>
    <hyperlink r:id="rId3684" ref="L1566"/>
    <hyperlink r:id="rId3685" ref="H1567"/>
    <hyperlink r:id="rId3686" ref="J1567"/>
    <hyperlink r:id="rId3687" ref="L1567"/>
    <hyperlink r:id="rId3688" ref="C1568"/>
    <hyperlink r:id="rId3689" ref="H1568"/>
    <hyperlink r:id="rId3690" ref="J1568"/>
    <hyperlink r:id="rId3691" ref="L1568"/>
    <hyperlink r:id="rId3692" ref="H1569"/>
    <hyperlink r:id="rId3693" ref="J1569"/>
    <hyperlink r:id="rId3694" ref="L1569"/>
    <hyperlink r:id="rId3695" ref="H1570"/>
    <hyperlink r:id="rId3696" ref="J1570"/>
    <hyperlink r:id="rId3697" ref="L1570"/>
    <hyperlink r:id="rId3698" ref="H1571"/>
    <hyperlink r:id="rId3699" ref="J1571"/>
    <hyperlink r:id="rId3700" ref="L1571"/>
    <hyperlink r:id="rId3701" ref="H1572"/>
    <hyperlink r:id="rId3702" ref="J1572"/>
    <hyperlink r:id="rId3703" ref="H1573"/>
    <hyperlink r:id="rId3704" ref="J1573"/>
    <hyperlink r:id="rId3705" ref="H1574"/>
    <hyperlink r:id="rId3706" ref="J1574"/>
    <hyperlink r:id="rId3707" ref="L1574"/>
    <hyperlink r:id="rId3708" ref="H1575"/>
    <hyperlink r:id="rId3709" ref="J1575"/>
    <hyperlink r:id="rId3710" ref="L1575"/>
    <hyperlink r:id="rId3711" ref="H1576"/>
    <hyperlink r:id="rId3712" ref="J1576"/>
    <hyperlink r:id="rId3713" ref="L1576"/>
    <hyperlink r:id="rId3714" ref="H1577"/>
    <hyperlink r:id="rId3715" ref="H1578"/>
    <hyperlink r:id="rId3716" ref="J1578"/>
    <hyperlink r:id="rId3717" ref="H1579"/>
    <hyperlink r:id="rId3718" ref="J1579"/>
    <hyperlink r:id="rId3719" ref="H1580"/>
    <hyperlink r:id="rId3720" ref="J1580"/>
    <hyperlink r:id="rId3721" ref="H1581"/>
    <hyperlink r:id="rId3722" ref="H1582"/>
    <hyperlink r:id="rId3723" ref="J1582"/>
    <hyperlink r:id="rId3724" ref="H1583"/>
    <hyperlink r:id="rId3725" ref="J1583"/>
    <hyperlink r:id="rId3726" ref="L1583"/>
    <hyperlink r:id="rId3727" ref="H1584"/>
    <hyperlink r:id="rId3728" ref="H1585"/>
    <hyperlink r:id="rId3729" ref="J1585"/>
    <hyperlink r:id="rId3730" ref="H1586"/>
    <hyperlink r:id="rId3731" ref="J1586"/>
    <hyperlink r:id="rId3732" ref="L1586"/>
    <hyperlink r:id="rId3733" ref="H1587"/>
    <hyperlink r:id="rId3734" ref="J1587"/>
    <hyperlink r:id="rId3735" ref="L1587"/>
    <hyperlink r:id="rId3736" ref="H1588"/>
    <hyperlink r:id="rId3737" ref="J1588"/>
    <hyperlink r:id="rId3738" ref="H1589"/>
    <hyperlink r:id="rId3739" ref="J1589"/>
    <hyperlink r:id="rId3740" ref="H1590"/>
    <hyperlink r:id="rId3741" ref="J1590"/>
    <hyperlink r:id="rId3742" ref="H1591"/>
    <hyperlink r:id="rId3743" ref="J1591"/>
    <hyperlink r:id="rId3744" ref="H1592"/>
    <hyperlink r:id="rId3745" ref="J1592"/>
    <hyperlink r:id="rId3746" ref="L1592"/>
    <hyperlink r:id="rId3747" ref="H1593"/>
    <hyperlink r:id="rId3748" ref="J1593"/>
    <hyperlink r:id="rId3749" ref="L1593"/>
    <hyperlink r:id="rId3750" ref="H1594"/>
    <hyperlink r:id="rId3751" ref="J1594"/>
    <hyperlink r:id="rId3752" ref="H1595"/>
    <hyperlink r:id="rId3753" ref="J1595"/>
    <hyperlink r:id="rId3754" ref="L1595"/>
    <hyperlink r:id="rId3755" ref="H1596"/>
    <hyperlink r:id="rId3756" ref="H1597"/>
    <hyperlink r:id="rId3757" ref="J1597"/>
    <hyperlink r:id="rId3758" ref="L1597"/>
    <hyperlink r:id="rId3759" ref="H1598"/>
    <hyperlink r:id="rId3760" ref="J1598"/>
    <hyperlink r:id="rId3761" ref="H1599"/>
    <hyperlink r:id="rId3762" ref="J1599"/>
    <hyperlink r:id="rId3763" ref="L1599"/>
    <hyperlink r:id="rId3764" ref="H1600"/>
    <hyperlink r:id="rId3765" ref="J1600"/>
    <hyperlink r:id="rId3766" ref="L1600"/>
    <hyperlink r:id="rId3767" ref="H1601"/>
    <hyperlink r:id="rId3768" ref="J1601"/>
    <hyperlink r:id="rId3769" ref="L1601"/>
    <hyperlink r:id="rId3770" ref="H1602"/>
    <hyperlink r:id="rId3771" ref="B1603"/>
    <hyperlink r:id="rId3772" ref="H1603"/>
    <hyperlink r:id="rId3773" ref="H1604"/>
    <hyperlink r:id="rId3774" ref="J1604"/>
    <hyperlink r:id="rId3775" ref="L1604"/>
    <hyperlink r:id="rId3776" ref="H1605"/>
    <hyperlink r:id="rId3777" ref="J1605"/>
    <hyperlink r:id="rId3778" ref="L1605"/>
    <hyperlink r:id="rId3779" ref="H1606"/>
    <hyperlink r:id="rId3780" ref="J1606"/>
    <hyperlink r:id="rId3781" ref="H1607"/>
    <hyperlink r:id="rId3782" ref="H1608"/>
    <hyperlink r:id="rId3783" ref="J1608"/>
    <hyperlink r:id="rId3784" ref="L1608"/>
    <hyperlink r:id="rId3785" ref="H1609"/>
    <hyperlink r:id="rId3786" ref="J1609"/>
    <hyperlink r:id="rId3787" ref="H1610"/>
    <hyperlink r:id="rId3788" ref="J1610"/>
    <hyperlink r:id="rId3789" ref="L1610"/>
    <hyperlink r:id="rId3790" ref="H1611"/>
    <hyperlink r:id="rId3791" ref="J1611"/>
    <hyperlink r:id="rId3792" ref="H1612"/>
    <hyperlink r:id="rId3793" ref="J1612"/>
    <hyperlink r:id="rId3794" ref="H1613"/>
    <hyperlink r:id="rId3795" ref="J1613"/>
    <hyperlink r:id="rId3796" ref="L1613"/>
    <hyperlink r:id="rId3797" ref="H1614"/>
    <hyperlink r:id="rId3798" ref="J1614"/>
    <hyperlink r:id="rId3799" ref="H1615"/>
    <hyperlink r:id="rId3800" ref="J1615"/>
    <hyperlink r:id="rId3801" ref="H1616"/>
    <hyperlink r:id="rId3802" ref="J1616"/>
    <hyperlink r:id="rId3803" ref="H1617"/>
    <hyperlink r:id="rId3804" ref="J1617"/>
    <hyperlink r:id="rId3805" ref="H1618"/>
    <hyperlink r:id="rId3806" ref="J1618"/>
    <hyperlink r:id="rId3807" ref="L1618"/>
    <hyperlink r:id="rId3808" ref="H1619"/>
    <hyperlink r:id="rId3809" ref="J1619"/>
    <hyperlink r:id="rId3810" ref="H1620"/>
    <hyperlink r:id="rId3811" ref="J1620"/>
    <hyperlink r:id="rId3812" ref="L1620"/>
    <hyperlink r:id="rId3813" ref="H1621"/>
    <hyperlink r:id="rId3814" ref="J1621"/>
    <hyperlink r:id="rId3815" ref="L1621"/>
    <hyperlink r:id="rId3816" ref="H1622"/>
    <hyperlink r:id="rId3817" ref="J1622"/>
    <hyperlink r:id="rId3818" ref="H1623"/>
    <hyperlink r:id="rId3819" ref="H1624"/>
    <hyperlink r:id="rId3820" ref="J1624"/>
    <hyperlink r:id="rId3821" ref="L1624"/>
    <hyperlink r:id="rId3822" ref="H1625"/>
    <hyperlink r:id="rId3823" ref="H1626"/>
    <hyperlink r:id="rId3824" ref="J1626"/>
    <hyperlink r:id="rId3825" ref="H1627"/>
    <hyperlink r:id="rId3826" ref="H1628"/>
    <hyperlink r:id="rId3827" ref="J1628"/>
    <hyperlink r:id="rId3828" ref="L1628"/>
    <hyperlink r:id="rId3829" ref="H1629"/>
    <hyperlink r:id="rId3830" ref="J1629"/>
    <hyperlink r:id="rId3831" ref="H1630"/>
    <hyperlink r:id="rId3832" ref="J1630"/>
    <hyperlink r:id="rId3833" ref="H1631"/>
    <hyperlink r:id="rId3834" ref="J1631"/>
    <hyperlink r:id="rId3835" ref="L1631"/>
    <hyperlink r:id="rId3836" ref="H1632"/>
    <hyperlink r:id="rId3837" ref="J1632"/>
    <hyperlink r:id="rId3838" ref="H1633"/>
    <hyperlink r:id="rId3839" ref="H1634"/>
    <hyperlink r:id="rId3840" ref="J1634"/>
    <hyperlink r:id="rId3841" ref="H1635"/>
    <hyperlink r:id="rId3842" ref="J1635"/>
    <hyperlink r:id="rId3843" ref="L1635"/>
    <hyperlink r:id="rId3844" ref="H1636"/>
    <hyperlink r:id="rId3845" ref="J1636"/>
    <hyperlink r:id="rId3846" ref="L1636"/>
    <hyperlink r:id="rId3847" ref="H1637"/>
    <hyperlink r:id="rId3848" ref="J1637"/>
    <hyperlink r:id="rId3849" ref="L1637"/>
    <hyperlink r:id="rId3850" ref="H1638"/>
    <hyperlink r:id="rId3851" ref="J1638"/>
    <hyperlink r:id="rId3852" ref="H1639"/>
    <hyperlink r:id="rId3853" ref="J1639"/>
    <hyperlink r:id="rId3854" ref="L1639"/>
    <hyperlink r:id="rId3855" ref="H1640"/>
    <hyperlink r:id="rId3856" ref="J1640"/>
    <hyperlink r:id="rId3857" ref="L1640"/>
    <hyperlink r:id="rId3858" ref="H1641"/>
    <hyperlink r:id="rId3859" ref="J1641"/>
    <hyperlink r:id="rId3860" ref="H1642"/>
    <hyperlink r:id="rId3861" ref="J1642"/>
    <hyperlink r:id="rId3862" ref="L1642"/>
    <hyperlink r:id="rId3863" ref="H1643"/>
    <hyperlink r:id="rId3864" ref="J1643"/>
    <hyperlink r:id="rId3865" ref="L1643"/>
    <hyperlink r:id="rId3866" ref="H1644"/>
    <hyperlink r:id="rId3867" ref="J1644"/>
    <hyperlink r:id="rId3868" ref="L1644"/>
    <hyperlink r:id="rId3869" ref="H1645"/>
    <hyperlink r:id="rId3870" ref="H1646"/>
    <hyperlink r:id="rId3871" ref="J1646"/>
    <hyperlink r:id="rId3872" ref="L1646"/>
    <hyperlink r:id="rId3873" ref="H1647"/>
    <hyperlink r:id="rId3874" ref="J1647"/>
    <hyperlink r:id="rId3875" ref="L1647"/>
    <hyperlink r:id="rId3876" ref="H1648"/>
    <hyperlink r:id="rId3877" ref="J1648"/>
    <hyperlink r:id="rId3878" ref="L1648"/>
    <hyperlink r:id="rId3879" ref="H1649"/>
    <hyperlink r:id="rId3880" ref="J1649"/>
    <hyperlink r:id="rId3881" ref="L1649"/>
    <hyperlink r:id="rId3882" ref="H1650"/>
    <hyperlink r:id="rId3883" ref="J1650"/>
    <hyperlink r:id="rId3884" ref="L1650"/>
    <hyperlink r:id="rId3885" ref="H1651"/>
    <hyperlink r:id="rId3886" ref="J1651"/>
    <hyperlink r:id="rId3887" ref="L1651"/>
    <hyperlink r:id="rId3888" ref="H1652"/>
    <hyperlink r:id="rId3889" ref="H1653"/>
    <hyperlink r:id="rId3890" ref="J1653"/>
    <hyperlink r:id="rId3891" ref="H1654"/>
    <hyperlink r:id="rId3892" ref="J1654"/>
    <hyperlink r:id="rId3893" ref="H1655"/>
    <hyperlink r:id="rId3894" ref="H1656"/>
    <hyperlink r:id="rId3895" ref="J1656"/>
    <hyperlink r:id="rId3896" ref="L1656"/>
    <hyperlink r:id="rId3897" ref="H1657"/>
    <hyperlink r:id="rId3898" ref="J1657"/>
    <hyperlink r:id="rId3899" ref="L1657"/>
    <hyperlink r:id="rId3900" ref="H1658"/>
    <hyperlink r:id="rId3901" ref="J1658"/>
    <hyperlink r:id="rId3902" ref="L1658"/>
    <hyperlink r:id="rId3903" ref="H1659"/>
    <hyperlink r:id="rId3904" ref="J1659"/>
    <hyperlink r:id="rId3905" ref="L1659"/>
    <hyperlink r:id="rId3906" ref="H1660"/>
    <hyperlink r:id="rId3907" ref="J1660"/>
    <hyperlink r:id="rId3908" ref="L1660"/>
    <hyperlink r:id="rId3909" ref="H1661"/>
    <hyperlink r:id="rId3910" ref="J1661"/>
    <hyperlink r:id="rId3911" ref="L1661"/>
    <hyperlink r:id="rId3912" ref="H1662"/>
    <hyperlink r:id="rId3913" ref="J1662"/>
    <hyperlink r:id="rId3914" ref="H1664"/>
    <hyperlink r:id="rId3915" ref="J1664"/>
    <hyperlink r:id="rId3916" ref="H1665"/>
    <hyperlink r:id="rId3917" ref="J1665"/>
    <hyperlink r:id="rId3918" ref="L1665"/>
    <hyperlink r:id="rId3919" ref="H1666"/>
    <hyperlink r:id="rId3920" ref="J1666"/>
    <hyperlink r:id="rId3921" ref="L1666"/>
    <hyperlink r:id="rId3922" ref="H1667"/>
    <hyperlink r:id="rId3923" ref="J1667"/>
    <hyperlink r:id="rId3924" ref="H1668"/>
    <hyperlink r:id="rId3925" ref="J1668"/>
    <hyperlink r:id="rId3926" ref="H1669"/>
    <hyperlink r:id="rId3927" ref="J1669"/>
    <hyperlink r:id="rId3928" ref="L1669"/>
    <hyperlink r:id="rId3929" ref="H1670"/>
    <hyperlink r:id="rId3930" ref="H1671"/>
    <hyperlink r:id="rId3931" ref="H1673"/>
    <hyperlink r:id="rId3932" ref="J1673"/>
    <hyperlink r:id="rId3933" ref="H1674"/>
    <hyperlink r:id="rId3934" ref="J1674"/>
    <hyperlink r:id="rId3935" ref="H1675"/>
    <hyperlink r:id="rId3936" ref="J1675"/>
    <hyperlink r:id="rId3937" ref="H1676"/>
    <hyperlink r:id="rId3938" ref="H1677"/>
    <hyperlink r:id="rId3939" ref="H1678"/>
    <hyperlink r:id="rId3940" ref="J1678"/>
    <hyperlink r:id="rId3941" ref="H1679"/>
    <hyperlink r:id="rId3942" ref="J1679"/>
    <hyperlink r:id="rId3943" ref="L1679"/>
    <hyperlink r:id="rId3944" ref="H1680"/>
    <hyperlink r:id="rId3945" ref="H1681"/>
    <hyperlink r:id="rId3946" ref="J1681"/>
    <hyperlink r:id="rId3947" ref="L1681"/>
    <hyperlink r:id="rId3948" ref="H1682"/>
    <hyperlink r:id="rId3949" ref="J1682"/>
    <hyperlink r:id="rId3950" ref="H1683"/>
    <hyperlink r:id="rId3951" ref="J1683"/>
    <hyperlink r:id="rId3952" ref="L1683"/>
    <hyperlink r:id="rId3953" ref="H1684"/>
    <hyperlink r:id="rId3954" ref="J1684"/>
    <hyperlink r:id="rId3955" ref="H1685"/>
    <hyperlink r:id="rId3956" ref="J1685"/>
    <hyperlink r:id="rId3957" ref="L1685"/>
    <hyperlink r:id="rId3958" ref="H1686"/>
    <hyperlink r:id="rId3959" ref="J1686"/>
    <hyperlink r:id="rId3960" ref="H1687"/>
    <hyperlink r:id="rId3961" ref="J1687"/>
    <hyperlink r:id="rId3962" ref="H1688"/>
    <hyperlink r:id="rId3963" ref="K1688"/>
    <hyperlink r:id="rId3964" ref="H1689"/>
    <hyperlink r:id="rId3965" ref="J1689"/>
    <hyperlink r:id="rId3966" ref="L1689"/>
    <hyperlink r:id="rId3967" ref="H1690"/>
    <hyperlink r:id="rId3968" ref="J1690"/>
    <hyperlink r:id="rId3969" ref="H1691"/>
    <hyperlink r:id="rId3970" ref="H1692"/>
    <hyperlink r:id="rId3971" ref="H1693"/>
    <hyperlink r:id="rId3972" ref="J1693"/>
    <hyperlink r:id="rId3973" ref="H1694"/>
    <hyperlink r:id="rId3974" ref="J1694"/>
    <hyperlink r:id="rId3975" ref="H1695"/>
    <hyperlink r:id="rId3976" ref="J1695"/>
    <hyperlink r:id="rId3977" ref="L1695"/>
    <hyperlink r:id="rId3978" ref="H1696"/>
    <hyperlink r:id="rId3979" ref="J1696"/>
    <hyperlink r:id="rId3980" ref="H1697"/>
    <hyperlink r:id="rId3981" ref="J1697"/>
    <hyperlink r:id="rId3982" ref="H1698"/>
    <hyperlink r:id="rId3983" ref="H1699"/>
    <hyperlink r:id="rId3984" ref="J1699"/>
    <hyperlink r:id="rId3985" ref="L1699"/>
    <hyperlink r:id="rId3986" ref="H1700"/>
    <hyperlink r:id="rId3987" ref="J1700"/>
    <hyperlink r:id="rId3988" ref="L1700"/>
    <hyperlink r:id="rId3989" ref="H1701"/>
    <hyperlink r:id="rId3990" ref="J1701"/>
    <hyperlink r:id="rId3991" ref="H1702"/>
    <hyperlink r:id="rId3992" ref="H1703"/>
    <hyperlink r:id="rId3993" ref="J1703"/>
    <hyperlink r:id="rId3994" ref="H1704"/>
    <hyperlink r:id="rId3995" ref="J1704"/>
    <hyperlink r:id="rId3996" ref="H1705"/>
    <hyperlink r:id="rId3997" ref="J1705"/>
    <hyperlink r:id="rId3998" ref="L1705"/>
    <hyperlink r:id="rId3999" ref="H1706"/>
    <hyperlink r:id="rId4000" ref="J1706"/>
    <hyperlink r:id="rId4001" ref="L1706"/>
    <hyperlink r:id="rId4002" ref="H1707"/>
    <hyperlink r:id="rId4003" ref="J1707"/>
    <hyperlink r:id="rId4004" ref="H1708"/>
    <hyperlink r:id="rId4005" ref="H1709"/>
    <hyperlink r:id="rId4006" ref="J1709"/>
    <hyperlink r:id="rId4007" ref="H1710"/>
    <hyperlink r:id="rId4008" ref="J1710"/>
    <hyperlink r:id="rId4009" ref="L1710"/>
    <hyperlink r:id="rId4010" ref="H1711"/>
    <hyperlink r:id="rId4011" ref="J1711"/>
    <hyperlink r:id="rId4012" ref="L1711"/>
    <hyperlink r:id="rId4013" ref="H1712"/>
    <hyperlink r:id="rId4014" ref="L1712"/>
    <hyperlink r:id="rId4015" ref="H1713"/>
    <hyperlink r:id="rId4016" ref="J1713"/>
    <hyperlink r:id="rId4017" ref="L1713"/>
    <hyperlink r:id="rId4018" ref="H1714"/>
    <hyperlink r:id="rId4019" ref="J1714"/>
    <hyperlink r:id="rId4020" ref="J1715"/>
    <hyperlink r:id="rId4021" ref="L1715"/>
    <hyperlink r:id="rId4022" ref="H1716"/>
    <hyperlink r:id="rId4023" ref="H1717"/>
    <hyperlink r:id="rId4024" ref="J1717"/>
    <hyperlink r:id="rId4025" ref="H1718"/>
    <hyperlink r:id="rId4026" ref="H1719"/>
    <hyperlink r:id="rId4027" ref="J1719"/>
    <hyperlink r:id="rId4028" ref="L1719"/>
    <hyperlink r:id="rId4029" ref="H1720"/>
    <hyperlink r:id="rId4030" ref="J1720"/>
    <hyperlink r:id="rId4031" ref="H1721"/>
    <hyperlink r:id="rId4032" ref="J1721"/>
    <hyperlink r:id="rId4033" ref="H1722"/>
    <hyperlink r:id="rId4034" ref="J1722"/>
    <hyperlink r:id="rId4035" ref="H1723"/>
    <hyperlink r:id="rId4036" ref="J1723"/>
    <hyperlink r:id="rId4037" ref="H1724"/>
    <hyperlink r:id="rId4038" ref="J1724"/>
    <hyperlink r:id="rId4039" ref="H1725"/>
    <hyperlink r:id="rId4040" ref="J1725"/>
    <hyperlink r:id="rId4041" ref="H1726"/>
    <hyperlink r:id="rId4042" ref="H1727"/>
    <hyperlink r:id="rId4043" ref="J1727"/>
    <hyperlink r:id="rId4044" ref="L1727"/>
    <hyperlink r:id="rId4045" ref="H1728"/>
    <hyperlink r:id="rId4046" ref="H1729"/>
    <hyperlink r:id="rId4047" ref="J1729"/>
    <hyperlink r:id="rId4048" ref="L1729"/>
    <hyperlink r:id="rId4049" ref="H1730"/>
    <hyperlink r:id="rId4050" ref="J1730"/>
    <hyperlink r:id="rId4051" ref="H1731"/>
    <hyperlink r:id="rId4052" ref="L1731"/>
    <hyperlink r:id="rId4053" ref="H1732"/>
    <hyperlink r:id="rId4054" ref="H1733"/>
    <hyperlink r:id="rId4055" ref="H1734"/>
    <hyperlink r:id="rId4056" ref="J1734"/>
    <hyperlink r:id="rId4057" ref="L1734"/>
    <hyperlink r:id="rId4058" ref="H1735"/>
    <hyperlink r:id="rId4059" ref="H1736"/>
    <hyperlink r:id="rId4060" ref="J1736"/>
    <hyperlink r:id="rId4061" ref="L1736"/>
    <hyperlink r:id="rId4062" ref="H1737"/>
    <hyperlink r:id="rId4063" ref="J1737"/>
    <hyperlink r:id="rId4064" ref="L1737"/>
    <hyperlink r:id="rId4065" ref="H1738"/>
    <hyperlink r:id="rId4066" ref="H1739"/>
    <hyperlink r:id="rId4067" ref="J1739"/>
    <hyperlink r:id="rId4068" ref="H1740"/>
    <hyperlink r:id="rId4069" ref="L1740"/>
    <hyperlink r:id="rId4070" ref="H1741"/>
    <hyperlink r:id="rId4071" ref="J1741"/>
    <hyperlink r:id="rId4072" ref="H1742"/>
    <hyperlink r:id="rId4073" ref="J1742"/>
    <hyperlink r:id="rId4074" ref="L1742"/>
    <hyperlink r:id="rId4075" ref="H1743"/>
    <hyperlink r:id="rId4076" ref="J1743"/>
    <hyperlink r:id="rId4077" ref="L1743"/>
    <hyperlink r:id="rId4078" ref="H1744"/>
    <hyperlink r:id="rId4079" ref="J1744"/>
    <hyperlink r:id="rId4080" ref="L1744"/>
    <hyperlink r:id="rId4081" ref="H1745"/>
    <hyperlink r:id="rId4082" ref="J1745"/>
    <hyperlink r:id="rId4083" ref="L1745"/>
    <hyperlink r:id="rId4084" ref="H1746"/>
    <hyperlink r:id="rId4085" ref="J1746"/>
    <hyperlink r:id="rId4086" ref="H1747"/>
    <hyperlink r:id="rId4087" ref="H1748"/>
    <hyperlink r:id="rId4088" ref="H1749"/>
    <hyperlink r:id="rId4089" ref="J1749"/>
    <hyperlink r:id="rId4090" ref="L1749"/>
    <hyperlink r:id="rId4091" ref="H1750"/>
    <hyperlink r:id="rId4092" ref="J1750"/>
    <hyperlink r:id="rId4093" ref="H1751"/>
    <hyperlink r:id="rId4094" ref="H1752"/>
    <hyperlink r:id="rId4095" ref="J1752"/>
    <hyperlink r:id="rId4096" ref="H1753"/>
    <hyperlink r:id="rId4097" ref="J1753"/>
    <hyperlink r:id="rId4098" ref="H1754"/>
    <hyperlink r:id="rId4099" ref="J1754"/>
    <hyperlink r:id="rId4100" ref="L1754"/>
    <hyperlink r:id="rId4101" ref="H1755"/>
    <hyperlink r:id="rId4102" ref="L1755"/>
    <hyperlink r:id="rId4103" ref="C1756"/>
    <hyperlink r:id="rId4104" ref="H1756"/>
    <hyperlink r:id="rId4105" ref="J1756"/>
    <hyperlink r:id="rId4106" ref="L1756"/>
    <hyperlink r:id="rId4107" ref="O1756"/>
    <hyperlink r:id="rId4108" ref="H1757"/>
    <hyperlink r:id="rId4109" ref="H1758"/>
    <hyperlink r:id="rId4110" ref="J1758"/>
    <hyperlink r:id="rId4111" ref="L1758"/>
    <hyperlink r:id="rId4112" ref="H1759"/>
    <hyperlink r:id="rId4113" ref="J1759"/>
    <hyperlink r:id="rId4114" ref="L1759"/>
    <hyperlink r:id="rId4115" ref="H1760"/>
    <hyperlink r:id="rId4116" ref="J1760"/>
    <hyperlink r:id="rId4117" ref="L1760"/>
    <hyperlink r:id="rId4118" ref="H1761"/>
    <hyperlink r:id="rId4119" ref="L1761"/>
    <hyperlink r:id="rId4120" ref="H1762"/>
    <hyperlink r:id="rId4121" ref="J1762"/>
    <hyperlink r:id="rId4122" ref="L1762"/>
    <hyperlink r:id="rId4123" ref="H1763"/>
    <hyperlink r:id="rId4124" ref="H1764"/>
    <hyperlink r:id="rId4125" ref="H1765"/>
    <hyperlink r:id="rId4126" ref="L1765"/>
    <hyperlink r:id="rId4127" ref="H1766"/>
    <hyperlink r:id="rId4128" ref="J1766"/>
    <hyperlink r:id="rId4129" ref="H1767"/>
    <hyperlink r:id="rId4130" ref="J1767"/>
    <hyperlink r:id="rId4131" ref="L1767"/>
    <hyperlink r:id="rId4132" ref="H1768"/>
    <hyperlink r:id="rId4133" ref="J1768"/>
    <hyperlink r:id="rId4134" ref="L1768"/>
    <hyperlink r:id="rId4135" ref="H1769"/>
    <hyperlink r:id="rId4136" ref="H1770"/>
    <hyperlink r:id="rId4137" ref="J1770"/>
    <hyperlink r:id="rId4138" ref="L1770"/>
    <hyperlink r:id="rId4139" ref="H1771"/>
    <hyperlink r:id="rId4140" ref="J1771"/>
    <hyperlink r:id="rId4141" ref="H1772"/>
    <hyperlink r:id="rId4142" ref="J1772"/>
    <hyperlink r:id="rId4143" ref="H1773"/>
    <hyperlink r:id="rId4144" ref="J1773"/>
    <hyperlink r:id="rId4145" ref="H1774"/>
    <hyperlink r:id="rId4146" ref="J1774"/>
    <hyperlink r:id="rId4147" ref="H1775"/>
    <hyperlink r:id="rId4148" ref="J1775"/>
    <hyperlink r:id="rId4149" ref="H1776"/>
    <hyperlink r:id="rId4150" ref="H1777"/>
    <hyperlink r:id="rId4151" ref="J1777"/>
    <hyperlink r:id="rId4152" ref="L1777"/>
    <hyperlink r:id="rId4153" ref="H1778"/>
    <hyperlink r:id="rId4154" ref="J1778"/>
    <hyperlink r:id="rId4155" ref="H1779"/>
    <hyperlink r:id="rId4156" ref="J1779"/>
    <hyperlink r:id="rId4157" ref="L1779"/>
    <hyperlink r:id="rId4158" ref="H1780"/>
    <hyperlink r:id="rId4159" ref="J1780"/>
    <hyperlink r:id="rId4160" ref="H1781"/>
    <hyperlink r:id="rId4161" ref="J1781"/>
    <hyperlink r:id="rId4162" ref="L1781"/>
    <hyperlink r:id="rId4163" ref="H1782"/>
    <hyperlink r:id="rId4164" ref="J1782"/>
    <hyperlink r:id="rId4165" ref="L1782"/>
    <hyperlink r:id="rId4166" ref="H1783"/>
    <hyperlink r:id="rId4167" ref="J1783"/>
    <hyperlink r:id="rId4168" ref="H1784"/>
    <hyperlink r:id="rId4169" ref="H1785"/>
    <hyperlink r:id="rId4170" ref="J1785"/>
    <hyperlink r:id="rId4171" ref="H1786"/>
    <hyperlink r:id="rId4172" ref="J1786"/>
    <hyperlink r:id="rId4173" ref="H1787"/>
    <hyperlink r:id="rId4174" ref="J1787"/>
    <hyperlink r:id="rId4175" ref="L1787"/>
    <hyperlink r:id="rId4176" ref="H1788"/>
    <hyperlink r:id="rId4177" ref="J1788"/>
    <hyperlink r:id="rId4178" ref="H1789"/>
    <hyperlink r:id="rId4179" ref="J1789"/>
    <hyperlink r:id="rId4180" ref="H1790"/>
    <hyperlink r:id="rId4181" ref="H1792"/>
    <hyperlink r:id="rId4182" ref="J1792"/>
    <hyperlink r:id="rId4183" ref="L1792"/>
    <hyperlink r:id="rId4184" ref="H1793"/>
    <hyperlink r:id="rId4185" ref="J1793"/>
    <hyperlink r:id="rId4186" ref="H1794"/>
    <hyperlink r:id="rId4187" ref="L1794"/>
    <hyperlink r:id="rId4188" ref="H1795"/>
    <hyperlink r:id="rId4189" ref="J1795"/>
    <hyperlink r:id="rId4190" ref="L1795"/>
    <hyperlink r:id="rId4191" ref="H1796"/>
    <hyperlink r:id="rId4192" ref="J1796"/>
    <hyperlink r:id="rId4193" ref="L1796"/>
    <hyperlink r:id="rId4194" ref="H1797"/>
    <hyperlink r:id="rId4195" ref="J1797"/>
    <hyperlink r:id="rId4196" ref="L1797"/>
    <hyperlink r:id="rId4197" ref="H1798"/>
    <hyperlink r:id="rId4198" ref="J1798"/>
    <hyperlink r:id="rId4199" ref="L1798"/>
    <hyperlink r:id="rId4200" ref="H1799"/>
    <hyperlink r:id="rId4201" ref="J1799"/>
    <hyperlink r:id="rId4202" ref="L1799"/>
    <hyperlink r:id="rId4203" ref="H1800"/>
    <hyperlink r:id="rId4204" ref="J1800"/>
    <hyperlink r:id="rId4205" ref="L1800"/>
    <hyperlink r:id="rId4206" ref="H1801"/>
    <hyperlink r:id="rId4207" ref="J1801"/>
    <hyperlink r:id="rId4208" ref="J1802"/>
    <hyperlink r:id="rId4209" ref="H1803"/>
    <hyperlink r:id="rId4210" ref="J1803"/>
    <hyperlink r:id="rId4211" ref="L1803"/>
    <hyperlink r:id="rId4212" ref="H1804"/>
    <hyperlink r:id="rId4213" ref="J1804"/>
    <hyperlink r:id="rId4214" ref="H1805"/>
    <hyperlink r:id="rId4215" ref="J1805"/>
    <hyperlink r:id="rId4216" ref="H1806"/>
    <hyperlink r:id="rId4217" ref="J1806"/>
    <hyperlink r:id="rId4218" ref="H1807"/>
    <hyperlink r:id="rId4219" ref="J1807"/>
    <hyperlink r:id="rId4220" ref="L1807"/>
    <hyperlink r:id="rId4221" ref="H1808"/>
    <hyperlink r:id="rId4222" ref="J1808"/>
    <hyperlink r:id="rId4223" ref="H1809"/>
    <hyperlink r:id="rId4224" ref="J1809"/>
    <hyperlink r:id="rId4225" ref="L1809"/>
    <hyperlink r:id="rId4226" ref="H1810"/>
    <hyperlink r:id="rId4227" ref="J1810"/>
    <hyperlink r:id="rId4228" ref="H1811"/>
    <hyperlink r:id="rId4229" ref="J1811"/>
    <hyperlink r:id="rId4230" ref="L1811"/>
    <hyperlink r:id="rId4231" ref="H1812"/>
    <hyperlink r:id="rId4232" ref="J1812"/>
    <hyperlink r:id="rId4233" ref="H1813"/>
    <hyperlink r:id="rId4234" ref="H1814"/>
    <hyperlink r:id="rId4235" ref="J1814"/>
    <hyperlink r:id="rId4236" ref="H1815"/>
    <hyperlink r:id="rId4237" ref="J1815"/>
    <hyperlink r:id="rId4238" ref="L1815"/>
    <hyperlink r:id="rId4239" ref="J1816"/>
    <hyperlink r:id="rId4240" ref="J1817"/>
    <hyperlink r:id="rId4241" ref="H1818"/>
    <hyperlink r:id="rId4242" ref="J1818"/>
    <hyperlink r:id="rId4243" ref="H1819"/>
    <hyperlink r:id="rId4244" ref="J1819"/>
    <hyperlink r:id="rId4245" ref="L1819"/>
    <hyperlink r:id="rId4246" ref="H1820"/>
    <hyperlink r:id="rId4247" ref="J1820"/>
    <hyperlink r:id="rId4248" ref="L1820"/>
    <hyperlink r:id="rId4249" ref="H1821"/>
    <hyperlink r:id="rId4250" ref="J1821"/>
    <hyperlink r:id="rId4251" ref="H1822"/>
    <hyperlink r:id="rId4252" ref="H1823"/>
    <hyperlink r:id="rId4253" ref="J1823"/>
    <hyperlink r:id="rId4254" ref="L1823"/>
    <hyperlink r:id="rId4255" ref="H1824"/>
    <hyperlink r:id="rId4256" ref="J1824"/>
    <hyperlink r:id="rId4257" ref="H1825"/>
    <hyperlink r:id="rId4258" ref="J1825"/>
    <hyperlink r:id="rId4259" ref="L1825"/>
    <hyperlink r:id="rId4260" ref="H1826"/>
    <hyperlink r:id="rId4261" ref="J1826"/>
    <hyperlink r:id="rId4262" ref="L1826"/>
    <hyperlink r:id="rId4263" ref="H1827"/>
    <hyperlink r:id="rId4264" ref="J1827"/>
    <hyperlink r:id="rId4265" ref="L1827"/>
    <hyperlink r:id="rId4266" ref="H1828"/>
    <hyperlink r:id="rId4267" ref="J1828"/>
    <hyperlink r:id="rId4268" ref="L1828"/>
    <hyperlink r:id="rId4269" ref="H1829"/>
    <hyperlink r:id="rId4270" ref="J1829"/>
    <hyperlink r:id="rId4271" ref="L1829"/>
    <hyperlink r:id="rId4272" ref="H1830"/>
    <hyperlink r:id="rId4273" ref="J1830"/>
    <hyperlink r:id="rId4274" ref="H1831"/>
    <hyperlink r:id="rId4275" ref="J1831"/>
    <hyperlink r:id="rId4276" ref="H1832"/>
    <hyperlink r:id="rId4277" ref="J1832"/>
    <hyperlink r:id="rId4278" ref="L1832"/>
    <hyperlink r:id="rId4279" ref="R1832"/>
    <hyperlink r:id="rId4280" ref="H1833"/>
    <hyperlink r:id="rId4281" ref="J1833"/>
    <hyperlink r:id="rId4282" ref="L1833"/>
    <hyperlink r:id="rId4283" ref="H1834"/>
    <hyperlink r:id="rId4284" ref="J1834"/>
    <hyperlink r:id="rId4285" ref="H1835"/>
    <hyperlink r:id="rId4286" ref="J1835"/>
    <hyperlink r:id="rId4287" ref="L1835"/>
    <hyperlink r:id="rId4288" ref="C1836"/>
    <hyperlink r:id="rId4289" ref="H1836"/>
    <hyperlink r:id="rId4290" ref="J1836"/>
    <hyperlink r:id="rId4291" ref="L1836"/>
    <hyperlink r:id="rId4292" ref="H1837"/>
    <hyperlink r:id="rId4293" ref="J1837"/>
    <hyperlink r:id="rId4294" ref="H1838"/>
    <hyperlink r:id="rId4295" ref="J1838"/>
    <hyperlink r:id="rId4296" ref="L1838"/>
    <hyperlink r:id="rId4297" ref="H1839"/>
    <hyperlink r:id="rId4298" ref="H1840"/>
    <hyperlink r:id="rId4299" ref="J1840"/>
    <hyperlink r:id="rId4300" ref="L1840"/>
    <hyperlink r:id="rId4301" ref="H1841"/>
    <hyperlink r:id="rId4302" ref="J1841"/>
    <hyperlink r:id="rId4303" ref="L1841"/>
    <hyperlink r:id="rId4304" ref="H1842"/>
    <hyperlink r:id="rId4305" ref="J1842"/>
    <hyperlink r:id="rId4306" ref="H1843"/>
    <hyperlink r:id="rId4307" ref="J1843"/>
    <hyperlink r:id="rId4308" ref="H1844"/>
    <hyperlink r:id="rId4309" ref="J1844"/>
    <hyperlink r:id="rId4310" ref="H1845"/>
    <hyperlink r:id="rId4311" ref="H1846"/>
    <hyperlink r:id="rId4312" ref="L1846"/>
    <hyperlink r:id="rId4313" ref="H1847"/>
    <hyperlink r:id="rId4314" ref="H1848"/>
    <hyperlink r:id="rId4315" ref="J1848"/>
    <hyperlink r:id="rId4316" ref="H1849"/>
    <hyperlink r:id="rId4317" ref="J1849"/>
    <hyperlink r:id="rId4318" ref="H1850"/>
    <hyperlink r:id="rId4319" ref="J1850"/>
    <hyperlink r:id="rId4320" ref="H1851"/>
    <hyperlink r:id="rId4321" ref="J1851"/>
    <hyperlink r:id="rId4322" ref="L1851"/>
    <hyperlink r:id="rId4323" ref="H1852"/>
    <hyperlink r:id="rId4324" ref="J1852"/>
    <hyperlink r:id="rId4325" ref="L1852"/>
    <hyperlink r:id="rId4326" ref="H1853"/>
    <hyperlink r:id="rId4327" ref="J1853"/>
    <hyperlink r:id="rId4328" ref="L1853"/>
    <hyperlink r:id="rId4329" ref="H1854"/>
    <hyperlink r:id="rId4330" ref="J1854"/>
    <hyperlink r:id="rId4331" ref="L1854"/>
    <hyperlink r:id="rId4332" ref="H1855"/>
    <hyperlink r:id="rId4333" ref="J1855"/>
    <hyperlink r:id="rId4334" ref="L1855"/>
    <hyperlink r:id="rId4335" ref="H1856"/>
    <hyperlink r:id="rId4336" ref="J1856"/>
    <hyperlink r:id="rId4337" ref="L1856"/>
    <hyperlink r:id="rId4338" ref="H1857"/>
    <hyperlink r:id="rId4339" ref="J1857"/>
    <hyperlink r:id="rId4340" ref="J1858"/>
    <hyperlink r:id="rId4341" ref="H1859"/>
    <hyperlink r:id="rId4342" ref="L1859"/>
    <hyperlink r:id="rId4343" ref="H1860"/>
    <hyperlink r:id="rId4344" ref="J1860"/>
    <hyperlink r:id="rId4345" ref="L1860"/>
    <hyperlink r:id="rId4346" ref="H1861"/>
    <hyperlink r:id="rId4347" ref="L1861"/>
    <hyperlink r:id="rId4348" ref="H1862"/>
    <hyperlink r:id="rId4349" ref="J1862"/>
    <hyperlink r:id="rId4350" ref="H1863"/>
    <hyperlink r:id="rId4351" ref="J1863"/>
    <hyperlink r:id="rId4352" ref="L1863"/>
    <hyperlink r:id="rId4353" ref="H1864"/>
    <hyperlink r:id="rId4354" ref="J1864"/>
    <hyperlink r:id="rId4355" ref="L1864"/>
    <hyperlink r:id="rId4356" ref="H1865"/>
    <hyperlink r:id="rId4357" ref="J1865"/>
    <hyperlink r:id="rId4358" ref="H1866"/>
    <hyperlink r:id="rId4359" ref="J1866"/>
    <hyperlink r:id="rId4360" ref="L1866"/>
    <hyperlink r:id="rId4361" ref="H1867"/>
    <hyperlink r:id="rId4362" ref="J1867"/>
    <hyperlink r:id="rId4363" ref="H1868"/>
    <hyperlink r:id="rId4364" ref="H1869"/>
    <hyperlink r:id="rId4365" ref="L1869"/>
    <hyperlink r:id="rId4366" ref="H1870"/>
    <hyperlink r:id="rId4367" ref="J1870"/>
    <hyperlink r:id="rId4368" ref="H1871"/>
    <hyperlink r:id="rId4369" ref="J1871"/>
    <hyperlink r:id="rId4370" ref="H1872"/>
    <hyperlink r:id="rId4371" ref="J1872"/>
    <hyperlink r:id="rId4372" ref="L1872"/>
    <hyperlink r:id="rId4373" ref="H1873"/>
    <hyperlink r:id="rId4374" ref="H1874"/>
    <hyperlink r:id="rId4375" ref="J1874"/>
    <hyperlink r:id="rId4376" ref="H1875"/>
    <hyperlink r:id="rId4377" ref="J1875"/>
    <hyperlink r:id="rId4378" ref="H1876"/>
    <hyperlink r:id="rId4379" ref="J1876"/>
    <hyperlink r:id="rId4380" ref="L1876"/>
    <hyperlink r:id="rId4381" ref="H1877"/>
    <hyperlink r:id="rId4382" ref="J1877"/>
    <hyperlink r:id="rId4383" ref="H1878"/>
    <hyperlink r:id="rId4384" ref="J1878"/>
    <hyperlink r:id="rId4385" ref="H1879"/>
    <hyperlink r:id="rId4386" ref="J1879"/>
    <hyperlink r:id="rId4387" ref="L1879"/>
    <hyperlink r:id="rId4388" ref="H1880"/>
    <hyperlink r:id="rId4389" ref="J1880"/>
    <hyperlink r:id="rId4390" ref="H1881"/>
    <hyperlink r:id="rId4391" ref="J1881"/>
    <hyperlink r:id="rId4392" ref="H1882"/>
    <hyperlink r:id="rId4393" ref="J1882"/>
    <hyperlink r:id="rId4394" ref="H1883"/>
    <hyperlink r:id="rId4395" ref="J1883"/>
    <hyperlink r:id="rId4396" ref="L1883"/>
    <hyperlink r:id="rId4397" ref="H1884"/>
    <hyperlink r:id="rId4398" ref="J1884"/>
    <hyperlink r:id="rId4399" ref="L1884"/>
    <hyperlink r:id="rId4400" ref="H1885"/>
    <hyperlink r:id="rId4401" ref="J1885"/>
    <hyperlink r:id="rId4402" ref="L1885"/>
    <hyperlink r:id="rId4403" ref="H1886"/>
    <hyperlink r:id="rId4404" ref="J1886"/>
    <hyperlink r:id="rId4405" ref="L1886"/>
    <hyperlink r:id="rId4406" ref="H1887"/>
    <hyperlink r:id="rId4407" ref="J1887"/>
    <hyperlink r:id="rId4408" ref="L1887"/>
    <hyperlink r:id="rId4409" ref="H1888"/>
    <hyperlink r:id="rId4410" ref="J1888"/>
    <hyperlink r:id="rId4411" ref="L1888"/>
    <hyperlink r:id="rId4412" ref="H1889"/>
    <hyperlink r:id="rId4413" ref="J1889"/>
    <hyperlink r:id="rId4414" ref="L1889"/>
    <hyperlink r:id="rId4415" ref="H1890"/>
    <hyperlink r:id="rId4416" ref="J1890"/>
    <hyperlink r:id="rId4417" ref="L1890"/>
    <hyperlink r:id="rId4418" ref="H1891"/>
    <hyperlink r:id="rId4419" ref="J1891"/>
    <hyperlink r:id="rId4420" ref="H1892"/>
    <hyperlink r:id="rId4421" ref="J1892"/>
    <hyperlink r:id="rId4422" ref="L1892"/>
    <hyperlink r:id="rId4423" ref="H1893"/>
    <hyperlink r:id="rId4424" ref="J1893"/>
    <hyperlink r:id="rId4425" ref="H1894"/>
    <hyperlink r:id="rId4426" ref="J1894"/>
    <hyperlink r:id="rId4427" ref="L1894"/>
    <hyperlink r:id="rId4428" ref="H1895"/>
    <hyperlink r:id="rId4429" ref="J1895"/>
    <hyperlink r:id="rId4430" ref="L1895"/>
    <hyperlink r:id="rId4431" ref="H1896"/>
    <hyperlink r:id="rId4432" ref="J1896"/>
    <hyperlink r:id="rId4433" ref="H1897"/>
    <hyperlink r:id="rId4434" ref="J1897"/>
    <hyperlink r:id="rId4435" ref="L1897"/>
    <hyperlink r:id="rId4436" ref="H1898"/>
    <hyperlink r:id="rId4437" ref="J1898"/>
    <hyperlink r:id="rId4438" ref="L1898"/>
    <hyperlink r:id="rId4439" ref="H1899"/>
    <hyperlink r:id="rId4440" ref="J1899"/>
    <hyperlink r:id="rId4441" ref="L1899"/>
    <hyperlink r:id="rId4442" ref="H1900"/>
    <hyperlink r:id="rId4443" ref="J1900"/>
    <hyperlink r:id="rId4444" ref="L1900"/>
    <hyperlink r:id="rId4445" ref="H1901"/>
    <hyperlink r:id="rId4446" ref="J1901"/>
    <hyperlink r:id="rId4447" ref="L1901"/>
    <hyperlink r:id="rId4448" ref="H1902"/>
    <hyperlink r:id="rId4449" ref="J1902"/>
    <hyperlink r:id="rId4450" ref="L1902"/>
    <hyperlink r:id="rId4451" ref="H1903"/>
    <hyperlink r:id="rId4452" ref="J1903"/>
    <hyperlink r:id="rId4453" ref="L1903"/>
    <hyperlink r:id="rId4454" ref="H1904"/>
    <hyperlink r:id="rId4455" ref="J1904"/>
    <hyperlink r:id="rId4456" ref="L1904"/>
    <hyperlink r:id="rId4457" ref="H1905"/>
    <hyperlink r:id="rId4458" ref="J1905"/>
    <hyperlink r:id="rId4459" ref="H1906"/>
    <hyperlink r:id="rId4460" ref="J1906"/>
    <hyperlink r:id="rId4461" ref="H1907"/>
    <hyperlink r:id="rId4462" ref="H1908"/>
    <hyperlink r:id="rId4463" ref="H1909"/>
    <hyperlink r:id="rId4464" ref="J1909"/>
    <hyperlink r:id="rId4465" ref="H1910"/>
    <hyperlink r:id="rId4466" ref="J1910"/>
    <hyperlink r:id="rId4467" ref="H1911"/>
    <hyperlink r:id="rId4468" ref="J1911"/>
    <hyperlink r:id="rId4469" ref="H1912"/>
    <hyperlink r:id="rId4470" ref="J1912"/>
    <hyperlink r:id="rId4471" ref="H1913"/>
    <hyperlink r:id="rId4472" ref="J1913"/>
    <hyperlink r:id="rId4473" ref="L1913"/>
    <hyperlink r:id="rId4474" ref="H1914"/>
    <hyperlink r:id="rId4475" ref="J1914"/>
    <hyperlink r:id="rId4476" ref="H1915"/>
    <hyperlink r:id="rId4477" ref="H1916"/>
    <hyperlink r:id="rId4478" ref="J1916"/>
    <hyperlink r:id="rId4479" ref="L1916"/>
    <hyperlink r:id="rId4480" ref="H1917"/>
    <hyperlink r:id="rId4481" ref="J1917"/>
    <hyperlink r:id="rId4482" ref="L1917"/>
    <hyperlink r:id="rId4483" ref="H1918"/>
    <hyperlink r:id="rId4484" ref="J1918"/>
    <hyperlink r:id="rId4485" ref="H1919"/>
    <hyperlink r:id="rId4486" ref="J1919"/>
    <hyperlink r:id="rId4487" ref="L1919"/>
    <hyperlink r:id="rId4488" ref="H1920"/>
    <hyperlink r:id="rId4489" ref="J1920"/>
    <hyperlink r:id="rId4490" ref="H1921"/>
    <hyperlink r:id="rId4491" ref="J1921"/>
    <hyperlink r:id="rId4492" ref="H1922"/>
    <hyperlink r:id="rId4493" ref="J1922"/>
    <hyperlink r:id="rId4494" ref="L1922"/>
    <hyperlink r:id="rId4495" ref="H1923"/>
    <hyperlink r:id="rId4496" ref="J1923"/>
    <hyperlink r:id="rId4497" ref="L1923"/>
    <hyperlink r:id="rId4498" ref="H1924"/>
    <hyperlink r:id="rId4499" ref="J1924"/>
    <hyperlink r:id="rId4500" ref="L1924"/>
    <hyperlink r:id="rId4501" ref="H1925"/>
    <hyperlink r:id="rId4502" ref="J1925"/>
    <hyperlink r:id="rId4503" ref="H1926"/>
    <hyperlink r:id="rId4504" ref="J1926"/>
    <hyperlink r:id="rId4505" ref="L1926"/>
    <hyperlink r:id="rId4506" ref="H1927"/>
    <hyperlink r:id="rId4507" ref="J1927"/>
    <hyperlink r:id="rId4508" ref="L1927"/>
    <hyperlink r:id="rId4509" ref="H1928"/>
    <hyperlink r:id="rId4510" ref="J1928"/>
    <hyperlink r:id="rId4511" ref="H1929"/>
    <hyperlink r:id="rId4512" ref="J1929"/>
    <hyperlink r:id="rId4513" ref="L1929"/>
    <hyperlink r:id="rId4514" ref="H1930"/>
    <hyperlink r:id="rId4515" ref="J1930"/>
    <hyperlink r:id="rId4516" ref="H1931"/>
    <hyperlink r:id="rId4517" ref="J1931"/>
    <hyperlink r:id="rId4518" ref="L1931"/>
    <hyperlink r:id="rId4519" ref="H1932"/>
    <hyperlink r:id="rId4520" ref="J1932"/>
    <hyperlink r:id="rId4521" ref="L1932"/>
    <hyperlink r:id="rId4522" ref="H1933"/>
    <hyperlink r:id="rId4523" ref="J1933"/>
    <hyperlink r:id="rId4524" ref="H1934"/>
    <hyperlink r:id="rId4525" ref="J1934"/>
    <hyperlink r:id="rId4526" ref="H1935"/>
    <hyperlink r:id="rId4527" ref="H1936"/>
    <hyperlink r:id="rId4528" ref="J1936"/>
    <hyperlink r:id="rId4529" ref="H1937"/>
    <hyperlink r:id="rId4530" ref="J1937"/>
    <hyperlink r:id="rId4531" ref="H1938"/>
    <hyperlink r:id="rId4532" ref="J1938"/>
    <hyperlink r:id="rId4533" ref="H1939"/>
    <hyperlink r:id="rId4534" ref="J1939"/>
    <hyperlink r:id="rId4535" ref="H1940"/>
    <hyperlink r:id="rId4536" ref="J1940"/>
    <hyperlink r:id="rId4537" ref="H1941"/>
    <hyperlink r:id="rId4538" ref="H1942"/>
    <hyperlink r:id="rId4539" ref="J1942"/>
    <hyperlink r:id="rId4540" ref="H1943"/>
    <hyperlink r:id="rId4541" ref="J1943"/>
    <hyperlink r:id="rId4542" ref="H1944"/>
    <hyperlink r:id="rId4543" ref="J1944"/>
    <hyperlink r:id="rId4544" ref="L1944"/>
    <hyperlink r:id="rId4545" ref="H1945"/>
    <hyperlink r:id="rId4546" ref="J1945"/>
    <hyperlink r:id="rId4547" ref="L1945"/>
    <hyperlink r:id="rId4548" ref="H1946"/>
    <hyperlink r:id="rId4549" ref="J1946"/>
    <hyperlink r:id="rId4550" ref="H1947"/>
    <hyperlink r:id="rId4551" ref="J1947"/>
    <hyperlink r:id="rId4552" ref="L1947"/>
    <hyperlink r:id="rId4553" ref="H1948"/>
    <hyperlink r:id="rId4554" ref="J1948"/>
    <hyperlink r:id="rId4555" ref="L1948"/>
    <hyperlink r:id="rId4556" ref="J1949"/>
    <hyperlink r:id="rId4557" ref="L1949"/>
    <hyperlink r:id="rId4558" ref="H1950"/>
    <hyperlink r:id="rId4559" ref="J1950"/>
    <hyperlink r:id="rId4560" ref="L1950"/>
    <hyperlink r:id="rId4561" ref="H1951"/>
    <hyperlink r:id="rId4562" ref="J1951"/>
    <hyperlink r:id="rId4563" ref="H1952"/>
    <hyperlink r:id="rId4564" ref="J1952"/>
    <hyperlink r:id="rId4565" ref="H1953"/>
    <hyperlink r:id="rId4566" ref="J1953"/>
    <hyperlink r:id="rId4567" ref="H1954"/>
    <hyperlink r:id="rId4568" ref="J1954"/>
    <hyperlink r:id="rId4569" ref="L1954"/>
    <hyperlink r:id="rId4570" ref="H1955"/>
    <hyperlink r:id="rId4571" ref="L1955"/>
    <hyperlink r:id="rId4572" ref="H1956"/>
    <hyperlink r:id="rId4573" ref="J1956"/>
    <hyperlink r:id="rId4574" ref="L1956"/>
    <hyperlink r:id="rId4575" ref="H1957"/>
    <hyperlink r:id="rId4576" ref="J1957"/>
    <hyperlink r:id="rId4577" ref="H1958"/>
    <hyperlink r:id="rId4578" ref="J1958"/>
    <hyperlink r:id="rId4579" ref="L1958"/>
    <hyperlink r:id="rId4580" ref="H1959"/>
    <hyperlink r:id="rId4581" ref="J1959"/>
    <hyperlink r:id="rId4582" ref="H1960"/>
    <hyperlink r:id="rId4583" ref="J1960"/>
    <hyperlink r:id="rId4584" ref="H1961"/>
    <hyperlink r:id="rId4585" ref="J1961"/>
    <hyperlink r:id="rId4586" ref="L1961"/>
    <hyperlink r:id="rId4587" ref="H1962"/>
    <hyperlink r:id="rId4588" ref="J1962"/>
    <hyperlink r:id="rId4589" ref="H1963"/>
    <hyperlink r:id="rId4590" ref="J1963"/>
    <hyperlink r:id="rId4591" ref="H1964"/>
    <hyperlink r:id="rId4592" ref="J1964"/>
    <hyperlink r:id="rId4593" ref="H1965"/>
    <hyperlink r:id="rId4594" ref="J1965"/>
    <hyperlink r:id="rId4595" ref="L1965"/>
    <hyperlink r:id="rId4596" ref="H1966"/>
    <hyperlink r:id="rId4597" ref="J1966"/>
    <hyperlink r:id="rId4598" ref="H1967"/>
    <hyperlink r:id="rId4599" ref="H1968"/>
    <hyperlink r:id="rId4600" ref="J1968"/>
    <hyperlink r:id="rId4601" ref="L1968"/>
    <hyperlink r:id="rId4602" ref="H1969"/>
    <hyperlink r:id="rId4603" ref="J1969"/>
    <hyperlink r:id="rId4604" ref="L1969"/>
    <hyperlink r:id="rId4605" ref="H1970"/>
    <hyperlink r:id="rId4606" ref="J1970"/>
    <hyperlink r:id="rId4607" ref="H1971"/>
    <hyperlink r:id="rId4608" ref="J1971"/>
    <hyperlink r:id="rId4609" ref="L1971"/>
    <hyperlink r:id="rId4610" ref="H1972"/>
    <hyperlink r:id="rId4611" ref="L1972"/>
    <hyperlink r:id="rId4612" ref="H1973"/>
    <hyperlink r:id="rId4613" ref="L1973"/>
    <hyperlink r:id="rId4614" ref="H1974"/>
    <hyperlink r:id="rId4615" ref="J1974"/>
    <hyperlink r:id="rId4616" ref="H1975"/>
    <hyperlink r:id="rId4617" ref="J1975"/>
    <hyperlink r:id="rId4618" ref="H1976"/>
    <hyperlink r:id="rId4619" ref="J1976"/>
    <hyperlink r:id="rId4620" ref="L1976"/>
    <hyperlink r:id="rId4621" ref="H1977"/>
    <hyperlink r:id="rId4622" ref="H1978"/>
    <hyperlink r:id="rId4623" ref="J1978"/>
    <hyperlink r:id="rId4624" ref="L1978"/>
    <hyperlink r:id="rId4625" ref="J1979"/>
    <hyperlink r:id="rId4626" ref="H1980"/>
    <hyperlink r:id="rId4627" ref="J1980"/>
    <hyperlink r:id="rId4628" ref="L1980"/>
    <hyperlink r:id="rId4629" ref="H1981"/>
    <hyperlink r:id="rId4630" ref="J1981"/>
    <hyperlink r:id="rId4631" ref="H1982"/>
    <hyperlink r:id="rId4632" ref="J1982"/>
    <hyperlink r:id="rId4633" ref="H1983"/>
    <hyperlink r:id="rId4634" ref="J1983"/>
    <hyperlink r:id="rId4635" ref="H1984"/>
    <hyperlink r:id="rId4636" ref="J1984"/>
    <hyperlink r:id="rId4637" ref="L1984"/>
    <hyperlink r:id="rId4638" ref="H1985"/>
    <hyperlink r:id="rId4639" ref="J1985"/>
    <hyperlink r:id="rId4640" ref="H1986"/>
    <hyperlink r:id="rId4641" ref="J1986"/>
    <hyperlink r:id="rId4642" ref="H1987"/>
    <hyperlink r:id="rId4643" ref="H1988"/>
    <hyperlink r:id="rId4644" ref="H1989"/>
    <hyperlink r:id="rId4645" ref="J1989"/>
    <hyperlink r:id="rId4646" ref="H1990"/>
    <hyperlink r:id="rId4647" ref="H1991"/>
    <hyperlink r:id="rId4648" ref="J1991"/>
    <hyperlink r:id="rId4649" ref="L1991"/>
    <hyperlink r:id="rId4650" ref="H1992"/>
    <hyperlink r:id="rId4651" ref="J1992"/>
    <hyperlink r:id="rId4652" ref="L1992"/>
    <hyperlink r:id="rId4653" ref="H1993"/>
    <hyperlink r:id="rId4654" ref="J1993"/>
    <hyperlink r:id="rId4655" ref="H1994"/>
    <hyperlink r:id="rId4656" ref="J1994"/>
    <hyperlink r:id="rId4657" ref="H1995"/>
    <hyperlink r:id="rId4658" ref="H1996"/>
    <hyperlink r:id="rId4659" ref="J1996"/>
    <hyperlink r:id="rId4660" ref="L1996"/>
    <hyperlink r:id="rId4661" ref="H1997"/>
    <hyperlink r:id="rId4662" ref="J1997"/>
    <hyperlink r:id="rId4663" ref="H1998"/>
    <hyperlink r:id="rId4664" ref="J1998"/>
    <hyperlink r:id="rId4665" ref="L1998"/>
    <hyperlink r:id="rId4666" ref="H1999"/>
    <hyperlink r:id="rId4667" ref="J1999"/>
    <hyperlink r:id="rId4668" ref="H2001"/>
    <hyperlink r:id="rId4669" ref="H2002"/>
    <hyperlink r:id="rId4670" ref="H2003"/>
    <hyperlink r:id="rId4671" ref="L2003"/>
    <hyperlink r:id="rId4672" ref="J2004"/>
    <hyperlink r:id="rId4673" ref="H2007"/>
    <hyperlink r:id="rId4674" ref="J2007"/>
    <hyperlink r:id="rId4675" ref="H2008"/>
    <hyperlink r:id="rId4676" ref="H2009"/>
    <hyperlink r:id="rId4677" ref="H2010"/>
    <hyperlink r:id="rId4678" ref="H2011"/>
    <hyperlink r:id="rId4679" ref="H2012"/>
    <hyperlink r:id="rId4680" ref="J2012"/>
    <hyperlink r:id="rId4681" ref="L2012"/>
    <hyperlink r:id="rId4682" ref="H2013"/>
    <hyperlink r:id="rId4683" ref="H2014"/>
    <hyperlink r:id="rId4684" ref="J2014"/>
    <hyperlink r:id="rId4685" ref="H2015"/>
    <hyperlink r:id="rId4686" ref="J2015"/>
    <hyperlink r:id="rId4687" ref="L2015"/>
    <hyperlink r:id="rId4688" ref="H2016"/>
    <hyperlink r:id="rId4689" ref="J2016"/>
    <hyperlink r:id="rId4690" ref="H2017"/>
    <hyperlink r:id="rId4691" ref="J2017"/>
    <hyperlink r:id="rId4692" ref="L2017"/>
    <hyperlink r:id="rId4693" ref="H2018"/>
    <hyperlink r:id="rId4694" ref="J2018"/>
    <hyperlink r:id="rId4695" ref="H2019"/>
    <hyperlink r:id="rId4696" ref="J2019"/>
    <hyperlink r:id="rId4697" ref="H2020"/>
    <hyperlink r:id="rId4698" ref="J2020"/>
    <hyperlink r:id="rId4699" ref="H2022"/>
    <hyperlink r:id="rId4700" ref="J2022"/>
    <hyperlink r:id="rId4701" ref="H2023"/>
    <hyperlink r:id="rId4702" ref="J2023"/>
    <hyperlink r:id="rId4703" ref="H2024"/>
    <hyperlink r:id="rId4704" ref="H2026"/>
    <hyperlink r:id="rId4705" ref="J2026"/>
    <hyperlink r:id="rId4706" ref="L2026"/>
    <hyperlink r:id="rId4707" ref="H2027"/>
    <hyperlink r:id="rId4708" ref="J2027"/>
    <hyperlink r:id="rId4709" ref="H2028"/>
    <hyperlink r:id="rId4710" ref="J2028"/>
    <hyperlink r:id="rId4711" ref="H2029"/>
    <hyperlink r:id="rId4712" ref="J2029"/>
    <hyperlink r:id="rId4713" ref="L2029"/>
    <hyperlink r:id="rId4714" ref="H2030"/>
    <hyperlink r:id="rId4715" ref="H2031"/>
    <hyperlink r:id="rId4716" ref="J2031"/>
    <hyperlink r:id="rId4717" ref="L2031"/>
    <hyperlink r:id="rId4718" ref="H2032"/>
    <hyperlink r:id="rId4719" ref="H2033"/>
    <hyperlink r:id="rId4720" ref="J2033"/>
    <hyperlink r:id="rId4721" ref="L2033"/>
    <hyperlink r:id="rId4722" ref="H2034"/>
    <hyperlink r:id="rId4723" ref="H2035"/>
    <hyperlink r:id="rId4724" ref="J2035"/>
    <hyperlink r:id="rId4725" ref="L2035"/>
    <hyperlink r:id="rId4726" ref="H2036"/>
    <hyperlink r:id="rId4727" ref="H2037"/>
    <hyperlink r:id="rId4728" ref="J2037"/>
    <hyperlink r:id="rId4729" ref="L2037"/>
    <hyperlink r:id="rId4730" ref="H2038"/>
    <hyperlink r:id="rId4731" ref="J2038"/>
    <hyperlink r:id="rId4732" ref="L2038"/>
    <hyperlink r:id="rId4733" ref="H2039"/>
    <hyperlink r:id="rId4734" ref="L2039"/>
    <hyperlink r:id="rId4735" ref="H2040"/>
    <hyperlink r:id="rId4736" ref="J2040"/>
    <hyperlink r:id="rId4737" ref="H2042"/>
    <hyperlink r:id="rId4738" ref="J2042"/>
    <hyperlink r:id="rId4739" ref="H2043"/>
    <hyperlink r:id="rId4740" ref="H2044"/>
    <hyperlink r:id="rId4741" ref="H2045"/>
    <hyperlink r:id="rId4742" ref="H2046"/>
    <hyperlink r:id="rId4743" ref="H2047"/>
    <hyperlink r:id="rId4744" ref="H2048"/>
    <hyperlink r:id="rId4745" ref="H2049"/>
    <hyperlink r:id="rId4746" ref="A2051"/>
    <hyperlink r:id="rId4747" ref="H2051"/>
    <hyperlink r:id="rId4748" ref="J2051"/>
    <hyperlink r:id="rId4749" ref="H2052"/>
    <hyperlink r:id="rId4750" ref="H2053"/>
    <hyperlink r:id="rId4751" ref="J2053"/>
    <hyperlink r:id="rId4752" ref="H2055"/>
    <hyperlink r:id="rId4753" ref="J2055"/>
    <hyperlink r:id="rId4754" ref="L2055"/>
    <hyperlink r:id="rId4755" ref="H2056"/>
    <hyperlink r:id="rId4756" ref="H2057"/>
    <hyperlink r:id="rId4757" ref="H2058"/>
  </hyperlinks>
  <printOptions/>
  <pageMargins bottom="0.75" footer="0.0" header="0.0" left="0.7" right="0.7" top="0.75"/>
  <pageSetup orientation="landscape"/>
  <drawing r:id="rId4758"/>
  <legacyDrawing r:id="rId4759"/>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1.22" defaultRowHeight="15.0"/>
  <cols>
    <col customWidth="1" min="1" max="1" width="16.78"/>
    <col customWidth="1" min="2" max="2" width="5.89"/>
    <col customWidth="1" min="3" max="3" width="8.11"/>
    <col customWidth="1" min="4" max="4" width="6.78"/>
    <col customWidth="1" min="5" max="6" width="9.0"/>
    <col customWidth="1" min="7" max="7" width="8.56"/>
    <col customWidth="1" min="8" max="8" width="8.78"/>
    <col customWidth="1" min="9" max="9" width="8.11"/>
    <col customWidth="1" min="10" max="10" width="12.78"/>
    <col customWidth="1" min="11" max="12" width="9.89"/>
    <col customWidth="1" min="13" max="13" width="19.89"/>
    <col customWidth="1" min="14" max="14" width="6.44"/>
    <col customWidth="1" min="15" max="15" width="8.33"/>
    <col customWidth="1" min="16" max="16" width="10.22"/>
    <col customWidth="1" min="17" max="17" width="11.22"/>
    <col customWidth="1" min="18" max="18" width="9.0"/>
    <col customWidth="1" min="19" max="19" width="13.44"/>
    <col customWidth="1" min="20" max="20" width="9.89"/>
    <col customWidth="1" min="21" max="21" width="10.11"/>
    <col customWidth="1" min="22" max="22" width="11.44"/>
    <col customWidth="1" min="23" max="23" width="12.78"/>
    <col customWidth="1" min="24" max="24" width="8.78"/>
    <col customWidth="1" min="25" max="25" width="36.22"/>
    <col customWidth="1" min="26" max="26" width="58.33"/>
  </cols>
  <sheetData>
    <row r="1">
      <c r="A1" s="115" t="s">
        <v>15679</v>
      </c>
      <c r="B1" s="115" t="s">
        <v>15680</v>
      </c>
      <c r="C1" s="115" t="s">
        <v>15681</v>
      </c>
      <c r="D1" s="115" t="s">
        <v>15682</v>
      </c>
      <c r="E1" s="115" t="s">
        <v>15683</v>
      </c>
      <c r="F1" s="116" t="s">
        <v>15684</v>
      </c>
      <c r="G1" s="115" t="s">
        <v>15685</v>
      </c>
      <c r="H1" s="117" t="s">
        <v>15686</v>
      </c>
      <c r="I1" s="118" t="s">
        <v>15687</v>
      </c>
      <c r="J1" s="118" t="s">
        <v>15688</v>
      </c>
      <c r="K1" s="117" t="s">
        <v>15689</v>
      </c>
      <c r="L1" s="115" t="s">
        <v>15690</v>
      </c>
      <c r="M1" s="115" t="s">
        <v>15691</v>
      </c>
      <c r="N1" s="119" t="s">
        <v>15692</v>
      </c>
      <c r="O1" s="120" t="s">
        <v>15693</v>
      </c>
      <c r="P1" s="121" t="s">
        <v>15694</v>
      </c>
      <c r="Q1" s="121" t="s">
        <v>15695</v>
      </c>
      <c r="R1" s="115" t="s">
        <v>15696</v>
      </c>
      <c r="S1" s="115" t="s">
        <v>15697</v>
      </c>
      <c r="T1" s="115" t="s">
        <v>15698</v>
      </c>
      <c r="U1" s="122" t="s">
        <v>15699</v>
      </c>
      <c r="V1" s="122" t="s">
        <v>15700</v>
      </c>
      <c r="W1" s="115" t="s">
        <v>15701</v>
      </c>
      <c r="X1" s="115" t="s">
        <v>15702</v>
      </c>
      <c r="Y1" s="115" t="s">
        <v>15703</v>
      </c>
      <c r="Z1" s="115" t="s">
        <v>15704</v>
      </c>
    </row>
    <row r="2">
      <c r="A2" s="123" t="s">
        <v>85</v>
      </c>
      <c r="B2" s="124" t="s">
        <v>15705</v>
      </c>
      <c r="C2" s="124" t="s">
        <v>15706</v>
      </c>
      <c r="D2" s="124" t="s">
        <v>96</v>
      </c>
      <c r="E2" s="124" t="s">
        <v>96</v>
      </c>
      <c r="F2" s="125">
        <v>41688.0</v>
      </c>
      <c r="G2" s="126" t="s">
        <v>15707</v>
      </c>
      <c r="H2" s="125">
        <v>41719.0</v>
      </c>
      <c r="I2" s="127">
        <f>DATEDIF(F2,H2,"d")</f>
        <v>31</v>
      </c>
      <c r="J2" s="128" t="s">
        <v>15707</v>
      </c>
      <c r="K2" s="126" t="s">
        <v>15708</v>
      </c>
      <c r="L2" s="129" t="s">
        <v>15709</v>
      </c>
      <c r="M2" s="124" t="s">
        <v>15707</v>
      </c>
      <c r="N2" s="130">
        <v>15.0</v>
      </c>
      <c r="O2" s="131">
        <v>1.25E7</v>
      </c>
      <c r="P2" s="132">
        <f>N2*O2</f>
        <v>187500000</v>
      </c>
      <c r="Q2" s="133"/>
      <c r="R2" s="123"/>
      <c r="S2" s="124"/>
      <c r="T2" s="124"/>
      <c r="U2" s="134"/>
      <c r="V2" s="134"/>
      <c r="W2" s="124"/>
      <c r="X2" s="123"/>
      <c r="Y2" s="124"/>
      <c r="Z2" s="124"/>
    </row>
    <row r="3">
      <c r="A3" s="123" t="s">
        <v>15710</v>
      </c>
      <c r="B3" s="124" t="s">
        <v>15707</v>
      </c>
      <c r="C3" s="124" t="s">
        <v>15711</v>
      </c>
      <c r="D3" s="124" t="s">
        <v>15712</v>
      </c>
      <c r="E3" s="124" t="s">
        <v>15713</v>
      </c>
      <c r="F3" s="125">
        <v>40898.0</v>
      </c>
      <c r="G3" s="125">
        <v>41115.0</v>
      </c>
      <c r="H3" s="126" t="s">
        <v>15707</v>
      </c>
      <c r="I3" s="128" t="s">
        <v>15707</v>
      </c>
      <c r="J3" s="135">
        <f>DATEDIF(F3,G3,"d")</f>
        <v>217</v>
      </c>
      <c r="K3" s="126" t="s">
        <v>15708</v>
      </c>
      <c r="L3" s="129" t="str">
        <f>HYPERLINK("http://www.nasdaq.com/markets/ipos/filing.ashx?filingid=7928554","http://www.nasdaq.com/markets/ipos/filing.ashx?filingid=7928554")</f>
        <v>http://www.nasdaq.com/markets/ipos/filing.ashx?filingid=7928554</v>
      </c>
      <c r="M3" s="124" t="s">
        <v>15714</v>
      </c>
      <c r="N3" s="136" t="s">
        <v>15707</v>
      </c>
      <c r="O3" s="137" t="s">
        <v>15707</v>
      </c>
      <c r="P3" s="132">
        <v>1.1385E8</v>
      </c>
      <c r="Q3" s="133" t="s">
        <v>15707</v>
      </c>
      <c r="R3" s="124"/>
      <c r="S3" s="124"/>
      <c r="T3" s="124"/>
      <c r="U3" s="134"/>
      <c r="V3" s="134"/>
      <c r="W3" s="124"/>
      <c r="X3" s="124"/>
      <c r="Y3" s="124"/>
      <c r="Z3" s="124"/>
    </row>
    <row r="4">
      <c r="A4" s="123" t="s">
        <v>1336</v>
      </c>
      <c r="B4" s="124" t="s">
        <v>15715</v>
      </c>
      <c r="C4" s="124" t="s">
        <v>15716</v>
      </c>
      <c r="D4" s="124" t="s">
        <v>96</v>
      </c>
      <c r="E4" s="124" t="s">
        <v>96</v>
      </c>
      <c r="F4" s="124"/>
      <c r="G4" s="126"/>
      <c r="H4" s="125">
        <v>43230.0</v>
      </c>
      <c r="I4" s="127"/>
      <c r="J4" s="127"/>
      <c r="K4" s="126"/>
      <c r="L4" s="124"/>
      <c r="M4" s="124"/>
      <c r="N4" s="136"/>
      <c r="O4" s="137"/>
      <c r="P4" s="133"/>
      <c r="Q4" s="132">
        <v>3.4E9</v>
      </c>
      <c r="R4" s="123"/>
      <c r="S4" s="124"/>
      <c r="T4" s="124"/>
      <c r="U4" s="134"/>
      <c r="V4" s="134"/>
      <c r="W4" s="124"/>
      <c r="X4" s="138"/>
      <c r="Y4" s="124"/>
      <c r="Z4" s="124"/>
    </row>
    <row r="5">
      <c r="A5" s="123" t="s">
        <v>1801</v>
      </c>
      <c r="B5" s="124" t="s">
        <v>1801</v>
      </c>
      <c r="C5" s="124" t="s">
        <v>15711</v>
      </c>
      <c r="D5" s="124" t="s">
        <v>15712</v>
      </c>
      <c r="E5" s="124" t="s">
        <v>96</v>
      </c>
      <c r="F5" s="125">
        <v>40921.0</v>
      </c>
      <c r="G5" s="126" t="s">
        <v>15707</v>
      </c>
      <c r="H5" s="125">
        <v>40941.0</v>
      </c>
      <c r="I5" s="127">
        <f t="shared" ref="I5:I6" si="1">DATEDIF(F5,H5,"d")</f>
        <v>20</v>
      </c>
      <c r="J5" s="128" t="s">
        <v>15707</v>
      </c>
      <c r="K5" s="126" t="s">
        <v>15708</v>
      </c>
      <c r="L5" s="129" t="str">
        <f>HYPERLINK("https://www.sec.gov/Archives/edgar/data/1528903/000119312512011146/d218946df1.htm","https://www.sec.gov/Archives/edgar/data/1528903/000119312512011146/d218946df1.htm")</f>
        <v>https://www.sec.gov/Archives/edgar/data/1528903/000119312512011146/d218946df1.htm</v>
      </c>
      <c r="M5" s="124" t="s">
        <v>15707</v>
      </c>
      <c r="N5" s="130">
        <v>16.0</v>
      </c>
      <c r="O5" s="131">
        <v>8000000.0</v>
      </c>
      <c r="P5" s="132">
        <f t="shared" ref="P5:P6" si="2">N5*O5</f>
        <v>128000000</v>
      </c>
      <c r="Q5" s="133"/>
      <c r="R5" s="123"/>
      <c r="S5" s="124"/>
      <c r="T5" s="124"/>
      <c r="U5" s="134"/>
      <c r="V5" s="134"/>
      <c r="W5" s="124"/>
      <c r="X5" s="139">
        <v>42640.0</v>
      </c>
      <c r="Y5" s="124" t="s">
        <v>15717</v>
      </c>
      <c r="Z5" s="129" t="str">
        <f>HYPERLINK("http://www.fundinguniverse.com/company-histories/symantec-corporation-history/","http://www.fundinguniverse.com/company-histories/symantec-corporation-history/")</f>
        <v>http://www.fundinguniverse.com/company-histories/symantec-corporation-history/</v>
      </c>
    </row>
    <row r="6">
      <c r="A6" s="123" t="s">
        <v>15718</v>
      </c>
      <c r="B6" s="124" t="s">
        <v>15719</v>
      </c>
      <c r="C6" s="124" t="s">
        <v>15711</v>
      </c>
      <c r="D6" s="124" t="s">
        <v>15712</v>
      </c>
      <c r="E6" s="124" t="s">
        <v>96</v>
      </c>
      <c r="F6" s="125">
        <v>41548.0</v>
      </c>
      <c r="G6" s="126" t="s">
        <v>15707</v>
      </c>
      <c r="H6" s="125">
        <v>41584.0</v>
      </c>
      <c r="I6" s="127">
        <f t="shared" si="1"/>
        <v>36</v>
      </c>
      <c r="J6" s="128" t="s">
        <v>15707</v>
      </c>
      <c r="K6" s="126" t="s">
        <v>15708</v>
      </c>
      <c r="L6" s="129" t="str">
        <f>HYPERLINK("https://www.sec.gov/Archives/edgar/data/1348334/000119312513387339/d563790ds1.htm","https://www.sec.gov/Archives/edgar/data/1348334/000119312513387339/d563790ds1.htm")</f>
        <v>https://www.sec.gov/Archives/edgar/data/1348334/000119312513387339/d563790ds1.htm</v>
      </c>
      <c r="M6" s="124" t="s">
        <v>15720</v>
      </c>
      <c r="N6" s="130">
        <v>18.0</v>
      </c>
      <c r="O6" s="131">
        <v>4140000.0</v>
      </c>
      <c r="P6" s="132">
        <f t="shared" si="2"/>
        <v>74520000</v>
      </c>
      <c r="Q6" s="133"/>
      <c r="R6" s="138"/>
      <c r="S6" s="124"/>
      <c r="T6" s="124"/>
      <c r="U6" s="134"/>
      <c r="V6" s="134"/>
      <c r="W6" s="124"/>
      <c r="X6" s="139">
        <v>43066.0</v>
      </c>
      <c r="Y6" s="140" t="s">
        <v>15721</v>
      </c>
      <c r="Z6" s="124"/>
    </row>
    <row r="7">
      <c r="A7" s="141" t="s">
        <v>15722</v>
      </c>
      <c r="B7" s="142" t="s">
        <v>15723</v>
      </c>
      <c r="C7" s="142" t="s">
        <v>15711</v>
      </c>
      <c r="D7" s="142" t="s">
        <v>96</v>
      </c>
      <c r="E7" s="124"/>
      <c r="F7" s="125"/>
      <c r="G7" s="125"/>
      <c r="H7" s="126"/>
      <c r="I7" s="128"/>
      <c r="J7" s="127"/>
      <c r="K7" s="125"/>
      <c r="L7" s="143"/>
      <c r="M7" s="124"/>
      <c r="N7" s="136"/>
      <c r="O7" s="137"/>
      <c r="P7" s="132"/>
      <c r="Q7" s="133"/>
      <c r="R7" s="123"/>
      <c r="S7" s="124"/>
      <c r="T7" s="124"/>
      <c r="U7" s="134"/>
      <c r="V7" s="134"/>
      <c r="W7" s="124"/>
      <c r="X7" s="124"/>
      <c r="Y7" s="124"/>
      <c r="Z7" s="124"/>
    </row>
    <row r="8">
      <c r="A8" s="141" t="s">
        <v>1997</v>
      </c>
      <c r="B8" s="142" t="s">
        <v>15724</v>
      </c>
      <c r="C8" s="142" t="s">
        <v>15725</v>
      </c>
      <c r="D8" s="142" t="s">
        <v>96</v>
      </c>
      <c r="E8" s="124"/>
      <c r="F8" s="125"/>
      <c r="G8" s="125"/>
      <c r="H8" s="126"/>
      <c r="I8" s="128"/>
      <c r="J8" s="127"/>
      <c r="K8" s="125"/>
      <c r="L8" s="143"/>
      <c r="M8" s="124"/>
      <c r="N8" s="136"/>
      <c r="O8" s="137"/>
      <c r="P8" s="132"/>
      <c r="Q8" s="133"/>
      <c r="R8" s="123"/>
      <c r="S8" s="124"/>
      <c r="T8" s="124"/>
      <c r="U8" s="134"/>
      <c r="V8" s="134"/>
      <c r="W8" s="124"/>
      <c r="X8" s="124"/>
      <c r="Y8" s="124"/>
      <c r="Z8" s="124"/>
    </row>
    <row r="9">
      <c r="A9" s="123" t="s">
        <v>15726</v>
      </c>
      <c r="B9" s="124" t="s">
        <v>15707</v>
      </c>
      <c r="C9" s="124" t="s">
        <v>15711</v>
      </c>
      <c r="D9" s="124" t="s">
        <v>15712</v>
      </c>
      <c r="E9" s="124" t="s">
        <v>15713</v>
      </c>
      <c r="F9" s="125">
        <v>42523.0</v>
      </c>
      <c r="G9" s="125">
        <v>42592.0</v>
      </c>
      <c r="H9" s="126" t="s">
        <v>15707</v>
      </c>
      <c r="I9" s="128" t="s">
        <v>15707</v>
      </c>
      <c r="J9" s="127">
        <f>DATEDIF(F9,G9,"d")</f>
        <v>69</v>
      </c>
      <c r="K9" s="125" t="s">
        <v>15708</v>
      </c>
      <c r="L9" s="143" t="str">
        <f>HYPERLINK("https://www.sec.gov/Archives/edgar/data/1643858/000119312516611291/d121338ds1.htm","https://www.sec.gov/Archives/edgar/data/1643858/000119312516611291/d121338ds1.htm")</f>
        <v>https://www.sec.gov/Archives/edgar/data/1643858/000119312516611291/d121338ds1.htm</v>
      </c>
      <c r="M9" s="124" t="s">
        <v>15727</v>
      </c>
      <c r="N9" s="136" t="s">
        <v>15707</v>
      </c>
      <c r="O9" s="137" t="s">
        <v>15707</v>
      </c>
      <c r="P9" s="132">
        <v>1.0E8</v>
      </c>
      <c r="Q9" s="133"/>
      <c r="R9" s="123" t="s">
        <v>15707</v>
      </c>
      <c r="S9" s="124"/>
      <c r="T9" s="124"/>
      <c r="U9" s="134"/>
      <c r="V9" s="134"/>
      <c r="W9" s="124"/>
      <c r="X9" s="124"/>
      <c r="Y9" s="124"/>
      <c r="Z9" s="124"/>
    </row>
    <row r="10">
      <c r="A10" s="123" t="s">
        <v>2778</v>
      </c>
      <c r="B10" s="124" t="s">
        <v>15728</v>
      </c>
      <c r="C10" s="124" t="s">
        <v>15711</v>
      </c>
      <c r="D10" s="124" t="s">
        <v>96</v>
      </c>
      <c r="E10" s="124" t="s">
        <v>96</v>
      </c>
      <c r="F10" s="125">
        <v>43199.0</v>
      </c>
      <c r="G10" s="126" t="s">
        <v>15707</v>
      </c>
      <c r="H10" s="125">
        <v>43224.0</v>
      </c>
      <c r="I10" s="127">
        <f t="shared" ref="I10:I11" si="3">DATEDIF(F10,H10,"d")</f>
        <v>25</v>
      </c>
      <c r="J10" s="128" t="s">
        <v>15707</v>
      </c>
      <c r="K10" s="126" t="s">
        <v>15729</v>
      </c>
      <c r="L10" s="129" t="s">
        <v>15730</v>
      </c>
      <c r="M10" s="124" t="s">
        <v>15707</v>
      </c>
      <c r="N10" s="136" t="s">
        <v>15707</v>
      </c>
      <c r="O10" s="124" t="s">
        <v>15707</v>
      </c>
      <c r="P10" s="123" t="s">
        <v>15707</v>
      </c>
      <c r="Q10" s="133" t="s">
        <v>15707</v>
      </c>
      <c r="R10" s="124"/>
      <c r="S10" s="124"/>
      <c r="T10" s="124"/>
      <c r="U10" s="134"/>
      <c r="V10" s="134"/>
      <c r="W10" s="124"/>
      <c r="X10" s="124"/>
      <c r="Y10" s="124"/>
      <c r="Z10" s="124" t="s">
        <v>15731</v>
      </c>
    </row>
    <row r="11">
      <c r="A11" s="123" t="s">
        <v>15732</v>
      </c>
      <c r="B11" s="124" t="s">
        <v>3247</v>
      </c>
      <c r="C11" s="124" t="s">
        <v>15711</v>
      </c>
      <c r="D11" s="124" t="s">
        <v>96</v>
      </c>
      <c r="E11" s="124" t="s">
        <v>96</v>
      </c>
      <c r="F11" s="125">
        <v>35521.0</v>
      </c>
      <c r="G11" s="126" t="s">
        <v>15707</v>
      </c>
      <c r="H11" s="125">
        <v>35609.0</v>
      </c>
      <c r="I11" s="127">
        <f t="shared" si="3"/>
        <v>88</v>
      </c>
      <c r="J11" s="128" t="s">
        <v>15707</v>
      </c>
      <c r="K11" s="126" t="s">
        <v>15708</v>
      </c>
      <c r="L11" s="129" t="str">
        <f>HYPERLINK("http://www.startup-book.com/2011/02/22/check-point-the-israel-success-story/","http://www.startup-book.com/2011/02/22/check-point-the-israel-success-story/")</f>
        <v>http://www.startup-book.com/2011/02/22/check-point-the-israel-success-story/</v>
      </c>
      <c r="M11" s="124" t="s">
        <v>15707</v>
      </c>
      <c r="N11" s="130">
        <v>14.0</v>
      </c>
      <c r="O11" s="131">
        <v>4700000.0</v>
      </c>
      <c r="P11" s="132">
        <f>N11*O11</f>
        <v>65800000</v>
      </c>
      <c r="Q11" s="133" t="s">
        <v>2621</v>
      </c>
      <c r="R11" s="124"/>
      <c r="S11" s="124"/>
      <c r="T11" s="124"/>
      <c r="U11" s="134"/>
      <c r="V11" s="134"/>
      <c r="W11" s="124"/>
      <c r="X11" s="124"/>
      <c r="Y11" s="124"/>
      <c r="Z11" s="124" t="s">
        <v>15733</v>
      </c>
    </row>
    <row r="12">
      <c r="A12" s="142" t="s">
        <v>3519</v>
      </c>
      <c r="B12" s="142" t="s">
        <v>3524</v>
      </c>
      <c r="C12" s="142" t="s">
        <v>15725</v>
      </c>
      <c r="D12" s="142" t="s">
        <v>96</v>
      </c>
      <c r="E12" s="124"/>
      <c r="F12" s="125"/>
      <c r="G12" s="125"/>
      <c r="H12" s="125"/>
      <c r="I12" s="127"/>
      <c r="J12" s="128"/>
      <c r="K12" s="126"/>
      <c r="L12" s="129"/>
      <c r="M12" s="124"/>
      <c r="N12" s="130"/>
      <c r="O12" s="131"/>
      <c r="P12" s="132"/>
      <c r="Q12" s="132"/>
      <c r="R12" s="124"/>
      <c r="S12" s="124"/>
      <c r="T12" s="124"/>
      <c r="U12" s="134"/>
      <c r="V12" s="134"/>
      <c r="W12" s="124"/>
      <c r="X12" s="124"/>
      <c r="Y12" s="124"/>
      <c r="Z12" s="124"/>
    </row>
    <row r="13">
      <c r="A13" s="142" t="s">
        <v>15734</v>
      </c>
      <c r="B13" s="142" t="s">
        <v>15735</v>
      </c>
      <c r="C13" s="142" t="s">
        <v>15706</v>
      </c>
      <c r="D13" s="142" t="s">
        <v>96</v>
      </c>
      <c r="E13" s="124"/>
      <c r="F13" s="125"/>
      <c r="G13" s="125"/>
      <c r="H13" s="125"/>
      <c r="I13" s="127"/>
      <c r="J13" s="128"/>
      <c r="K13" s="126"/>
      <c r="L13" s="129"/>
      <c r="M13" s="124"/>
      <c r="N13" s="130"/>
      <c r="O13" s="131"/>
      <c r="P13" s="132"/>
      <c r="Q13" s="132"/>
      <c r="R13" s="124"/>
      <c r="S13" s="124"/>
      <c r="T13" s="124"/>
      <c r="U13" s="134"/>
      <c r="V13" s="134"/>
      <c r="W13" s="124"/>
      <c r="X13" s="124"/>
      <c r="Y13" s="124"/>
      <c r="Z13" s="124"/>
    </row>
    <row r="14">
      <c r="A14" s="142" t="s">
        <v>4234</v>
      </c>
      <c r="B14" s="142" t="s">
        <v>15736</v>
      </c>
      <c r="C14" s="142" t="s">
        <v>15716</v>
      </c>
      <c r="D14" s="142" t="s">
        <v>96</v>
      </c>
      <c r="E14" s="124"/>
      <c r="F14" s="125"/>
      <c r="G14" s="125"/>
      <c r="H14" s="125"/>
      <c r="I14" s="127"/>
      <c r="J14" s="128"/>
      <c r="K14" s="126"/>
      <c r="L14" s="129"/>
      <c r="M14" s="124"/>
      <c r="N14" s="130"/>
      <c r="O14" s="131"/>
      <c r="P14" s="132"/>
      <c r="Q14" s="132"/>
      <c r="R14" s="124"/>
      <c r="S14" s="124"/>
      <c r="T14" s="124"/>
      <c r="U14" s="134"/>
      <c r="V14" s="134"/>
      <c r="W14" s="124"/>
      <c r="X14" s="124"/>
      <c r="Y14" s="124"/>
      <c r="Z14" s="124"/>
    </row>
    <row r="15">
      <c r="A15" s="142" t="s">
        <v>4327</v>
      </c>
      <c r="B15" s="142" t="s">
        <v>15737</v>
      </c>
      <c r="C15" s="142" t="s">
        <v>15738</v>
      </c>
      <c r="D15" s="124" t="s">
        <v>96</v>
      </c>
      <c r="E15" s="124"/>
      <c r="F15" s="125"/>
      <c r="G15" s="125"/>
      <c r="H15" s="125"/>
      <c r="I15" s="127"/>
      <c r="J15" s="128"/>
      <c r="K15" s="126"/>
      <c r="L15" s="129"/>
      <c r="M15" s="124"/>
      <c r="N15" s="130"/>
      <c r="O15" s="131"/>
      <c r="P15" s="132"/>
      <c r="Q15" s="132"/>
      <c r="R15" s="124"/>
      <c r="S15" s="124"/>
      <c r="T15" s="124"/>
      <c r="U15" s="134"/>
      <c r="V15" s="134"/>
      <c r="W15" s="124"/>
      <c r="X15" s="124"/>
      <c r="Y15" s="124"/>
      <c r="Z15" s="124"/>
    </row>
    <row r="16">
      <c r="A16" s="124" t="s">
        <v>3341</v>
      </c>
      <c r="B16" s="124" t="s">
        <v>15739</v>
      </c>
      <c r="C16" s="124" t="s">
        <v>15711</v>
      </c>
      <c r="D16" s="124" t="s">
        <v>96</v>
      </c>
      <c r="E16" s="124" t="s">
        <v>96</v>
      </c>
      <c r="F16" s="125">
        <v>43599.0</v>
      </c>
      <c r="G16" s="125" t="s">
        <v>15707</v>
      </c>
      <c r="H16" s="125">
        <v>43627.0</v>
      </c>
      <c r="I16" s="127">
        <f t="shared" ref="I16:I17" si="4">DATEDIF(F16,H16,"d")</f>
        <v>28</v>
      </c>
      <c r="J16" s="128" t="s">
        <v>15707</v>
      </c>
      <c r="K16" s="126" t="s">
        <v>15708</v>
      </c>
      <c r="L16" s="129" t="s">
        <v>15740</v>
      </c>
      <c r="M16" s="124" t="s">
        <v>15707</v>
      </c>
      <c r="N16" s="130">
        <v>34.0</v>
      </c>
      <c r="O16" s="131">
        <v>1.8E7</v>
      </c>
      <c r="P16" s="132">
        <f t="shared" ref="P16:P17" si="5">N16*O16</f>
        <v>612000000</v>
      </c>
      <c r="Q16" s="132">
        <v>6.8E9</v>
      </c>
      <c r="R16" s="124"/>
      <c r="S16" s="124"/>
      <c r="T16" s="124"/>
      <c r="U16" s="134"/>
      <c r="V16" s="134"/>
      <c r="W16" s="124"/>
      <c r="X16" s="124"/>
      <c r="Y16" s="124"/>
      <c r="Z16" s="124"/>
    </row>
    <row r="17">
      <c r="A17" s="123" t="s">
        <v>4833</v>
      </c>
      <c r="B17" s="124" t="s">
        <v>15741</v>
      </c>
      <c r="C17" s="124" t="s">
        <v>15711</v>
      </c>
      <c r="D17" s="124" t="s">
        <v>96</v>
      </c>
      <c r="E17" s="124" t="s">
        <v>96</v>
      </c>
      <c r="F17" s="125">
        <v>41814.0</v>
      </c>
      <c r="G17" s="126" t="s">
        <v>15707</v>
      </c>
      <c r="H17" s="125">
        <v>41906.0</v>
      </c>
      <c r="I17" s="127">
        <f t="shared" si="4"/>
        <v>92</v>
      </c>
      <c r="J17" s="128" t="s">
        <v>15707</v>
      </c>
      <c r="K17" s="126" t="s">
        <v>15708</v>
      </c>
      <c r="L17" s="129" t="str">
        <f>HYPERLINK("http://www.nasdaq.com/markets/ipos/filing.ashx?filingid=9619635","http://www.nasdaq.com/markets/ipos/filing.ashx?filingid=9619635")</f>
        <v>http://www.nasdaq.com/markets/ipos/filing.ashx?filingid=9619635</v>
      </c>
      <c r="M17" s="124" t="s">
        <v>15707</v>
      </c>
      <c r="N17" s="130">
        <v>16.0</v>
      </c>
      <c r="O17" s="131">
        <v>900000.0</v>
      </c>
      <c r="P17" s="132">
        <f t="shared" si="5"/>
        <v>14400000</v>
      </c>
      <c r="Q17" s="133"/>
      <c r="R17" s="123"/>
      <c r="S17" s="124"/>
      <c r="T17" s="124"/>
      <c r="U17" s="134"/>
      <c r="V17" s="134"/>
      <c r="W17" s="124"/>
      <c r="X17" s="124"/>
      <c r="Y17" s="124"/>
      <c r="Z17" s="129" t="str">
        <f>HYPERLINK("https://ipocandy.com/2016/04/secureworks-ipo-swcx-using-learning-holistic-security/","https://ipocandy.com/2016/04/secureworks-ipo-swcx-using-learning-holistic-security/")</f>
        <v>https://ipocandy.com/2016/04/secureworks-ipo-swcx-using-learning-holistic-security/</v>
      </c>
    </row>
    <row r="18">
      <c r="A18" s="142" t="s">
        <v>15742</v>
      </c>
      <c r="B18" s="142" t="s">
        <v>15743</v>
      </c>
      <c r="C18" s="142" t="s">
        <v>15725</v>
      </c>
      <c r="D18" s="142" t="s">
        <v>96</v>
      </c>
      <c r="E18" s="124"/>
      <c r="F18" s="125"/>
      <c r="G18" s="126"/>
      <c r="H18" s="125"/>
      <c r="I18" s="127"/>
      <c r="J18" s="128"/>
      <c r="K18" s="126"/>
      <c r="L18" s="124"/>
      <c r="M18" s="124"/>
      <c r="N18" s="130"/>
      <c r="O18" s="131"/>
      <c r="P18" s="132"/>
      <c r="Q18" s="133"/>
      <c r="R18" s="124"/>
      <c r="S18" s="124"/>
      <c r="T18" s="124"/>
      <c r="U18" s="134"/>
      <c r="V18" s="134"/>
      <c r="W18" s="124"/>
      <c r="X18" s="124"/>
      <c r="Y18" s="124"/>
      <c r="Z18" s="124"/>
    </row>
    <row r="19">
      <c r="A19" s="124" t="s">
        <v>4957</v>
      </c>
      <c r="B19" s="124" t="s">
        <v>15744</v>
      </c>
      <c r="C19" s="124" t="s">
        <v>15745</v>
      </c>
      <c r="D19" s="124" t="s">
        <v>96</v>
      </c>
      <c r="E19" s="124" t="s">
        <v>96</v>
      </c>
      <c r="F19" s="125"/>
      <c r="G19" s="126" t="s">
        <v>15707</v>
      </c>
      <c r="H19" s="125">
        <v>36354.0</v>
      </c>
      <c r="I19" s="127"/>
      <c r="J19" s="128" t="s">
        <v>15707</v>
      </c>
      <c r="K19" s="126"/>
      <c r="L19" s="124"/>
      <c r="M19" s="124" t="s">
        <v>15707</v>
      </c>
      <c r="N19" s="130">
        <v>16.0</v>
      </c>
      <c r="O19" s="131">
        <v>3000000.0</v>
      </c>
      <c r="P19" s="132">
        <f>N19*O19</f>
        <v>48000000</v>
      </c>
      <c r="Q19" s="133"/>
      <c r="R19" s="124"/>
      <c r="S19" s="124"/>
      <c r="T19" s="124"/>
      <c r="U19" s="134"/>
      <c r="V19" s="134"/>
      <c r="W19" s="124"/>
      <c r="X19" s="124"/>
      <c r="Y19" s="124"/>
      <c r="Z19" s="124"/>
    </row>
    <row r="20">
      <c r="A20" s="142" t="s">
        <v>15746</v>
      </c>
      <c r="B20" s="142" t="s">
        <v>15747</v>
      </c>
      <c r="C20" s="142" t="s">
        <v>15716</v>
      </c>
      <c r="D20" s="142" t="s">
        <v>96</v>
      </c>
      <c r="E20" s="124"/>
      <c r="F20" s="144">
        <v>44298.0</v>
      </c>
      <c r="G20" s="125"/>
      <c r="H20" s="144">
        <v>44315.0</v>
      </c>
      <c r="I20" s="127">
        <f>DATEDIF(F20,H20,"d")</f>
        <v>17</v>
      </c>
      <c r="J20" s="127"/>
      <c r="K20" s="126"/>
      <c r="L20" s="124"/>
      <c r="M20" s="124"/>
      <c r="N20" s="136"/>
      <c r="O20" s="137"/>
      <c r="P20" s="132"/>
      <c r="Q20" s="133"/>
      <c r="R20" s="124"/>
      <c r="S20" s="124"/>
      <c r="T20" s="124"/>
      <c r="U20" s="134"/>
      <c r="V20" s="134"/>
      <c r="W20" s="124"/>
      <c r="X20" s="124"/>
      <c r="Y20" s="124"/>
      <c r="Z20" s="124"/>
    </row>
    <row r="21">
      <c r="A21" s="124" t="s">
        <v>5780</v>
      </c>
      <c r="B21" s="124" t="s">
        <v>15748</v>
      </c>
      <c r="C21" s="124" t="s">
        <v>15749</v>
      </c>
      <c r="D21" s="124" t="s">
        <v>96</v>
      </c>
      <c r="E21" s="124" t="s">
        <v>96</v>
      </c>
      <c r="F21" s="125"/>
      <c r="G21" s="125"/>
      <c r="H21" s="125"/>
      <c r="I21" s="127"/>
      <c r="J21" s="127"/>
      <c r="K21" s="126"/>
      <c r="L21" s="124"/>
      <c r="M21" s="124"/>
      <c r="N21" s="136"/>
      <c r="O21" s="137"/>
      <c r="P21" s="132">
        <v>4.7E7</v>
      </c>
      <c r="Q21" s="133"/>
      <c r="R21" s="124"/>
      <c r="S21" s="124"/>
      <c r="T21" s="124"/>
      <c r="U21" s="134"/>
      <c r="V21" s="134"/>
      <c r="W21" s="124"/>
      <c r="X21" s="124"/>
      <c r="Y21" s="124"/>
      <c r="Z21" s="124"/>
    </row>
    <row r="22">
      <c r="A22" s="142" t="s">
        <v>5861</v>
      </c>
      <c r="B22" s="142">
        <v>150900.0</v>
      </c>
      <c r="C22" s="142" t="s">
        <v>15750</v>
      </c>
      <c r="D22" s="142" t="s">
        <v>96</v>
      </c>
      <c r="E22" s="124"/>
      <c r="F22" s="125"/>
      <c r="G22" s="126"/>
      <c r="H22" s="125"/>
      <c r="I22" s="127"/>
      <c r="J22" s="128"/>
      <c r="K22" s="126"/>
      <c r="L22" s="124"/>
      <c r="M22" s="124"/>
      <c r="N22" s="136"/>
      <c r="O22" s="137"/>
      <c r="P22" s="133"/>
      <c r="Q22" s="133"/>
      <c r="R22" s="124"/>
      <c r="S22" s="124"/>
      <c r="T22" s="124"/>
      <c r="U22" s="134"/>
      <c r="V22" s="134"/>
      <c r="W22" s="124"/>
      <c r="X22" s="124"/>
      <c r="Y22" s="124"/>
      <c r="Z22" s="124"/>
    </row>
    <row r="23">
      <c r="A23" s="124" t="s">
        <v>6041</v>
      </c>
      <c r="B23" s="124" t="s">
        <v>15751</v>
      </c>
      <c r="C23" s="124" t="s">
        <v>15745</v>
      </c>
      <c r="D23" s="124" t="s">
        <v>96</v>
      </c>
      <c r="E23" s="124" t="s">
        <v>96</v>
      </c>
      <c r="F23" s="125"/>
      <c r="G23" s="126" t="s">
        <v>15707</v>
      </c>
      <c r="H23" s="125"/>
      <c r="I23" s="127"/>
      <c r="J23" s="128" t="s">
        <v>15707</v>
      </c>
      <c r="K23" s="126"/>
      <c r="L23" s="124"/>
      <c r="M23" s="124"/>
      <c r="N23" s="136"/>
      <c r="O23" s="137"/>
      <c r="P23" s="133"/>
      <c r="Q23" s="133"/>
      <c r="R23" s="124"/>
      <c r="S23" s="124"/>
      <c r="T23" s="124"/>
      <c r="U23" s="134"/>
      <c r="V23" s="134"/>
      <c r="W23" s="124"/>
      <c r="X23" s="124"/>
      <c r="Y23" s="124"/>
      <c r="Z23" s="124"/>
    </row>
    <row r="24">
      <c r="A24" s="123" t="s">
        <v>3382</v>
      </c>
      <c r="B24" s="124" t="s">
        <v>15752</v>
      </c>
      <c r="C24" s="124" t="s">
        <v>15711</v>
      </c>
      <c r="D24" s="124" t="s">
        <v>96</v>
      </c>
      <c r="E24" s="124" t="s">
        <v>96</v>
      </c>
      <c r="F24" s="125">
        <v>41488.0</v>
      </c>
      <c r="G24" s="126" t="s">
        <v>15707</v>
      </c>
      <c r="H24" s="125">
        <v>41537.0</v>
      </c>
      <c r="I24" s="127">
        <f t="shared" ref="I24:I26" si="6">DATEDIF(F24,H24,"d")</f>
        <v>49</v>
      </c>
      <c r="J24" s="128" t="s">
        <v>15707</v>
      </c>
      <c r="K24" s="126" t="s">
        <v>15708</v>
      </c>
      <c r="L24" s="129" t="str">
        <f>HYPERLINK("https://www.sec.gov/Archives/edgar/data/1370880/000119312513316773/d529551ds1.htm","https://www.sec.gov/Archives/edgar/data/1370880/000119312513316773/d529551ds1.htm")</f>
        <v>https://www.sec.gov/Archives/edgar/data/1370880/000119312513316773/d529551ds1.htm</v>
      </c>
      <c r="M24" s="124" t="s">
        <v>15707</v>
      </c>
      <c r="N24" s="130">
        <v>20.0</v>
      </c>
      <c r="O24" s="131">
        <v>1.5175E7</v>
      </c>
      <c r="P24" s="132">
        <f t="shared" ref="P24:P26" si="7">N24*O24</f>
        <v>303500000</v>
      </c>
      <c r="Q24" s="133"/>
      <c r="R24" s="138"/>
      <c r="S24" s="124"/>
      <c r="T24" s="145">
        <v>930.0</v>
      </c>
      <c r="U24" s="146">
        <v>6.1638E7</v>
      </c>
      <c r="V24" s="146">
        <v>-6.7196E7</v>
      </c>
      <c r="W24" s="124"/>
      <c r="X24" s="124"/>
      <c r="Y24" s="124"/>
      <c r="Z24" s="124"/>
    </row>
    <row r="25">
      <c r="A25" s="123" t="s">
        <v>6345</v>
      </c>
      <c r="B25" s="124" t="s">
        <v>15753</v>
      </c>
      <c r="C25" s="124" t="s">
        <v>15711</v>
      </c>
      <c r="D25" s="124" t="s">
        <v>96</v>
      </c>
      <c r="E25" s="124" t="s">
        <v>96</v>
      </c>
      <c r="F25" s="125">
        <v>43010.0</v>
      </c>
      <c r="G25" s="126" t="s">
        <v>15707</v>
      </c>
      <c r="H25" s="125">
        <v>43035.0</v>
      </c>
      <c r="I25" s="127">
        <f t="shared" si="6"/>
        <v>25</v>
      </c>
      <c r="J25" s="128" t="s">
        <v>15707</v>
      </c>
      <c r="K25" s="126" t="s">
        <v>15708</v>
      </c>
      <c r="L25" s="129" t="s">
        <v>15754</v>
      </c>
      <c r="M25" s="124" t="s">
        <v>15707</v>
      </c>
      <c r="N25" s="130">
        <v>22.0</v>
      </c>
      <c r="O25" s="131">
        <v>5280000.0</v>
      </c>
      <c r="P25" s="132">
        <f t="shared" si="7"/>
        <v>116160000</v>
      </c>
      <c r="Q25" s="132">
        <v>1.0E9</v>
      </c>
      <c r="R25" s="124"/>
      <c r="S25" s="124"/>
      <c r="T25" s="124"/>
      <c r="U25" s="134"/>
      <c r="V25" s="134"/>
      <c r="W25" s="124"/>
      <c r="X25" s="124"/>
      <c r="Y25" s="124"/>
      <c r="Z25" s="124"/>
    </row>
    <row r="26">
      <c r="A26" s="123" t="s">
        <v>2241</v>
      </c>
      <c r="B26" s="124" t="s">
        <v>15755</v>
      </c>
      <c r="C26" s="124" t="s">
        <v>15711</v>
      </c>
      <c r="D26" s="124" t="s">
        <v>96</v>
      </c>
      <c r="E26" s="124" t="s">
        <v>96</v>
      </c>
      <c r="F26" s="125">
        <v>40035.0</v>
      </c>
      <c r="G26" s="126" t="s">
        <v>15707</v>
      </c>
      <c r="H26" s="125">
        <v>40135.0</v>
      </c>
      <c r="I26" s="127">
        <f t="shared" si="6"/>
        <v>100</v>
      </c>
      <c r="J26" s="128" t="s">
        <v>15707</v>
      </c>
      <c r="K26" s="126" t="s">
        <v>15708</v>
      </c>
      <c r="L26" s="129" t="str">
        <f>HYPERLINK("http://www.nasdaq.com/markets/ipos/filing.ashx?filingid=6435326","http://www.nasdaq.com/markets/ipos/filing.ashx?filingid=6435326")</f>
        <v>http://www.nasdaq.com/markets/ipos/filing.ashx?filingid=6435326</v>
      </c>
      <c r="M26" s="124" t="s">
        <v>15707</v>
      </c>
      <c r="N26" s="130">
        <v>12.5</v>
      </c>
      <c r="O26" s="131">
        <v>1.25E7</v>
      </c>
      <c r="P26" s="132">
        <f t="shared" si="7"/>
        <v>156250000</v>
      </c>
      <c r="Q26" s="133"/>
      <c r="R26" s="124"/>
      <c r="S26" s="124"/>
      <c r="T26" s="124"/>
      <c r="U26" s="134"/>
      <c r="V26" s="134"/>
      <c r="W26" s="124"/>
      <c r="X26" s="124"/>
      <c r="Y26" s="124"/>
      <c r="Z26" s="124"/>
    </row>
    <row r="27">
      <c r="A27" s="141" t="s">
        <v>6825</v>
      </c>
      <c r="B27" s="142">
        <v>263860.0</v>
      </c>
      <c r="C27" s="142" t="s">
        <v>15750</v>
      </c>
      <c r="D27" s="142" t="s">
        <v>96</v>
      </c>
      <c r="E27" s="124"/>
      <c r="F27" s="125"/>
      <c r="G27" s="126"/>
      <c r="H27" s="125"/>
      <c r="I27" s="127"/>
      <c r="J27" s="128"/>
      <c r="K27" s="126"/>
      <c r="L27" s="129"/>
      <c r="M27" s="124"/>
      <c r="N27" s="130"/>
      <c r="O27" s="131"/>
      <c r="P27" s="132"/>
      <c r="Q27" s="132"/>
      <c r="R27" s="124"/>
      <c r="S27" s="124"/>
      <c r="T27" s="124"/>
      <c r="U27" s="134"/>
      <c r="V27" s="134"/>
      <c r="W27" s="124"/>
      <c r="X27" s="139"/>
      <c r="Y27" s="147"/>
      <c r="Z27" s="124"/>
    </row>
    <row r="28">
      <c r="A28" s="123" t="s">
        <v>15756</v>
      </c>
      <c r="B28" s="124" t="s">
        <v>15757</v>
      </c>
      <c r="C28" s="124" t="s">
        <v>15711</v>
      </c>
      <c r="D28" s="124" t="s">
        <v>15712</v>
      </c>
      <c r="E28" s="124" t="s">
        <v>96</v>
      </c>
      <c r="F28" s="125">
        <v>38975.0</v>
      </c>
      <c r="G28" s="126" t="s">
        <v>15707</v>
      </c>
      <c r="H28" s="125">
        <v>39064.0</v>
      </c>
      <c r="I28" s="127">
        <f>DATEDIF(F28,H28,"d")</f>
        <v>89</v>
      </c>
      <c r="J28" s="128" t="s">
        <v>15707</v>
      </c>
      <c r="K28" s="126" t="s">
        <v>15708</v>
      </c>
      <c r="L28" s="129" t="str">
        <f>HYPERLINK("http://www.nasdaq.com/markets/ipos/filing.ashx?filingid=4397080","http://www.nasdaq.com/markets/ipos/filing.ashx?filingid=4397080")</f>
        <v>http://www.nasdaq.com/markets/ipos/filing.ashx?filingid=4397080</v>
      </c>
      <c r="M28" s="124" t="s">
        <v>15707</v>
      </c>
      <c r="N28" s="130">
        <v>11.5</v>
      </c>
      <c r="O28" s="131">
        <v>5000000.0</v>
      </c>
      <c r="P28" s="132">
        <f>N28*O28</f>
        <v>57500000</v>
      </c>
      <c r="Q28" s="132">
        <v>2.5369E8</v>
      </c>
      <c r="R28" s="124"/>
      <c r="S28" s="124"/>
      <c r="T28" s="124"/>
      <c r="U28" s="134"/>
      <c r="V28" s="134"/>
      <c r="W28" s="124"/>
      <c r="X28" s="139">
        <v>42992.0</v>
      </c>
      <c r="Y28" s="140" t="s">
        <v>15758</v>
      </c>
      <c r="Z28" s="124"/>
    </row>
    <row r="29">
      <c r="A29" s="124" t="s">
        <v>15759</v>
      </c>
      <c r="B29" s="124" t="s">
        <v>15760</v>
      </c>
      <c r="C29" s="124" t="s">
        <v>15761</v>
      </c>
      <c r="D29" s="124" t="s">
        <v>96</v>
      </c>
      <c r="E29" s="124" t="s">
        <v>96</v>
      </c>
      <c r="F29" s="125"/>
      <c r="G29" s="125"/>
      <c r="H29" s="125"/>
      <c r="I29" s="127"/>
      <c r="J29" s="128" t="s">
        <v>15707</v>
      </c>
      <c r="K29" s="126"/>
      <c r="L29" s="124"/>
      <c r="M29" s="124"/>
      <c r="N29" s="136"/>
      <c r="O29" s="137"/>
      <c r="P29" s="133"/>
      <c r="Q29" s="133"/>
      <c r="R29" s="124"/>
      <c r="S29" s="124"/>
      <c r="T29" s="124"/>
      <c r="U29" s="134"/>
      <c r="V29" s="134"/>
      <c r="W29" s="124"/>
      <c r="X29" s="124"/>
      <c r="Y29" s="124"/>
      <c r="Z29" s="124"/>
    </row>
    <row r="30">
      <c r="A30" s="123" t="s">
        <v>3285</v>
      </c>
      <c r="B30" s="124" t="s">
        <v>15762</v>
      </c>
      <c r="C30" s="124" t="s">
        <v>15711</v>
      </c>
      <c r="D30" s="124" t="s">
        <v>15712</v>
      </c>
      <c r="E30" s="124" t="s">
        <v>96</v>
      </c>
      <c r="F30" s="125">
        <v>40711.0</v>
      </c>
      <c r="G30" s="126" t="s">
        <v>15707</v>
      </c>
      <c r="H30" s="125">
        <v>40856.0</v>
      </c>
      <c r="I30" s="127">
        <f>DATEDIF(F30,H30,"d")</f>
        <v>145</v>
      </c>
      <c r="J30" s="128" t="s">
        <v>15707</v>
      </c>
      <c r="K30" s="126" t="s">
        <v>15708</v>
      </c>
      <c r="L30" s="129" t="str">
        <f>HYPERLINK("http://www.nasdaq.com/markets/ipos/filing.ashx?filingid=7645507","http://www.nasdaq.com/markets/ipos/filing.ashx?filingid=7645507")</f>
        <v>http://www.nasdaq.com/markets/ipos/filing.ashx?filingid=7645507</v>
      </c>
      <c r="M30" s="124" t="s">
        <v>15707</v>
      </c>
      <c r="N30" s="130">
        <v>18.0</v>
      </c>
      <c r="O30" s="131">
        <v>5000000.0</v>
      </c>
      <c r="P30" s="132">
        <f>N30*O30</f>
        <v>90000000</v>
      </c>
      <c r="Q30" s="133"/>
      <c r="R30" s="124"/>
      <c r="S30" s="124"/>
      <c r="T30" s="124"/>
      <c r="U30" s="134"/>
      <c r="V30" s="134"/>
      <c r="W30" s="124"/>
      <c r="X30" s="139">
        <v>43383.0</v>
      </c>
      <c r="Y30" s="140" t="s">
        <v>15763</v>
      </c>
      <c r="Z30" s="124"/>
    </row>
    <row r="31">
      <c r="A31" s="141" t="s">
        <v>8431</v>
      </c>
      <c r="B31" s="124"/>
      <c r="C31" s="124"/>
      <c r="D31" s="124" t="s">
        <v>96</v>
      </c>
      <c r="E31" s="124"/>
      <c r="F31" s="125"/>
      <c r="G31" s="126"/>
      <c r="H31" s="125"/>
      <c r="I31" s="127"/>
      <c r="J31" s="128"/>
      <c r="K31" s="126"/>
      <c r="L31" s="129"/>
      <c r="M31" s="124"/>
      <c r="N31" s="130"/>
      <c r="O31" s="131"/>
      <c r="P31" s="132"/>
      <c r="Q31" s="133"/>
      <c r="R31" s="124"/>
      <c r="S31" s="124"/>
      <c r="T31" s="145"/>
      <c r="U31" s="134"/>
      <c r="V31" s="134"/>
      <c r="W31" s="124"/>
      <c r="X31" s="124"/>
      <c r="Y31" s="124"/>
      <c r="Z31" s="124"/>
    </row>
    <row r="32">
      <c r="A32" s="123" t="s">
        <v>15764</v>
      </c>
      <c r="B32" s="124" t="s">
        <v>15765</v>
      </c>
      <c r="C32" s="124" t="s">
        <v>15711</v>
      </c>
      <c r="D32" s="124" t="s">
        <v>96</v>
      </c>
      <c r="E32" s="124" t="s">
        <v>96</v>
      </c>
      <c r="F32" s="125">
        <v>36271.0</v>
      </c>
      <c r="G32" s="126" t="s">
        <v>15707</v>
      </c>
      <c r="H32" s="125">
        <v>36336.0</v>
      </c>
      <c r="I32" s="127">
        <f>DATEDIF(F32,H32,"d")</f>
        <v>65</v>
      </c>
      <c r="J32" s="128" t="s">
        <v>15707</v>
      </c>
      <c r="K32" s="126" t="s">
        <v>15708</v>
      </c>
      <c r="L32" s="129" t="s">
        <v>15766</v>
      </c>
      <c r="M32" s="124" t="s">
        <v>15707</v>
      </c>
      <c r="N32" s="130">
        <v>34.0</v>
      </c>
      <c r="O32" s="131">
        <v>4800000.0</v>
      </c>
      <c r="P32" s="132">
        <f>N32*O32</f>
        <v>163200000</v>
      </c>
      <c r="Q32" s="133"/>
      <c r="R32" s="124"/>
      <c r="S32" s="124"/>
      <c r="T32" s="145">
        <v>190.0</v>
      </c>
      <c r="U32" s="134"/>
      <c r="V32" s="134"/>
      <c r="W32" s="124"/>
      <c r="X32" s="124"/>
      <c r="Y32" s="124"/>
      <c r="Z32" s="124"/>
    </row>
    <row r="33">
      <c r="A33" s="142" t="s">
        <v>8487</v>
      </c>
      <c r="B33" s="124"/>
      <c r="C33" s="124"/>
      <c r="D33" s="124" t="s">
        <v>96</v>
      </c>
      <c r="E33" s="124"/>
      <c r="F33" s="125"/>
      <c r="G33" s="126"/>
      <c r="H33" s="125"/>
      <c r="I33" s="127"/>
      <c r="J33" s="128"/>
      <c r="K33" s="126"/>
      <c r="L33" s="124"/>
      <c r="M33" s="124"/>
      <c r="N33" s="136"/>
      <c r="O33" s="137"/>
      <c r="P33" s="133"/>
      <c r="Q33" s="133"/>
      <c r="R33" s="124"/>
      <c r="S33" s="124"/>
      <c r="T33" s="124"/>
      <c r="U33" s="134"/>
      <c r="V33" s="134"/>
      <c r="W33" s="124"/>
      <c r="X33" s="124"/>
      <c r="Y33" s="124"/>
      <c r="Z33" s="124"/>
    </row>
    <row r="34">
      <c r="A34" s="124" t="s">
        <v>8880</v>
      </c>
      <c r="B34" s="124" t="s">
        <v>15767</v>
      </c>
      <c r="C34" s="124" t="s">
        <v>15768</v>
      </c>
      <c r="D34" s="124" t="s">
        <v>96</v>
      </c>
      <c r="E34" s="124" t="s">
        <v>96</v>
      </c>
      <c r="F34" s="125"/>
      <c r="G34" s="126" t="s">
        <v>15707</v>
      </c>
      <c r="H34" s="125"/>
      <c r="I34" s="127"/>
      <c r="J34" s="128" t="s">
        <v>15707</v>
      </c>
      <c r="K34" s="126"/>
      <c r="L34" s="124"/>
      <c r="M34" s="124"/>
      <c r="N34" s="136"/>
      <c r="O34" s="137"/>
      <c r="P34" s="133"/>
      <c r="Q34" s="133"/>
      <c r="R34" s="124"/>
      <c r="S34" s="124"/>
      <c r="T34" s="124"/>
      <c r="U34" s="134"/>
      <c r="V34" s="134"/>
      <c r="W34" s="124"/>
      <c r="X34" s="124"/>
      <c r="Y34" s="124"/>
      <c r="Z34" s="124"/>
    </row>
    <row r="35">
      <c r="A35" s="142" t="s">
        <v>8898</v>
      </c>
      <c r="B35" s="124"/>
      <c r="C35" s="124"/>
      <c r="D35" s="124" t="s">
        <v>96</v>
      </c>
      <c r="E35" s="124"/>
      <c r="F35" s="125"/>
      <c r="G35" s="125"/>
      <c r="H35" s="125"/>
      <c r="I35" s="127"/>
      <c r="J35" s="128"/>
      <c r="K35" s="126"/>
      <c r="L35" s="129"/>
      <c r="M35" s="124"/>
      <c r="N35" s="130"/>
      <c r="O35" s="131"/>
      <c r="P35" s="132"/>
      <c r="Q35" s="133"/>
      <c r="R35" s="124"/>
      <c r="S35" s="124"/>
      <c r="T35" s="124"/>
      <c r="U35" s="134"/>
      <c r="V35" s="134"/>
      <c r="W35" s="124"/>
      <c r="X35" s="124"/>
      <c r="Y35" s="124"/>
      <c r="Z35" s="124"/>
    </row>
    <row r="36">
      <c r="A36" s="124" t="s">
        <v>9102</v>
      </c>
      <c r="B36" s="124" t="s">
        <v>15769</v>
      </c>
      <c r="C36" s="124" t="s">
        <v>15768</v>
      </c>
      <c r="D36" s="124" t="s">
        <v>96</v>
      </c>
      <c r="E36" s="124" t="s">
        <v>96</v>
      </c>
      <c r="F36" s="125">
        <v>42293.0</v>
      </c>
      <c r="G36" s="125" t="s">
        <v>15707</v>
      </c>
      <c r="H36" s="125">
        <v>42327.0</v>
      </c>
      <c r="I36" s="127">
        <f t="shared" ref="I36:I38" si="8">DATEDIF(F36,H36,"d")</f>
        <v>34</v>
      </c>
      <c r="J36" s="128" t="s">
        <v>15707</v>
      </c>
      <c r="K36" s="126" t="s">
        <v>15708</v>
      </c>
      <c r="L36" s="129" t="s">
        <v>15770</v>
      </c>
      <c r="M36" s="124" t="s">
        <v>15707</v>
      </c>
      <c r="N36" s="130">
        <v>10.0</v>
      </c>
      <c r="O36" s="131">
        <v>7750000.0</v>
      </c>
      <c r="P36" s="132">
        <f t="shared" ref="P36:P38" si="9">N36*O36</f>
        <v>77500000</v>
      </c>
      <c r="Q36" s="133"/>
      <c r="R36" s="124"/>
      <c r="S36" s="124"/>
      <c r="T36" s="124"/>
      <c r="U36" s="134"/>
      <c r="V36" s="134"/>
      <c r="W36" s="124"/>
      <c r="X36" s="124"/>
      <c r="Y36" s="124"/>
      <c r="Z36" s="124"/>
    </row>
    <row r="37">
      <c r="A37" s="124" t="s">
        <v>15771</v>
      </c>
      <c r="B37" s="124" t="s">
        <v>15772</v>
      </c>
      <c r="C37" s="124" t="s">
        <v>15711</v>
      </c>
      <c r="D37" s="124" t="s">
        <v>96</v>
      </c>
      <c r="E37" s="124" t="s">
        <v>96</v>
      </c>
      <c r="F37" s="125">
        <v>41736.0</v>
      </c>
      <c r="G37" s="125" t="s">
        <v>15707</v>
      </c>
      <c r="H37" s="125">
        <v>41802.0</v>
      </c>
      <c r="I37" s="127">
        <f t="shared" si="8"/>
        <v>66</v>
      </c>
      <c r="J37" s="128" t="s">
        <v>15707</v>
      </c>
      <c r="K37" s="126" t="s">
        <v>15708</v>
      </c>
      <c r="L37" s="148" t="s">
        <v>15773</v>
      </c>
      <c r="M37" s="124"/>
      <c r="N37" s="130">
        <v>9.0</v>
      </c>
      <c r="O37" s="131">
        <v>1.1111111E7</v>
      </c>
      <c r="P37" s="132">
        <f t="shared" si="9"/>
        <v>99999999</v>
      </c>
      <c r="Q37" s="133"/>
      <c r="R37" s="124"/>
      <c r="S37" s="124"/>
      <c r="T37" s="124"/>
      <c r="U37" s="134"/>
      <c r="V37" s="134"/>
      <c r="W37" s="124"/>
      <c r="X37" s="124"/>
      <c r="Y37" s="124"/>
      <c r="Z37" s="124"/>
    </row>
    <row r="38">
      <c r="A38" s="123" t="s">
        <v>15774</v>
      </c>
      <c r="B38" s="124" t="s">
        <v>15775</v>
      </c>
      <c r="C38" s="124" t="s">
        <v>15711</v>
      </c>
      <c r="D38" s="124" t="s">
        <v>15712</v>
      </c>
      <c r="E38" s="124" t="s">
        <v>96</v>
      </c>
      <c r="F38" s="125">
        <v>37169.0</v>
      </c>
      <c r="G38" s="126" t="s">
        <v>15707</v>
      </c>
      <c r="H38" s="125">
        <v>37237.0</v>
      </c>
      <c r="I38" s="127">
        <f t="shared" si="8"/>
        <v>68</v>
      </c>
      <c r="J38" s="128" t="s">
        <v>15707</v>
      </c>
      <c r="K38" s="126" t="s">
        <v>15708</v>
      </c>
      <c r="L38" s="129" t="s">
        <v>15776</v>
      </c>
      <c r="M38" s="124" t="s">
        <v>15707</v>
      </c>
      <c r="N38" s="130">
        <v>16.0</v>
      </c>
      <c r="O38" s="131">
        <v>1.0E7</v>
      </c>
      <c r="P38" s="132">
        <f t="shared" si="9"/>
        <v>160000000</v>
      </c>
      <c r="Q38" s="133"/>
      <c r="R38" s="123"/>
      <c r="S38" s="124"/>
      <c r="T38" s="145">
        <v>330.0</v>
      </c>
      <c r="U38" s="134"/>
      <c r="V38" s="134"/>
      <c r="W38" s="124"/>
      <c r="X38" s="139">
        <v>38095.0</v>
      </c>
      <c r="Y38" s="124" t="s">
        <v>15777</v>
      </c>
    </row>
    <row r="39">
      <c r="A39" s="141" t="s">
        <v>15778</v>
      </c>
      <c r="B39" s="124"/>
      <c r="C39" s="124"/>
      <c r="D39" s="124" t="s">
        <v>96</v>
      </c>
      <c r="E39" s="124"/>
      <c r="F39" s="139"/>
      <c r="G39" s="126"/>
      <c r="H39" s="125"/>
      <c r="I39" s="127"/>
      <c r="J39" s="128"/>
      <c r="K39" s="126"/>
      <c r="L39" s="129"/>
      <c r="M39" s="124"/>
      <c r="N39" s="130"/>
      <c r="O39" s="145"/>
      <c r="P39" s="132"/>
      <c r="Q39" s="133"/>
      <c r="R39" s="124"/>
      <c r="S39" s="124"/>
      <c r="T39" s="124"/>
      <c r="U39" s="134"/>
      <c r="V39" s="134"/>
      <c r="W39" s="124"/>
      <c r="X39" s="124"/>
      <c r="Y39" s="124"/>
      <c r="Z39" s="124"/>
    </row>
    <row r="40">
      <c r="A40" s="123" t="s">
        <v>1702</v>
      </c>
      <c r="B40" s="124" t="s">
        <v>15779</v>
      </c>
      <c r="C40" s="124" t="s">
        <v>15711</v>
      </c>
      <c r="D40" s="124" t="s">
        <v>96</v>
      </c>
      <c r="E40" s="124" t="s">
        <v>96</v>
      </c>
      <c r="F40" s="139">
        <v>42807.0</v>
      </c>
      <c r="G40" s="126" t="s">
        <v>15707</v>
      </c>
      <c r="H40" s="125">
        <v>42832.0</v>
      </c>
      <c r="I40" s="127">
        <f>DATEDIF(F40,H40,"d")</f>
        <v>25</v>
      </c>
      <c r="J40" s="128" t="s">
        <v>15707</v>
      </c>
      <c r="K40" s="126" t="s">
        <v>15708</v>
      </c>
      <c r="L40" s="129" t="s">
        <v>15780</v>
      </c>
      <c r="M40" s="124" t="s">
        <v>15707</v>
      </c>
      <c r="N40" s="130">
        <v>17.0</v>
      </c>
      <c r="O40" s="145">
        <v>1.1E7</v>
      </c>
      <c r="P40" s="132">
        <f>N40*O40</f>
        <v>187000000</v>
      </c>
      <c r="Q40" s="133"/>
      <c r="R40" s="124"/>
      <c r="S40" s="124"/>
      <c r="T40" s="124"/>
      <c r="U40" s="134"/>
      <c r="V40" s="134"/>
      <c r="W40" s="124"/>
      <c r="X40" s="124"/>
      <c r="Y40" s="124"/>
      <c r="Z40" s="124"/>
    </row>
    <row r="41">
      <c r="A41" s="123" t="s">
        <v>10166</v>
      </c>
      <c r="B41" s="124" t="s">
        <v>15781</v>
      </c>
      <c r="C41" s="124" t="s">
        <v>15706</v>
      </c>
      <c r="D41" s="124" t="s">
        <v>15712</v>
      </c>
      <c r="E41" s="124" t="s">
        <v>15713</v>
      </c>
      <c r="F41" s="125">
        <v>42692.0</v>
      </c>
      <c r="G41" s="125">
        <v>43103.0</v>
      </c>
      <c r="H41" s="126" t="s">
        <v>15707</v>
      </c>
      <c r="I41" s="128" t="s">
        <v>15707</v>
      </c>
      <c r="J41" s="135">
        <f>DATEDIF(F41,G41,"d")</f>
        <v>411</v>
      </c>
      <c r="K41" s="126" t="s">
        <v>15708</v>
      </c>
      <c r="L41" s="129" t="str">
        <f>HYPERLINK("https://www.sec.gov/Archives/edgar/data/1637666/000119312516772401/d284454ds1.htm","https://www.sec.gov/Archives/edgar/data/1637666/000119312516772401/d284454ds1.htm")</f>
        <v>https://www.sec.gov/Archives/edgar/data/1637666/000119312516772401/d284454ds1.htm</v>
      </c>
      <c r="M41" s="124" t="s">
        <v>15782</v>
      </c>
      <c r="N41" s="136" t="s">
        <v>15707</v>
      </c>
      <c r="O41" s="137" t="s">
        <v>15707</v>
      </c>
      <c r="P41" s="132">
        <v>2.0E8</v>
      </c>
      <c r="Q41" s="132">
        <v>1.9E9</v>
      </c>
      <c r="R41" s="124"/>
      <c r="S41" s="124"/>
      <c r="T41" s="124"/>
      <c r="U41" s="134"/>
      <c r="V41" s="134"/>
      <c r="W41" s="124"/>
      <c r="X41" s="124"/>
      <c r="Y41" s="124"/>
      <c r="Z41" s="124"/>
    </row>
    <row r="42">
      <c r="A42" s="141" t="s">
        <v>1026</v>
      </c>
      <c r="B42" s="124" t="s">
        <v>15783</v>
      </c>
      <c r="C42" s="124" t="s">
        <v>15706</v>
      </c>
      <c r="D42" s="124" t="s">
        <v>96</v>
      </c>
      <c r="E42" s="124" t="s">
        <v>96</v>
      </c>
      <c r="F42" s="125">
        <v>41005.0</v>
      </c>
      <c r="G42" s="126" t="s">
        <v>15707</v>
      </c>
      <c r="H42" s="125">
        <v>41110.0</v>
      </c>
      <c r="I42" s="127">
        <f t="shared" ref="I42:I45" si="10">DATEDIF(F42,H42,"d")</f>
        <v>105</v>
      </c>
      <c r="J42" s="128" t="s">
        <v>15707</v>
      </c>
      <c r="K42" s="126" t="s">
        <v>15708</v>
      </c>
      <c r="L42" s="129" t="str">
        <f>HYPERLINK("https://www.sec.gov/Archives/edgar/data/1327567/000119312512153764/d318373ds1.htm","https://www.sec.gov/Archives/edgar/data/1327567/000119312512153764/d318373ds1.htm")</f>
        <v>https://www.sec.gov/Archives/edgar/data/1327567/000119312512153764/d318373ds1.htm</v>
      </c>
      <c r="M42" s="124" t="s">
        <v>15707</v>
      </c>
      <c r="N42" s="130">
        <v>42.0</v>
      </c>
      <c r="O42" s="131">
        <v>6200000.0</v>
      </c>
      <c r="P42" s="132">
        <f t="shared" ref="P42:P46" si="11">N42*O42</f>
        <v>260400000</v>
      </c>
      <c r="Q42" s="133"/>
      <c r="R42" s="123"/>
      <c r="S42" s="124"/>
      <c r="T42" s="124"/>
      <c r="U42" s="134"/>
      <c r="V42" s="134"/>
      <c r="W42" s="124"/>
      <c r="X42" s="123"/>
      <c r="Y42" s="124"/>
      <c r="Z42" s="124"/>
    </row>
    <row r="43">
      <c r="A43" s="124" t="s">
        <v>2881</v>
      </c>
      <c r="B43" s="124" t="s">
        <v>15784</v>
      </c>
      <c r="C43" s="124" t="s">
        <v>15706</v>
      </c>
      <c r="D43" s="124" t="s">
        <v>96</v>
      </c>
      <c r="E43" s="124" t="s">
        <v>96</v>
      </c>
      <c r="F43" s="125">
        <v>43700.0</v>
      </c>
      <c r="G43" s="125" t="s">
        <v>15707</v>
      </c>
      <c r="H43" s="125">
        <v>43727.0</v>
      </c>
      <c r="I43" s="127">
        <f t="shared" si="10"/>
        <v>27</v>
      </c>
      <c r="J43" s="128" t="s">
        <v>15707</v>
      </c>
      <c r="K43" s="126" t="s">
        <v>15708</v>
      </c>
      <c r="L43" s="129" t="s">
        <v>15785</v>
      </c>
      <c r="M43" s="124" t="s">
        <v>15707</v>
      </c>
      <c r="N43" s="130">
        <v>15.0</v>
      </c>
      <c r="O43" s="131">
        <v>1.25E7</v>
      </c>
      <c r="P43" s="132">
        <f t="shared" si="11"/>
        <v>187500000</v>
      </c>
      <c r="Q43" s="132">
        <v>1.16E9</v>
      </c>
      <c r="R43" s="124"/>
      <c r="S43" s="124"/>
      <c r="T43" s="124"/>
      <c r="U43" s="134"/>
      <c r="V43" s="134"/>
      <c r="W43" s="124"/>
      <c r="X43" s="124"/>
      <c r="Y43" s="124"/>
      <c r="Z43" s="124"/>
    </row>
    <row r="44">
      <c r="A44" s="123" t="s">
        <v>3330</v>
      </c>
      <c r="B44" s="124" t="s">
        <v>15786</v>
      </c>
      <c r="C44" s="124" t="s">
        <v>15711</v>
      </c>
      <c r="D44" s="124" t="s">
        <v>96</v>
      </c>
      <c r="E44" s="124" t="s">
        <v>96</v>
      </c>
      <c r="F44" s="125">
        <v>40891.0</v>
      </c>
      <c r="G44" s="126" t="s">
        <v>15707</v>
      </c>
      <c r="H44" s="125">
        <v>41019.0</v>
      </c>
      <c r="I44" s="127">
        <f t="shared" si="10"/>
        <v>128</v>
      </c>
      <c r="J44" s="128" t="s">
        <v>15707</v>
      </c>
      <c r="K44" s="126" t="s">
        <v>15708</v>
      </c>
      <c r="L44" s="129" t="str">
        <f>HYPERLINK("http://www.nasdaq.com/markets/ipos/filing.ashx?filingid=7918679","http://www.nasdaq.com/markets/ipos/filing.ashx?filingid=7918679")</f>
        <v>http://www.nasdaq.com/markets/ipos/filing.ashx?filingid=7918679</v>
      </c>
      <c r="M44" s="124" t="s">
        <v>15707</v>
      </c>
      <c r="N44" s="130">
        <v>13.0</v>
      </c>
      <c r="O44" s="131">
        <v>6329421.0</v>
      </c>
      <c r="P44" s="132">
        <f t="shared" si="11"/>
        <v>82282473</v>
      </c>
      <c r="Q44" s="133"/>
      <c r="R44" s="124"/>
      <c r="S44" s="124"/>
      <c r="T44" s="124"/>
      <c r="U44" s="134"/>
      <c r="V44" s="134"/>
      <c r="W44" s="124"/>
      <c r="X44" s="124"/>
      <c r="Y44" s="124"/>
      <c r="Z44" s="142" t="s">
        <v>15787</v>
      </c>
    </row>
    <row r="45">
      <c r="A45" s="123" t="s">
        <v>10893</v>
      </c>
      <c r="B45" s="124" t="s">
        <v>15788</v>
      </c>
      <c r="C45" s="124" t="s">
        <v>15711</v>
      </c>
      <c r="D45" s="124" t="s">
        <v>96</v>
      </c>
      <c r="E45" s="124" t="s">
        <v>96</v>
      </c>
      <c r="F45" s="125">
        <v>41068.0</v>
      </c>
      <c r="G45" s="126" t="s">
        <v>15707</v>
      </c>
      <c r="H45" s="125">
        <v>41180.0</v>
      </c>
      <c r="I45" s="127">
        <f t="shared" si="10"/>
        <v>112</v>
      </c>
      <c r="J45" s="128" t="s">
        <v>15707</v>
      </c>
      <c r="K45" s="126" t="s">
        <v>15708</v>
      </c>
      <c r="L45" s="129" t="str">
        <f>HYPERLINK("https://www.sec.gov/Archives/edgar/data/1107843/000119312512265366/d355355ds1.htm","https://www.sec.gov/Archives/edgar/data/1107843/000119312512265366/d355355ds1.htm")</f>
        <v>https://www.sec.gov/Archives/edgar/data/1107843/000119312512265366/d355355ds1.htm</v>
      </c>
      <c r="M45" s="124" t="s">
        <v>15707</v>
      </c>
      <c r="N45" s="130">
        <v>12.0</v>
      </c>
      <c r="O45" s="131">
        <v>7575000.0</v>
      </c>
      <c r="P45" s="132">
        <f t="shared" si="11"/>
        <v>90900000</v>
      </c>
      <c r="Q45" s="133"/>
      <c r="R45" s="124"/>
      <c r="S45" s="124"/>
      <c r="T45" s="124"/>
      <c r="U45" s="134"/>
      <c r="V45" s="134"/>
      <c r="W45" s="124"/>
      <c r="X45" s="124"/>
      <c r="Y45" s="124"/>
      <c r="Z45" s="124"/>
    </row>
    <row r="46">
      <c r="A46" s="123" t="s">
        <v>10981</v>
      </c>
      <c r="B46" s="124" t="s">
        <v>15789</v>
      </c>
      <c r="C46" s="124" t="s">
        <v>15711</v>
      </c>
      <c r="D46" s="124" t="s">
        <v>96</v>
      </c>
      <c r="E46" s="124" t="s">
        <v>96</v>
      </c>
      <c r="F46" s="125"/>
      <c r="G46" s="126" t="s">
        <v>15707</v>
      </c>
      <c r="H46" s="125">
        <v>36441.0</v>
      </c>
      <c r="I46" s="127"/>
      <c r="J46" s="128" t="s">
        <v>15707</v>
      </c>
      <c r="K46" s="126" t="s">
        <v>15708</v>
      </c>
      <c r="L46" s="123"/>
      <c r="M46" s="123" t="s">
        <v>15707</v>
      </c>
      <c r="N46" s="136"/>
      <c r="O46" s="137"/>
      <c r="P46" s="132">
        <f t="shared" si="11"/>
        <v>0</v>
      </c>
      <c r="Q46" s="133"/>
      <c r="R46" s="124"/>
      <c r="S46" s="124"/>
      <c r="T46" s="124"/>
      <c r="U46" s="134"/>
      <c r="V46" s="134"/>
      <c r="W46" s="124"/>
      <c r="X46" s="124"/>
      <c r="Y46" s="124"/>
      <c r="Z46" s="124"/>
    </row>
    <row r="47">
      <c r="A47" s="123" t="s">
        <v>3295</v>
      </c>
      <c r="B47" s="124" t="s">
        <v>15790</v>
      </c>
      <c r="C47" s="124" t="s">
        <v>15711</v>
      </c>
      <c r="D47" s="124" t="s">
        <v>96</v>
      </c>
      <c r="E47" s="124" t="s">
        <v>96</v>
      </c>
      <c r="F47" s="125">
        <v>42166.0</v>
      </c>
      <c r="G47" s="126" t="s">
        <v>15707</v>
      </c>
      <c r="H47" s="125">
        <v>42202.0</v>
      </c>
      <c r="I47" s="127">
        <f>DATEDIF(F47,H47,"d")</f>
        <v>36</v>
      </c>
      <c r="J47" s="128" t="s">
        <v>15707</v>
      </c>
      <c r="K47" s="126" t="s">
        <v>15708</v>
      </c>
      <c r="L47" s="129" t="str">
        <f>HYPERLINK("https://www.sec.gov/Archives/edgar/data/1560327/000119312515220243/d908531ds1.htm","https://www.sec.gov/Archives/edgar/data/1560327/000119312515220243/d908531ds1.htm")</f>
        <v>https://www.sec.gov/Archives/edgar/data/1560327/000119312515220243/d908531ds1.htm</v>
      </c>
      <c r="M47" s="124" t="s">
        <v>15707</v>
      </c>
      <c r="N47" s="130">
        <v>16.0</v>
      </c>
      <c r="O47" s="131">
        <v>6450000.0</v>
      </c>
      <c r="P47" s="132">
        <v>1.032E8</v>
      </c>
      <c r="Q47" s="133"/>
      <c r="R47" s="138"/>
      <c r="S47" s="124" t="s">
        <v>15791</v>
      </c>
      <c r="T47" s="145">
        <v>554.0</v>
      </c>
      <c r="U47" s="146">
        <v>2.3571E7</v>
      </c>
      <c r="V47" s="146">
        <v>-7682000.0</v>
      </c>
      <c r="W47" s="124"/>
      <c r="X47" s="124"/>
      <c r="Y47" s="124"/>
      <c r="Z47" s="124"/>
    </row>
    <row r="48">
      <c r="A48" s="123" t="s">
        <v>15792</v>
      </c>
      <c r="B48" s="124" t="s">
        <v>15707</v>
      </c>
      <c r="C48" s="124" t="s">
        <v>15711</v>
      </c>
      <c r="D48" s="124" t="s">
        <v>15712</v>
      </c>
      <c r="E48" s="124" t="s">
        <v>15713</v>
      </c>
      <c r="F48" s="125">
        <v>40371.0</v>
      </c>
      <c r="G48" s="125">
        <v>40984.0</v>
      </c>
      <c r="H48" s="126" t="s">
        <v>15707</v>
      </c>
      <c r="I48" s="128" t="s">
        <v>15707</v>
      </c>
      <c r="J48" s="135">
        <f>DATEDIF(F48,G48,"d")</f>
        <v>613</v>
      </c>
      <c r="K48" s="126" t="s">
        <v>15708</v>
      </c>
      <c r="L48" s="129" t="str">
        <f>HYPERLINK("https://www.sec.gov/Archives/edgar/data/1494037/000119312510220901/ds1a.htm","https://www.sec.gov/Archives/edgar/data/1494037/000119312510220901/ds1a.htm")</f>
        <v>https://www.sec.gov/Archives/edgar/data/1494037/000119312510220901/ds1a.htm</v>
      </c>
      <c r="M48" s="124" t="s">
        <v>15793</v>
      </c>
      <c r="N48" s="136" t="s">
        <v>15707</v>
      </c>
      <c r="O48" s="123" t="s">
        <v>15707</v>
      </c>
      <c r="P48" s="132">
        <v>3.0E8</v>
      </c>
      <c r="Q48" s="133"/>
      <c r="R48" s="124"/>
      <c r="S48" s="124"/>
      <c r="T48" s="124"/>
      <c r="U48" s="134"/>
      <c r="V48" s="134"/>
      <c r="W48" s="124"/>
      <c r="X48" s="123"/>
      <c r="Y48" s="124"/>
      <c r="Z48" s="124"/>
    </row>
    <row r="49">
      <c r="A49" s="123" t="s">
        <v>3343</v>
      </c>
      <c r="B49" s="124" t="s">
        <v>15794</v>
      </c>
      <c r="C49" s="123" t="s">
        <v>15706</v>
      </c>
      <c r="D49" s="123" t="s">
        <v>96</v>
      </c>
      <c r="E49" s="123" t="s">
        <v>96</v>
      </c>
      <c r="F49" s="139">
        <v>43028.0</v>
      </c>
      <c r="G49" s="126" t="s">
        <v>15707</v>
      </c>
      <c r="H49" s="125">
        <v>43059.0</v>
      </c>
      <c r="I49" s="127">
        <f t="shared" ref="I49:I50" si="12">DATEDIF(F49,H49,"d")</f>
        <v>31</v>
      </c>
      <c r="J49" s="128" t="s">
        <v>15707</v>
      </c>
      <c r="K49" s="126" t="s">
        <v>15708</v>
      </c>
      <c r="L49" s="129" t="s">
        <v>15795</v>
      </c>
      <c r="M49" s="123" t="s">
        <v>15707</v>
      </c>
      <c r="N49" s="130">
        <v>12.0</v>
      </c>
      <c r="O49" s="131">
        <v>2.0E7</v>
      </c>
      <c r="P49" s="132">
        <f t="shared" ref="P49:P50" si="13">N49*O49</f>
        <v>240000000</v>
      </c>
      <c r="Q49" s="132">
        <v>1.18E9</v>
      </c>
      <c r="R49" s="124"/>
      <c r="S49" s="124"/>
      <c r="T49" s="124"/>
      <c r="U49" s="134"/>
      <c r="V49" s="134"/>
      <c r="W49" s="124"/>
      <c r="X49" s="123"/>
      <c r="Y49" s="124"/>
      <c r="Z49" s="124"/>
    </row>
    <row r="50">
      <c r="A50" s="123" t="s">
        <v>15796</v>
      </c>
      <c r="B50" s="124" t="s">
        <v>15797</v>
      </c>
      <c r="C50" s="124" t="s">
        <v>15711</v>
      </c>
      <c r="D50" s="124" t="s">
        <v>96</v>
      </c>
      <c r="E50" s="124" t="s">
        <v>96</v>
      </c>
      <c r="F50" s="125">
        <v>42355.0</v>
      </c>
      <c r="G50" s="126" t="s">
        <v>15707</v>
      </c>
      <c r="H50" s="125">
        <v>42482.0</v>
      </c>
      <c r="I50" s="127">
        <f t="shared" si="12"/>
        <v>127</v>
      </c>
      <c r="J50" s="128" t="s">
        <v>15707</v>
      </c>
      <c r="K50" s="126" t="s">
        <v>15708</v>
      </c>
      <c r="L50" s="129" t="str">
        <f>HYPERLINK("https://www.sec.gov/Archives/edgar/data/1468666/000119312515406345/d934761ds1.htm","https://www.sec.gov/Archives/edgar/data/1468666/000119312515406345/d934761ds1.htm")</f>
        <v>https://www.sec.gov/Archives/edgar/data/1468666/000119312515406345/d934761ds1.htm</v>
      </c>
      <c r="M50" s="124" t="s">
        <v>15707</v>
      </c>
      <c r="N50" s="130">
        <v>14.0</v>
      </c>
      <c r="O50" s="131">
        <v>8000000.0</v>
      </c>
      <c r="P50" s="132">
        <f t="shared" si="13"/>
        <v>112000000</v>
      </c>
      <c r="Q50" s="133"/>
      <c r="R50" s="138"/>
      <c r="S50" s="124" t="s">
        <v>15798</v>
      </c>
      <c r="T50" s="124"/>
      <c r="U50" s="134"/>
      <c r="V50" s="134"/>
      <c r="W50" s="124"/>
      <c r="X50" s="124"/>
      <c r="Y50" s="124"/>
      <c r="Z50" s="124"/>
    </row>
    <row r="51">
      <c r="A51" s="142" t="s">
        <v>12610</v>
      </c>
      <c r="B51" s="124"/>
      <c r="C51" s="124"/>
      <c r="D51" s="124"/>
      <c r="E51" s="124"/>
      <c r="F51" s="125"/>
      <c r="G51" s="125"/>
      <c r="H51" s="125"/>
      <c r="I51" s="127"/>
      <c r="J51" s="128"/>
      <c r="K51" s="126"/>
      <c r="L51" s="129"/>
      <c r="M51" s="124"/>
      <c r="N51" s="130"/>
      <c r="O51" s="131"/>
      <c r="P51" s="132"/>
      <c r="Q51" s="133"/>
      <c r="R51" s="124"/>
      <c r="S51" s="124"/>
      <c r="T51" s="124"/>
      <c r="U51" s="134"/>
      <c r="V51" s="134"/>
      <c r="W51" s="124"/>
      <c r="X51" s="145"/>
      <c r="Y51" s="124"/>
      <c r="Z51" s="124"/>
    </row>
    <row r="52">
      <c r="A52" s="124" t="s">
        <v>13087</v>
      </c>
      <c r="B52" s="124" t="s">
        <v>15799</v>
      </c>
      <c r="C52" s="124" t="s">
        <v>15711</v>
      </c>
      <c r="D52" s="124" t="s">
        <v>15712</v>
      </c>
      <c r="E52" s="124" t="s">
        <v>96</v>
      </c>
      <c r="F52" s="125">
        <v>36399.0</v>
      </c>
      <c r="G52" s="125" t="s">
        <v>15707</v>
      </c>
      <c r="H52" s="125">
        <v>36475.0</v>
      </c>
      <c r="I52" s="127">
        <f t="shared" ref="I52:I55" si="14">DATEDIF(F52,H52,"d")</f>
        <v>76</v>
      </c>
      <c r="J52" s="128" t="s">
        <v>15707</v>
      </c>
      <c r="K52" s="126" t="s">
        <v>15708</v>
      </c>
      <c r="L52" s="129" t="s">
        <v>15800</v>
      </c>
      <c r="M52" s="124" t="s">
        <v>15707</v>
      </c>
      <c r="N52" s="130">
        <v>14.0</v>
      </c>
      <c r="O52" s="131">
        <v>4000000.0</v>
      </c>
      <c r="P52" s="132">
        <f>N52*O52</f>
        <v>56000000</v>
      </c>
      <c r="Q52" s="133"/>
      <c r="R52" s="124"/>
      <c r="S52" s="124"/>
      <c r="T52" s="124"/>
      <c r="U52" s="134"/>
      <c r="V52" s="134"/>
      <c r="W52" s="124"/>
      <c r="X52" s="145">
        <v>2010.0</v>
      </c>
      <c r="Y52" s="124" t="s">
        <v>15801</v>
      </c>
      <c r="Z52" s="124" t="s">
        <v>15802</v>
      </c>
    </row>
    <row r="53">
      <c r="A53" s="123" t="s">
        <v>12762</v>
      </c>
      <c r="B53" s="124" t="s">
        <v>15803</v>
      </c>
      <c r="C53" s="124" t="s">
        <v>15716</v>
      </c>
      <c r="D53" s="124" t="s">
        <v>96</v>
      </c>
      <c r="E53" s="124" t="s">
        <v>96</v>
      </c>
      <c r="F53" s="125">
        <v>42158.0</v>
      </c>
      <c r="G53" s="126" t="s">
        <v>15707</v>
      </c>
      <c r="H53" s="125">
        <v>42186.0</v>
      </c>
      <c r="I53" s="127">
        <f t="shared" si="14"/>
        <v>28</v>
      </c>
      <c r="J53" s="128" t="s">
        <v>15707</v>
      </c>
      <c r="K53" s="126" t="s">
        <v>15708</v>
      </c>
      <c r="L53" s="123"/>
      <c r="M53" s="124" t="s">
        <v>15707</v>
      </c>
      <c r="N53" s="130">
        <v>2.25</v>
      </c>
      <c r="O53" s="131">
        <v>1.5652174E8</v>
      </c>
      <c r="P53" s="132">
        <v>1.25E8</v>
      </c>
      <c r="Q53" s="132">
        <v>1.6E9</v>
      </c>
      <c r="R53" s="138"/>
      <c r="S53" s="124"/>
      <c r="T53" s="124"/>
      <c r="U53" s="134"/>
      <c r="V53" s="134"/>
      <c r="W53" s="124"/>
      <c r="X53" s="124"/>
      <c r="Y53" s="124"/>
      <c r="Z53" s="124"/>
    </row>
    <row r="54">
      <c r="A54" s="123" t="s">
        <v>8234</v>
      </c>
      <c r="B54" s="124" t="s">
        <v>15804</v>
      </c>
      <c r="C54" s="124" t="s">
        <v>15711</v>
      </c>
      <c r="D54" s="124" t="s">
        <v>96</v>
      </c>
      <c r="E54" s="124" t="s">
        <v>96</v>
      </c>
      <c r="F54" s="125">
        <v>32647.0</v>
      </c>
      <c r="G54" s="125" t="s">
        <v>15707</v>
      </c>
      <c r="H54" s="125">
        <v>32682.0</v>
      </c>
      <c r="I54" s="127">
        <f t="shared" si="14"/>
        <v>35</v>
      </c>
      <c r="J54" s="128" t="s">
        <v>15707</v>
      </c>
      <c r="K54" s="126" t="s">
        <v>935</v>
      </c>
      <c r="L54" s="124"/>
      <c r="M54" s="124" t="s">
        <v>15707</v>
      </c>
      <c r="N54" s="136"/>
      <c r="O54" s="137"/>
      <c r="P54" s="132">
        <f t="shared" ref="P54:P55" si="15">N54*O54</f>
        <v>0</v>
      </c>
      <c r="Q54" s="133"/>
      <c r="R54" s="124"/>
      <c r="S54" s="124"/>
      <c r="T54" s="124"/>
      <c r="U54" s="134"/>
      <c r="V54" s="134"/>
      <c r="W54" s="124"/>
      <c r="X54" s="124"/>
      <c r="Y54" s="124"/>
      <c r="Z54" s="124"/>
    </row>
    <row r="55">
      <c r="A55" s="124" t="s">
        <v>13647</v>
      </c>
      <c r="B55" s="124" t="s">
        <v>15805</v>
      </c>
      <c r="C55" s="124" t="s">
        <v>15711</v>
      </c>
      <c r="D55" s="124" t="s">
        <v>96</v>
      </c>
      <c r="E55" s="124" t="s">
        <v>96</v>
      </c>
      <c r="F55" s="125">
        <v>43280.0</v>
      </c>
      <c r="G55" s="125" t="s">
        <v>15707</v>
      </c>
      <c r="H55" s="125">
        <v>43307.0</v>
      </c>
      <c r="I55" s="127">
        <f t="shared" si="14"/>
        <v>27</v>
      </c>
      <c r="J55" s="128" t="s">
        <v>15707</v>
      </c>
      <c r="K55" s="126" t="s">
        <v>15708</v>
      </c>
      <c r="L55" s="124"/>
      <c r="M55" s="124"/>
      <c r="N55" s="130">
        <v>23.0</v>
      </c>
      <c r="O55" s="131">
        <v>1.09E7</v>
      </c>
      <c r="P55" s="132">
        <f t="shared" si="15"/>
        <v>250700000</v>
      </c>
      <c r="Q55" s="133"/>
      <c r="R55" s="124"/>
      <c r="S55" s="124"/>
      <c r="T55" s="145">
        <v>1054.0</v>
      </c>
      <c r="U55" s="146">
        <v>5.9107E7</v>
      </c>
      <c r="V55" s="146">
        <v>-1.5888E7</v>
      </c>
      <c r="W55" s="124"/>
      <c r="X55" s="124"/>
      <c r="Y55" s="124"/>
      <c r="Z55" s="124"/>
    </row>
    <row r="56">
      <c r="A56" s="123" t="s">
        <v>14367</v>
      </c>
      <c r="B56" s="124" t="s">
        <v>15707</v>
      </c>
      <c r="C56" s="124" t="s">
        <v>15711</v>
      </c>
      <c r="D56" s="124" t="s">
        <v>15712</v>
      </c>
      <c r="E56" s="124" t="s">
        <v>15713</v>
      </c>
      <c r="F56" s="125">
        <v>40326.0</v>
      </c>
      <c r="G56" s="125">
        <v>40701.0</v>
      </c>
      <c r="H56" s="126" t="s">
        <v>15707</v>
      </c>
      <c r="I56" s="149" t="s">
        <v>15707</v>
      </c>
      <c r="J56" s="135">
        <f t="shared" ref="J56:J57" si="16">DATEDIF(F56,G56,"d")</f>
        <v>375</v>
      </c>
      <c r="K56" s="126" t="s">
        <v>15708</v>
      </c>
      <c r="L56" s="129" t="str">
        <f>HYPERLINK("https://www.sec.gov/Archives/edgar/data/1107895/000095013010001225/ds1.htm","https://www.sec.gov/Archives/edgar/data/1107895/000095013010001225/ds1.htm")</f>
        <v>https://www.sec.gov/Archives/edgar/data/1107895/000095013010001225/ds1.htm</v>
      </c>
      <c r="M56" s="124" t="s">
        <v>15720</v>
      </c>
      <c r="N56" s="136" t="s">
        <v>15707</v>
      </c>
      <c r="O56" s="123" t="s">
        <v>15707</v>
      </c>
      <c r="P56" s="132">
        <v>8.625E7</v>
      </c>
      <c r="Q56" s="133"/>
      <c r="R56" s="124"/>
      <c r="S56" s="124"/>
      <c r="T56" s="124"/>
      <c r="U56" s="134"/>
      <c r="V56" s="134"/>
      <c r="W56" s="124"/>
      <c r="X56" s="124"/>
      <c r="Y56" s="124"/>
      <c r="Z56" s="124"/>
    </row>
    <row r="57">
      <c r="A57" s="123" t="s">
        <v>14558</v>
      </c>
      <c r="B57" s="124" t="s">
        <v>15707</v>
      </c>
      <c r="C57" s="124" t="s">
        <v>15711</v>
      </c>
      <c r="D57" s="124" t="s">
        <v>15712</v>
      </c>
      <c r="E57" s="124" t="s">
        <v>15713</v>
      </c>
      <c r="F57" s="125">
        <v>40645.0</v>
      </c>
      <c r="G57" s="125">
        <v>41761.0</v>
      </c>
      <c r="H57" s="126" t="s">
        <v>15707</v>
      </c>
      <c r="I57" s="149" t="s">
        <v>15707</v>
      </c>
      <c r="J57" s="135">
        <f t="shared" si="16"/>
        <v>1116</v>
      </c>
      <c r="K57" s="126" t="s">
        <v>15708</v>
      </c>
      <c r="L57" s="129" t="str">
        <f>HYPERLINK("http://www.nasdaq.com/markets/ipos/filing.ashx?filingid=7527077","http://www.nasdaq.com/markets/ipos/filing.ashx?filingid=7527077")</f>
        <v>http://www.nasdaq.com/markets/ipos/filing.ashx?filingid=7527077</v>
      </c>
      <c r="M57" s="124" t="s">
        <v>15806</v>
      </c>
      <c r="N57" s="136" t="s">
        <v>15707</v>
      </c>
      <c r="O57" s="123" t="s">
        <v>15707</v>
      </c>
      <c r="P57" s="132">
        <v>1.221875E8</v>
      </c>
      <c r="Q57" s="133"/>
      <c r="R57" s="123"/>
      <c r="S57" s="124"/>
      <c r="T57" s="124"/>
      <c r="U57" s="134"/>
      <c r="V57" s="134"/>
      <c r="W57" s="124"/>
      <c r="X57" s="124"/>
      <c r="Y57" s="124"/>
      <c r="Z57" s="124"/>
    </row>
    <row r="58">
      <c r="A58" s="124" t="s">
        <v>15807</v>
      </c>
      <c r="B58" s="124" t="s">
        <v>15808</v>
      </c>
      <c r="C58" s="124" t="s">
        <v>15768</v>
      </c>
      <c r="D58" s="124" t="s">
        <v>96</v>
      </c>
      <c r="E58" s="124" t="s">
        <v>96</v>
      </c>
      <c r="F58" s="125"/>
      <c r="G58" s="126" t="s">
        <v>15707</v>
      </c>
      <c r="H58" s="125"/>
      <c r="I58" s="127"/>
      <c r="J58" s="128" t="s">
        <v>15707</v>
      </c>
      <c r="K58" s="126"/>
      <c r="L58" s="124"/>
      <c r="M58" s="124"/>
      <c r="N58" s="136"/>
      <c r="O58" s="137"/>
      <c r="P58" s="133"/>
      <c r="Q58" s="133"/>
      <c r="R58" s="124"/>
      <c r="S58" s="124"/>
      <c r="T58" s="124"/>
      <c r="U58" s="134"/>
      <c r="V58" s="134"/>
      <c r="W58" s="124"/>
      <c r="X58" s="124"/>
      <c r="Y58" s="124"/>
      <c r="Z58" s="124"/>
    </row>
    <row r="59">
      <c r="A59" s="123" t="s">
        <v>14867</v>
      </c>
      <c r="B59" s="124" t="s">
        <v>15707</v>
      </c>
      <c r="C59" s="124" t="s">
        <v>15711</v>
      </c>
      <c r="D59" s="124" t="s">
        <v>15712</v>
      </c>
      <c r="E59" s="124" t="s">
        <v>15713</v>
      </c>
      <c r="F59" s="125">
        <v>42065.0</v>
      </c>
      <c r="G59" s="125">
        <v>42801.0</v>
      </c>
      <c r="H59" s="126" t="s">
        <v>15707</v>
      </c>
      <c r="I59" s="149" t="s">
        <v>15707</v>
      </c>
      <c r="J59" s="135">
        <f>DATEDIF(F59,G59,"d")</f>
        <v>736</v>
      </c>
      <c r="K59" s="126" t="s">
        <v>15729</v>
      </c>
      <c r="L59" s="123" t="s">
        <v>15707</v>
      </c>
      <c r="M59" s="124" t="s">
        <v>15809</v>
      </c>
      <c r="N59" s="136" t="s">
        <v>15707</v>
      </c>
      <c r="O59" s="123" t="s">
        <v>15707</v>
      </c>
      <c r="P59" s="132">
        <v>1.25E8</v>
      </c>
      <c r="Q59" s="133"/>
      <c r="R59" s="123"/>
      <c r="S59" s="124"/>
      <c r="T59" s="124"/>
      <c r="U59" s="134"/>
      <c r="V59" s="134"/>
      <c r="W59" s="124"/>
      <c r="X59" s="124"/>
      <c r="Y59" s="124"/>
      <c r="Z59" s="124"/>
    </row>
    <row r="60">
      <c r="A60" s="124" t="s">
        <v>15810</v>
      </c>
      <c r="B60" s="124" t="s">
        <v>15811</v>
      </c>
      <c r="C60" s="124" t="s">
        <v>15761</v>
      </c>
      <c r="D60" s="124" t="s">
        <v>96</v>
      </c>
      <c r="E60" s="124" t="s">
        <v>96</v>
      </c>
      <c r="F60" s="125"/>
      <c r="G60" s="126" t="s">
        <v>15707</v>
      </c>
      <c r="H60" s="125"/>
      <c r="I60" s="127"/>
      <c r="J60" s="128" t="s">
        <v>15707</v>
      </c>
      <c r="K60" s="126"/>
      <c r="L60" s="124"/>
      <c r="M60" s="124"/>
      <c r="N60" s="136"/>
      <c r="O60" s="137"/>
      <c r="P60" s="133"/>
      <c r="Q60" s="133"/>
      <c r="R60" s="124"/>
      <c r="S60" s="124"/>
      <c r="T60" s="124"/>
      <c r="U60" s="134"/>
      <c r="V60" s="134"/>
      <c r="W60" s="124"/>
      <c r="X60" s="124"/>
      <c r="Y60" s="124"/>
      <c r="Z60" s="124"/>
    </row>
    <row r="61">
      <c r="A61" s="123" t="s">
        <v>14616</v>
      </c>
      <c r="B61" s="124"/>
      <c r="C61" s="124"/>
      <c r="D61" s="124" t="s">
        <v>96</v>
      </c>
      <c r="E61" s="124"/>
      <c r="F61" s="125"/>
      <c r="G61" s="125"/>
      <c r="H61" s="125"/>
      <c r="I61" s="127"/>
      <c r="J61" s="127"/>
      <c r="K61" s="126"/>
      <c r="L61" s="124"/>
      <c r="M61" s="123"/>
      <c r="N61" s="136"/>
      <c r="O61" s="137"/>
      <c r="P61" s="133"/>
      <c r="Q61" s="133"/>
      <c r="R61" s="124"/>
      <c r="S61" s="124"/>
      <c r="T61" s="124"/>
      <c r="U61" s="134"/>
      <c r="V61" s="134"/>
      <c r="W61" s="124"/>
      <c r="X61" s="124"/>
      <c r="Y61" s="124"/>
      <c r="Z61" s="124"/>
    </row>
    <row r="62">
      <c r="A62" s="123" t="s">
        <v>15812</v>
      </c>
      <c r="B62" s="124" t="s">
        <v>15813</v>
      </c>
      <c r="C62" s="124" t="s">
        <v>15711</v>
      </c>
      <c r="D62" s="124" t="s">
        <v>15712</v>
      </c>
      <c r="E62" s="124" t="s">
        <v>15702</v>
      </c>
      <c r="F62" s="125">
        <v>36612.0</v>
      </c>
      <c r="G62" s="125" t="s">
        <v>15707</v>
      </c>
      <c r="H62" s="125">
        <v>36613.0</v>
      </c>
      <c r="I62" s="127">
        <f>DATEDIF(F62,H62,"d")</f>
        <v>1</v>
      </c>
      <c r="J62" s="128" t="s">
        <v>15707</v>
      </c>
      <c r="K62" s="126" t="s">
        <v>15708</v>
      </c>
      <c r="L62" s="129" t="s">
        <v>15814</v>
      </c>
      <c r="M62" s="123" t="s">
        <v>15707</v>
      </c>
      <c r="N62" s="130">
        <v>18.0</v>
      </c>
      <c r="O62" s="131">
        <v>4000000.0</v>
      </c>
      <c r="P62" s="132">
        <f>N62*O62</f>
        <v>72000000</v>
      </c>
      <c r="Q62" s="133"/>
      <c r="R62" s="124"/>
      <c r="S62" s="124"/>
      <c r="T62" s="124"/>
      <c r="U62" s="134"/>
      <c r="V62" s="134"/>
      <c r="W62" s="124"/>
      <c r="X62" s="145">
        <v>2013.0</v>
      </c>
      <c r="Y62" s="140" t="s">
        <v>15815</v>
      </c>
      <c r="Z62" s="124" t="s">
        <v>15816</v>
      </c>
    </row>
    <row r="63">
      <c r="A63" s="124" t="s">
        <v>14970</v>
      </c>
      <c r="B63" s="124"/>
      <c r="C63" s="124"/>
      <c r="D63" s="124" t="s">
        <v>96</v>
      </c>
      <c r="E63" s="124"/>
      <c r="F63" s="125"/>
      <c r="G63" s="125"/>
      <c r="H63" s="125"/>
      <c r="I63" s="127"/>
      <c r="J63" s="127"/>
      <c r="K63" s="126"/>
      <c r="L63" s="124"/>
      <c r="M63" s="124"/>
      <c r="N63" s="136"/>
      <c r="O63" s="137"/>
      <c r="P63" s="133"/>
      <c r="Q63" s="133"/>
      <c r="R63" s="124"/>
      <c r="S63" s="124"/>
      <c r="T63" s="124"/>
      <c r="U63" s="134"/>
      <c r="V63" s="134"/>
      <c r="W63" s="124"/>
      <c r="X63" s="124"/>
      <c r="Y63" s="124"/>
      <c r="Z63" s="124"/>
    </row>
    <row r="64">
      <c r="A64" s="124" t="s">
        <v>14985</v>
      </c>
      <c r="B64" s="124"/>
      <c r="C64" s="124"/>
      <c r="D64" s="124" t="s">
        <v>96</v>
      </c>
      <c r="E64" s="124"/>
      <c r="F64" s="125"/>
      <c r="G64" s="125"/>
      <c r="H64" s="125"/>
      <c r="I64" s="127"/>
      <c r="J64" s="127"/>
      <c r="K64" s="126"/>
      <c r="L64" s="124"/>
      <c r="M64" s="124"/>
      <c r="N64" s="136"/>
      <c r="O64" s="137"/>
      <c r="P64" s="133"/>
      <c r="Q64" s="133"/>
      <c r="R64" s="124"/>
      <c r="S64" s="124"/>
      <c r="T64" s="124"/>
      <c r="U64" s="134"/>
      <c r="V64" s="134"/>
      <c r="W64" s="124"/>
      <c r="X64" s="124"/>
      <c r="Y64" s="124"/>
      <c r="Z64" s="124"/>
    </row>
    <row r="65">
      <c r="A65" s="123" t="s">
        <v>3361</v>
      </c>
      <c r="B65" s="124" t="s">
        <v>15817</v>
      </c>
      <c r="C65" s="124" t="s">
        <v>15711</v>
      </c>
      <c r="D65" s="124" t="s">
        <v>96</v>
      </c>
      <c r="E65" s="123" t="s">
        <v>96</v>
      </c>
      <c r="F65" s="125">
        <v>43147.0</v>
      </c>
      <c r="G65" s="125" t="s">
        <v>15707</v>
      </c>
      <c r="H65" s="125">
        <v>43175.0</v>
      </c>
      <c r="I65" s="127">
        <f>DATEDIF(F65,H65,"d")</f>
        <v>28</v>
      </c>
      <c r="J65" s="128" t="s">
        <v>15707</v>
      </c>
      <c r="K65" s="126" t="s">
        <v>15729</v>
      </c>
      <c r="L65" s="129" t="s">
        <v>15818</v>
      </c>
      <c r="M65" s="124" t="s">
        <v>15707</v>
      </c>
      <c r="N65" s="130">
        <v>16.0</v>
      </c>
      <c r="O65" s="150">
        <v>1.2E7</v>
      </c>
      <c r="P65" s="132">
        <f>N65*O65</f>
        <v>192000000</v>
      </c>
      <c r="Q65" s="132">
        <v>2.5E9</v>
      </c>
      <c r="R65" s="124"/>
      <c r="S65" s="124"/>
      <c r="T65" s="145">
        <v>950.0</v>
      </c>
      <c r="U65" s="134"/>
      <c r="V65" s="134"/>
      <c r="W65" s="124"/>
      <c r="X65" s="124"/>
      <c r="Y65" s="124"/>
      <c r="Z65" s="124"/>
    </row>
  </sheetData>
  <hyperlinks>
    <hyperlink r:id="rId1" ref="L2"/>
    <hyperlink r:id="rId2" ref="L10"/>
    <hyperlink r:id="rId3" ref="L16"/>
    <hyperlink r:id="rId4" ref="L25"/>
    <hyperlink r:id="rId5" ref="L32"/>
    <hyperlink r:id="rId6" ref="L36"/>
    <hyperlink r:id="rId7" ref="L37"/>
    <hyperlink r:id="rId8" ref="L38"/>
    <hyperlink r:id="rId9" ref="L40"/>
    <hyperlink r:id="rId10" ref="L43"/>
    <hyperlink r:id="rId11" ref="L49"/>
    <hyperlink r:id="rId12" ref="L52"/>
    <hyperlink r:id="rId13" ref="L62"/>
    <hyperlink r:id="rId14" ref="L65"/>
  </hyperlinks>
  <drawing r:id="rId15"/>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1.22" defaultRowHeight="15.0"/>
  <cols>
    <col customWidth="1" min="1" max="1" width="14.89"/>
    <col customWidth="1" min="2" max="2" width="14.33"/>
    <col customWidth="1" min="3" max="3" width="29.89"/>
    <col customWidth="1" min="4" max="4" width="19.33"/>
    <col customWidth="1" min="5" max="5" width="19.11"/>
    <col customWidth="1" min="6" max="6" width="17.78"/>
    <col customWidth="1" min="7" max="7" width="9.11"/>
    <col customWidth="1" min="8" max="8" width="36.33"/>
    <col customWidth="1" min="9" max="9" width="39.89"/>
  </cols>
  <sheetData>
    <row r="1" ht="34.5" customHeight="1">
      <c r="A1" s="1" t="s">
        <v>63</v>
      </c>
      <c r="B1" s="1" t="s">
        <v>70</v>
      </c>
      <c r="C1" s="151" t="s">
        <v>15819</v>
      </c>
      <c r="D1" s="152" t="s">
        <v>15820</v>
      </c>
      <c r="E1" s="152" t="s">
        <v>15821</v>
      </c>
      <c r="F1" s="153" t="s">
        <v>15822</v>
      </c>
      <c r="G1" s="154" t="s">
        <v>15823</v>
      </c>
      <c r="H1" s="155" t="s">
        <v>15824</v>
      </c>
      <c r="I1" s="156" t="s">
        <v>15825</v>
      </c>
    </row>
    <row r="2" ht="19.5" customHeight="1">
      <c r="A2" s="101" t="s">
        <v>102</v>
      </c>
      <c r="B2" s="96" t="str">
        <f>VLOOKUP(A2,company_data!$A$2:$H$2051,8,FALSE)</f>
        <v>https://cyel.ch/</v>
      </c>
      <c r="C2" s="157" t="s">
        <v>15826</v>
      </c>
      <c r="D2" s="158" t="s">
        <v>5</v>
      </c>
      <c r="E2" s="158" t="s">
        <v>15827</v>
      </c>
      <c r="F2" s="101"/>
      <c r="G2" s="159"/>
      <c r="H2" s="160" t="s">
        <v>15828</v>
      </c>
      <c r="I2" s="160" t="s">
        <v>15829</v>
      </c>
    </row>
    <row r="3" ht="19.5" customHeight="1">
      <c r="A3" s="97" t="s">
        <v>113</v>
      </c>
      <c r="B3" s="96" t="str">
        <f>VLOOKUP(A3,company_data!$A$2:$H$2051,8,FALSE)</f>
        <v>https://www.1e.com/</v>
      </c>
      <c r="C3" s="158" t="s">
        <v>15830</v>
      </c>
      <c r="D3" s="158" t="s">
        <v>16</v>
      </c>
      <c r="E3" s="158" t="s">
        <v>15831</v>
      </c>
      <c r="F3" s="101"/>
      <c r="G3" s="159"/>
      <c r="H3" s="161"/>
      <c r="I3" s="160"/>
    </row>
    <row r="4" ht="19.5" customHeight="1">
      <c r="A4" s="101" t="s">
        <v>113</v>
      </c>
      <c r="B4" s="96" t="str">
        <f>VLOOKUP(A4,company_data!$A$2:$H$2051,8,FALSE)</f>
        <v>https://www.1e.com/</v>
      </c>
      <c r="C4" s="158" t="s">
        <v>15832</v>
      </c>
      <c r="D4" s="158" t="s">
        <v>57</v>
      </c>
      <c r="E4" s="158" t="s">
        <v>15833</v>
      </c>
      <c r="F4" s="101"/>
      <c r="G4" s="159"/>
      <c r="H4" s="161" t="s">
        <v>15834</v>
      </c>
      <c r="I4" s="161"/>
    </row>
    <row r="5" ht="19.5" customHeight="1">
      <c r="A5" s="101" t="s">
        <v>113</v>
      </c>
      <c r="B5" s="96" t="str">
        <f>VLOOKUP(A5,company_data!$A$2:$H$2051,8,FALSE)</f>
        <v>https://www.1e.com/</v>
      </c>
      <c r="C5" s="157" t="s">
        <v>15835</v>
      </c>
      <c r="D5" s="158" t="s">
        <v>39</v>
      </c>
      <c r="E5" s="158" t="s">
        <v>15836</v>
      </c>
      <c r="F5" s="101"/>
      <c r="G5" s="159"/>
      <c r="H5" s="161" t="s">
        <v>15837</v>
      </c>
      <c r="I5" s="160" t="s">
        <v>15838</v>
      </c>
    </row>
    <row r="6" ht="19.5" customHeight="1">
      <c r="A6" s="101" t="s">
        <v>122</v>
      </c>
      <c r="B6" s="96" t="str">
        <f>VLOOKUP(A6,company_data!$A$2:$H$2051,8,FALSE)</f>
        <v>https://1password.com/</v>
      </c>
      <c r="C6" s="157" t="s">
        <v>15839</v>
      </c>
      <c r="D6" s="157" t="s">
        <v>6</v>
      </c>
      <c r="E6" s="157" t="s">
        <v>15840</v>
      </c>
      <c r="F6" s="97" t="s">
        <v>15841</v>
      </c>
      <c r="G6" s="159"/>
      <c r="H6" s="161" t="s">
        <v>15842</v>
      </c>
      <c r="I6" s="161"/>
    </row>
    <row r="7" ht="19.5" customHeight="1">
      <c r="A7" s="101" t="s">
        <v>136</v>
      </c>
      <c r="B7" s="96" t="str">
        <f>VLOOKUP(A7,company_data!$A$2:$H$2051,8,FALSE)</f>
        <v>https://www.2-sec.com/</v>
      </c>
      <c r="C7" s="158" t="s">
        <v>15843</v>
      </c>
      <c r="D7" s="158" t="s">
        <v>5</v>
      </c>
      <c r="E7" s="158" t="s">
        <v>15</v>
      </c>
      <c r="F7" s="101"/>
      <c r="G7" s="159"/>
      <c r="H7" s="161"/>
      <c r="I7" s="161"/>
    </row>
    <row r="8" ht="19.5" customHeight="1">
      <c r="A8" s="101" t="s">
        <v>136</v>
      </c>
      <c r="B8" s="96" t="str">
        <f>VLOOKUP(A8,company_data!$A$2:$H$2051,8,FALSE)</f>
        <v>https://www.2-sec.com/</v>
      </c>
      <c r="C8" s="158" t="s">
        <v>15844</v>
      </c>
      <c r="D8" s="158" t="s">
        <v>5</v>
      </c>
      <c r="E8" s="158" t="s">
        <v>15845</v>
      </c>
      <c r="F8" s="101"/>
      <c r="G8" s="159"/>
      <c r="H8" s="161"/>
      <c r="I8" s="161"/>
    </row>
    <row r="9" ht="19.5" customHeight="1">
      <c r="A9" s="101" t="s">
        <v>136</v>
      </c>
      <c r="B9" s="96" t="str">
        <f>VLOOKUP(A9,company_data!$A$2:$H$2051,8,FALSE)</f>
        <v>https://www.2-sec.com/</v>
      </c>
      <c r="C9" s="157" t="s">
        <v>32</v>
      </c>
      <c r="D9" s="158" t="s">
        <v>5</v>
      </c>
      <c r="E9" s="158" t="s">
        <v>15831</v>
      </c>
      <c r="F9" s="101"/>
      <c r="G9" s="159"/>
      <c r="H9" s="161" t="s">
        <v>15846</v>
      </c>
      <c r="I9" s="161"/>
    </row>
    <row r="10" ht="19.5" customHeight="1">
      <c r="A10" s="101" t="s">
        <v>136</v>
      </c>
      <c r="B10" s="96" t="str">
        <f>VLOOKUP(A10,company_data!$A$2:$H$2051,8,FALSE)</f>
        <v>https://www.2-sec.com/</v>
      </c>
      <c r="C10" s="157" t="s">
        <v>15847</v>
      </c>
      <c r="D10" s="157" t="s">
        <v>11</v>
      </c>
      <c r="E10" s="158" t="s">
        <v>15848</v>
      </c>
      <c r="F10" s="101"/>
      <c r="G10" s="159"/>
      <c r="H10" s="161" t="s">
        <v>15849</v>
      </c>
      <c r="I10" s="161"/>
    </row>
    <row r="11" ht="19.5" customHeight="1">
      <c r="A11" s="101" t="s">
        <v>136</v>
      </c>
      <c r="B11" s="96" t="str">
        <f>VLOOKUP(A11,company_data!$A$2:$H$2051,8,FALSE)</f>
        <v>https://www.2-sec.com/</v>
      </c>
      <c r="C11" s="158" t="s">
        <v>15850</v>
      </c>
      <c r="D11" s="158" t="s">
        <v>5</v>
      </c>
      <c r="E11" s="158" t="s">
        <v>15851</v>
      </c>
      <c r="F11" s="101"/>
      <c r="G11" s="159"/>
      <c r="H11" s="161"/>
      <c r="I11" s="161"/>
    </row>
    <row r="12" ht="19.5" customHeight="1">
      <c r="A12" s="101" t="s">
        <v>136</v>
      </c>
      <c r="B12" s="96" t="str">
        <f>VLOOKUP(A12,company_data!$A$2:$H$2051,8,FALSE)</f>
        <v>https://www.2-sec.com/</v>
      </c>
      <c r="C12" s="158" t="s">
        <v>15852</v>
      </c>
      <c r="D12" s="158" t="s">
        <v>5</v>
      </c>
      <c r="E12" s="158" t="s">
        <v>33</v>
      </c>
      <c r="F12" s="97" t="s">
        <v>15853</v>
      </c>
      <c r="G12" s="159"/>
      <c r="H12" s="161"/>
      <c r="I12" s="161"/>
    </row>
    <row r="13" ht="19.5" customHeight="1">
      <c r="A13" s="101" t="s">
        <v>136</v>
      </c>
      <c r="B13" s="96" t="str">
        <f>VLOOKUP(A13,company_data!$A$2:$H$2051,8,FALSE)</f>
        <v>https://www.2-sec.com/</v>
      </c>
      <c r="C13" s="158" t="s">
        <v>15854</v>
      </c>
      <c r="D13" s="158" t="s">
        <v>5</v>
      </c>
      <c r="E13" s="158" t="s">
        <v>44</v>
      </c>
      <c r="F13" s="101"/>
      <c r="G13" s="159"/>
      <c r="H13" s="161"/>
      <c r="I13" s="161"/>
    </row>
    <row r="14" ht="19.5" customHeight="1">
      <c r="A14" s="101" t="s">
        <v>136</v>
      </c>
      <c r="B14" s="96" t="str">
        <f>VLOOKUP(A14,company_data!$A$2:$H$2051,8,FALSE)</f>
        <v>https://www.2-sec.com/</v>
      </c>
      <c r="C14" s="158" t="s">
        <v>15855</v>
      </c>
      <c r="D14" s="158" t="s">
        <v>5</v>
      </c>
      <c r="E14" s="158" t="s">
        <v>15856</v>
      </c>
      <c r="F14" s="97" t="s">
        <v>15857</v>
      </c>
      <c r="G14" s="159"/>
      <c r="H14" s="161"/>
      <c r="I14" s="161"/>
    </row>
    <row r="15" ht="19.5" customHeight="1">
      <c r="A15" s="101" t="s">
        <v>136</v>
      </c>
      <c r="B15" s="96" t="str">
        <f>VLOOKUP(A15,company_data!$A$2:$H$2051,8,FALSE)</f>
        <v>https://www.2-sec.com/</v>
      </c>
      <c r="C15" s="157" t="s">
        <v>15858</v>
      </c>
      <c r="D15" s="157" t="s">
        <v>5</v>
      </c>
      <c r="E15" s="157" t="s">
        <v>15859</v>
      </c>
      <c r="F15" s="101"/>
      <c r="G15" s="159"/>
      <c r="H15" s="161" t="s">
        <v>15860</v>
      </c>
      <c r="I15" s="161"/>
    </row>
    <row r="16" ht="19.5" customHeight="1">
      <c r="A16" s="101" t="s">
        <v>148</v>
      </c>
      <c r="B16" s="96" t="str">
        <f>VLOOKUP(A16,company_data!$A$2:$H$2051,8,FALSE)</f>
        <v>https://www.2bsecure.co.il/</v>
      </c>
      <c r="C16" s="157" t="s">
        <v>15861</v>
      </c>
      <c r="D16" s="157" t="s">
        <v>5</v>
      </c>
      <c r="E16" s="158" t="s">
        <v>15862</v>
      </c>
      <c r="F16" s="101"/>
      <c r="G16" s="159"/>
      <c r="H16" s="161" t="s">
        <v>15863</v>
      </c>
      <c r="I16" s="161"/>
    </row>
    <row r="17" ht="19.5" customHeight="1">
      <c r="A17" s="101" t="s">
        <v>148</v>
      </c>
      <c r="B17" s="96" t="str">
        <f>VLOOKUP(A17,company_data!$A$2:$H$2051,8,FALSE)</f>
        <v>https://www.2bsecure.co.il/</v>
      </c>
      <c r="C17" s="157" t="s">
        <v>15861</v>
      </c>
      <c r="D17" s="157" t="s">
        <v>5</v>
      </c>
      <c r="E17" s="158" t="s">
        <v>15843</v>
      </c>
      <c r="F17" s="101"/>
      <c r="G17" s="159"/>
      <c r="H17" s="161" t="s">
        <v>15863</v>
      </c>
      <c r="I17" s="161"/>
    </row>
    <row r="18" ht="19.5" customHeight="1">
      <c r="A18" s="101" t="s">
        <v>148</v>
      </c>
      <c r="B18" s="96" t="str">
        <f>VLOOKUP(A18,company_data!$A$2:$H$2051,8,FALSE)</f>
        <v>https://www.2bsecure.co.il/</v>
      </c>
      <c r="C18" s="157" t="s">
        <v>15861</v>
      </c>
      <c r="D18" s="157" t="s">
        <v>5</v>
      </c>
      <c r="E18" s="158" t="s">
        <v>15864</v>
      </c>
      <c r="F18" s="101"/>
      <c r="G18" s="159"/>
      <c r="H18" s="161" t="s">
        <v>15863</v>
      </c>
      <c r="I18" s="161"/>
    </row>
    <row r="19" ht="19.5" customHeight="1">
      <c r="A19" s="101" t="s">
        <v>148</v>
      </c>
      <c r="B19" s="96" t="str">
        <f>VLOOKUP(A19,company_data!$A$2:$H$2051,8,FALSE)</f>
        <v>https://www.2bsecure.co.il/</v>
      </c>
      <c r="C19" s="157" t="s">
        <v>15861</v>
      </c>
      <c r="D19" s="157" t="s">
        <v>5</v>
      </c>
      <c r="E19" s="158" t="s">
        <v>15865</v>
      </c>
      <c r="F19" s="101"/>
      <c r="G19" s="159"/>
      <c r="H19" s="161"/>
      <c r="I19" s="161"/>
    </row>
    <row r="20" ht="19.5" customHeight="1">
      <c r="A20" s="101" t="s">
        <v>148</v>
      </c>
      <c r="B20" s="96" t="str">
        <f>VLOOKUP(A20,company_data!$A$2:$H$2051,8,FALSE)</f>
        <v>https://www.2bsecure.co.il/</v>
      </c>
      <c r="C20" s="157" t="s">
        <v>15861</v>
      </c>
      <c r="D20" s="157" t="s">
        <v>5</v>
      </c>
      <c r="E20" s="158" t="s">
        <v>15866</v>
      </c>
      <c r="F20" s="101"/>
      <c r="G20" s="159"/>
      <c r="H20" s="161" t="s">
        <v>15863</v>
      </c>
      <c r="I20" s="161"/>
    </row>
    <row r="21" ht="19.5" customHeight="1">
      <c r="A21" s="101" t="s">
        <v>148</v>
      </c>
      <c r="B21" s="96" t="str">
        <f>VLOOKUP(A21,company_data!$A$2:$H$2051,8,FALSE)</f>
        <v>https://www.2bsecure.co.il/</v>
      </c>
      <c r="C21" s="157" t="s">
        <v>15867</v>
      </c>
      <c r="D21" s="157" t="s">
        <v>7</v>
      </c>
      <c r="E21" s="157"/>
      <c r="F21" s="101"/>
      <c r="G21" s="159"/>
      <c r="H21" s="161" t="s">
        <v>15868</v>
      </c>
      <c r="I21" s="160" t="s">
        <v>15869</v>
      </c>
    </row>
    <row r="22" ht="19.5" customHeight="1">
      <c r="A22" s="101" t="s">
        <v>148</v>
      </c>
      <c r="B22" s="96" t="str">
        <f>VLOOKUP(A22,company_data!$A$2:$H$2051,8,FALSE)</f>
        <v>https://www.2bsecure.co.il/</v>
      </c>
      <c r="C22" s="157" t="s">
        <v>15870</v>
      </c>
      <c r="D22" s="157" t="s">
        <v>5</v>
      </c>
      <c r="E22" s="157" t="s">
        <v>15871</v>
      </c>
      <c r="F22" s="101"/>
      <c r="G22" s="159"/>
      <c r="H22" s="161" t="s">
        <v>15872</v>
      </c>
      <c r="I22" s="161"/>
    </row>
    <row r="23" ht="19.5" customHeight="1">
      <c r="A23" s="101" t="s">
        <v>175</v>
      </c>
      <c r="B23" s="96" t="str">
        <f>VLOOKUP(A23,company_data!$A$2:$H$2051,8,FALSE)</f>
        <v>https://2keys.ca/</v>
      </c>
      <c r="C23" s="157" t="s">
        <v>15873</v>
      </c>
      <c r="D23" s="157" t="s">
        <v>7</v>
      </c>
      <c r="E23" s="157"/>
      <c r="F23" s="101"/>
      <c r="G23" s="159"/>
      <c r="H23" s="161" t="s">
        <v>15874</v>
      </c>
      <c r="I23" s="161"/>
    </row>
    <row r="24" ht="19.5" customHeight="1">
      <c r="A24" s="101" t="s">
        <v>175</v>
      </c>
      <c r="B24" s="96" t="str">
        <f>VLOOKUP(A24,company_data!$A$2:$H$2051,8,FALSE)</f>
        <v>https://2keys.ca/</v>
      </c>
      <c r="C24" s="157" t="s">
        <v>15875</v>
      </c>
      <c r="D24" s="157" t="s">
        <v>7</v>
      </c>
      <c r="E24" s="157"/>
      <c r="F24" s="101"/>
      <c r="G24" s="159"/>
      <c r="H24" s="161" t="s">
        <v>15876</v>
      </c>
      <c r="I24" s="161"/>
    </row>
    <row r="25" ht="19.5" customHeight="1">
      <c r="A25" s="101" t="s">
        <v>175</v>
      </c>
      <c r="B25" s="96" t="str">
        <f>VLOOKUP(A25,company_data!$A$2:$H$2051,8,FALSE)</f>
        <v>https://2keys.ca/</v>
      </c>
      <c r="C25" s="157" t="s">
        <v>15877</v>
      </c>
      <c r="D25" s="157" t="s">
        <v>7</v>
      </c>
      <c r="E25" s="157"/>
      <c r="F25" s="101"/>
      <c r="G25" s="159"/>
      <c r="H25" s="161" t="s">
        <v>15878</v>
      </c>
      <c r="I25" s="161"/>
    </row>
    <row r="26" ht="19.5" customHeight="1">
      <c r="A26" s="101" t="s">
        <v>185</v>
      </c>
      <c r="B26" s="96" t="str">
        <f>VLOOKUP(A26,company_data!$A$2:$H$2051,8,FALSE)</f>
        <v>https://www.360cybersecure.com/</v>
      </c>
      <c r="C26" s="157" t="s">
        <v>15879</v>
      </c>
      <c r="D26" s="157" t="s">
        <v>5</v>
      </c>
      <c r="E26" s="158" t="s">
        <v>15862</v>
      </c>
      <c r="F26" s="101"/>
      <c r="G26" s="159"/>
      <c r="H26" s="161" t="s">
        <v>15880</v>
      </c>
      <c r="I26" s="161"/>
    </row>
    <row r="27" ht="19.5" customHeight="1">
      <c r="A27" s="101" t="s">
        <v>185</v>
      </c>
      <c r="B27" s="96" t="str">
        <f>VLOOKUP(A27,company_data!$A$2:$H$2051,8,FALSE)</f>
        <v>https://www.360cybersecure.com/</v>
      </c>
      <c r="C27" s="157" t="s">
        <v>15881</v>
      </c>
      <c r="D27" s="157" t="s">
        <v>5</v>
      </c>
      <c r="E27" s="158" t="s">
        <v>15882</v>
      </c>
      <c r="F27" s="101"/>
      <c r="G27" s="159"/>
      <c r="H27" s="161"/>
      <c r="I27" s="161"/>
    </row>
    <row r="28" ht="19.5" customHeight="1">
      <c r="A28" s="101" t="s">
        <v>185</v>
      </c>
      <c r="B28" s="96" t="str">
        <f>VLOOKUP(A28,company_data!$A$2:$H$2051,8,FALSE)</f>
        <v>https://www.360cybersecure.com/</v>
      </c>
      <c r="C28" s="157" t="s">
        <v>15883</v>
      </c>
      <c r="D28" s="157" t="s">
        <v>5</v>
      </c>
      <c r="E28" s="158" t="s">
        <v>15883</v>
      </c>
      <c r="F28" s="101"/>
      <c r="G28" s="159"/>
      <c r="H28" s="161" t="s">
        <v>15884</v>
      </c>
      <c r="I28" s="161"/>
    </row>
    <row r="29" ht="19.5" customHeight="1">
      <c r="A29" s="101" t="s">
        <v>185</v>
      </c>
      <c r="B29" s="96" t="str">
        <f>VLOOKUP(A29,company_data!$A$2:$H$2051,8,FALSE)</f>
        <v>https://www.360cybersecure.com/</v>
      </c>
      <c r="C29" s="157" t="s">
        <v>15843</v>
      </c>
      <c r="D29" s="157" t="s">
        <v>5</v>
      </c>
      <c r="E29" s="158" t="s">
        <v>15843</v>
      </c>
      <c r="F29" s="101"/>
      <c r="G29" s="159"/>
      <c r="H29" s="161" t="s">
        <v>15885</v>
      </c>
      <c r="I29" s="161"/>
    </row>
    <row r="30" ht="19.5" customHeight="1">
      <c r="A30" s="101" t="s">
        <v>185</v>
      </c>
      <c r="B30" s="96" t="str">
        <f>VLOOKUP(A30,company_data!$A$2:$H$2051,8,FALSE)</f>
        <v>https://www.360cybersecure.com/</v>
      </c>
      <c r="C30" s="157" t="s">
        <v>15886</v>
      </c>
      <c r="D30" s="157" t="s">
        <v>5</v>
      </c>
      <c r="E30" s="158" t="s">
        <v>15886</v>
      </c>
      <c r="F30" s="101"/>
      <c r="G30" s="159"/>
      <c r="H30" s="161" t="s">
        <v>15887</v>
      </c>
      <c r="I30" s="161"/>
    </row>
    <row r="31" ht="19.5" customHeight="1">
      <c r="A31" s="101" t="s">
        <v>185</v>
      </c>
      <c r="B31" s="96" t="str">
        <f>VLOOKUP(A31,company_data!$A$2:$H$2051,8,FALSE)</f>
        <v>https://www.360cybersecure.com/</v>
      </c>
      <c r="C31" s="157" t="s">
        <v>15888</v>
      </c>
      <c r="D31" s="157" t="s">
        <v>5</v>
      </c>
      <c r="E31" s="158" t="s">
        <v>15864</v>
      </c>
      <c r="F31" s="101"/>
      <c r="G31" s="159"/>
      <c r="H31" s="161" t="s">
        <v>15889</v>
      </c>
      <c r="I31" s="161"/>
    </row>
    <row r="32" ht="19.5" customHeight="1">
      <c r="A32" s="101" t="s">
        <v>185</v>
      </c>
      <c r="B32" s="96" t="str">
        <f>VLOOKUP(A32,company_data!$A$2:$H$2051,8,FALSE)</f>
        <v>https://www.360cybersecure.com/</v>
      </c>
      <c r="C32" s="157" t="s">
        <v>15890</v>
      </c>
      <c r="D32" s="157" t="s">
        <v>5</v>
      </c>
      <c r="E32" s="158" t="s">
        <v>15890</v>
      </c>
      <c r="F32" s="101"/>
      <c r="G32" s="159"/>
      <c r="H32" s="161" t="s">
        <v>15891</v>
      </c>
      <c r="I32" s="161"/>
    </row>
    <row r="33" ht="19.5" customHeight="1">
      <c r="A33" s="101" t="s">
        <v>185</v>
      </c>
      <c r="B33" s="96" t="str">
        <f>VLOOKUP(A33,company_data!$A$2:$H$2051,8,FALSE)</f>
        <v>https://www.360cybersecure.com/</v>
      </c>
      <c r="C33" s="157" t="s">
        <v>15892</v>
      </c>
      <c r="D33" s="157" t="s">
        <v>5</v>
      </c>
      <c r="E33" s="158" t="s">
        <v>15892</v>
      </c>
      <c r="F33" s="101"/>
      <c r="G33" s="159"/>
      <c r="H33" s="161" t="s">
        <v>15893</v>
      </c>
      <c r="I33" s="161"/>
    </row>
    <row r="34" ht="19.5" customHeight="1">
      <c r="A34" s="101" t="s">
        <v>185</v>
      </c>
      <c r="B34" s="96" t="str">
        <f>VLOOKUP(A34,company_data!$A$2:$H$2051,8,FALSE)</f>
        <v>https://www.360cybersecure.com/</v>
      </c>
      <c r="C34" s="157" t="s">
        <v>15894</v>
      </c>
      <c r="D34" s="158" t="s">
        <v>7</v>
      </c>
      <c r="E34" s="157"/>
      <c r="F34" s="101"/>
      <c r="G34" s="159"/>
      <c r="H34" s="161" t="s">
        <v>15895</v>
      </c>
      <c r="I34" s="161"/>
    </row>
    <row r="35" ht="19.5" customHeight="1">
      <c r="A35" s="101" t="s">
        <v>185</v>
      </c>
      <c r="B35" s="96" t="str">
        <f>VLOOKUP(A35,company_data!$A$2:$H$2051,8,FALSE)</f>
        <v>https://www.360cybersecure.com/</v>
      </c>
      <c r="C35" s="157" t="s">
        <v>15850</v>
      </c>
      <c r="D35" s="157" t="s">
        <v>5</v>
      </c>
      <c r="E35" s="157" t="s">
        <v>15850</v>
      </c>
      <c r="F35" s="101"/>
      <c r="G35" s="159"/>
      <c r="H35" s="161" t="s">
        <v>15896</v>
      </c>
      <c r="I35" s="161"/>
    </row>
    <row r="36" ht="19.5" customHeight="1">
      <c r="A36" s="101" t="s">
        <v>185</v>
      </c>
      <c r="B36" s="96" t="str">
        <f>VLOOKUP(A36,company_data!$A$2:$H$2051,8,FALSE)</f>
        <v>https://www.360cybersecure.com/</v>
      </c>
      <c r="C36" s="157" t="s">
        <v>15897</v>
      </c>
      <c r="D36" s="157" t="s">
        <v>5</v>
      </c>
      <c r="E36" s="157" t="s">
        <v>15897</v>
      </c>
      <c r="F36" s="101"/>
      <c r="G36" s="159"/>
      <c r="H36" s="161" t="s">
        <v>15898</v>
      </c>
      <c r="I36" s="161"/>
    </row>
    <row r="37" ht="19.5" customHeight="1">
      <c r="A37" s="101" t="s">
        <v>193</v>
      </c>
      <c r="B37" s="96" t="str">
        <f>VLOOKUP(A37,company_data!$A$2:$H$2051,8,FALSE)</f>
        <v>https://www.360sec.com/</v>
      </c>
      <c r="C37" s="157" t="s">
        <v>15899</v>
      </c>
      <c r="D37" s="158" t="s">
        <v>5</v>
      </c>
      <c r="E37" s="158" t="s">
        <v>15862</v>
      </c>
      <c r="F37" s="101"/>
      <c r="G37" s="159"/>
      <c r="H37" s="161" t="s">
        <v>15900</v>
      </c>
      <c r="I37" s="161"/>
    </row>
    <row r="38" ht="19.5" customHeight="1">
      <c r="A38" s="101" t="s">
        <v>193</v>
      </c>
      <c r="B38" s="96" t="str">
        <f>VLOOKUP(A38,company_data!$A$2:$H$2051,8,FALSE)</f>
        <v>https://www.360sec.com/</v>
      </c>
      <c r="C38" s="157" t="s">
        <v>15901</v>
      </c>
      <c r="D38" s="158" t="s">
        <v>5</v>
      </c>
      <c r="E38" s="158" t="s">
        <v>46</v>
      </c>
      <c r="F38" s="101"/>
      <c r="G38" s="159"/>
      <c r="H38" s="161" t="s">
        <v>15902</v>
      </c>
      <c r="I38" s="161"/>
    </row>
    <row r="39" ht="19.5" customHeight="1">
      <c r="A39" s="101" t="s">
        <v>193</v>
      </c>
      <c r="B39" s="96" t="str">
        <f>VLOOKUP(A39,company_data!$A$2:$H$2051,8,FALSE)</f>
        <v>https://www.360sec.com/</v>
      </c>
      <c r="C39" s="157" t="s">
        <v>15903</v>
      </c>
      <c r="D39" s="157" t="s">
        <v>7</v>
      </c>
      <c r="E39" s="158" t="s">
        <v>44</v>
      </c>
      <c r="F39" s="101"/>
      <c r="G39" s="159"/>
      <c r="H39" s="161" t="s">
        <v>15904</v>
      </c>
      <c r="I39" s="161"/>
    </row>
    <row r="40" ht="19.5" customHeight="1">
      <c r="A40" s="101" t="s">
        <v>193</v>
      </c>
      <c r="B40" s="96" t="str">
        <f>VLOOKUP(A40,company_data!$A$2:$H$2051,8,FALSE)</f>
        <v>https://www.360sec.com/</v>
      </c>
      <c r="C40" s="157" t="s">
        <v>15905</v>
      </c>
      <c r="D40" s="157" t="s">
        <v>7</v>
      </c>
      <c r="E40" s="158" t="s">
        <v>44</v>
      </c>
      <c r="F40" s="101"/>
      <c r="G40" s="159"/>
      <c r="H40" s="161" t="s">
        <v>15906</v>
      </c>
      <c r="I40" s="161"/>
    </row>
    <row r="41" ht="19.5" customHeight="1">
      <c r="A41" s="101" t="s">
        <v>193</v>
      </c>
      <c r="B41" s="96" t="str">
        <f>VLOOKUP(A41,company_data!$A$2:$H$2051,8,FALSE)</f>
        <v>https://www.360sec.com/</v>
      </c>
      <c r="C41" s="157" t="s">
        <v>15907</v>
      </c>
      <c r="D41" s="157" t="s">
        <v>7</v>
      </c>
      <c r="E41" s="158" t="s">
        <v>44</v>
      </c>
      <c r="F41" s="101"/>
      <c r="G41" s="159"/>
      <c r="H41" s="161" t="s">
        <v>15908</v>
      </c>
      <c r="I41" s="161"/>
    </row>
    <row r="42" ht="19.5" customHeight="1">
      <c r="A42" s="101" t="s">
        <v>193</v>
      </c>
      <c r="B42" s="96" t="str">
        <f>VLOOKUP(A42,company_data!$A$2:$H$2051,8,FALSE)</f>
        <v>https://www.360sec.com/</v>
      </c>
      <c r="C42" s="157" t="s">
        <v>15909</v>
      </c>
      <c r="D42" s="157" t="s">
        <v>7</v>
      </c>
      <c r="E42" s="158" t="s">
        <v>44</v>
      </c>
      <c r="F42" s="101"/>
      <c r="G42" s="159"/>
      <c r="H42" s="161" t="s">
        <v>15910</v>
      </c>
      <c r="I42" s="161"/>
    </row>
    <row r="43" ht="19.5" customHeight="1">
      <c r="A43" s="101" t="s">
        <v>193</v>
      </c>
      <c r="B43" s="96" t="str">
        <f>VLOOKUP(A43,company_data!$A$2:$H$2051,8,FALSE)</f>
        <v>https://www.360sec.com/</v>
      </c>
      <c r="C43" s="157" t="s">
        <v>15911</v>
      </c>
      <c r="D43" s="158" t="s">
        <v>5</v>
      </c>
      <c r="E43" s="158" t="s">
        <v>15912</v>
      </c>
      <c r="F43" s="101"/>
      <c r="G43" s="159"/>
      <c r="H43" s="161" t="s">
        <v>15913</v>
      </c>
      <c r="I43" s="161"/>
    </row>
    <row r="44" ht="19.5" customHeight="1">
      <c r="A44" s="101" t="s">
        <v>213</v>
      </c>
      <c r="B44" s="96" t="str">
        <f>VLOOKUP(A44,company_data!$A$2:$H$2051,8,FALSE)</f>
        <v>https://42crunch.com/</v>
      </c>
      <c r="C44" s="157" t="s">
        <v>15914</v>
      </c>
      <c r="D44" s="158" t="s">
        <v>8</v>
      </c>
      <c r="E44" s="158" t="s">
        <v>15915</v>
      </c>
      <c r="F44" s="101"/>
      <c r="G44" s="159"/>
      <c r="H44" s="161" t="s">
        <v>15916</v>
      </c>
      <c r="I44" s="161"/>
    </row>
    <row r="45" ht="19.5" customHeight="1">
      <c r="A45" s="101" t="s">
        <v>224</v>
      </c>
      <c r="B45" s="96" t="str">
        <f>VLOOKUP(A45,company_data!$A$2:$H$2051,8,FALSE)</f>
        <v>https://4discovery.com/</v>
      </c>
      <c r="C45" s="157" t="s">
        <v>15917</v>
      </c>
      <c r="D45" s="158" t="s">
        <v>5</v>
      </c>
      <c r="E45" s="158" t="s">
        <v>15831</v>
      </c>
      <c r="F45" s="101"/>
      <c r="G45" s="159"/>
      <c r="H45" s="161" t="s">
        <v>15918</v>
      </c>
      <c r="I45" s="161"/>
    </row>
    <row r="46" ht="19.5" customHeight="1">
      <c r="A46" s="101" t="s">
        <v>224</v>
      </c>
      <c r="B46" s="96" t="str">
        <f>VLOOKUP(A46,company_data!$A$2:$H$2051,8,FALSE)</f>
        <v>https://4discovery.com/</v>
      </c>
      <c r="C46" s="157" t="s">
        <v>15919</v>
      </c>
      <c r="D46" s="158" t="s">
        <v>5</v>
      </c>
      <c r="E46" s="158" t="s">
        <v>15920</v>
      </c>
      <c r="F46" s="101"/>
      <c r="G46" s="159"/>
      <c r="H46" s="161" t="s">
        <v>15918</v>
      </c>
      <c r="I46" s="161"/>
    </row>
    <row r="47" ht="19.5" customHeight="1">
      <c r="A47" s="101" t="s">
        <v>224</v>
      </c>
      <c r="B47" s="96" t="str">
        <f>VLOOKUP(A47,company_data!$A$2:$H$2051,8,FALSE)</f>
        <v>https://4discovery.com/</v>
      </c>
      <c r="C47" s="157" t="s">
        <v>15921</v>
      </c>
      <c r="D47" s="158" t="s">
        <v>5</v>
      </c>
      <c r="E47" s="158" t="s">
        <v>15922</v>
      </c>
      <c r="F47" s="101"/>
      <c r="G47" s="159"/>
      <c r="H47" s="161" t="s">
        <v>15923</v>
      </c>
      <c r="I47" s="161"/>
    </row>
    <row r="48" ht="19.5" customHeight="1">
      <c r="A48" s="101" t="s">
        <v>224</v>
      </c>
      <c r="B48" s="96" t="str">
        <f>VLOOKUP(A48,company_data!$A$2:$H$2051,8,FALSE)</f>
        <v>https://4discovery.com/</v>
      </c>
      <c r="C48" s="157" t="s">
        <v>15924</v>
      </c>
      <c r="D48" s="158" t="s">
        <v>5</v>
      </c>
      <c r="E48" s="158" t="s">
        <v>16</v>
      </c>
      <c r="F48" s="101"/>
      <c r="G48" s="159"/>
      <c r="H48" s="161" t="s">
        <v>15925</v>
      </c>
      <c r="I48" s="161"/>
    </row>
    <row r="49" ht="19.5" customHeight="1">
      <c r="A49" s="101" t="s">
        <v>224</v>
      </c>
      <c r="B49" s="96" t="str">
        <f>VLOOKUP(A49,company_data!$A$2:$H$2051,8,FALSE)</f>
        <v>https://4discovery.com/</v>
      </c>
      <c r="C49" s="157" t="s">
        <v>15926</v>
      </c>
      <c r="D49" s="158" t="s">
        <v>5</v>
      </c>
      <c r="E49" s="158" t="s">
        <v>16</v>
      </c>
      <c r="F49" s="101"/>
      <c r="G49" s="159"/>
      <c r="H49" s="161" t="s">
        <v>15927</v>
      </c>
      <c r="I49" s="161"/>
    </row>
    <row r="50" ht="19.5" customHeight="1">
      <c r="A50" s="101" t="s">
        <v>224</v>
      </c>
      <c r="B50" s="96" t="str">
        <f>VLOOKUP(A50,company_data!$A$2:$H$2051,8,FALSE)</f>
        <v>https://4discovery.com/</v>
      </c>
      <c r="C50" s="157" t="s">
        <v>15928</v>
      </c>
      <c r="D50" s="158" t="s">
        <v>5</v>
      </c>
      <c r="E50" s="158" t="s">
        <v>16</v>
      </c>
      <c r="F50" s="101"/>
      <c r="G50" s="159"/>
      <c r="H50" s="162" t="s">
        <v>15929</v>
      </c>
      <c r="I50" s="161"/>
    </row>
    <row r="51" ht="19.5" customHeight="1">
      <c r="A51" s="101" t="s">
        <v>224</v>
      </c>
      <c r="B51" s="96" t="str">
        <f>VLOOKUP(A51,company_data!$A$2:$H$2051,8,FALSE)</f>
        <v>https://4discovery.com/</v>
      </c>
      <c r="C51" s="157" t="s">
        <v>15930</v>
      </c>
      <c r="D51" s="158" t="s">
        <v>5</v>
      </c>
      <c r="E51" s="158" t="s">
        <v>15931</v>
      </c>
      <c r="F51" s="101"/>
      <c r="G51" s="159"/>
      <c r="H51" s="161" t="s">
        <v>15932</v>
      </c>
      <c r="I51" s="161"/>
    </row>
    <row r="52" ht="19.5" customHeight="1">
      <c r="A52" s="101" t="s">
        <v>248</v>
      </c>
      <c r="B52" s="96" t="str">
        <f>VLOOKUP(A52,company_data!$A$2:$H$2051,8,FALSE)</f>
        <v>https://www.4-secure.com/</v>
      </c>
      <c r="C52" s="157" t="s">
        <v>15933</v>
      </c>
      <c r="D52" s="158" t="s">
        <v>35</v>
      </c>
      <c r="E52" s="158" t="s">
        <v>15934</v>
      </c>
      <c r="F52" s="158" t="s">
        <v>15935</v>
      </c>
      <c r="G52" s="159"/>
      <c r="H52" s="161" t="s">
        <v>15936</v>
      </c>
      <c r="I52" s="161"/>
    </row>
    <row r="53" ht="19.5" customHeight="1">
      <c r="A53" s="101" t="s">
        <v>248</v>
      </c>
      <c r="B53" s="96" t="str">
        <f>VLOOKUP(A53,company_data!$A$2:$H$2051,8,FALSE)</f>
        <v>https://www.4-secure.com/</v>
      </c>
      <c r="C53" s="157" t="s">
        <v>15937</v>
      </c>
      <c r="D53" s="158" t="s">
        <v>16</v>
      </c>
      <c r="E53" s="163" t="s">
        <v>15938</v>
      </c>
      <c r="F53" s="101"/>
      <c r="G53" s="159"/>
      <c r="H53" s="161" t="s">
        <v>15939</v>
      </c>
      <c r="I53" s="161"/>
    </row>
    <row r="54" ht="19.5" customHeight="1">
      <c r="A54" s="101" t="s">
        <v>248</v>
      </c>
      <c r="B54" s="96" t="str">
        <f>VLOOKUP(A54,company_data!$A$2:$H$2051,8,FALSE)</f>
        <v>https://www.4-secure.com/</v>
      </c>
      <c r="C54" s="157" t="s">
        <v>15940</v>
      </c>
      <c r="D54" s="158" t="s">
        <v>16</v>
      </c>
      <c r="E54" s="158" t="s">
        <v>15941</v>
      </c>
      <c r="F54" s="101"/>
      <c r="G54" s="159"/>
      <c r="H54" s="161" t="s">
        <v>15942</v>
      </c>
      <c r="I54" s="161"/>
    </row>
    <row r="55" ht="19.5" customHeight="1">
      <c r="A55" s="101" t="s">
        <v>248</v>
      </c>
      <c r="B55" s="96" t="str">
        <f>VLOOKUP(A55,company_data!$A$2:$H$2051,8,FALSE)</f>
        <v>https://www.4-secure.com/</v>
      </c>
      <c r="C55" s="157" t="s">
        <v>15943</v>
      </c>
      <c r="D55" s="158" t="s">
        <v>16</v>
      </c>
      <c r="E55" s="158" t="s">
        <v>15944</v>
      </c>
      <c r="F55" s="101"/>
      <c r="G55" s="159"/>
      <c r="H55" s="161" t="s">
        <v>15945</v>
      </c>
      <c r="I55" s="161"/>
    </row>
    <row r="56" ht="19.5" customHeight="1">
      <c r="A56" s="101" t="s">
        <v>268</v>
      </c>
      <c r="B56" s="96" t="str">
        <f>VLOOKUP(A56,company_data!$A$2:$H$2051,8,FALSE)</f>
        <v>https://6scan.com/</v>
      </c>
      <c r="C56" s="157" t="s">
        <v>15946</v>
      </c>
      <c r="D56" s="158" t="s">
        <v>8</v>
      </c>
      <c r="E56" s="158" t="s">
        <v>15947</v>
      </c>
      <c r="F56" s="101"/>
      <c r="G56" s="159"/>
      <c r="H56" s="161" t="s">
        <v>15948</v>
      </c>
      <c r="I56" s="161"/>
    </row>
    <row r="57" ht="19.5" customHeight="1">
      <c r="A57" s="101" t="s">
        <v>282</v>
      </c>
      <c r="B57" s="96" t="str">
        <f>VLOOKUP(A57,company_data!$A$2:$H$2051,8,FALSE)</f>
        <v>https://9starinc.com/</v>
      </c>
      <c r="C57" s="157" t="s">
        <v>15949</v>
      </c>
      <c r="D57" s="158" t="s">
        <v>6</v>
      </c>
      <c r="E57" s="158" t="s">
        <v>15950</v>
      </c>
      <c r="F57" s="101"/>
      <c r="G57" s="164" t="s">
        <v>15951</v>
      </c>
      <c r="H57" s="161" t="s">
        <v>15952</v>
      </c>
      <c r="I57" s="161"/>
    </row>
    <row r="58" ht="19.5" customHeight="1">
      <c r="A58" s="101" t="s">
        <v>282</v>
      </c>
      <c r="B58" s="96" t="str">
        <f>VLOOKUP(A58,company_data!$A$2:$H$2051,8,FALSE)</f>
        <v>https://9starinc.com/</v>
      </c>
      <c r="C58" s="157" t="s">
        <v>15953</v>
      </c>
      <c r="D58" s="158" t="s">
        <v>6</v>
      </c>
      <c r="E58" s="158" t="s">
        <v>15954</v>
      </c>
      <c r="F58" s="101"/>
      <c r="G58" s="164" t="s">
        <v>15951</v>
      </c>
      <c r="H58" s="161" t="s">
        <v>15955</v>
      </c>
      <c r="I58" s="161"/>
    </row>
    <row r="59" ht="19.5" customHeight="1">
      <c r="A59" s="101" t="s">
        <v>282</v>
      </c>
      <c r="B59" s="96" t="str">
        <f>VLOOKUP(A59,company_data!$A$2:$H$2051,8,FALSE)</f>
        <v>https://9starinc.com/</v>
      </c>
      <c r="C59" s="157" t="s">
        <v>15956</v>
      </c>
      <c r="D59" s="158" t="s">
        <v>6</v>
      </c>
      <c r="E59" s="158" t="s">
        <v>15957</v>
      </c>
      <c r="F59" s="101"/>
      <c r="G59" s="164" t="s">
        <v>15951</v>
      </c>
      <c r="H59" s="161" t="s">
        <v>15958</v>
      </c>
      <c r="I59" s="161"/>
    </row>
    <row r="60" ht="19.5" customHeight="1">
      <c r="A60" s="101" t="s">
        <v>282</v>
      </c>
      <c r="B60" s="96" t="str">
        <f>VLOOKUP(A60,company_data!$A$2:$H$2051,8,FALSE)</f>
        <v>https://9starinc.com/</v>
      </c>
      <c r="C60" s="157" t="s">
        <v>15959</v>
      </c>
      <c r="D60" s="158" t="s">
        <v>6</v>
      </c>
      <c r="E60" s="158" t="s">
        <v>15960</v>
      </c>
      <c r="F60" s="101"/>
      <c r="G60" s="164" t="s">
        <v>15951</v>
      </c>
      <c r="H60" s="161" t="s">
        <v>15961</v>
      </c>
      <c r="I60" s="161"/>
    </row>
    <row r="61" ht="19.5" customHeight="1">
      <c r="A61" s="101" t="s">
        <v>85</v>
      </c>
      <c r="B61" s="96" t="str">
        <f>VLOOKUP(A61,company_data!$A$2:$H$2051,8,FALSE)</f>
        <v>https://www.a10networks.com/</v>
      </c>
      <c r="C61" s="157" t="s">
        <v>15962</v>
      </c>
      <c r="D61" s="158" t="s">
        <v>10</v>
      </c>
      <c r="E61" s="158" t="s">
        <v>15963</v>
      </c>
      <c r="F61" s="101"/>
      <c r="G61" s="164" t="s">
        <v>15951</v>
      </c>
      <c r="H61" s="161" t="s">
        <v>15964</v>
      </c>
      <c r="I61" s="161"/>
    </row>
    <row r="62" ht="19.5" customHeight="1">
      <c r="A62" s="101" t="s">
        <v>85</v>
      </c>
      <c r="B62" s="96" t="str">
        <f>VLOOKUP(A62,company_data!$A$2:$H$2051,8,FALSE)</f>
        <v>https://www.a10networks.com/</v>
      </c>
      <c r="C62" s="157" t="s">
        <v>15965</v>
      </c>
      <c r="D62" s="158" t="s">
        <v>10</v>
      </c>
      <c r="E62" s="157" t="s">
        <v>15966</v>
      </c>
      <c r="F62" s="101"/>
      <c r="G62" s="164" t="s">
        <v>15951</v>
      </c>
      <c r="H62" s="161" t="s">
        <v>15967</v>
      </c>
      <c r="I62" s="161"/>
    </row>
    <row r="63" ht="19.5" customHeight="1">
      <c r="A63" s="101" t="s">
        <v>85</v>
      </c>
      <c r="B63" s="96" t="str">
        <f>VLOOKUP(A63,company_data!$A$2:$H$2051,8,FALSE)</f>
        <v>https://www.a10networks.com/</v>
      </c>
      <c r="C63" s="157" t="s">
        <v>15968</v>
      </c>
      <c r="D63" s="158" t="s">
        <v>23</v>
      </c>
      <c r="E63" s="165"/>
      <c r="F63" s="101"/>
      <c r="G63" s="164" t="s">
        <v>15951</v>
      </c>
      <c r="H63" s="161" t="s">
        <v>15969</v>
      </c>
      <c r="I63" s="161"/>
    </row>
    <row r="64" ht="19.5" customHeight="1">
      <c r="A64" s="101" t="s">
        <v>85</v>
      </c>
      <c r="B64" s="96" t="str">
        <f>VLOOKUP(A64,company_data!$A$2:$H$2051,8,FALSE)</f>
        <v>https://www.a10networks.com/</v>
      </c>
      <c r="C64" s="157" t="s">
        <v>15968</v>
      </c>
      <c r="D64" s="158" t="s">
        <v>23</v>
      </c>
      <c r="E64" s="165"/>
      <c r="F64" s="101"/>
      <c r="G64" s="164" t="s">
        <v>15951</v>
      </c>
      <c r="H64" s="161"/>
      <c r="I64" s="161"/>
    </row>
    <row r="65" ht="19.5" customHeight="1">
      <c r="A65" s="101" t="s">
        <v>291</v>
      </c>
      <c r="B65" s="96" t="str">
        <f>VLOOKUP(A65,company_data!$A$2:$H$2051,8,FALSE)</f>
        <v>https://a3sec.com/</v>
      </c>
      <c r="C65" s="158" t="s">
        <v>15970</v>
      </c>
      <c r="D65" s="158" t="s">
        <v>5</v>
      </c>
      <c r="E65" s="158" t="s">
        <v>14</v>
      </c>
      <c r="F65" s="101"/>
      <c r="G65" s="164" t="s">
        <v>15951</v>
      </c>
      <c r="H65" s="161" t="s">
        <v>15971</v>
      </c>
      <c r="I65" s="161"/>
    </row>
    <row r="66" ht="19.5" customHeight="1">
      <c r="A66" s="101" t="s">
        <v>291</v>
      </c>
      <c r="B66" s="96" t="str">
        <f>VLOOKUP(A66,company_data!$A$2:$H$2051,8,FALSE)</f>
        <v>https://a3sec.com/</v>
      </c>
      <c r="C66" s="157" t="s">
        <v>15972</v>
      </c>
      <c r="D66" s="158" t="s">
        <v>5</v>
      </c>
      <c r="E66" s="158" t="s">
        <v>15917</v>
      </c>
      <c r="F66" s="101"/>
      <c r="G66" s="164" t="s">
        <v>15951</v>
      </c>
      <c r="H66" s="161" t="s">
        <v>15973</v>
      </c>
      <c r="I66" s="161"/>
    </row>
    <row r="67" ht="19.5" customHeight="1">
      <c r="A67" s="101" t="s">
        <v>291</v>
      </c>
      <c r="B67" s="96" t="str">
        <f>VLOOKUP(A67,company_data!$A$2:$H$2051,8,FALSE)</f>
        <v>https://a3sec.com/</v>
      </c>
      <c r="C67" s="157" t="s">
        <v>15974</v>
      </c>
      <c r="D67" s="158" t="s">
        <v>5</v>
      </c>
      <c r="E67" s="158" t="s">
        <v>15857</v>
      </c>
      <c r="F67" s="101"/>
      <c r="G67" s="164" t="s">
        <v>15951</v>
      </c>
      <c r="H67" s="161" t="s">
        <v>15975</v>
      </c>
      <c r="I67" s="161"/>
    </row>
    <row r="68" ht="19.5" customHeight="1">
      <c r="A68" s="101" t="s">
        <v>314</v>
      </c>
      <c r="B68" s="96" t="str">
        <f>VLOOKUP(A68,company_data!$A$2:$H$2051,8,FALSE)</f>
        <v>https://abacode.com/</v>
      </c>
      <c r="C68" s="158" t="s">
        <v>15976</v>
      </c>
      <c r="D68" s="157" t="s">
        <v>7</v>
      </c>
      <c r="E68" s="158"/>
      <c r="F68" s="101"/>
      <c r="G68" s="159"/>
      <c r="H68" s="161" t="s">
        <v>15977</v>
      </c>
      <c r="I68" s="161"/>
    </row>
    <row r="69" ht="19.5" customHeight="1">
      <c r="A69" s="101" t="s">
        <v>338</v>
      </c>
      <c r="B69" s="96" t="str">
        <f>VLOOKUP(A69,company_data!$A$2:$H$2051,8,FALSE)</f>
        <v>https://abnormalsecurity.com/</v>
      </c>
      <c r="C69" s="158" t="s">
        <v>15978</v>
      </c>
      <c r="D69" s="158" t="s">
        <v>19</v>
      </c>
      <c r="E69" s="157"/>
      <c r="F69" s="101"/>
      <c r="G69" s="159"/>
      <c r="H69" s="161" t="s">
        <v>15979</v>
      </c>
      <c r="I69" s="161"/>
    </row>
    <row r="70" ht="19.5" customHeight="1">
      <c r="A70" s="101" t="s">
        <v>349</v>
      </c>
      <c r="B70" s="96" t="str">
        <f>VLOOKUP(A70,company_data!$A$2:$H$2051,8,FALSE)</f>
        <v>https://www.absio.com/</v>
      </c>
      <c r="C70" s="158" t="s">
        <v>15980</v>
      </c>
      <c r="D70" s="158" t="s">
        <v>13</v>
      </c>
      <c r="E70" s="158" t="s">
        <v>15981</v>
      </c>
      <c r="F70" s="101"/>
      <c r="G70" s="164" t="s">
        <v>15951</v>
      </c>
      <c r="H70" s="161" t="s">
        <v>15982</v>
      </c>
      <c r="I70" s="161"/>
    </row>
    <row r="71" ht="19.5" customHeight="1">
      <c r="A71" s="101" t="s">
        <v>349</v>
      </c>
      <c r="B71" s="96" t="str">
        <f>VLOOKUP(A71,company_data!$A$2:$H$2051,8,FALSE)</f>
        <v>https://www.absio.com/</v>
      </c>
      <c r="C71" s="157" t="s">
        <v>15983</v>
      </c>
      <c r="D71" s="158" t="s">
        <v>13</v>
      </c>
      <c r="E71" s="158" t="s">
        <v>15984</v>
      </c>
      <c r="F71" s="101"/>
      <c r="G71" s="164" t="s">
        <v>15951</v>
      </c>
      <c r="H71" s="161" t="s">
        <v>15985</v>
      </c>
      <c r="I71" s="161"/>
    </row>
    <row r="72" ht="19.5" customHeight="1">
      <c r="A72" s="101" t="s">
        <v>349</v>
      </c>
      <c r="B72" s="96" t="str">
        <f>VLOOKUP(A72,company_data!$A$2:$H$2051,8,FALSE)</f>
        <v>https://www.absio.com/</v>
      </c>
      <c r="C72" s="158" t="s">
        <v>15986</v>
      </c>
      <c r="D72" s="158" t="s">
        <v>5</v>
      </c>
      <c r="E72" s="158" t="s">
        <v>15881</v>
      </c>
      <c r="F72" s="101"/>
      <c r="G72" s="164" t="s">
        <v>15951</v>
      </c>
      <c r="H72" s="161"/>
      <c r="I72" s="161"/>
    </row>
    <row r="73" ht="19.5" customHeight="1">
      <c r="A73" s="101" t="s">
        <v>349</v>
      </c>
      <c r="B73" s="96" t="str">
        <f>VLOOKUP(A73,company_data!$A$2:$H$2051,8,FALSE)</f>
        <v>https://www.absio.com/</v>
      </c>
      <c r="C73" s="158" t="s">
        <v>15987</v>
      </c>
      <c r="D73" s="158" t="s">
        <v>5</v>
      </c>
      <c r="E73" s="158" t="s">
        <v>15987</v>
      </c>
      <c r="F73" s="101"/>
      <c r="G73" s="164" t="s">
        <v>15951</v>
      </c>
      <c r="H73" s="161"/>
      <c r="I73" s="161"/>
    </row>
    <row r="74" ht="19.5" customHeight="1">
      <c r="A74" s="101" t="s">
        <v>161</v>
      </c>
      <c r="B74" s="96" t="str">
        <f>VLOOKUP(A74,company_data!$A$2:$H$2051,8,FALSE)</f>
        <v>https://www.absolute.com/</v>
      </c>
      <c r="C74" s="157" t="s">
        <v>15988</v>
      </c>
      <c r="D74" s="158" t="s">
        <v>9</v>
      </c>
      <c r="E74" s="158" t="s">
        <v>15989</v>
      </c>
      <c r="F74" s="101"/>
      <c r="G74" s="159"/>
      <c r="H74" s="161" t="s">
        <v>15990</v>
      </c>
      <c r="I74" s="161"/>
    </row>
    <row r="75" ht="19.5" customHeight="1">
      <c r="A75" s="101" t="s">
        <v>161</v>
      </c>
      <c r="B75" s="96" t="str">
        <f>VLOOKUP(A75,company_data!$A$2:$H$2051,8,FALSE)</f>
        <v>https://www.absolute.com/</v>
      </c>
      <c r="C75" s="157" t="s">
        <v>15991</v>
      </c>
      <c r="D75" s="158" t="s">
        <v>9</v>
      </c>
      <c r="E75" s="158" t="s">
        <v>15989</v>
      </c>
      <c r="F75" s="101"/>
      <c r="G75" s="159"/>
      <c r="H75" s="161" t="s">
        <v>15992</v>
      </c>
      <c r="I75" s="161"/>
    </row>
    <row r="76" ht="19.5" customHeight="1">
      <c r="A76" s="101" t="s">
        <v>161</v>
      </c>
      <c r="B76" s="96" t="str">
        <f>VLOOKUP(A76,company_data!$A$2:$H$2051,8,FALSE)</f>
        <v>https://www.absolute.com/</v>
      </c>
      <c r="C76" s="157" t="s">
        <v>15993</v>
      </c>
      <c r="D76" s="158" t="s">
        <v>9</v>
      </c>
      <c r="E76" s="158" t="s">
        <v>15989</v>
      </c>
      <c r="F76" s="101"/>
      <c r="G76" s="159"/>
      <c r="H76" s="161" t="s">
        <v>15994</v>
      </c>
      <c r="I76" s="161"/>
    </row>
    <row r="77" ht="19.5" customHeight="1">
      <c r="A77" s="101" t="s">
        <v>361</v>
      </c>
      <c r="B77" s="96" t="str">
        <f>VLOOKUP(A77,company_data!$A$2:$H$2051,8,FALSE)</f>
        <v>https://www.abusix.com/</v>
      </c>
      <c r="C77" s="157" t="s">
        <v>15995</v>
      </c>
      <c r="D77" s="158" t="s">
        <v>19</v>
      </c>
      <c r="E77" s="158"/>
      <c r="F77" s="101"/>
      <c r="G77" s="159"/>
      <c r="H77" s="161" t="s">
        <v>15996</v>
      </c>
      <c r="I77" s="161"/>
    </row>
    <row r="78" ht="19.5" customHeight="1">
      <c r="A78" s="101" t="s">
        <v>361</v>
      </c>
      <c r="B78" s="96" t="str">
        <f>VLOOKUP(A78,company_data!$A$2:$H$2051,8,FALSE)</f>
        <v>https://www.abusix.com/</v>
      </c>
      <c r="C78" s="157" t="s">
        <v>15997</v>
      </c>
      <c r="D78" s="158" t="s">
        <v>10</v>
      </c>
      <c r="E78" s="158"/>
      <c r="F78" s="101"/>
      <c r="G78" s="159"/>
      <c r="H78" s="161" t="s">
        <v>15998</v>
      </c>
      <c r="I78" s="161"/>
    </row>
    <row r="79" ht="19.5" customHeight="1">
      <c r="A79" s="101" t="s">
        <v>374</v>
      </c>
      <c r="B79" s="96" t="str">
        <f>VLOOKUP(A79,company_data!$A$2:$H$2051,8,FALSE)</f>
        <v>https://www.acalvio.com/</v>
      </c>
      <c r="C79" s="157" t="s">
        <v>15999</v>
      </c>
      <c r="D79" s="158" t="s">
        <v>45</v>
      </c>
      <c r="E79" s="158" t="s">
        <v>16000</v>
      </c>
      <c r="F79" s="101"/>
      <c r="G79" s="159"/>
      <c r="H79" s="161" t="s">
        <v>16001</v>
      </c>
      <c r="I79" s="161"/>
    </row>
    <row r="80" ht="19.5" customHeight="1">
      <c r="A80" s="101" t="s">
        <v>374</v>
      </c>
      <c r="B80" s="96" t="str">
        <f>VLOOKUP(A80,company_data!$A$2:$H$2051,8,FALSE)</f>
        <v>https://www.acalvio.com/</v>
      </c>
      <c r="C80" s="158" t="s">
        <v>16002</v>
      </c>
      <c r="D80" s="158" t="s">
        <v>45</v>
      </c>
      <c r="E80" s="158" t="s">
        <v>16000</v>
      </c>
      <c r="F80" s="101"/>
      <c r="G80" s="159"/>
      <c r="H80" s="161"/>
      <c r="I80" s="161"/>
    </row>
    <row r="81" ht="19.5" customHeight="1">
      <c r="A81" s="101" t="s">
        <v>386</v>
      </c>
      <c r="B81" s="96" t="str">
        <f>VLOOKUP(A81,company_data!$A$2:$H$2051,8,FALSE)</f>
        <v>https://www.accellion.com/</v>
      </c>
      <c r="C81" s="158" t="s">
        <v>16003</v>
      </c>
      <c r="D81" s="158" t="s">
        <v>24</v>
      </c>
      <c r="E81" s="158"/>
      <c r="F81" s="101"/>
      <c r="G81" s="159"/>
      <c r="H81" s="161" t="s">
        <v>16004</v>
      </c>
      <c r="I81" s="161"/>
    </row>
    <row r="82" ht="19.5" customHeight="1">
      <c r="A82" s="101" t="s">
        <v>302</v>
      </c>
      <c r="B82" s="96" t="str">
        <f>VLOOKUP(A82,company_data!$A$2:$H$2051,8,FALSE)</f>
        <v>https://www.accenture.com/ie-en</v>
      </c>
      <c r="C82" s="157" t="s">
        <v>16005</v>
      </c>
      <c r="D82" s="158" t="s">
        <v>5</v>
      </c>
      <c r="E82" s="158" t="s">
        <v>16006</v>
      </c>
      <c r="F82" s="101"/>
      <c r="G82" s="159"/>
      <c r="H82" s="161" t="s">
        <v>16007</v>
      </c>
      <c r="I82" s="161"/>
    </row>
    <row r="83" ht="19.5" customHeight="1">
      <c r="A83" s="101" t="s">
        <v>302</v>
      </c>
      <c r="B83" s="96" t="str">
        <f>VLOOKUP(A83,company_data!$A$2:$H$2051,8,FALSE)</f>
        <v>https://www.accenture.com/ie-en</v>
      </c>
      <c r="C83" s="157" t="s">
        <v>16008</v>
      </c>
      <c r="D83" s="158" t="s">
        <v>5</v>
      </c>
      <c r="E83" s="158" t="s">
        <v>16009</v>
      </c>
      <c r="F83" s="101"/>
      <c r="G83" s="159"/>
      <c r="H83" s="161" t="s">
        <v>16010</v>
      </c>
      <c r="I83" s="161"/>
    </row>
    <row r="84" ht="19.5" customHeight="1">
      <c r="A84" s="101" t="s">
        <v>302</v>
      </c>
      <c r="B84" s="96" t="str">
        <f>VLOOKUP(A84,company_data!$A$2:$H$2051,8,FALSE)</f>
        <v>https://www.accenture.com/ie-en</v>
      </c>
      <c r="C84" s="157" t="s">
        <v>16011</v>
      </c>
      <c r="D84" s="158" t="s">
        <v>5</v>
      </c>
      <c r="E84" s="158" t="s">
        <v>16012</v>
      </c>
      <c r="F84" s="101"/>
      <c r="G84" s="159"/>
      <c r="H84" s="161" t="s">
        <v>16013</v>
      </c>
      <c r="I84" s="161"/>
    </row>
    <row r="85" ht="19.5" customHeight="1">
      <c r="A85" s="101" t="s">
        <v>302</v>
      </c>
      <c r="B85" s="96" t="str">
        <f>VLOOKUP(A85,company_data!$A$2:$H$2051,8,FALSE)</f>
        <v>https://www.accenture.com/ie-en</v>
      </c>
      <c r="C85" s="157" t="s">
        <v>16014</v>
      </c>
      <c r="D85" s="157" t="s">
        <v>5</v>
      </c>
      <c r="E85" s="158" t="s">
        <v>16015</v>
      </c>
      <c r="F85" s="101"/>
      <c r="G85" s="159"/>
      <c r="H85" s="161" t="s">
        <v>16016</v>
      </c>
      <c r="I85" s="161"/>
    </row>
    <row r="86" ht="19.5" customHeight="1">
      <c r="A86" s="101" t="s">
        <v>302</v>
      </c>
      <c r="B86" s="96" t="str">
        <f>VLOOKUP(A86,company_data!$A$2:$H$2051,8,FALSE)</f>
        <v>https://www.accenture.com/ie-en</v>
      </c>
      <c r="C86" s="157" t="s">
        <v>16017</v>
      </c>
      <c r="D86" s="158" t="s">
        <v>5</v>
      </c>
      <c r="E86" s="158" t="s">
        <v>16018</v>
      </c>
      <c r="F86" s="101"/>
      <c r="G86" s="159"/>
      <c r="H86" s="161" t="s">
        <v>16019</v>
      </c>
      <c r="I86" s="161"/>
    </row>
    <row r="87" ht="19.5" customHeight="1">
      <c r="A87" s="101" t="s">
        <v>302</v>
      </c>
      <c r="B87" s="96" t="str">
        <f>VLOOKUP(A87,company_data!$A$2:$H$2051,8,FALSE)</f>
        <v>https://www.accenture.com/ie-en</v>
      </c>
      <c r="C87" s="157" t="s">
        <v>16020</v>
      </c>
      <c r="D87" s="157" t="s">
        <v>5</v>
      </c>
      <c r="E87" s="158" t="s">
        <v>16021</v>
      </c>
      <c r="F87" s="101"/>
      <c r="G87" s="159"/>
      <c r="H87" s="161" t="s">
        <v>16022</v>
      </c>
      <c r="I87" s="161"/>
    </row>
    <row r="88" ht="19.5" customHeight="1">
      <c r="A88" s="101" t="s">
        <v>302</v>
      </c>
      <c r="B88" s="96" t="str">
        <f>VLOOKUP(A88,company_data!$A$2:$H$2051,8,FALSE)</f>
        <v>https://www.accenture.com/ie-en</v>
      </c>
      <c r="C88" s="157" t="s">
        <v>15</v>
      </c>
      <c r="D88" s="158" t="s">
        <v>5</v>
      </c>
      <c r="E88" s="158" t="s">
        <v>16023</v>
      </c>
      <c r="F88" s="101"/>
      <c r="G88" s="159"/>
      <c r="H88" s="161" t="s">
        <v>16024</v>
      </c>
      <c r="I88" s="161"/>
    </row>
    <row r="89" ht="19.5" customHeight="1">
      <c r="A89" s="101" t="s">
        <v>302</v>
      </c>
      <c r="B89" s="96" t="str">
        <f>VLOOKUP(A89,company_data!$A$2:$H$2051,8,FALSE)</f>
        <v>https://www.accenture.com/ie-en</v>
      </c>
      <c r="C89" s="157" t="s">
        <v>16025</v>
      </c>
      <c r="D89" s="157" t="s">
        <v>5</v>
      </c>
      <c r="E89" s="158" t="s">
        <v>16026</v>
      </c>
      <c r="F89" s="101"/>
      <c r="G89" s="159"/>
      <c r="H89" s="161" t="s">
        <v>16027</v>
      </c>
      <c r="I89" s="161"/>
    </row>
    <row r="90" ht="19.5" customHeight="1">
      <c r="A90" s="101" t="s">
        <v>302</v>
      </c>
      <c r="B90" s="96" t="str">
        <f>VLOOKUP(A90,company_data!$A$2:$H$2051,8,FALSE)</f>
        <v>https://www.accenture.com/ie-en</v>
      </c>
      <c r="C90" s="157" t="s">
        <v>16028</v>
      </c>
      <c r="D90" s="158" t="s">
        <v>5</v>
      </c>
      <c r="E90" s="158" t="s">
        <v>16029</v>
      </c>
      <c r="F90" s="101"/>
      <c r="G90" s="159"/>
      <c r="H90" s="161" t="s">
        <v>16030</v>
      </c>
      <c r="I90" s="161"/>
    </row>
    <row r="91" ht="19.5" customHeight="1">
      <c r="A91" s="101" t="s">
        <v>302</v>
      </c>
      <c r="B91" s="96" t="str">
        <f>VLOOKUP(A91,company_data!$A$2:$H$2051,8,FALSE)</f>
        <v>https://www.accenture.com/ie-en</v>
      </c>
      <c r="C91" s="157" t="s">
        <v>16031</v>
      </c>
      <c r="D91" s="157" t="s">
        <v>5</v>
      </c>
      <c r="E91" s="158" t="s">
        <v>16032</v>
      </c>
      <c r="F91" s="101"/>
      <c r="G91" s="159"/>
      <c r="H91" s="161" t="s">
        <v>16033</v>
      </c>
      <c r="I91" s="161"/>
    </row>
    <row r="92" ht="19.5" customHeight="1">
      <c r="A92" s="101" t="s">
        <v>302</v>
      </c>
      <c r="B92" s="96" t="str">
        <f>VLOOKUP(A92,company_data!$A$2:$H$2051,8,FALSE)</f>
        <v>https://www.accenture.com/ie-en</v>
      </c>
      <c r="C92" s="157" t="s">
        <v>16034</v>
      </c>
      <c r="D92" s="157" t="s">
        <v>5</v>
      </c>
      <c r="E92" s="158" t="s">
        <v>16034</v>
      </c>
      <c r="F92" s="101"/>
      <c r="G92" s="159"/>
      <c r="H92" s="161" t="s">
        <v>16035</v>
      </c>
      <c r="I92" s="161"/>
    </row>
    <row r="93" ht="19.5" customHeight="1">
      <c r="A93" s="101" t="s">
        <v>302</v>
      </c>
      <c r="B93" s="96" t="str">
        <f>VLOOKUP(A93,company_data!$A$2:$H$2051,8,FALSE)</f>
        <v>https://www.accenture.com/ie-en</v>
      </c>
      <c r="C93" s="157" t="s">
        <v>16036</v>
      </c>
      <c r="D93" s="157" t="s">
        <v>5</v>
      </c>
      <c r="E93" s="158" t="s">
        <v>16037</v>
      </c>
      <c r="F93" s="101"/>
      <c r="G93" s="159"/>
      <c r="H93" s="161" t="s">
        <v>16038</v>
      </c>
      <c r="I93" s="161"/>
    </row>
    <row r="94" ht="19.5" customHeight="1">
      <c r="A94" s="101" t="s">
        <v>302</v>
      </c>
      <c r="B94" s="96" t="str">
        <f>VLOOKUP(A94,company_data!$A$2:$H$2051,8,FALSE)</f>
        <v>https://www.accenture.com/ie-en</v>
      </c>
      <c r="C94" s="157" t="s">
        <v>16039</v>
      </c>
      <c r="D94" s="157" t="s">
        <v>5</v>
      </c>
      <c r="E94" s="158" t="s">
        <v>16040</v>
      </c>
      <c r="F94" s="101"/>
      <c r="G94" s="159"/>
      <c r="H94" s="161" t="s">
        <v>16041</v>
      </c>
      <c r="I94" s="161"/>
    </row>
    <row r="95" ht="19.5" customHeight="1">
      <c r="A95" s="101" t="s">
        <v>302</v>
      </c>
      <c r="B95" s="96" t="str">
        <f>VLOOKUP(A95,company_data!$A$2:$H$2051,8,FALSE)</f>
        <v>https://www.accenture.com/ie-en</v>
      </c>
      <c r="C95" s="157" t="s">
        <v>16042</v>
      </c>
      <c r="D95" s="157" t="s">
        <v>5</v>
      </c>
      <c r="E95" s="158" t="s">
        <v>16043</v>
      </c>
      <c r="F95" s="101"/>
      <c r="G95" s="159"/>
      <c r="H95" s="161" t="s">
        <v>16044</v>
      </c>
      <c r="I95" s="161"/>
    </row>
    <row r="96" ht="19.5" customHeight="1">
      <c r="A96" s="101" t="s">
        <v>302</v>
      </c>
      <c r="B96" s="96" t="str">
        <f>VLOOKUP(A96,company_data!$A$2:$H$2051,8,FALSE)</f>
        <v>https://www.accenture.com/ie-en</v>
      </c>
      <c r="C96" s="157" t="s">
        <v>16045</v>
      </c>
      <c r="D96" s="157" t="s">
        <v>5</v>
      </c>
      <c r="E96" s="158" t="s">
        <v>16046</v>
      </c>
      <c r="F96" s="101"/>
      <c r="G96" s="159"/>
      <c r="H96" s="161" t="s">
        <v>16047</v>
      </c>
      <c r="I96" s="161"/>
    </row>
    <row r="97" ht="19.5" customHeight="1">
      <c r="A97" s="101" t="s">
        <v>302</v>
      </c>
      <c r="B97" s="96" t="str">
        <f>VLOOKUP(A97,company_data!$A$2:$H$2051,8,FALSE)</f>
        <v>https://www.accenture.com/ie-en</v>
      </c>
      <c r="C97" s="157" t="s">
        <v>16048</v>
      </c>
      <c r="D97" s="157" t="s">
        <v>5</v>
      </c>
      <c r="E97" s="158" t="s">
        <v>16049</v>
      </c>
      <c r="F97" s="101"/>
      <c r="G97" s="159"/>
      <c r="H97" s="161" t="s">
        <v>16050</v>
      </c>
      <c r="I97" s="161"/>
    </row>
    <row r="98" ht="19.5" customHeight="1">
      <c r="A98" s="101" t="s">
        <v>302</v>
      </c>
      <c r="B98" s="96" t="str">
        <f>VLOOKUP(A98,company_data!$A$2:$H$2051,8,FALSE)</f>
        <v>https://www.accenture.com/ie-en</v>
      </c>
      <c r="C98" s="157" t="s">
        <v>16051</v>
      </c>
      <c r="D98" s="158" t="s">
        <v>5</v>
      </c>
      <c r="E98" s="158" t="s">
        <v>16052</v>
      </c>
      <c r="F98" s="101"/>
      <c r="G98" s="159"/>
      <c r="H98" s="161" t="s">
        <v>16053</v>
      </c>
      <c r="I98" s="161"/>
    </row>
    <row r="99" ht="19.5" customHeight="1">
      <c r="A99" s="101" t="s">
        <v>302</v>
      </c>
      <c r="B99" s="96" t="str">
        <f>VLOOKUP(A99,company_data!$A$2:$H$2051,8,FALSE)</f>
        <v>https://www.accenture.com/ie-en</v>
      </c>
      <c r="C99" s="157" t="s">
        <v>16054</v>
      </c>
      <c r="D99" s="158" t="s">
        <v>5</v>
      </c>
      <c r="E99" s="158" t="s">
        <v>16055</v>
      </c>
      <c r="F99" s="101"/>
      <c r="G99" s="159"/>
      <c r="H99" s="161" t="s">
        <v>16056</v>
      </c>
      <c r="I99" s="161"/>
    </row>
    <row r="100" ht="19.5" customHeight="1">
      <c r="A100" s="101" t="s">
        <v>302</v>
      </c>
      <c r="B100" s="96" t="str">
        <f>VLOOKUP(A100,company_data!$A$2:$H$2051,8,FALSE)</f>
        <v>https://www.accenture.com/ie-en</v>
      </c>
      <c r="C100" s="157" t="s">
        <v>16057</v>
      </c>
      <c r="D100" s="158" t="s">
        <v>5</v>
      </c>
      <c r="E100" s="158" t="s">
        <v>16058</v>
      </c>
      <c r="F100" s="101"/>
      <c r="G100" s="159"/>
      <c r="H100" s="161" t="s">
        <v>16059</v>
      </c>
      <c r="I100" s="161"/>
    </row>
    <row r="101" ht="19.5" customHeight="1">
      <c r="A101" s="101" t="s">
        <v>302</v>
      </c>
      <c r="B101" s="96" t="str">
        <f>VLOOKUP(A101,company_data!$A$2:$H$2051,8,FALSE)</f>
        <v>https://www.accenture.com/ie-en</v>
      </c>
      <c r="C101" s="157" t="s">
        <v>16060</v>
      </c>
      <c r="D101" s="157" t="s">
        <v>5</v>
      </c>
      <c r="E101" s="158" t="s">
        <v>16060</v>
      </c>
      <c r="F101" s="101"/>
      <c r="G101" s="159"/>
      <c r="H101" s="161" t="s">
        <v>16061</v>
      </c>
      <c r="I101" s="161"/>
    </row>
    <row r="102" ht="19.5" customHeight="1">
      <c r="A102" s="101" t="s">
        <v>302</v>
      </c>
      <c r="B102" s="96" t="str">
        <f>VLOOKUP(A102,company_data!$A$2:$H$2051,8,FALSE)</f>
        <v>https://www.accenture.com/ie-en</v>
      </c>
      <c r="C102" s="157" t="s">
        <v>16062</v>
      </c>
      <c r="D102" s="157" t="s">
        <v>5</v>
      </c>
      <c r="E102" s="158" t="s">
        <v>16063</v>
      </c>
      <c r="F102" s="101"/>
      <c r="G102" s="159"/>
      <c r="H102" s="161" t="s">
        <v>16064</v>
      </c>
      <c r="I102" s="161"/>
    </row>
    <row r="103" ht="19.5" customHeight="1">
      <c r="A103" s="101" t="s">
        <v>302</v>
      </c>
      <c r="B103" s="96" t="str">
        <f>VLOOKUP(A103,company_data!$A$2:$H$2051,8,FALSE)</f>
        <v>https://www.accenture.com/ie-en</v>
      </c>
      <c r="C103" s="157" t="s">
        <v>16065</v>
      </c>
      <c r="D103" s="157" t="s">
        <v>5</v>
      </c>
      <c r="E103" s="158" t="s">
        <v>16066</v>
      </c>
      <c r="F103" s="101"/>
      <c r="G103" s="159"/>
      <c r="H103" s="161" t="s">
        <v>16067</v>
      </c>
      <c r="I103" s="161"/>
    </row>
    <row r="104" ht="19.5" customHeight="1">
      <c r="A104" s="101" t="s">
        <v>397</v>
      </c>
      <c r="B104" s="96" t="str">
        <f>VLOOKUP(A104,company_data!$A$2:$H$2051,8,FALSE)</f>
        <v>https://accessdata.com/</v>
      </c>
      <c r="C104" s="157" t="s">
        <v>16068</v>
      </c>
      <c r="D104" s="158" t="s">
        <v>16</v>
      </c>
      <c r="E104" s="158" t="s">
        <v>15940</v>
      </c>
      <c r="F104" s="97"/>
      <c r="G104" s="159"/>
      <c r="H104" s="161" t="s">
        <v>16069</v>
      </c>
      <c r="I104" s="161"/>
    </row>
    <row r="105" ht="19.5" customHeight="1">
      <c r="A105" s="101" t="s">
        <v>397</v>
      </c>
      <c r="B105" s="96" t="str">
        <f>VLOOKUP(A105,company_data!$A$2:$H$2051,8,FALSE)</f>
        <v>https://accessdata.com/</v>
      </c>
      <c r="C105" s="157" t="s">
        <v>16070</v>
      </c>
      <c r="D105" s="158" t="s">
        <v>16</v>
      </c>
      <c r="E105" s="158" t="s">
        <v>15940</v>
      </c>
      <c r="F105" s="97" t="s">
        <v>16071</v>
      </c>
      <c r="G105" s="159"/>
      <c r="H105" s="161" t="s">
        <v>16072</v>
      </c>
      <c r="I105" s="161"/>
    </row>
    <row r="106" ht="19.5" customHeight="1">
      <c r="A106" s="101" t="s">
        <v>397</v>
      </c>
      <c r="B106" s="96" t="str">
        <f>VLOOKUP(A106,company_data!$A$2:$H$2051,8,FALSE)</f>
        <v>https://accessdata.com/</v>
      </c>
      <c r="C106" s="157" t="s">
        <v>16073</v>
      </c>
      <c r="D106" s="158" t="s">
        <v>16</v>
      </c>
      <c r="E106" s="158" t="s">
        <v>15940</v>
      </c>
      <c r="F106" s="97" t="s">
        <v>16074</v>
      </c>
      <c r="G106" s="159"/>
      <c r="H106" s="161" t="s">
        <v>16075</v>
      </c>
      <c r="I106" s="161"/>
    </row>
    <row r="107" ht="19.5" customHeight="1">
      <c r="A107" s="101" t="s">
        <v>397</v>
      </c>
      <c r="B107" s="96" t="str">
        <f>VLOOKUP(A107,company_data!$A$2:$H$2051,8,FALSE)</f>
        <v>https://accessdata.com/</v>
      </c>
      <c r="C107" s="157" t="s">
        <v>16076</v>
      </c>
      <c r="D107" s="158" t="s">
        <v>16</v>
      </c>
      <c r="E107" s="158" t="s">
        <v>15940</v>
      </c>
      <c r="F107" s="97" t="s">
        <v>16077</v>
      </c>
      <c r="G107" s="159"/>
      <c r="H107" s="161" t="s">
        <v>16078</v>
      </c>
      <c r="I107" s="161"/>
    </row>
    <row r="108" ht="19.5" customHeight="1">
      <c r="A108" s="101" t="s">
        <v>397</v>
      </c>
      <c r="B108" s="96" t="str">
        <f>VLOOKUP(A108,company_data!$A$2:$H$2051,8,FALSE)</f>
        <v>https://accessdata.com/</v>
      </c>
      <c r="C108" s="157" t="s">
        <v>16079</v>
      </c>
      <c r="D108" s="158" t="s">
        <v>16</v>
      </c>
      <c r="E108" s="158" t="s">
        <v>15940</v>
      </c>
      <c r="F108" s="101"/>
      <c r="G108" s="159"/>
      <c r="H108" s="161" t="s">
        <v>16080</v>
      </c>
      <c r="I108" s="161"/>
    </row>
    <row r="109" ht="19.5" customHeight="1">
      <c r="A109" s="101" t="s">
        <v>397</v>
      </c>
      <c r="B109" s="96" t="str">
        <f>VLOOKUP(A109,company_data!$A$2:$H$2051,8,FALSE)</f>
        <v>https://accessdata.com/</v>
      </c>
      <c r="C109" s="157" t="s">
        <v>16081</v>
      </c>
      <c r="D109" s="158" t="s">
        <v>16</v>
      </c>
      <c r="E109" s="158" t="s">
        <v>16082</v>
      </c>
      <c r="F109" s="101"/>
      <c r="G109" s="159"/>
      <c r="H109" s="161" t="s">
        <v>16083</v>
      </c>
      <c r="I109" s="161"/>
    </row>
    <row r="110" ht="19.5" customHeight="1">
      <c r="A110" s="101" t="s">
        <v>397</v>
      </c>
      <c r="B110" s="96" t="str">
        <f>VLOOKUP(A110,company_data!$A$2:$H$2051,8,FALSE)</f>
        <v>https://accessdata.com/</v>
      </c>
      <c r="C110" s="157" t="s">
        <v>16084</v>
      </c>
      <c r="D110" s="158" t="s">
        <v>16</v>
      </c>
      <c r="E110" s="158" t="s">
        <v>16082</v>
      </c>
      <c r="F110" s="101"/>
      <c r="G110" s="159"/>
      <c r="H110" s="161" t="s">
        <v>16085</v>
      </c>
      <c r="I110" s="161"/>
    </row>
    <row r="111" ht="19.5" customHeight="1">
      <c r="A111" s="101" t="s">
        <v>397</v>
      </c>
      <c r="B111" s="96" t="str">
        <f>VLOOKUP(A111,company_data!$A$2:$H$2051,8,FALSE)</f>
        <v>https://accessdata.com/</v>
      </c>
      <c r="C111" s="157" t="s">
        <v>15871</v>
      </c>
      <c r="D111" s="157" t="s">
        <v>5</v>
      </c>
      <c r="E111" s="157" t="s">
        <v>15871</v>
      </c>
      <c r="F111" s="101"/>
      <c r="G111" s="159"/>
      <c r="H111" s="161" t="s">
        <v>16086</v>
      </c>
      <c r="I111" s="161"/>
    </row>
    <row r="112" ht="19.5" customHeight="1">
      <c r="A112" s="101" t="s">
        <v>397</v>
      </c>
      <c r="B112" s="96" t="str">
        <f>VLOOKUP(A112,company_data!$A$2:$H$2051,8,FALSE)</f>
        <v>https://accessdata.com/</v>
      </c>
      <c r="C112" s="157" t="s">
        <v>16087</v>
      </c>
      <c r="D112" s="158" t="s">
        <v>16</v>
      </c>
      <c r="E112" s="158" t="s">
        <v>16088</v>
      </c>
      <c r="F112" s="101"/>
      <c r="G112" s="159"/>
      <c r="H112" s="161" t="s">
        <v>16089</v>
      </c>
      <c r="I112" s="161"/>
    </row>
    <row r="113" ht="19.5" customHeight="1">
      <c r="A113" s="101" t="s">
        <v>410</v>
      </c>
      <c r="B113" s="96" t="str">
        <f>VLOOKUP(A113,company_data!$A$2:$H$2051,8,FALSE)</f>
        <v>https://www.accessitgroup.com/</v>
      </c>
      <c r="C113" s="157" t="s">
        <v>15862</v>
      </c>
      <c r="D113" s="158" t="s">
        <v>5</v>
      </c>
      <c r="E113" s="158" t="s">
        <v>15879</v>
      </c>
      <c r="F113" s="101"/>
      <c r="G113" s="159"/>
      <c r="H113" s="161"/>
      <c r="I113" s="161"/>
    </row>
    <row r="114" ht="19.5" customHeight="1">
      <c r="A114" s="101" t="s">
        <v>410</v>
      </c>
      <c r="B114" s="96" t="str">
        <f>VLOOKUP(A114,company_data!$A$2:$H$2051,8,FALSE)</f>
        <v>https://www.accessitgroup.com/</v>
      </c>
      <c r="C114" s="157" t="s">
        <v>15843</v>
      </c>
      <c r="D114" s="158" t="s">
        <v>5</v>
      </c>
      <c r="E114" s="158" t="s">
        <v>15843</v>
      </c>
      <c r="F114" s="101"/>
      <c r="G114" s="159"/>
      <c r="H114" s="161"/>
      <c r="I114" s="161"/>
    </row>
    <row r="115" ht="19.5" customHeight="1">
      <c r="A115" s="101" t="s">
        <v>410</v>
      </c>
      <c r="B115" s="96" t="str">
        <f>VLOOKUP(A115,company_data!$A$2:$H$2051,8,FALSE)</f>
        <v>https://www.accessitgroup.com/</v>
      </c>
      <c r="C115" s="157" t="s">
        <v>15886</v>
      </c>
      <c r="D115" s="158" t="s">
        <v>5</v>
      </c>
      <c r="E115" s="158" t="s">
        <v>15886</v>
      </c>
      <c r="F115" s="101"/>
      <c r="G115" s="159"/>
      <c r="H115" s="161"/>
      <c r="I115" s="161"/>
    </row>
    <row r="116" ht="19.5" customHeight="1">
      <c r="A116" s="101" t="s">
        <v>410</v>
      </c>
      <c r="B116" s="96" t="str">
        <f>VLOOKUP(A116,company_data!$A$2:$H$2051,8,FALSE)</f>
        <v>https://www.accessitgroup.com/</v>
      </c>
      <c r="C116" s="157" t="s">
        <v>16090</v>
      </c>
      <c r="D116" s="158" t="s">
        <v>5</v>
      </c>
      <c r="E116" s="158" t="s">
        <v>16090</v>
      </c>
      <c r="F116" s="101"/>
      <c r="G116" s="159"/>
      <c r="H116" s="161"/>
      <c r="I116" s="161"/>
    </row>
    <row r="117" ht="19.5" customHeight="1">
      <c r="A117" s="101" t="s">
        <v>410</v>
      </c>
      <c r="B117" s="96" t="str">
        <f>VLOOKUP(A117,company_data!$A$2:$H$2051,8,FALSE)</f>
        <v>https://www.accessitgroup.com/</v>
      </c>
      <c r="C117" s="157" t="s">
        <v>16091</v>
      </c>
      <c r="D117" s="158" t="s">
        <v>5</v>
      </c>
      <c r="E117" s="158" t="s">
        <v>16091</v>
      </c>
      <c r="F117" s="101"/>
      <c r="G117" s="159"/>
      <c r="H117" s="161"/>
      <c r="I117" s="161"/>
    </row>
    <row r="118" ht="19.5" customHeight="1">
      <c r="A118" s="101" t="s">
        <v>419</v>
      </c>
      <c r="B118" s="96" t="str">
        <f>VLOOKUP(A118,company_data!$A$2:$H$2051,8,FALSE)</f>
        <v>https://www.accumepartners.com/</v>
      </c>
      <c r="C118" s="158" t="s">
        <v>16092</v>
      </c>
      <c r="D118" s="158" t="s">
        <v>5</v>
      </c>
      <c r="E118" s="158" t="s">
        <v>15883</v>
      </c>
      <c r="F118" s="97" t="s">
        <v>15917</v>
      </c>
      <c r="G118" s="159"/>
      <c r="H118" s="161"/>
      <c r="I118" s="161"/>
    </row>
    <row r="119" ht="19.5" customHeight="1">
      <c r="A119" s="101" t="s">
        <v>419</v>
      </c>
      <c r="B119" s="96" t="str">
        <f>VLOOKUP(A119,company_data!$A$2:$H$2051,8,FALSE)</f>
        <v>https://www.accumepartners.com/</v>
      </c>
      <c r="C119" s="158" t="s">
        <v>16093</v>
      </c>
      <c r="D119" s="158" t="s">
        <v>5</v>
      </c>
      <c r="E119" s="158" t="s">
        <v>16094</v>
      </c>
      <c r="F119" s="101"/>
      <c r="G119" s="159"/>
      <c r="H119" s="161" t="s">
        <v>16095</v>
      </c>
      <c r="I119" s="161"/>
    </row>
    <row r="120" ht="19.5" customHeight="1">
      <c r="A120" s="101" t="s">
        <v>419</v>
      </c>
      <c r="B120" s="96" t="str">
        <f>VLOOKUP(A120,company_data!$A$2:$H$2051,8,FALSE)</f>
        <v>https://www.accumepartners.com/</v>
      </c>
      <c r="C120" s="158" t="s">
        <v>16096</v>
      </c>
      <c r="D120" s="158" t="s">
        <v>5</v>
      </c>
      <c r="E120" s="158" t="s">
        <v>15917</v>
      </c>
      <c r="F120" s="101"/>
      <c r="G120" s="159"/>
      <c r="H120" s="161"/>
      <c r="I120" s="161"/>
    </row>
    <row r="121" ht="19.5" customHeight="1">
      <c r="A121" s="101" t="s">
        <v>419</v>
      </c>
      <c r="B121" s="96" t="str">
        <f>VLOOKUP(A121,company_data!$A$2:$H$2051,8,FALSE)</f>
        <v>https://www.accumepartners.com/</v>
      </c>
      <c r="C121" s="158" t="s">
        <v>16097</v>
      </c>
      <c r="D121" s="158" t="s">
        <v>5</v>
      </c>
      <c r="E121" s="158" t="s">
        <v>15917</v>
      </c>
      <c r="F121" s="101"/>
      <c r="G121" s="159"/>
      <c r="H121" s="161"/>
      <c r="I121" s="161"/>
    </row>
    <row r="122" ht="19.5" customHeight="1">
      <c r="A122" s="101" t="s">
        <v>419</v>
      </c>
      <c r="B122" s="96" t="str">
        <f>VLOOKUP(A122,company_data!$A$2:$H$2051,8,FALSE)</f>
        <v>https://www.accumepartners.com/</v>
      </c>
      <c r="C122" s="158" t="s">
        <v>16098</v>
      </c>
      <c r="D122" s="158" t="s">
        <v>5</v>
      </c>
      <c r="E122" s="158" t="s">
        <v>15897</v>
      </c>
      <c r="F122" s="101"/>
      <c r="G122" s="159"/>
      <c r="H122" s="161"/>
      <c r="I122" s="161"/>
    </row>
    <row r="123" ht="19.5" customHeight="1">
      <c r="A123" s="101" t="s">
        <v>419</v>
      </c>
      <c r="B123" s="96" t="str">
        <f>VLOOKUP(A123,company_data!$A$2:$H$2051,8,FALSE)</f>
        <v>https://www.accumepartners.com/</v>
      </c>
      <c r="C123" s="158" t="s">
        <v>16099</v>
      </c>
      <c r="D123" s="158" t="s">
        <v>5</v>
      </c>
      <c r="E123" s="158" t="s">
        <v>16100</v>
      </c>
      <c r="F123" s="101"/>
      <c r="G123" s="159"/>
      <c r="H123" s="161"/>
      <c r="I123" s="161"/>
    </row>
    <row r="124" ht="19.5" customHeight="1">
      <c r="A124" s="101" t="s">
        <v>419</v>
      </c>
      <c r="B124" s="96" t="str">
        <f>VLOOKUP(A124,company_data!$A$2:$H$2051,8,FALSE)</f>
        <v>https://www.accumepartners.com/</v>
      </c>
      <c r="C124" s="158" t="s">
        <v>16101</v>
      </c>
      <c r="D124" s="158" t="s">
        <v>5</v>
      </c>
      <c r="E124" s="158" t="s">
        <v>16102</v>
      </c>
      <c r="F124" s="101"/>
      <c r="G124" s="159"/>
      <c r="H124" s="161"/>
      <c r="I124" s="161"/>
    </row>
    <row r="125" ht="19.5" customHeight="1">
      <c r="A125" s="101" t="s">
        <v>419</v>
      </c>
      <c r="B125" s="96" t="str">
        <f>VLOOKUP(A125,company_data!$A$2:$H$2051,8,FALSE)</f>
        <v>https://www.accumepartners.com/</v>
      </c>
      <c r="C125" s="158" t="s">
        <v>16103</v>
      </c>
      <c r="D125" s="158" t="s">
        <v>5</v>
      </c>
      <c r="E125" s="158" t="s">
        <v>11</v>
      </c>
      <c r="F125" s="101"/>
      <c r="G125" s="159"/>
      <c r="H125" s="161"/>
      <c r="I125" s="161"/>
    </row>
    <row r="126" ht="19.5" customHeight="1">
      <c r="A126" s="101" t="s">
        <v>419</v>
      </c>
      <c r="B126" s="96" t="str">
        <f>VLOOKUP(A126,company_data!$A$2:$H$2051,8,FALSE)</f>
        <v>https://www.accumepartners.com/</v>
      </c>
      <c r="C126" s="158" t="s">
        <v>16104</v>
      </c>
      <c r="D126" s="158" t="s">
        <v>5</v>
      </c>
      <c r="E126" s="158" t="s">
        <v>16105</v>
      </c>
      <c r="F126" s="101"/>
      <c r="G126" s="159"/>
      <c r="H126" s="161" t="s">
        <v>16106</v>
      </c>
      <c r="I126" s="161"/>
    </row>
    <row r="127" ht="19.5" customHeight="1">
      <c r="A127" s="101" t="s">
        <v>419</v>
      </c>
      <c r="B127" s="96" t="str">
        <f>VLOOKUP(A127,company_data!$A$2:$H$2051,8,FALSE)</f>
        <v>https://www.accumepartners.com/</v>
      </c>
      <c r="C127" s="158" t="s">
        <v>16107</v>
      </c>
      <c r="D127" s="158" t="s">
        <v>5</v>
      </c>
      <c r="E127" s="158" t="s">
        <v>16105</v>
      </c>
      <c r="F127" s="101"/>
      <c r="G127" s="159"/>
      <c r="H127" s="161"/>
      <c r="I127" s="161"/>
    </row>
    <row r="128" ht="19.5" customHeight="1">
      <c r="A128" s="101" t="s">
        <v>419</v>
      </c>
      <c r="B128" s="96" t="str">
        <f>VLOOKUP(A128,company_data!$A$2:$H$2051,8,FALSE)</f>
        <v>https://www.accumepartners.com/</v>
      </c>
      <c r="C128" s="158" t="s">
        <v>15855</v>
      </c>
      <c r="D128" s="158" t="s">
        <v>5</v>
      </c>
      <c r="E128" s="158" t="s">
        <v>16108</v>
      </c>
      <c r="F128" s="101"/>
      <c r="G128" s="159"/>
      <c r="H128" s="161"/>
      <c r="I128" s="161"/>
    </row>
    <row r="129" ht="19.5" customHeight="1">
      <c r="A129" s="101" t="s">
        <v>427</v>
      </c>
      <c r="B129" s="96" t="str">
        <f>VLOOKUP(A129,company_data!$A$2:$H$2051,8,FALSE)</f>
        <v>https://www.accuratecomputers.com/</v>
      </c>
      <c r="C129" s="157" t="s">
        <v>16109</v>
      </c>
      <c r="D129" s="158" t="s">
        <v>5</v>
      </c>
      <c r="E129" s="157" t="s">
        <v>16110</v>
      </c>
      <c r="F129" s="101" t="s">
        <v>16111</v>
      </c>
      <c r="G129" s="159"/>
      <c r="H129" s="161" t="s">
        <v>16112</v>
      </c>
      <c r="I129" s="161"/>
    </row>
    <row r="130" ht="19.5" customHeight="1">
      <c r="A130" s="101" t="s">
        <v>427</v>
      </c>
      <c r="B130" s="96" t="str">
        <f>VLOOKUP(A130,company_data!$A$2:$H$2051,8,FALSE)</f>
        <v>https://www.accuratecomputers.com/</v>
      </c>
      <c r="C130" s="157" t="s">
        <v>16113</v>
      </c>
      <c r="D130" s="158" t="s">
        <v>5</v>
      </c>
      <c r="E130" s="158" t="s">
        <v>16114</v>
      </c>
      <c r="F130" s="101"/>
      <c r="G130" s="159"/>
      <c r="H130" s="161" t="s">
        <v>16115</v>
      </c>
      <c r="I130" s="161"/>
    </row>
    <row r="131" ht="19.5" customHeight="1">
      <c r="A131" s="101" t="s">
        <v>427</v>
      </c>
      <c r="B131" s="96" t="str">
        <f>VLOOKUP(A131,company_data!$A$2:$H$2051,8,FALSE)</f>
        <v>https://www.accuratecomputers.com/</v>
      </c>
      <c r="C131" s="157" t="s">
        <v>16116</v>
      </c>
      <c r="D131" s="158" t="s">
        <v>5</v>
      </c>
      <c r="E131" s="158" t="s">
        <v>15883</v>
      </c>
      <c r="F131" s="97" t="s">
        <v>15917</v>
      </c>
      <c r="G131" s="159"/>
      <c r="H131" s="161" t="s">
        <v>16117</v>
      </c>
      <c r="I131" s="161"/>
    </row>
    <row r="132" ht="19.5" customHeight="1">
      <c r="A132" s="101" t="s">
        <v>427</v>
      </c>
      <c r="B132" s="96" t="str">
        <f>VLOOKUP(A132,company_data!$A$2:$H$2051,8,FALSE)</f>
        <v>https://www.accuratecomputers.com/</v>
      </c>
      <c r="C132" s="157" t="s">
        <v>16118</v>
      </c>
      <c r="D132" s="158" t="s">
        <v>5</v>
      </c>
      <c r="E132" s="158" t="s">
        <v>16118</v>
      </c>
      <c r="F132" s="101"/>
      <c r="G132" s="159"/>
      <c r="H132" s="161" t="s">
        <v>16119</v>
      </c>
      <c r="I132" s="161"/>
    </row>
    <row r="133" ht="19.5" customHeight="1">
      <c r="A133" s="101" t="s">
        <v>427</v>
      </c>
      <c r="B133" s="96" t="str">
        <f>VLOOKUP(A133,company_data!$A$2:$H$2051,8,FALSE)</f>
        <v>https://www.accuratecomputers.com/</v>
      </c>
      <c r="C133" s="158" t="s">
        <v>16120</v>
      </c>
      <c r="D133" s="158" t="s">
        <v>5</v>
      </c>
      <c r="E133" s="158" t="s">
        <v>16121</v>
      </c>
      <c r="F133" s="101"/>
      <c r="G133" s="159"/>
      <c r="H133" s="161"/>
      <c r="I133" s="161"/>
    </row>
    <row r="134" ht="19.5" customHeight="1">
      <c r="A134" s="101" t="s">
        <v>427</v>
      </c>
      <c r="B134" s="96" t="str">
        <f>VLOOKUP(A134,company_data!$A$2:$H$2051,8,FALSE)</f>
        <v>https://www.accuratecomputers.com/</v>
      </c>
      <c r="C134" s="158" t="s">
        <v>16122</v>
      </c>
      <c r="D134" s="158" t="s">
        <v>5</v>
      </c>
      <c r="E134" s="158" t="s">
        <v>16121</v>
      </c>
      <c r="F134" s="101"/>
      <c r="G134" s="159"/>
      <c r="H134" s="161"/>
      <c r="I134" s="161"/>
    </row>
    <row r="135" ht="19.5" customHeight="1">
      <c r="A135" s="101" t="s">
        <v>427</v>
      </c>
      <c r="B135" s="96" t="str">
        <f>VLOOKUP(A135,company_data!$A$2:$H$2051,8,FALSE)</f>
        <v>https://www.accuratecomputers.com/</v>
      </c>
      <c r="C135" s="158" t="s">
        <v>16123</v>
      </c>
      <c r="D135" s="158" t="s">
        <v>5</v>
      </c>
      <c r="E135" s="158" t="s">
        <v>16121</v>
      </c>
      <c r="F135" s="101"/>
      <c r="G135" s="159"/>
      <c r="H135" s="161"/>
      <c r="I135" s="161"/>
    </row>
    <row r="136" ht="19.5" customHeight="1">
      <c r="A136" s="101" t="s">
        <v>427</v>
      </c>
      <c r="B136" s="96" t="str">
        <f>VLOOKUP(A136,company_data!$A$2:$H$2051,8,FALSE)</f>
        <v>https://www.accuratecomputers.com/</v>
      </c>
      <c r="C136" s="158" t="s">
        <v>16124</v>
      </c>
      <c r="D136" s="158" t="s">
        <v>5</v>
      </c>
      <c r="E136" s="158" t="s">
        <v>16121</v>
      </c>
      <c r="F136" s="101"/>
      <c r="G136" s="159"/>
      <c r="H136" s="161"/>
      <c r="I136" s="161"/>
    </row>
    <row r="137" ht="19.5" customHeight="1">
      <c r="A137" s="101" t="s">
        <v>427</v>
      </c>
      <c r="B137" s="96" t="str">
        <f>VLOOKUP(A137,company_data!$A$2:$H$2051,8,FALSE)</f>
        <v>https://www.accuratecomputers.com/</v>
      </c>
      <c r="C137" s="158" t="s">
        <v>16125</v>
      </c>
      <c r="D137" s="158" t="s">
        <v>5</v>
      </c>
      <c r="E137" s="158" t="s">
        <v>16121</v>
      </c>
      <c r="F137" s="101"/>
      <c r="G137" s="159"/>
      <c r="H137" s="161"/>
      <c r="I137" s="161"/>
    </row>
    <row r="138" ht="19.5" customHeight="1">
      <c r="A138" s="101" t="s">
        <v>427</v>
      </c>
      <c r="B138" s="96" t="str">
        <f>VLOOKUP(A138,company_data!$A$2:$H$2051,8,FALSE)</f>
        <v>https://www.accuratecomputers.com/</v>
      </c>
      <c r="C138" s="157" t="s">
        <v>16</v>
      </c>
      <c r="D138" s="158" t="s">
        <v>5</v>
      </c>
      <c r="E138" s="158" t="s">
        <v>15940</v>
      </c>
      <c r="F138" s="101"/>
      <c r="G138" s="159"/>
      <c r="H138" s="161" t="s">
        <v>16126</v>
      </c>
      <c r="I138" s="161"/>
    </row>
    <row r="139" ht="19.5" customHeight="1">
      <c r="A139" s="101" t="s">
        <v>427</v>
      </c>
      <c r="B139" s="96" t="str">
        <f>VLOOKUP(A139,company_data!$A$2:$H$2051,8,FALSE)</f>
        <v>https://www.accuratecomputers.com/</v>
      </c>
      <c r="C139" s="157" t="s">
        <v>16127</v>
      </c>
      <c r="D139" s="158" t="s">
        <v>5</v>
      </c>
      <c r="E139" s="158" t="s">
        <v>16128</v>
      </c>
      <c r="F139" s="101"/>
      <c r="G139" s="159"/>
      <c r="H139" s="161" t="s">
        <v>16129</v>
      </c>
      <c r="I139" s="161"/>
    </row>
    <row r="140" ht="19.5" customHeight="1">
      <c r="A140" s="101" t="s">
        <v>427</v>
      </c>
      <c r="B140" s="96" t="str">
        <f>VLOOKUP(A140,company_data!$A$2:$H$2051,8,FALSE)</f>
        <v>https://www.accuratecomputers.com/</v>
      </c>
      <c r="C140" s="157" t="s">
        <v>16130</v>
      </c>
      <c r="D140" s="158" t="s">
        <v>5</v>
      </c>
      <c r="E140" s="158" t="s">
        <v>16131</v>
      </c>
      <c r="F140" s="101"/>
      <c r="G140" s="159"/>
      <c r="H140" s="161" t="s">
        <v>16132</v>
      </c>
      <c r="I140" s="161"/>
    </row>
    <row r="141" ht="19.5" customHeight="1">
      <c r="A141" s="101" t="s">
        <v>427</v>
      </c>
      <c r="B141" s="96" t="str">
        <f>VLOOKUP(A141,company_data!$A$2:$H$2051,8,FALSE)</f>
        <v>https://www.accuratecomputers.com/</v>
      </c>
      <c r="C141" s="157" t="s">
        <v>16133</v>
      </c>
      <c r="D141" s="158" t="s">
        <v>5</v>
      </c>
      <c r="E141" s="158" t="s">
        <v>16133</v>
      </c>
      <c r="F141" s="101"/>
      <c r="G141" s="159"/>
      <c r="H141" s="161" t="s">
        <v>16134</v>
      </c>
      <c r="I141" s="161"/>
    </row>
    <row r="142" ht="19.5" customHeight="1">
      <c r="A142" s="101" t="s">
        <v>427</v>
      </c>
      <c r="B142" s="96" t="str">
        <f>VLOOKUP(A142,company_data!$A$2:$H$2051,8,FALSE)</f>
        <v>https://www.accuratecomputers.com/</v>
      </c>
      <c r="C142" s="157" t="s">
        <v>16135</v>
      </c>
      <c r="D142" s="158" t="s">
        <v>5</v>
      </c>
      <c r="E142" s="158" t="s">
        <v>16136</v>
      </c>
      <c r="F142" s="101"/>
      <c r="G142" s="159"/>
      <c r="H142" s="161" t="s">
        <v>16137</v>
      </c>
      <c r="I142" s="161"/>
    </row>
    <row r="143" ht="19.5" customHeight="1">
      <c r="A143" s="101" t="s">
        <v>427</v>
      </c>
      <c r="B143" s="96" t="str">
        <f>VLOOKUP(A143,company_data!$A$2:$H$2051,8,FALSE)</f>
        <v>https://www.accuratecomputers.com/</v>
      </c>
      <c r="C143" s="157" t="s">
        <v>16138</v>
      </c>
      <c r="D143" s="158" t="s">
        <v>5</v>
      </c>
      <c r="E143" s="158" t="s">
        <v>16136</v>
      </c>
      <c r="F143" s="101"/>
      <c r="G143" s="159"/>
      <c r="H143" s="161" t="s">
        <v>16139</v>
      </c>
      <c r="I143" s="161"/>
    </row>
    <row r="144" ht="19.5" customHeight="1">
      <c r="A144" s="101" t="s">
        <v>427</v>
      </c>
      <c r="B144" s="96" t="str">
        <f>VLOOKUP(A144,company_data!$A$2:$H$2051,8,FALSE)</f>
        <v>https://www.accuratecomputers.com/</v>
      </c>
      <c r="C144" s="157" t="s">
        <v>16140</v>
      </c>
      <c r="D144" s="158" t="s">
        <v>5</v>
      </c>
      <c r="E144" s="158" t="s">
        <v>16141</v>
      </c>
      <c r="F144" s="101"/>
      <c r="G144" s="159"/>
      <c r="H144" s="161" t="s">
        <v>16142</v>
      </c>
      <c r="I144" s="161"/>
    </row>
    <row r="145" ht="19.5" customHeight="1">
      <c r="A145" s="101" t="s">
        <v>427</v>
      </c>
      <c r="B145" s="96" t="str">
        <f>VLOOKUP(A145,company_data!$A$2:$H$2051,8,FALSE)</f>
        <v>https://www.accuratecomputers.com/</v>
      </c>
      <c r="C145" s="157" t="s">
        <v>16143</v>
      </c>
      <c r="D145" s="158" t="s">
        <v>5</v>
      </c>
      <c r="E145" s="158" t="s">
        <v>16143</v>
      </c>
      <c r="F145" s="101"/>
      <c r="G145" s="159"/>
      <c r="H145" s="161" t="s">
        <v>16144</v>
      </c>
      <c r="I145" s="161"/>
    </row>
    <row r="146" ht="19.5" customHeight="1">
      <c r="A146" s="101" t="s">
        <v>435</v>
      </c>
      <c r="B146" s="96" t="str">
        <f>VLOOKUP(A146,company_data!$A$2:$H$2051,8,FALSE)</f>
        <v>https://www.accurics.com/</v>
      </c>
      <c r="C146" s="157" t="s">
        <v>16145</v>
      </c>
      <c r="D146" s="158" t="s">
        <v>22</v>
      </c>
      <c r="E146" s="158"/>
      <c r="F146" s="97" t="s">
        <v>16146</v>
      </c>
      <c r="G146" s="159"/>
      <c r="H146" s="161" t="s">
        <v>16147</v>
      </c>
      <c r="I146" s="161"/>
    </row>
    <row r="147" ht="19.5" customHeight="1">
      <c r="A147" s="101" t="s">
        <v>435</v>
      </c>
      <c r="B147" s="96" t="str">
        <f>VLOOKUP(A147,company_data!$A$2:$H$2051,8,FALSE)</f>
        <v>https://www.accurics.com/</v>
      </c>
      <c r="C147" s="157" t="s">
        <v>16148</v>
      </c>
      <c r="D147" s="158" t="s">
        <v>22</v>
      </c>
      <c r="E147" s="158"/>
      <c r="F147" s="101"/>
      <c r="G147" s="159"/>
      <c r="H147" s="161" t="s">
        <v>16149</v>
      </c>
      <c r="I147" s="161"/>
    </row>
    <row r="148" ht="19.5" customHeight="1">
      <c r="A148" s="101" t="s">
        <v>456</v>
      </c>
      <c r="B148" s="96" t="str">
        <f>VLOOKUP(A148,company_data!$A$2:$H$2051,8,FALSE)</f>
        <v>https://www.acpl.com/</v>
      </c>
      <c r="C148" s="157" t="s">
        <v>16150</v>
      </c>
      <c r="D148" s="157" t="s">
        <v>5</v>
      </c>
      <c r="E148" s="158" t="s">
        <v>16151</v>
      </c>
      <c r="F148" s="101"/>
      <c r="G148" s="159"/>
      <c r="H148" s="161"/>
      <c r="I148" s="161"/>
    </row>
    <row r="149" ht="19.5" customHeight="1">
      <c r="A149" s="101" t="s">
        <v>456</v>
      </c>
      <c r="B149" s="96" t="str">
        <f>VLOOKUP(A149,company_data!$A$2:$H$2051,8,FALSE)</f>
        <v>https://www.acpl.com/</v>
      </c>
      <c r="C149" s="157" t="s">
        <v>16152</v>
      </c>
      <c r="D149" s="157" t="s">
        <v>5</v>
      </c>
      <c r="E149" s="158" t="s">
        <v>16153</v>
      </c>
      <c r="F149" s="101"/>
      <c r="G149" s="159"/>
      <c r="H149" s="161"/>
      <c r="I149" s="161"/>
    </row>
    <row r="150" ht="19.5" customHeight="1">
      <c r="A150" s="101" t="s">
        <v>456</v>
      </c>
      <c r="B150" s="96" t="str">
        <f>VLOOKUP(A150,company_data!$A$2:$H$2051,8,FALSE)</f>
        <v>https://www.acpl.com/</v>
      </c>
      <c r="C150" s="157" t="s">
        <v>16154</v>
      </c>
      <c r="D150" s="157" t="s">
        <v>5</v>
      </c>
      <c r="E150" s="158" t="s">
        <v>16155</v>
      </c>
      <c r="F150" s="101"/>
      <c r="G150" s="159"/>
      <c r="H150" s="161"/>
      <c r="I150" s="161"/>
    </row>
    <row r="151" ht="19.5" customHeight="1">
      <c r="A151" s="101" t="s">
        <v>456</v>
      </c>
      <c r="B151" s="96" t="str">
        <f>VLOOKUP(A151,company_data!$A$2:$H$2051,8,FALSE)</f>
        <v>https://www.acpl.com/</v>
      </c>
      <c r="C151" s="157" t="s">
        <v>16156</v>
      </c>
      <c r="D151" s="158" t="s">
        <v>5</v>
      </c>
      <c r="E151" s="158" t="s">
        <v>15917</v>
      </c>
      <c r="F151" s="101"/>
      <c r="G151" s="159"/>
      <c r="H151" s="161"/>
      <c r="I151" s="161"/>
    </row>
    <row r="152" ht="19.5" customHeight="1">
      <c r="A152" s="101" t="s">
        <v>456</v>
      </c>
      <c r="B152" s="96" t="str">
        <f>VLOOKUP(A152,company_data!$A$2:$H$2051,8,FALSE)</f>
        <v>https://www.acpl.com/</v>
      </c>
      <c r="C152" s="157" t="s">
        <v>16157</v>
      </c>
      <c r="D152" s="158" t="s">
        <v>5</v>
      </c>
      <c r="E152" s="158" t="s">
        <v>16158</v>
      </c>
      <c r="F152" s="101"/>
      <c r="G152" s="159"/>
      <c r="H152" s="161"/>
      <c r="I152" s="161"/>
    </row>
    <row r="153" ht="19.5" customHeight="1">
      <c r="A153" s="101" t="s">
        <v>456</v>
      </c>
      <c r="B153" s="96" t="str">
        <f>VLOOKUP(A153,company_data!$A$2:$H$2051,8,FALSE)</f>
        <v>https://www.acpl.com/</v>
      </c>
      <c r="C153" s="157" t="s">
        <v>16159</v>
      </c>
      <c r="D153" s="157" t="s">
        <v>7</v>
      </c>
      <c r="E153" s="158"/>
      <c r="F153" s="101"/>
      <c r="G153" s="159"/>
      <c r="H153" s="161"/>
      <c r="I153" s="161"/>
    </row>
    <row r="154" ht="19.5" customHeight="1">
      <c r="A154" s="101" t="s">
        <v>456</v>
      </c>
      <c r="B154" s="96" t="str">
        <f>VLOOKUP(A154,company_data!$A$2:$H$2051,8,FALSE)</f>
        <v>https://www.acpl.com/</v>
      </c>
      <c r="C154" s="157" t="s">
        <v>16160</v>
      </c>
      <c r="D154" s="157" t="s">
        <v>7</v>
      </c>
      <c r="E154" s="157"/>
      <c r="F154" s="101"/>
      <c r="G154" s="159"/>
      <c r="H154" s="161"/>
      <c r="I154" s="161"/>
    </row>
    <row r="155" ht="19.5" customHeight="1">
      <c r="A155" s="101" t="s">
        <v>456</v>
      </c>
      <c r="B155" s="96" t="str">
        <f>VLOOKUP(A155,company_data!$A$2:$H$2051,8,FALSE)</f>
        <v>https://www.acpl.com/</v>
      </c>
      <c r="C155" s="157" t="s">
        <v>15850</v>
      </c>
      <c r="D155" s="157" t="s">
        <v>5</v>
      </c>
      <c r="E155" s="157" t="s">
        <v>15850</v>
      </c>
      <c r="F155" s="101"/>
      <c r="G155" s="159"/>
      <c r="H155" s="161"/>
      <c r="I155" s="161"/>
    </row>
    <row r="156" ht="19.5" customHeight="1">
      <c r="A156" s="101" t="s">
        <v>456</v>
      </c>
      <c r="B156" s="96" t="str">
        <f>VLOOKUP(A156,company_data!$A$2:$H$2051,8,FALSE)</f>
        <v>https://www.acpl.com/</v>
      </c>
      <c r="C156" s="157" t="s">
        <v>15897</v>
      </c>
      <c r="D156" s="157" t="s">
        <v>5</v>
      </c>
      <c r="E156" s="157" t="s">
        <v>15897</v>
      </c>
      <c r="F156" s="101"/>
      <c r="G156" s="159"/>
      <c r="H156" s="161"/>
      <c r="I156" s="161"/>
    </row>
    <row r="157" ht="19.5" customHeight="1">
      <c r="A157" s="101" t="s">
        <v>456</v>
      </c>
      <c r="B157" s="96" t="str">
        <f>VLOOKUP(A157,company_data!$A$2:$H$2051,8,FALSE)</f>
        <v>https://www.acpl.com/</v>
      </c>
      <c r="C157" s="157" t="s">
        <v>16161</v>
      </c>
      <c r="D157" s="157" t="s">
        <v>5</v>
      </c>
      <c r="E157" s="158" t="s">
        <v>16161</v>
      </c>
      <c r="F157" s="101"/>
      <c r="G157" s="159"/>
      <c r="H157" s="161"/>
      <c r="I157" s="161"/>
    </row>
    <row r="158" ht="19.5" customHeight="1">
      <c r="A158" s="101" t="s">
        <v>456</v>
      </c>
      <c r="B158" s="96" t="str">
        <f>VLOOKUP(A158,company_data!$A$2:$H$2051,8,FALSE)</f>
        <v>https://www.acpl.com/</v>
      </c>
      <c r="C158" s="157" t="s">
        <v>16162</v>
      </c>
      <c r="D158" s="157" t="s">
        <v>5</v>
      </c>
      <c r="E158" s="157" t="s">
        <v>16162</v>
      </c>
      <c r="F158" s="101"/>
      <c r="G158" s="159"/>
      <c r="H158" s="161"/>
      <c r="I158" s="161"/>
    </row>
    <row r="159" ht="19.5" customHeight="1">
      <c r="A159" s="101" t="s">
        <v>456</v>
      </c>
      <c r="B159" s="96" t="str">
        <f>VLOOKUP(A159,company_data!$A$2:$H$2051,8,FALSE)</f>
        <v>https://www.acpl.com/</v>
      </c>
      <c r="C159" s="157" t="s">
        <v>16163</v>
      </c>
      <c r="D159" s="157" t="s">
        <v>11</v>
      </c>
      <c r="E159" s="157"/>
      <c r="F159" s="101"/>
      <c r="G159" s="159"/>
      <c r="H159" s="161"/>
      <c r="I159" s="161"/>
    </row>
    <row r="160" ht="19.5" customHeight="1">
      <c r="A160" s="97" t="s">
        <v>267</v>
      </c>
      <c r="B160" s="96" t="str">
        <f>VLOOKUP(A160,company_data!$A$2:$H$2051,8,FALSE)</f>
        <v/>
      </c>
      <c r="C160" s="158" t="s">
        <v>16164</v>
      </c>
      <c r="D160" s="158" t="s">
        <v>5</v>
      </c>
      <c r="E160" s="158" t="s">
        <v>16165</v>
      </c>
      <c r="F160" s="97" t="s">
        <v>16166</v>
      </c>
      <c r="G160" s="159"/>
      <c r="H160" s="161"/>
      <c r="I160" s="160"/>
    </row>
    <row r="161" ht="19.5" customHeight="1">
      <c r="A161" s="97" t="s">
        <v>267</v>
      </c>
      <c r="B161" s="96" t="str">
        <f>VLOOKUP(A161,company_data!$A$2:$H$2051,8,FALSE)</f>
        <v/>
      </c>
      <c r="C161" s="158" t="s">
        <v>16167</v>
      </c>
      <c r="D161" s="158" t="s">
        <v>5</v>
      </c>
      <c r="E161" s="158" t="s">
        <v>16168</v>
      </c>
      <c r="F161" s="101"/>
      <c r="G161" s="159"/>
      <c r="H161" s="161"/>
      <c r="I161" s="160"/>
    </row>
    <row r="162" ht="19.5" customHeight="1">
      <c r="A162" s="97" t="s">
        <v>267</v>
      </c>
      <c r="B162" s="96" t="str">
        <f>VLOOKUP(A162,company_data!$A$2:$H$2051,8,FALSE)</f>
        <v/>
      </c>
      <c r="C162" s="158" t="s">
        <v>16169</v>
      </c>
      <c r="D162" s="158" t="s">
        <v>5</v>
      </c>
      <c r="E162" s="158" t="s">
        <v>16170</v>
      </c>
      <c r="F162" s="101"/>
      <c r="G162" s="159"/>
      <c r="H162" s="161"/>
      <c r="I162" s="160"/>
    </row>
    <row r="163" ht="19.5" customHeight="1">
      <c r="A163" s="97" t="s">
        <v>267</v>
      </c>
      <c r="B163" s="96" t="str">
        <f>VLOOKUP(A163,company_data!$A$2:$H$2051,8,FALSE)</f>
        <v/>
      </c>
      <c r="C163" s="158" t="s">
        <v>16171</v>
      </c>
      <c r="D163" s="158" t="s">
        <v>5</v>
      </c>
      <c r="E163" s="158" t="s">
        <v>16172</v>
      </c>
      <c r="F163" s="101"/>
      <c r="G163" s="159"/>
      <c r="H163" s="161"/>
      <c r="I163" s="160"/>
    </row>
    <row r="164" ht="19.5" customHeight="1">
      <c r="A164" s="97" t="s">
        <v>267</v>
      </c>
      <c r="B164" s="96" t="str">
        <f>VLOOKUP(A164,company_data!$A$2:$H$2051,8,FALSE)</f>
        <v/>
      </c>
      <c r="C164" s="158" t="s">
        <v>16173</v>
      </c>
      <c r="D164" s="158" t="s">
        <v>7</v>
      </c>
      <c r="E164" s="158"/>
      <c r="F164" s="101"/>
      <c r="G164" s="159"/>
      <c r="H164" s="161"/>
      <c r="I164" s="160" t="s">
        <v>16174</v>
      </c>
    </row>
    <row r="165" ht="19.5" customHeight="1">
      <c r="A165" s="97" t="s">
        <v>267</v>
      </c>
      <c r="B165" s="96" t="str">
        <f>VLOOKUP(A165,company_data!$A$2:$H$2051,8,FALSE)</f>
        <v/>
      </c>
      <c r="C165" s="158" t="s">
        <v>16175</v>
      </c>
      <c r="D165" s="158" t="s">
        <v>7</v>
      </c>
      <c r="E165" s="158"/>
      <c r="F165" s="101"/>
      <c r="G165" s="159"/>
      <c r="H165" s="161"/>
      <c r="I165" s="160"/>
    </row>
    <row r="166" ht="19.5" customHeight="1">
      <c r="A166" s="97" t="s">
        <v>267</v>
      </c>
      <c r="B166" s="96" t="str">
        <f>VLOOKUP(A166,company_data!$A$2:$H$2051,8,FALSE)</f>
        <v/>
      </c>
      <c r="C166" s="158" t="s">
        <v>16176</v>
      </c>
      <c r="D166" s="158" t="s">
        <v>7</v>
      </c>
      <c r="E166" s="158"/>
      <c r="F166" s="101"/>
      <c r="G166" s="159"/>
      <c r="H166" s="161"/>
      <c r="I166" s="160"/>
    </row>
    <row r="167" ht="19.5" customHeight="1">
      <c r="A167" s="97" t="s">
        <v>267</v>
      </c>
      <c r="B167" s="96" t="str">
        <f>VLOOKUP(A167,company_data!$A$2:$H$2051,8,FALSE)</f>
        <v/>
      </c>
      <c r="C167" s="158" t="s">
        <v>16177</v>
      </c>
      <c r="D167" s="158" t="s">
        <v>7</v>
      </c>
      <c r="E167" s="158"/>
      <c r="F167" s="101"/>
      <c r="G167" s="159"/>
      <c r="H167" s="161"/>
      <c r="I167" s="160"/>
    </row>
    <row r="168" ht="19.5" customHeight="1">
      <c r="A168" s="97" t="s">
        <v>267</v>
      </c>
      <c r="B168" s="96" t="str">
        <f>VLOOKUP(A168,company_data!$A$2:$H$2051,8,FALSE)</f>
        <v/>
      </c>
      <c r="C168" s="158" t="s">
        <v>16178</v>
      </c>
      <c r="D168" s="158" t="s">
        <v>5</v>
      </c>
      <c r="E168" s="158" t="s">
        <v>16179</v>
      </c>
      <c r="F168" s="101"/>
      <c r="G168" s="159"/>
      <c r="H168" s="161"/>
      <c r="I168" s="160"/>
    </row>
    <row r="169" ht="19.5" customHeight="1">
      <c r="A169" s="101" t="s">
        <v>3898</v>
      </c>
      <c r="B169" s="96" t="str">
        <f>VLOOKUP(A169,company_data!$A$2:$H$2051,8,FALSE)</f>
        <v>https://www.acrossecurity.com/</v>
      </c>
      <c r="C169" s="157" t="s">
        <v>16180</v>
      </c>
      <c r="D169" s="158" t="s">
        <v>5</v>
      </c>
      <c r="E169" s="158" t="s">
        <v>15879</v>
      </c>
      <c r="F169" s="101"/>
      <c r="G169" s="159"/>
      <c r="H169" s="161" t="s">
        <v>16181</v>
      </c>
      <c r="I169" s="161"/>
    </row>
    <row r="170" ht="19.5" customHeight="1">
      <c r="A170" s="101" t="s">
        <v>3898</v>
      </c>
      <c r="B170" s="96" t="str">
        <f>VLOOKUP(A170,company_data!$A$2:$H$2051,8,FALSE)</f>
        <v>https://www.acrossecurity.com/</v>
      </c>
      <c r="C170" s="157" t="s">
        <v>16182</v>
      </c>
      <c r="D170" s="158" t="s">
        <v>5</v>
      </c>
      <c r="E170" s="158" t="s">
        <v>15850</v>
      </c>
      <c r="F170" s="101"/>
      <c r="G170" s="159"/>
      <c r="H170" s="161" t="s">
        <v>16183</v>
      </c>
      <c r="I170" s="161"/>
    </row>
    <row r="171" ht="19.5" customHeight="1">
      <c r="A171" s="101" t="s">
        <v>3898</v>
      </c>
      <c r="B171" s="96" t="str">
        <f>VLOOKUP(A171,company_data!$A$2:$H$2051,8,FALSE)</f>
        <v>https://www.acrossecurity.com/</v>
      </c>
      <c r="C171" s="157" t="s">
        <v>16052</v>
      </c>
      <c r="D171" s="157" t="s">
        <v>5</v>
      </c>
      <c r="E171" s="158" t="s">
        <v>16052</v>
      </c>
      <c r="F171" s="101"/>
      <c r="G171" s="159"/>
      <c r="H171" s="161" t="s">
        <v>16184</v>
      </c>
      <c r="I171" s="161"/>
    </row>
    <row r="172" ht="19.5" customHeight="1">
      <c r="A172" s="101" t="s">
        <v>466</v>
      </c>
      <c r="B172" s="96" t="str">
        <f>VLOOKUP(A172,company_data!$A$2:$H$2051,8,FALSE)</f>
        <v>https://www.activecountermeasures.com/</v>
      </c>
      <c r="C172" s="158" t="s">
        <v>16185</v>
      </c>
      <c r="D172" s="158" t="s">
        <v>30</v>
      </c>
      <c r="E172" s="158" t="s">
        <v>16186</v>
      </c>
      <c r="F172" s="101"/>
      <c r="G172" s="159"/>
      <c r="H172" s="161"/>
      <c r="I172" s="161"/>
    </row>
    <row r="173" ht="19.5" customHeight="1">
      <c r="A173" s="101" t="s">
        <v>475</v>
      </c>
      <c r="B173" s="96" t="str">
        <f>VLOOKUP(A173,company_data!$A$2:$H$2051,8,FALSE)</f>
        <v>https://www.activecypher.com/</v>
      </c>
      <c r="C173" s="158" t="s">
        <v>16187</v>
      </c>
      <c r="D173" s="158" t="s">
        <v>12</v>
      </c>
      <c r="E173" s="158" t="s">
        <v>16188</v>
      </c>
      <c r="F173" s="101"/>
      <c r="G173" s="159"/>
      <c r="H173" s="161"/>
      <c r="I173" s="161"/>
    </row>
    <row r="174" ht="19.5" customHeight="1">
      <c r="A174" s="101" t="s">
        <v>475</v>
      </c>
      <c r="B174" s="96" t="str">
        <f>VLOOKUP(A174,company_data!$A$2:$H$2051,8,FALSE)</f>
        <v>https://www.activecypher.com/</v>
      </c>
      <c r="C174" s="158" t="s">
        <v>16189</v>
      </c>
      <c r="D174" s="158" t="s">
        <v>12</v>
      </c>
      <c r="E174" s="158" t="s">
        <v>15886</v>
      </c>
      <c r="F174" s="101"/>
      <c r="G174" s="159"/>
      <c r="H174" s="161"/>
      <c r="I174" s="161"/>
    </row>
    <row r="175" ht="19.5" customHeight="1">
      <c r="A175" s="101" t="s">
        <v>475</v>
      </c>
      <c r="B175" s="96" t="str">
        <f>VLOOKUP(A175,company_data!$A$2:$H$2051,8,FALSE)</f>
        <v>https://www.activecypher.com/</v>
      </c>
      <c r="C175" s="158" t="s">
        <v>16190</v>
      </c>
      <c r="D175" s="158" t="s">
        <v>10</v>
      </c>
      <c r="E175" s="158" t="s">
        <v>16191</v>
      </c>
      <c r="F175" s="101"/>
      <c r="G175" s="159"/>
      <c r="H175" s="161" t="s">
        <v>16192</v>
      </c>
      <c r="I175" s="161"/>
    </row>
    <row r="176" ht="19.5" customHeight="1">
      <c r="A176" s="101" t="s">
        <v>483</v>
      </c>
      <c r="B176" s="96" t="str">
        <f>VLOOKUP(A176,company_data!$A$2:$H$2051,8,FALSE)</f>
        <v>https://www.acumin.co.uk/</v>
      </c>
      <c r="C176" s="157" t="s">
        <v>16193</v>
      </c>
      <c r="D176" s="158" t="s">
        <v>5</v>
      </c>
      <c r="E176" s="158" t="s">
        <v>16194</v>
      </c>
      <c r="F176" s="101"/>
      <c r="G176" s="159"/>
      <c r="H176" s="161" t="s">
        <v>16195</v>
      </c>
      <c r="I176" s="161"/>
    </row>
    <row r="177" ht="19.5" customHeight="1">
      <c r="A177" s="101" t="s">
        <v>483</v>
      </c>
      <c r="B177" s="96" t="str">
        <f>VLOOKUP(A177,company_data!$A$2:$H$2051,8,FALSE)</f>
        <v>https://www.acumin.co.uk/</v>
      </c>
      <c r="C177" s="158" t="s">
        <v>16196</v>
      </c>
      <c r="D177" s="158" t="s">
        <v>5</v>
      </c>
      <c r="E177" s="158" t="s">
        <v>16194</v>
      </c>
      <c r="F177" s="101"/>
      <c r="G177" s="159"/>
      <c r="H177" s="161" t="s">
        <v>16197</v>
      </c>
      <c r="I177" s="161"/>
    </row>
    <row r="178" ht="19.5" customHeight="1">
      <c r="A178" s="101" t="s">
        <v>483</v>
      </c>
      <c r="B178" s="96" t="str">
        <f>VLOOKUP(A178,company_data!$A$2:$H$2051,8,FALSE)</f>
        <v>https://www.acumin.co.uk/</v>
      </c>
      <c r="C178" s="157" t="s">
        <v>16198</v>
      </c>
      <c r="D178" s="158" t="s">
        <v>5</v>
      </c>
      <c r="E178" s="158" t="s">
        <v>16194</v>
      </c>
      <c r="F178" s="101"/>
      <c r="G178" s="159"/>
      <c r="H178" s="161" t="s">
        <v>16199</v>
      </c>
      <c r="I178" s="161"/>
    </row>
    <row r="179" ht="19.5" customHeight="1">
      <c r="A179" s="101" t="s">
        <v>483</v>
      </c>
      <c r="B179" s="96" t="str">
        <f>VLOOKUP(A179,company_data!$A$2:$H$2051,8,FALSE)</f>
        <v>https://www.acumin.co.uk/</v>
      </c>
      <c r="C179" s="157" t="s">
        <v>16200</v>
      </c>
      <c r="D179" s="158" t="s">
        <v>5</v>
      </c>
      <c r="E179" s="158" t="s">
        <v>16194</v>
      </c>
      <c r="F179" s="101"/>
      <c r="G179" s="159"/>
      <c r="H179" s="161" t="s">
        <v>16201</v>
      </c>
      <c r="I179" s="161"/>
    </row>
    <row r="180" ht="19.5" customHeight="1">
      <c r="A180" s="101" t="s">
        <v>486</v>
      </c>
      <c r="B180" s="96" t="str">
        <f>VLOOKUP(A180,company_data!$A$2:$H$2051,8,FALSE)</f>
        <v>https://www.acunetix.com/</v>
      </c>
      <c r="C180" s="157" t="s">
        <v>16202</v>
      </c>
      <c r="D180" s="158" t="s">
        <v>8</v>
      </c>
      <c r="E180" s="97" t="s">
        <v>16203</v>
      </c>
      <c r="F180" s="97"/>
      <c r="G180" s="159"/>
      <c r="H180" s="161" t="s">
        <v>16204</v>
      </c>
      <c r="I180" s="161"/>
    </row>
    <row r="181" ht="19.5" customHeight="1">
      <c r="A181" s="101" t="s">
        <v>486</v>
      </c>
      <c r="B181" s="96" t="str">
        <f>VLOOKUP(A181,company_data!$A$2:$H$2051,8,FALSE)</f>
        <v>https://www.acunetix.com/</v>
      </c>
      <c r="C181" s="157" t="s">
        <v>16205</v>
      </c>
      <c r="D181" s="158" t="s">
        <v>8</v>
      </c>
      <c r="E181" s="97" t="s">
        <v>16203</v>
      </c>
      <c r="F181" s="97"/>
      <c r="G181" s="159"/>
      <c r="H181" s="161" t="s">
        <v>16206</v>
      </c>
      <c r="I181" s="161"/>
    </row>
    <row r="182" ht="19.5" customHeight="1">
      <c r="A182" s="101" t="s">
        <v>486</v>
      </c>
      <c r="B182" s="96" t="str">
        <f>VLOOKUP(A182,company_data!$A$2:$H$2051,8,FALSE)</f>
        <v>https://www.acunetix.com/</v>
      </c>
      <c r="C182" s="157" t="s">
        <v>16207</v>
      </c>
      <c r="D182" s="158" t="s">
        <v>8</v>
      </c>
      <c r="E182" s="97" t="s">
        <v>16203</v>
      </c>
      <c r="F182" s="97"/>
      <c r="G182" s="159"/>
      <c r="H182" s="161" t="s">
        <v>16208</v>
      </c>
      <c r="I182" s="161"/>
    </row>
    <row r="183" ht="19.5" customHeight="1">
      <c r="A183" s="101" t="s">
        <v>492</v>
      </c>
      <c r="B183" s="96" t="str">
        <f>VLOOKUP(A183,company_data!$A$2:$H$2051,8,FALSE)</f>
        <v>https://www.adnovum.ch/</v>
      </c>
      <c r="C183" s="157" t="s">
        <v>16209</v>
      </c>
      <c r="D183" s="158" t="s">
        <v>5</v>
      </c>
      <c r="E183" s="158" t="s">
        <v>6</v>
      </c>
      <c r="F183" s="101"/>
      <c r="G183" s="159"/>
      <c r="H183" s="161" t="s">
        <v>16210</v>
      </c>
      <c r="I183" s="161"/>
    </row>
    <row r="184" ht="19.5" customHeight="1">
      <c r="A184" s="101" t="s">
        <v>492</v>
      </c>
      <c r="B184" s="96" t="str">
        <f>VLOOKUP(A184,company_data!$A$2:$H$2051,8,FALSE)</f>
        <v>https://www.adnovum.ch/</v>
      </c>
      <c r="C184" s="158" t="s">
        <v>16209</v>
      </c>
      <c r="D184" s="158" t="s">
        <v>5</v>
      </c>
      <c r="E184" s="158" t="s">
        <v>6</v>
      </c>
      <c r="F184" s="101"/>
      <c r="G184" s="159"/>
      <c r="H184" s="161"/>
      <c r="I184" s="161"/>
    </row>
    <row r="185" ht="19.5" customHeight="1">
      <c r="A185" s="101" t="s">
        <v>492</v>
      </c>
      <c r="B185" s="96" t="str">
        <f>VLOOKUP(A185,company_data!$A$2:$H$2051,8,FALSE)</f>
        <v>https://www.adnovum.ch/</v>
      </c>
      <c r="C185" s="157" t="s">
        <v>16052</v>
      </c>
      <c r="D185" s="157" t="s">
        <v>5</v>
      </c>
      <c r="E185" s="158" t="s">
        <v>16052</v>
      </c>
      <c r="F185" s="101"/>
      <c r="G185" s="159"/>
      <c r="H185" s="161" t="s">
        <v>16211</v>
      </c>
      <c r="I185" s="161"/>
    </row>
    <row r="186" ht="19.5" customHeight="1">
      <c r="A186" s="101" t="s">
        <v>501</v>
      </c>
      <c r="B186" s="96" t="str">
        <f>VLOOKUP(A186,company_data!$A$2:$H$2051,8,FALSE)</f>
        <v>https://adaptiva.com/</v>
      </c>
      <c r="C186" s="157" t="s">
        <v>16212</v>
      </c>
      <c r="D186" s="158" t="s">
        <v>9</v>
      </c>
      <c r="E186" s="158" t="s">
        <v>16212</v>
      </c>
      <c r="F186" s="101"/>
      <c r="G186" s="159"/>
      <c r="H186" s="161" t="s">
        <v>16213</v>
      </c>
      <c r="I186" s="161"/>
    </row>
    <row r="187" ht="19.5" customHeight="1">
      <c r="A187" s="101" t="s">
        <v>501</v>
      </c>
      <c r="B187" s="96" t="str">
        <f>VLOOKUP(A187,company_data!$A$2:$H$2051,8,FALSE)</f>
        <v>https://adaptiva.com/</v>
      </c>
      <c r="C187" s="157" t="s">
        <v>16214</v>
      </c>
      <c r="D187" s="158" t="s">
        <v>9</v>
      </c>
      <c r="E187" s="158" t="s">
        <v>16090</v>
      </c>
      <c r="F187" s="101"/>
      <c r="G187" s="159"/>
      <c r="H187" s="161" t="s">
        <v>16215</v>
      </c>
      <c r="I187" s="161"/>
    </row>
    <row r="188" ht="19.5" customHeight="1">
      <c r="A188" s="101" t="s">
        <v>501</v>
      </c>
      <c r="B188" s="96" t="str">
        <f>VLOOKUP(A188,company_data!$A$2:$H$2051,8,FALSE)</f>
        <v>https://adaptiva.com/</v>
      </c>
      <c r="C188" s="157" t="s">
        <v>16216</v>
      </c>
      <c r="D188" s="158" t="s">
        <v>9</v>
      </c>
      <c r="E188" s="158" t="s">
        <v>16090</v>
      </c>
      <c r="F188" s="101"/>
      <c r="G188" s="159"/>
      <c r="H188" s="161" t="s">
        <v>16217</v>
      </c>
      <c r="I188" s="161"/>
    </row>
    <row r="189" ht="19.5" customHeight="1">
      <c r="A189" s="101" t="s">
        <v>501</v>
      </c>
      <c r="B189" s="96" t="str">
        <f>VLOOKUP(A189,company_data!$A$2:$H$2051,8,FALSE)</f>
        <v>https://adaptiva.com/</v>
      </c>
      <c r="C189" s="157" t="s">
        <v>16218</v>
      </c>
      <c r="D189" s="158" t="s">
        <v>9</v>
      </c>
      <c r="E189" s="158" t="s">
        <v>16219</v>
      </c>
      <c r="F189" s="101"/>
      <c r="G189" s="159"/>
      <c r="H189" s="161" t="s">
        <v>16220</v>
      </c>
      <c r="I189" s="161"/>
    </row>
    <row r="190" ht="19.5" customHeight="1">
      <c r="A190" s="101" t="s">
        <v>510</v>
      </c>
      <c r="B190" s="96" t="str">
        <f>VLOOKUP(A190,company_data!$A$2:$H$2051,8,FALSE)</f>
        <v>https://www.adaptivetechgroup.com/</v>
      </c>
      <c r="C190" s="157" t="s">
        <v>15883</v>
      </c>
      <c r="D190" s="157" t="s">
        <v>5</v>
      </c>
      <c r="E190" s="158" t="s">
        <v>15883</v>
      </c>
      <c r="F190" s="101"/>
      <c r="G190" s="159"/>
      <c r="H190" s="161" t="s">
        <v>16221</v>
      </c>
      <c r="I190" s="161"/>
    </row>
    <row r="191" ht="19.5" customHeight="1">
      <c r="A191" s="101" t="s">
        <v>510</v>
      </c>
      <c r="B191" s="96" t="str">
        <f>VLOOKUP(A191,company_data!$A$2:$H$2051,8,FALSE)</f>
        <v>https://www.adaptivetechgroup.com/</v>
      </c>
      <c r="C191" s="157" t="s">
        <v>16222</v>
      </c>
      <c r="D191" s="157" t="s">
        <v>5</v>
      </c>
      <c r="E191" s="158" t="s">
        <v>16223</v>
      </c>
      <c r="F191" s="101"/>
      <c r="G191" s="159"/>
      <c r="H191" s="161" t="s">
        <v>16224</v>
      </c>
      <c r="I191" s="161"/>
    </row>
    <row r="192" ht="19.5" customHeight="1">
      <c r="A192" s="101" t="s">
        <v>510</v>
      </c>
      <c r="B192" s="96" t="str">
        <f>VLOOKUP(A192,company_data!$A$2:$H$2051,8,FALSE)</f>
        <v>https://www.adaptivetechgroup.com/</v>
      </c>
      <c r="C192" s="157" t="s">
        <v>16225</v>
      </c>
      <c r="D192" s="157" t="s">
        <v>5</v>
      </c>
      <c r="E192" s="158" t="s">
        <v>14</v>
      </c>
      <c r="F192" s="101"/>
      <c r="G192" s="159"/>
      <c r="H192" s="161" t="s">
        <v>16226</v>
      </c>
      <c r="I192" s="161"/>
    </row>
    <row r="193" ht="19.5" customHeight="1">
      <c r="A193" s="101" t="s">
        <v>510</v>
      </c>
      <c r="B193" s="96" t="str">
        <f>VLOOKUP(A193,company_data!$A$2:$H$2051,8,FALSE)</f>
        <v>https://www.adaptivetechgroup.com/</v>
      </c>
      <c r="C193" s="157" t="s">
        <v>16227</v>
      </c>
      <c r="D193" s="157" t="s">
        <v>5</v>
      </c>
      <c r="E193" s="157"/>
      <c r="F193" s="101"/>
      <c r="G193" s="159"/>
      <c r="H193" s="161" t="s">
        <v>16228</v>
      </c>
      <c r="I193" s="161"/>
    </row>
    <row r="194" ht="19.5" customHeight="1">
      <c r="A194" s="101" t="s">
        <v>510</v>
      </c>
      <c r="B194" s="96" t="str">
        <f>VLOOKUP(A194,company_data!$A$2:$H$2051,8,FALSE)</f>
        <v>https://www.adaptivetechgroup.com/</v>
      </c>
      <c r="C194" s="157" t="s">
        <v>16229</v>
      </c>
      <c r="D194" s="157" t="s">
        <v>5</v>
      </c>
      <c r="E194" s="157"/>
      <c r="F194" s="101"/>
      <c r="G194" s="159"/>
      <c r="H194" s="161" t="s">
        <v>16230</v>
      </c>
      <c r="I194" s="161"/>
    </row>
    <row r="195" ht="19.5" customHeight="1">
      <c r="A195" s="101" t="s">
        <v>510</v>
      </c>
      <c r="B195" s="96" t="str">
        <f>VLOOKUP(A195,company_data!$A$2:$H$2051,8,FALSE)</f>
        <v>https://www.adaptivetechgroup.com/</v>
      </c>
      <c r="C195" s="157" t="s">
        <v>16060</v>
      </c>
      <c r="D195" s="157" t="s">
        <v>5</v>
      </c>
      <c r="E195" s="157"/>
      <c r="F195" s="101"/>
      <c r="G195" s="159"/>
      <c r="H195" s="161" t="s">
        <v>16231</v>
      </c>
      <c r="I195" s="161"/>
    </row>
    <row r="196" ht="19.5" customHeight="1">
      <c r="A196" s="101" t="s">
        <v>518</v>
      </c>
      <c r="B196" s="96" t="str">
        <f>VLOOKUP(A196,company_data!$A$2:$H$2051,8,FALSE)</f>
        <v>https://www.adaptivemobile.com/</v>
      </c>
      <c r="C196" s="157" t="s">
        <v>16232</v>
      </c>
      <c r="D196" s="158" t="s">
        <v>7</v>
      </c>
      <c r="E196" s="158" t="s">
        <v>16233</v>
      </c>
      <c r="F196" s="97" t="s">
        <v>16234</v>
      </c>
      <c r="G196" s="159"/>
      <c r="H196" s="161" t="s">
        <v>16235</v>
      </c>
      <c r="I196" s="161"/>
    </row>
    <row r="197" ht="19.5" customHeight="1">
      <c r="A197" s="101" t="s">
        <v>518</v>
      </c>
      <c r="B197" s="96" t="str">
        <f>VLOOKUP(A197,company_data!$A$2:$H$2051,8,FALSE)</f>
        <v>https://www.adaptivemobile.com/</v>
      </c>
      <c r="C197" s="157" t="s">
        <v>16236</v>
      </c>
      <c r="D197" s="158" t="s">
        <v>10</v>
      </c>
      <c r="E197" s="158" t="s">
        <v>16233</v>
      </c>
      <c r="F197" s="97" t="s">
        <v>16234</v>
      </c>
      <c r="G197" s="159"/>
      <c r="H197" s="161" t="s">
        <v>16237</v>
      </c>
      <c r="I197" s="161"/>
    </row>
    <row r="198" ht="19.5" customHeight="1">
      <c r="A198" s="101" t="s">
        <v>518</v>
      </c>
      <c r="B198" s="96" t="str">
        <f>VLOOKUP(A198,company_data!$A$2:$H$2051,8,FALSE)</f>
        <v>https://www.adaptivemobile.com/</v>
      </c>
      <c r="C198" s="157" t="s">
        <v>16238</v>
      </c>
      <c r="D198" s="158" t="s">
        <v>10</v>
      </c>
      <c r="E198" s="158" t="s">
        <v>16233</v>
      </c>
      <c r="F198" s="97" t="s">
        <v>16234</v>
      </c>
      <c r="G198" s="159"/>
      <c r="H198" s="161" t="s">
        <v>16239</v>
      </c>
      <c r="I198" s="161"/>
    </row>
    <row r="199" ht="19.5" customHeight="1">
      <c r="A199" s="101" t="s">
        <v>518</v>
      </c>
      <c r="B199" s="96" t="str">
        <f>VLOOKUP(A199,company_data!$A$2:$H$2051,8,FALSE)</f>
        <v>https://www.adaptivemobile.com/</v>
      </c>
      <c r="C199" s="157" t="s">
        <v>16240</v>
      </c>
      <c r="D199" s="158" t="s">
        <v>10</v>
      </c>
      <c r="E199" s="158" t="s">
        <v>16241</v>
      </c>
      <c r="F199" s="97" t="s">
        <v>16234</v>
      </c>
      <c r="G199" s="159"/>
      <c r="H199" s="161" t="s">
        <v>16242</v>
      </c>
      <c r="I199" s="161"/>
    </row>
    <row r="200" ht="19.5" customHeight="1">
      <c r="A200" s="101" t="s">
        <v>518</v>
      </c>
      <c r="B200" s="96" t="str">
        <f>VLOOKUP(A200,company_data!$A$2:$H$2051,8,FALSE)</f>
        <v>https://www.adaptivemobile.com/</v>
      </c>
      <c r="C200" s="157" t="s">
        <v>16243</v>
      </c>
      <c r="D200" s="158" t="s">
        <v>10</v>
      </c>
      <c r="E200" s="158" t="s">
        <v>16241</v>
      </c>
      <c r="F200" s="97" t="s">
        <v>16234</v>
      </c>
      <c r="G200" s="159"/>
      <c r="H200" s="162" t="s">
        <v>16244</v>
      </c>
      <c r="I200" s="161"/>
    </row>
    <row r="201" ht="19.5" customHeight="1">
      <c r="A201" s="97" t="s">
        <v>247</v>
      </c>
      <c r="B201" s="105" t="s">
        <v>16245</v>
      </c>
      <c r="C201" s="158" t="s">
        <v>16246</v>
      </c>
      <c r="D201" s="158" t="s">
        <v>17</v>
      </c>
      <c r="E201" s="158" t="s">
        <v>16247</v>
      </c>
      <c r="F201" s="101"/>
      <c r="G201" s="159"/>
      <c r="H201" s="161"/>
      <c r="I201" s="161"/>
    </row>
    <row r="202" ht="19.5" customHeight="1">
      <c r="A202" s="101" t="s">
        <v>4093</v>
      </c>
      <c r="B202" s="96" t="str">
        <f>VLOOKUP(A202,company_data!$A$2:$H$2051,8,FALSE)</f>
        <v>https://www.cyansecurity.com/</v>
      </c>
      <c r="C202" s="157" t="s">
        <v>16248</v>
      </c>
      <c r="D202" s="158" t="s">
        <v>17</v>
      </c>
      <c r="E202" s="158" t="s">
        <v>16249</v>
      </c>
      <c r="F202" s="101"/>
      <c r="G202" s="159"/>
      <c r="H202" s="161" t="s">
        <v>16250</v>
      </c>
      <c r="I202" s="161"/>
    </row>
    <row r="203" ht="19.5" customHeight="1">
      <c r="A203" s="101" t="s">
        <v>324</v>
      </c>
      <c r="B203" s="96" t="str">
        <f>VLOOKUP(A203,company_data!$A$2:$H$2051,8,FALSE)</f>
        <v>https://www.adt.com/</v>
      </c>
      <c r="C203" s="157" t="s">
        <v>16251</v>
      </c>
      <c r="D203" s="157" t="s">
        <v>29</v>
      </c>
      <c r="E203" s="157"/>
      <c r="F203" s="101"/>
      <c r="G203" s="159"/>
      <c r="H203" s="161" t="s">
        <v>16252</v>
      </c>
      <c r="I203" s="161"/>
    </row>
    <row r="204" ht="19.5" customHeight="1">
      <c r="A204" s="101" t="s">
        <v>324</v>
      </c>
      <c r="B204" s="96" t="str">
        <f>VLOOKUP(A204,company_data!$A$2:$H$2051,8,FALSE)</f>
        <v>https://www.adt.com/</v>
      </c>
      <c r="C204" s="157" t="s">
        <v>16253</v>
      </c>
      <c r="D204" s="157" t="s">
        <v>29</v>
      </c>
      <c r="E204" s="157"/>
      <c r="F204" s="101"/>
      <c r="G204" s="159"/>
      <c r="H204" s="161" t="s">
        <v>16254</v>
      </c>
      <c r="I204" s="161"/>
    </row>
    <row r="205" ht="19.5" customHeight="1">
      <c r="A205" s="101" t="s">
        <v>324</v>
      </c>
      <c r="B205" s="96" t="str">
        <f>VLOOKUP(A205,company_data!$A$2:$H$2051,8,FALSE)</f>
        <v>https://www.adt.com/</v>
      </c>
      <c r="C205" s="157" t="s">
        <v>16255</v>
      </c>
      <c r="D205" s="157" t="s">
        <v>29</v>
      </c>
      <c r="E205" s="157"/>
      <c r="F205" s="101"/>
      <c r="G205" s="159"/>
      <c r="H205" s="161" t="s">
        <v>16256</v>
      </c>
      <c r="I205" s="161"/>
    </row>
    <row r="206" ht="19.5" customHeight="1">
      <c r="A206" s="101" t="s">
        <v>529</v>
      </c>
      <c r="B206" s="96" t="str">
        <f>VLOOKUP(A206,company_data!$A$2:$H$2051,8,FALSE)</f>
        <v>https://www.advent-im.co.uk/</v>
      </c>
      <c r="C206" s="158" t="s">
        <v>15883</v>
      </c>
      <c r="D206" s="158" t="s">
        <v>5</v>
      </c>
      <c r="E206" s="158" t="s">
        <v>15883</v>
      </c>
      <c r="F206" s="101"/>
      <c r="G206" s="159"/>
      <c r="H206" s="161"/>
      <c r="I206" s="161"/>
    </row>
    <row r="207" ht="19.5" customHeight="1">
      <c r="A207" s="101" t="s">
        <v>529</v>
      </c>
      <c r="B207" s="96" t="str">
        <f>VLOOKUP(A207,company_data!$A$2:$H$2051,8,FALSE)</f>
        <v>https://www.advent-im.co.uk/</v>
      </c>
      <c r="C207" s="158" t="s">
        <v>16257</v>
      </c>
      <c r="D207" s="158" t="s">
        <v>5</v>
      </c>
      <c r="E207" s="158" t="s">
        <v>14</v>
      </c>
      <c r="F207" s="101"/>
      <c r="G207" s="159"/>
      <c r="H207" s="161"/>
      <c r="I207" s="161"/>
    </row>
    <row r="208" ht="19.5" customHeight="1">
      <c r="A208" s="101" t="s">
        <v>529</v>
      </c>
      <c r="B208" s="96" t="str">
        <f>VLOOKUP(A208,company_data!$A$2:$H$2051,8,FALSE)</f>
        <v>https://www.advent-im.co.uk/</v>
      </c>
      <c r="C208" s="158" t="s">
        <v>16258</v>
      </c>
      <c r="D208" s="158" t="s">
        <v>5</v>
      </c>
      <c r="E208" s="158" t="s">
        <v>14</v>
      </c>
      <c r="F208" s="101"/>
      <c r="G208" s="159"/>
      <c r="H208" s="161"/>
      <c r="I208" s="161"/>
    </row>
    <row r="209" ht="19.5" customHeight="1">
      <c r="A209" s="101" t="s">
        <v>529</v>
      </c>
      <c r="B209" s="96" t="str">
        <f>VLOOKUP(A209,company_data!$A$2:$H$2051,8,FALSE)</f>
        <v>https://www.advent-im.co.uk/</v>
      </c>
      <c r="C209" s="158" t="s">
        <v>16259</v>
      </c>
      <c r="D209" s="158" t="s">
        <v>5</v>
      </c>
      <c r="E209" s="158" t="s">
        <v>14</v>
      </c>
      <c r="F209" s="101"/>
      <c r="G209" s="159"/>
      <c r="H209" s="161"/>
      <c r="I209" s="161"/>
    </row>
    <row r="210" ht="19.5" customHeight="1">
      <c r="A210" s="101" t="s">
        <v>529</v>
      </c>
      <c r="B210" s="96" t="str">
        <f>VLOOKUP(A210,company_data!$A$2:$H$2051,8,FALSE)</f>
        <v>https://www.advent-im.co.uk/</v>
      </c>
      <c r="C210" s="158" t="s">
        <v>16260</v>
      </c>
      <c r="D210" s="158" t="s">
        <v>5</v>
      </c>
      <c r="E210" s="158" t="s">
        <v>14</v>
      </c>
      <c r="F210" s="101"/>
      <c r="G210" s="159"/>
      <c r="H210" s="161"/>
      <c r="I210" s="161"/>
    </row>
    <row r="211" ht="19.5" customHeight="1">
      <c r="A211" s="101" t="s">
        <v>529</v>
      </c>
      <c r="B211" s="96" t="str">
        <f>VLOOKUP(A211,company_data!$A$2:$H$2051,8,FALSE)</f>
        <v>https://www.advent-im.co.uk/</v>
      </c>
      <c r="C211" s="158" t="s">
        <v>16261</v>
      </c>
      <c r="D211" s="158" t="s">
        <v>5</v>
      </c>
      <c r="E211" s="158" t="s">
        <v>14</v>
      </c>
      <c r="F211" s="101"/>
      <c r="G211" s="159"/>
      <c r="H211" s="161"/>
      <c r="I211" s="161"/>
    </row>
    <row r="212" ht="19.5" customHeight="1">
      <c r="A212" s="101" t="s">
        <v>529</v>
      </c>
      <c r="B212" s="96" t="str">
        <f>VLOOKUP(A212,company_data!$A$2:$H$2051,8,FALSE)</f>
        <v>https://www.advent-im.co.uk/</v>
      </c>
      <c r="C212" s="158" t="s">
        <v>16262</v>
      </c>
      <c r="D212" s="158" t="s">
        <v>5</v>
      </c>
      <c r="E212" s="158" t="s">
        <v>14</v>
      </c>
      <c r="F212" s="101"/>
      <c r="G212" s="159"/>
      <c r="H212" s="161"/>
      <c r="I212" s="161"/>
    </row>
    <row r="213" ht="19.5" customHeight="1">
      <c r="A213" s="101" t="s">
        <v>529</v>
      </c>
      <c r="B213" s="96" t="str">
        <f>VLOOKUP(A213,company_data!$A$2:$H$2051,8,FALSE)</f>
        <v>https://www.advent-im.co.uk/</v>
      </c>
      <c r="C213" s="158" t="s">
        <v>16263</v>
      </c>
      <c r="D213" s="158" t="s">
        <v>5</v>
      </c>
      <c r="E213" s="158" t="s">
        <v>14</v>
      </c>
      <c r="F213" s="101"/>
      <c r="G213" s="159"/>
      <c r="H213" s="161"/>
      <c r="I213" s="161"/>
    </row>
    <row r="214" ht="19.5" customHeight="1">
      <c r="A214" s="101" t="s">
        <v>529</v>
      </c>
      <c r="B214" s="96" t="str">
        <f>VLOOKUP(A214,company_data!$A$2:$H$2051,8,FALSE)</f>
        <v>https://www.advent-im.co.uk/</v>
      </c>
      <c r="C214" s="158" t="s">
        <v>16264</v>
      </c>
      <c r="D214" s="158" t="s">
        <v>5</v>
      </c>
      <c r="E214" s="158" t="s">
        <v>14</v>
      </c>
      <c r="F214" s="101"/>
      <c r="G214" s="159"/>
      <c r="H214" s="161"/>
      <c r="I214" s="161"/>
    </row>
    <row r="215" ht="19.5" customHeight="1">
      <c r="A215" s="101" t="s">
        <v>529</v>
      </c>
      <c r="B215" s="96" t="str">
        <f>VLOOKUP(A215,company_data!$A$2:$H$2051,8,FALSE)</f>
        <v>https://www.advent-im.co.uk/</v>
      </c>
      <c r="C215" s="158" t="s">
        <v>16265</v>
      </c>
      <c r="D215" s="158" t="s">
        <v>5</v>
      </c>
      <c r="E215" s="158" t="s">
        <v>14</v>
      </c>
      <c r="F215" s="101"/>
      <c r="G215" s="159"/>
      <c r="H215" s="161"/>
      <c r="I215" s="161"/>
    </row>
    <row r="216" ht="19.5" customHeight="1">
      <c r="A216" s="101" t="s">
        <v>529</v>
      </c>
      <c r="B216" s="96" t="str">
        <f>VLOOKUP(A216,company_data!$A$2:$H$2051,8,FALSE)</f>
        <v>https://www.advent-im.co.uk/</v>
      </c>
      <c r="C216" s="158" t="s">
        <v>16266</v>
      </c>
      <c r="D216" s="158" t="s">
        <v>5</v>
      </c>
      <c r="E216" s="158" t="s">
        <v>14</v>
      </c>
      <c r="F216" s="101"/>
      <c r="G216" s="159"/>
      <c r="H216" s="161"/>
      <c r="I216" s="161"/>
    </row>
    <row r="217" ht="19.5" customHeight="1">
      <c r="A217" s="101" t="s">
        <v>529</v>
      </c>
      <c r="B217" s="96" t="str">
        <f>VLOOKUP(A217,company_data!$A$2:$H$2051,8,FALSE)</f>
        <v>https://www.advent-im.co.uk/</v>
      </c>
      <c r="C217" s="158" t="s">
        <v>16267</v>
      </c>
      <c r="D217" s="158" t="s">
        <v>5</v>
      </c>
      <c r="E217" s="158" t="s">
        <v>14</v>
      </c>
      <c r="F217" s="101"/>
      <c r="G217" s="159"/>
      <c r="H217" s="161"/>
      <c r="I217" s="161"/>
    </row>
    <row r="218" ht="19.5" customHeight="1">
      <c r="A218" s="101" t="s">
        <v>529</v>
      </c>
      <c r="B218" s="96" t="str">
        <f>VLOOKUP(A218,company_data!$A$2:$H$2051,8,FALSE)</f>
        <v>https://www.advent-im.co.uk/</v>
      </c>
      <c r="C218" s="158" t="s">
        <v>16268</v>
      </c>
      <c r="D218" s="158" t="s">
        <v>5</v>
      </c>
      <c r="E218" s="158" t="s">
        <v>14</v>
      </c>
      <c r="F218" s="101"/>
      <c r="G218" s="159"/>
      <c r="H218" s="161"/>
      <c r="I218" s="161"/>
    </row>
    <row r="219" ht="19.5" customHeight="1">
      <c r="A219" s="101" t="s">
        <v>529</v>
      </c>
      <c r="B219" s="96" t="str">
        <f>VLOOKUP(A219,company_data!$A$2:$H$2051,8,FALSE)</f>
        <v>https://www.advent-im.co.uk/</v>
      </c>
      <c r="C219" s="158" t="s">
        <v>16269</v>
      </c>
      <c r="D219" s="158" t="s">
        <v>5</v>
      </c>
      <c r="E219" s="158" t="s">
        <v>14</v>
      </c>
      <c r="F219" s="101"/>
      <c r="G219" s="159"/>
      <c r="H219" s="161"/>
      <c r="I219" s="161"/>
    </row>
    <row r="220" ht="19.5" customHeight="1">
      <c r="A220" s="101" t="s">
        <v>529</v>
      </c>
      <c r="B220" s="96" t="str">
        <f>VLOOKUP(A220,company_data!$A$2:$H$2051,8,FALSE)</f>
        <v>https://www.advent-im.co.uk/</v>
      </c>
      <c r="C220" s="158" t="s">
        <v>16270</v>
      </c>
      <c r="D220" s="158" t="s">
        <v>5</v>
      </c>
      <c r="E220" s="158" t="s">
        <v>16271</v>
      </c>
      <c r="F220" s="101"/>
      <c r="G220" s="159"/>
      <c r="H220" s="161"/>
      <c r="I220" s="161"/>
    </row>
    <row r="221" ht="19.5" customHeight="1">
      <c r="A221" s="101" t="s">
        <v>529</v>
      </c>
      <c r="B221" s="96" t="str">
        <f>VLOOKUP(A221,company_data!$A$2:$H$2051,8,FALSE)</f>
        <v>https://www.advent-im.co.uk/</v>
      </c>
      <c r="C221" s="158" t="s">
        <v>15850</v>
      </c>
      <c r="D221" s="158" t="s">
        <v>5</v>
      </c>
      <c r="E221" s="158" t="s">
        <v>15850</v>
      </c>
      <c r="F221" s="101"/>
      <c r="G221" s="159"/>
      <c r="H221" s="161"/>
      <c r="I221" s="161"/>
    </row>
    <row r="222" ht="19.5" customHeight="1">
      <c r="A222" s="101" t="s">
        <v>529</v>
      </c>
      <c r="B222" s="96" t="str">
        <f>VLOOKUP(A222,company_data!$A$2:$H$2051,8,FALSE)</f>
        <v>https://www.advent-im.co.uk/</v>
      </c>
      <c r="C222" s="158" t="s">
        <v>16272</v>
      </c>
      <c r="D222" s="158" t="s">
        <v>5</v>
      </c>
      <c r="E222" s="158" t="s">
        <v>16273</v>
      </c>
      <c r="F222" s="101"/>
      <c r="G222" s="159"/>
      <c r="H222" s="161"/>
      <c r="I222" s="161"/>
    </row>
    <row r="223" ht="19.5" customHeight="1">
      <c r="A223" s="101" t="s">
        <v>529</v>
      </c>
      <c r="B223" s="96" t="str">
        <f>VLOOKUP(A223,company_data!$A$2:$H$2051,8,FALSE)</f>
        <v>https://www.advent-im.co.uk/</v>
      </c>
      <c r="C223" s="158" t="s">
        <v>16274</v>
      </c>
      <c r="D223" s="158" t="s">
        <v>5</v>
      </c>
      <c r="E223" s="158" t="s">
        <v>16273</v>
      </c>
      <c r="F223" s="101"/>
      <c r="G223" s="159"/>
      <c r="H223" s="161"/>
      <c r="I223" s="161"/>
    </row>
    <row r="224" ht="19.5" customHeight="1">
      <c r="A224" s="101" t="s">
        <v>529</v>
      </c>
      <c r="B224" s="96" t="str">
        <f>VLOOKUP(A224,company_data!$A$2:$H$2051,8,FALSE)</f>
        <v>https://www.advent-im.co.uk/</v>
      </c>
      <c r="C224" s="158" t="s">
        <v>16275</v>
      </c>
      <c r="D224" s="158" t="s">
        <v>5</v>
      </c>
      <c r="E224" s="158" t="s">
        <v>16275</v>
      </c>
      <c r="F224" s="101"/>
      <c r="G224" s="159"/>
      <c r="H224" s="161"/>
      <c r="I224" s="161"/>
    </row>
    <row r="225" ht="19.5" customHeight="1">
      <c r="A225" s="101" t="s">
        <v>529</v>
      </c>
      <c r="B225" s="96" t="str">
        <f>VLOOKUP(A225,company_data!$A$2:$H$2051,8,FALSE)</f>
        <v>https://www.advent-im.co.uk/</v>
      </c>
      <c r="C225" s="158" t="s">
        <v>16276</v>
      </c>
      <c r="D225" s="158" t="s">
        <v>5</v>
      </c>
      <c r="E225" s="158" t="s">
        <v>11</v>
      </c>
      <c r="F225" s="101"/>
      <c r="G225" s="159"/>
      <c r="H225" s="161"/>
      <c r="I225" s="161"/>
    </row>
    <row r="226" ht="19.5" customHeight="1">
      <c r="A226" s="101" t="s">
        <v>529</v>
      </c>
      <c r="B226" s="96" t="str">
        <f>VLOOKUP(A226,company_data!$A$2:$H$2051,8,FALSE)</f>
        <v>https://www.advent-im.co.uk/</v>
      </c>
      <c r="C226" s="158" t="s">
        <v>16277</v>
      </c>
      <c r="D226" s="158" t="s">
        <v>5</v>
      </c>
      <c r="E226" s="158" t="s">
        <v>11</v>
      </c>
      <c r="F226" s="101"/>
      <c r="G226" s="159"/>
      <c r="H226" s="161"/>
      <c r="I226" s="161"/>
    </row>
    <row r="227" ht="19.5" customHeight="1">
      <c r="A227" s="101" t="s">
        <v>529</v>
      </c>
      <c r="B227" s="96" t="str">
        <f>VLOOKUP(A227,company_data!$A$2:$H$2051,8,FALSE)</f>
        <v>https://www.advent-im.co.uk/</v>
      </c>
      <c r="C227" s="158" t="s">
        <v>16278</v>
      </c>
      <c r="D227" s="158" t="s">
        <v>5</v>
      </c>
      <c r="E227" s="158" t="s">
        <v>11</v>
      </c>
      <c r="F227" s="101"/>
      <c r="G227" s="159"/>
      <c r="H227" s="161"/>
      <c r="I227" s="161"/>
    </row>
    <row r="228" ht="19.5" customHeight="1">
      <c r="A228" s="101" t="s">
        <v>529</v>
      </c>
      <c r="B228" s="96" t="str">
        <f>VLOOKUP(A228,company_data!$A$2:$H$2051,8,FALSE)</f>
        <v>https://www.advent-im.co.uk/</v>
      </c>
      <c r="C228" s="158" t="s">
        <v>16279</v>
      </c>
      <c r="D228" s="158" t="s">
        <v>5</v>
      </c>
      <c r="E228" s="158" t="s">
        <v>11</v>
      </c>
      <c r="F228" s="101"/>
      <c r="G228" s="159"/>
      <c r="H228" s="161"/>
      <c r="I228" s="161"/>
    </row>
    <row r="229" ht="19.5" customHeight="1">
      <c r="A229" s="101" t="s">
        <v>529</v>
      </c>
      <c r="B229" s="96" t="str">
        <f>VLOOKUP(A229,company_data!$A$2:$H$2051,8,FALSE)</f>
        <v>https://www.advent-im.co.uk/</v>
      </c>
      <c r="C229" s="158" t="s">
        <v>16280</v>
      </c>
      <c r="D229" s="158" t="s">
        <v>5</v>
      </c>
      <c r="E229" s="158" t="s">
        <v>11</v>
      </c>
      <c r="F229" s="101"/>
      <c r="G229" s="159"/>
      <c r="H229" s="161"/>
      <c r="I229" s="161"/>
    </row>
    <row r="230" ht="19.5" customHeight="1">
      <c r="A230" s="101" t="s">
        <v>529</v>
      </c>
      <c r="B230" s="96" t="str">
        <f>VLOOKUP(A230,company_data!$A$2:$H$2051,8,FALSE)</f>
        <v>https://www.advent-im.co.uk/</v>
      </c>
      <c r="C230" s="158" t="s">
        <v>16281</v>
      </c>
      <c r="D230" s="158" t="s">
        <v>5</v>
      </c>
      <c r="E230" s="158" t="s">
        <v>11</v>
      </c>
      <c r="F230" s="101"/>
      <c r="G230" s="159"/>
      <c r="H230" s="161"/>
      <c r="I230" s="161"/>
    </row>
    <row r="231" ht="19.5" customHeight="1">
      <c r="A231" s="101" t="s">
        <v>529</v>
      </c>
      <c r="B231" s="96" t="str">
        <f>VLOOKUP(A231,company_data!$A$2:$H$2051,8,FALSE)</f>
        <v>https://www.advent-im.co.uk/</v>
      </c>
      <c r="C231" s="158" t="s">
        <v>16282</v>
      </c>
      <c r="D231" s="158" t="s">
        <v>5</v>
      </c>
      <c r="E231" s="158" t="s">
        <v>11</v>
      </c>
      <c r="F231" s="101"/>
      <c r="G231" s="159"/>
      <c r="H231" s="161"/>
      <c r="I231" s="161"/>
    </row>
    <row r="232" ht="19.5" customHeight="1">
      <c r="A232" s="101" t="s">
        <v>529</v>
      </c>
      <c r="B232" s="96" t="str">
        <f>VLOOKUP(A232,company_data!$A$2:$H$2051,8,FALSE)</f>
        <v>https://www.advent-im.co.uk/</v>
      </c>
      <c r="C232" s="158" t="s">
        <v>16283</v>
      </c>
      <c r="D232" s="158" t="s">
        <v>5</v>
      </c>
      <c r="E232" s="158" t="s">
        <v>11</v>
      </c>
      <c r="F232" s="101"/>
      <c r="G232" s="159"/>
      <c r="H232" s="161"/>
      <c r="I232" s="161"/>
    </row>
    <row r="233" ht="19.5" customHeight="1">
      <c r="A233" s="101" t="s">
        <v>529</v>
      </c>
      <c r="B233" s="96" t="str">
        <f>VLOOKUP(A233,company_data!$A$2:$H$2051,8,FALSE)</f>
        <v>https://www.advent-im.co.uk/</v>
      </c>
      <c r="C233" s="158" t="s">
        <v>16284</v>
      </c>
      <c r="D233" s="158" t="s">
        <v>5</v>
      </c>
      <c r="E233" s="158" t="s">
        <v>11</v>
      </c>
      <c r="F233" s="101"/>
      <c r="G233" s="159"/>
      <c r="H233" s="161"/>
      <c r="I233" s="161"/>
    </row>
    <row r="234" ht="19.5" customHeight="1">
      <c r="A234" s="101" t="s">
        <v>529</v>
      </c>
      <c r="B234" s="96" t="str">
        <f>VLOOKUP(A234,company_data!$A$2:$H$2051,8,FALSE)</f>
        <v>https://www.advent-im.co.uk/</v>
      </c>
      <c r="C234" s="158" t="s">
        <v>16285</v>
      </c>
      <c r="D234" s="158" t="s">
        <v>5</v>
      </c>
      <c r="E234" s="158" t="s">
        <v>11</v>
      </c>
      <c r="F234" s="101"/>
      <c r="G234" s="159"/>
      <c r="H234" s="161"/>
      <c r="I234" s="161"/>
    </row>
    <row r="235" ht="19.5" customHeight="1">
      <c r="A235" s="101" t="s">
        <v>529</v>
      </c>
      <c r="B235" s="96" t="str">
        <f>VLOOKUP(A235,company_data!$A$2:$H$2051,8,FALSE)</f>
        <v>https://www.advent-im.co.uk/</v>
      </c>
      <c r="C235" s="158" t="s">
        <v>16286</v>
      </c>
      <c r="D235" s="158" t="s">
        <v>5</v>
      </c>
      <c r="E235" s="158" t="s">
        <v>11</v>
      </c>
      <c r="F235" s="101"/>
      <c r="G235" s="159"/>
      <c r="H235" s="161"/>
      <c r="I235" s="161"/>
    </row>
    <row r="236" ht="19.5" customHeight="1">
      <c r="A236" s="101" t="s">
        <v>550</v>
      </c>
      <c r="B236" s="96" t="str">
        <f>VLOOKUP(A236,company_data!$A$2:$H$2051,8,FALSE)</f>
        <v>https://www.adventiumlabs.com/</v>
      </c>
      <c r="C236" s="158" t="s">
        <v>16287</v>
      </c>
      <c r="D236" s="158" t="s">
        <v>5</v>
      </c>
      <c r="E236" s="158" t="s">
        <v>16288</v>
      </c>
      <c r="F236" s="101"/>
      <c r="G236" s="159"/>
      <c r="H236" s="161" t="s">
        <v>16289</v>
      </c>
      <c r="I236" s="161"/>
    </row>
    <row r="237" ht="19.5" customHeight="1">
      <c r="A237" s="101" t="s">
        <v>557</v>
      </c>
      <c r="B237" s="96" t="str">
        <f>VLOOKUP(A237,company_data!$A$2:$H$2051,8,FALSE)</f>
        <v>https://afilias.info/</v>
      </c>
      <c r="C237" s="158" t="s">
        <v>16290</v>
      </c>
      <c r="D237" s="158" t="s">
        <v>10</v>
      </c>
      <c r="E237" s="158" t="s">
        <v>16291</v>
      </c>
      <c r="F237" s="101"/>
      <c r="G237" s="164" t="s">
        <v>15951</v>
      </c>
      <c r="H237" s="161" t="s">
        <v>16292</v>
      </c>
      <c r="I237" s="161"/>
    </row>
    <row r="238" ht="19.5" customHeight="1">
      <c r="A238" s="101" t="s">
        <v>557</v>
      </c>
      <c r="B238" s="96" t="str">
        <f>VLOOKUP(A238,company_data!$A$2:$H$2051,8,FALSE)</f>
        <v>https://afilias.info/</v>
      </c>
      <c r="C238" s="158" t="s">
        <v>16293</v>
      </c>
      <c r="D238" s="158" t="s">
        <v>10</v>
      </c>
      <c r="E238" s="158" t="s">
        <v>16294</v>
      </c>
      <c r="F238" s="101"/>
      <c r="G238" s="164" t="s">
        <v>15951</v>
      </c>
      <c r="H238" s="161"/>
      <c r="I238" s="161"/>
    </row>
    <row r="239" ht="19.5" customHeight="1">
      <c r="A239" s="101" t="s">
        <v>557</v>
      </c>
      <c r="B239" s="96" t="str">
        <f>VLOOKUP(A239,company_data!$A$2:$H$2051,8,FALSE)</f>
        <v>https://afilias.info/</v>
      </c>
      <c r="C239" s="158" t="s">
        <v>16295</v>
      </c>
      <c r="D239" s="158" t="s">
        <v>10</v>
      </c>
      <c r="E239" s="158" t="s">
        <v>16294</v>
      </c>
      <c r="F239" s="101"/>
      <c r="G239" s="164" t="s">
        <v>15951</v>
      </c>
      <c r="H239" s="161"/>
      <c r="I239" s="161"/>
    </row>
    <row r="240" ht="19.5" customHeight="1">
      <c r="A240" s="101" t="s">
        <v>4563</v>
      </c>
      <c r="B240" s="96" t="s">
        <v>4566</v>
      </c>
      <c r="C240" s="158" t="s">
        <v>16296</v>
      </c>
      <c r="D240" s="158" t="s">
        <v>17</v>
      </c>
      <c r="E240" s="158" t="s">
        <v>16297</v>
      </c>
      <c r="F240" s="101"/>
      <c r="G240" s="159"/>
      <c r="H240" s="161"/>
      <c r="I240" s="161"/>
    </row>
    <row r="241" ht="19.5" customHeight="1">
      <c r="A241" s="101" t="s">
        <v>583</v>
      </c>
      <c r="B241" s="96" t="str">
        <f>VLOOKUP(A241,company_data!$A$2:$H$2051,8,FALSE)</f>
        <v>https://www.agari.com/</v>
      </c>
      <c r="C241" s="157" t="s">
        <v>16298</v>
      </c>
      <c r="D241" s="158" t="s">
        <v>5</v>
      </c>
      <c r="E241" s="158" t="s">
        <v>16128</v>
      </c>
      <c r="F241" s="101"/>
      <c r="G241" s="159"/>
      <c r="H241" s="161" t="s">
        <v>16299</v>
      </c>
      <c r="I241" s="161"/>
    </row>
    <row r="242" ht="19.5" customHeight="1">
      <c r="A242" s="101" t="s">
        <v>583</v>
      </c>
      <c r="B242" s="96" t="str">
        <f>VLOOKUP(A242,company_data!$A$2:$H$2051,8,FALSE)</f>
        <v>https://www.agari.com/</v>
      </c>
      <c r="C242" s="157" t="s">
        <v>16300</v>
      </c>
      <c r="D242" s="158" t="s">
        <v>19</v>
      </c>
      <c r="E242" s="158"/>
      <c r="F242" s="101"/>
      <c r="G242" s="159"/>
      <c r="H242" s="161" t="s">
        <v>16301</v>
      </c>
      <c r="I242" s="161"/>
    </row>
    <row r="243" ht="19.5" customHeight="1">
      <c r="A243" s="101" t="s">
        <v>583</v>
      </c>
      <c r="B243" s="96" t="str">
        <f>VLOOKUP(A243,company_data!$A$2:$H$2051,8,FALSE)</f>
        <v>https://www.agari.com/</v>
      </c>
      <c r="C243" s="157" t="s">
        <v>16302</v>
      </c>
      <c r="D243" s="158" t="s">
        <v>19</v>
      </c>
      <c r="E243" s="158"/>
      <c r="F243" s="101"/>
      <c r="G243" s="159"/>
      <c r="H243" s="161" t="s">
        <v>16303</v>
      </c>
      <c r="I243" s="161"/>
    </row>
    <row r="244" ht="19.5" customHeight="1">
      <c r="A244" s="101" t="s">
        <v>583</v>
      </c>
      <c r="B244" s="96" t="str">
        <f>VLOOKUP(A244,company_data!$A$2:$H$2051,8,FALSE)</f>
        <v>https://www.agari.com/</v>
      </c>
      <c r="C244" s="157" t="s">
        <v>16304</v>
      </c>
      <c r="D244" s="158" t="s">
        <v>19</v>
      </c>
      <c r="E244" s="158"/>
      <c r="F244" s="101"/>
      <c r="G244" s="159"/>
      <c r="H244" s="161" t="s">
        <v>16305</v>
      </c>
      <c r="I244" s="161"/>
    </row>
    <row r="245" ht="19.5" customHeight="1">
      <c r="A245" s="101" t="s">
        <v>583</v>
      </c>
      <c r="B245" s="96" t="str">
        <f>VLOOKUP(A245,company_data!$A$2:$H$2051,8,FALSE)</f>
        <v>https://www.agari.com/</v>
      </c>
      <c r="C245" s="157" t="s">
        <v>16306</v>
      </c>
      <c r="D245" s="158" t="s">
        <v>19</v>
      </c>
      <c r="E245" s="158"/>
      <c r="F245" s="101"/>
      <c r="G245" s="159"/>
      <c r="H245" s="161" t="s">
        <v>16307</v>
      </c>
      <c r="I245" s="161"/>
    </row>
    <row r="246" ht="19.5" customHeight="1">
      <c r="A246" s="101" t="s">
        <v>583</v>
      </c>
      <c r="B246" s="96" t="str">
        <f>VLOOKUP(A246,company_data!$A$2:$H$2051,8,FALSE)</f>
        <v>https://www.agari.com/</v>
      </c>
      <c r="C246" s="157" t="s">
        <v>16308</v>
      </c>
      <c r="D246" s="158" t="s">
        <v>19</v>
      </c>
      <c r="E246" s="158"/>
      <c r="F246" s="101"/>
      <c r="G246" s="159"/>
      <c r="H246" s="161" t="s">
        <v>16309</v>
      </c>
      <c r="I246" s="161"/>
    </row>
    <row r="247" ht="19.5" customHeight="1">
      <c r="A247" s="101" t="s">
        <v>583</v>
      </c>
      <c r="B247" s="96" t="str">
        <f>VLOOKUP(A247,company_data!$A$2:$H$2051,8,FALSE)</f>
        <v>https://www.agari.com/</v>
      </c>
      <c r="C247" s="157" t="s">
        <v>16310</v>
      </c>
      <c r="D247" s="158" t="s">
        <v>19</v>
      </c>
      <c r="E247" s="158"/>
      <c r="F247" s="101"/>
      <c r="G247" s="159"/>
      <c r="H247" s="161" t="s">
        <v>16311</v>
      </c>
      <c r="I247" s="161"/>
    </row>
    <row r="248" ht="19.5" customHeight="1">
      <c r="A248" s="101" t="s">
        <v>583</v>
      </c>
      <c r="B248" s="96" t="str">
        <f>VLOOKUP(A248,company_data!$A$2:$H$2051,8,FALSE)</f>
        <v>https://www.agari.com/</v>
      </c>
      <c r="C248" s="157" t="s">
        <v>16312</v>
      </c>
      <c r="D248" s="158" t="s">
        <v>19</v>
      </c>
      <c r="E248" s="158"/>
      <c r="F248" s="101"/>
      <c r="G248" s="159"/>
      <c r="H248" s="161" t="s">
        <v>16313</v>
      </c>
      <c r="I248" s="161"/>
    </row>
    <row r="249" ht="19.5" customHeight="1">
      <c r="A249" s="101" t="s">
        <v>614</v>
      </c>
      <c r="B249" s="96" t="str">
        <f>VLOOKUP(A249,company_data!$A$2:$H$2051,8,FALSE)</f>
        <v>https://1password.com/</v>
      </c>
      <c r="C249" s="158" t="s">
        <v>122</v>
      </c>
      <c r="D249" s="158" t="s">
        <v>6</v>
      </c>
      <c r="E249" s="157" t="s">
        <v>15840</v>
      </c>
      <c r="F249" s="101"/>
      <c r="G249" s="159"/>
      <c r="H249" s="161" t="s">
        <v>16314</v>
      </c>
      <c r="I249" s="161"/>
    </row>
    <row r="250" ht="19.5" customHeight="1">
      <c r="A250" s="101" t="s">
        <v>617</v>
      </c>
      <c r="B250" s="96" t="str">
        <f>VLOOKUP(A250,company_data!$A$2:$H$2051,8,FALSE)</f>
        <v>https://agio.com/</v>
      </c>
      <c r="C250" s="157" t="s">
        <v>16315</v>
      </c>
      <c r="D250" s="157" t="s">
        <v>5</v>
      </c>
      <c r="E250" s="158" t="s">
        <v>14</v>
      </c>
      <c r="F250" s="101"/>
      <c r="G250" s="159"/>
      <c r="H250" s="161" t="s">
        <v>16316</v>
      </c>
      <c r="I250" s="161"/>
    </row>
    <row r="251" ht="19.5" customHeight="1">
      <c r="A251" s="101" t="s">
        <v>617</v>
      </c>
      <c r="B251" s="96" t="str">
        <f>VLOOKUP(A251,company_data!$A$2:$H$2051,8,FALSE)</f>
        <v>https://agio.com/</v>
      </c>
      <c r="C251" s="157" t="s">
        <v>16317</v>
      </c>
      <c r="D251" s="157" t="s">
        <v>5</v>
      </c>
      <c r="E251" s="158" t="s">
        <v>14</v>
      </c>
      <c r="F251" s="101"/>
      <c r="G251" s="159"/>
      <c r="H251" s="161" t="s">
        <v>16318</v>
      </c>
      <c r="I251" s="161"/>
    </row>
    <row r="252" ht="19.5" customHeight="1">
      <c r="A252" s="101" t="s">
        <v>617</v>
      </c>
      <c r="B252" s="96" t="str">
        <f>VLOOKUP(A252,company_data!$A$2:$H$2051,8,FALSE)</f>
        <v>https://agio.com/</v>
      </c>
      <c r="C252" s="157" t="s">
        <v>15986</v>
      </c>
      <c r="D252" s="157" t="s">
        <v>5</v>
      </c>
      <c r="E252" s="158" t="s">
        <v>16319</v>
      </c>
      <c r="F252" s="101"/>
      <c r="G252" s="159"/>
      <c r="H252" s="161" t="s">
        <v>16320</v>
      </c>
      <c r="I252" s="161"/>
    </row>
    <row r="253" ht="19.5" customHeight="1">
      <c r="A253" s="101" t="s">
        <v>617</v>
      </c>
      <c r="B253" s="96" t="str">
        <f>VLOOKUP(A253,company_data!$A$2:$H$2051,8,FALSE)</f>
        <v>https://agio.com/</v>
      </c>
      <c r="C253" s="157" t="s">
        <v>16321</v>
      </c>
      <c r="D253" s="157" t="s">
        <v>5</v>
      </c>
      <c r="E253" s="158" t="s">
        <v>16322</v>
      </c>
      <c r="F253" s="101"/>
      <c r="G253" s="159"/>
      <c r="H253" s="161" t="s">
        <v>16323</v>
      </c>
      <c r="I253" s="161"/>
    </row>
    <row r="254" ht="19.5" customHeight="1">
      <c r="A254" s="101" t="s">
        <v>617</v>
      </c>
      <c r="B254" s="96" t="str">
        <f>VLOOKUP(A254,company_data!$A$2:$H$2051,8,FALSE)</f>
        <v>https://agio.com/</v>
      </c>
      <c r="C254" s="157" t="s">
        <v>16324</v>
      </c>
      <c r="D254" s="157" t="s">
        <v>5</v>
      </c>
      <c r="E254" s="158" t="s">
        <v>16324</v>
      </c>
      <c r="F254" s="101"/>
      <c r="G254" s="159"/>
      <c r="H254" s="161" t="s">
        <v>16325</v>
      </c>
      <c r="I254" s="161"/>
    </row>
    <row r="255" ht="19.5" customHeight="1">
      <c r="A255" s="101" t="s">
        <v>617</v>
      </c>
      <c r="B255" s="96" t="str">
        <f>VLOOKUP(A255,company_data!$A$2:$H$2051,8,FALSE)</f>
        <v>https://agio.com/</v>
      </c>
      <c r="C255" s="157" t="s">
        <v>16170</v>
      </c>
      <c r="D255" s="157" t="s">
        <v>5</v>
      </c>
      <c r="E255" s="158" t="s">
        <v>16170</v>
      </c>
      <c r="F255" s="101"/>
      <c r="G255" s="159"/>
      <c r="H255" s="161" t="s">
        <v>16326</v>
      </c>
      <c r="I255" s="161"/>
    </row>
    <row r="256" ht="19.5" customHeight="1">
      <c r="A256" s="101" t="s">
        <v>617</v>
      </c>
      <c r="B256" s="96" t="str">
        <f>VLOOKUP(A256,company_data!$A$2:$H$2051,8,FALSE)</f>
        <v>https://agio.com/</v>
      </c>
      <c r="C256" s="157" t="s">
        <v>16327</v>
      </c>
      <c r="D256" s="157" t="s">
        <v>5</v>
      </c>
      <c r="E256" s="158" t="s">
        <v>16327</v>
      </c>
      <c r="F256" s="101"/>
      <c r="G256" s="159"/>
      <c r="H256" s="161" t="s">
        <v>16328</v>
      </c>
      <c r="I256" s="161"/>
    </row>
    <row r="257" ht="19.5" customHeight="1">
      <c r="A257" s="101" t="s">
        <v>617</v>
      </c>
      <c r="B257" s="96" t="str">
        <f>VLOOKUP(A257,company_data!$A$2:$H$2051,8,FALSE)</f>
        <v>https://agio.com/</v>
      </c>
      <c r="C257" s="157" t="s">
        <v>16329</v>
      </c>
      <c r="D257" s="157" t="s">
        <v>5</v>
      </c>
      <c r="E257" s="158" t="s">
        <v>16330</v>
      </c>
      <c r="F257" s="101"/>
      <c r="G257" s="159"/>
      <c r="H257" s="161" t="s">
        <v>16331</v>
      </c>
      <c r="I257" s="161"/>
    </row>
    <row r="258" ht="19.5" customHeight="1">
      <c r="A258" s="101" t="s">
        <v>617</v>
      </c>
      <c r="B258" s="96" t="str">
        <f>VLOOKUP(A258,company_data!$A$2:$H$2051,8,FALSE)</f>
        <v>https://agio.com/</v>
      </c>
      <c r="C258" s="157" t="s">
        <v>16332</v>
      </c>
      <c r="D258" s="157" t="s">
        <v>5</v>
      </c>
      <c r="E258" s="158" t="s">
        <v>15917</v>
      </c>
      <c r="F258" s="101"/>
      <c r="G258" s="159"/>
      <c r="H258" s="161" t="s">
        <v>16333</v>
      </c>
      <c r="I258" s="161"/>
    </row>
    <row r="259" ht="19.5" customHeight="1">
      <c r="A259" s="101" t="s">
        <v>617</v>
      </c>
      <c r="B259" s="96" t="str">
        <f>VLOOKUP(A259,company_data!$A$2:$H$2051,8,FALSE)</f>
        <v>https://agio.com/</v>
      </c>
      <c r="C259" s="157" t="s">
        <v>16334</v>
      </c>
      <c r="D259" s="157" t="s">
        <v>5</v>
      </c>
      <c r="E259" s="158" t="s">
        <v>16334</v>
      </c>
      <c r="F259" s="101"/>
      <c r="G259" s="159"/>
      <c r="H259" s="161" t="s">
        <v>16335</v>
      </c>
      <c r="I259" s="161"/>
    </row>
    <row r="260" ht="19.5" customHeight="1">
      <c r="A260" s="101" t="s">
        <v>617</v>
      </c>
      <c r="B260" s="96" t="str">
        <f>VLOOKUP(A260,company_data!$A$2:$H$2051,8,FALSE)</f>
        <v>https://agio.com/</v>
      </c>
      <c r="C260" s="157" t="s">
        <v>16336</v>
      </c>
      <c r="D260" s="157" t="s">
        <v>5</v>
      </c>
      <c r="E260" s="158" t="s">
        <v>16336</v>
      </c>
      <c r="F260" s="101"/>
      <c r="G260" s="159"/>
      <c r="H260" s="161" t="s">
        <v>16337</v>
      </c>
      <c r="I260" s="161"/>
    </row>
    <row r="261" ht="19.5" customHeight="1">
      <c r="A261" s="101" t="s">
        <v>617</v>
      </c>
      <c r="B261" s="96" t="str">
        <f>VLOOKUP(A261,company_data!$A$2:$H$2051,8,FALSE)</f>
        <v>https://agio.com/</v>
      </c>
      <c r="C261" s="157" t="s">
        <v>16338</v>
      </c>
      <c r="D261" s="157" t="s">
        <v>5</v>
      </c>
      <c r="E261" s="158" t="s">
        <v>16338</v>
      </c>
      <c r="F261" s="101"/>
      <c r="G261" s="159"/>
      <c r="H261" s="161" t="s">
        <v>16339</v>
      </c>
      <c r="I261" s="161"/>
    </row>
    <row r="262" ht="19.5" customHeight="1">
      <c r="A262" s="101" t="s">
        <v>617</v>
      </c>
      <c r="B262" s="96" t="str">
        <f>VLOOKUP(A262,company_data!$A$2:$H$2051,8,FALSE)</f>
        <v>https://agio.com/</v>
      </c>
      <c r="C262" s="158" t="s">
        <v>16340</v>
      </c>
      <c r="D262" s="157" t="s">
        <v>5</v>
      </c>
      <c r="E262" s="157" t="s">
        <v>16341</v>
      </c>
      <c r="F262" s="101"/>
      <c r="G262" s="159"/>
      <c r="H262" s="161" t="s">
        <v>16342</v>
      </c>
      <c r="I262" s="161"/>
    </row>
    <row r="263" ht="19.5" customHeight="1">
      <c r="A263" s="101" t="s">
        <v>617</v>
      </c>
      <c r="B263" s="96" t="str">
        <f>VLOOKUP(A263,company_data!$A$2:$H$2051,8,FALSE)</f>
        <v>https://agio.com/</v>
      </c>
      <c r="C263" s="157" t="s">
        <v>16343</v>
      </c>
      <c r="D263" s="157" t="s">
        <v>5</v>
      </c>
      <c r="E263" s="158" t="s">
        <v>33</v>
      </c>
      <c r="F263" s="101"/>
      <c r="G263" s="159"/>
      <c r="H263" s="161" t="s">
        <v>16344</v>
      </c>
      <c r="I263" s="161"/>
    </row>
    <row r="264" ht="19.5" customHeight="1">
      <c r="A264" s="101" t="s">
        <v>617</v>
      </c>
      <c r="B264" s="96" t="str">
        <f>VLOOKUP(A264,company_data!$A$2:$H$2051,8,FALSE)</f>
        <v>https://agio.com/</v>
      </c>
      <c r="C264" s="157" t="s">
        <v>16345</v>
      </c>
      <c r="D264" s="157" t="s">
        <v>5</v>
      </c>
      <c r="E264" s="158" t="s">
        <v>16346</v>
      </c>
      <c r="F264" s="101"/>
      <c r="G264" s="159"/>
      <c r="H264" s="161" t="s">
        <v>16347</v>
      </c>
      <c r="I264" s="161"/>
    </row>
    <row r="265" ht="19.5" customHeight="1">
      <c r="A265" s="101" t="s">
        <v>617</v>
      </c>
      <c r="B265" s="96" t="str">
        <f>VLOOKUP(A265,company_data!$A$2:$H$2051,8,FALSE)</f>
        <v>https://agio.com/</v>
      </c>
      <c r="C265" s="157" t="s">
        <v>16348</v>
      </c>
      <c r="D265" s="157" t="s">
        <v>5</v>
      </c>
      <c r="E265" s="158" t="s">
        <v>16349</v>
      </c>
      <c r="F265" s="101"/>
      <c r="G265" s="159"/>
      <c r="H265" s="161" t="s">
        <v>16350</v>
      </c>
      <c r="I265" s="161"/>
    </row>
    <row r="266" ht="19.5" customHeight="1">
      <c r="A266" s="101" t="s">
        <v>617</v>
      </c>
      <c r="B266" s="96" t="str">
        <f>VLOOKUP(A266,company_data!$A$2:$H$2051,8,FALSE)</f>
        <v>https://agio.com/</v>
      </c>
      <c r="C266" s="157" t="s">
        <v>16351</v>
      </c>
      <c r="D266" s="157" t="s">
        <v>5</v>
      </c>
      <c r="E266" s="158" t="s">
        <v>16352</v>
      </c>
      <c r="F266" s="101"/>
      <c r="G266" s="159"/>
      <c r="H266" s="161" t="s">
        <v>16353</v>
      </c>
      <c r="I266" s="161"/>
    </row>
    <row r="267" ht="19.5" customHeight="1">
      <c r="A267" s="101" t="s">
        <v>617</v>
      </c>
      <c r="B267" s="96" t="str">
        <f>VLOOKUP(A267,company_data!$A$2:$H$2051,8,FALSE)</f>
        <v>https://agio.com/</v>
      </c>
      <c r="C267" s="157" t="s">
        <v>16354</v>
      </c>
      <c r="D267" s="157" t="s">
        <v>5</v>
      </c>
      <c r="E267" s="158" t="s">
        <v>16355</v>
      </c>
      <c r="F267" s="101"/>
      <c r="G267" s="159"/>
      <c r="H267" s="161" t="s">
        <v>16356</v>
      </c>
      <c r="I267" s="161"/>
    </row>
    <row r="268" ht="19.5" customHeight="1">
      <c r="A268" s="101" t="s">
        <v>651</v>
      </c>
      <c r="B268" s="96" t="str">
        <f>VLOOKUP(A268,company_data!$A$2:$H$2051,8,FALSE)</f>
        <v>https://global.ahnlab.com/</v>
      </c>
      <c r="C268" s="157" t="s">
        <v>16357</v>
      </c>
      <c r="D268" s="158" t="s">
        <v>28</v>
      </c>
      <c r="E268" s="158" t="s">
        <v>16358</v>
      </c>
      <c r="F268" s="101"/>
      <c r="G268" s="159"/>
      <c r="H268" s="161" t="s">
        <v>16359</v>
      </c>
      <c r="I268" s="161"/>
    </row>
    <row r="269" ht="19.5" customHeight="1">
      <c r="A269" s="101" t="s">
        <v>651</v>
      </c>
      <c r="B269" s="96" t="str">
        <f>VLOOKUP(A269,company_data!$A$2:$H$2051,8,FALSE)</f>
        <v>https://global.ahnlab.com/</v>
      </c>
      <c r="C269" s="157" t="s">
        <v>16360</v>
      </c>
      <c r="D269" s="158" t="s">
        <v>9</v>
      </c>
      <c r="E269" s="158" t="s">
        <v>16361</v>
      </c>
      <c r="F269" s="157"/>
      <c r="G269" s="159"/>
      <c r="H269" s="161" t="s">
        <v>16362</v>
      </c>
      <c r="I269" s="161"/>
    </row>
    <row r="270" ht="19.5" customHeight="1">
      <c r="A270" s="101" t="s">
        <v>651</v>
      </c>
      <c r="B270" s="96" t="str">
        <f>VLOOKUP(A270,company_data!$A$2:$H$2051,8,FALSE)</f>
        <v>https://global.ahnlab.com/</v>
      </c>
      <c r="C270" s="157" t="s">
        <v>16363</v>
      </c>
      <c r="D270" s="158" t="s">
        <v>9</v>
      </c>
      <c r="E270" s="158" t="s">
        <v>16364</v>
      </c>
      <c r="F270" s="157"/>
      <c r="G270" s="159"/>
      <c r="H270" s="161" t="s">
        <v>16365</v>
      </c>
      <c r="I270" s="161"/>
    </row>
    <row r="271" ht="19.5" customHeight="1">
      <c r="A271" s="101" t="s">
        <v>651</v>
      </c>
      <c r="B271" s="96" t="str">
        <f>VLOOKUP(A271,company_data!$A$2:$H$2051,8,FALSE)</f>
        <v>https://global.ahnlab.com/</v>
      </c>
      <c r="C271" s="157" t="s">
        <v>16366</v>
      </c>
      <c r="D271" s="158" t="s">
        <v>15</v>
      </c>
      <c r="E271" s="158" t="s">
        <v>16367</v>
      </c>
      <c r="F271" s="157" t="s">
        <v>16368</v>
      </c>
      <c r="G271" s="159"/>
      <c r="H271" s="161" t="s">
        <v>16369</v>
      </c>
      <c r="I271" s="161"/>
    </row>
    <row r="272" ht="19.5" customHeight="1">
      <c r="A272" s="101" t="s">
        <v>651</v>
      </c>
      <c r="B272" s="96" t="str">
        <f>VLOOKUP(A272,company_data!$A$2:$H$2051,8,FALSE)</f>
        <v>https://global.ahnlab.com/</v>
      </c>
      <c r="C272" s="157" t="s">
        <v>16370</v>
      </c>
      <c r="D272" s="157" t="s">
        <v>9</v>
      </c>
      <c r="E272" s="157" t="s">
        <v>16371</v>
      </c>
      <c r="F272" s="101"/>
      <c r="G272" s="159"/>
      <c r="H272" s="161" t="s">
        <v>16372</v>
      </c>
      <c r="I272" s="161"/>
    </row>
    <row r="273" ht="18.0" customHeight="1">
      <c r="A273" s="101" t="s">
        <v>651</v>
      </c>
      <c r="B273" s="96" t="str">
        <f>VLOOKUP(A273,company_data!$A$2:$H$2051,8,FALSE)</f>
        <v>https://global.ahnlab.com/</v>
      </c>
      <c r="C273" s="157" t="s">
        <v>16373</v>
      </c>
      <c r="D273" s="157" t="s">
        <v>9</v>
      </c>
      <c r="E273" s="157" t="s">
        <v>16368</v>
      </c>
      <c r="F273" s="157"/>
      <c r="G273" s="159"/>
      <c r="H273" s="161" t="s">
        <v>16374</v>
      </c>
      <c r="I273" s="161"/>
    </row>
    <row r="274" ht="18.0" customHeight="1">
      <c r="A274" s="101" t="s">
        <v>651</v>
      </c>
      <c r="B274" s="96" t="str">
        <f>VLOOKUP(A274,company_data!$A$2:$H$2051,8,FALSE)</f>
        <v>https://global.ahnlab.com/</v>
      </c>
      <c r="C274" s="157" t="s">
        <v>16375</v>
      </c>
      <c r="D274" s="158" t="s">
        <v>9</v>
      </c>
      <c r="E274" s="158" t="s">
        <v>16368</v>
      </c>
      <c r="F274" s="157"/>
      <c r="G274" s="159"/>
      <c r="H274" s="161" t="s">
        <v>16376</v>
      </c>
      <c r="I274" s="161"/>
    </row>
    <row r="275" ht="18.0" customHeight="1">
      <c r="A275" s="101" t="s">
        <v>651</v>
      </c>
      <c r="B275" s="96" t="str">
        <f>VLOOKUP(A275,company_data!$A$2:$H$2051,8,FALSE)</f>
        <v>https://global.ahnlab.com/</v>
      </c>
      <c r="C275" s="157" t="s">
        <v>16377</v>
      </c>
      <c r="D275" s="158" t="s">
        <v>9</v>
      </c>
      <c r="E275" s="158" t="s">
        <v>16368</v>
      </c>
      <c r="F275" s="157"/>
      <c r="G275" s="159"/>
      <c r="H275" s="161" t="s">
        <v>16378</v>
      </c>
      <c r="I275" s="161"/>
    </row>
    <row r="276" ht="18.0" customHeight="1">
      <c r="A276" s="101" t="s">
        <v>651</v>
      </c>
      <c r="B276" s="96" t="str">
        <f>VLOOKUP(A276,company_data!$A$2:$H$2051,8,FALSE)</f>
        <v>https://global.ahnlab.com/</v>
      </c>
      <c r="C276" s="157" t="s">
        <v>16379</v>
      </c>
      <c r="D276" s="158" t="s">
        <v>20</v>
      </c>
      <c r="E276" s="158" t="s">
        <v>16368</v>
      </c>
      <c r="F276" s="157"/>
      <c r="G276" s="159"/>
      <c r="H276" s="161" t="s">
        <v>16380</v>
      </c>
      <c r="I276" s="161"/>
    </row>
    <row r="277" ht="15.0" customHeight="1">
      <c r="A277" s="101" t="s">
        <v>651</v>
      </c>
      <c r="B277" s="96" t="str">
        <f>VLOOKUP(A277,company_data!$A$2:$H$2051,8,FALSE)</f>
        <v>https://global.ahnlab.com/</v>
      </c>
      <c r="C277" s="157" t="s">
        <v>16381</v>
      </c>
      <c r="D277" s="158" t="s">
        <v>10</v>
      </c>
      <c r="E277" s="158" t="s">
        <v>16382</v>
      </c>
      <c r="F277" s="101"/>
      <c r="G277" s="159"/>
      <c r="H277" s="161" t="s">
        <v>16383</v>
      </c>
      <c r="I277" s="161"/>
    </row>
    <row r="278" ht="15.0" customHeight="1">
      <c r="A278" s="101" t="s">
        <v>651</v>
      </c>
      <c r="B278" s="96" t="str">
        <f>VLOOKUP(A278,company_data!$A$2:$H$2051,8,FALSE)</f>
        <v>https://global.ahnlab.com/</v>
      </c>
      <c r="C278" s="157" t="s">
        <v>16384</v>
      </c>
      <c r="D278" s="158" t="s">
        <v>10</v>
      </c>
      <c r="E278" s="158" t="s">
        <v>16385</v>
      </c>
      <c r="F278" s="101"/>
      <c r="G278" s="159"/>
      <c r="H278" s="161" t="s">
        <v>16386</v>
      </c>
      <c r="I278" s="161"/>
    </row>
    <row r="279" ht="15.0" customHeight="1">
      <c r="A279" s="101" t="s">
        <v>651</v>
      </c>
      <c r="B279" s="96" t="str">
        <f>VLOOKUP(A279,company_data!$A$2:$H$2051,8,FALSE)</f>
        <v>https://global.ahnlab.com/</v>
      </c>
      <c r="C279" s="157" t="s">
        <v>16387</v>
      </c>
      <c r="D279" s="158" t="s">
        <v>37</v>
      </c>
      <c r="E279" s="158" t="s">
        <v>16388</v>
      </c>
      <c r="F279" s="101"/>
      <c r="G279" s="159"/>
      <c r="H279" s="161" t="s">
        <v>16389</v>
      </c>
      <c r="I279" s="161"/>
    </row>
    <row r="280" ht="15.0" customHeight="1">
      <c r="A280" s="101" t="s">
        <v>651</v>
      </c>
      <c r="B280" s="96" t="str">
        <f>VLOOKUP(A280,company_data!$A$2:$H$2051,8,FALSE)</f>
        <v>https://global.ahnlab.com/</v>
      </c>
      <c r="C280" s="157" t="s">
        <v>16390</v>
      </c>
      <c r="D280" s="157" t="s">
        <v>7</v>
      </c>
      <c r="E280" s="157" t="s">
        <v>16391</v>
      </c>
      <c r="F280" s="101"/>
      <c r="G280" s="159"/>
      <c r="H280" s="161" t="s">
        <v>16392</v>
      </c>
      <c r="I280" s="161"/>
    </row>
    <row r="281" ht="15.0" customHeight="1">
      <c r="A281" s="101" t="s">
        <v>651</v>
      </c>
      <c r="B281" s="96" t="str">
        <f>VLOOKUP(A281,company_data!$A$2:$H$2051,8,FALSE)</f>
        <v>https://global.ahnlab.com/</v>
      </c>
      <c r="C281" s="157" t="s">
        <v>16393</v>
      </c>
      <c r="D281" s="158" t="s">
        <v>23</v>
      </c>
      <c r="E281" s="158" t="s">
        <v>16394</v>
      </c>
      <c r="F281" s="101"/>
      <c r="G281" s="159"/>
      <c r="H281" s="161" t="s">
        <v>16395</v>
      </c>
      <c r="I281" s="161"/>
    </row>
    <row r="282" ht="15.0" customHeight="1">
      <c r="A282" s="101" t="s">
        <v>651</v>
      </c>
      <c r="B282" s="96" t="str">
        <f>VLOOKUP(A282,company_data!$A$2:$H$2051,8,FALSE)</f>
        <v>https://global.ahnlab.com/</v>
      </c>
      <c r="C282" s="157" t="s">
        <v>16396</v>
      </c>
      <c r="D282" s="158" t="s">
        <v>5</v>
      </c>
      <c r="E282" s="157"/>
      <c r="F282" s="101"/>
      <c r="G282" s="159"/>
      <c r="H282" s="161" t="s">
        <v>16397</v>
      </c>
      <c r="I282" s="161"/>
    </row>
    <row r="283" ht="15.0" customHeight="1">
      <c r="A283" s="101" t="s">
        <v>651</v>
      </c>
      <c r="B283" s="96" t="str">
        <f>VLOOKUP(A283,company_data!$A$2:$H$2051,8,FALSE)</f>
        <v>https://global.ahnlab.com/</v>
      </c>
      <c r="C283" s="157" t="s">
        <v>16398</v>
      </c>
      <c r="D283" s="157" t="s">
        <v>5</v>
      </c>
      <c r="E283" s="157"/>
      <c r="F283" s="101"/>
      <c r="G283" s="159"/>
      <c r="H283" s="161" t="s">
        <v>16399</v>
      </c>
      <c r="I283" s="161"/>
    </row>
    <row r="284" ht="15.0" customHeight="1">
      <c r="A284" s="101" t="s">
        <v>660</v>
      </c>
      <c r="B284" s="96" t="str">
        <f>VLOOKUP(A284,company_data!$A$2:$H$2051,8,FALSE)</f>
        <v>https://ahope.net/</v>
      </c>
      <c r="C284" s="158" t="s">
        <v>16400</v>
      </c>
      <c r="D284" s="158" t="s">
        <v>12</v>
      </c>
      <c r="E284" s="158" t="s">
        <v>16401</v>
      </c>
      <c r="F284" s="97" t="s">
        <v>16402</v>
      </c>
      <c r="G284" s="159"/>
      <c r="H284" s="161"/>
      <c r="I284" s="161"/>
    </row>
    <row r="285" ht="15.0" customHeight="1">
      <c r="A285" s="101" t="s">
        <v>660</v>
      </c>
      <c r="B285" s="96" t="str">
        <f>VLOOKUP(A285,company_data!$A$2:$H$2051,8,FALSE)</f>
        <v>https://ahope.net/</v>
      </c>
      <c r="C285" s="157" t="s">
        <v>16403</v>
      </c>
      <c r="D285" s="158" t="s">
        <v>20</v>
      </c>
      <c r="E285" s="158" t="s">
        <v>16404</v>
      </c>
      <c r="F285" s="97" t="s">
        <v>16405</v>
      </c>
      <c r="G285" s="159"/>
      <c r="H285" s="161" t="s">
        <v>16406</v>
      </c>
      <c r="I285" s="161"/>
    </row>
    <row r="286" ht="15.0" customHeight="1">
      <c r="A286" s="101" t="s">
        <v>660</v>
      </c>
      <c r="B286" s="96" t="str">
        <f>VLOOKUP(A286,company_data!$A$2:$H$2051,8,FALSE)</f>
        <v>https://ahope.net/</v>
      </c>
      <c r="C286" s="158" t="s">
        <v>16407</v>
      </c>
      <c r="D286" s="158" t="s">
        <v>20</v>
      </c>
      <c r="E286" s="158" t="s">
        <v>16408</v>
      </c>
      <c r="F286" s="101"/>
      <c r="G286" s="159"/>
      <c r="H286" s="161" t="s">
        <v>16409</v>
      </c>
      <c r="I286" s="161"/>
    </row>
    <row r="287" ht="15.0" customHeight="1">
      <c r="A287" s="101" t="s">
        <v>660</v>
      </c>
      <c r="B287" s="96" t="str">
        <f>VLOOKUP(A287,company_data!$A$2:$H$2051,8,FALSE)</f>
        <v>https://ahope.net/</v>
      </c>
      <c r="C287" s="158" t="s">
        <v>16410</v>
      </c>
      <c r="D287" s="158" t="s">
        <v>9</v>
      </c>
      <c r="E287" s="158" t="s">
        <v>16411</v>
      </c>
      <c r="F287" s="97" t="s">
        <v>16412</v>
      </c>
      <c r="G287" s="159"/>
      <c r="H287" s="161" t="s">
        <v>16413</v>
      </c>
      <c r="I287" s="161"/>
    </row>
    <row r="288" ht="15.0" customHeight="1">
      <c r="A288" s="101" t="s">
        <v>660</v>
      </c>
      <c r="B288" s="96" t="str">
        <f>VLOOKUP(A288,company_data!$A$2:$H$2051,8,FALSE)</f>
        <v>https://ahope.net/</v>
      </c>
      <c r="C288" s="157" t="s">
        <v>16414</v>
      </c>
      <c r="D288" s="157" t="s">
        <v>5</v>
      </c>
      <c r="E288" s="158" t="s">
        <v>15850</v>
      </c>
      <c r="F288" s="101"/>
      <c r="G288" s="159"/>
      <c r="H288" s="161" t="s">
        <v>16415</v>
      </c>
      <c r="I288" s="161"/>
    </row>
    <row r="289" ht="15.0" customHeight="1">
      <c r="A289" s="101" t="s">
        <v>660</v>
      </c>
      <c r="B289" s="96" t="str">
        <f>VLOOKUP(A289,company_data!$A$2:$H$2051,8,FALSE)</f>
        <v>https://ahope.net/</v>
      </c>
      <c r="C289" s="157" t="s">
        <v>16416</v>
      </c>
      <c r="D289" s="158" t="s">
        <v>8</v>
      </c>
      <c r="E289" s="158" t="s">
        <v>16417</v>
      </c>
      <c r="F289" s="101"/>
      <c r="G289" s="159"/>
      <c r="H289" s="161"/>
      <c r="I289" s="161"/>
    </row>
    <row r="290" ht="15.0" customHeight="1">
      <c r="A290" s="101" t="s">
        <v>660</v>
      </c>
      <c r="B290" s="96" t="str">
        <f>VLOOKUP(A290,company_data!$A$2:$H$2051,8,FALSE)</f>
        <v>https://ahope.net/</v>
      </c>
      <c r="C290" s="157" t="s">
        <v>16418</v>
      </c>
      <c r="D290" s="158" t="s">
        <v>20</v>
      </c>
      <c r="E290" s="158" t="s">
        <v>16419</v>
      </c>
      <c r="F290" s="101"/>
      <c r="G290" s="159"/>
      <c r="H290" s="161"/>
      <c r="I290" s="161"/>
    </row>
    <row r="291" ht="15.0" customHeight="1">
      <c r="A291" s="101" t="s">
        <v>603</v>
      </c>
      <c r="B291" s="96" t="str">
        <f>VLOOKUP(A291,company_data!$A$2:$H$2051,8,FALSE)</f>
        <v>https://www.aig.com/</v>
      </c>
      <c r="C291" s="158" t="s">
        <v>16420</v>
      </c>
      <c r="D291" s="158" t="s">
        <v>5</v>
      </c>
      <c r="E291" s="158" t="s">
        <v>16421</v>
      </c>
      <c r="F291" s="158" t="s">
        <v>16422</v>
      </c>
      <c r="G291" s="159"/>
      <c r="H291" s="161" t="s">
        <v>16423</v>
      </c>
      <c r="I291" s="161"/>
    </row>
    <row r="292" ht="15.0" customHeight="1">
      <c r="A292" s="101" t="s">
        <v>603</v>
      </c>
      <c r="B292" s="96" t="str">
        <f>VLOOKUP(A292,company_data!$A$2:$H$2051,8,FALSE)</f>
        <v>https://www.aig.com/</v>
      </c>
      <c r="C292" s="158" t="s">
        <v>16424</v>
      </c>
      <c r="D292" s="158" t="s">
        <v>5</v>
      </c>
      <c r="E292" s="158" t="s">
        <v>16421</v>
      </c>
      <c r="F292" s="158" t="s">
        <v>16422</v>
      </c>
      <c r="G292" s="159"/>
      <c r="H292" s="161" t="s">
        <v>16425</v>
      </c>
      <c r="I292" s="161"/>
    </row>
    <row r="293" ht="15.0" customHeight="1">
      <c r="A293" s="101" t="s">
        <v>603</v>
      </c>
      <c r="B293" s="96" t="str">
        <f>VLOOKUP(A293,company_data!$A$2:$H$2051,8,FALSE)</f>
        <v>https://www.aig.com/</v>
      </c>
      <c r="C293" s="158" t="s">
        <v>16426</v>
      </c>
      <c r="D293" s="158" t="s">
        <v>5</v>
      </c>
      <c r="E293" s="158" t="s">
        <v>16421</v>
      </c>
      <c r="F293" s="158" t="s">
        <v>16422</v>
      </c>
      <c r="G293" s="159"/>
      <c r="H293" s="161" t="s">
        <v>16427</v>
      </c>
      <c r="I293" s="161"/>
    </row>
    <row r="294" ht="15.0" customHeight="1">
      <c r="A294" s="101" t="s">
        <v>603</v>
      </c>
      <c r="B294" s="96" t="str">
        <f>VLOOKUP(A294,company_data!$A$2:$H$2051,8,FALSE)</f>
        <v>https://www.aig.com/</v>
      </c>
      <c r="C294" s="158" t="s">
        <v>16428</v>
      </c>
      <c r="D294" s="158" t="s">
        <v>14</v>
      </c>
      <c r="E294" s="158" t="s">
        <v>16429</v>
      </c>
      <c r="F294" s="101"/>
      <c r="G294" s="159"/>
      <c r="H294" s="161"/>
      <c r="I294" s="160"/>
    </row>
    <row r="295" ht="15.0" customHeight="1">
      <c r="A295" s="101" t="s">
        <v>675</v>
      </c>
      <c r="B295" s="96" t="str">
        <f>VLOOKUP(A295,company_data!$A$2:$H$2051,8,FALSE)</f>
        <v>https://www.airbus.com/space.html</v>
      </c>
      <c r="C295" s="158" t="s">
        <v>16430</v>
      </c>
      <c r="D295" s="158" t="s">
        <v>5</v>
      </c>
      <c r="E295" s="158" t="s">
        <v>16431</v>
      </c>
      <c r="F295" s="101"/>
      <c r="G295" s="159"/>
      <c r="H295" s="161"/>
      <c r="I295" s="161"/>
    </row>
    <row r="296" ht="15.0" customHeight="1">
      <c r="A296" s="101" t="s">
        <v>675</v>
      </c>
      <c r="B296" s="96" t="str">
        <f>VLOOKUP(A296,company_data!$A$2:$H$2051,8,FALSE)</f>
        <v>https://www.airbus.com/space.html</v>
      </c>
      <c r="C296" s="158" t="s">
        <v>16432</v>
      </c>
      <c r="D296" s="158" t="s">
        <v>58</v>
      </c>
      <c r="E296" s="158" t="s">
        <v>16433</v>
      </c>
      <c r="F296" s="101"/>
      <c r="G296" s="159"/>
      <c r="H296" s="161" t="s">
        <v>16434</v>
      </c>
      <c r="I296" s="161"/>
    </row>
    <row r="297" ht="15.0" customHeight="1">
      <c r="A297" s="101" t="s">
        <v>675</v>
      </c>
      <c r="B297" s="96" t="str">
        <f>VLOOKUP(A297,company_data!$A$2:$H$2051,8,FALSE)</f>
        <v>https://www.airbus.com/space.html</v>
      </c>
      <c r="C297" s="158" t="s">
        <v>16435</v>
      </c>
      <c r="D297" s="158" t="s">
        <v>42</v>
      </c>
      <c r="E297" s="158" t="s">
        <v>16436</v>
      </c>
      <c r="F297" s="101"/>
      <c r="G297" s="159"/>
      <c r="H297" s="161"/>
      <c r="I297" s="161"/>
    </row>
    <row r="298" ht="15.0" customHeight="1">
      <c r="A298" s="101" t="s">
        <v>675</v>
      </c>
      <c r="B298" s="96" t="str">
        <f>VLOOKUP(A298,company_data!$A$2:$H$2051,8,FALSE)</f>
        <v>https://www.airbus.com/space.html</v>
      </c>
      <c r="C298" s="158" t="s">
        <v>16437</v>
      </c>
      <c r="D298" s="158" t="s">
        <v>13</v>
      </c>
      <c r="E298" s="158" t="s">
        <v>16438</v>
      </c>
      <c r="F298" s="101"/>
      <c r="G298" s="159"/>
      <c r="H298" s="161" t="s">
        <v>16439</v>
      </c>
      <c r="I298" s="161"/>
    </row>
    <row r="299" ht="15.0" customHeight="1">
      <c r="A299" s="101" t="s">
        <v>675</v>
      </c>
      <c r="B299" s="96" t="str">
        <f>VLOOKUP(A299,company_data!$A$2:$H$2051,8,FALSE)</f>
        <v>https://www.airbus.com/space.html</v>
      </c>
      <c r="C299" s="158" t="s">
        <v>16440</v>
      </c>
      <c r="D299" s="158" t="s">
        <v>45</v>
      </c>
      <c r="E299" s="158" t="s">
        <v>16441</v>
      </c>
      <c r="F299" s="101"/>
      <c r="G299" s="159"/>
      <c r="H299" s="161"/>
      <c r="I299" s="161"/>
    </row>
    <row r="300" ht="15.0" customHeight="1">
      <c r="A300" s="101" t="s">
        <v>675</v>
      </c>
      <c r="B300" s="96" t="str">
        <f>VLOOKUP(A300,company_data!$A$2:$H$2051,8,FALSE)</f>
        <v>https://www.airbus.com/space.html</v>
      </c>
      <c r="C300" s="158" t="s">
        <v>16442</v>
      </c>
      <c r="D300" s="158" t="s">
        <v>5</v>
      </c>
      <c r="E300" s="158" t="s">
        <v>16442</v>
      </c>
      <c r="F300" s="101"/>
      <c r="G300" s="159"/>
      <c r="H300" s="161"/>
      <c r="I300" s="161"/>
    </row>
    <row r="301" ht="15.0" customHeight="1">
      <c r="A301" s="101" t="s">
        <v>675</v>
      </c>
      <c r="B301" s="96" t="str">
        <f>VLOOKUP(A301,company_data!$A$2:$H$2051,8,FALSE)</f>
        <v>https://www.airbus.com/space.html</v>
      </c>
      <c r="C301" s="158" t="s">
        <v>16443</v>
      </c>
      <c r="D301" s="158" t="s">
        <v>32</v>
      </c>
      <c r="E301" s="158" t="s">
        <v>16444</v>
      </c>
      <c r="F301" s="101"/>
      <c r="G301" s="159"/>
      <c r="H301" s="161"/>
      <c r="I301" s="161"/>
    </row>
    <row r="302" ht="15.0" customHeight="1">
      <c r="A302" s="101" t="s">
        <v>675</v>
      </c>
      <c r="B302" s="96" t="str">
        <f>VLOOKUP(A302,company_data!$A$2:$H$2051,8,FALSE)</f>
        <v>https://www.airbus.com/space.html</v>
      </c>
      <c r="C302" s="158" t="s">
        <v>16445</v>
      </c>
      <c r="D302" s="158" t="s">
        <v>13</v>
      </c>
      <c r="E302" s="158" t="s">
        <v>15981</v>
      </c>
      <c r="F302" s="101"/>
      <c r="G302" s="159"/>
      <c r="H302" s="161"/>
      <c r="I302" s="161"/>
    </row>
    <row r="303" ht="15.0" customHeight="1">
      <c r="A303" s="101" t="s">
        <v>675</v>
      </c>
      <c r="B303" s="96" t="str">
        <f>VLOOKUP(A303,company_data!$A$2:$H$2051,8,FALSE)</f>
        <v>https://www.airbus.com/space.html</v>
      </c>
      <c r="C303" s="158" t="s">
        <v>16446</v>
      </c>
      <c r="D303" s="158" t="s">
        <v>37</v>
      </c>
      <c r="E303" s="158" t="s">
        <v>16388</v>
      </c>
      <c r="F303" s="101"/>
      <c r="G303" s="159"/>
      <c r="H303" s="161"/>
      <c r="I303" s="161"/>
    </row>
    <row r="304" ht="15.0" customHeight="1">
      <c r="A304" s="101" t="s">
        <v>675</v>
      </c>
      <c r="B304" s="96" t="str">
        <f>VLOOKUP(A304,company_data!$A$2:$H$2051,8,FALSE)</f>
        <v>https://www.airbus.com/space.html</v>
      </c>
      <c r="C304" s="158" t="s">
        <v>15850</v>
      </c>
      <c r="D304" s="158" t="s">
        <v>5</v>
      </c>
      <c r="E304" s="158" t="s">
        <v>15850</v>
      </c>
      <c r="F304" s="101"/>
      <c r="G304" s="159"/>
      <c r="H304" s="161"/>
      <c r="I304" s="161"/>
    </row>
    <row r="305" ht="15.0" customHeight="1">
      <c r="A305" s="101" t="s">
        <v>675</v>
      </c>
      <c r="B305" s="96" t="str">
        <f>VLOOKUP(A305,company_data!$A$2:$H$2051,8,FALSE)</f>
        <v>https://www.airbus.com/space.html</v>
      </c>
      <c r="C305" s="158" t="s">
        <v>16447</v>
      </c>
      <c r="D305" s="158" t="s">
        <v>7</v>
      </c>
      <c r="E305" s="158" t="s">
        <v>16448</v>
      </c>
      <c r="F305" s="101"/>
      <c r="G305" s="159"/>
      <c r="H305" s="161"/>
      <c r="I305" s="161"/>
    </row>
    <row r="306" ht="15.0" customHeight="1">
      <c r="A306" s="101" t="s">
        <v>675</v>
      </c>
      <c r="B306" s="96" t="str">
        <f>VLOOKUP(A306,company_data!$A$2:$H$2051,8,FALSE)</f>
        <v>https://www.airbus.com/space.html</v>
      </c>
      <c r="C306" s="158" t="s">
        <v>16449</v>
      </c>
      <c r="D306" s="158" t="s">
        <v>5</v>
      </c>
      <c r="E306" s="158" t="s">
        <v>16450</v>
      </c>
      <c r="F306" s="101"/>
      <c r="G306" s="159"/>
      <c r="H306" s="161" t="s">
        <v>16451</v>
      </c>
      <c r="I306" s="161"/>
    </row>
    <row r="307" ht="15.0" customHeight="1">
      <c r="A307" s="101" t="s">
        <v>675</v>
      </c>
      <c r="B307" s="96" t="str">
        <f>VLOOKUP(A307,company_data!$A$2:$H$2051,8,FALSE)</f>
        <v>https://www.airbus.com/space.html</v>
      </c>
      <c r="C307" s="158" t="s">
        <v>16452</v>
      </c>
      <c r="D307" s="158" t="s">
        <v>5</v>
      </c>
      <c r="E307" s="157"/>
      <c r="F307" s="101"/>
      <c r="G307" s="159"/>
      <c r="H307" s="161" t="s">
        <v>16453</v>
      </c>
      <c r="I307" s="161"/>
    </row>
    <row r="308" ht="15.0" customHeight="1">
      <c r="A308" s="101" t="s">
        <v>675</v>
      </c>
      <c r="B308" s="96" t="str">
        <f>VLOOKUP(A308,company_data!$A$2:$H$2051,8,FALSE)</f>
        <v>https://www.airbus.com/space.html</v>
      </c>
      <c r="C308" s="158" t="s">
        <v>16454</v>
      </c>
      <c r="D308" s="158" t="s">
        <v>5</v>
      </c>
      <c r="E308" s="158"/>
      <c r="F308" s="101"/>
      <c r="G308" s="159"/>
      <c r="H308" s="161"/>
      <c r="I308" s="161"/>
    </row>
    <row r="309" ht="15.0" customHeight="1">
      <c r="A309" s="101" t="s">
        <v>675</v>
      </c>
      <c r="B309" s="96" t="str">
        <f>VLOOKUP(A309,company_data!$A$2:$H$2051,8,FALSE)</f>
        <v>https://www.airbus.com/space.html</v>
      </c>
      <c r="C309" s="158" t="s">
        <v>16455</v>
      </c>
      <c r="D309" s="158" t="s">
        <v>12</v>
      </c>
      <c r="E309" s="158"/>
      <c r="F309" s="101"/>
      <c r="G309" s="159"/>
      <c r="H309" s="161"/>
      <c r="I309" s="161"/>
    </row>
    <row r="310" ht="15.0" customHeight="1">
      <c r="A310" s="101" t="s">
        <v>675</v>
      </c>
      <c r="B310" s="96" t="str">
        <f>VLOOKUP(A310,company_data!$A$2:$H$2051,8,FALSE)</f>
        <v>https://www.airbus.com/space.html</v>
      </c>
      <c r="C310" s="158" t="s">
        <v>16456</v>
      </c>
      <c r="D310" s="158" t="s">
        <v>6</v>
      </c>
      <c r="E310" s="158"/>
      <c r="F310" s="101"/>
      <c r="G310" s="159"/>
      <c r="H310" s="161"/>
      <c r="I310" s="161"/>
    </row>
    <row r="311" ht="15.0" customHeight="1">
      <c r="A311" s="101" t="s">
        <v>4563</v>
      </c>
      <c r="B311" s="96" t="s">
        <v>4566</v>
      </c>
      <c r="C311" s="158" t="s">
        <v>16457</v>
      </c>
      <c r="D311" s="158" t="s">
        <v>17</v>
      </c>
      <c r="E311" s="158" t="s">
        <v>16458</v>
      </c>
      <c r="F311" s="101"/>
      <c r="G311" s="159"/>
      <c r="H311" s="161"/>
      <c r="I311" s="161"/>
    </row>
    <row r="312" ht="15.0" customHeight="1">
      <c r="A312" s="101" t="s">
        <v>684</v>
      </c>
      <c r="B312" s="96" t="str">
        <f>VLOOKUP(A312,company_data!$A$2:$H$2051,8,FALSE)</f>
        <v>https://airgap.io/</v>
      </c>
      <c r="C312" s="158" t="s">
        <v>16459</v>
      </c>
      <c r="D312" s="158" t="s">
        <v>16091</v>
      </c>
      <c r="E312" s="158" t="s">
        <v>16460</v>
      </c>
      <c r="F312" s="97" t="s">
        <v>16461</v>
      </c>
      <c r="G312" s="159"/>
      <c r="H312" s="161" t="s">
        <v>16462</v>
      </c>
      <c r="I312" s="161"/>
    </row>
    <row r="313" ht="15.0" customHeight="1">
      <c r="A313" s="101" t="s">
        <v>684</v>
      </c>
      <c r="B313" s="96" t="str">
        <f>VLOOKUP(A313,company_data!$A$2:$H$2051,8,FALSE)</f>
        <v>https://airgap.io/</v>
      </c>
      <c r="C313" s="157" t="s">
        <v>16463</v>
      </c>
      <c r="D313" s="158" t="s">
        <v>16091</v>
      </c>
      <c r="E313" s="158" t="s">
        <v>16464</v>
      </c>
      <c r="F313" s="97" t="s">
        <v>16461</v>
      </c>
      <c r="G313" s="159"/>
      <c r="H313" s="161" t="s">
        <v>16465</v>
      </c>
      <c r="I313" s="161"/>
    </row>
    <row r="314" ht="15.0" customHeight="1">
      <c r="A314" s="101" t="s">
        <v>625</v>
      </c>
      <c r="B314" s="96" t="str">
        <f>VLOOKUP(A314,company_data!$A$2:$H$2051,8,FALSE)</f>
        <v>https://www.akamai.com/</v>
      </c>
      <c r="C314" s="158" t="s">
        <v>16466</v>
      </c>
      <c r="D314" s="158" t="s">
        <v>8</v>
      </c>
      <c r="E314" s="158" t="s">
        <v>16467</v>
      </c>
      <c r="F314" s="101"/>
      <c r="G314" s="159"/>
      <c r="H314" s="161" t="s">
        <v>16468</v>
      </c>
      <c r="I314" s="161"/>
    </row>
    <row r="315" ht="15.0" customHeight="1">
      <c r="A315" s="101" t="s">
        <v>625</v>
      </c>
      <c r="B315" s="96" t="str">
        <f>VLOOKUP(A315,company_data!$A$2:$H$2051,8,FALSE)</f>
        <v>https://www.akamai.com/</v>
      </c>
      <c r="C315" s="158" t="s">
        <v>16469</v>
      </c>
      <c r="D315" s="158" t="s">
        <v>8</v>
      </c>
      <c r="E315" s="158" t="s">
        <v>16467</v>
      </c>
      <c r="F315" s="101"/>
      <c r="G315" s="159"/>
      <c r="H315" s="161"/>
      <c r="I315" s="161"/>
    </row>
    <row r="316" ht="15.0" customHeight="1">
      <c r="A316" s="101" t="s">
        <v>625</v>
      </c>
      <c r="B316" s="96" t="str">
        <f>VLOOKUP(A316,company_data!$A$2:$H$2051,8,FALSE)</f>
        <v>https://www.akamai.com/</v>
      </c>
      <c r="C316" s="158" t="s">
        <v>16470</v>
      </c>
      <c r="D316" s="158" t="s">
        <v>8</v>
      </c>
      <c r="E316" s="158" t="s">
        <v>16467</v>
      </c>
      <c r="F316" s="101"/>
      <c r="G316" s="159"/>
      <c r="H316" s="161"/>
      <c r="I316" s="161"/>
    </row>
    <row r="317" ht="15.0" customHeight="1">
      <c r="A317" s="101" t="s">
        <v>625</v>
      </c>
      <c r="B317" s="96" t="str">
        <f>VLOOKUP(A317,company_data!$A$2:$H$2051,8,FALSE)</f>
        <v>https://www.akamai.com/</v>
      </c>
      <c r="C317" s="158" t="s">
        <v>16471</v>
      </c>
      <c r="D317" s="158" t="s">
        <v>28</v>
      </c>
      <c r="E317" s="158" t="s">
        <v>16358</v>
      </c>
      <c r="F317" s="101"/>
      <c r="G317" s="159"/>
      <c r="H317" s="161"/>
      <c r="I317" s="161"/>
    </row>
    <row r="318" ht="15.0" customHeight="1">
      <c r="A318" s="101" t="s">
        <v>625</v>
      </c>
      <c r="B318" s="96" t="str">
        <f>VLOOKUP(A318,company_data!$A$2:$H$2051,8,FALSE)</f>
        <v>https://www.akamai.com/</v>
      </c>
      <c r="C318" s="158" t="s">
        <v>16472</v>
      </c>
      <c r="D318" s="158" t="s">
        <v>28</v>
      </c>
      <c r="E318" s="158" t="s">
        <v>16358</v>
      </c>
      <c r="F318" s="101"/>
      <c r="G318" s="159"/>
      <c r="H318" s="161"/>
      <c r="I318" s="161"/>
    </row>
    <row r="319" ht="15.0" customHeight="1">
      <c r="A319" s="101" t="s">
        <v>625</v>
      </c>
      <c r="B319" s="96" t="str">
        <f>VLOOKUP(A319,company_data!$A$2:$H$2051,8,FALSE)</f>
        <v>https://www.akamai.com/</v>
      </c>
      <c r="C319" s="158" t="s">
        <v>16473</v>
      </c>
      <c r="D319" s="158" t="s">
        <v>10</v>
      </c>
      <c r="E319" s="158" t="s">
        <v>16474</v>
      </c>
      <c r="F319" s="101"/>
      <c r="G319" s="159"/>
      <c r="H319" s="161"/>
      <c r="I319" s="161"/>
    </row>
    <row r="320" ht="15.0" customHeight="1">
      <c r="A320" s="101" t="s">
        <v>625</v>
      </c>
      <c r="B320" s="96" t="str">
        <f>VLOOKUP(A320,company_data!$A$2:$H$2051,8,FALSE)</f>
        <v>https://www.akamai.com/</v>
      </c>
      <c r="C320" s="158" t="s">
        <v>16475</v>
      </c>
      <c r="D320" s="158" t="s">
        <v>6</v>
      </c>
      <c r="E320" s="158" t="s">
        <v>16476</v>
      </c>
      <c r="F320" s="101"/>
      <c r="G320" s="159"/>
      <c r="H320" s="161"/>
      <c r="I320" s="161"/>
    </row>
    <row r="321" ht="15.0" customHeight="1">
      <c r="A321" s="101" t="s">
        <v>625</v>
      </c>
      <c r="B321" s="96" t="str">
        <f>VLOOKUP(A321,company_data!$A$2:$H$2051,8,FALSE)</f>
        <v>https://www.akamai.com/</v>
      </c>
      <c r="C321" s="158" t="s">
        <v>16477</v>
      </c>
      <c r="D321" s="158" t="s">
        <v>10</v>
      </c>
      <c r="E321" s="158" t="s">
        <v>16478</v>
      </c>
      <c r="F321" s="101"/>
      <c r="G321" s="159"/>
      <c r="H321" s="161"/>
      <c r="I321" s="161"/>
    </row>
    <row r="322" ht="15.0" customHeight="1">
      <c r="A322" s="101" t="s">
        <v>625</v>
      </c>
      <c r="B322" s="96" t="str">
        <f>VLOOKUP(A322,company_data!$A$2:$H$2051,8,FALSE)</f>
        <v>https://www.akamai.com/</v>
      </c>
      <c r="C322" s="158" t="s">
        <v>16479</v>
      </c>
      <c r="D322" s="158" t="s">
        <v>8</v>
      </c>
      <c r="E322" s="158" t="s">
        <v>16480</v>
      </c>
      <c r="F322" s="97" t="s">
        <v>16358</v>
      </c>
      <c r="G322" s="159"/>
      <c r="H322" s="161" t="s">
        <v>16481</v>
      </c>
      <c r="I322" s="161"/>
    </row>
    <row r="323" ht="15.0" customHeight="1">
      <c r="A323" s="101" t="s">
        <v>625</v>
      </c>
      <c r="B323" s="96" t="str">
        <f>VLOOKUP(A323,company_data!$A$2:$H$2051,8,FALSE)</f>
        <v>https://www.akamai.com/</v>
      </c>
      <c r="C323" s="158" t="s">
        <v>16482</v>
      </c>
      <c r="D323" s="158" t="s">
        <v>8</v>
      </c>
      <c r="E323" s="158" t="s">
        <v>16480</v>
      </c>
      <c r="F323" s="97" t="s">
        <v>16358</v>
      </c>
      <c r="G323" s="159"/>
      <c r="H323" s="161" t="s">
        <v>16483</v>
      </c>
      <c r="I323" s="161"/>
    </row>
    <row r="324" ht="15.0" customHeight="1">
      <c r="A324" s="101" t="s">
        <v>625</v>
      </c>
      <c r="B324" s="96" t="str">
        <f>VLOOKUP(A324,company_data!$A$2:$H$2051,8,FALSE)</f>
        <v>https://www.akamai.com/</v>
      </c>
      <c r="C324" s="158" t="s">
        <v>16484</v>
      </c>
      <c r="D324" s="158" t="s">
        <v>34</v>
      </c>
      <c r="E324" s="158" t="s">
        <v>16485</v>
      </c>
      <c r="F324" s="101"/>
      <c r="G324" s="159"/>
      <c r="H324" s="161"/>
      <c r="I324" s="160" t="s">
        <v>16486</v>
      </c>
    </row>
    <row r="325" ht="15.0" customHeight="1">
      <c r="A325" s="97" t="s">
        <v>625</v>
      </c>
      <c r="B325" s="96" t="str">
        <f>VLOOKUP(A325,company_data!$A$2:$H$2051,8,FALSE)</f>
        <v>https://www.akamai.com/</v>
      </c>
      <c r="C325" s="158" t="s">
        <v>16487</v>
      </c>
      <c r="D325" s="158" t="s">
        <v>6</v>
      </c>
      <c r="E325" s="157"/>
      <c r="F325" s="101"/>
      <c r="G325" s="159"/>
      <c r="H325" s="161"/>
      <c r="I325" s="161"/>
    </row>
    <row r="326" ht="15.0" customHeight="1">
      <c r="A326" s="101" t="s">
        <v>14709</v>
      </c>
      <c r="B326" s="96" t="str">
        <f>VLOOKUP(A326,company_data!$A$2:$H$2051,8,FALSE)</f>
        <v>https://upstream.auto/</v>
      </c>
      <c r="C326" s="166" t="s">
        <v>16488</v>
      </c>
      <c r="D326" s="158" t="s">
        <v>17</v>
      </c>
      <c r="E326" s="167" t="s">
        <v>16489</v>
      </c>
      <c r="F326" s="162"/>
      <c r="G326" s="159"/>
      <c r="H326" s="161" t="s">
        <v>16490</v>
      </c>
      <c r="I326" s="161"/>
    </row>
    <row r="327" ht="15.0" customHeight="1">
      <c r="A327" s="101" t="s">
        <v>705</v>
      </c>
      <c r="B327" s="96" t="str">
        <f>VLOOKUP(A327,company_data!$A$2:$H$2051,8,FALSE)</f>
        <v>https://www.akana.com/</v>
      </c>
      <c r="C327" s="157" t="s">
        <v>16491</v>
      </c>
      <c r="D327" s="158" t="s">
        <v>8</v>
      </c>
      <c r="E327" s="158" t="s">
        <v>15915</v>
      </c>
      <c r="F327" s="101"/>
      <c r="G327" s="159"/>
      <c r="H327" s="161" t="s">
        <v>16492</v>
      </c>
      <c r="I327" s="161"/>
    </row>
    <row r="328" ht="15.0" customHeight="1">
      <c r="A328" s="101" t="s">
        <v>714</v>
      </c>
      <c r="B328" s="96" t="str">
        <f>VLOOKUP(A328,company_data!$A$2:$H$2051,8,FALSE)</f>
        <v>https://www.alcatraz.ai/</v>
      </c>
      <c r="C328" s="158" t="s">
        <v>16493</v>
      </c>
      <c r="D328" s="158" t="s">
        <v>29</v>
      </c>
      <c r="E328" s="158" t="s">
        <v>16494</v>
      </c>
      <c r="F328" s="97" t="s">
        <v>16006</v>
      </c>
      <c r="G328" s="159"/>
      <c r="H328" s="161" t="s">
        <v>16495</v>
      </c>
      <c r="I328" s="161"/>
    </row>
    <row r="329" ht="15.0" customHeight="1">
      <c r="A329" s="101" t="s">
        <v>15392</v>
      </c>
      <c r="B329" s="96" t="str">
        <f>VLOOKUP(A329,company_data!$A$2:$H$2051,8,FALSE)</f>
        <v>https://alcyconie.com/</v>
      </c>
      <c r="C329" s="158" t="s">
        <v>16496</v>
      </c>
      <c r="D329" s="158" t="s">
        <v>5</v>
      </c>
      <c r="E329" s="158" t="s">
        <v>15917</v>
      </c>
      <c r="F329" s="101"/>
      <c r="G329" s="159"/>
      <c r="H329" s="160" t="s">
        <v>16497</v>
      </c>
      <c r="I329" s="161"/>
    </row>
    <row r="330" ht="15.0" customHeight="1">
      <c r="A330" s="101" t="s">
        <v>15392</v>
      </c>
      <c r="B330" s="96" t="str">
        <f>VLOOKUP(A330,company_data!$A$2:$H$2051,8,FALSE)</f>
        <v>https://alcyconie.com/</v>
      </c>
      <c r="C330" s="158" t="s">
        <v>16498</v>
      </c>
      <c r="D330" s="158" t="s">
        <v>5</v>
      </c>
      <c r="E330" s="158" t="s">
        <v>15917</v>
      </c>
      <c r="F330" s="101"/>
      <c r="G330" s="159"/>
      <c r="H330" s="160" t="s">
        <v>16497</v>
      </c>
      <c r="I330" s="161"/>
    </row>
    <row r="331" ht="15.0" customHeight="1">
      <c r="A331" s="101" t="s">
        <v>15392</v>
      </c>
      <c r="B331" s="96" t="str">
        <f>VLOOKUP(A331,company_data!$A$2:$H$2051,8,FALSE)</f>
        <v>https://alcyconie.com/</v>
      </c>
      <c r="C331" s="158" t="s">
        <v>16499</v>
      </c>
      <c r="D331" s="158" t="s">
        <v>5</v>
      </c>
      <c r="E331" s="158" t="s">
        <v>15917</v>
      </c>
      <c r="F331" s="101"/>
      <c r="G331" s="159"/>
      <c r="H331" s="160" t="s">
        <v>16497</v>
      </c>
      <c r="I331" s="161"/>
    </row>
    <row r="332" ht="15.0" customHeight="1">
      <c r="A332" s="101" t="s">
        <v>722</v>
      </c>
      <c r="B332" s="96" t="str">
        <f>VLOOKUP(A332,company_data!$A$2:$H$2051,8,FALSE)</f>
        <v>https://alertenterprise.com/</v>
      </c>
      <c r="C332" s="157" t="s">
        <v>16500</v>
      </c>
      <c r="D332" s="158" t="s">
        <v>6</v>
      </c>
      <c r="E332" s="158" t="s">
        <v>16501</v>
      </c>
      <c r="F332" s="97" t="s">
        <v>16273</v>
      </c>
      <c r="G332" s="159"/>
      <c r="H332" s="161" t="s">
        <v>16502</v>
      </c>
      <c r="I332" s="161"/>
    </row>
    <row r="333" ht="15.0" customHeight="1">
      <c r="A333" s="101" t="s">
        <v>722</v>
      </c>
      <c r="B333" s="96" t="str">
        <f>VLOOKUP(A333,company_data!$A$2:$H$2051,8,FALSE)</f>
        <v>https://alertenterprise.com/</v>
      </c>
      <c r="C333" s="157" t="s">
        <v>16503</v>
      </c>
      <c r="D333" s="158" t="s">
        <v>6</v>
      </c>
      <c r="E333" s="158" t="s">
        <v>16501</v>
      </c>
      <c r="F333" s="97" t="s">
        <v>16273</v>
      </c>
      <c r="G333" s="159"/>
      <c r="H333" s="161" t="s">
        <v>16504</v>
      </c>
      <c r="I333" s="161"/>
    </row>
    <row r="334" ht="15.0" customHeight="1">
      <c r="A334" s="101" t="s">
        <v>722</v>
      </c>
      <c r="B334" s="96" t="str">
        <f>VLOOKUP(A334,company_data!$A$2:$H$2051,8,FALSE)</f>
        <v>https://alertenterprise.com/</v>
      </c>
      <c r="C334" s="157" t="s">
        <v>16505</v>
      </c>
      <c r="D334" s="158" t="s">
        <v>55</v>
      </c>
      <c r="E334" s="158" t="s">
        <v>16501</v>
      </c>
      <c r="F334" s="97" t="s">
        <v>16273</v>
      </c>
      <c r="G334" s="159"/>
      <c r="H334" s="161" t="s">
        <v>16506</v>
      </c>
      <c r="I334" s="161"/>
    </row>
    <row r="335" ht="15.0" customHeight="1">
      <c r="A335" s="101" t="s">
        <v>722</v>
      </c>
      <c r="B335" s="96" t="str">
        <f>VLOOKUP(A335,company_data!$A$2:$H$2051,8,FALSE)</f>
        <v>https://alertenterprise.com/</v>
      </c>
      <c r="C335" s="157" t="s">
        <v>16507</v>
      </c>
      <c r="D335" s="158" t="s">
        <v>55</v>
      </c>
      <c r="E335" s="158" t="s">
        <v>16501</v>
      </c>
      <c r="F335" s="97" t="s">
        <v>16273</v>
      </c>
      <c r="G335" s="159"/>
      <c r="H335" s="161" t="s">
        <v>16508</v>
      </c>
      <c r="I335" s="161"/>
    </row>
    <row r="336" ht="15.0" customHeight="1">
      <c r="A336" s="101" t="s">
        <v>733</v>
      </c>
      <c r="B336" s="96" t="str">
        <f>VLOOKUP(A336,company_data!$A$2:$H$2051,8,FALSE)</f>
        <v>https://www.alertlogic.com/</v>
      </c>
      <c r="C336" s="157" t="s">
        <v>16509</v>
      </c>
      <c r="D336" s="158" t="s">
        <v>7</v>
      </c>
      <c r="E336" s="158" t="s">
        <v>16510</v>
      </c>
      <c r="F336" s="101"/>
      <c r="G336" s="159"/>
      <c r="H336" s="161" t="s">
        <v>16511</v>
      </c>
      <c r="I336" s="161"/>
    </row>
    <row r="337" ht="15.0" customHeight="1">
      <c r="A337" s="101" t="s">
        <v>733</v>
      </c>
      <c r="B337" s="96" t="str">
        <f>VLOOKUP(A337,company_data!$A$2:$H$2051,8,FALSE)</f>
        <v>https://www.alertlogic.com/</v>
      </c>
      <c r="C337" s="157" t="s">
        <v>16512</v>
      </c>
      <c r="D337" s="158" t="s">
        <v>7</v>
      </c>
      <c r="E337" s="158" t="s">
        <v>16510</v>
      </c>
      <c r="F337" s="101"/>
      <c r="G337" s="159"/>
      <c r="H337" s="161" t="s">
        <v>16513</v>
      </c>
      <c r="I337" s="161"/>
    </row>
    <row r="338" ht="15.0" customHeight="1">
      <c r="A338" s="101" t="s">
        <v>733</v>
      </c>
      <c r="B338" s="96" t="str">
        <f>VLOOKUP(A338,company_data!$A$2:$H$2051,8,FALSE)</f>
        <v>https://www.alertlogic.com/</v>
      </c>
      <c r="C338" s="157" t="s">
        <v>16514</v>
      </c>
      <c r="D338" s="158" t="s">
        <v>7</v>
      </c>
      <c r="E338" s="158" t="s">
        <v>16510</v>
      </c>
      <c r="F338" s="101"/>
      <c r="G338" s="159"/>
      <c r="H338" s="161" t="s">
        <v>16515</v>
      </c>
      <c r="I338" s="161"/>
    </row>
    <row r="339" ht="15.0" customHeight="1">
      <c r="A339" s="101" t="s">
        <v>733</v>
      </c>
      <c r="B339" s="96" t="str">
        <f>VLOOKUP(A339,company_data!$A$2:$H$2051,8,FALSE)</f>
        <v>https://www.alertlogic.com/</v>
      </c>
      <c r="C339" s="157" t="s">
        <v>16516</v>
      </c>
      <c r="D339" s="158" t="s">
        <v>7</v>
      </c>
      <c r="E339" s="158" t="s">
        <v>16510</v>
      </c>
      <c r="F339" s="101"/>
      <c r="G339" s="159"/>
      <c r="H339" s="161" t="s">
        <v>16517</v>
      </c>
      <c r="I339" s="161"/>
    </row>
    <row r="340" ht="15.0" customHeight="1">
      <c r="A340" s="101" t="s">
        <v>743</v>
      </c>
      <c r="B340" s="96" t="str">
        <f>VLOOKUP(A340,company_data!$A$2:$H$2051,8,FALSE)</f>
        <v>https://www.alertsec.com/</v>
      </c>
      <c r="C340" s="158" t="s">
        <v>16518</v>
      </c>
      <c r="D340" s="158" t="s">
        <v>13</v>
      </c>
      <c r="E340" s="158" t="s">
        <v>16519</v>
      </c>
      <c r="F340" s="101"/>
      <c r="G340" s="159"/>
      <c r="H340" s="161" t="s">
        <v>16520</v>
      </c>
      <c r="I340" s="161"/>
    </row>
    <row r="341" ht="15.0" customHeight="1">
      <c r="A341" s="101" t="s">
        <v>743</v>
      </c>
      <c r="B341" s="96" t="str">
        <f>VLOOKUP(A341,company_data!$A$2:$H$2051,8,FALSE)</f>
        <v>https://www.alertsec.com/</v>
      </c>
      <c r="C341" s="158" t="s">
        <v>16521</v>
      </c>
      <c r="D341" s="158" t="s">
        <v>27</v>
      </c>
      <c r="E341" s="158" t="s">
        <v>16522</v>
      </c>
      <c r="F341" s="101"/>
      <c r="G341" s="159"/>
      <c r="H341" s="161" t="s">
        <v>16523</v>
      </c>
      <c r="I341" s="161"/>
    </row>
    <row r="342" ht="15.0" customHeight="1">
      <c r="A342" s="101" t="s">
        <v>743</v>
      </c>
      <c r="B342" s="96" t="str">
        <f>VLOOKUP(A342,company_data!$A$2:$H$2051,8,FALSE)</f>
        <v>https://www.alertsec.com/</v>
      </c>
      <c r="C342" s="158" t="s">
        <v>16524</v>
      </c>
      <c r="D342" s="158" t="s">
        <v>14</v>
      </c>
      <c r="E342" s="158"/>
      <c r="F342" s="101"/>
      <c r="G342" s="159"/>
      <c r="H342" s="161" t="s">
        <v>16525</v>
      </c>
      <c r="I342" s="161"/>
    </row>
    <row r="343" ht="15.0" customHeight="1">
      <c r="A343" s="101" t="s">
        <v>743</v>
      </c>
      <c r="B343" s="96" t="str">
        <f>VLOOKUP(A343,company_data!$A$2:$H$2051,8,FALSE)</f>
        <v>https://www.alertsec.com/</v>
      </c>
      <c r="C343" s="158" t="s">
        <v>16526</v>
      </c>
      <c r="D343" s="158" t="s">
        <v>14</v>
      </c>
      <c r="E343" s="158"/>
      <c r="F343" s="101"/>
      <c r="G343" s="159"/>
      <c r="H343" s="161"/>
      <c r="I343" s="161"/>
    </row>
    <row r="344" ht="15.0" customHeight="1">
      <c r="A344" s="101" t="s">
        <v>743</v>
      </c>
      <c r="B344" s="96" t="str">
        <f>VLOOKUP(A344,company_data!$A$2:$H$2051,8,FALSE)</f>
        <v>https://www.alertsec.com/</v>
      </c>
      <c r="C344" s="158" t="s">
        <v>16527</v>
      </c>
      <c r="D344" s="158" t="s">
        <v>14</v>
      </c>
      <c r="E344" s="158"/>
      <c r="F344" s="101"/>
      <c r="G344" s="159"/>
      <c r="H344" s="161"/>
      <c r="I344" s="161"/>
    </row>
    <row r="345" ht="15.0" customHeight="1">
      <c r="A345" s="101" t="s">
        <v>743</v>
      </c>
      <c r="B345" s="96" t="str">
        <f>VLOOKUP(A345,company_data!$A$2:$H$2051,8,FALSE)</f>
        <v>https://www.alertsec.com/</v>
      </c>
      <c r="C345" s="158" t="s">
        <v>16528</v>
      </c>
      <c r="D345" s="158" t="s">
        <v>14</v>
      </c>
      <c r="E345" s="158"/>
      <c r="F345" s="101"/>
      <c r="G345" s="159"/>
      <c r="H345" s="161"/>
      <c r="I345" s="161"/>
    </row>
    <row r="346" ht="15.0" customHeight="1">
      <c r="A346" s="101" t="s">
        <v>750</v>
      </c>
      <c r="B346" s="96" t="str">
        <f>VLOOKUP(A346,company_data!$A$2:$H$2051,8,FALSE)</f>
        <v>https://www.algosec.com/</v>
      </c>
      <c r="C346" s="157" t="s">
        <v>16529</v>
      </c>
      <c r="D346" s="158" t="s">
        <v>23</v>
      </c>
      <c r="E346" s="158" t="s">
        <v>16530</v>
      </c>
      <c r="F346" s="101"/>
      <c r="G346" s="159"/>
      <c r="H346" s="161" t="s">
        <v>16531</v>
      </c>
      <c r="I346" s="161"/>
    </row>
    <row r="347" ht="15.0" customHeight="1">
      <c r="A347" s="101" t="s">
        <v>750</v>
      </c>
      <c r="B347" s="96" t="str">
        <f>VLOOKUP(A347,company_data!$A$2:$H$2051,8,FALSE)</f>
        <v>https://www.algosec.com/</v>
      </c>
      <c r="C347" s="157" t="s">
        <v>16532</v>
      </c>
      <c r="D347" s="158" t="s">
        <v>15</v>
      </c>
      <c r="E347" s="158" t="s">
        <v>16533</v>
      </c>
      <c r="F347" s="101"/>
      <c r="G347" s="159"/>
      <c r="H347" s="161" t="s">
        <v>16534</v>
      </c>
      <c r="I347" s="161"/>
    </row>
    <row r="348" ht="15.0" customHeight="1">
      <c r="A348" s="101" t="s">
        <v>750</v>
      </c>
      <c r="B348" s="96" t="str">
        <f>VLOOKUP(A348,company_data!$A$2:$H$2051,8,FALSE)</f>
        <v>https://www.algosec.com/</v>
      </c>
      <c r="C348" s="157" t="s">
        <v>16535</v>
      </c>
      <c r="D348" s="157" t="s">
        <v>23</v>
      </c>
      <c r="E348" s="158" t="s">
        <v>16536</v>
      </c>
      <c r="F348" s="101"/>
      <c r="G348" s="159"/>
      <c r="H348" s="161" t="s">
        <v>16537</v>
      </c>
      <c r="I348" s="161"/>
    </row>
    <row r="349" ht="15.0" customHeight="1">
      <c r="A349" s="101" t="s">
        <v>750</v>
      </c>
      <c r="B349" s="96" t="str">
        <f>VLOOKUP(A349,company_data!$A$2:$H$2051,8,FALSE)</f>
        <v>https://www.algosec.com/</v>
      </c>
      <c r="C349" s="157" t="s">
        <v>16538</v>
      </c>
      <c r="D349" s="158" t="s">
        <v>23</v>
      </c>
      <c r="E349" s="157" t="s">
        <v>16539</v>
      </c>
      <c r="F349" s="101"/>
      <c r="G349" s="159"/>
      <c r="H349" s="161" t="s">
        <v>16540</v>
      </c>
      <c r="I349" s="161"/>
    </row>
    <row r="350" ht="15.0" customHeight="1">
      <c r="A350" s="101" t="s">
        <v>750</v>
      </c>
      <c r="B350" s="96" t="str">
        <f>VLOOKUP(A350,company_data!$A$2:$H$2051,8,FALSE)</f>
        <v>https://www.algosec.com/</v>
      </c>
      <c r="C350" s="158" t="s">
        <v>16541</v>
      </c>
      <c r="D350" s="158" t="s">
        <v>23</v>
      </c>
      <c r="E350" s="158" t="s">
        <v>16542</v>
      </c>
      <c r="F350" s="101"/>
      <c r="G350" s="159"/>
      <c r="H350" s="161" t="s">
        <v>16543</v>
      </c>
      <c r="I350" s="161"/>
    </row>
    <row r="351" ht="15.0" customHeight="1">
      <c r="A351" s="101" t="s">
        <v>750</v>
      </c>
      <c r="B351" s="96" t="str">
        <f>VLOOKUP(A351,company_data!$A$2:$H$2051,8,FALSE)</f>
        <v>https://www.algosec.com/</v>
      </c>
      <c r="C351" s="157" t="s">
        <v>16544</v>
      </c>
      <c r="D351" s="158" t="s">
        <v>23</v>
      </c>
      <c r="E351" s="157"/>
      <c r="F351" s="101"/>
      <c r="G351" s="159"/>
      <c r="H351" s="161" t="s">
        <v>16545</v>
      </c>
      <c r="I351" s="161"/>
    </row>
    <row r="352" ht="15.0" customHeight="1">
      <c r="A352" s="101" t="s">
        <v>638</v>
      </c>
      <c r="B352" s="96" t="str">
        <f>VLOOKUP(A352,company_data!$A$2:$H$2051,8,FALSE)</f>
        <v>https://us.alibabacloud.com/en</v>
      </c>
      <c r="C352" s="158" t="s">
        <v>16546</v>
      </c>
      <c r="D352" s="158" t="s">
        <v>6</v>
      </c>
      <c r="E352" s="158" t="s">
        <v>16547</v>
      </c>
      <c r="F352" s="101"/>
      <c r="G352" s="159"/>
      <c r="H352" s="161"/>
      <c r="I352" s="161"/>
    </row>
    <row r="353" ht="15.0" customHeight="1">
      <c r="A353" s="101" t="s">
        <v>638</v>
      </c>
      <c r="B353" s="96" t="str">
        <f>VLOOKUP(A353,company_data!$A$2:$H$2051,8,FALSE)</f>
        <v>https://us.alibabacloud.com/en</v>
      </c>
      <c r="C353" s="158" t="s">
        <v>16548</v>
      </c>
      <c r="D353" s="158" t="s">
        <v>10</v>
      </c>
      <c r="E353" s="158" t="s">
        <v>16549</v>
      </c>
      <c r="F353" s="101"/>
      <c r="G353" s="159"/>
      <c r="H353" s="161"/>
      <c r="I353" s="161"/>
    </row>
    <row r="354" ht="15.0" customHeight="1">
      <c r="A354" s="101" t="s">
        <v>638</v>
      </c>
      <c r="B354" s="96" t="str">
        <f>VLOOKUP(A354,company_data!$A$2:$H$2051,8,FALSE)</f>
        <v>https://us.alibabacloud.com/en</v>
      </c>
      <c r="C354" s="158" t="s">
        <v>16550</v>
      </c>
      <c r="D354" s="158" t="s">
        <v>10</v>
      </c>
      <c r="E354" s="158" t="s">
        <v>16550</v>
      </c>
      <c r="F354" s="101"/>
      <c r="G354" s="159"/>
      <c r="H354" s="161"/>
      <c r="I354" s="161"/>
    </row>
    <row r="355" ht="15.0" customHeight="1">
      <c r="A355" s="101" t="s">
        <v>638</v>
      </c>
      <c r="B355" s="96" t="str">
        <f>VLOOKUP(A355,company_data!$A$2:$H$2051,8,FALSE)</f>
        <v>https://us.alibabacloud.com/en</v>
      </c>
      <c r="C355" s="158" t="s">
        <v>16551</v>
      </c>
      <c r="D355" s="158" t="s">
        <v>12</v>
      </c>
      <c r="E355" s="158" t="s">
        <v>16552</v>
      </c>
      <c r="F355" s="101"/>
      <c r="G355" s="159"/>
      <c r="H355" s="161"/>
      <c r="I355" s="161"/>
    </row>
    <row r="356" ht="15.0" customHeight="1">
      <c r="A356" s="101" t="s">
        <v>638</v>
      </c>
      <c r="B356" s="96" t="str">
        <f>VLOOKUP(A356,company_data!$A$2:$H$2051,8,FALSE)</f>
        <v>https://us.alibabacloud.com/en</v>
      </c>
      <c r="C356" s="158" t="s">
        <v>16553</v>
      </c>
      <c r="D356" s="158" t="s">
        <v>6</v>
      </c>
      <c r="E356" s="158" t="s">
        <v>16553</v>
      </c>
      <c r="F356" s="101"/>
      <c r="G356" s="159"/>
      <c r="H356" s="161"/>
      <c r="I356" s="161"/>
    </row>
    <row r="357" ht="15.0" customHeight="1">
      <c r="A357" s="101" t="s">
        <v>638</v>
      </c>
      <c r="B357" s="96" t="str">
        <f>VLOOKUP(A357,company_data!$A$2:$H$2051,8,FALSE)</f>
        <v>https://us.alibabacloud.com/en</v>
      </c>
      <c r="C357" s="158" t="s">
        <v>16554</v>
      </c>
      <c r="D357" s="158" t="s">
        <v>13</v>
      </c>
      <c r="E357" s="158" t="s">
        <v>15981</v>
      </c>
      <c r="F357" s="101"/>
      <c r="G357" s="159"/>
      <c r="H357" s="161"/>
      <c r="I357" s="161"/>
    </row>
    <row r="358" ht="15.0" customHeight="1">
      <c r="A358" s="101" t="s">
        <v>638</v>
      </c>
      <c r="B358" s="96" t="str">
        <f>VLOOKUP(A358,company_data!$A$2:$H$2051,8,FALSE)</f>
        <v>https://us.alibabacloud.com/en</v>
      </c>
      <c r="C358" s="158" t="s">
        <v>16555</v>
      </c>
      <c r="D358" s="158" t="s">
        <v>18</v>
      </c>
      <c r="E358" s="158" t="s">
        <v>16556</v>
      </c>
      <c r="F358" s="101"/>
      <c r="G358" s="159"/>
      <c r="H358" s="161"/>
      <c r="I358" s="160" t="s">
        <v>16557</v>
      </c>
    </row>
    <row r="359" ht="15.0" customHeight="1">
      <c r="A359" s="101" t="s">
        <v>638</v>
      </c>
      <c r="B359" s="96" t="str">
        <f>VLOOKUP(A359,company_data!$A$2:$H$2051,8,FALSE)</f>
        <v>https://us.alibabacloud.com/en</v>
      </c>
      <c r="C359" s="158" t="s">
        <v>16558</v>
      </c>
      <c r="D359" s="158" t="s">
        <v>23</v>
      </c>
      <c r="E359" s="158" t="s">
        <v>16091</v>
      </c>
      <c r="F359" s="101"/>
      <c r="G359" s="159"/>
      <c r="H359" s="161"/>
      <c r="I359" s="161"/>
    </row>
    <row r="360" ht="15.0" customHeight="1">
      <c r="A360" s="101" t="s">
        <v>638</v>
      </c>
      <c r="B360" s="96" t="str">
        <f>VLOOKUP(A360,company_data!$A$2:$H$2051,8,FALSE)</f>
        <v>https://us.alibabacloud.com/en</v>
      </c>
      <c r="C360" s="158" t="s">
        <v>16559</v>
      </c>
      <c r="D360" s="158" t="s">
        <v>5</v>
      </c>
      <c r="E360" s="158" t="s">
        <v>15850</v>
      </c>
      <c r="F360" s="101"/>
      <c r="G360" s="159"/>
      <c r="H360" s="161"/>
      <c r="I360" s="161"/>
    </row>
    <row r="361" ht="15.0" customHeight="1">
      <c r="A361" s="101" t="s">
        <v>638</v>
      </c>
      <c r="B361" s="96" t="str">
        <f>VLOOKUP(A361,company_data!$A$2:$H$2051,8,FALSE)</f>
        <v>https://us.alibabacloud.com/en</v>
      </c>
      <c r="C361" s="158" t="s">
        <v>16560</v>
      </c>
      <c r="D361" s="158" t="s">
        <v>8</v>
      </c>
      <c r="E361" s="158" t="s">
        <v>16480</v>
      </c>
      <c r="F361" s="97" t="s">
        <v>16561</v>
      </c>
      <c r="G361" s="159"/>
      <c r="H361" s="161"/>
      <c r="I361" s="161"/>
    </row>
    <row r="362" ht="15.0" customHeight="1">
      <c r="A362" s="101" t="s">
        <v>638</v>
      </c>
      <c r="B362" s="96" t="str">
        <f>VLOOKUP(A362,company_data!$A$2:$H$2051,8,FALSE)</f>
        <v>https://us.alibabacloud.com/en</v>
      </c>
      <c r="C362" s="158" t="s">
        <v>16562</v>
      </c>
      <c r="D362" s="158" t="s">
        <v>18</v>
      </c>
      <c r="E362" s="158" t="s">
        <v>16563</v>
      </c>
      <c r="F362" s="101"/>
      <c r="G362" s="159"/>
      <c r="H362" s="161"/>
      <c r="I362" s="161"/>
    </row>
    <row r="363" ht="15.0" customHeight="1">
      <c r="A363" s="101" t="s">
        <v>638</v>
      </c>
      <c r="B363" s="96" t="str">
        <f>VLOOKUP(A363,company_data!$A$2:$H$2051,8,FALSE)</f>
        <v>https://us.alibabacloud.com/en</v>
      </c>
      <c r="C363" s="158" t="s">
        <v>16564</v>
      </c>
      <c r="D363" s="158" t="s">
        <v>47</v>
      </c>
      <c r="E363" s="158"/>
      <c r="F363" s="101"/>
      <c r="G363" s="159"/>
      <c r="H363" s="161"/>
      <c r="I363" s="161"/>
    </row>
    <row r="364" ht="15.0" customHeight="1">
      <c r="A364" s="101" t="s">
        <v>638</v>
      </c>
      <c r="B364" s="96" t="str">
        <f>VLOOKUP(A364,company_data!$A$2:$H$2051,8,FALSE)</f>
        <v>https://us.alibabacloud.com/en</v>
      </c>
      <c r="C364" s="158" t="s">
        <v>16565</v>
      </c>
      <c r="D364" s="158" t="s">
        <v>28</v>
      </c>
      <c r="E364" s="157"/>
      <c r="F364" s="101"/>
      <c r="G364" s="159"/>
      <c r="H364" s="161"/>
      <c r="I364" s="161"/>
    </row>
    <row r="365" ht="15.0" customHeight="1">
      <c r="A365" s="101" t="s">
        <v>638</v>
      </c>
      <c r="B365" s="96" t="str">
        <f>VLOOKUP(A365,company_data!$A$2:$H$2051,8,FALSE)</f>
        <v>https://us.alibabacloud.com/en</v>
      </c>
      <c r="C365" s="158" t="s">
        <v>16566</v>
      </c>
      <c r="D365" s="158" t="s">
        <v>28</v>
      </c>
      <c r="E365" s="157"/>
      <c r="F365" s="101"/>
      <c r="G365" s="159"/>
      <c r="H365" s="161"/>
      <c r="I365" s="161"/>
    </row>
    <row r="366" ht="15.0" customHeight="1">
      <c r="A366" s="101" t="s">
        <v>638</v>
      </c>
      <c r="B366" s="96" t="str">
        <f>VLOOKUP(A366,company_data!$A$2:$H$2051,8,FALSE)</f>
        <v>https://us.alibabacloud.com/en</v>
      </c>
      <c r="C366" s="158" t="s">
        <v>16567</v>
      </c>
      <c r="D366" s="158" t="s">
        <v>28</v>
      </c>
      <c r="E366" s="158"/>
      <c r="F366" s="101"/>
      <c r="G366" s="159"/>
      <c r="H366" s="161"/>
      <c r="I366" s="161"/>
    </row>
    <row r="367" ht="15.0" customHeight="1">
      <c r="A367" s="101" t="s">
        <v>638</v>
      </c>
      <c r="B367" s="96" t="str">
        <f>VLOOKUP(A367,company_data!$A$2:$H$2051,8,FALSE)</f>
        <v>https://us.alibabacloud.com/en</v>
      </c>
      <c r="C367" s="158" t="s">
        <v>16568</v>
      </c>
      <c r="D367" s="158" t="s">
        <v>13</v>
      </c>
      <c r="E367" s="158"/>
      <c r="F367" s="101"/>
      <c r="G367" s="159"/>
      <c r="H367" s="161"/>
      <c r="I367" s="161"/>
    </row>
    <row r="368" ht="15.0" customHeight="1">
      <c r="A368" s="101" t="s">
        <v>638</v>
      </c>
      <c r="B368" s="96" t="str">
        <f>VLOOKUP(A368,company_data!$A$2:$H$2051,8,FALSE)</f>
        <v>https://us.alibabacloud.com/en</v>
      </c>
      <c r="C368" s="158" t="s">
        <v>16569</v>
      </c>
      <c r="D368" s="158" t="s">
        <v>6</v>
      </c>
      <c r="E368" s="158"/>
      <c r="F368" s="101"/>
      <c r="G368" s="159"/>
      <c r="H368" s="161"/>
      <c r="I368" s="161"/>
    </row>
    <row r="369" ht="15.0" customHeight="1">
      <c r="A369" s="101" t="s">
        <v>638</v>
      </c>
      <c r="B369" s="96" t="str">
        <f>VLOOKUP(A369,company_data!$A$2:$H$2051,8,FALSE)</f>
        <v>https://us.alibabacloud.com/en</v>
      </c>
      <c r="C369" s="158" t="s">
        <v>16570</v>
      </c>
      <c r="D369" s="158" t="s">
        <v>7</v>
      </c>
      <c r="E369" s="158"/>
      <c r="F369" s="101"/>
      <c r="G369" s="159"/>
      <c r="H369" s="161"/>
      <c r="I369" s="161"/>
    </row>
    <row r="370" ht="15.0" customHeight="1">
      <c r="A370" s="101" t="s">
        <v>761</v>
      </c>
      <c r="B370" s="96" t="str">
        <f>VLOOKUP(A370,company_data!$A$2:$H$2051,8,FALSE)</f>
        <v>https://www.allclearid.com/</v>
      </c>
      <c r="C370" s="157" t="s">
        <v>16571</v>
      </c>
      <c r="D370" s="158" t="s">
        <v>6</v>
      </c>
      <c r="E370" s="158" t="s">
        <v>16572</v>
      </c>
      <c r="F370" s="101"/>
      <c r="G370" s="159"/>
      <c r="H370" s="161" t="s">
        <v>16573</v>
      </c>
      <c r="I370" s="161"/>
    </row>
    <row r="371" ht="15.0" customHeight="1">
      <c r="A371" s="101" t="s">
        <v>761</v>
      </c>
      <c r="B371" s="96" t="str">
        <f>VLOOKUP(A371,company_data!$A$2:$H$2051,8,FALSE)</f>
        <v>https://www.allclearid.com/</v>
      </c>
      <c r="C371" s="157" t="s">
        <v>16574</v>
      </c>
      <c r="D371" s="158" t="s">
        <v>20</v>
      </c>
      <c r="E371" s="158" t="s">
        <v>16575</v>
      </c>
      <c r="F371" s="101"/>
      <c r="G371" s="159"/>
      <c r="H371" s="161" t="s">
        <v>16576</v>
      </c>
      <c r="I371" s="161"/>
    </row>
    <row r="372" ht="15.0" customHeight="1">
      <c r="A372" s="101" t="s">
        <v>761</v>
      </c>
      <c r="B372" s="96" t="str">
        <f>VLOOKUP(A372,company_data!$A$2:$H$2051,8,FALSE)</f>
        <v>https://www.allclearid.com/</v>
      </c>
      <c r="C372" s="157" t="s">
        <v>16577</v>
      </c>
      <c r="D372" s="158" t="s">
        <v>20</v>
      </c>
      <c r="E372" s="158" t="s">
        <v>16575</v>
      </c>
      <c r="F372" s="101"/>
      <c r="G372" s="159"/>
      <c r="H372" s="161" t="s">
        <v>16578</v>
      </c>
      <c r="I372" s="161"/>
    </row>
    <row r="373" ht="15.0" customHeight="1">
      <c r="A373" s="101" t="s">
        <v>783</v>
      </c>
      <c r="B373" s="96" t="str">
        <f>VLOOKUP(A373,company_data!$A$2:$H$2051,8,FALSE)</f>
        <v>https://www.allegrosoft.com/</v>
      </c>
      <c r="C373" s="157" t="s">
        <v>16579</v>
      </c>
      <c r="D373" s="158" t="s">
        <v>25</v>
      </c>
      <c r="E373" s="158" t="s">
        <v>16580</v>
      </c>
      <c r="F373" s="101"/>
      <c r="G373" s="164" t="s">
        <v>15951</v>
      </c>
      <c r="H373" s="161" t="s">
        <v>16581</v>
      </c>
      <c r="I373" s="161"/>
    </row>
    <row r="374" ht="15.0" customHeight="1">
      <c r="A374" s="101" t="s">
        <v>783</v>
      </c>
      <c r="B374" s="96" t="str">
        <f>VLOOKUP(A374,company_data!$A$2:$H$2051,8,FALSE)</f>
        <v>https://www.allegrosoft.com/</v>
      </c>
      <c r="C374" s="157" t="s">
        <v>16582</v>
      </c>
      <c r="D374" s="158" t="s">
        <v>25</v>
      </c>
      <c r="E374" s="158" t="s">
        <v>16583</v>
      </c>
      <c r="F374" s="101"/>
      <c r="G374" s="159"/>
      <c r="H374" s="161" t="s">
        <v>16584</v>
      </c>
      <c r="I374" s="161"/>
    </row>
    <row r="375" ht="15.0" customHeight="1">
      <c r="A375" s="101" t="s">
        <v>783</v>
      </c>
      <c r="B375" s="96" t="str">
        <f>VLOOKUP(A375,company_data!$A$2:$H$2051,8,FALSE)</f>
        <v>https://www.allegrosoft.com/</v>
      </c>
      <c r="C375" s="157" t="s">
        <v>16585</v>
      </c>
      <c r="D375" s="158" t="s">
        <v>13</v>
      </c>
      <c r="E375" s="158" t="s">
        <v>16586</v>
      </c>
      <c r="F375" s="101"/>
      <c r="G375" s="164" t="s">
        <v>15951</v>
      </c>
      <c r="H375" s="161" t="s">
        <v>16587</v>
      </c>
      <c r="I375" s="161"/>
    </row>
    <row r="376" ht="15.0" customHeight="1">
      <c r="A376" s="101" t="s">
        <v>783</v>
      </c>
      <c r="B376" s="96" t="str">
        <f>VLOOKUP(A376,company_data!$A$2:$H$2051,8,FALSE)</f>
        <v>https://www.allegrosoft.com/</v>
      </c>
      <c r="C376" s="157" t="s">
        <v>16588</v>
      </c>
      <c r="D376" s="158" t="s">
        <v>13</v>
      </c>
      <c r="E376" s="158" t="s">
        <v>16589</v>
      </c>
      <c r="F376" s="101"/>
      <c r="G376" s="164" t="s">
        <v>15951</v>
      </c>
      <c r="H376" s="161" t="s">
        <v>16590</v>
      </c>
      <c r="I376" s="161"/>
    </row>
    <row r="377" ht="15.0" customHeight="1">
      <c r="A377" s="101" t="s">
        <v>792</v>
      </c>
      <c r="B377" s="96" t="str">
        <f>VLOOKUP(A377,company_data!$A$2:$H$2051,8,FALSE)</f>
        <v>https://allgress.com/</v>
      </c>
      <c r="C377" s="158" t="s">
        <v>792</v>
      </c>
      <c r="D377" s="158" t="s">
        <v>14</v>
      </c>
      <c r="E377" s="158" t="s">
        <v>16591</v>
      </c>
      <c r="F377" s="101"/>
      <c r="G377" s="159"/>
      <c r="H377" s="161" t="s">
        <v>16592</v>
      </c>
      <c r="I377" s="161"/>
    </row>
    <row r="378" ht="15.0" customHeight="1">
      <c r="A378" s="101" t="s">
        <v>770</v>
      </c>
      <c r="B378" s="96" t="str">
        <f>VLOOKUP(A378,company_data!$A$2:$H$2051,8,FALSE)</f>
        <v>https://www.allot.com/</v>
      </c>
      <c r="C378" s="158" t="s">
        <v>16593</v>
      </c>
      <c r="D378" s="158" t="s">
        <v>10</v>
      </c>
      <c r="E378" s="158" t="s">
        <v>16594</v>
      </c>
      <c r="F378" s="101"/>
      <c r="G378" s="159"/>
      <c r="H378" s="162" t="s">
        <v>16595</v>
      </c>
      <c r="I378" s="161"/>
    </row>
    <row r="379" ht="15.0" customHeight="1">
      <c r="A379" s="101" t="s">
        <v>770</v>
      </c>
      <c r="B379" s="96" t="str">
        <f>VLOOKUP(A379,company_data!$A$2:$H$2051,8,FALSE)</f>
        <v>https://www.allot.com/</v>
      </c>
      <c r="C379" s="158" t="s">
        <v>16596</v>
      </c>
      <c r="D379" s="158" t="s">
        <v>9</v>
      </c>
      <c r="E379" s="158" t="s">
        <v>16090</v>
      </c>
      <c r="F379" s="101"/>
      <c r="G379" s="159"/>
      <c r="H379" s="162" t="s">
        <v>16597</v>
      </c>
      <c r="I379" s="161"/>
    </row>
    <row r="380" ht="15.0" customHeight="1">
      <c r="A380" s="101" t="s">
        <v>770</v>
      </c>
      <c r="B380" s="96" t="str">
        <f>VLOOKUP(A380,company_data!$A$2:$H$2051,8,FALSE)</f>
        <v>https://www.allot.com/</v>
      </c>
      <c r="C380" s="158" t="s">
        <v>16598</v>
      </c>
      <c r="D380" s="158" t="s">
        <v>9</v>
      </c>
      <c r="E380" s="158" t="s">
        <v>16090</v>
      </c>
      <c r="F380" s="101"/>
      <c r="G380" s="159"/>
      <c r="H380" s="162" t="s">
        <v>16599</v>
      </c>
      <c r="I380" s="161"/>
    </row>
    <row r="381" ht="15.0" customHeight="1">
      <c r="A381" s="101" t="s">
        <v>770</v>
      </c>
      <c r="B381" s="96" t="str">
        <f>VLOOKUP(A381,company_data!$A$2:$H$2051,8,FALSE)</f>
        <v>https://www.allot.com/</v>
      </c>
      <c r="C381" s="158" t="s">
        <v>16600</v>
      </c>
      <c r="D381" s="158" t="s">
        <v>25</v>
      </c>
      <c r="E381" s="158" t="s">
        <v>16575</v>
      </c>
      <c r="F381" s="101"/>
      <c r="G381" s="159"/>
      <c r="H381" s="162" t="s">
        <v>16601</v>
      </c>
      <c r="I381" s="161"/>
    </row>
    <row r="382" ht="15.0" customHeight="1">
      <c r="A382" s="101" t="s">
        <v>770</v>
      </c>
      <c r="B382" s="96" t="str">
        <f>VLOOKUP(A382,company_data!$A$2:$H$2051,8,FALSE)</f>
        <v>https://www.allot.com/</v>
      </c>
      <c r="C382" s="158" t="s">
        <v>16602</v>
      </c>
      <c r="D382" s="158" t="s">
        <v>31</v>
      </c>
      <c r="E382" s="158" t="s">
        <v>16603</v>
      </c>
      <c r="F382" s="101"/>
      <c r="G382" s="159"/>
      <c r="H382" s="162" t="s">
        <v>16604</v>
      </c>
      <c r="I382" s="161"/>
    </row>
    <row r="383" ht="15.0" customHeight="1">
      <c r="A383" s="101" t="s">
        <v>770</v>
      </c>
      <c r="B383" s="96" t="str">
        <f>VLOOKUP(A383,company_data!$A$2:$H$2051,8,FALSE)</f>
        <v>https://www.allot.com/</v>
      </c>
      <c r="C383" s="158" t="s">
        <v>16605</v>
      </c>
      <c r="D383" s="158" t="s">
        <v>21</v>
      </c>
      <c r="E383" s="158" t="s">
        <v>16606</v>
      </c>
      <c r="F383" s="101"/>
      <c r="G383" s="159"/>
      <c r="H383" s="162" t="s">
        <v>16607</v>
      </c>
      <c r="I383" s="161"/>
    </row>
    <row r="384" ht="15.0" customHeight="1">
      <c r="A384" s="101" t="s">
        <v>770</v>
      </c>
      <c r="B384" s="96" t="str">
        <f>VLOOKUP(A384,company_data!$A$2:$H$2051,8,FALSE)</f>
        <v>https://www.allot.com/</v>
      </c>
      <c r="C384" s="158" t="s">
        <v>16608</v>
      </c>
      <c r="D384" s="158" t="s">
        <v>28</v>
      </c>
      <c r="E384" s="158" t="s">
        <v>16609</v>
      </c>
      <c r="F384" s="101"/>
      <c r="G384" s="159"/>
      <c r="H384" s="162" t="s">
        <v>16610</v>
      </c>
      <c r="I384" s="161"/>
    </row>
    <row r="385" ht="15.0" customHeight="1">
      <c r="A385" s="101" t="s">
        <v>770</v>
      </c>
      <c r="B385" s="96" t="str">
        <f>VLOOKUP(A385,company_data!$A$2:$H$2051,8,FALSE)</f>
        <v>https://www.allot.com/</v>
      </c>
      <c r="C385" s="158" t="s">
        <v>16611</v>
      </c>
      <c r="D385" s="158" t="s">
        <v>10</v>
      </c>
      <c r="E385" s="158" t="s">
        <v>16091</v>
      </c>
      <c r="F385" s="101"/>
      <c r="G385" s="159"/>
      <c r="H385" s="162" t="s">
        <v>16612</v>
      </c>
      <c r="I385" s="161"/>
    </row>
    <row r="386" ht="15.0" customHeight="1">
      <c r="A386" s="101" t="s">
        <v>770</v>
      </c>
      <c r="B386" s="96" t="str">
        <f>VLOOKUP(A386,company_data!$A$2:$H$2051,8,FALSE)</f>
        <v>https://www.allot.com/</v>
      </c>
      <c r="C386" s="158" t="s">
        <v>16613</v>
      </c>
      <c r="D386" s="158" t="s">
        <v>47</v>
      </c>
      <c r="E386" s="158" t="s">
        <v>16614</v>
      </c>
      <c r="F386" s="101"/>
      <c r="G386" s="159"/>
      <c r="H386" s="162"/>
      <c r="I386" s="161"/>
    </row>
    <row r="387" ht="15.0" customHeight="1">
      <c r="A387" s="101" t="s">
        <v>800</v>
      </c>
      <c r="B387" s="96" t="str">
        <f>VLOOKUP(A387,company_data!$A$2:$H$2051,8,FALSE)</f>
        <v>https://allstream.com/</v>
      </c>
      <c r="C387" s="158" t="s">
        <v>16558</v>
      </c>
      <c r="D387" s="158" t="s">
        <v>10</v>
      </c>
      <c r="E387" s="158" t="s">
        <v>23</v>
      </c>
      <c r="F387" s="101"/>
      <c r="G387" s="159"/>
      <c r="H387" s="161"/>
      <c r="I387" s="161"/>
    </row>
    <row r="388" ht="15.0" customHeight="1">
      <c r="A388" s="101" t="s">
        <v>800</v>
      </c>
      <c r="B388" s="96" t="str">
        <f>VLOOKUP(A388,company_data!$A$2:$H$2051,8,FALSE)</f>
        <v>https://allstream.com/</v>
      </c>
      <c r="C388" s="158" t="s">
        <v>16615</v>
      </c>
      <c r="D388" s="158" t="s">
        <v>10</v>
      </c>
      <c r="E388" s="158" t="s">
        <v>16615</v>
      </c>
      <c r="F388" s="101"/>
      <c r="G388" s="159"/>
      <c r="H388" s="161"/>
      <c r="I388" s="161"/>
    </row>
    <row r="389" ht="15.0" customHeight="1">
      <c r="A389" s="101" t="s">
        <v>800</v>
      </c>
      <c r="B389" s="96" t="str">
        <f>VLOOKUP(A389,company_data!$A$2:$H$2051,8,FALSE)</f>
        <v>https://allstream.com/</v>
      </c>
      <c r="C389" s="158" t="s">
        <v>16616</v>
      </c>
      <c r="D389" s="158" t="s">
        <v>10</v>
      </c>
      <c r="E389" s="158" t="s">
        <v>16617</v>
      </c>
      <c r="F389" s="101"/>
      <c r="G389" s="159"/>
      <c r="H389" s="160" t="s">
        <v>16618</v>
      </c>
      <c r="I389" s="161"/>
    </row>
    <row r="390" ht="15.0" customHeight="1">
      <c r="A390" s="101" t="s">
        <v>800</v>
      </c>
      <c r="B390" s="96" t="str">
        <f>VLOOKUP(A390,company_data!$A$2:$H$2051,8,FALSE)</f>
        <v>https://allstream.com/</v>
      </c>
      <c r="C390" s="158" t="s">
        <v>16619</v>
      </c>
      <c r="D390" s="158" t="s">
        <v>10</v>
      </c>
      <c r="E390" s="158" t="s">
        <v>16620</v>
      </c>
      <c r="F390" s="101"/>
      <c r="G390" s="159"/>
      <c r="H390" s="161"/>
      <c r="I390" s="161"/>
    </row>
    <row r="391" ht="15.0" customHeight="1">
      <c r="A391" s="101" t="s">
        <v>817</v>
      </c>
      <c r="B391" s="96" t="str">
        <f>VLOOKUP(A391,company_data!$A$2:$H$2051,8,FALSE)</f>
        <v>https://www.alluresecurity.com/</v>
      </c>
      <c r="C391" s="158" t="s">
        <v>16621</v>
      </c>
      <c r="D391" s="158" t="s">
        <v>10</v>
      </c>
      <c r="E391" s="97"/>
      <c r="F391" s="97"/>
      <c r="G391" s="159"/>
      <c r="H391" s="161" t="s">
        <v>16622</v>
      </c>
      <c r="I391" s="161"/>
    </row>
    <row r="392" ht="15.0" customHeight="1">
      <c r="A392" s="101" t="s">
        <v>817</v>
      </c>
      <c r="B392" s="96" t="str">
        <f>VLOOKUP(A392,company_data!$A$2:$H$2051,8,FALSE)</f>
        <v>https://www.alluresecurity.com/</v>
      </c>
      <c r="C392" s="158" t="s">
        <v>16623</v>
      </c>
      <c r="D392" s="158" t="s">
        <v>10</v>
      </c>
      <c r="E392" s="97"/>
      <c r="F392" s="97"/>
      <c r="G392" s="159"/>
      <c r="H392" s="161" t="s">
        <v>16624</v>
      </c>
      <c r="I392" s="161"/>
    </row>
    <row r="393" ht="15.0" customHeight="1">
      <c r="A393" s="101" t="s">
        <v>849</v>
      </c>
      <c r="B393" s="96" t="str">
        <f>VLOOKUP(A393,company_data!$A$2:$H$2051,8,FALSE)</f>
        <v>https://www.alpinecyber.com/</v>
      </c>
      <c r="C393" s="158" t="s">
        <v>16625</v>
      </c>
      <c r="D393" s="158" t="s">
        <v>5</v>
      </c>
      <c r="E393" s="158" t="s">
        <v>15</v>
      </c>
      <c r="F393" s="101"/>
      <c r="G393" s="159"/>
      <c r="H393" s="161"/>
      <c r="I393" s="161"/>
    </row>
    <row r="394" ht="15.0" customHeight="1">
      <c r="A394" s="101" t="s">
        <v>849</v>
      </c>
      <c r="B394" s="96" t="str">
        <f>VLOOKUP(A394,company_data!$A$2:$H$2051,8,FALSE)</f>
        <v>https://www.alpinecyber.com/</v>
      </c>
      <c r="C394" s="158" t="s">
        <v>16626</v>
      </c>
      <c r="D394" s="158" t="s">
        <v>5</v>
      </c>
      <c r="E394" s="158" t="s">
        <v>16627</v>
      </c>
      <c r="F394" s="101"/>
      <c r="G394" s="159"/>
      <c r="H394" s="161"/>
      <c r="I394" s="161"/>
    </row>
    <row r="395" ht="15.0" customHeight="1">
      <c r="A395" s="101" t="s">
        <v>849</v>
      </c>
      <c r="B395" s="96" t="str">
        <f>VLOOKUP(A395,company_data!$A$2:$H$2051,8,FALSE)</f>
        <v>https://www.alpinecyber.com/</v>
      </c>
      <c r="C395" s="158" t="s">
        <v>16628</v>
      </c>
      <c r="D395" s="158" t="s">
        <v>5</v>
      </c>
      <c r="E395" s="158" t="s">
        <v>16627</v>
      </c>
      <c r="F395" s="101"/>
      <c r="G395" s="159"/>
      <c r="H395" s="161"/>
      <c r="I395" s="161"/>
    </row>
    <row r="396" ht="15.0" customHeight="1">
      <c r="A396" s="101" t="s">
        <v>849</v>
      </c>
      <c r="B396" s="96" t="str">
        <f>VLOOKUP(A396,company_data!$A$2:$H$2051,8,FALSE)</f>
        <v>https://www.alpinecyber.com/</v>
      </c>
      <c r="C396" s="158" t="s">
        <v>16629</v>
      </c>
      <c r="D396" s="158" t="s">
        <v>5</v>
      </c>
      <c r="E396" s="158" t="s">
        <v>16627</v>
      </c>
      <c r="F396" s="101"/>
      <c r="G396" s="159"/>
      <c r="H396" s="161"/>
      <c r="I396" s="161"/>
    </row>
    <row r="397" ht="15.0" customHeight="1">
      <c r="A397" s="101" t="s">
        <v>849</v>
      </c>
      <c r="B397" s="96" t="str">
        <f>VLOOKUP(A397,company_data!$A$2:$H$2051,8,FALSE)</f>
        <v>https://www.alpinecyber.com/</v>
      </c>
      <c r="C397" s="158" t="s">
        <v>16630</v>
      </c>
      <c r="D397" s="158" t="s">
        <v>5</v>
      </c>
      <c r="E397" s="158" t="s">
        <v>16627</v>
      </c>
      <c r="F397" s="101"/>
      <c r="G397" s="159"/>
      <c r="H397" s="161"/>
      <c r="I397" s="161"/>
    </row>
    <row r="398" ht="15.0" customHeight="1">
      <c r="A398" s="101" t="s">
        <v>849</v>
      </c>
      <c r="B398" s="96" t="str">
        <f>VLOOKUP(A398,company_data!$A$2:$H$2051,8,FALSE)</f>
        <v>https://www.alpinecyber.com/</v>
      </c>
      <c r="C398" s="158" t="s">
        <v>16631</v>
      </c>
      <c r="D398" s="158" t="s">
        <v>5</v>
      </c>
      <c r="E398" s="158" t="s">
        <v>16627</v>
      </c>
      <c r="F398" s="101"/>
      <c r="G398" s="159"/>
      <c r="H398" s="161"/>
      <c r="I398" s="161"/>
    </row>
    <row r="399" ht="15.0" customHeight="1">
      <c r="A399" s="101" t="s">
        <v>849</v>
      </c>
      <c r="B399" s="96" t="str">
        <f>VLOOKUP(A399,company_data!$A$2:$H$2051,8,FALSE)</f>
        <v>https://www.alpinecyber.com/</v>
      </c>
      <c r="C399" s="158" t="s">
        <v>16390</v>
      </c>
      <c r="D399" s="158" t="s">
        <v>5</v>
      </c>
      <c r="E399" s="158" t="s">
        <v>16391</v>
      </c>
      <c r="F399" s="101"/>
      <c r="G399" s="159"/>
      <c r="H399" s="161" t="s">
        <v>16632</v>
      </c>
      <c r="I399" s="161"/>
    </row>
    <row r="400" ht="15.0" customHeight="1">
      <c r="A400" s="101" t="s">
        <v>849</v>
      </c>
      <c r="B400" s="96" t="str">
        <f>VLOOKUP(A400,company_data!$A$2:$H$2051,8,FALSE)</f>
        <v>https://www.alpinecyber.com/</v>
      </c>
      <c r="C400" s="158" t="s">
        <v>16633</v>
      </c>
      <c r="D400" s="158" t="s">
        <v>5</v>
      </c>
      <c r="E400" s="158" t="s">
        <v>16634</v>
      </c>
      <c r="F400" s="101"/>
      <c r="G400" s="159"/>
      <c r="H400" s="161" t="s">
        <v>16635</v>
      </c>
      <c r="I400" s="161"/>
    </row>
    <row r="401" ht="15.0" customHeight="1">
      <c r="A401" s="101" t="s">
        <v>849</v>
      </c>
      <c r="B401" s="96" t="str">
        <f>VLOOKUP(A401,company_data!$A$2:$H$2051,8,FALSE)</f>
        <v>https://www.alpinecyber.com/</v>
      </c>
      <c r="C401" s="158" t="s">
        <v>16636</v>
      </c>
      <c r="D401" s="158" t="s">
        <v>5</v>
      </c>
      <c r="E401" s="158" t="s">
        <v>15856</v>
      </c>
      <c r="F401" s="101"/>
      <c r="G401" s="159"/>
      <c r="H401" s="161" t="s">
        <v>16637</v>
      </c>
      <c r="I401" s="161"/>
    </row>
    <row r="402" ht="15.0" customHeight="1">
      <c r="A402" s="101" t="s">
        <v>849</v>
      </c>
      <c r="B402" s="96" t="str">
        <f>VLOOKUP(A402,company_data!$A$2:$H$2051,8,FALSE)</f>
        <v>https://www.alpinecyber.com/</v>
      </c>
      <c r="C402" s="158" t="s">
        <v>16638</v>
      </c>
      <c r="D402" s="158" t="s">
        <v>5</v>
      </c>
      <c r="E402" s="157"/>
      <c r="F402" s="101"/>
      <c r="G402" s="159"/>
      <c r="H402" s="161"/>
      <c r="I402" s="161"/>
    </row>
    <row r="403" ht="15.0" customHeight="1">
      <c r="A403" s="101" t="s">
        <v>856</v>
      </c>
      <c r="B403" s="96" t="str">
        <f>VLOOKUP(A403,company_data!$A$2:$H$2051,8,FALSE)</f>
        <v>https://www.alsid.com/</v>
      </c>
      <c r="C403" s="157" t="s">
        <v>16639</v>
      </c>
      <c r="D403" s="158" t="s">
        <v>53</v>
      </c>
      <c r="E403" s="158" t="s">
        <v>16186</v>
      </c>
      <c r="F403" s="101"/>
      <c r="G403" s="159"/>
      <c r="H403" s="161" t="s">
        <v>16640</v>
      </c>
      <c r="I403" s="161"/>
    </row>
    <row r="404" ht="15.0" customHeight="1">
      <c r="A404" s="101" t="s">
        <v>856</v>
      </c>
      <c r="B404" s="96" t="str">
        <f>VLOOKUP(A404,company_data!$A$2:$H$2051,8,FALSE)</f>
        <v>https://www.alsid.com/</v>
      </c>
      <c r="C404" s="157" t="s">
        <v>16641</v>
      </c>
      <c r="D404" s="158" t="s">
        <v>61</v>
      </c>
      <c r="E404" s="158" t="s">
        <v>16642</v>
      </c>
      <c r="F404" s="101"/>
      <c r="G404" s="159"/>
      <c r="H404" s="161" t="s">
        <v>16643</v>
      </c>
      <c r="I404" s="161"/>
    </row>
    <row r="405" ht="15.0" customHeight="1">
      <c r="A405" s="101" t="s">
        <v>869</v>
      </c>
      <c r="B405" s="96" t="str">
        <f>VLOOKUP(A405,company_data!$A$2:$H$2051,8,FALSE)</f>
        <v>https://www.altaassociates.com/</v>
      </c>
      <c r="C405" s="158" t="s">
        <v>16198</v>
      </c>
      <c r="D405" s="158" t="s">
        <v>5</v>
      </c>
      <c r="E405" s="158" t="s">
        <v>16644</v>
      </c>
      <c r="F405" s="101"/>
      <c r="G405" s="159"/>
      <c r="H405" s="161" t="s">
        <v>16645</v>
      </c>
      <c r="I405" s="161"/>
    </row>
    <row r="406" ht="15.0" customHeight="1">
      <c r="A406" s="101" t="s">
        <v>876</v>
      </c>
      <c r="B406" s="96" t="str">
        <f>VLOOKUP(A406,company_data!$A$2:$H$2051,8,FALSE)</f>
        <v>https://www.altr.com/</v>
      </c>
      <c r="C406" s="157" t="s">
        <v>16646</v>
      </c>
      <c r="D406" s="158" t="s">
        <v>14</v>
      </c>
      <c r="E406" s="158" t="s">
        <v>15886</v>
      </c>
      <c r="F406" s="101"/>
      <c r="G406" s="159"/>
      <c r="H406" s="161" t="s">
        <v>16647</v>
      </c>
      <c r="I406" s="161"/>
    </row>
    <row r="407" ht="15.0" customHeight="1">
      <c r="A407" s="101" t="s">
        <v>876</v>
      </c>
      <c r="B407" s="96" t="str">
        <f>VLOOKUP(A407,company_data!$A$2:$H$2051,8,FALSE)</f>
        <v>https://www.altr.com/</v>
      </c>
      <c r="C407" s="157" t="s">
        <v>16648</v>
      </c>
      <c r="D407" s="158" t="s">
        <v>14</v>
      </c>
      <c r="E407" s="158" t="s">
        <v>15886</v>
      </c>
      <c r="F407" s="101"/>
      <c r="G407" s="159"/>
      <c r="H407" s="161" t="s">
        <v>16649</v>
      </c>
      <c r="I407" s="161"/>
    </row>
    <row r="408" ht="15.0" customHeight="1">
      <c r="A408" s="101" t="s">
        <v>876</v>
      </c>
      <c r="B408" s="96" t="str">
        <f>VLOOKUP(A408,company_data!$A$2:$H$2051,8,FALSE)</f>
        <v>https://www.altr.com/</v>
      </c>
      <c r="C408" s="157" t="s">
        <v>16650</v>
      </c>
      <c r="D408" s="158" t="s">
        <v>14</v>
      </c>
      <c r="E408" s="158" t="s">
        <v>15886</v>
      </c>
      <c r="F408" s="101"/>
      <c r="G408" s="159"/>
      <c r="H408" s="161" t="s">
        <v>16651</v>
      </c>
      <c r="I408" s="161"/>
    </row>
    <row r="409" ht="15.0" customHeight="1">
      <c r="A409" s="101" t="s">
        <v>876</v>
      </c>
      <c r="B409" s="96" t="str">
        <f>VLOOKUP(A409,company_data!$A$2:$H$2051,8,FALSE)</f>
        <v>https://www.altr.com/</v>
      </c>
      <c r="C409" s="157" t="s">
        <v>16652</v>
      </c>
      <c r="D409" s="158" t="s">
        <v>14</v>
      </c>
      <c r="E409" s="158" t="s">
        <v>15886</v>
      </c>
      <c r="F409" s="101"/>
      <c r="G409" s="159"/>
      <c r="H409" s="161" t="s">
        <v>16653</v>
      </c>
      <c r="I409" s="161"/>
    </row>
    <row r="410" ht="15.0" customHeight="1">
      <c r="A410" s="101" t="s">
        <v>876</v>
      </c>
      <c r="B410" s="96" t="str">
        <f>VLOOKUP(A410,company_data!$A$2:$H$2051,8,FALSE)</f>
        <v>https://www.altr.com/</v>
      </c>
      <c r="C410" s="157" t="s">
        <v>16654</v>
      </c>
      <c r="D410" s="158" t="s">
        <v>14</v>
      </c>
      <c r="E410" s="158" t="s">
        <v>15886</v>
      </c>
      <c r="F410" s="101"/>
      <c r="G410" s="159"/>
      <c r="H410" s="161" t="s">
        <v>16655</v>
      </c>
      <c r="I410" s="161"/>
    </row>
    <row r="411" ht="15.0" customHeight="1">
      <c r="A411" s="101" t="s">
        <v>885</v>
      </c>
      <c r="B411" s="96" t="str">
        <f>VLOOKUP(A411,company_data!$A$2:$H$2051,8,FALSE)</f>
        <v>https://www.alumarisk.com/</v>
      </c>
      <c r="C411" s="158" t="s">
        <v>16656</v>
      </c>
      <c r="D411" s="157" t="s">
        <v>5</v>
      </c>
      <c r="E411" s="158" t="s">
        <v>16657</v>
      </c>
      <c r="F411" s="101"/>
      <c r="G411" s="159"/>
      <c r="H411" s="161"/>
      <c r="I411" s="161"/>
    </row>
    <row r="412" ht="15.0" customHeight="1">
      <c r="A412" s="101" t="s">
        <v>885</v>
      </c>
      <c r="B412" s="96" t="str">
        <f>VLOOKUP(A412,company_data!$A$2:$H$2051,8,FALSE)</f>
        <v>https://www.alumarisk.com/</v>
      </c>
      <c r="C412" s="158" t="s">
        <v>16658</v>
      </c>
      <c r="D412" s="157" t="s">
        <v>5</v>
      </c>
      <c r="E412" s="158" t="s">
        <v>16657</v>
      </c>
      <c r="F412" s="101"/>
      <c r="G412" s="159"/>
      <c r="H412" s="161"/>
      <c r="I412" s="161"/>
    </row>
    <row r="413" ht="15.0" customHeight="1">
      <c r="A413" s="101" t="s">
        <v>885</v>
      </c>
      <c r="B413" s="96" t="str">
        <f>VLOOKUP(A413,company_data!$A$2:$H$2051,8,FALSE)</f>
        <v>https://www.alumarisk.com/</v>
      </c>
      <c r="C413" s="158" t="s">
        <v>16659</v>
      </c>
      <c r="D413" s="157" t="s">
        <v>5</v>
      </c>
      <c r="E413" s="158" t="s">
        <v>16657</v>
      </c>
      <c r="F413" s="101"/>
      <c r="G413" s="159"/>
      <c r="H413" s="161"/>
      <c r="I413" s="161"/>
    </row>
    <row r="414" ht="15.0" customHeight="1">
      <c r="A414" s="101" t="s">
        <v>885</v>
      </c>
      <c r="B414" s="96" t="str">
        <f>VLOOKUP(A414,company_data!$A$2:$H$2051,8,FALSE)</f>
        <v>https://www.alumarisk.com/</v>
      </c>
      <c r="C414" s="158" t="s">
        <v>16660</v>
      </c>
      <c r="D414" s="157" t="s">
        <v>5</v>
      </c>
      <c r="E414" s="158" t="s">
        <v>16657</v>
      </c>
      <c r="F414" s="101"/>
      <c r="G414" s="159"/>
      <c r="H414" s="161"/>
      <c r="I414" s="161"/>
    </row>
    <row r="415" ht="15.0" customHeight="1">
      <c r="A415" s="101" t="s">
        <v>885</v>
      </c>
      <c r="B415" s="96" t="str">
        <f>VLOOKUP(A415,company_data!$A$2:$H$2051,8,FALSE)</f>
        <v>https://www.alumarisk.com/</v>
      </c>
      <c r="C415" s="158" t="s">
        <v>16661</v>
      </c>
      <c r="D415" s="157" t="s">
        <v>5</v>
      </c>
      <c r="E415" s="158" t="s">
        <v>16657</v>
      </c>
      <c r="F415" s="101"/>
      <c r="G415" s="159"/>
      <c r="H415" s="161"/>
      <c r="I415" s="161"/>
    </row>
    <row r="416" ht="15.0" customHeight="1">
      <c r="A416" s="101" t="s">
        <v>885</v>
      </c>
      <c r="B416" s="96" t="str">
        <f>VLOOKUP(A416,company_data!$A$2:$H$2051,8,FALSE)</f>
        <v>https://www.alumarisk.com/</v>
      </c>
      <c r="C416" s="158" t="s">
        <v>16662</v>
      </c>
      <c r="D416" s="157" t="s">
        <v>5</v>
      </c>
      <c r="E416" s="158" t="s">
        <v>16657</v>
      </c>
      <c r="F416" s="101"/>
      <c r="G416" s="159"/>
      <c r="H416" s="161"/>
      <c r="I416" s="161"/>
    </row>
    <row r="417" ht="15.0" customHeight="1">
      <c r="A417" s="101" t="s">
        <v>885</v>
      </c>
      <c r="B417" s="96" t="str">
        <f>VLOOKUP(A417,company_data!$A$2:$H$2051,8,FALSE)</f>
        <v>https://www.alumarisk.com/</v>
      </c>
      <c r="C417" s="158" t="s">
        <v>16663</v>
      </c>
      <c r="D417" s="157" t="s">
        <v>5</v>
      </c>
      <c r="E417" s="158" t="s">
        <v>16657</v>
      </c>
      <c r="F417" s="101"/>
      <c r="G417" s="159"/>
      <c r="H417" s="161"/>
      <c r="I417" s="161"/>
    </row>
    <row r="418" ht="15.0" customHeight="1">
      <c r="A418" s="101" t="s">
        <v>885</v>
      </c>
      <c r="B418" s="96" t="str">
        <f>VLOOKUP(A418,company_data!$A$2:$H$2051,8,FALSE)</f>
        <v>https://www.alumarisk.com/</v>
      </c>
      <c r="C418" s="158" t="s">
        <v>16664</v>
      </c>
      <c r="D418" s="157" t="s">
        <v>5</v>
      </c>
      <c r="E418" s="158" t="s">
        <v>16657</v>
      </c>
      <c r="F418" s="101"/>
      <c r="G418" s="159"/>
      <c r="H418" s="161"/>
      <c r="I418" s="161"/>
    </row>
    <row r="419" ht="15.0" customHeight="1">
      <c r="A419" s="101" t="s">
        <v>885</v>
      </c>
      <c r="B419" s="96" t="str">
        <f>VLOOKUP(A419,company_data!$A$2:$H$2051,8,FALSE)</f>
        <v>https://www.alumarisk.com/</v>
      </c>
      <c r="C419" s="158" t="s">
        <v>16665</v>
      </c>
      <c r="D419" s="157" t="s">
        <v>5</v>
      </c>
      <c r="E419" s="158" t="s">
        <v>16666</v>
      </c>
      <c r="F419" s="101"/>
      <c r="G419" s="159"/>
      <c r="H419" s="161" t="s">
        <v>16667</v>
      </c>
      <c r="I419" s="161"/>
    </row>
    <row r="420" ht="15.0" customHeight="1">
      <c r="A420" s="101" t="s">
        <v>885</v>
      </c>
      <c r="B420" s="96" t="str">
        <f>VLOOKUP(A420,company_data!$A$2:$H$2051,8,FALSE)</f>
        <v>https://www.alumarisk.com/</v>
      </c>
      <c r="C420" s="158" t="s">
        <v>16668</v>
      </c>
      <c r="D420" s="157" t="s">
        <v>5</v>
      </c>
      <c r="E420" s="158" t="s">
        <v>16666</v>
      </c>
      <c r="F420" s="101"/>
      <c r="G420" s="159"/>
      <c r="H420" s="161" t="s">
        <v>16669</v>
      </c>
      <c r="I420" s="161"/>
    </row>
    <row r="421" ht="15.0" customHeight="1">
      <c r="A421" s="101" t="s">
        <v>885</v>
      </c>
      <c r="B421" s="96" t="str">
        <f>VLOOKUP(A421,company_data!$A$2:$H$2051,8,FALSE)</f>
        <v>https://www.alumarisk.com/</v>
      </c>
      <c r="C421" s="158" t="s">
        <v>16670</v>
      </c>
      <c r="D421" s="157" t="s">
        <v>5</v>
      </c>
      <c r="E421" s="158" t="s">
        <v>16666</v>
      </c>
      <c r="F421" s="101"/>
      <c r="G421" s="159"/>
      <c r="H421" s="161" t="s">
        <v>16671</v>
      </c>
      <c r="I421" s="161"/>
    </row>
    <row r="422" ht="15.0" customHeight="1">
      <c r="A422" s="97" t="s">
        <v>15642</v>
      </c>
      <c r="B422" s="96" t="str">
        <f>VLOOKUP(A422,company_data!$A$2:$H$2051,8,FALSE)</f>
        <v>https://alus.com.br/</v>
      </c>
      <c r="C422" s="158" t="s">
        <v>16196</v>
      </c>
      <c r="D422" s="158" t="s">
        <v>7</v>
      </c>
      <c r="E422" s="157"/>
      <c r="F422" s="101"/>
      <c r="G422" s="159"/>
      <c r="H422" s="161"/>
      <c r="I422" s="161"/>
    </row>
    <row r="423" ht="15.0" customHeight="1">
      <c r="A423" s="101" t="s">
        <v>892</v>
      </c>
      <c r="B423" s="96" t="str">
        <f>VLOOKUP(A423,company_data!$A$2:$H$2051,8,FALSE)</f>
        <v>https://www.aman.co.il/</v>
      </c>
      <c r="C423" s="158" t="s">
        <v>16672</v>
      </c>
      <c r="D423" s="158" t="s">
        <v>5</v>
      </c>
      <c r="E423" s="157"/>
      <c r="F423" s="157"/>
      <c r="G423" s="159"/>
      <c r="H423" s="162" t="s">
        <v>16673</v>
      </c>
      <c r="I423" s="168"/>
    </row>
    <row r="424" ht="15.0" customHeight="1">
      <c r="A424" s="101" t="s">
        <v>1197</v>
      </c>
      <c r="B424" s="96" t="str">
        <f>VLOOKUP(A424,company_data!$A$2:$H$2051,8,FALSE)</f>
        <v>https://aws.amazon.com</v>
      </c>
      <c r="C424" s="169" t="s">
        <v>16674</v>
      </c>
      <c r="D424" s="158" t="s">
        <v>47</v>
      </c>
      <c r="E424" s="158" t="s">
        <v>16675</v>
      </c>
      <c r="F424" s="157"/>
      <c r="G424" s="159"/>
      <c r="H424" s="162" t="s">
        <v>16676</v>
      </c>
      <c r="I424" s="161"/>
    </row>
    <row r="425" ht="15.0" customHeight="1">
      <c r="A425" s="101" t="s">
        <v>1197</v>
      </c>
      <c r="B425" s="96" t="str">
        <f>VLOOKUP(A425,company_data!$A$2:$H$2051,8,FALSE)</f>
        <v>https://aws.amazon.com</v>
      </c>
      <c r="C425" s="169" t="s">
        <v>16677</v>
      </c>
      <c r="D425" s="158" t="s">
        <v>10</v>
      </c>
      <c r="E425" s="158" t="s">
        <v>16678</v>
      </c>
      <c r="F425" s="157"/>
      <c r="G425" s="159"/>
      <c r="H425" s="162" t="s">
        <v>16679</v>
      </c>
      <c r="I425" s="161"/>
    </row>
    <row r="426" ht="15.0" customHeight="1">
      <c r="A426" s="101" t="s">
        <v>1197</v>
      </c>
      <c r="B426" s="96" t="str">
        <f>VLOOKUP(A426,company_data!$A$2:$H$2051,8,FALSE)</f>
        <v>https://aws.amazon.com</v>
      </c>
      <c r="C426" s="169" t="s">
        <v>16680</v>
      </c>
      <c r="D426" s="158" t="s">
        <v>28</v>
      </c>
      <c r="E426" s="158" t="s">
        <v>16681</v>
      </c>
      <c r="F426" s="157"/>
      <c r="G426" s="159"/>
      <c r="H426" s="162" t="s">
        <v>16682</v>
      </c>
      <c r="I426" s="161"/>
    </row>
    <row r="427" ht="15.0" customHeight="1">
      <c r="A427" s="101" t="s">
        <v>1197</v>
      </c>
      <c r="B427" s="96" t="str">
        <f>VLOOKUP(A427,company_data!$A$2:$H$2051,8,FALSE)</f>
        <v>https://aws.amazon.com</v>
      </c>
      <c r="C427" s="169" t="s">
        <v>16683</v>
      </c>
      <c r="D427" s="158" t="s">
        <v>12</v>
      </c>
      <c r="E427" s="158" t="s">
        <v>16684</v>
      </c>
      <c r="F427" s="157"/>
      <c r="G427" s="159"/>
      <c r="H427" s="162" t="s">
        <v>16685</v>
      </c>
      <c r="I427" s="161"/>
    </row>
    <row r="428" ht="15.0" customHeight="1">
      <c r="A428" s="101" t="s">
        <v>1197</v>
      </c>
      <c r="B428" s="96" t="str">
        <f>VLOOKUP(A428,company_data!$A$2:$H$2051,8,FALSE)</f>
        <v>https://aws.amazon.com</v>
      </c>
      <c r="C428" s="169" t="s">
        <v>16686</v>
      </c>
      <c r="D428" s="158" t="s">
        <v>14</v>
      </c>
      <c r="E428" s="158" t="s">
        <v>16687</v>
      </c>
      <c r="F428" s="157"/>
      <c r="G428" s="159"/>
      <c r="H428" s="162" t="s">
        <v>16688</v>
      </c>
      <c r="I428" s="161"/>
    </row>
    <row r="429" ht="15.0" customHeight="1">
      <c r="A429" s="101" t="s">
        <v>1197</v>
      </c>
      <c r="B429" s="96" t="str">
        <f>VLOOKUP(A429,company_data!$A$2:$H$2051,8,FALSE)</f>
        <v>https://aws.amazon.com</v>
      </c>
      <c r="C429" s="169" t="s">
        <v>16689</v>
      </c>
      <c r="D429" s="158" t="s">
        <v>15</v>
      </c>
      <c r="E429" s="158" t="s">
        <v>16690</v>
      </c>
      <c r="F429" s="157"/>
      <c r="G429" s="159"/>
      <c r="H429" s="162" t="s">
        <v>16691</v>
      </c>
      <c r="I429" s="161"/>
    </row>
    <row r="430" ht="15.0" customHeight="1">
      <c r="A430" s="101" t="s">
        <v>1197</v>
      </c>
      <c r="B430" s="96" t="str">
        <f>VLOOKUP(A430,company_data!$A$2:$H$2051,8,FALSE)</f>
        <v>https://aws.amazon.com</v>
      </c>
      <c r="C430" s="169" t="s">
        <v>16692</v>
      </c>
      <c r="D430" s="158" t="s">
        <v>12</v>
      </c>
      <c r="E430" s="158" t="s">
        <v>16552</v>
      </c>
      <c r="F430" s="157"/>
      <c r="G430" s="159"/>
      <c r="H430" s="162" t="s">
        <v>16693</v>
      </c>
      <c r="I430" s="161"/>
    </row>
    <row r="431" ht="15.0" customHeight="1">
      <c r="A431" s="101" t="s">
        <v>1197</v>
      </c>
      <c r="B431" s="96" t="str">
        <f>VLOOKUP(A431,company_data!$A$2:$H$2051,8,FALSE)</f>
        <v>https://aws.amazon.com</v>
      </c>
      <c r="C431" s="169" t="s">
        <v>16694</v>
      </c>
      <c r="D431" s="158" t="s">
        <v>15</v>
      </c>
      <c r="E431" s="158" t="s">
        <v>16695</v>
      </c>
      <c r="F431" s="157"/>
      <c r="G431" s="159"/>
      <c r="H431" s="162" t="s">
        <v>16696</v>
      </c>
      <c r="I431" s="161"/>
    </row>
    <row r="432" ht="15.0" customHeight="1">
      <c r="A432" s="101" t="s">
        <v>1197</v>
      </c>
      <c r="B432" s="96" t="str">
        <f>VLOOKUP(A432,company_data!$A$2:$H$2051,8,FALSE)</f>
        <v>https://aws.amazon.com</v>
      </c>
      <c r="C432" s="169" t="s">
        <v>16697</v>
      </c>
      <c r="D432" s="158" t="s">
        <v>15</v>
      </c>
      <c r="E432" s="157" t="s">
        <v>16539</v>
      </c>
      <c r="F432" s="157"/>
      <c r="G432" s="159"/>
      <c r="H432" s="162" t="s">
        <v>16698</v>
      </c>
      <c r="I432" s="161"/>
    </row>
    <row r="433" ht="15.0" customHeight="1">
      <c r="A433" s="101" t="s">
        <v>1197</v>
      </c>
      <c r="B433" s="96" t="str">
        <f>VLOOKUP(A433,company_data!$A$2:$H$2051,8,FALSE)</f>
        <v>https://aws.amazon.com</v>
      </c>
      <c r="C433" s="169" t="s">
        <v>16699</v>
      </c>
      <c r="D433" s="158" t="s">
        <v>6</v>
      </c>
      <c r="E433" s="158" t="s">
        <v>16700</v>
      </c>
      <c r="F433" s="157"/>
      <c r="G433" s="159"/>
      <c r="H433" s="162" t="s">
        <v>16701</v>
      </c>
      <c r="I433" s="161"/>
    </row>
    <row r="434" ht="15.0" customHeight="1">
      <c r="A434" s="101" t="s">
        <v>1197</v>
      </c>
      <c r="B434" s="96" t="str">
        <f>VLOOKUP(A434,company_data!$A$2:$H$2051,8,FALSE)</f>
        <v>https://aws.amazon.com</v>
      </c>
      <c r="C434" s="169" t="s">
        <v>16702</v>
      </c>
      <c r="D434" s="158" t="s">
        <v>15</v>
      </c>
      <c r="E434" s="158" t="s">
        <v>32</v>
      </c>
      <c r="F434" s="157"/>
      <c r="G434" s="159"/>
      <c r="H434" s="162" t="s">
        <v>16703</v>
      </c>
      <c r="I434" s="161"/>
    </row>
    <row r="435" ht="15.0" customHeight="1">
      <c r="A435" s="101" t="s">
        <v>1197</v>
      </c>
      <c r="B435" s="96" t="str">
        <f>VLOOKUP(A435,company_data!$A$2:$H$2051,8,FALSE)</f>
        <v>https://aws.amazon.com</v>
      </c>
      <c r="C435" s="169" t="s">
        <v>16704</v>
      </c>
      <c r="D435" s="158" t="s">
        <v>39</v>
      </c>
      <c r="E435" s="158" t="s">
        <v>16705</v>
      </c>
      <c r="F435" s="157"/>
      <c r="G435" s="159"/>
      <c r="H435" s="162" t="s">
        <v>16706</v>
      </c>
      <c r="I435" s="161"/>
    </row>
    <row r="436" ht="15.0" customHeight="1">
      <c r="A436" s="101" t="s">
        <v>1197</v>
      </c>
      <c r="B436" s="96" t="str">
        <f>VLOOKUP(A436,company_data!$A$2:$H$2051,8,FALSE)</f>
        <v>https://aws.amazon.com</v>
      </c>
      <c r="C436" s="169" t="s">
        <v>16707</v>
      </c>
      <c r="D436" s="158" t="s">
        <v>13</v>
      </c>
      <c r="E436" s="158" t="s">
        <v>15981</v>
      </c>
      <c r="F436" s="157"/>
      <c r="G436" s="159"/>
      <c r="H436" s="162" t="s">
        <v>16708</v>
      </c>
      <c r="I436" s="161"/>
    </row>
    <row r="437" ht="15.0" customHeight="1">
      <c r="A437" s="101" t="s">
        <v>1197</v>
      </c>
      <c r="B437" s="96" t="str">
        <f>VLOOKUP(A437,company_data!$A$2:$H$2051,8,FALSE)</f>
        <v>https://aws.amazon.com</v>
      </c>
      <c r="C437" s="169" t="s">
        <v>16709</v>
      </c>
      <c r="D437" s="158" t="s">
        <v>48</v>
      </c>
      <c r="E437" s="158" t="s">
        <v>16710</v>
      </c>
      <c r="F437" s="157"/>
      <c r="G437" s="159"/>
      <c r="H437" s="162" t="s">
        <v>16711</v>
      </c>
      <c r="I437" s="161"/>
    </row>
    <row r="438" ht="15.0" customHeight="1">
      <c r="A438" s="101" t="s">
        <v>1197</v>
      </c>
      <c r="B438" s="96" t="str">
        <f>VLOOKUP(A438,company_data!$A$2:$H$2051,8,FALSE)</f>
        <v>https://aws.amazon.com</v>
      </c>
      <c r="C438" s="169" t="s">
        <v>16712</v>
      </c>
      <c r="D438" s="158" t="s">
        <v>12</v>
      </c>
      <c r="E438" s="158" t="s">
        <v>16713</v>
      </c>
      <c r="F438" s="157"/>
      <c r="G438" s="159"/>
      <c r="H438" s="162" t="s">
        <v>16714</v>
      </c>
      <c r="I438" s="161"/>
    </row>
    <row r="439" ht="15.0" customHeight="1">
      <c r="A439" s="101" t="s">
        <v>1197</v>
      </c>
      <c r="B439" s="96" t="str">
        <f>VLOOKUP(A439,company_data!$A$2:$H$2051,8,FALSE)</f>
        <v>https://aws.amazon.com</v>
      </c>
      <c r="C439" s="169" t="s">
        <v>16715</v>
      </c>
      <c r="D439" s="158" t="s">
        <v>47</v>
      </c>
      <c r="E439" s="158" t="s">
        <v>16716</v>
      </c>
      <c r="F439" s="157"/>
      <c r="G439" s="159"/>
      <c r="H439" s="162" t="s">
        <v>16717</v>
      </c>
      <c r="I439" s="161"/>
    </row>
    <row r="440" ht="15.0" customHeight="1">
      <c r="A440" s="101" t="s">
        <v>1197</v>
      </c>
      <c r="B440" s="96" t="str">
        <f>VLOOKUP(A440,company_data!$A$2:$H$2051,8,FALSE)</f>
        <v>https://aws.amazon.com</v>
      </c>
      <c r="C440" s="169" t="s">
        <v>16718</v>
      </c>
      <c r="D440" s="158" t="s">
        <v>6</v>
      </c>
      <c r="E440" s="158" t="s">
        <v>16719</v>
      </c>
      <c r="F440" s="157"/>
      <c r="G440" s="159"/>
      <c r="H440" s="162" t="s">
        <v>16720</v>
      </c>
      <c r="I440" s="161"/>
    </row>
    <row r="441" ht="15.0" customHeight="1">
      <c r="A441" s="101" t="s">
        <v>1197</v>
      </c>
      <c r="B441" s="96" t="str">
        <f>VLOOKUP(A441,company_data!$A$2:$H$2051,8,FALSE)</f>
        <v>https://aws.amazon.com</v>
      </c>
      <c r="C441" s="169" t="s">
        <v>16721</v>
      </c>
      <c r="D441" s="158" t="s">
        <v>15</v>
      </c>
      <c r="E441" s="158" t="s">
        <v>16722</v>
      </c>
      <c r="F441" s="157"/>
      <c r="G441" s="159"/>
      <c r="H441" s="162" t="s">
        <v>16723</v>
      </c>
      <c r="I441" s="161"/>
    </row>
    <row r="442" ht="15.0" customHeight="1">
      <c r="A442" s="101" t="s">
        <v>1197</v>
      </c>
      <c r="B442" s="96" t="str">
        <f>VLOOKUP(A442,company_data!$A$2:$H$2051,8,FALSE)</f>
        <v>https://aws.amazon.com</v>
      </c>
      <c r="C442" s="169" t="s">
        <v>16724</v>
      </c>
      <c r="D442" s="158" t="s">
        <v>15</v>
      </c>
      <c r="E442" s="158" t="s">
        <v>15857</v>
      </c>
      <c r="F442" s="158" t="s">
        <v>14</v>
      </c>
      <c r="G442" s="159"/>
      <c r="H442" s="162" t="s">
        <v>16725</v>
      </c>
      <c r="I442" s="161"/>
    </row>
    <row r="443" ht="15.0" customHeight="1">
      <c r="A443" s="101" t="s">
        <v>1197</v>
      </c>
      <c r="B443" s="96" t="str">
        <f>VLOOKUP(A443,company_data!$A$2:$H$2051,8,FALSE)</f>
        <v>https://aws.amazon.com</v>
      </c>
      <c r="C443" s="169" t="s">
        <v>16726</v>
      </c>
      <c r="D443" s="157" t="s">
        <v>8</v>
      </c>
      <c r="E443" s="158" t="s">
        <v>16480</v>
      </c>
      <c r="F443" s="158" t="s">
        <v>16561</v>
      </c>
      <c r="G443" s="159"/>
      <c r="H443" s="162" t="s">
        <v>16727</v>
      </c>
      <c r="I443" s="161"/>
    </row>
    <row r="444" ht="15.0" customHeight="1">
      <c r="A444" s="101" t="s">
        <v>1197</v>
      </c>
      <c r="B444" s="96" t="str">
        <f>VLOOKUP(A444,company_data!$A$2:$H$2051,8,FALSE)</f>
        <v>https://aws.amazon.com</v>
      </c>
      <c r="C444" s="169" t="s">
        <v>16728</v>
      </c>
      <c r="D444" s="157" t="s">
        <v>15</v>
      </c>
      <c r="E444" s="157"/>
      <c r="F444" s="157"/>
      <c r="G444" s="159"/>
      <c r="H444" s="162" t="s">
        <v>16729</v>
      </c>
      <c r="I444" s="161"/>
    </row>
    <row r="445" ht="15.0" customHeight="1">
      <c r="A445" s="101" t="s">
        <v>1197</v>
      </c>
      <c r="B445" s="96" t="str">
        <f>VLOOKUP(A445,company_data!$A$2:$H$2051,8,FALSE)</f>
        <v>https://aws.amazon.com</v>
      </c>
      <c r="C445" s="169" t="s">
        <v>16730</v>
      </c>
      <c r="D445" s="158" t="s">
        <v>6</v>
      </c>
      <c r="E445" s="157"/>
      <c r="F445" s="157"/>
      <c r="G445" s="159"/>
      <c r="H445" s="162" t="s">
        <v>16731</v>
      </c>
      <c r="I445" s="161"/>
    </row>
    <row r="446" ht="15.0" customHeight="1">
      <c r="A446" s="101" t="s">
        <v>902</v>
      </c>
      <c r="B446" s="96" t="str">
        <f>VLOOKUP(A446,company_data!$A$2:$H$2051,8,FALSE)</f>
        <v>https://ansi.org/</v>
      </c>
      <c r="C446" s="157" t="s">
        <v>16732</v>
      </c>
      <c r="D446" s="158" t="s">
        <v>56</v>
      </c>
      <c r="E446" s="157"/>
      <c r="F446" s="157"/>
      <c r="G446" s="159"/>
      <c r="H446" s="162" t="s">
        <v>16733</v>
      </c>
      <c r="I446" s="161"/>
    </row>
    <row r="447" ht="15.0" customHeight="1">
      <c r="A447" s="101" t="s">
        <v>908</v>
      </c>
      <c r="B447" s="96" t="str">
        <f>VLOOKUP(A447,company_data!$A$2:$H$2051,8,FALSE)</f>
        <v>https://www.anchain.ai/</v>
      </c>
      <c r="C447" s="158" t="s">
        <v>16734</v>
      </c>
      <c r="D447" s="158" t="s">
        <v>50</v>
      </c>
      <c r="E447" s="158" t="s">
        <v>16735</v>
      </c>
      <c r="F447" s="157"/>
      <c r="G447" s="159"/>
      <c r="H447" s="162" t="s">
        <v>16736</v>
      </c>
      <c r="I447" s="161"/>
    </row>
    <row r="448" ht="15.0" customHeight="1">
      <c r="A448" s="101" t="s">
        <v>908</v>
      </c>
      <c r="B448" s="96" t="str">
        <f>VLOOKUP(A448,company_data!$A$2:$H$2051,8,FALSE)</f>
        <v>https://www.anchain.ai/</v>
      </c>
      <c r="C448" s="158" t="s">
        <v>16737</v>
      </c>
      <c r="D448" s="158" t="s">
        <v>5</v>
      </c>
      <c r="E448" s="158" t="s">
        <v>16738</v>
      </c>
      <c r="F448" s="157"/>
      <c r="G448" s="159"/>
      <c r="H448" s="162"/>
      <c r="I448" s="161"/>
    </row>
    <row r="449" ht="15.0" customHeight="1">
      <c r="A449" s="101" t="s">
        <v>908</v>
      </c>
      <c r="B449" s="96" t="str">
        <f>VLOOKUP(A449,company_data!$A$2:$H$2051,8,FALSE)</f>
        <v>https://www.anchain.ai/</v>
      </c>
      <c r="C449" s="158" t="s">
        <v>16739</v>
      </c>
      <c r="D449" s="158" t="s">
        <v>5</v>
      </c>
      <c r="E449" s="158" t="s">
        <v>16738</v>
      </c>
      <c r="F449" s="157"/>
      <c r="G449" s="159"/>
      <c r="H449" s="162"/>
      <c r="I449" s="161"/>
    </row>
    <row r="450" ht="15.0" customHeight="1">
      <c r="A450" s="101" t="s">
        <v>908</v>
      </c>
      <c r="B450" s="96" t="str">
        <f>VLOOKUP(A450,company_data!$A$2:$H$2051,8,FALSE)</f>
        <v>https://www.anchain.ai/</v>
      </c>
      <c r="C450" s="158" t="s">
        <v>16740</v>
      </c>
      <c r="D450" s="158" t="s">
        <v>52</v>
      </c>
      <c r="E450" s="158" t="s">
        <v>16741</v>
      </c>
      <c r="F450" s="157"/>
      <c r="G450" s="159"/>
      <c r="H450" s="162" t="s">
        <v>16742</v>
      </c>
      <c r="I450" s="161"/>
    </row>
    <row r="451" ht="15.0" customHeight="1">
      <c r="A451" s="101" t="s">
        <v>908</v>
      </c>
      <c r="B451" s="96" t="str">
        <f>VLOOKUP(A451,company_data!$A$2:$H$2051,8,FALSE)</f>
        <v>https://www.anchain.ai/</v>
      </c>
      <c r="C451" s="158" t="s">
        <v>16743</v>
      </c>
      <c r="D451" s="158" t="s">
        <v>52</v>
      </c>
      <c r="E451" s="158" t="s">
        <v>16741</v>
      </c>
      <c r="F451" s="157"/>
      <c r="G451" s="159"/>
      <c r="H451" s="162" t="s">
        <v>16744</v>
      </c>
      <c r="I451" s="161"/>
    </row>
    <row r="452" ht="15.0" customHeight="1">
      <c r="A452" s="101" t="s">
        <v>908</v>
      </c>
      <c r="B452" s="96" t="str">
        <f>VLOOKUP(A452,company_data!$A$2:$H$2051,8,FALSE)</f>
        <v>https://www.anchain.ai/</v>
      </c>
      <c r="C452" s="158" t="s">
        <v>15850</v>
      </c>
      <c r="D452" s="158" t="s">
        <v>5</v>
      </c>
      <c r="E452" s="158" t="s">
        <v>16745</v>
      </c>
      <c r="F452" s="157"/>
      <c r="G452" s="159"/>
      <c r="H452" s="162"/>
      <c r="I452" s="161"/>
    </row>
    <row r="453" ht="15.0" customHeight="1">
      <c r="A453" s="101" t="s">
        <v>908</v>
      </c>
      <c r="B453" s="96" t="str">
        <f>VLOOKUP(A453,company_data!$A$2:$H$2051,8,FALSE)</f>
        <v>https://www.anchain.ai/</v>
      </c>
      <c r="C453" s="158" t="s">
        <v>16746</v>
      </c>
      <c r="D453" s="158" t="s">
        <v>5</v>
      </c>
      <c r="E453" s="158" t="s">
        <v>16745</v>
      </c>
      <c r="F453" s="157"/>
      <c r="G453" s="159"/>
      <c r="H453" s="162"/>
      <c r="I453" s="161"/>
    </row>
    <row r="454" ht="15.0" customHeight="1">
      <c r="A454" s="101" t="s">
        <v>908</v>
      </c>
      <c r="B454" s="96" t="str">
        <f>VLOOKUP(A454,company_data!$A$2:$H$2051,8,FALSE)</f>
        <v>https://www.anchain.ai/</v>
      </c>
      <c r="C454" s="158" t="s">
        <v>16162</v>
      </c>
      <c r="D454" s="158" t="s">
        <v>5</v>
      </c>
      <c r="E454" s="158" t="s">
        <v>16745</v>
      </c>
      <c r="F454" s="157"/>
      <c r="G454" s="159"/>
      <c r="H454" s="162"/>
      <c r="I454" s="161"/>
    </row>
    <row r="455" ht="15.0" customHeight="1">
      <c r="A455" s="101" t="s">
        <v>908</v>
      </c>
      <c r="B455" s="96" t="str">
        <f>VLOOKUP(A455,company_data!$A$2:$H$2051,8,FALSE)</f>
        <v>https://www.anchain.ai/</v>
      </c>
      <c r="C455" s="158" t="s">
        <v>16747</v>
      </c>
      <c r="D455" s="158" t="s">
        <v>5</v>
      </c>
      <c r="E455" s="158" t="s">
        <v>16745</v>
      </c>
      <c r="F455" s="157"/>
      <c r="G455" s="159"/>
      <c r="H455" s="162"/>
      <c r="I455" s="161"/>
    </row>
    <row r="456" ht="15.0" customHeight="1">
      <c r="A456" s="101" t="s">
        <v>908</v>
      </c>
      <c r="B456" s="96" t="str">
        <f>VLOOKUP(A456,company_data!$A$2:$H$2051,8,FALSE)</f>
        <v>https://www.anchain.ai/</v>
      </c>
      <c r="C456" s="158" t="s">
        <v>16748</v>
      </c>
      <c r="D456" s="158" t="s">
        <v>5</v>
      </c>
      <c r="E456" s="158" t="s">
        <v>16749</v>
      </c>
      <c r="F456" s="157"/>
      <c r="G456" s="159"/>
      <c r="H456" s="162"/>
      <c r="I456" s="161"/>
    </row>
    <row r="457" ht="15.0" customHeight="1">
      <c r="A457" s="101" t="s">
        <v>908</v>
      </c>
      <c r="B457" s="96" t="str">
        <f>VLOOKUP(A457,company_data!$A$2:$H$2051,8,FALSE)</f>
        <v>https://www.anchain.ai/</v>
      </c>
      <c r="C457" s="158" t="s">
        <v>16750</v>
      </c>
      <c r="D457" s="158" t="s">
        <v>5</v>
      </c>
      <c r="E457" s="158" t="s">
        <v>16749</v>
      </c>
      <c r="F457" s="157"/>
      <c r="G457" s="159"/>
      <c r="H457" s="162"/>
      <c r="I457" s="161"/>
    </row>
    <row r="458" ht="15.0" customHeight="1">
      <c r="A458" s="101" t="s">
        <v>908</v>
      </c>
      <c r="B458" s="96" t="str">
        <f>VLOOKUP(A458,company_data!$A$2:$H$2051,8,FALSE)</f>
        <v>https://www.anchain.ai/</v>
      </c>
      <c r="C458" s="158" t="s">
        <v>16751</v>
      </c>
      <c r="D458" s="158" t="s">
        <v>14</v>
      </c>
      <c r="E458" s="158"/>
      <c r="F458" s="157"/>
      <c r="G458" s="159"/>
      <c r="H458" s="162" t="s">
        <v>16752</v>
      </c>
      <c r="I458" s="161"/>
    </row>
    <row r="459" ht="15.0" customHeight="1">
      <c r="A459" s="101" t="s">
        <v>917</v>
      </c>
      <c r="B459" s="96" t="str">
        <f>VLOOKUP(A459,company_data!$A$2:$H$2051,8,FALSE)</f>
        <v>https://www.anchortechnologies.com/</v>
      </c>
      <c r="C459" s="158" t="s">
        <v>16753</v>
      </c>
      <c r="D459" s="158" t="s">
        <v>5</v>
      </c>
      <c r="E459" s="158" t="s">
        <v>14</v>
      </c>
      <c r="F459" s="157"/>
      <c r="G459" s="159"/>
      <c r="H459" s="162"/>
      <c r="I459" s="161"/>
    </row>
    <row r="460" ht="15.0" customHeight="1">
      <c r="A460" s="101" t="s">
        <v>917</v>
      </c>
      <c r="B460" s="96" t="str">
        <f>VLOOKUP(A460,company_data!$A$2:$H$2051,8,FALSE)</f>
        <v>https://www.anchortechnologies.com/</v>
      </c>
      <c r="C460" s="158" t="s">
        <v>16754</v>
      </c>
      <c r="D460" s="158" t="s">
        <v>5</v>
      </c>
      <c r="E460" s="158" t="s">
        <v>14</v>
      </c>
      <c r="F460" s="157"/>
      <c r="G460" s="159"/>
      <c r="H460" s="162"/>
      <c r="I460" s="161"/>
    </row>
    <row r="461" ht="15.0" customHeight="1">
      <c r="A461" s="101" t="s">
        <v>917</v>
      </c>
      <c r="B461" s="96" t="str">
        <f>VLOOKUP(A461,company_data!$A$2:$H$2051,8,FALSE)</f>
        <v>https://www.anchortechnologies.com/</v>
      </c>
      <c r="C461" s="158" t="s">
        <v>16755</v>
      </c>
      <c r="D461" s="158" t="s">
        <v>5</v>
      </c>
      <c r="E461" s="158" t="s">
        <v>16756</v>
      </c>
      <c r="F461" s="157"/>
      <c r="G461" s="159"/>
      <c r="H461" s="162"/>
      <c r="I461" s="161"/>
    </row>
    <row r="462" ht="15.0" customHeight="1">
      <c r="A462" s="101" t="s">
        <v>917</v>
      </c>
      <c r="B462" s="96" t="str">
        <f>VLOOKUP(A462,company_data!$A$2:$H$2051,8,FALSE)</f>
        <v>https://www.anchortechnologies.com/</v>
      </c>
      <c r="C462" s="158" t="s">
        <v>16757</v>
      </c>
      <c r="D462" s="158" t="s">
        <v>5</v>
      </c>
      <c r="E462" s="158" t="s">
        <v>15850</v>
      </c>
      <c r="F462" s="157"/>
      <c r="G462" s="159"/>
      <c r="H462" s="162"/>
      <c r="I462" s="161"/>
    </row>
    <row r="463" ht="15.0" customHeight="1">
      <c r="A463" s="101" t="s">
        <v>917</v>
      </c>
      <c r="B463" s="96" t="str">
        <f>VLOOKUP(A463,company_data!$A$2:$H$2051,8,FALSE)</f>
        <v>https://www.anchortechnologies.com/</v>
      </c>
      <c r="C463" s="158" t="s">
        <v>16758</v>
      </c>
      <c r="D463" s="158" t="s">
        <v>5</v>
      </c>
      <c r="E463" s="158" t="s">
        <v>16759</v>
      </c>
      <c r="F463" s="157"/>
      <c r="G463" s="159"/>
      <c r="H463" s="162"/>
      <c r="I463" s="161"/>
    </row>
    <row r="464" ht="15.0" customHeight="1">
      <c r="A464" s="101" t="s">
        <v>917</v>
      </c>
      <c r="B464" s="96" t="str">
        <f>VLOOKUP(A464,company_data!$A$2:$H$2051,8,FALSE)</f>
        <v>https://www.anchortechnologies.com/</v>
      </c>
      <c r="C464" s="158" t="s">
        <v>16760</v>
      </c>
      <c r="D464" s="158" t="s">
        <v>5</v>
      </c>
      <c r="E464" s="158" t="s">
        <v>15897</v>
      </c>
      <c r="F464" s="157"/>
      <c r="G464" s="159"/>
      <c r="H464" s="162"/>
      <c r="I464" s="161"/>
    </row>
    <row r="465" ht="15.0" customHeight="1">
      <c r="A465" s="101" t="s">
        <v>917</v>
      </c>
      <c r="B465" s="96" t="str">
        <f>VLOOKUP(A465,company_data!$A$2:$H$2051,8,FALSE)</f>
        <v>https://www.anchortechnologies.com/</v>
      </c>
      <c r="C465" s="158" t="s">
        <v>16761</v>
      </c>
      <c r="D465" s="158" t="s">
        <v>5</v>
      </c>
      <c r="E465" s="158" t="s">
        <v>15897</v>
      </c>
      <c r="F465" s="157"/>
      <c r="G465" s="159"/>
      <c r="H465" s="162"/>
      <c r="I465" s="161"/>
    </row>
    <row r="466" ht="15.0" customHeight="1">
      <c r="A466" s="101" t="s">
        <v>917</v>
      </c>
      <c r="B466" s="96" t="str">
        <f>VLOOKUP(A466,company_data!$A$2:$H$2051,8,FALSE)</f>
        <v>https://www.anchortechnologies.com/</v>
      </c>
      <c r="C466" s="158" t="s">
        <v>16762</v>
      </c>
      <c r="D466" s="158" t="s">
        <v>5</v>
      </c>
      <c r="E466" s="158" t="s">
        <v>15897</v>
      </c>
      <c r="F466" s="157"/>
      <c r="G466" s="159"/>
      <c r="H466" s="162"/>
      <c r="I466" s="161"/>
    </row>
    <row r="467" ht="15.0" customHeight="1">
      <c r="A467" s="101" t="s">
        <v>917</v>
      </c>
      <c r="B467" s="96" t="str">
        <f>VLOOKUP(A467,company_data!$A$2:$H$2051,8,FALSE)</f>
        <v>https://www.anchortechnologies.com/</v>
      </c>
      <c r="C467" s="158" t="s">
        <v>16763</v>
      </c>
      <c r="D467" s="158" t="s">
        <v>5</v>
      </c>
      <c r="E467" s="158" t="s">
        <v>15897</v>
      </c>
      <c r="F467" s="157"/>
      <c r="G467" s="159"/>
      <c r="H467" s="162"/>
      <c r="I467" s="161"/>
    </row>
    <row r="468" ht="15.0" customHeight="1">
      <c r="A468" s="101" t="s">
        <v>917</v>
      </c>
      <c r="B468" s="96" t="str">
        <f>VLOOKUP(A468,company_data!$A$2:$H$2051,8,FALSE)</f>
        <v>https://www.anchortechnologies.com/</v>
      </c>
      <c r="C468" s="158" t="s">
        <v>16764</v>
      </c>
      <c r="D468" s="158" t="s">
        <v>5</v>
      </c>
      <c r="E468" s="158" t="s">
        <v>16765</v>
      </c>
      <c r="F468" s="157"/>
      <c r="G468" s="159"/>
      <c r="H468" s="162"/>
      <c r="I468" s="161"/>
    </row>
    <row r="469" ht="15.0" customHeight="1">
      <c r="A469" s="101" t="s">
        <v>917</v>
      </c>
      <c r="B469" s="96" t="str">
        <f>VLOOKUP(A469,company_data!$A$2:$H$2051,8,FALSE)</f>
        <v>https://www.anchortechnologies.com/</v>
      </c>
      <c r="C469" s="158" t="s">
        <v>16766</v>
      </c>
      <c r="D469" s="158" t="s">
        <v>5</v>
      </c>
      <c r="E469" s="158" t="s">
        <v>16765</v>
      </c>
      <c r="F469" s="157"/>
      <c r="G469" s="159"/>
      <c r="H469" s="162"/>
      <c r="I469" s="161"/>
    </row>
    <row r="470" ht="15.0" customHeight="1">
      <c r="A470" s="101" t="s">
        <v>917</v>
      </c>
      <c r="B470" s="96" t="str">
        <f>VLOOKUP(A470,company_data!$A$2:$H$2051,8,FALSE)</f>
        <v>https://www.anchortechnologies.com/</v>
      </c>
      <c r="C470" s="158" t="s">
        <v>16754</v>
      </c>
      <c r="D470" s="158" t="s">
        <v>5</v>
      </c>
      <c r="E470" s="158" t="s">
        <v>16765</v>
      </c>
      <c r="F470" s="157"/>
      <c r="G470" s="159"/>
      <c r="H470" s="162"/>
      <c r="I470" s="161"/>
    </row>
    <row r="471" ht="15.0" customHeight="1">
      <c r="A471" s="101" t="s">
        <v>917</v>
      </c>
      <c r="B471" s="96" t="str">
        <f>VLOOKUP(A471,company_data!$A$2:$H$2051,8,FALSE)</f>
        <v>https://www.anchortechnologies.com/</v>
      </c>
      <c r="C471" s="158" t="s">
        <v>16767</v>
      </c>
      <c r="D471" s="158" t="s">
        <v>5</v>
      </c>
      <c r="E471" s="158" t="s">
        <v>16768</v>
      </c>
      <c r="F471" s="157"/>
      <c r="G471" s="159"/>
      <c r="H471" s="162"/>
      <c r="I471" s="161"/>
    </row>
    <row r="472" ht="15.0" customHeight="1">
      <c r="A472" s="101" t="s">
        <v>917</v>
      </c>
      <c r="B472" s="96" t="str">
        <f>VLOOKUP(A472,company_data!$A$2:$H$2051,8,FALSE)</f>
        <v>https://www.anchortechnologies.com/</v>
      </c>
      <c r="C472" s="158" t="s">
        <v>16769</v>
      </c>
      <c r="D472" s="158" t="s">
        <v>5</v>
      </c>
      <c r="E472" s="158" t="s">
        <v>16768</v>
      </c>
      <c r="F472" s="157"/>
      <c r="G472" s="159"/>
      <c r="H472" s="162"/>
      <c r="I472" s="161"/>
    </row>
    <row r="473" ht="15.0" customHeight="1">
      <c r="A473" s="101" t="s">
        <v>917</v>
      </c>
      <c r="B473" s="96" t="str">
        <f>VLOOKUP(A473,company_data!$A$2:$H$2051,8,FALSE)</f>
        <v>https://www.anchortechnologies.com/</v>
      </c>
      <c r="C473" s="158" t="s">
        <v>16770</v>
      </c>
      <c r="D473" s="158" t="s">
        <v>5</v>
      </c>
      <c r="E473" s="158" t="s">
        <v>11</v>
      </c>
      <c r="F473" s="157"/>
      <c r="G473" s="159"/>
      <c r="H473" s="162"/>
      <c r="I473" s="161"/>
    </row>
    <row r="474" ht="15.0" customHeight="1">
      <c r="A474" s="101" t="s">
        <v>917</v>
      </c>
      <c r="B474" s="96" t="str">
        <f>VLOOKUP(A474,company_data!$A$2:$H$2051,8,FALSE)</f>
        <v>https://www.anchortechnologies.com/</v>
      </c>
      <c r="C474" s="158" t="s">
        <v>16771</v>
      </c>
      <c r="D474" s="158" t="s">
        <v>5</v>
      </c>
      <c r="E474" s="158" t="s">
        <v>11</v>
      </c>
      <c r="F474" s="157"/>
      <c r="G474" s="159"/>
      <c r="H474" s="162"/>
      <c r="I474" s="161"/>
    </row>
    <row r="475" ht="15.0" customHeight="1">
      <c r="A475" s="101" t="s">
        <v>925</v>
      </c>
      <c r="B475" s="96" t="str">
        <f>VLOOKUP(A475,company_data!$A$2:$H$2051,8,FALSE)</f>
        <v>https://www.anchorfree.com</v>
      </c>
      <c r="C475" s="157"/>
      <c r="D475" s="158" t="s">
        <v>9</v>
      </c>
      <c r="E475" s="158" t="s">
        <v>16772</v>
      </c>
      <c r="F475" s="101"/>
      <c r="G475" s="170"/>
      <c r="H475" s="161"/>
      <c r="I475" s="161"/>
    </row>
    <row r="476" ht="15.0" customHeight="1">
      <c r="A476" s="101" t="s">
        <v>936</v>
      </c>
      <c r="B476" s="96" t="str">
        <f>VLOOKUP(A476,company_data!$A$2:$H$2051,8,FALSE)</f>
        <v>https://www.anitian.com</v>
      </c>
      <c r="C476" s="157" t="s">
        <v>16773</v>
      </c>
      <c r="D476" s="158" t="s">
        <v>14</v>
      </c>
      <c r="E476" s="158" t="s">
        <v>15862</v>
      </c>
      <c r="F476" s="158" t="s">
        <v>14</v>
      </c>
      <c r="G476" s="159"/>
      <c r="H476" s="162" t="s">
        <v>16774</v>
      </c>
      <c r="I476" s="161"/>
    </row>
    <row r="477" ht="15.0" customHeight="1">
      <c r="A477" s="101" t="s">
        <v>936</v>
      </c>
      <c r="B477" s="96" t="str">
        <f>VLOOKUP(A477,company_data!$A$2:$H$2051,8,FALSE)</f>
        <v>https://www.anitian.com</v>
      </c>
      <c r="C477" s="158" t="s">
        <v>16775</v>
      </c>
      <c r="D477" s="158" t="s">
        <v>14</v>
      </c>
      <c r="E477" s="158" t="s">
        <v>15862</v>
      </c>
      <c r="F477" s="158" t="s">
        <v>14</v>
      </c>
      <c r="G477" s="159"/>
      <c r="H477" s="162"/>
      <c r="I477" s="161"/>
    </row>
    <row r="478" ht="15.0" customHeight="1">
      <c r="A478" s="101" t="s">
        <v>936</v>
      </c>
      <c r="B478" s="96" t="str">
        <f>VLOOKUP(A478,company_data!$A$2:$H$2051,8,FALSE)</f>
        <v>https://www.anitian.com</v>
      </c>
      <c r="C478" s="158" t="s">
        <v>16776</v>
      </c>
      <c r="D478" s="158" t="s">
        <v>14</v>
      </c>
      <c r="E478" s="158" t="s">
        <v>15862</v>
      </c>
      <c r="F478" s="158" t="s">
        <v>14</v>
      </c>
      <c r="G478" s="159"/>
      <c r="H478" s="162"/>
      <c r="I478" s="161"/>
    </row>
    <row r="479" ht="15.0" customHeight="1">
      <c r="A479" s="101" t="s">
        <v>936</v>
      </c>
      <c r="B479" s="96" t="str">
        <f>VLOOKUP(A479,company_data!$A$2:$H$2051,8,FALSE)</f>
        <v>https://www.anitian.com</v>
      </c>
      <c r="C479" s="157" t="s">
        <v>16777</v>
      </c>
      <c r="D479" s="158" t="s">
        <v>15</v>
      </c>
      <c r="E479" s="158" t="s">
        <v>15843</v>
      </c>
      <c r="F479" s="158" t="s">
        <v>15862</v>
      </c>
      <c r="G479" s="159"/>
      <c r="H479" s="162" t="s">
        <v>16778</v>
      </c>
      <c r="I479" s="161"/>
    </row>
    <row r="480" ht="15.0" customHeight="1">
      <c r="A480" s="101" t="s">
        <v>947</v>
      </c>
      <c r="B480" s="96" t="str">
        <f>VLOOKUP(A480,company_data!$A$2:$H$2051,8,FALSE)</f>
        <v>www.anjuna.io</v>
      </c>
      <c r="C480" s="157" t="s">
        <v>16779</v>
      </c>
      <c r="D480" s="158" t="s">
        <v>13</v>
      </c>
      <c r="E480" s="158" t="s">
        <v>15862</v>
      </c>
      <c r="F480" s="157"/>
      <c r="G480" s="159"/>
      <c r="H480" s="162" t="s">
        <v>16780</v>
      </c>
      <c r="I480" s="161"/>
    </row>
    <row r="481" ht="15.0" customHeight="1">
      <c r="A481" s="101" t="s">
        <v>947</v>
      </c>
      <c r="B481" s="96" t="str">
        <f>VLOOKUP(A481,company_data!$A$2:$H$2051,8,FALSE)</f>
        <v>www.anjuna.io</v>
      </c>
      <c r="C481" s="157" t="s">
        <v>16781</v>
      </c>
      <c r="D481" s="158" t="s">
        <v>13</v>
      </c>
      <c r="E481" s="158" t="s">
        <v>15862</v>
      </c>
      <c r="F481" s="157"/>
      <c r="G481" s="159"/>
      <c r="H481" s="162" t="s">
        <v>16782</v>
      </c>
      <c r="I481" s="161"/>
    </row>
    <row r="482" ht="15.0" customHeight="1">
      <c r="A482" s="101" t="s">
        <v>947</v>
      </c>
      <c r="B482" s="96" t="str">
        <f>VLOOKUP(A482,company_data!$A$2:$H$2051,8,FALSE)</f>
        <v>www.anjuna.io</v>
      </c>
      <c r="C482" s="157" t="s">
        <v>15843</v>
      </c>
      <c r="D482" s="158" t="s">
        <v>13</v>
      </c>
      <c r="E482" s="158" t="s">
        <v>15862</v>
      </c>
      <c r="F482" s="157"/>
      <c r="G482" s="159"/>
      <c r="H482" s="162" t="s">
        <v>16783</v>
      </c>
      <c r="I482" s="161"/>
    </row>
    <row r="483" ht="15.0" customHeight="1">
      <c r="A483" s="101" t="s">
        <v>947</v>
      </c>
      <c r="B483" s="96" t="str">
        <f>VLOOKUP(A483,company_data!$A$2:$H$2051,8,FALSE)</f>
        <v>www.anjuna.io</v>
      </c>
      <c r="C483" s="157" t="s">
        <v>16784</v>
      </c>
      <c r="D483" s="158" t="s">
        <v>13</v>
      </c>
      <c r="E483" s="158" t="s">
        <v>15862</v>
      </c>
      <c r="F483" s="157"/>
      <c r="G483" s="159"/>
      <c r="H483" s="162" t="s">
        <v>16785</v>
      </c>
      <c r="I483" s="161"/>
    </row>
    <row r="484" ht="15.0" customHeight="1">
      <c r="A484" s="101" t="s">
        <v>947</v>
      </c>
      <c r="B484" s="96" t="str">
        <f>VLOOKUP(A484,company_data!$A$2:$H$2051,8,FALSE)</f>
        <v>www.anjuna.io</v>
      </c>
      <c r="C484" s="157" t="s">
        <v>16786</v>
      </c>
      <c r="D484" s="158" t="s">
        <v>13</v>
      </c>
      <c r="E484" s="158" t="s">
        <v>15862</v>
      </c>
      <c r="F484" s="157"/>
      <c r="G484" s="159"/>
      <c r="H484" s="162" t="s">
        <v>16787</v>
      </c>
      <c r="I484" s="161"/>
    </row>
    <row r="485" ht="15.0" customHeight="1">
      <c r="A485" s="101" t="s">
        <v>947</v>
      </c>
      <c r="B485" s="96" t="str">
        <f>VLOOKUP(A485,company_data!$A$2:$H$2051,8,FALSE)</f>
        <v>www.anjuna.io</v>
      </c>
      <c r="C485" s="157" t="s">
        <v>16788</v>
      </c>
      <c r="D485" s="158" t="s">
        <v>13</v>
      </c>
      <c r="E485" s="158" t="s">
        <v>15862</v>
      </c>
      <c r="F485" s="157"/>
      <c r="G485" s="159"/>
      <c r="H485" s="162" t="s">
        <v>16789</v>
      </c>
      <c r="I485" s="161"/>
    </row>
    <row r="486" ht="15.0" customHeight="1">
      <c r="A486" s="101" t="s">
        <v>955</v>
      </c>
      <c r="B486" s="96" t="str">
        <f>VLOOKUP(A486,company_data!$A$2:$H$2051,8,FALSE)</f>
        <v>https://www.anodot.com/</v>
      </c>
      <c r="C486" s="158" t="s">
        <v>16790</v>
      </c>
      <c r="D486" s="158" t="s">
        <v>18</v>
      </c>
      <c r="E486" s="158"/>
      <c r="F486" s="158"/>
      <c r="G486" s="159"/>
      <c r="H486" s="162" t="s">
        <v>16791</v>
      </c>
      <c r="I486" s="161"/>
    </row>
    <row r="487" ht="15.0" customHeight="1">
      <c r="A487" s="101" t="s">
        <v>966</v>
      </c>
      <c r="B487" s="96" t="str">
        <f>VLOOKUP(A487,company_data!$A$2:$H$2051,8,FALSE)</f>
        <v>www.anomali.com</v>
      </c>
      <c r="C487" s="157" t="s">
        <v>16792</v>
      </c>
      <c r="D487" s="158" t="s">
        <v>30</v>
      </c>
      <c r="E487" s="158"/>
      <c r="F487" s="157"/>
      <c r="G487" s="159"/>
      <c r="H487" s="162" t="s">
        <v>16793</v>
      </c>
      <c r="I487" s="161"/>
    </row>
    <row r="488" ht="15.0" customHeight="1">
      <c r="A488" s="101" t="s">
        <v>966</v>
      </c>
      <c r="B488" s="96" t="str">
        <f>VLOOKUP(A488,company_data!$A$2:$H$2051,8,FALSE)</f>
        <v>www.anomali.com</v>
      </c>
      <c r="C488" s="157" t="s">
        <v>16794</v>
      </c>
      <c r="D488" s="158" t="s">
        <v>30</v>
      </c>
      <c r="E488" s="158"/>
      <c r="F488" s="157"/>
      <c r="G488" s="159"/>
      <c r="H488" s="162" t="s">
        <v>16795</v>
      </c>
      <c r="I488" s="161"/>
    </row>
    <row r="489" ht="15.0" customHeight="1">
      <c r="A489" s="101" t="s">
        <v>4034</v>
      </c>
      <c r="B489" s="96" t="str">
        <f>VLOOKUP(A489,company_data!$A$2:$H$2051,8,FALSE)</f>
        <v>https://www.cryptyk.com/</v>
      </c>
      <c r="C489" s="157" t="s">
        <v>16796</v>
      </c>
      <c r="D489" s="158" t="s">
        <v>17</v>
      </c>
      <c r="E489" s="158" t="s">
        <v>16797</v>
      </c>
      <c r="F489" s="101"/>
      <c r="G489" s="159"/>
      <c r="H489" s="161" t="s">
        <v>16798</v>
      </c>
      <c r="I489" s="161"/>
    </row>
    <row r="490" ht="15.0" customHeight="1">
      <c r="A490" s="101" t="s">
        <v>977</v>
      </c>
      <c r="B490" s="96" t="str">
        <f>VLOOKUP(A490,company_data!$A$2:$H$2051,8,FALSE)</f>
        <v>https://www.anomalix.com/</v>
      </c>
      <c r="C490" s="157" t="s">
        <v>16799</v>
      </c>
      <c r="D490" s="158" t="s">
        <v>15</v>
      </c>
      <c r="E490" s="158" t="s">
        <v>15843</v>
      </c>
      <c r="F490" s="158" t="s">
        <v>14</v>
      </c>
      <c r="G490" s="159"/>
      <c r="H490" s="162" t="s">
        <v>16800</v>
      </c>
      <c r="I490" s="161"/>
    </row>
    <row r="491" ht="15.0" customHeight="1">
      <c r="A491" s="101" t="s">
        <v>977</v>
      </c>
      <c r="B491" s="96" t="str">
        <f>VLOOKUP(A491,company_data!$A$2:$H$2051,8,FALSE)</f>
        <v>https://www.anomalix.com/</v>
      </c>
      <c r="C491" s="157" t="s">
        <v>16801</v>
      </c>
      <c r="D491" s="158" t="s">
        <v>6</v>
      </c>
      <c r="E491" s="158"/>
      <c r="F491" s="157"/>
      <c r="G491" s="159"/>
      <c r="H491" s="162" t="s">
        <v>16802</v>
      </c>
      <c r="I491" s="161"/>
    </row>
    <row r="492" ht="15.0" customHeight="1">
      <c r="A492" s="101" t="s">
        <v>977</v>
      </c>
      <c r="B492" s="96" t="str">
        <f>VLOOKUP(A492,company_data!$A$2:$H$2051,8,FALSE)</f>
        <v>https://www.anomalix.com/</v>
      </c>
      <c r="C492" s="157" t="s">
        <v>16803</v>
      </c>
      <c r="D492" s="158" t="s">
        <v>6</v>
      </c>
      <c r="E492" s="158"/>
      <c r="F492" s="157"/>
      <c r="G492" s="159"/>
      <c r="H492" s="162" t="s">
        <v>16804</v>
      </c>
      <c r="I492" s="161"/>
    </row>
    <row r="493" ht="15.0" customHeight="1">
      <c r="A493" s="101" t="s">
        <v>977</v>
      </c>
      <c r="B493" s="96" t="str">
        <f>VLOOKUP(A493,company_data!$A$2:$H$2051,8,FALSE)</f>
        <v>https://www.anomalix.com/</v>
      </c>
      <c r="C493" s="157" t="s">
        <v>16805</v>
      </c>
      <c r="D493" s="158" t="s">
        <v>27</v>
      </c>
      <c r="E493" s="158"/>
      <c r="F493" s="157"/>
      <c r="G493" s="159"/>
      <c r="H493" s="162" t="s">
        <v>16806</v>
      </c>
      <c r="I493" s="161"/>
    </row>
    <row r="494" ht="15.0" customHeight="1">
      <c r="A494" s="101" t="s">
        <v>4307</v>
      </c>
      <c r="B494" s="96" t="str">
        <f>VLOOKUP(A494,company_data!$A$2:$H$2051,8,FALSE)</f>
        <v>https://anonyome.com/</v>
      </c>
      <c r="C494" s="157" t="s">
        <v>16807</v>
      </c>
      <c r="D494" s="158" t="s">
        <v>54</v>
      </c>
      <c r="E494" s="158"/>
      <c r="F494" s="157"/>
      <c r="G494" s="159"/>
      <c r="H494" s="162" t="s">
        <v>16808</v>
      </c>
      <c r="I494" s="161"/>
    </row>
    <row r="495" ht="15.0" customHeight="1">
      <c r="A495" s="101" t="s">
        <v>992</v>
      </c>
      <c r="B495" s="96" t="str">
        <f>VLOOKUP(A495,company_data!$A$2:$H$2051,8,FALSE)</f>
        <v>https://antiopea.com/en//</v>
      </c>
      <c r="C495" s="157" t="s">
        <v>16809</v>
      </c>
      <c r="D495" s="158" t="s">
        <v>14</v>
      </c>
      <c r="E495" s="158"/>
      <c r="F495" s="157"/>
      <c r="G495" s="159"/>
      <c r="H495" s="162" t="s">
        <v>16810</v>
      </c>
      <c r="I495" s="168"/>
    </row>
    <row r="496" ht="15.0" customHeight="1">
      <c r="A496" s="101" t="s">
        <v>992</v>
      </c>
      <c r="B496" s="96" t="str">
        <f>VLOOKUP(A496,company_data!$A$2:$H$2051,8,FALSE)</f>
        <v>https://antiopea.com/en//</v>
      </c>
      <c r="C496" s="157" t="s">
        <v>16811</v>
      </c>
      <c r="D496" s="158" t="s">
        <v>24</v>
      </c>
      <c r="E496" s="158"/>
      <c r="F496" s="157"/>
      <c r="G496" s="159"/>
      <c r="H496" s="162" t="s">
        <v>16812</v>
      </c>
      <c r="I496" s="168"/>
    </row>
    <row r="497" ht="15.0" customHeight="1">
      <c r="A497" s="101" t="s">
        <v>992</v>
      </c>
      <c r="B497" s="96" t="str">
        <f>VLOOKUP(A497,company_data!$A$2:$H$2051,8,FALSE)</f>
        <v>https://antiopea.com/en//</v>
      </c>
      <c r="C497" s="157" t="s">
        <v>16813</v>
      </c>
      <c r="D497" s="158" t="s">
        <v>18</v>
      </c>
      <c r="E497" s="158"/>
      <c r="F497" s="157"/>
      <c r="G497" s="159"/>
      <c r="H497" s="162" t="s">
        <v>16814</v>
      </c>
      <c r="I497" s="168"/>
    </row>
    <row r="498" ht="15.0" customHeight="1">
      <c r="A498" s="101" t="s">
        <v>998</v>
      </c>
      <c r="B498" s="96" t="str">
        <f>VLOOKUP(A498,company_data!$A$2:$H$2051,8,FALSE)</f>
        <v>https://www.antiy.net/</v>
      </c>
      <c r="C498" s="157" t="s">
        <v>16815</v>
      </c>
      <c r="D498" s="158" t="s">
        <v>9</v>
      </c>
      <c r="E498" s="158" t="s">
        <v>16110</v>
      </c>
      <c r="F498" s="101"/>
      <c r="G498" s="164" t="s">
        <v>15951</v>
      </c>
      <c r="H498" s="161" t="s">
        <v>16816</v>
      </c>
      <c r="I498" s="168"/>
    </row>
    <row r="499" ht="15.0" customHeight="1">
      <c r="A499" s="101" t="s">
        <v>998</v>
      </c>
      <c r="B499" s="96" t="str">
        <f>VLOOKUP(A499,company_data!$A$2:$H$2051,8,FALSE)</f>
        <v>https://www.antiy.net/</v>
      </c>
      <c r="C499" s="158" t="s">
        <v>16817</v>
      </c>
      <c r="D499" s="158" t="s">
        <v>20</v>
      </c>
      <c r="E499" s="158" t="s">
        <v>16110</v>
      </c>
      <c r="F499" s="101"/>
      <c r="G499" s="164" t="s">
        <v>15951</v>
      </c>
      <c r="H499" s="162" t="s">
        <v>16818</v>
      </c>
      <c r="I499" s="168"/>
    </row>
    <row r="500" ht="15.0" customHeight="1">
      <c r="A500" s="101" t="s">
        <v>998</v>
      </c>
      <c r="B500" s="96" t="str">
        <f>VLOOKUP(A500,company_data!$A$2:$H$2051,8,FALSE)</f>
        <v>https://www.antiy.net/</v>
      </c>
      <c r="C500" s="157" t="s">
        <v>16819</v>
      </c>
      <c r="D500" s="158" t="s">
        <v>10</v>
      </c>
      <c r="E500" s="158" t="s">
        <v>16820</v>
      </c>
      <c r="F500" s="157"/>
      <c r="G500" s="164" t="s">
        <v>15951</v>
      </c>
      <c r="H500" s="162" t="s">
        <v>16821</v>
      </c>
      <c r="I500" s="168"/>
    </row>
    <row r="501" ht="15.0" customHeight="1">
      <c r="A501" s="101" t="s">
        <v>998</v>
      </c>
      <c r="B501" s="96" t="str">
        <f>VLOOKUP(A501,company_data!$A$2:$H$2051,8,FALSE)</f>
        <v>https://www.antiy.net/</v>
      </c>
      <c r="C501" s="157" t="s">
        <v>16822</v>
      </c>
      <c r="D501" s="158" t="s">
        <v>20</v>
      </c>
      <c r="E501" s="158" t="s">
        <v>16823</v>
      </c>
      <c r="F501" s="157"/>
      <c r="G501" s="164" t="s">
        <v>15951</v>
      </c>
      <c r="H501" s="162" t="s">
        <v>16824</v>
      </c>
      <c r="I501" s="168"/>
    </row>
    <row r="502" ht="15.0" customHeight="1">
      <c r="A502" s="101" t="s">
        <v>998</v>
      </c>
      <c r="B502" s="96" t="str">
        <f>VLOOKUP(A502,company_data!$A$2:$H$2051,8,FALSE)</f>
        <v>https://www.antiy.net/</v>
      </c>
      <c r="C502" s="171" t="s">
        <v>16825</v>
      </c>
      <c r="D502" s="171" t="s">
        <v>5</v>
      </c>
      <c r="E502" s="171" t="s">
        <v>14</v>
      </c>
      <c r="F502" s="172"/>
      <c r="G502" s="164" t="s">
        <v>15951</v>
      </c>
      <c r="H502" s="162"/>
      <c r="I502" s="168"/>
    </row>
    <row r="503" ht="15.0" customHeight="1">
      <c r="A503" s="101" t="s">
        <v>998</v>
      </c>
      <c r="B503" s="96" t="str">
        <f>VLOOKUP(A503,company_data!$A$2:$H$2051,8,FALSE)</f>
        <v>https://www.antiy.net/</v>
      </c>
      <c r="C503" s="171" t="s">
        <v>16826</v>
      </c>
      <c r="D503" s="171" t="s">
        <v>5</v>
      </c>
      <c r="E503" s="171" t="s">
        <v>14</v>
      </c>
      <c r="F503" s="172"/>
      <c r="G503" s="164" t="s">
        <v>15951</v>
      </c>
      <c r="H503" s="162"/>
      <c r="I503" s="168"/>
    </row>
    <row r="504" ht="15.0" customHeight="1">
      <c r="A504" s="101" t="s">
        <v>998</v>
      </c>
      <c r="B504" s="96" t="str">
        <f>VLOOKUP(A504,company_data!$A$2:$H$2051,8,FALSE)</f>
        <v>https://www.antiy.net/</v>
      </c>
      <c r="C504" s="171" t="s">
        <v>16827</v>
      </c>
      <c r="D504" s="171" t="s">
        <v>5</v>
      </c>
      <c r="E504" s="171" t="s">
        <v>15917</v>
      </c>
      <c r="F504" s="172"/>
      <c r="G504" s="164" t="s">
        <v>15951</v>
      </c>
      <c r="H504" s="162"/>
      <c r="I504" s="168"/>
    </row>
    <row r="505" ht="15.0" customHeight="1">
      <c r="A505" s="101" t="s">
        <v>998</v>
      </c>
      <c r="B505" s="96" t="str">
        <f>VLOOKUP(A505,company_data!$A$2:$H$2051,8,FALSE)</f>
        <v>https://www.antiy.net/</v>
      </c>
      <c r="C505" s="171" t="s">
        <v>16828</v>
      </c>
      <c r="D505" s="171" t="s">
        <v>5</v>
      </c>
      <c r="E505" s="171" t="s">
        <v>15917</v>
      </c>
      <c r="F505" s="172"/>
      <c r="G505" s="164" t="s">
        <v>15951</v>
      </c>
      <c r="H505" s="162"/>
      <c r="I505" s="168"/>
    </row>
    <row r="506" ht="15.0" customHeight="1">
      <c r="A506" s="101" t="s">
        <v>998</v>
      </c>
      <c r="B506" s="96" t="str">
        <f>VLOOKUP(A506,company_data!$A$2:$H$2051,8,FALSE)</f>
        <v>https://www.antiy.net/</v>
      </c>
      <c r="C506" s="157" t="s">
        <v>16829</v>
      </c>
      <c r="D506" s="158" t="s">
        <v>37</v>
      </c>
      <c r="E506" s="158" t="s">
        <v>16388</v>
      </c>
      <c r="F506" s="101"/>
      <c r="G506" s="164" t="s">
        <v>15951</v>
      </c>
      <c r="H506" s="162" t="s">
        <v>16830</v>
      </c>
      <c r="I506" s="168"/>
    </row>
    <row r="507" ht="15.0" customHeight="1">
      <c r="A507" s="101" t="s">
        <v>998</v>
      </c>
      <c r="B507" s="96" t="str">
        <f>VLOOKUP(A507,company_data!$A$2:$H$2051,8,FALSE)</f>
        <v>https://www.antiy.net/</v>
      </c>
      <c r="C507" s="171" t="s">
        <v>16831</v>
      </c>
      <c r="D507" s="171" t="s">
        <v>5</v>
      </c>
      <c r="E507" s="171" t="s">
        <v>16391</v>
      </c>
      <c r="F507" s="172"/>
      <c r="G507" s="164" t="s">
        <v>15951</v>
      </c>
      <c r="H507" s="162"/>
      <c r="I507" s="168"/>
    </row>
    <row r="508" ht="15.0" customHeight="1">
      <c r="A508" s="101" t="s">
        <v>998</v>
      </c>
      <c r="B508" s="96" t="str">
        <f>VLOOKUP(A508,company_data!$A$2:$H$2051,8,FALSE)</f>
        <v>https://www.antiy.net/</v>
      </c>
      <c r="C508" s="171" t="s">
        <v>16832</v>
      </c>
      <c r="D508" s="171" t="s">
        <v>5</v>
      </c>
      <c r="E508" s="171" t="s">
        <v>16391</v>
      </c>
      <c r="F508" s="172"/>
      <c r="G508" s="164" t="s">
        <v>15951</v>
      </c>
      <c r="H508" s="162"/>
      <c r="I508" s="168"/>
    </row>
    <row r="509" ht="15.0" customHeight="1">
      <c r="A509" s="101" t="s">
        <v>998</v>
      </c>
      <c r="B509" s="96" t="str">
        <f>VLOOKUP(A509,company_data!$A$2:$H$2051,8,FALSE)</f>
        <v>https://www.antiy.net/</v>
      </c>
      <c r="C509" s="157" t="s">
        <v>16833</v>
      </c>
      <c r="D509" s="158" t="s">
        <v>36</v>
      </c>
      <c r="E509" s="158" t="s">
        <v>16834</v>
      </c>
      <c r="F509" s="101"/>
      <c r="G509" s="164" t="s">
        <v>15951</v>
      </c>
      <c r="H509" s="161" t="s">
        <v>16835</v>
      </c>
      <c r="I509" s="168"/>
    </row>
    <row r="510" ht="15.0" customHeight="1">
      <c r="A510" s="101" t="s">
        <v>998</v>
      </c>
      <c r="B510" s="96" t="str">
        <f>VLOOKUP(A510,company_data!$A$2:$H$2051,8,FALSE)</f>
        <v>https://www.antiy.net/</v>
      </c>
      <c r="C510" s="171" t="s">
        <v>16836</v>
      </c>
      <c r="D510" s="171" t="s">
        <v>5</v>
      </c>
      <c r="E510" s="171" t="s">
        <v>15850</v>
      </c>
      <c r="F510" s="172"/>
      <c r="G510" s="164" t="s">
        <v>15951</v>
      </c>
      <c r="H510" s="162"/>
      <c r="I510" s="168"/>
    </row>
    <row r="511" ht="15.0" customHeight="1">
      <c r="A511" s="101" t="s">
        <v>998</v>
      </c>
      <c r="B511" s="96" t="str">
        <f>VLOOKUP(A511,company_data!$A$2:$H$2051,8,FALSE)</f>
        <v>https://www.antiy.net/</v>
      </c>
      <c r="C511" s="171" t="s">
        <v>16837</v>
      </c>
      <c r="D511" s="171" t="s">
        <v>5</v>
      </c>
      <c r="E511" s="171" t="s">
        <v>14011</v>
      </c>
      <c r="F511" s="172"/>
      <c r="G511" s="164" t="s">
        <v>15951</v>
      </c>
      <c r="H511" s="162"/>
      <c r="I511" s="168"/>
    </row>
    <row r="512" ht="15.0" customHeight="1">
      <c r="A512" s="101" t="s">
        <v>998</v>
      </c>
      <c r="B512" s="96" t="str">
        <f>VLOOKUP(A512,company_data!$A$2:$H$2051,8,FALSE)</f>
        <v>https://www.antiy.net/</v>
      </c>
      <c r="C512" s="171" t="s">
        <v>16838</v>
      </c>
      <c r="D512" s="171" t="s">
        <v>5</v>
      </c>
      <c r="E512" s="171" t="s">
        <v>11</v>
      </c>
      <c r="F512" s="172"/>
      <c r="G512" s="164" t="s">
        <v>15951</v>
      </c>
      <c r="H512" s="162"/>
      <c r="I512" s="168"/>
    </row>
    <row r="513" ht="15.0" customHeight="1">
      <c r="A513" s="101" t="s">
        <v>998</v>
      </c>
      <c r="B513" s="96" t="str">
        <f>VLOOKUP(A513,company_data!$A$2:$H$2051,8,FALSE)</f>
        <v>https://www.antiy.net/</v>
      </c>
      <c r="C513" s="171" t="s">
        <v>16839</v>
      </c>
      <c r="D513" s="171" t="s">
        <v>5</v>
      </c>
      <c r="E513" s="171" t="s">
        <v>11</v>
      </c>
      <c r="F513" s="172"/>
      <c r="G513" s="164" t="s">
        <v>15951</v>
      </c>
      <c r="H513" s="162"/>
      <c r="I513" s="168"/>
    </row>
    <row r="514" ht="15.0" customHeight="1">
      <c r="A514" s="101" t="s">
        <v>998</v>
      </c>
      <c r="B514" s="96" t="str">
        <f>VLOOKUP(A514,company_data!$A$2:$H$2051,8,FALSE)</f>
        <v>https://www.antiy.net/</v>
      </c>
      <c r="C514" s="171" t="s">
        <v>16840</v>
      </c>
      <c r="D514" s="171" t="s">
        <v>5</v>
      </c>
      <c r="E514" s="171" t="s">
        <v>11</v>
      </c>
      <c r="F514" s="172"/>
      <c r="G514" s="164" t="s">
        <v>15951</v>
      </c>
      <c r="H514" s="162"/>
      <c r="I514" s="168"/>
    </row>
    <row r="515" ht="15.0" customHeight="1">
      <c r="A515" s="101" t="s">
        <v>998</v>
      </c>
      <c r="B515" s="96" t="str">
        <f>VLOOKUP(A515,company_data!$A$2:$H$2051,8,FALSE)</f>
        <v>https://www.antiy.net/</v>
      </c>
      <c r="C515" s="171" t="s">
        <v>16841</v>
      </c>
      <c r="D515" s="171" t="s">
        <v>5</v>
      </c>
      <c r="E515" s="171" t="s">
        <v>11</v>
      </c>
      <c r="F515" s="172"/>
      <c r="G515" s="164" t="s">
        <v>15951</v>
      </c>
      <c r="H515" s="162"/>
      <c r="I515" s="168"/>
    </row>
    <row r="516" ht="15.0" customHeight="1">
      <c r="A516" s="101" t="s">
        <v>998</v>
      </c>
      <c r="B516" s="96" t="str">
        <f>VLOOKUP(A516,company_data!$A$2:$H$2051,8,FALSE)</f>
        <v>https://www.antiy.net/</v>
      </c>
      <c r="C516" s="171" t="s">
        <v>16842</v>
      </c>
      <c r="D516" s="171" t="s">
        <v>5</v>
      </c>
      <c r="E516" s="171" t="s">
        <v>16843</v>
      </c>
      <c r="F516" s="172"/>
      <c r="G516" s="164" t="s">
        <v>15951</v>
      </c>
      <c r="H516" s="162"/>
      <c r="I516" s="168"/>
    </row>
    <row r="517" ht="15.0" customHeight="1">
      <c r="A517" s="101" t="s">
        <v>8046</v>
      </c>
      <c r="B517" s="96" t="str">
        <f>VLOOKUP(A517,company_data!$A$2:$H$2051,8,FALSE)</f>
        <v>irdeto.com</v>
      </c>
      <c r="C517" s="158" t="s">
        <v>16844</v>
      </c>
      <c r="D517" s="158" t="s">
        <v>17</v>
      </c>
      <c r="E517" s="158" t="s">
        <v>16845</v>
      </c>
      <c r="F517" s="97" t="s">
        <v>15940</v>
      </c>
      <c r="G517" s="159"/>
      <c r="H517" s="161"/>
      <c r="I517" s="161"/>
    </row>
    <row r="518" ht="15.0" customHeight="1">
      <c r="A518" s="97" t="s">
        <v>1003</v>
      </c>
      <c r="B518" s="105" t="s">
        <v>1006</v>
      </c>
      <c r="C518" s="173" t="s">
        <v>16846</v>
      </c>
      <c r="D518" s="173"/>
      <c r="E518" s="157"/>
      <c r="F518" s="157"/>
      <c r="G518" s="164"/>
      <c r="H518" s="167" t="s">
        <v>16847</v>
      </c>
      <c r="I518" s="168"/>
    </row>
    <row r="519" ht="15.0" customHeight="1">
      <c r="A519" s="97" t="s">
        <v>1003</v>
      </c>
      <c r="B519" s="105" t="s">
        <v>1006</v>
      </c>
      <c r="C519" s="173" t="s">
        <v>16848</v>
      </c>
      <c r="D519" s="173"/>
      <c r="E519" s="157"/>
      <c r="F519" s="157"/>
      <c r="G519" s="164"/>
      <c r="H519" s="167" t="s">
        <v>16847</v>
      </c>
      <c r="I519" s="168"/>
    </row>
    <row r="520" ht="15.0" customHeight="1">
      <c r="A520" s="97" t="s">
        <v>1003</v>
      </c>
      <c r="B520" s="105" t="s">
        <v>1006</v>
      </c>
      <c r="C520" s="173" t="s">
        <v>16849</v>
      </c>
      <c r="D520" s="173"/>
      <c r="E520" s="157"/>
      <c r="F520" s="157"/>
      <c r="G520" s="164"/>
      <c r="H520" s="167" t="s">
        <v>16847</v>
      </c>
      <c r="I520" s="168"/>
    </row>
    <row r="521" ht="15.0" customHeight="1">
      <c r="A521" s="97" t="s">
        <v>1003</v>
      </c>
      <c r="B521" s="105" t="s">
        <v>1006</v>
      </c>
      <c r="C521" s="173" t="s">
        <v>16850</v>
      </c>
      <c r="D521" s="173"/>
      <c r="E521" s="157"/>
      <c r="F521" s="157"/>
      <c r="G521" s="164"/>
      <c r="H521" s="167" t="s">
        <v>16847</v>
      </c>
      <c r="I521" s="168"/>
    </row>
    <row r="522" ht="15.0" customHeight="1">
      <c r="A522" s="97" t="s">
        <v>1003</v>
      </c>
      <c r="B522" s="105" t="s">
        <v>1006</v>
      </c>
      <c r="C522" s="173" t="s">
        <v>16851</v>
      </c>
      <c r="D522" s="173"/>
      <c r="E522" s="157"/>
      <c r="F522" s="157"/>
      <c r="G522" s="164"/>
      <c r="H522" s="167" t="s">
        <v>16847</v>
      </c>
      <c r="I522" s="168"/>
    </row>
    <row r="523" ht="15.0" customHeight="1">
      <c r="A523" s="101" t="s">
        <v>1214</v>
      </c>
      <c r="B523" s="96" t="str">
        <f>VLOOKUP(A523,company_data!$A$2:$H$2051,8,FALSE)</f>
        <v>https://www.aon.com</v>
      </c>
      <c r="C523" s="158" t="s">
        <v>16852</v>
      </c>
      <c r="D523" s="158" t="s">
        <v>11</v>
      </c>
      <c r="E523" s="158" t="s">
        <v>16853</v>
      </c>
      <c r="F523" s="157"/>
      <c r="G523" s="164" t="s">
        <v>15951</v>
      </c>
      <c r="H523" s="162"/>
      <c r="I523" s="168"/>
    </row>
    <row r="524" ht="15.0" customHeight="1">
      <c r="A524" s="101" t="s">
        <v>1214</v>
      </c>
      <c r="B524" s="96" t="str">
        <f>VLOOKUP(A524,company_data!$A$2:$H$2051,8,FALSE)</f>
        <v>https://www.aon.com</v>
      </c>
      <c r="C524" s="158" t="s">
        <v>16854</v>
      </c>
      <c r="D524" s="158" t="s">
        <v>5</v>
      </c>
      <c r="E524" s="158" t="s">
        <v>16854</v>
      </c>
      <c r="F524" s="157"/>
      <c r="G524" s="164" t="s">
        <v>15951</v>
      </c>
      <c r="H524" s="162"/>
      <c r="I524" s="168"/>
    </row>
    <row r="525" ht="15.0" customHeight="1">
      <c r="A525" s="101" t="s">
        <v>1214</v>
      </c>
      <c r="B525" s="96" t="str">
        <f>VLOOKUP(A525,company_data!$A$2:$H$2051,8,FALSE)</f>
        <v>https://www.aon.com</v>
      </c>
      <c r="C525" s="158" t="s">
        <v>16855</v>
      </c>
      <c r="D525" s="158" t="s">
        <v>14</v>
      </c>
      <c r="E525" s="158" t="s">
        <v>16856</v>
      </c>
      <c r="F525" s="158" t="s">
        <v>16857</v>
      </c>
      <c r="G525" s="164" t="s">
        <v>15951</v>
      </c>
      <c r="H525" s="162"/>
      <c r="I525" s="168"/>
    </row>
    <row r="526" ht="15.0" customHeight="1">
      <c r="A526" s="101" t="s">
        <v>1214</v>
      </c>
      <c r="B526" s="96" t="str">
        <f>VLOOKUP(A526,company_data!$A$2:$H$2051,8,FALSE)</f>
        <v>https://www.aon.com</v>
      </c>
      <c r="C526" s="158" t="s">
        <v>16858</v>
      </c>
      <c r="D526" s="158" t="s">
        <v>5</v>
      </c>
      <c r="E526" s="158" t="s">
        <v>16859</v>
      </c>
      <c r="F526" s="157"/>
      <c r="G526" s="164" t="s">
        <v>15951</v>
      </c>
      <c r="H526" s="162"/>
      <c r="I526" s="168"/>
    </row>
    <row r="527" ht="15.0" customHeight="1">
      <c r="A527" s="101" t="s">
        <v>1214</v>
      </c>
      <c r="B527" s="96" t="str">
        <f>VLOOKUP(A527,company_data!$A$2:$H$2051,8,FALSE)</f>
        <v>https://www.aon.com</v>
      </c>
      <c r="C527" s="158" t="s">
        <v>16860</v>
      </c>
      <c r="D527" s="158" t="s">
        <v>5</v>
      </c>
      <c r="E527" s="158" t="s">
        <v>15917</v>
      </c>
      <c r="F527" s="157"/>
      <c r="G527" s="164" t="s">
        <v>15951</v>
      </c>
      <c r="H527" s="162"/>
      <c r="I527" s="174" t="s">
        <v>16861</v>
      </c>
    </row>
    <row r="528" ht="15.0" customHeight="1">
      <c r="A528" s="101" t="s">
        <v>1214</v>
      </c>
      <c r="B528" s="96" t="str">
        <f>VLOOKUP(A528,company_data!$A$2:$H$2051,8,FALSE)</f>
        <v>https://www.aon.com</v>
      </c>
      <c r="C528" s="158" t="s">
        <v>16422</v>
      </c>
      <c r="D528" s="158" t="s">
        <v>5</v>
      </c>
      <c r="E528" s="158" t="s">
        <v>16421</v>
      </c>
      <c r="F528" s="158" t="s">
        <v>16422</v>
      </c>
      <c r="G528" s="164" t="s">
        <v>15951</v>
      </c>
      <c r="H528" s="162"/>
      <c r="I528" s="168"/>
    </row>
    <row r="529" ht="15.0" customHeight="1">
      <c r="A529" s="101" t="s">
        <v>1214</v>
      </c>
      <c r="B529" s="96" t="str">
        <f>VLOOKUP(A529,company_data!$A$2:$H$2051,8,FALSE)</f>
        <v>https://www.aon.com</v>
      </c>
      <c r="C529" s="158" t="s">
        <v>16862</v>
      </c>
      <c r="D529" s="158" t="s">
        <v>5</v>
      </c>
      <c r="E529" s="158" t="s">
        <v>16421</v>
      </c>
      <c r="F529" s="158" t="s">
        <v>16862</v>
      </c>
      <c r="G529" s="164" t="s">
        <v>15951</v>
      </c>
      <c r="H529" s="162"/>
      <c r="I529" s="168"/>
    </row>
    <row r="530" ht="15.0" customHeight="1">
      <c r="A530" s="101" t="s">
        <v>1214</v>
      </c>
      <c r="B530" s="96" t="str">
        <f>VLOOKUP(A530,company_data!$A$2:$H$2051,8,FALSE)</f>
        <v>https://www.aon.com</v>
      </c>
      <c r="C530" s="158" t="s">
        <v>16863</v>
      </c>
      <c r="D530" s="158" t="s">
        <v>7</v>
      </c>
      <c r="E530" s="158" t="s">
        <v>16863</v>
      </c>
      <c r="F530" s="157"/>
      <c r="G530" s="164" t="s">
        <v>15951</v>
      </c>
      <c r="H530" s="162"/>
      <c r="I530" s="168"/>
    </row>
    <row r="531" ht="15.0" customHeight="1">
      <c r="A531" s="101" t="s">
        <v>1214</v>
      </c>
      <c r="B531" s="96" t="str">
        <f>VLOOKUP(A531,company_data!$A$2:$H$2051,8,FALSE)</f>
        <v>https://www.aon.com</v>
      </c>
      <c r="C531" s="158" t="s">
        <v>16864</v>
      </c>
      <c r="D531" s="158" t="s">
        <v>7</v>
      </c>
      <c r="E531" s="158" t="s">
        <v>15857</v>
      </c>
      <c r="F531" s="157"/>
      <c r="G531" s="164" t="s">
        <v>15951</v>
      </c>
      <c r="H531" s="162"/>
      <c r="I531" s="168"/>
    </row>
    <row r="532" ht="15.0" customHeight="1">
      <c r="A532" s="101" t="s">
        <v>1214</v>
      </c>
      <c r="B532" s="96" t="str">
        <f>VLOOKUP(A532,company_data!$A$2:$H$2051,8,FALSE)</f>
        <v>https://www.aon.com</v>
      </c>
      <c r="C532" s="158" t="s">
        <v>16865</v>
      </c>
      <c r="D532" s="158" t="s">
        <v>5</v>
      </c>
      <c r="E532" s="157"/>
      <c r="F532" s="157"/>
      <c r="G532" s="164" t="s">
        <v>15951</v>
      </c>
      <c r="H532" s="162"/>
      <c r="I532" s="168"/>
    </row>
    <row r="533" ht="15.0" customHeight="1">
      <c r="A533" s="101" t="s">
        <v>1214</v>
      </c>
      <c r="B533" s="96" t="str">
        <f>VLOOKUP(A533,company_data!$A$2:$H$2051,8,FALSE)</f>
        <v>https://www.aon.com</v>
      </c>
      <c r="C533" s="158" t="s">
        <v>16866</v>
      </c>
      <c r="D533" s="158" t="s">
        <v>5</v>
      </c>
      <c r="E533" s="157"/>
      <c r="F533" s="157"/>
      <c r="G533" s="164" t="s">
        <v>15951</v>
      </c>
      <c r="H533" s="162"/>
      <c r="I533" s="168"/>
    </row>
    <row r="534" ht="15.0" customHeight="1">
      <c r="A534" s="101" t="s">
        <v>1214</v>
      </c>
      <c r="B534" s="96" t="str">
        <f>VLOOKUP(A534,company_data!$A$2:$H$2051,8,FALSE)</f>
        <v>https://www.aon.com</v>
      </c>
      <c r="C534" s="158" t="s">
        <v>16867</v>
      </c>
      <c r="D534" s="158" t="s">
        <v>5</v>
      </c>
      <c r="E534" s="157"/>
      <c r="F534" s="157"/>
      <c r="G534" s="164" t="s">
        <v>15951</v>
      </c>
      <c r="H534" s="162"/>
      <c r="I534" s="168"/>
    </row>
    <row r="535" ht="15.0" customHeight="1">
      <c r="A535" s="101" t="s">
        <v>1214</v>
      </c>
      <c r="B535" s="96" t="str">
        <f>VLOOKUP(A535,company_data!$A$2:$H$2051,8,FALSE)</f>
        <v>https://www.aon.com</v>
      </c>
      <c r="C535" s="158" t="s">
        <v>15850</v>
      </c>
      <c r="D535" s="158" t="s">
        <v>5</v>
      </c>
      <c r="E535" s="157"/>
      <c r="F535" s="157"/>
      <c r="G535" s="164" t="s">
        <v>15951</v>
      </c>
      <c r="H535" s="162"/>
      <c r="I535" s="168"/>
    </row>
    <row r="536" ht="15.0" customHeight="1">
      <c r="A536" s="101" t="s">
        <v>1214</v>
      </c>
      <c r="B536" s="96" t="str">
        <f>VLOOKUP(A536,company_data!$A$2:$H$2051,8,FALSE)</f>
        <v>https://www.aon.com</v>
      </c>
      <c r="C536" s="171" t="s">
        <v>16868</v>
      </c>
      <c r="D536" s="172" t="s">
        <v>5</v>
      </c>
      <c r="E536" s="172"/>
      <c r="F536" s="172"/>
      <c r="G536" s="164" t="s">
        <v>15951</v>
      </c>
      <c r="H536" s="162"/>
      <c r="I536" s="174" t="s">
        <v>16869</v>
      </c>
    </row>
    <row r="537" ht="15.0" customHeight="1">
      <c r="A537" s="101" t="s">
        <v>1008</v>
      </c>
      <c r="B537" s="96" t="str">
        <f>VLOOKUP(A537,company_data!$A$2:$H$2051,8,FALSE)</f>
        <v>https://www.apcon.com/</v>
      </c>
      <c r="C537" s="158" t="s">
        <v>16870</v>
      </c>
      <c r="D537" s="158" t="s">
        <v>10</v>
      </c>
      <c r="E537" s="158" t="s">
        <v>16871</v>
      </c>
      <c r="F537" s="157"/>
      <c r="G537" s="175" t="s">
        <v>15951</v>
      </c>
      <c r="H537" s="162" t="s">
        <v>16872</v>
      </c>
      <c r="I537" s="168"/>
    </row>
    <row r="538" ht="15.0" customHeight="1">
      <c r="A538" s="101" t="s">
        <v>1008</v>
      </c>
      <c r="B538" s="96" t="str">
        <f>VLOOKUP(A538,company_data!$A$2:$H$2051,8,FALSE)</f>
        <v>https://www.apcon.com/</v>
      </c>
      <c r="C538" s="157" t="s">
        <v>16873</v>
      </c>
      <c r="D538" s="158" t="s">
        <v>10</v>
      </c>
      <c r="E538" s="158" t="s">
        <v>16871</v>
      </c>
      <c r="F538" s="157"/>
      <c r="G538" s="175" t="s">
        <v>15951</v>
      </c>
      <c r="H538" s="162" t="s">
        <v>16874</v>
      </c>
      <c r="I538" s="168"/>
    </row>
    <row r="539" ht="15.0" customHeight="1">
      <c r="A539" s="101" t="s">
        <v>1008</v>
      </c>
      <c r="B539" s="96" t="str">
        <f>VLOOKUP(A539,company_data!$A$2:$H$2051,8,FALSE)</f>
        <v>https://www.apcon.com/</v>
      </c>
      <c r="C539" s="158" t="s">
        <v>16875</v>
      </c>
      <c r="D539" s="158" t="s">
        <v>10</v>
      </c>
      <c r="E539" s="158" t="s">
        <v>16871</v>
      </c>
      <c r="F539" s="157"/>
      <c r="G539" s="175" t="s">
        <v>15951</v>
      </c>
      <c r="H539" s="162" t="s">
        <v>16876</v>
      </c>
      <c r="I539" s="168"/>
    </row>
    <row r="540" ht="15.0" customHeight="1">
      <c r="A540" s="101" t="s">
        <v>1008</v>
      </c>
      <c r="B540" s="96" t="str">
        <f>VLOOKUP(A540,company_data!$A$2:$H$2051,8,FALSE)</f>
        <v>https://www.apcon.com/</v>
      </c>
      <c r="C540" s="157" t="s">
        <v>16877</v>
      </c>
      <c r="D540" s="158" t="s">
        <v>10</v>
      </c>
      <c r="E540" s="158" t="s">
        <v>16871</v>
      </c>
      <c r="F540" s="157"/>
      <c r="G540" s="175" t="s">
        <v>15951</v>
      </c>
      <c r="H540" s="162" t="s">
        <v>16878</v>
      </c>
      <c r="I540" s="168"/>
    </row>
    <row r="541" ht="15.0" customHeight="1">
      <c r="A541" s="101" t="s">
        <v>1008</v>
      </c>
      <c r="B541" s="96" t="str">
        <f>VLOOKUP(A541,company_data!$A$2:$H$2051,8,FALSE)</f>
        <v>https://www.apcon.com/</v>
      </c>
      <c r="C541" s="157" t="s">
        <v>16879</v>
      </c>
      <c r="D541" s="158" t="s">
        <v>10</v>
      </c>
      <c r="E541" s="158" t="s">
        <v>16871</v>
      </c>
      <c r="F541" s="157"/>
      <c r="G541" s="175" t="s">
        <v>15951</v>
      </c>
      <c r="H541" s="162" t="s">
        <v>16880</v>
      </c>
      <c r="I541" s="168"/>
    </row>
    <row r="542" ht="15.0" customHeight="1">
      <c r="A542" s="101" t="s">
        <v>1008</v>
      </c>
      <c r="B542" s="96" t="str">
        <f>VLOOKUP(A542,company_data!$A$2:$H$2051,8,FALSE)</f>
        <v>https://www.apcon.com/</v>
      </c>
      <c r="C542" s="158" t="s">
        <v>16881</v>
      </c>
      <c r="D542" s="158" t="s">
        <v>10</v>
      </c>
      <c r="E542" s="158" t="s">
        <v>16871</v>
      </c>
      <c r="F542" s="158" t="s">
        <v>16882</v>
      </c>
      <c r="G542" s="175" t="s">
        <v>15951</v>
      </c>
      <c r="H542" s="162" t="s">
        <v>16883</v>
      </c>
      <c r="I542" s="168"/>
    </row>
    <row r="543" ht="15.0" customHeight="1">
      <c r="A543" s="101" t="s">
        <v>1008</v>
      </c>
      <c r="B543" s="96" t="str">
        <f>VLOOKUP(A543,company_data!$A$2:$H$2051,8,FALSE)</f>
        <v>https://www.apcon.com/</v>
      </c>
      <c r="C543" s="157" t="s">
        <v>16884</v>
      </c>
      <c r="D543" s="158" t="s">
        <v>10</v>
      </c>
      <c r="E543" s="158" t="s">
        <v>16885</v>
      </c>
      <c r="F543" s="157"/>
      <c r="G543" s="175" t="s">
        <v>15951</v>
      </c>
      <c r="H543" s="162" t="s">
        <v>16886</v>
      </c>
      <c r="I543" s="168"/>
    </row>
    <row r="544" ht="15.0" customHeight="1">
      <c r="A544" s="101" t="s">
        <v>1008</v>
      </c>
      <c r="B544" s="96" t="str">
        <f>VLOOKUP(A544,company_data!$A$2:$H$2051,8,FALSE)</f>
        <v>https://www.apcon.com/</v>
      </c>
      <c r="C544" s="157" t="s">
        <v>16887</v>
      </c>
      <c r="D544" s="158" t="s">
        <v>10</v>
      </c>
      <c r="E544" s="158" t="s">
        <v>16885</v>
      </c>
      <c r="F544" s="158" t="s">
        <v>16888</v>
      </c>
      <c r="G544" s="175" t="s">
        <v>15951</v>
      </c>
      <c r="H544" s="162" t="s">
        <v>16889</v>
      </c>
      <c r="I544" s="168"/>
    </row>
    <row r="545" ht="15.0" customHeight="1">
      <c r="A545" s="101" t="s">
        <v>1008</v>
      </c>
      <c r="B545" s="96" t="str">
        <f>VLOOKUP(A545,company_data!$A$2:$H$2051,8,FALSE)</f>
        <v>https://www.apcon.com/</v>
      </c>
      <c r="C545" s="158" t="s">
        <v>16890</v>
      </c>
      <c r="D545" s="158" t="s">
        <v>10</v>
      </c>
      <c r="E545" s="158" t="s">
        <v>16885</v>
      </c>
      <c r="F545" s="157"/>
      <c r="G545" s="175" t="s">
        <v>15951</v>
      </c>
      <c r="H545" s="162" t="s">
        <v>16891</v>
      </c>
      <c r="I545" s="168"/>
    </row>
    <row r="546" ht="15.0" customHeight="1">
      <c r="A546" s="101" t="s">
        <v>1027</v>
      </c>
      <c r="B546" s="96" t="str">
        <f>VLOOKUP(A546,company_data!$A$2:$H$2051,8,FALSE)</f>
        <v>https://www.apozy.com/</v>
      </c>
      <c r="C546" s="157" t="s">
        <v>16892</v>
      </c>
      <c r="D546" s="158" t="s">
        <v>49</v>
      </c>
      <c r="E546" s="158" t="s">
        <v>16893</v>
      </c>
      <c r="F546" s="157"/>
      <c r="G546" s="159"/>
      <c r="H546" s="162" t="s">
        <v>16894</v>
      </c>
      <c r="I546" s="168"/>
    </row>
    <row r="547" ht="15.0" customHeight="1">
      <c r="A547" s="101" t="s">
        <v>1034</v>
      </c>
      <c r="B547" s="96" t="str">
        <f>VLOOKUP(A547,company_data!$A$2:$H$2051,8,FALSE)</f>
        <v>www.appcurity.com</v>
      </c>
      <c r="C547" s="157" t="s">
        <v>16895</v>
      </c>
      <c r="D547" s="158" t="s">
        <v>8</v>
      </c>
      <c r="E547" s="158"/>
      <c r="F547" s="157"/>
      <c r="G547" s="159"/>
      <c r="H547" s="162" t="s">
        <v>16896</v>
      </c>
      <c r="I547" s="168"/>
    </row>
    <row r="548" ht="15.0" customHeight="1">
      <c r="A548" s="101" t="s">
        <v>1040</v>
      </c>
      <c r="B548" s="96" t="str">
        <f>VLOOKUP(A548,company_data!$A$2:$H$2051,8,FALSE)</f>
        <v>www.appdome.com</v>
      </c>
      <c r="C548" s="158" t="s">
        <v>16897</v>
      </c>
      <c r="D548" s="158" t="s">
        <v>20</v>
      </c>
      <c r="E548" s="158" t="s">
        <v>16898</v>
      </c>
      <c r="G548" s="159"/>
      <c r="H548" s="162" t="s">
        <v>16899</v>
      </c>
      <c r="I548" s="168"/>
    </row>
    <row r="549" ht="15.0" customHeight="1">
      <c r="A549" s="101" t="s">
        <v>1040</v>
      </c>
      <c r="B549" s="96" t="str">
        <f>VLOOKUP(A549,company_data!$A$2:$H$2051,8,FALSE)</f>
        <v>www.appdome.com</v>
      </c>
      <c r="C549" s="158" t="s">
        <v>16900</v>
      </c>
      <c r="D549" s="158" t="s">
        <v>20</v>
      </c>
      <c r="E549" s="158" t="s">
        <v>15892</v>
      </c>
      <c r="F549" s="157"/>
      <c r="G549" s="159"/>
      <c r="H549" s="162"/>
      <c r="I549" s="168"/>
    </row>
    <row r="550" ht="15.0" customHeight="1">
      <c r="A550" s="101" t="s">
        <v>1040</v>
      </c>
      <c r="B550" s="96" t="str">
        <f>VLOOKUP(A550,company_data!$A$2:$H$2051,8,FALSE)</f>
        <v>www.appdome.com</v>
      </c>
      <c r="C550" s="157" t="s">
        <v>16901</v>
      </c>
      <c r="D550" s="158" t="s">
        <v>20</v>
      </c>
      <c r="E550" s="158" t="s">
        <v>15892</v>
      </c>
      <c r="F550" s="157"/>
      <c r="G550" s="159"/>
      <c r="H550" s="162" t="s">
        <v>16902</v>
      </c>
      <c r="I550" s="168"/>
    </row>
    <row r="551" ht="15.0" customHeight="1">
      <c r="A551" s="101" t="s">
        <v>1040</v>
      </c>
      <c r="B551" s="96" t="str">
        <f>VLOOKUP(A551,company_data!$A$2:$H$2051,8,FALSE)</f>
        <v>www.appdome.com</v>
      </c>
      <c r="C551" s="158" t="s">
        <v>16903</v>
      </c>
      <c r="D551" s="158" t="s">
        <v>6</v>
      </c>
      <c r="E551" s="158" t="s">
        <v>16904</v>
      </c>
      <c r="F551" s="157"/>
      <c r="G551" s="159"/>
      <c r="H551" s="162"/>
      <c r="I551" s="168"/>
    </row>
    <row r="552" ht="15.0" customHeight="1">
      <c r="A552" s="101" t="s">
        <v>1050</v>
      </c>
      <c r="B552" s="96" t="str">
        <f>VLOOKUP(A552,company_data!$A$2:$H$2051,8,FALSE)</f>
        <v>https://www.appgate.com/</v>
      </c>
      <c r="C552" s="176" t="s">
        <v>16905</v>
      </c>
      <c r="D552" s="158" t="s">
        <v>6</v>
      </c>
      <c r="E552" s="158" t="s">
        <v>16476</v>
      </c>
      <c r="F552" s="157"/>
      <c r="G552" s="159"/>
      <c r="H552" s="162"/>
      <c r="I552" s="168"/>
    </row>
    <row r="553" ht="15.0" customHeight="1">
      <c r="A553" s="101" t="s">
        <v>1050</v>
      </c>
      <c r="B553" s="96" t="str">
        <f>VLOOKUP(A553,company_data!$A$2:$H$2051,8,FALSE)</f>
        <v>https://www.appgate.com/</v>
      </c>
      <c r="C553" s="158" t="s">
        <v>16906</v>
      </c>
      <c r="D553" s="158" t="s">
        <v>5</v>
      </c>
      <c r="E553" s="158" t="s">
        <v>15851</v>
      </c>
      <c r="F553" s="157"/>
      <c r="G553" s="159"/>
      <c r="H553" s="162"/>
      <c r="I553" s="168"/>
    </row>
    <row r="554" ht="15.0" customHeight="1">
      <c r="A554" s="101" t="s">
        <v>1050</v>
      </c>
      <c r="B554" s="96" t="str">
        <f>VLOOKUP(A554,company_data!$A$2:$H$2051,8,FALSE)</f>
        <v>https://www.appgate.com/</v>
      </c>
      <c r="C554" s="176" t="s">
        <v>16907</v>
      </c>
      <c r="D554" s="158" t="s">
        <v>5</v>
      </c>
      <c r="E554" s="158" t="s">
        <v>16186</v>
      </c>
      <c r="F554" s="157"/>
      <c r="G554" s="159"/>
      <c r="H554" s="162" t="s">
        <v>16908</v>
      </c>
      <c r="I554" s="168"/>
    </row>
    <row r="555" ht="15.0" customHeight="1">
      <c r="A555" s="101" t="s">
        <v>1050</v>
      </c>
      <c r="B555" s="96" t="str">
        <f>VLOOKUP(A555,company_data!$A$2:$H$2051,8,FALSE)</f>
        <v>https://www.appgate.com/</v>
      </c>
      <c r="C555" s="176" t="s">
        <v>16909</v>
      </c>
      <c r="D555" s="158" t="s">
        <v>7</v>
      </c>
      <c r="E555" s="158" t="s">
        <v>16910</v>
      </c>
      <c r="F555" s="157"/>
      <c r="G555" s="159"/>
      <c r="H555" s="162" t="s">
        <v>16911</v>
      </c>
      <c r="I555" s="168"/>
    </row>
    <row r="556" ht="15.0" customHeight="1">
      <c r="A556" s="101" t="s">
        <v>1050</v>
      </c>
      <c r="B556" s="96" t="str">
        <f>VLOOKUP(A556,company_data!$A$2:$H$2051,8,FALSE)</f>
        <v>https://www.appgate.com/</v>
      </c>
      <c r="C556" s="158" t="s">
        <v>16912</v>
      </c>
      <c r="D556" s="158" t="s">
        <v>58</v>
      </c>
      <c r="E556" s="158"/>
      <c r="F556" s="157"/>
      <c r="G556" s="159"/>
      <c r="H556" s="162"/>
      <c r="I556" s="168"/>
    </row>
    <row r="557" ht="15.0" customHeight="1">
      <c r="A557" s="101" t="s">
        <v>1050</v>
      </c>
      <c r="B557" s="96" t="str">
        <f>VLOOKUP(A557,company_data!$A$2:$H$2051,8,FALSE)</f>
        <v>https://www.appgate.com/</v>
      </c>
      <c r="C557" s="176" t="s">
        <v>16913</v>
      </c>
      <c r="D557" s="158" t="s">
        <v>34</v>
      </c>
      <c r="E557" s="158"/>
      <c r="F557" s="157"/>
      <c r="G557" s="159"/>
      <c r="H557" s="162" t="s">
        <v>16914</v>
      </c>
      <c r="I557" s="168"/>
    </row>
    <row r="558" ht="15.0" customHeight="1">
      <c r="A558" s="101" t="s">
        <v>1061</v>
      </c>
      <c r="B558" s="96" t="str">
        <f>VLOOKUP(A558,company_data!$A$2:$H$2051,8,FALSE)</f>
        <v>https://www.appguard.us/</v>
      </c>
      <c r="C558" s="157" t="s">
        <v>16915</v>
      </c>
      <c r="D558" s="158" t="s">
        <v>9</v>
      </c>
      <c r="E558" s="158" t="s">
        <v>16916</v>
      </c>
      <c r="F558" s="157"/>
      <c r="G558" s="159"/>
      <c r="H558" s="162" t="s">
        <v>16917</v>
      </c>
      <c r="I558" s="168"/>
    </row>
    <row r="559" ht="15.0" customHeight="1">
      <c r="A559" s="101" t="s">
        <v>1061</v>
      </c>
      <c r="B559" s="96" t="str">
        <f>VLOOKUP(A559,company_data!$A$2:$H$2051,8,FALSE)</f>
        <v>https://www.appguard.us/</v>
      </c>
      <c r="C559" s="157" t="s">
        <v>16918</v>
      </c>
      <c r="D559" s="158" t="s">
        <v>9</v>
      </c>
      <c r="E559" s="158" t="s">
        <v>16919</v>
      </c>
      <c r="F559" s="101"/>
      <c r="G559" s="159"/>
      <c r="H559" s="161" t="s">
        <v>16920</v>
      </c>
      <c r="I559" s="168"/>
    </row>
    <row r="560" ht="15.0" customHeight="1">
      <c r="A560" s="101" t="s">
        <v>1061</v>
      </c>
      <c r="B560" s="96" t="str">
        <f>VLOOKUP(A560,company_data!$A$2:$H$2051,8,FALSE)</f>
        <v>https://www.appguard.us/</v>
      </c>
      <c r="C560" s="157" t="s">
        <v>16921</v>
      </c>
      <c r="D560" s="158" t="s">
        <v>9</v>
      </c>
      <c r="E560" s="158" t="s">
        <v>16919</v>
      </c>
      <c r="F560" s="101"/>
      <c r="G560" s="159"/>
      <c r="H560" s="162" t="s">
        <v>16922</v>
      </c>
      <c r="I560" s="168"/>
    </row>
    <row r="561" ht="15.0" customHeight="1">
      <c r="A561" s="101" t="s">
        <v>1061</v>
      </c>
      <c r="B561" s="96" t="str">
        <f>VLOOKUP(A561,company_data!$A$2:$H$2051,8,FALSE)</f>
        <v>https://www.appguard.us/</v>
      </c>
      <c r="C561" s="157" t="s">
        <v>16923</v>
      </c>
      <c r="D561" s="158" t="s">
        <v>9</v>
      </c>
      <c r="E561" s="158" t="s">
        <v>16919</v>
      </c>
      <c r="F561" s="158" t="s">
        <v>34</v>
      </c>
      <c r="G561" s="159"/>
      <c r="H561" s="162" t="s">
        <v>16924</v>
      </c>
      <c r="I561" s="168"/>
    </row>
    <row r="562" ht="15.0" customHeight="1">
      <c r="A562" s="101" t="s">
        <v>1061</v>
      </c>
      <c r="B562" s="96" t="str">
        <f>VLOOKUP(A562,company_data!$A$2:$H$2051,8,FALSE)</f>
        <v>https://www.appguard.us/</v>
      </c>
      <c r="C562" s="157" t="s">
        <v>16925</v>
      </c>
      <c r="D562" s="158" t="s">
        <v>25</v>
      </c>
      <c r="E562" s="158" t="s">
        <v>16039</v>
      </c>
      <c r="F562" s="157"/>
      <c r="G562" s="159"/>
      <c r="H562" s="162" t="s">
        <v>16926</v>
      </c>
      <c r="I562" s="168"/>
    </row>
    <row r="563" ht="15.0" customHeight="1">
      <c r="A563" s="101" t="s">
        <v>1071</v>
      </c>
      <c r="B563" s="96" t="str">
        <f>VLOOKUP(A563,company_data!$A$2:$H$2051,8,FALSE)</f>
        <v>https://www.appknox.com/</v>
      </c>
      <c r="C563" s="157" t="s">
        <v>16927</v>
      </c>
      <c r="D563" s="157" t="s">
        <v>5</v>
      </c>
      <c r="E563" s="157" t="s">
        <v>15850</v>
      </c>
      <c r="F563" s="157"/>
      <c r="G563" s="159"/>
      <c r="H563" s="166" t="s">
        <v>16928</v>
      </c>
      <c r="I563" s="168"/>
    </row>
    <row r="564" ht="15.0" customHeight="1">
      <c r="A564" s="101" t="s">
        <v>1071</v>
      </c>
      <c r="B564" s="96" t="str">
        <f>VLOOKUP(A564,company_data!$A$2:$H$2051,8,FALSE)</f>
        <v>https://www.appknox.com/</v>
      </c>
      <c r="C564" s="157" t="s">
        <v>16929</v>
      </c>
      <c r="D564" s="157" t="s">
        <v>5</v>
      </c>
      <c r="E564" s="157" t="s">
        <v>16162</v>
      </c>
      <c r="F564" s="157"/>
      <c r="G564" s="159"/>
      <c r="H564" s="162" t="s">
        <v>16930</v>
      </c>
      <c r="I564" s="168"/>
    </row>
    <row r="565" ht="15.0" customHeight="1">
      <c r="A565" s="101" t="s">
        <v>1091</v>
      </c>
      <c r="B565" s="96" t="str">
        <f>VLOOKUP(A565,company_data!$A$2:$H$2051,8,FALSE)</f>
        <v>www.applicure.com
</v>
      </c>
      <c r="C565" s="157" t="s">
        <v>16931</v>
      </c>
      <c r="D565" s="158" t="s">
        <v>8</v>
      </c>
      <c r="E565" s="158" t="s">
        <v>16480</v>
      </c>
      <c r="F565" s="157"/>
      <c r="G565" s="159"/>
      <c r="H565" s="162" t="s">
        <v>16932</v>
      </c>
      <c r="I565" s="161"/>
    </row>
    <row r="566" ht="15.0" customHeight="1">
      <c r="A566" s="101" t="s">
        <v>1091</v>
      </c>
      <c r="B566" s="96" t="str">
        <f>VLOOKUP(A566,company_data!$A$2:$H$2051,8,FALSE)</f>
        <v>www.applicure.com
</v>
      </c>
      <c r="C566" s="157" t="s">
        <v>16933</v>
      </c>
      <c r="D566" s="158" t="s">
        <v>8</v>
      </c>
      <c r="E566" s="158" t="s">
        <v>16934</v>
      </c>
      <c r="F566" s="157"/>
      <c r="G566" s="159"/>
      <c r="H566" s="162" t="s">
        <v>16935</v>
      </c>
      <c r="I566" s="161"/>
    </row>
    <row r="567" ht="15.0" customHeight="1">
      <c r="A567" s="101" t="s">
        <v>4392</v>
      </c>
      <c r="B567" s="96" t="str">
        <f>VLOOKUP(A567,company_data!$A$2:$H$2051,8,FALSE)</f>
        <v>https://realtimeacs.com/</v>
      </c>
      <c r="C567" s="158" t="s">
        <v>16936</v>
      </c>
      <c r="D567" s="158" t="s">
        <v>5</v>
      </c>
      <c r="E567" s="158" t="s">
        <v>16937</v>
      </c>
      <c r="F567" s="157"/>
      <c r="G567" s="159"/>
      <c r="H567" s="167" t="s">
        <v>16938</v>
      </c>
      <c r="I567" s="161"/>
    </row>
    <row r="568" ht="15.0" customHeight="1">
      <c r="A568" s="101" t="s">
        <v>1102</v>
      </c>
      <c r="B568" s="96" t="str">
        <f>VLOOKUP(A568,company_data!$A$2:$H$2051,8,FALSE)</f>
        <v>https://www.appliedmagnetics.com/</v>
      </c>
      <c r="C568" s="157" t="s">
        <v>16939</v>
      </c>
      <c r="D568" s="158" t="s">
        <v>12</v>
      </c>
      <c r="E568" s="158" t="s">
        <v>16940</v>
      </c>
      <c r="F568" s="157"/>
      <c r="G568" s="159"/>
      <c r="H568" s="162" t="s">
        <v>16941</v>
      </c>
      <c r="I568" s="168"/>
    </row>
    <row r="569" ht="15.0" customHeight="1">
      <c r="A569" s="101" t="s">
        <v>1102</v>
      </c>
      <c r="B569" s="96" t="str">
        <f>VLOOKUP(A569,company_data!$A$2:$H$2051,8,FALSE)</f>
        <v>https://www.appliedmagnetics.com/</v>
      </c>
      <c r="C569" s="157" t="s">
        <v>16942</v>
      </c>
      <c r="D569" s="158" t="s">
        <v>12</v>
      </c>
      <c r="E569" s="158" t="s">
        <v>16940</v>
      </c>
      <c r="F569" s="157"/>
      <c r="G569" s="159"/>
      <c r="H569" s="162" t="s">
        <v>16943</v>
      </c>
      <c r="I569" s="168"/>
    </row>
    <row r="570" ht="15.0" customHeight="1">
      <c r="A570" s="101" t="s">
        <v>1102</v>
      </c>
      <c r="B570" s="96" t="str">
        <f>VLOOKUP(A570,company_data!$A$2:$H$2051,8,FALSE)</f>
        <v>https://www.appliedmagnetics.com/</v>
      </c>
      <c r="C570" s="157" t="s">
        <v>16944</v>
      </c>
      <c r="D570" s="158" t="s">
        <v>12</v>
      </c>
      <c r="E570" s="158" t="s">
        <v>16940</v>
      </c>
      <c r="F570" s="157"/>
      <c r="G570" s="159"/>
      <c r="H570" s="162" t="s">
        <v>16945</v>
      </c>
      <c r="I570" s="168"/>
    </row>
    <row r="571" ht="15.0" customHeight="1">
      <c r="A571" s="101" t="s">
        <v>1102</v>
      </c>
      <c r="B571" s="96" t="str">
        <f>VLOOKUP(A571,company_data!$A$2:$H$2051,8,FALSE)</f>
        <v>https://www.appliedmagnetics.com/</v>
      </c>
      <c r="C571" s="158" t="s">
        <v>16946</v>
      </c>
      <c r="D571" s="158" t="s">
        <v>12</v>
      </c>
      <c r="E571" s="158" t="s">
        <v>16940</v>
      </c>
      <c r="F571" s="157"/>
      <c r="G571" s="159"/>
      <c r="H571" s="162" t="s">
        <v>16947</v>
      </c>
      <c r="I571" s="168"/>
    </row>
    <row r="572" ht="15.0" customHeight="1">
      <c r="A572" s="101" t="s">
        <v>1102</v>
      </c>
      <c r="B572" s="96" t="str">
        <f>VLOOKUP(A572,company_data!$A$2:$H$2051,8,FALSE)</f>
        <v>https://www.appliedmagnetics.com/</v>
      </c>
      <c r="C572" s="158" t="s">
        <v>16948</v>
      </c>
      <c r="D572" s="158" t="s">
        <v>12</v>
      </c>
      <c r="E572" s="158" t="s">
        <v>16940</v>
      </c>
      <c r="F572" s="157"/>
      <c r="G572" s="159"/>
      <c r="H572" s="162" t="s">
        <v>16949</v>
      </c>
      <c r="I572" s="168"/>
    </row>
    <row r="573" ht="15.0" customHeight="1">
      <c r="A573" s="101" t="s">
        <v>1102</v>
      </c>
      <c r="B573" s="96" t="str">
        <f>VLOOKUP(A573,company_data!$A$2:$H$2051,8,FALSE)</f>
        <v>https://www.appliedmagnetics.com/</v>
      </c>
      <c r="C573" s="157" t="s">
        <v>16950</v>
      </c>
      <c r="D573" s="158" t="s">
        <v>12</v>
      </c>
      <c r="E573" s="158" t="s">
        <v>16940</v>
      </c>
      <c r="F573" s="157"/>
      <c r="G573" s="159"/>
      <c r="H573" s="162" t="s">
        <v>16951</v>
      </c>
      <c r="I573" s="168"/>
    </row>
    <row r="574" ht="15.0" customHeight="1">
      <c r="A574" s="101" t="s">
        <v>1108</v>
      </c>
      <c r="B574" s="96" t="str">
        <f>VLOOKUP(A574,company_data!$A$2:$H$2051,8,FALSE)</f>
        <v>https://applied-risk.com/</v>
      </c>
      <c r="C574" s="158" t="s">
        <v>16952</v>
      </c>
      <c r="D574" s="158" t="s">
        <v>5</v>
      </c>
      <c r="E574" s="158" t="s">
        <v>16953</v>
      </c>
      <c r="F574" s="157"/>
      <c r="G574" s="159"/>
      <c r="H574" s="162"/>
      <c r="I574" s="168"/>
    </row>
    <row r="575" ht="15.0" customHeight="1">
      <c r="A575" s="101" t="s">
        <v>1108</v>
      </c>
      <c r="B575" s="96" t="str">
        <f>VLOOKUP(A575,company_data!$A$2:$H$2051,8,FALSE)</f>
        <v>https://applied-risk.com/</v>
      </c>
      <c r="C575" s="158" t="s">
        <v>16954</v>
      </c>
      <c r="D575" s="158" t="s">
        <v>5</v>
      </c>
      <c r="E575" s="158" t="s">
        <v>16955</v>
      </c>
      <c r="F575" s="157"/>
      <c r="G575" s="159"/>
      <c r="H575" s="162"/>
      <c r="I575" s="168"/>
    </row>
    <row r="576" ht="15.0" customHeight="1">
      <c r="A576" s="101" t="s">
        <v>1108</v>
      </c>
      <c r="B576" s="96" t="str">
        <f>VLOOKUP(A576,company_data!$A$2:$H$2051,8,FALSE)</f>
        <v>https://applied-risk.com/</v>
      </c>
      <c r="C576" s="158" t="s">
        <v>16956</v>
      </c>
      <c r="D576" s="158" t="s">
        <v>5</v>
      </c>
      <c r="E576" s="158" t="s">
        <v>14</v>
      </c>
      <c r="F576" s="157"/>
      <c r="G576" s="159"/>
      <c r="H576" s="162" t="s">
        <v>16957</v>
      </c>
      <c r="I576" s="168"/>
    </row>
    <row r="577" ht="15.0" customHeight="1">
      <c r="A577" s="101" t="s">
        <v>1108</v>
      </c>
      <c r="B577" s="96" t="str">
        <f>VLOOKUP(A577,company_data!$A$2:$H$2051,8,FALSE)</f>
        <v>https://applied-risk.com/</v>
      </c>
      <c r="C577" s="158" t="s">
        <v>16958</v>
      </c>
      <c r="D577" s="158" t="s">
        <v>5</v>
      </c>
      <c r="E577" s="158" t="s">
        <v>14</v>
      </c>
      <c r="F577" s="157"/>
      <c r="G577" s="159"/>
      <c r="H577" s="162"/>
      <c r="I577" s="168"/>
    </row>
    <row r="578" ht="15.0" customHeight="1">
      <c r="A578" s="101" t="s">
        <v>1108</v>
      </c>
      <c r="B578" s="96" t="str">
        <f>VLOOKUP(A578,company_data!$A$2:$H$2051,8,FALSE)</f>
        <v>https://applied-risk.com/</v>
      </c>
      <c r="C578" s="158" t="s">
        <v>16959</v>
      </c>
      <c r="D578" s="158" t="s">
        <v>5</v>
      </c>
      <c r="E578" s="158" t="s">
        <v>14</v>
      </c>
      <c r="F578" s="157"/>
      <c r="G578" s="159"/>
      <c r="H578" s="162"/>
      <c r="I578" s="168"/>
    </row>
    <row r="579" ht="15.0" customHeight="1">
      <c r="A579" s="101" t="s">
        <v>1108</v>
      </c>
      <c r="B579" s="96" t="str">
        <f>VLOOKUP(A579,company_data!$A$2:$H$2051,8,FALSE)</f>
        <v>https://applied-risk.com/</v>
      </c>
      <c r="C579" s="158" t="s">
        <v>16960</v>
      </c>
      <c r="D579" s="158" t="s">
        <v>5</v>
      </c>
      <c r="E579" s="158" t="s">
        <v>14</v>
      </c>
      <c r="F579" s="157"/>
      <c r="G579" s="159"/>
      <c r="H579" s="162"/>
      <c r="I579" s="168"/>
    </row>
    <row r="580" ht="15.0" customHeight="1">
      <c r="A580" s="101" t="s">
        <v>1108</v>
      </c>
      <c r="B580" s="96" t="str">
        <f>VLOOKUP(A580,company_data!$A$2:$H$2051,8,FALSE)</f>
        <v>https://applied-risk.com/</v>
      </c>
      <c r="C580" s="158" t="s">
        <v>16961</v>
      </c>
      <c r="D580" s="158" t="s">
        <v>5</v>
      </c>
      <c r="E580" s="158" t="s">
        <v>14</v>
      </c>
      <c r="F580" s="157"/>
      <c r="G580" s="159"/>
      <c r="H580" s="162"/>
      <c r="I580" s="168"/>
    </row>
    <row r="581" ht="15.0" customHeight="1">
      <c r="A581" s="101" t="s">
        <v>1108</v>
      </c>
      <c r="B581" s="96" t="str">
        <f>VLOOKUP(A581,company_data!$A$2:$H$2051,8,FALSE)</f>
        <v>https://applied-risk.com/</v>
      </c>
      <c r="C581" s="158" t="s">
        <v>16962</v>
      </c>
      <c r="D581" s="158" t="s">
        <v>5</v>
      </c>
      <c r="E581" s="158" t="s">
        <v>14</v>
      </c>
      <c r="F581" s="157"/>
      <c r="G581" s="159"/>
      <c r="H581" s="162"/>
      <c r="I581" s="168"/>
    </row>
    <row r="582" ht="15.0" customHeight="1">
      <c r="A582" s="101" t="s">
        <v>1108</v>
      </c>
      <c r="B582" s="96" t="str">
        <f>VLOOKUP(A582,company_data!$A$2:$H$2051,8,FALSE)</f>
        <v>https://applied-risk.com/</v>
      </c>
      <c r="C582" s="158" t="s">
        <v>16963</v>
      </c>
      <c r="D582" s="158" t="s">
        <v>5</v>
      </c>
      <c r="E582" s="158" t="s">
        <v>14</v>
      </c>
      <c r="F582" s="157"/>
      <c r="G582" s="159"/>
      <c r="H582" s="162"/>
      <c r="I582" s="168"/>
    </row>
    <row r="583" ht="15.0" customHeight="1">
      <c r="A583" s="101" t="s">
        <v>1108</v>
      </c>
      <c r="B583" s="96" t="str">
        <f>VLOOKUP(A583,company_data!$A$2:$H$2051,8,FALSE)</f>
        <v>https://applied-risk.com/</v>
      </c>
      <c r="C583" s="158" t="s">
        <v>16964</v>
      </c>
      <c r="D583" s="158" t="s">
        <v>5</v>
      </c>
      <c r="E583" s="158" t="s">
        <v>14</v>
      </c>
      <c r="F583" s="157"/>
      <c r="G583" s="159"/>
      <c r="H583" s="162"/>
      <c r="I583" s="168"/>
    </row>
    <row r="584" ht="15.0" customHeight="1">
      <c r="A584" s="101" t="s">
        <v>1108</v>
      </c>
      <c r="B584" s="96" t="str">
        <f>VLOOKUP(A584,company_data!$A$2:$H$2051,8,FALSE)</f>
        <v>https://applied-risk.com/</v>
      </c>
      <c r="C584" s="158" t="s">
        <v>16965</v>
      </c>
      <c r="D584" s="158" t="s">
        <v>5</v>
      </c>
      <c r="E584" s="158" t="s">
        <v>16</v>
      </c>
      <c r="F584" s="157"/>
      <c r="G584" s="159"/>
      <c r="H584" s="162"/>
      <c r="I584" s="168"/>
    </row>
    <row r="585" ht="15.0" customHeight="1">
      <c r="A585" s="101" t="s">
        <v>1108</v>
      </c>
      <c r="B585" s="96" t="str">
        <f>VLOOKUP(A585,company_data!$A$2:$H$2051,8,FALSE)</f>
        <v>https://applied-risk.com/</v>
      </c>
      <c r="C585" s="158" t="s">
        <v>16966</v>
      </c>
      <c r="D585" s="158" t="s">
        <v>5</v>
      </c>
      <c r="E585" s="158" t="s">
        <v>15917</v>
      </c>
      <c r="F585" s="157"/>
      <c r="G585" s="159"/>
      <c r="H585" s="162" t="s">
        <v>16967</v>
      </c>
      <c r="I585" s="168"/>
    </row>
    <row r="586" ht="15.0" customHeight="1">
      <c r="A586" s="101" t="s">
        <v>1108</v>
      </c>
      <c r="B586" s="96" t="str">
        <f>VLOOKUP(A586,company_data!$A$2:$H$2051,8,FALSE)</f>
        <v>https://applied-risk.com/</v>
      </c>
      <c r="C586" s="158" t="s">
        <v>16968</v>
      </c>
      <c r="D586" s="158" t="s">
        <v>5</v>
      </c>
      <c r="E586" s="158" t="s">
        <v>16969</v>
      </c>
      <c r="F586" s="157"/>
      <c r="G586" s="159"/>
      <c r="H586" s="162"/>
      <c r="I586" s="168"/>
    </row>
    <row r="587" ht="15.0" customHeight="1">
      <c r="A587" s="101" t="s">
        <v>1108</v>
      </c>
      <c r="B587" s="96" t="str">
        <f>VLOOKUP(A587,company_data!$A$2:$H$2051,8,FALSE)</f>
        <v>https://applied-risk.com/</v>
      </c>
      <c r="C587" s="158" t="s">
        <v>16970</v>
      </c>
      <c r="D587" s="158" t="s">
        <v>5</v>
      </c>
      <c r="E587" s="158" t="s">
        <v>16971</v>
      </c>
      <c r="F587" s="157"/>
      <c r="G587" s="159"/>
      <c r="H587" s="162" t="s">
        <v>16972</v>
      </c>
      <c r="I587" s="168"/>
    </row>
    <row r="588" ht="15.0" customHeight="1">
      <c r="A588" s="101" t="s">
        <v>1108</v>
      </c>
      <c r="B588" s="96" t="str">
        <f>VLOOKUP(A588,company_data!$A$2:$H$2051,8,FALSE)</f>
        <v>https://applied-risk.com/</v>
      </c>
      <c r="C588" s="158" t="s">
        <v>16973</v>
      </c>
      <c r="D588" s="158" t="s">
        <v>5</v>
      </c>
      <c r="E588" s="158" t="s">
        <v>15850</v>
      </c>
      <c r="F588" s="157"/>
      <c r="G588" s="159"/>
      <c r="H588" s="162" t="s">
        <v>16974</v>
      </c>
      <c r="I588" s="168"/>
    </row>
    <row r="589" ht="15.0" customHeight="1">
      <c r="A589" s="101" t="s">
        <v>1108</v>
      </c>
      <c r="B589" s="96" t="str">
        <f>VLOOKUP(A589,company_data!$A$2:$H$2051,8,FALSE)</f>
        <v>https://applied-risk.com/</v>
      </c>
      <c r="C589" s="158" t="s">
        <v>16975</v>
      </c>
      <c r="D589" s="158" t="s">
        <v>5</v>
      </c>
      <c r="E589" s="158" t="s">
        <v>16976</v>
      </c>
      <c r="F589" s="157"/>
      <c r="G589" s="159"/>
      <c r="H589" s="162"/>
      <c r="I589" s="168"/>
    </row>
    <row r="590" ht="15.0" customHeight="1">
      <c r="A590" s="101" t="s">
        <v>1108</v>
      </c>
      <c r="B590" s="96" t="str">
        <f>VLOOKUP(A590,company_data!$A$2:$H$2051,8,FALSE)</f>
        <v>https://applied-risk.com/</v>
      </c>
      <c r="C590" s="158" t="s">
        <v>16977</v>
      </c>
      <c r="D590" s="158" t="s">
        <v>5</v>
      </c>
      <c r="E590" s="158" t="s">
        <v>11</v>
      </c>
      <c r="F590" s="157"/>
      <c r="G590" s="159"/>
      <c r="H590" s="162" t="s">
        <v>16978</v>
      </c>
      <c r="I590" s="168"/>
    </row>
    <row r="591" ht="15.0" customHeight="1">
      <c r="A591" s="101" t="s">
        <v>1108</v>
      </c>
      <c r="B591" s="96" t="str">
        <f>VLOOKUP(A591,company_data!$A$2:$H$2051,8,FALSE)</f>
        <v>https://applied-risk.com/</v>
      </c>
      <c r="C591" s="158" t="s">
        <v>16979</v>
      </c>
      <c r="D591" s="158" t="s">
        <v>5</v>
      </c>
      <c r="E591" s="158" t="s">
        <v>11</v>
      </c>
      <c r="F591" s="157"/>
      <c r="G591" s="159"/>
      <c r="H591" s="162"/>
      <c r="I591" s="168"/>
    </row>
    <row r="592" ht="15.0" customHeight="1">
      <c r="A592" s="101" t="s">
        <v>1108</v>
      </c>
      <c r="B592" s="96" t="str">
        <f>VLOOKUP(A592,company_data!$A$2:$H$2051,8,FALSE)</f>
        <v>https://applied-risk.com/</v>
      </c>
      <c r="C592" s="158" t="s">
        <v>16980</v>
      </c>
      <c r="D592" s="158" t="s">
        <v>5</v>
      </c>
      <c r="E592" s="158" t="s">
        <v>11</v>
      </c>
      <c r="F592" s="157"/>
      <c r="G592" s="159"/>
      <c r="H592" s="162"/>
      <c r="I592" s="168"/>
    </row>
    <row r="593" ht="15.0" customHeight="1">
      <c r="A593" s="101" t="s">
        <v>1108</v>
      </c>
      <c r="B593" s="96" t="str">
        <f>VLOOKUP(A593,company_data!$A$2:$H$2051,8,FALSE)</f>
        <v>https://applied-risk.com/</v>
      </c>
      <c r="C593" s="158" t="s">
        <v>16981</v>
      </c>
      <c r="D593" s="158" t="s">
        <v>5</v>
      </c>
      <c r="E593" s="158" t="s">
        <v>11</v>
      </c>
      <c r="F593" s="157"/>
      <c r="G593" s="159"/>
      <c r="H593" s="162"/>
      <c r="I593" s="168"/>
    </row>
    <row r="594" ht="15.0" customHeight="1">
      <c r="A594" s="101" t="s">
        <v>1108</v>
      </c>
      <c r="B594" s="96" t="str">
        <f>VLOOKUP(A594,company_data!$A$2:$H$2051,8,FALSE)</f>
        <v>https://applied-risk.com/</v>
      </c>
      <c r="C594" s="158" t="s">
        <v>16982</v>
      </c>
      <c r="D594" s="158" t="s">
        <v>5</v>
      </c>
      <c r="E594" s="158" t="s">
        <v>11</v>
      </c>
      <c r="F594" s="157"/>
      <c r="G594" s="159"/>
      <c r="H594" s="162"/>
      <c r="I594" s="168"/>
    </row>
    <row r="595" ht="15.0" customHeight="1">
      <c r="A595" s="101" t="s">
        <v>1108</v>
      </c>
      <c r="B595" s="96" t="str">
        <f>VLOOKUP(A595,company_data!$A$2:$H$2051,8,FALSE)</f>
        <v>https://applied-risk.com/</v>
      </c>
      <c r="C595" s="158" t="s">
        <v>16983</v>
      </c>
      <c r="D595" s="158" t="s">
        <v>5</v>
      </c>
      <c r="E595" s="158" t="s">
        <v>11</v>
      </c>
      <c r="F595" s="157"/>
      <c r="G595" s="159"/>
      <c r="H595" s="162"/>
      <c r="I595" s="168"/>
    </row>
    <row r="596" ht="15.0" customHeight="1">
      <c r="A596" s="101" t="s">
        <v>1108</v>
      </c>
      <c r="B596" s="96" t="str">
        <f>VLOOKUP(A596,company_data!$A$2:$H$2051,8,FALSE)</f>
        <v>https://applied-risk.com/</v>
      </c>
      <c r="C596" s="158" t="s">
        <v>16984</v>
      </c>
      <c r="D596" s="158" t="s">
        <v>5</v>
      </c>
      <c r="E596" s="158" t="s">
        <v>11</v>
      </c>
      <c r="F596" s="157"/>
      <c r="G596" s="159"/>
      <c r="H596" s="162"/>
      <c r="I596" s="168"/>
    </row>
    <row r="597" ht="15.0" customHeight="1">
      <c r="A597" s="101" t="s">
        <v>1116</v>
      </c>
      <c r="B597" s="96" t="str">
        <f>VLOOKUP(A597,company_data!$A$2:$H$2051,8,FALSE)</f>
        <v>https://www.applylogic.com/</v>
      </c>
      <c r="C597" s="158" t="s">
        <v>16985</v>
      </c>
      <c r="D597" s="158" t="s">
        <v>5</v>
      </c>
      <c r="E597" s="158" t="s">
        <v>14</v>
      </c>
      <c r="F597" s="101"/>
      <c r="G597" s="159"/>
      <c r="H597" s="161" t="s">
        <v>16986</v>
      </c>
      <c r="I597" s="161"/>
    </row>
    <row r="598" ht="15.0" customHeight="1">
      <c r="A598" s="101" t="s">
        <v>1116</v>
      </c>
      <c r="B598" s="96" t="str">
        <f>VLOOKUP(A598,company_data!$A$2:$H$2051,8,FALSE)</f>
        <v>https://www.applylogic.com/</v>
      </c>
      <c r="C598" s="158" t="s">
        <v>16987</v>
      </c>
      <c r="D598" s="158" t="s">
        <v>5</v>
      </c>
      <c r="E598" s="158" t="s">
        <v>15917</v>
      </c>
      <c r="F598" s="101"/>
      <c r="G598" s="159"/>
      <c r="H598" s="161" t="s">
        <v>16988</v>
      </c>
      <c r="I598" s="161"/>
    </row>
    <row r="599" ht="15.0" customHeight="1">
      <c r="A599" s="101" t="s">
        <v>1116</v>
      </c>
      <c r="B599" s="96" t="str">
        <f>VLOOKUP(A599,company_data!$A$2:$H$2051,8,FALSE)</f>
        <v>https://www.applylogic.com/</v>
      </c>
      <c r="C599" s="158" t="s">
        <v>16989</v>
      </c>
      <c r="D599" s="158" t="s">
        <v>5</v>
      </c>
      <c r="E599" s="158" t="s">
        <v>16990</v>
      </c>
      <c r="F599" s="101"/>
      <c r="G599" s="159"/>
      <c r="H599" s="161"/>
      <c r="I599" s="161"/>
    </row>
    <row r="600" ht="15.0" customHeight="1">
      <c r="A600" s="101" t="s">
        <v>1116</v>
      </c>
      <c r="B600" s="96" t="str">
        <f>VLOOKUP(A600,company_data!$A$2:$H$2051,8,FALSE)</f>
        <v>https://www.applylogic.com/</v>
      </c>
      <c r="C600" s="158" t="s">
        <v>15</v>
      </c>
      <c r="D600" s="158" t="s">
        <v>5</v>
      </c>
      <c r="E600" s="158" t="s">
        <v>16990</v>
      </c>
      <c r="F600" s="101"/>
      <c r="G600" s="159"/>
      <c r="H600" s="161"/>
      <c r="I600" s="161"/>
    </row>
    <row r="601" ht="15.0" customHeight="1">
      <c r="A601" s="101" t="s">
        <v>1116</v>
      </c>
      <c r="B601" s="96" t="str">
        <f>VLOOKUP(A601,company_data!$A$2:$H$2051,8,FALSE)</f>
        <v>https://www.applylogic.com/</v>
      </c>
      <c r="C601" s="158" t="s">
        <v>16991</v>
      </c>
      <c r="D601" s="158" t="s">
        <v>5</v>
      </c>
      <c r="E601" s="158" t="s">
        <v>16990</v>
      </c>
      <c r="F601" s="101"/>
      <c r="G601" s="159"/>
      <c r="H601" s="161"/>
      <c r="I601" s="161"/>
    </row>
    <row r="602" ht="15.0" customHeight="1">
      <c r="A602" s="101" t="s">
        <v>1116</v>
      </c>
      <c r="B602" s="96" t="str">
        <f>VLOOKUP(A602,company_data!$A$2:$H$2051,8,FALSE)</f>
        <v>https://www.applylogic.com/</v>
      </c>
      <c r="C602" s="158" t="s">
        <v>16992</v>
      </c>
      <c r="D602" s="158" t="s">
        <v>5</v>
      </c>
      <c r="E602" s="158" t="s">
        <v>16990</v>
      </c>
      <c r="F602" s="101"/>
      <c r="G602" s="159"/>
      <c r="H602" s="161"/>
      <c r="I602" s="161"/>
    </row>
    <row r="603" ht="15.0" customHeight="1">
      <c r="A603" s="101" t="s">
        <v>1116</v>
      </c>
      <c r="B603" s="96" t="str">
        <f>VLOOKUP(A603,company_data!$A$2:$H$2051,8,FALSE)</f>
        <v>https://www.applylogic.com/</v>
      </c>
      <c r="C603" s="158" t="s">
        <v>16993</v>
      </c>
      <c r="D603" s="158" t="s">
        <v>5</v>
      </c>
      <c r="E603" s="158" t="s">
        <v>16990</v>
      </c>
      <c r="F603" s="101"/>
      <c r="G603" s="159"/>
      <c r="H603" s="161"/>
      <c r="I603" s="161"/>
    </row>
    <row r="604" ht="15.0" customHeight="1">
      <c r="A604" s="101" t="s">
        <v>1116</v>
      </c>
      <c r="B604" s="96" t="str">
        <f>VLOOKUP(A604,company_data!$A$2:$H$2051,8,FALSE)</f>
        <v>https://www.applylogic.com/</v>
      </c>
      <c r="C604" s="158" t="s">
        <v>16994</v>
      </c>
      <c r="D604" s="158" t="s">
        <v>5</v>
      </c>
      <c r="E604" s="158" t="s">
        <v>16990</v>
      </c>
      <c r="F604" s="101"/>
      <c r="G604" s="159"/>
      <c r="H604" s="161"/>
      <c r="I604" s="161"/>
    </row>
    <row r="605" ht="15.0" customHeight="1">
      <c r="A605" s="101" t="s">
        <v>1116</v>
      </c>
      <c r="B605" s="96" t="str">
        <f>VLOOKUP(A605,company_data!$A$2:$H$2051,8,FALSE)</f>
        <v>https://www.applylogic.com/</v>
      </c>
      <c r="C605" s="158" t="s">
        <v>16995</v>
      </c>
      <c r="D605" s="158" t="s">
        <v>5</v>
      </c>
      <c r="E605" s="158" t="s">
        <v>16990</v>
      </c>
      <c r="F605" s="101"/>
      <c r="G605" s="159"/>
      <c r="H605" s="161"/>
      <c r="I605" s="161"/>
    </row>
    <row r="606" ht="15.0" customHeight="1">
      <c r="A606" s="101" t="s">
        <v>1116</v>
      </c>
      <c r="B606" s="96" t="str">
        <f>VLOOKUP(A606,company_data!$A$2:$H$2051,8,FALSE)</f>
        <v>https://www.applylogic.com/</v>
      </c>
      <c r="C606" s="158" t="s">
        <v>16996</v>
      </c>
      <c r="D606" s="158" t="s">
        <v>5</v>
      </c>
      <c r="E606" s="158" t="s">
        <v>16990</v>
      </c>
      <c r="F606" s="101"/>
      <c r="G606" s="159"/>
      <c r="H606" s="161"/>
      <c r="I606" s="161"/>
    </row>
    <row r="607" ht="15.0" customHeight="1">
      <c r="A607" s="101" t="s">
        <v>1116</v>
      </c>
      <c r="B607" s="96" t="str">
        <f>VLOOKUP(A607,company_data!$A$2:$H$2051,8,FALSE)</f>
        <v>https://www.applylogic.com/</v>
      </c>
      <c r="C607" s="158" t="s">
        <v>16997</v>
      </c>
      <c r="D607" s="158" t="s">
        <v>5</v>
      </c>
      <c r="E607" s="158" t="s">
        <v>16990</v>
      </c>
      <c r="F607" s="101"/>
      <c r="G607" s="159"/>
      <c r="H607" s="161"/>
      <c r="I607" s="161"/>
    </row>
    <row r="608" ht="15.0" customHeight="1">
      <c r="A608" s="101" t="s">
        <v>1116</v>
      </c>
      <c r="B608" s="96" t="str">
        <f>VLOOKUP(A608,company_data!$A$2:$H$2051,8,FALSE)</f>
        <v>https://www.applylogic.com/</v>
      </c>
      <c r="C608" s="158" t="s">
        <v>16998</v>
      </c>
      <c r="D608" s="158" t="s">
        <v>5</v>
      </c>
      <c r="E608" s="158" t="s">
        <v>16990</v>
      </c>
      <c r="F608" s="101"/>
      <c r="G608" s="159"/>
      <c r="H608" s="161"/>
      <c r="I608" s="161"/>
    </row>
    <row r="609" ht="15.0" customHeight="1">
      <c r="A609" s="101" t="s">
        <v>1116</v>
      </c>
      <c r="B609" s="96" t="str">
        <f>VLOOKUP(A609,company_data!$A$2:$H$2051,8,FALSE)</f>
        <v>https://www.applylogic.com/</v>
      </c>
      <c r="C609" s="158" t="s">
        <v>16999</v>
      </c>
      <c r="D609" s="158" t="s">
        <v>5</v>
      </c>
      <c r="E609" s="158" t="s">
        <v>16990</v>
      </c>
      <c r="F609" s="101"/>
      <c r="G609" s="159"/>
      <c r="H609" s="161"/>
      <c r="I609" s="161"/>
    </row>
    <row r="610" ht="15.0" customHeight="1">
      <c r="A610" s="101" t="s">
        <v>1116</v>
      </c>
      <c r="B610" s="96" t="str">
        <f>VLOOKUP(A610,company_data!$A$2:$H$2051,8,FALSE)</f>
        <v>https://www.applylogic.com/</v>
      </c>
      <c r="C610" s="158" t="s">
        <v>17000</v>
      </c>
      <c r="D610" s="158" t="s">
        <v>5</v>
      </c>
      <c r="E610" s="158" t="s">
        <v>17001</v>
      </c>
      <c r="F610" s="101"/>
      <c r="G610" s="159"/>
      <c r="H610" s="161"/>
      <c r="I610" s="161"/>
    </row>
    <row r="611" ht="15.0" customHeight="1">
      <c r="A611" s="101" t="s">
        <v>1116</v>
      </c>
      <c r="B611" s="96" t="str">
        <f>VLOOKUP(A611,company_data!$A$2:$H$2051,8,FALSE)</f>
        <v>https://www.applylogic.com/</v>
      </c>
      <c r="C611" s="158" t="s">
        <v>17002</v>
      </c>
      <c r="D611" s="158" t="s">
        <v>5</v>
      </c>
      <c r="E611" s="158" t="s">
        <v>17003</v>
      </c>
      <c r="F611" s="97" t="s">
        <v>17004</v>
      </c>
      <c r="G611" s="159"/>
      <c r="H611" s="161"/>
      <c r="I611" s="161"/>
    </row>
    <row r="612" ht="15.0" customHeight="1">
      <c r="A612" s="101" t="s">
        <v>1116</v>
      </c>
      <c r="B612" s="96" t="str">
        <f>VLOOKUP(A612,company_data!$A$2:$H$2051,8,FALSE)</f>
        <v>https://www.applylogic.com/</v>
      </c>
      <c r="C612" s="158" t="s">
        <v>17005</v>
      </c>
      <c r="D612" s="158" t="s">
        <v>5</v>
      </c>
      <c r="E612" s="158" t="s">
        <v>16668</v>
      </c>
      <c r="F612" s="101"/>
      <c r="G612" s="159"/>
      <c r="H612" s="161"/>
      <c r="I612" s="161"/>
    </row>
    <row r="613" ht="15.0" customHeight="1">
      <c r="A613" s="101" t="s">
        <v>1116</v>
      </c>
      <c r="B613" s="96" t="str">
        <f>VLOOKUP(A613,company_data!$A$2:$H$2051,8,FALSE)</f>
        <v>https://www.applylogic.com/</v>
      </c>
      <c r="C613" s="158" t="s">
        <v>17006</v>
      </c>
      <c r="D613" s="158" t="s">
        <v>5</v>
      </c>
      <c r="E613" s="157"/>
      <c r="F613" s="101"/>
      <c r="G613" s="159"/>
      <c r="H613" s="161" t="s">
        <v>17007</v>
      </c>
      <c r="I613" s="161"/>
    </row>
    <row r="614" ht="15.0" customHeight="1">
      <c r="A614" s="101" t="s">
        <v>1116</v>
      </c>
      <c r="B614" s="96" t="str">
        <f>VLOOKUP(A614,company_data!$A$2:$H$2051,8,FALSE)</f>
        <v>https://www.applylogic.com/</v>
      </c>
      <c r="C614" s="158" t="s">
        <v>17008</v>
      </c>
      <c r="D614" s="158" t="s">
        <v>5</v>
      </c>
      <c r="E614" s="157"/>
      <c r="F614" s="101"/>
      <c r="G614" s="159"/>
      <c r="H614" s="161" t="s">
        <v>17009</v>
      </c>
      <c r="I614" s="161"/>
    </row>
    <row r="615" ht="15.0" customHeight="1">
      <c r="A615" s="101" t="s">
        <v>1116</v>
      </c>
      <c r="B615" s="96" t="str">
        <f>VLOOKUP(A615,company_data!$A$2:$H$2051,8,FALSE)</f>
        <v>https://www.applylogic.com/</v>
      </c>
      <c r="C615" s="158" t="s">
        <v>17010</v>
      </c>
      <c r="D615" s="158" t="s">
        <v>5</v>
      </c>
      <c r="E615" s="157"/>
      <c r="F615" s="101"/>
      <c r="G615" s="159"/>
      <c r="H615" s="161"/>
      <c r="I615" s="161"/>
    </row>
    <row r="616" ht="15.0" customHeight="1">
      <c r="A616" s="101" t="s">
        <v>1124</v>
      </c>
      <c r="B616" s="96" t="str">
        <f>VLOOKUP(A616,company_data!$A$2:$H$2051,8,FALSE)</f>
        <v>https://appomni.com/</v>
      </c>
      <c r="C616" s="158" t="s">
        <v>17011</v>
      </c>
      <c r="D616" s="158" t="s">
        <v>8</v>
      </c>
      <c r="E616" s="158" t="s">
        <v>15862</v>
      </c>
      <c r="F616" s="101"/>
      <c r="G616" s="159"/>
      <c r="H616" s="161" t="s">
        <v>17012</v>
      </c>
      <c r="I616" s="161"/>
    </row>
    <row r="617" ht="15.0" customHeight="1">
      <c r="A617" s="101" t="s">
        <v>1133</v>
      </c>
      <c r="B617" s="96" t="str">
        <f>VLOOKUP(A617,company_data!$A$2:$H$2051,8,FALSE)</f>
        <v>https://appriver.com/</v>
      </c>
      <c r="C617" s="158" t="s">
        <v>17013</v>
      </c>
      <c r="D617" s="158" t="s">
        <v>19</v>
      </c>
      <c r="E617" s="158" t="s">
        <v>16128</v>
      </c>
      <c r="F617" s="101"/>
      <c r="G617" s="159"/>
      <c r="H617" s="161" t="s">
        <v>17014</v>
      </c>
      <c r="I617" s="161"/>
    </row>
    <row r="618" ht="15.0" customHeight="1">
      <c r="A618" s="101" t="s">
        <v>1144</v>
      </c>
      <c r="B618" s="96" t="str">
        <f>VLOOKUP(A618,company_data!$A$2:$H$2051,8,FALSE)</f>
        <v>https://appsec-labs.com/</v>
      </c>
      <c r="C618" s="158" t="s">
        <v>17015</v>
      </c>
      <c r="D618" s="158" t="s">
        <v>5</v>
      </c>
      <c r="E618" s="158" t="s">
        <v>15862</v>
      </c>
      <c r="F618" s="101"/>
      <c r="G618" s="159"/>
      <c r="H618" s="161"/>
      <c r="I618" s="161"/>
    </row>
    <row r="619" ht="15.0" customHeight="1">
      <c r="A619" s="101" t="s">
        <v>1144</v>
      </c>
      <c r="B619" s="96" t="str">
        <f>VLOOKUP(A619,company_data!$A$2:$H$2051,8,FALSE)</f>
        <v>https://appsec-labs.com/</v>
      </c>
      <c r="C619" s="158" t="s">
        <v>17016</v>
      </c>
      <c r="D619" s="158" t="s">
        <v>5</v>
      </c>
      <c r="E619" s="158" t="s">
        <v>15862</v>
      </c>
      <c r="F619" s="101"/>
      <c r="G619" s="159"/>
      <c r="H619" s="161"/>
      <c r="I619" s="161"/>
    </row>
    <row r="620" ht="15.0" customHeight="1">
      <c r="A620" s="101" t="s">
        <v>1144</v>
      </c>
      <c r="B620" s="96" t="str">
        <f>VLOOKUP(A620,company_data!$A$2:$H$2051,8,FALSE)</f>
        <v>https://appsec-labs.com/</v>
      </c>
      <c r="C620" s="158" t="s">
        <v>17017</v>
      </c>
      <c r="D620" s="158" t="s">
        <v>5</v>
      </c>
      <c r="E620" s="158" t="s">
        <v>15862</v>
      </c>
      <c r="F620" s="101"/>
      <c r="G620" s="159"/>
      <c r="H620" s="161"/>
      <c r="I620" s="161"/>
    </row>
    <row r="621" ht="15.0" customHeight="1">
      <c r="A621" s="101" t="s">
        <v>1144</v>
      </c>
      <c r="B621" s="96" t="str">
        <f>VLOOKUP(A621,company_data!$A$2:$H$2051,8,FALSE)</f>
        <v>https://appsec-labs.com/</v>
      </c>
      <c r="C621" s="158" t="s">
        <v>17018</v>
      </c>
      <c r="D621" s="158" t="s">
        <v>20</v>
      </c>
      <c r="E621" s="158" t="s">
        <v>17019</v>
      </c>
      <c r="F621" s="101"/>
      <c r="G621" s="159"/>
      <c r="H621" s="161" t="s">
        <v>17020</v>
      </c>
      <c r="I621" s="161"/>
    </row>
    <row r="622" ht="15.0" customHeight="1">
      <c r="A622" s="101" t="s">
        <v>1144</v>
      </c>
      <c r="B622" s="96" t="str">
        <f>VLOOKUP(A622,company_data!$A$2:$H$2051,8,FALSE)</f>
        <v>https://appsec-labs.com/</v>
      </c>
      <c r="C622" s="158" t="s">
        <v>17021</v>
      </c>
      <c r="D622" s="158" t="s">
        <v>5</v>
      </c>
      <c r="E622" s="158" t="s">
        <v>17022</v>
      </c>
      <c r="F622" s="101"/>
      <c r="G622" s="159"/>
      <c r="H622" s="161"/>
      <c r="I622" s="161"/>
    </row>
    <row r="623" ht="15.0" customHeight="1">
      <c r="A623" s="101" t="s">
        <v>1144</v>
      </c>
      <c r="B623" s="96" t="str">
        <f>VLOOKUP(A623,company_data!$A$2:$H$2051,8,FALSE)</f>
        <v>https://appsec-labs.com/</v>
      </c>
      <c r="C623" s="158" t="s">
        <v>17023</v>
      </c>
      <c r="D623" s="158" t="s">
        <v>20</v>
      </c>
      <c r="E623" s="158" t="s">
        <v>17022</v>
      </c>
      <c r="F623" s="101"/>
      <c r="G623" s="159"/>
      <c r="H623" s="161"/>
      <c r="I623" s="161"/>
    </row>
    <row r="624" ht="15.0" customHeight="1">
      <c r="A624" s="101" t="s">
        <v>1144</v>
      </c>
      <c r="B624" s="96" t="str">
        <f>VLOOKUP(A624,company_data!$A$2:$H$2051,8,FALSE)</f>
        <v>https://appsec-labs.com/</v>
      </c>
      <c r="C624" s="158" t="s">
        <v>17024</v>
      </c>
      <c r="D624" s="158" t="s">
        <v>11</v>
      </c>
      <c r="E624" s="158" t="s">
        <v>17022</v>
      </c>
      <c r="F624" s="101"/>
      <c r="G624" s="159"/>
      <c r="H624" s="161"/>
      <c r="I624" s="161"/>
    </row>
    <row r="625" ht="15.0" customHeight="1">
      <c r="A625" s="101" t="s">
        <v>1144</v>
      </c>
      <c r="B625" s="96" t="str">
        <f>VLOOKUP(A625,company_data!$A$2:$H$2051,8,FALSE)</f>
        <v>https://appsec-labs.com/</v>
      </c>
      <c r="C625" s="158" t="s">
        <v>17025</v>
      </c>
      <c r="D625" s="158" t="s">
        <v>5</v>
      </c>
      <c r="E625" s="158" t="s">
        <v>17003</v>
      </c>
      <c r="F625" s="101"/>
      <c r="G625" s="159"/>
      <c r="H625" s="161"/>
      <c r="I625" s="161"/>
    </row>
    <row r="626" ht="15.0" customHeight="1">
      <c r="A626" s="101" t="s">
        <v>1144</v>
      </c>
      <c r="B626" s="96" t="str">
        <f>VLOOKUP(A626,company_data!$A$2:$H$2051,8,FALSE)</f>
        <v>https://appsec-labs.com/</v>
      </c>
      <c r="C626" s="158" t="s">
        <v>17026</v>
      </c>
      <c r="D626" s="158" t="s">
        <v>5</v>
      </c>
      <c r="E626" s="158" t="s">
        <v>11</v>
      </c>
      <c r="F626" s="101"/>
      <c r="G626" s="159"/>
      <c r="H626" s="161"/>
      <c r="I626" s="161"/>
    </row>
    <row r="627" ht="15.0" customHeight="1">
      <c r="A627" s="101" t="s">
        <v>1144</v>
      </c>
      <c r="B627" s="96" t="str">
        <f>VLOOKUP(A627,company_data!$A$2:$H$2051,8,FALSE)</f>
        <v>https://appsec-labs.com/</v>
      </c>
      <c r="C627" s="158" t="s">
        <v>17027</v>
      </c>
      <c r="D627" s="158" t="s">
        <v>11</v>
      </c>
      <c r="E627" s="158" t="s">
        <v>11</v>
      </c>
      <c r="F627" s="101"/>
      <c r="G627" s="159"/>
      <c r="H627" s="161"/>
      <c r="I627" s="161"/>
    </row>
    <row r="628" ht="15.0" customHeight="1">
      <c r="A628" s="101" t="s">
        <v>1150</v>
      </c>
      <c r="B628" s="96" t="str">
        <f>VLOOKUP(A628,company_data!$A$2:$H$2051,8,FALSE)</f>
        <v>https://appspicket.com/</v>
      </c>
      <c r="C628" s="157" t="s">
        <v>17028</v>
      </c>
      <c r="D628" s="158" t="s">
        <v>6</v>
      </c>
      <c r="E628" s="157"/>
      <c r="F628" s="101"/>
      <c r="G628" s="159"/>
      <c r="H628" s="161" t="s">
        <v>17029</v>
      </c>
      <c r="I628" s="161"/>
    </row>
    <row r="629" ht="15.0" customHeight="1">
      <c r="A629" s="101" t="s">
        <v>1150</v>
      </c>
      <c r="B629" s="96" t="str">
        <f>VLOOKUP(A629,company_data!$A$2:$H$2051,8,FALSE)</f>
        <v>https://appspicket.com/</v>
      </c>
      <c r="C629" s="157" t="s">
        <v>17030</v>
      </c>
      <c r="D629" s="158" t="s">
        <v>6</v>
      </c>
      <c r="E629" s="157"/>
      <c r="F629" s="101"/>
      <c r="G629" s="159"/>
      <c r="H629" s="161" t="s">
        <v>17031</v>
      </c>
      <c r="I629" s="161"/>
    </row>
    <row r="630" ht="15.0" customHeight="1">
      <c r="A630" s="101" t="s">
        <v>1150</v>
      </c>
      <c r="B630" s="96" t="str">
        <f>VLOOKUP(A630,company_data!$A$2:$H$2051,8,FALSE)</f>
        <v>https://appspicket.com/</v>
      </c>
      <c r="C630" s="157" t="s">
        <v>17032</v>
      </c>
      <c r="D630" s="158" t="s">
        <v>6</v>
      </c>
      <c r="E630" s="157"/>
      <c r="F630" s="101"/>
      <c r="G630" s="159"/>
      <c r="H630" s="161" t="s">
        <v>17033</v>
      </c>
      <c r="I630" s="161"/>
    </row>
    <row r="631" ht="15.0" customHeight="1">
      <c r="A631" s="101" t="s">
        <v>1157</v>
      </c>
      <c r="B631" s="96" t="str">
        <f>VLOOKUP(A631,company_data!$A$2:$H$2051,8,FALSE)</f>
        <v>https://www.appviewx.com/</v>
      </c>
      <c r="C631" s="158" t="s">
        <v>17034</v>
      </c>
      <c r="D631" s="158" t="s">
        <v>15</v>
      </c>
      <c r="E631" s="158" t="s">
        <v>15843</v>
      </c>
      <c r="F631" s="101"/>
      <c r="G631" s="159"/>
      <c r="H631" s="161" t="s">
        <v>17035</v>
      </c>
      <c r="I631" s="161"/>
    </row>
    <row r="632" ht="15.0" customHeight="1">
      <c r="A632" s="101" t="s">
        <v>1157</v>
      </c>
      <c r="B632" s="96" t="str">
        <f>VLOOKUP(A632,company_data!$A$2:$H$2051,8,FALSE)</f>
        <v>https://www.appviewx.com/</v>
      </c>
      <c r="C632" s="157" t="s">
        <v>17036</v>
      </c>
      <c r="D632" s="158" t="s">
        <v>13</v>
      </c>
      <c r="E632" s="158" t="s">
        <v>15981</v>
      </c>
      <c r="F632" s="101"/>
      <c r="G632" s="159"/>
      <c r="H632" s="161" t="s">
        <v>17037</v>
      </c>
      <c r="I632" s="161"/>
    </row>
    <row r="633" ht="15.0" customHeight="1">
      <c r="A633" s="101" t="s">
        <v>1167</v>
      </c>
      <c r="B633" s="96" t="str">
        <f>VLOOKUP(A633,company_data!$A$2:$H$2051,8,FALSE)</f>
        <v>https://apricorn.com/</v>
      </c>
      <c r="C633" s="158" t="s">
        <v>17038</v>
      </c>
      <c r="D633" s="158" t="s">
        <v>12</v>
      </c>
      <c r="E633" s="158" t="s">
        <v>17039</v>
      </c>
      <c r="F633" s="101"/>
      <c r="G633" s="159"/>
      <c r="H633" s="161"/>
      <c r="I633" s="161"/>
    </row>
    <row r="634" ht="15.0" customHeight="1">
      <c r="A634" s="101" t="s">
        <v>1167</v>
      </c>
      <c r="B634" s="96" t="str">
        <f>VLOOKUP(A634,company_data!$A$2:$H$2051,8,FALSE)</f>
        <v>https://apricorn.com/</v>
      </c>
      <c r="C634" s="158" t="s">
        <v>17040</v>
      </c>
      <c r="D634" s="158" t="s">
        <v>12</v>
      </c>
      <c r="E634" s="158" t="s">
        <v>17039</v>
      </c>
      <c r="F634" s="101"/>
      <c r="G634" s="159"/>
      <c r="H634" s="161"/>
      <c r="I634" s="161"/>
    </row>
    <row r="635" ht="15.0" customHeight="1">
      <c r="A635" s="101" t="s">
        <v>1167</v>
      </c>
      <c r="B635" s="96" t="str">
        <f>VLOOKUP(A635,company_data!$A$2:$H$2051,8,FALSE)</f>
        <v>https://apricorn.com/</v>
      </c>
      <c r="C635" s="158" t="s">
        <v>17041</v>
      </c>
      <c r="D635" s="158" t="s">
        <v>12</v>
      </c>
      <c r="E635" s="158" t="s">
        <v>17039</v>
      </c>
      <c r="F635" s="101"/>
      <c r="G635" s="159"/>
      <c r="H635" s="161"/>
      <c r="I635" s="161"/>
    </row>
    <row r="636" ht="15.0" customHeight="1">
      <c r="A636" s="101" t="s">
        <v>1167</v>
      </c>
      <c r="B636" s="96" t="str">
        <f>VLOOKUP(A636,company_data!$A$2:$H$2051,8,FALSE)</f>
        <v>https://apricorn.com/</v>
      </c>
      <c r="C636" s="158" t="s">
        <v>17042</v>
      </c>
      <c r="D636" s="158" t="s">
        <v>12</v>
      </c>
      <c r="E636" s="158" t="s">
        <v>17039</v>
      </c>
      <c r="F636" s="101"/>
      <c r="G636" s="159"/>
      <c r="H636" s="161"/>
      <c r="I636" s="161"/>
    </row>
    <row r="637" ht="15.0" customHeight="1">
      <c r="A637" s="101" t="s">
        <v>1167</v>
      </c>
      <c r="B637" s="96" t="str">
        <f>VLOOKUP(A637,company_data!$A$2:$H$2051,8,FALSE)</f>
        <v>https://apricorn.com/</v>
      </c>
      <c r="C637" s="158" t="s">
        <v>17043</v>
      </c>
      <c r="D637" s="158" t="s">
        <v>12</v>
      </c>
      <c r="E637" s="158" t="s">
        <v>17044</v>
      </c>
      <c r="F637" s="101"/>
      <c r="G637" s="159"/>
      <c r="H637" s="161" t="s">
        <v>17045</v>
      </c>
      <c r="I637" s="161"/>
    </row>
    <row r="638" ht="15.0" customHeight="1">
      <c r="A638" s="101" t="s">
        <v>1167</v>
      </c>
      <c r="B638" s="96" t="str">
        <f>VLOOKUP(A638,company_data!$A$2:$H$2051,8,FALSE)</f>
        <v>https://apricorn.com/</v>
      </c>
      <c r="C638" s="158" t="s">
        <v>17046</v>
      </c>
      <c r="D638" s="158" t="s">
        <v>12</v>
      </c>
      <c r="E638" s="158" t="s">
        <v>17044</v>
      </c>
      <c r="F638" s="101"/>
      <c r="G638" s="159"/>
      <c r="H638" s="161" t="s">
        <v>17047</v>
      </c>
      <c r="I638" s="161"/>
    </row>
    <row r="639" ht="15.0" customHeight="1">
      <c r="A639" s="101" t="s">
        <v>1167</v>
      </c>
      <c r="B639" s="96" t="str">
        <f>VLOOKUP(A639,company_data!$A$2:$H$2051,8,FALSE)</f>
        <v>https://apricorn.com/</v>
      </c>
      <c r="C639" s="158" t="s">
        <v>17048</v>
      </c>
      <c r="D639" s="158" t="s">
        <v>12</v>
      </c>
      <c r="E639" s="158" t="s">
        <v>17044</v>
      </c>
      <c r="F639" s="101"/>
      <c r="G639" s="159"/>
      <c r="H639" s="161" t="s">
        <v>17049</v>
      </c>
      <c r="I639" s="161"/>
    </row>
    <row r="640" ht="15.0" customHeight="1">
      <c r="A640" s="101" t="s">
        <v>1167</v>
      </c>
      <c r="B640" s="96" t="str">
        <f>VLOOKUP(A640,company_data!$A$2:$H$2051,8,FALSE)</f>
        <v>https://apricorn.com/</v>
      </c>
      <c r="C640" s="158" t="s">
        <v>17050</v>
      </c>
      <c r="D640" s="158" t="s">
        <v>12</v>
      </c>
      <c r="E640" s="158" t="s">
        <v>17044</v>
      </c>
      <c r="F640" s="101"/>
      <c r="G640" s="159"/>
      <c r="H640" s="161" t="s">
        <v>17051</v>
      </c>
      <c r="I640" s="161"/>
    </row>
    <row r="641" ht="15.0" customHeight="1">
      <c r="A641" s="101" t="s">
        <v>1167</v>
      </c>
      <c r="B641" s="96" t="str">
        <f>VLOOKUP(A641,company_data!$A$2:$H$2051,8,FALSE)</f>
        <v>https://apricorn.com/</v>
      </c>
      <c r="C641" s="158" t="s">
        <v>17052</v>
      </c>
      <c r="D641" s="158" t="s">
        <v>12</v>
      </c>
      <c r="E641" s="158" t="s">
        <v>17053</v>
      </c>
      <c r="F641" s="101"/>
      <c r="G641" s="159"/>
      <c r="H641" s="161"/>
      <c r="I641" s="161"/>
    </row>
    <row r="642" ht="15.0" customHeight="1">
      <c r="A642" s="101" t="s">
        <v>1167</v>
      </c>
      <c r="B642" s="96" t="str">
        <f>VLOOKUP(A642,company_data!$A$2:$H$2051,8,FALSE)</f>
        <v>https://apricorn.com/</v>
      </c>
      <c r="C642" s="158" t="s">
        <v>17054</v>
      </c>
      <c r="D642" s="158" t="s">
        <v>12</v>
      </c>
      <c r="E642" s="158" t="s">
        <v>17053</v>
      </c>
      <c r="F642" s="101"/>
      <c r="G642" s="159"/>
      <c r="H642" s="161"/>
      <c r="I642" s="161"/>
    </row>
    <row r="643" ht="15.0" customHeight="1">
      <c r="A643" s="101" t="s">
        <v>1177</v>
      </c>
      <c r="B643" s="96" t="str">
        <f>VLOOKUP(A643,company_data!$A$2:$H$2051,8,FALSE)</f>
        <v>https://www.aptible.com/</v>
      </c>
      <c r="C643" s="158" t="s">
        <v>17055</v>
      </c>
      <c r="D643" s="158" t="s">
        <v>14</v>
      </c>
      <c r="E643" s="97" t="s">
        <v>16011</v>
      </c>
      <c r="F643" s="97"/>
      <c r="G643" s="159"/>
      <c r="H643" s="161" t="s">
        <v>17056</v>
      </c>
      <c r="I643" s="161"/>
    </row>
    <row r="644" ht="15.0" customHeight="1">
      <c r="A644" s="101" t="s">
        <v>1177</v>
      </c>
      <c r="B644" s="96" t="str">
        <f>VLOOKUP(A644,company_data!$A$2:$H$2051,8,FALSE)</f>
        <v>https://www.aptible.com/</v>
      </c>
      <c r="C644" s="157" t="s">
        <v>17057</v>
      </c>
      <c r="D644" s="158" t="s">
        <v>14</v>
      </c>
      <c r="E644" s="158"/>
      <c r="F644" s="101"/>
      <c r="G644" s="159"/>
      <c r="H644" s="161" t="s">
        <v>17058</v>
      </c>
      <c r="I644" s="161"/>
    </row>
    <row r="645" ht="15.0" customHeight="1">
      <c r="A645" s="101" t="s">
        <v>1185</v>
      </c>
      <c r="B645" s="96" t="str">
        <f>VLOOKUP(A645,company_data!$A$2:$H$2051,8,FALSE)</f>
        <v>https://www.aquasec.com/</v>
      </c>
      <c r="C645" s="157" t="s">
        <v>16690</v>
      </c>
      <c r="D645" s="158" t="s">
        <v>15</v>
      </c>
      <c r="E645" s="158" t="s">
        <v>16690</v>
      </c>
      <c r="F645" s="101"/>
      <c r="G645" s="164" t="s">
        <v>15951</v>
      </c>
      <c r="H645" s="161" t="s">
        <v>17059</v>
      </c>
      <c r="I645" s="161"/>
    </row>
    <row r="646" ht="15.0" customHeight="1">
      <c r="A646" s="101" t="s">
        <v>1185</v>
      </c>
      <c r="B646" s="96" t="str">
        <f>VLOOKUP(A646,company_data!$A$2:$H$2051,8,FALSE)</f>
        <v>https://www.aquasec.com/</v>
      </c>
      <c r="C646" s="157" t="s">
        <v>17060</v>
      </c>
      <c r="D646" s="157" t="s">
        <v>15</v>
      </c>
      <c r="E646" s="157" t="s">
        <v>17060</v>
      </c>
      <c r="F646" s="101"/>
      <c r="G646" s="164" t="s">
        <v>15951</v>
      </c>
      <c r="H646" s="161" t="s">
        <v>17061</v>
      </c>
      <c r="I646" s="161"/>
    </row>
    <row r="647" ht="15.0" customHeight="1">
      <c r="A647" s="101" t="s">
        <v>1185</v>
      </c>
      <c r="B647" s="96" t="str">
        <f>VLOOKUP(A647,company_data!$A$2:$H$2051,8,FALSE)</f>
        <v>https://www.aquasec.com/</v>
      </c>
      <c r="C647" s="157" t="s">
        <v>16888</v>
      </c>
      <c r="D647" s="158" t="s">
        <v>15</v>
      </c>
      <c r="E647" s="158" t="s">
        <v>16888</v>
      </c>
      <c r="F647" s="101"/>
      <c r="G647" s="164" t="s">
        <v>15951</v>
      </c>
      <c r="H647" s="161" t="s">
        <v>17062</v>
      </c>
      <c r="I647" s="161"/>
    </row>
    <row r="648" ht="15.0" customHeight="1">
      <c r="A648" s="101" t="s">
        <v>1185</v>
      </c>
      <c r="B648" s="96" t="str">
        <f>VLOOKUP(A648,company_data!$A$2:$H$2051,8,FALSE)</f>
        <v>https://www.aquasec.com/</v>
      </c>
      <c r="C648" s="157" t="s">
        <v>17063</v>
      </c>
      <c r="D648" s="158" t="s">
        <v>50</v>
      </c>
      <c r="E648" s="157"/>
      <c r="F648" s="101"/>
      <c r="G648" s="164" t="s">
        <v>15951</v>
      </c>
      <c r="H648" s="161" t="s">
        <v>17064</v>
      </c>
      <c r="I648" s="161"/>
    </row>
    <row r="649" ht="15.0" customHeight="1">
      <c r="A649" s="101" t="s">
        <v>1185</v>
      </c>
      <c r="B649" s="96" t="str">
        <f>VLOOKUP(A649,company_data!$A$2:$H$2051,8,FALSE)</f>
        <v>https://www.aquasec.com/</v>
      </c>
      <c r="C649" s="157" t="s">
        <v>17065</v>
      </c>
      <c r="D649" s="158" t="s">
        <v>50</v>
      </c>
      <c r="E649" s="157"/>
      <c r="F649" s="101"/>
      <c r="G649" s="164" t="s">
        <v>15951</v>
      </c>
      <c r="H649" s="161" t="s">
        <v>17066</v>
      </c>
      <c r="I649" s="161"/>
    </row>
    <row r="650" ht="15.0" customHeight="1">
      <c r="A650" s="101" t="s">
        <v>15394</v>
      </c>
      <c r="B650" s="96" t="str">
        <f>VLOOKUP(A650,company_data!$A$2:$H$2051,8,FALSE)</f>
        <v>https://www.aramatech.com/</v>
      </c>
      <c r="C650" s="158" t="s">
        <v>17067</v>
      </c>
      <c r="D650" s="158" t="s">
        <v>7</v>
      </c>
      <c r="E650" s="158" t="s">
        <v>16391</v>
      </c>
      <c r="F650" s="101"/>
      <c r="G650" s="159"/>
      <c r="H650" s="161"/>
      <c r="I650" s="161"/>
    </row>
    <row r="651" ht="15.0" customHeight="1">
      <c r="A651" s="101" t="s">
        <v>15394</v>
      </c>
      <c r="B651" s="96" t="str">
        <f>VLOOKUP(A651,company_data!$A$2:$H$2051,8,FALSE)</f>
        <v>https://www.aramatech.com/</v>
      </c>
      <c r="C651" s="158" t="s">
        <v>17068</v>
      </c>
      <c r="D651" s="158" t="s">
        <v>5</v>
      </c>
      <c r="E651" s="157"/>
      <c r="F651" s="101"/>
      <c r="G651" s="159"/>
      <c r="H651" s="161"/>
      <c r="I651" s="161"/>
    </row>
    <row r="652" ht="15.0" customHeight="1">
      <c r="A652" s="101" t="s">
        <v>15394</v>
      </c>
      <c r="B652" s="96" t="str">
        <f>VLOOKUP(A652,company_data!$A$2:$H$2051,8,FALSE)</f>
        <v>https://www.aramatech.com/</v>
      </c>
      <c r="C652" s="158" t="s">
        <v>17069</v>
      </c>
      <c r="D652" s="158" t="s">
        <v>5</v>
      </c>
      <c r="E652" s="157"/>
      <c r="F652" s="101"/>
      <c r="G652" s="159"/>
      <c r="H652" s="161"/>
      <c r="I652" s="161"/>
    </row>
    <row r="653" ht="15.0" customHeight="1">
      <c r="A653" s="101" t="s">
        <v>15394</v>
      </c>
      <c r="B653" s="96" t="str">
        <f>VLOOKUP(A653,company_data!$A$2:$H$2051,8,FALSE)</f>
        <v>https://www.aramatech.com/</v>
      </c>
      <c r="C653" s="158" t="s">
        <v>17070</v>
      </c>
      <c r="D653" s="158" t="s">
        <v>5</v>
      </c>
      <c r="E653" s="157"/>
      <c r="F653" s="101"/>
      <c r="G653" s="159"/>
      <c r="H653" s="161"/>
      <c r="I653" s="161"/>
    </row>
    <row r="654" ht="15.0" customHeight="1">
      <c r="A654" s="101" t="s">
        <v>1209</v>
      </c>
      <c r="B654" s="96" t="str">
        <f>VLOOKUP(A654,company_data!$A$2:$H$2051,8,FALSE)</f>
        <v>https://www.arconnet.com/</v>
      </c>
      <c r="C654" s="158" t="s">
        <v>17071</v>
      </c>
      <c r="D654" s="158" t="s">
        <v>6</v>
      </c>
      <c r="E654" s="158" t="s">
        <v>17072</v>
      </c>
      <c r="F654" s="101"/>
      <c r="G654" s="159"/>
      <c r="H654" s="161" t="s">
        <v>17073</v>
      </c>
      <c r="I654" s="161"/>
    </row>
    <row r="655" ht="15.0" customHeight="1">
      <c r="A655" s="101" t="s">
        <v>1209</v>
      </c>
      <c r="B655" s="96" t="str">
        <f>VLOOKUP(A655,company_data!$A$2:$H$2051,8,FALSE)</f>
        <v>https://www.arconnet.com/</v>
      </c>
      <c r="C655" s="158" t="s">
        <v>17074</v>
      </c>
      <c r="D655" s="158" t="s">
        <v>6</v>
      </c>
      <c r="E655" s="158" t="s">
        <v>17072</v>
      </c>
      <c r="F655" s="101"/>
      <c r="G655" s="159"/>
      <c r="H655" s="161"/>
      <c r="I655" s="161"/>
    </row>
    <row r="656" ht="15.0" customHeight="1">
      <c r="A656" s="101" t="s">
        <v>1209</v>
      </c>
      <c r="B656" s="96" t="str">
        <f>VLOOKUP(A656,company_data!$A$2:$H$2051,8,FALSE)</f>
        <v>https://www.arconnet.com/</v>
      </c>
      <c r="C656" s="158" t="s">
        <v>17075</v>
      </c>
      <c r="D656" s="158" t="s">
        <v>6</v>
      </c>
      <c r="E656" s="158" t="s">
        <v>17072</v>
      </c>
      <c r="F656" s="101"/>
      <c r="G656" s="159"/>
      <c r="H656" s="161"/>
      <c r="I656" s="161"/>
    </row>
    <row r="657" ht="15.0" customHeight="1">
      <c r="A657" s="101" t="s">
        <v>1209</v>
      </c>
      <c r="B657" s="96" t="str">
        <f>VLOOKUP(A657,company_data!$A$2:$H$2051,8,FALSE)</f>
        <v>https://www.arconnet.com/</v>
      </c>
      <c r="C657" s="158" t="s">
        <v>17076</v>
      </c>
      <c r="D657" s="158" t="s">
        <v>6</v>
      </c>
      <c r="E657" s="158" t="s">
        <v>17077</v>
      </c>
      <c r="F657" s="101"/>
      <c r="G657" s="159"/>
      <c r="H657" s="161"/>
      <c r="I657" s="161"/>
    </row>
    <row r="658" ht="15.0" customHeight="1">
      <c r="A658" s="101" t="s">
        <v>1209</v>
      </c>
      <c r="B658" s="96" t="str">
        <f>VLOOKUP(A658,company_data!$A$2:$H$2051,8,FALSE)</f>
        <v>https://www.arconnet.com/</v>
      </c>
      <c r="C658" s="158" t="s">
        <v>17078</v>
      </c>
      <c r="D658" s="158" t="s">
        <v>5</v>
      </c>
      <c r="E658" s="158" t="s">
        <v>16196</v>
      </c>
      <c r="F658" s="97" t="s">
        <v>17079</v>
      </c>
      <c r="G658" s="159"/>
      <c r="H658" s="161"/>
      <c r="I658" s="161"/>
    </row>
    <row r="659" ht="15.0" customHeight="1">
      <c r="A659" s="101" t="s">
        <v>1209</v>
      </c>
      <c r="B659" s="96" t="str">
        <f>VLOOKUP(A659,company_data!$A$2:$H$2051,8,FALSE)</f>
        <v>https://www.arconnet.com/</v>
      </c>
      <c r="C659" s="158" t="s">
        <v>17080</v>
      </c>
      <c r="D659" s="158" t="s">
        <v>6</v>
      </c>
      <c r="E659" s="158" t="s">
        <v>17081</v>
      </c>
      <c r="F659" s="101"/>
      <c r="G659" s="159"/>
      <c r="H659" s="161"/>
      <c r="I659" s="161"/>
    </row>
    <row r="660" ht="15.0" customHeight="1">
      <c r="A660" s="101" t="s">
        <v>1209</v>
      </c>
      <c r="B660" s="96" t="str">
        <f>VLOOKUP(A660,company_data!$A$2:$H$2051,8,FALSE)</f>
        <v>https://www.arconnet.com/</v>
      </c>
      <c r="C660" s="158" t="s">
        <v>11</v>
      </c>
      <c r="D660" s="158" t="s">
        <v>5</v>
      </c>
      <c r="E660" s="158" t="s">
        <v>11</v>
      </c>
      <c r="F660" s="101"/>
      <c r="G660" s="159"/>
      <c r="H660" s="161"/>
      <c r="I660" s="161"/>
    </row>
    <row r="661" ht="15.0" customHeight="1">
      <c r="A661" s="101" t="s">
        <v>1209</v>
      </c>
      <c r="B661" s="96" t="str">
        <f>VLOOKUP(A661,company_data!$A$2:$H$2051,8,FALSE)</f>
        <v>https://www.arconnet.com/</v>
      </c>
      <c r="C661" s="158" t="s">
        <v>17082</v>
      </c>
      <c r="D661" s="158" t="s">
        <v>18</v>
      </c>
      <c r="E661" s="157" t="s">
        <v>17083</v>
      </c>
      <c r="F661" s="101"/>
      <c r="G661" s="159"/>
      <c r="H661" s="161" t="s">
        <v>17084</v>
      </c>
      <c r="I661" s="161"/>
    </row>
    <row r="662" ht="15.0" customHeight="1">
      <c r="A662" s="101" t="s">
        <v>1209</v>
      </c>
      <c r="B662" s="96" t="str">
        <f>VLOOKUP(A662,company_data!$A$2:$H$2051,8,FALSE)</f>
        <v>https://www.arconnet.com/</v>
      </c>
      <c r="C662" s="158" t="s">
        <v>17085</v>
      </c>
      <c r="D662" s="158" t="s">
        <v>14</v>
      </c>
      <c r="E662" s="158"/>
      <c r="F662" s="101"/>
      <c r="G662" s="159"/>
      <c r="H662" s="161" t="s">
        <v>17086</v>
      </c>
      <c r="I662" s="161"/>
    </row>
    <row r="663" ht="15.0" customHeight="1">
      <c r="A663" s="101" t="s">
        <v>1209</v>
      </c>
      <c r="B663" s="96" t="str">
        <f>VLOOKUP(A663,company_data!$A$2:$H$2051,8,FALSE)</f>
        <v>https://www.arconnet.com/</v>
      </c>
      <c r="C663" s="158" t="s">
        <v>17087</v>
      </c>
      <c r="D663" s="158" t="s">
        <v>9</v>
      </c>
      <c r="E663" s="158" t="s">
        <v>16411</v>
      </c>
      <c r="F663" s="101"/>
      <c r="G663" s="159"/>
      <c r="H663" s="161" t="s">
        <v>17088</v>
      </c>
      <c r="I663" s="161"/>
    </row>
    <row r="664" ht="15.0" customHeight="1">
      <c r="A664" s="101" t="s">
        <v>1222</v>
      </c>
      <c r="B664" s="96" t="str">
        <f>VLOOKUP(A664,company_data!$A$2:$H$2051,8,FALSE)</f>
        <v>https://arcticsecurity.com/</v>
      </c>
      <c r="C664" s="157" t="s">
        <v>17089</v>
      </c>
      <c r="D664" s="158" t="s">
        <v>61</v>
      </c>
      <c r="E664" s="158"/>
      <c r="F664" s="101"/>
      <c r="G664" s="159"/>
      <c r="H664" s="161" t="s">
        <v>17090</v>
      </c>
      <c r="I664" s="161"/>
    </row>
    <row r="665" ht="15.0" customHeight="1">
      <c r="A665" s="101" t="s">
        <v>4563</v>
      </c>
      <c r="B665" s="96" t="s">
        <v>4566</v>
      </c>
      <c r="C665" s="158" t="s">
        <v>17091</v>
      </c>
      <c r="D665" s="158" t="s">
        <v>17</v>
      </c>
      <c r="E665" s="158" t="s">
        <v>17092</v>
      </c>
      <c r="F665" s="101"/>
      <c r="G665" s="159"/>
      <c r="H665" s="161"/>
      <c r="I665" s="161"/>
    </row>
    <row r="666" ht="15.0" customHeight="1">
      <c r="A666" s="101" t="s">
        <v>1230</v>
      </c>
      <c r="B666" s="96" t="str">
        <f>VLOOKUP(A666,company_data!$A$2:$H$2051,8,FALSE)</f>
        <v>https://arcticwolf.com/</v>
      </c>
      <c r="C666" s="158" t="s">
        <v>17093</v>
      </c>
      <c r="D666" s="158" t="s">
        <v>11</v>
      </c>
      <c r="E666" s="158" t="s">
        <v>16160</v>
      </c>
      <c r="F666" s="101"/>
      <c r="G666" s="159"/>
      <c r="H666" s="161"/>
      <c r="I666" s="161"/>
    </row>
    <row r="667" ht="15.0" customHeight="1">
      <c r="A667" s="101" t="s">
        <v>1230</v>
      </c>
      <c r="B667" s="96" t="str">
        <f>VLOOKUP(A667,company_data!$A$2:$H$2051,8,FALSE)</f>
        <v>https://arcticwolf.com/</v>
      </c>
      <c r="C667" s="157" t="s">
        <v>17094</v>
      </c>
      <c r="D667" s="157" t="s">
        <v>7</v>
      </c>
      <c r="E667" s="157" t="s">
        <v>16341</v>
      </c>
      <c r="F667" s="101"/>
      <c r="G667" s="159"/>
      <c r="H667" s="161" t="s">
        <v>17095</v>
      </c>
      <c r="I667" s="161"/>
    </row>
    <row r="668" ht="15.0" customHeight="1">
      <c r="A668" s="101" t="s">
        <v>1230</v>
      </c>
      <c r="B668" s="96" t="str">
        <f>VLOOKUP(A668,company_data!$A$2:$H$2051,8,FALSE)</f>
        <v>https://arcticwolf.com/</v>
      </c>
      <c r="C668" s="158" t="s">
        <v>17096</v>
      </c>
      <c r="D668" s="158" t="s">
        <v>7</v>
      </c>
      <c r="E668" s="158" t="s">
        <v>44</v>
      </c>
      <c r="F668" s="101"/>
      <c r="G668" s="159"/>
      <c r="H668" s="161"/>
      <c r="I668" s="161"/>
    </row>
    <row r="669" ht="15.0" customHeight="1">
      <c r="A669" s="101" t="s">
        <v>1230</v>
      </c>
      <c r="B669" s="96" t="str">
        <f>VLOOKUP(A669,company_data!$A$2:$H$2051,8,FALSE)</f>
        <v>https://arcticwolf.com/</v>
      </c>
      <c r="C669" s="158" t="s">
        <v>17097</v>
      </c>
      <c r="D669" s="158" t="s">
        <v>7</v>
      </c>
      <c r="E669" s="158" t="s">
        <v>44</v>
      </c>
      <c r="F669" s="97" t="s">
        <v>15</v>
      </c>
      <c r="G669" s="159"/>
      <c r="H669" s="161"/>
      <c r="I669" s="161"/>
    </row>
    <row r="670" ht="15.0" customHeight="1">
      <c r="A670" s="101" t="s">
        <v>1242</v>
      </c>
      <c r="B670" s="96" t="str">
        <f>VLOOKUP(A670,company_data!$A$2:$H$2051,8,FALSE)</f>
        <v>https://ardentprivacy.ai/</v>
      </c>
      <c r="C670" s="158" t="s">
        <v>17098</v>
      </c>
      <c r="D670" s="158" t="s">
        <v>12</v>
      </c>
      <c r="E670" s="158" t="s">
        <v>17099</v>
      </c>
      <c r="F670" s="97" t="s">
        <v>14</v>
      </c>
      <c r="G670" s="159"/>
      <c r="H670" s="161" t="s">
        <v>17100</v>
      </c>
      <c r="I670" s="161"/>
    </row>
    <row r="671" ht="15.0" customHeight="1">
      <c r="A671" s="101" t="s">
        <v>1273</v>
      </c>
      <c r="B671" s="96" t="str">
        <f>VLOOKUP(A671,company_data!$A$2:$H$2051,8,FALSE)</f>
        <v>https://www.area1security.com/</v>
      </c>
      <c r="C671" s="158" t="s">
        <v>17101</v>
      </c>
      <c r="D671" s="158" t="s">
        <v>33</v>
      </c>
      <c r="E671" s="158" t="s">
        <v>17102</v>
      </c>
      <c r="F671" s="97"/>
      <c r="G671" s="159"/>
      <c r="H671" s="161" t="s">
        <v>17103</v>
      </c>
      <c r="I671" s="161"/>
    </row>
    <row r="672" ht="15.0" customHeight="1">
      <c r="A672" s="97" t="s">
        <v>1283</v>
      </c>
      <c r="B672" s="96" t="str">
        <f>VLOOKUP(A672,company_data!$A$2:$H$2051,8,FALSE)</f>
        <v>https://www.argo.ai/</v>
      </c>
      <c r="C672" s="158" t="s">
        <v>17104</v>
      </c>
      <c r="D672" s="158" t="s">
        <v>7</v>
      </c>
      <c r="E672" s="158" t="s">
        <v>16186</v>
      </c>
      <c r="F672" s="97" t="s">
        <v>15857</v>
      </c>
      <c r="G672" s="159"/>
      <c r="H672" s="161" t="s">
        <v>17105</v>
      </c>
      <c r="I672" s="161"/>
    </row>
    <row r="673" ht="15.0" customHeight="1">
      <c r="A673" s="101" t="s">
        <v>1305</v>
      </c>
      <c r="B673" s="96" t="str">
        <f>VLOOKUP(A673,company_data!$A$2:$H$2051,8,FALSE)</f>
        <v>https://argus-sec.com/</v>
      </c>
      <c r="C673" s="157" t="s">
        <v>17106</v>
      </c>
      <c r="D673" s="158" t="s">
        <v>7</v>
      </c>
      <c r="E673" s="158" t="s">
        <v>17107</v>
      </c>
      <c r="F673" s="97" t="s">
        <v>17108</v>
      </c>
      <c r="G673" s="159"/>
      <c r="H673" s="161" t="s">
        <v>17109</v>
      </c>
      <c r="I673" s="161"/>
    </row>
    <row r="674" ht="15.0" customHeight="1">
      <c r="A674" s="101" t="s">
        <v>1305</v>
      </c>
      <c r="B674" s="96" t="str">
        <f>VLOOKUP(A674,company_data!$A$2:$H$2051,8,FALSE)</f>
        <v>https://argus-sec.com/</v>
      </c>
      <c r="C674" s="157" t="s">
        <v>17110</v>
      </c>
      <c r="D674" s="158" t="s">
        <v>7</v>
      </c>
      <c r="E674" s="158" t="s">
        <v>17107</v>
      </c>
      <c r="F674" s="97" t="s">
        <v>17111</v>
      </c>
      <c r="G674" s="159"/>
      <c r="H674" s="161" t="s">
        <v>17112</v>
      </c>
      <c r="I674" s="161"/>
    </row>
    <row r="675" ht="15.0" customHeight="1">
      <c r="A675" s="101" t="s">
        <v>1317</v>
      </c>
      <c r="B675" s="96" t="str">
        <f>VLOOKUP(A675,company_data!$A$2:$H$2051,8,FALSE)</f>
        <v>https://www.ariessecurity.com/</v>
      </c>
      <c r="C675" s="157" t="s">
        <v>17113</v>
      </c>
      <c r="D675" s="158" t="s">
        <v>11</v>
      </c>
      <c r="E675" s="158" t="s">
        <v>17114</v>
      </c>
      <c r="F675" s="101"/>
      <c r="G675" s="159"/>
      <c r="H675" s="161" t="s">
        <v>17115</v>
      </c>
      <c r="I675" s="161"/>
    </row>
    <row r="676" ht="15.0" customHeight="1">
      <c r="A676" s="101" t="s">
        <v>1250</v>
      </c>
      <c r="B676" s="96" t="str">
        <f>VLOOKUP(A676,company_data!$A$2:$H$2051,8,FALSE)</f>
        <v>https://www.arista.com/en/</v>
      </c>
      <c r="C676" s="158" t="s">
        <v>17116</v>
      </c>
      <c r="D676" s="158" t="s">
        <v>36</v>
      </c>
      <c r="E676" s="158" t="s">
        <v>16834</v>
      </c>
      <c r="F676" s="97"/>
      <c r="G676" s="159"/>
      <c r="H676" s="161" t="s">
        <v>17117</v>
      </c>
      <c r="I676" s="161"/>
    </row>
    <row r="677" ht="15.0" customHeight="1">
      <c r="A677" s="101" t="s">
        <v>1250</v>
      </c>
      <c r="B677" s="96" t="str">
        <f>VLOOKUP(A677,company_data!$A$2:$H$2051,8,FALSE)</f>
        <v>https://www.arista.com/en/</v>
      </c>
      <c r="C677" s="158" t="s">
        <v>17118</v>
      </c>
      <c r="D677" s="158" t="s">
        <v>5</v>
      </c>
      <c r="E677" s="157"/>
      <c r="F677" s="101"/>
      <c r="G677" s="159"/>
      <c r="H677" s="161" t="s">
        <v>17119</v>
      </c>
      <c r="I677" s="161"/>
    </row>
    <row r="678" ht="15.0" customHeight="1">
      <c r="A678" s="101" t="s">
        <v>1350</v>
      </c>
      <c r="B678" s="96" t="str">
        <f>VLOOKUP(A678,company_data!$A$2:$H$2051,8,FALSE)</f>
        <v>https://www.arkoselabs.com/</v>
      </c>
      <c r="C678" s="157" t="s">
        <v>17120</v>
      </c>
      <c r="D678" s="158" t="s">
        <v>6</v>
      </c>
      <c r="E678" s="158" t="s">
        <v>17121</v>
      </c>
      <c r="F678" s="97" t="s">
        <v>17122</v>
      </c>
      <c r="G678" s="159"/>
      <c r="H678" s="161" t="s">
        <v>17123</v>
      </c>
      <c r="I678" s="161"/>
    </row>
    <row r="679" ht="15.0" customHeight="1">
      <c r="A679" s="101" t="s">
        <v>1350</v>
      </c>
      <c r="B679" s="96" t="str">
        <f>VLOOKUP(A679,company_data!$A$2:$H$2051,8,FALSE)</f>
        <v>https://www.arkoselabs.com/</v>
      </c>
      <c r="C679" s="157" t="s">
        <v>17124</v>
      </c>
      <c r="D679" s="158" t="s">
        <v>6</v>
      </c>
      <c r="E679" s="158" t="s">
        <v>17125</v>
      </c>
      <c r="F679" s="101"/>
      <c r="G679" s="159"/>
      <c r="H679" s="161" t="s">
        <v>17126</v>
      </c>
      <c r="I679" s="161"/>
    </row>
    <row r="680" ht="15.0" customHeight="1">
      <c r="A680" s="101" t="s">
        <v>12015</v>
      </c>
      <c r="B680" s="96" t="str">
        <f>VLOOKUP(A680,company_data!$A$2:$H$2051,8,FALSE)</f>
        <v>https://www.slcyber.io/</v>
      </c>
      <c r="C680" s="158" t="s">
        <v>17127</v>
      </c>
      <c r="D680" s="158" t="s">
        <v>17</v>
      </c>
      <c r="E680" s="158" t="s">
        <v>17128</v>
      </c>
      <c r="F680" s="101"/>
      <c r="G680" s="159"/>
      <c r="H680" s="161"/>
      <c r="I680" s="161"/>
    </row>
    <row r="681" ht="15.0" customHeight="1">
      <c r="A681" s="97" t="s">
        <v>1359</v>
      </c>
      <c r="B681" s="96" t="str">
        <f>VLOOKUP(A681,company_data!$A$2:$H$2051,8,FALSE)</f>
        <v>https://wearearmadillo.com/</v>
      </c>
      <c r="C681" s="158" t="s">
        <v>17129</v>
      </c>
      <c r="D681" s="158" t="s">
        <v>5</v>
      </c>
      <c r="E681" s="158" t="s">
        <v>15843</v>
      </c>
      <c r="F681" s="101"/>
      <c r="G681" s="159"/>
      <c r="H681" s="161"/>
      <c r="I681" s="161"/>
    </row>
    <row r="682" ht="15.0" customHeight="1">
      <c r="A682" s="97" t="s">
        <v>1359</v>
      </c>
      <c r="B682" s="96" t="str">
        <f>VLOOKUP(A682,company_data!$A$2:$H$2051,8,FALSE)</f>
        <v>https://wearearmadillo.com/</v>
      </c>
      <c r="C682" s="158" t="s">
        <v>17130</v>
      </c>
      <c r="D682" s="158" t="s">
        <v>5</v>
      </c>
      <c r="E682" s="158" t="s">
        <v>14</v>
      </c>
      <c r="F682" s="101"/>
      <c r="G682" s="159"/>
      <c r="H682" s="161"/>
      <c r="I682" s="161"/>
    </row>
    <row r="683" ht="15.0" customHeight="1">
      <c r="A683" s="97" t="s">
        <v>1359</v>
      </c>
      <c r="B683" s="96" t="str">
        <f>VLOOKUP(A683,company_data!$A$2:$H$2051,8,FALSE)</f>
        <v>https://wearearmadillo.com/</v>
      </c>
      <c r="C683" s="158" t="s">
        <v>17131</v>
      </c>
      <c r="D683" s="158" t="s">
        <v>5</v>
      </c>
      <c r="E683" s="158" t="s">
        <v>17132</v>
      </c>
      <c r="F683" s="101"/>
      <c r="G683" s="159"/>
      <c r="H683" s="161"/>
      <c r="I683" s="161"/>
    </row>
    <row r="684" ht="15.0" customHeight="1">
      <c r="A684" s="97" t="s">
        <v>1359</v>
      </c>
      <c r="B684" s="96" t="str">
        <f>VLOOKUP(A684,company_data!$A$2:$H$2051,8,FALSE)</f>
        <v>https://wearearmadillo.com/</v>
      </c>
      <c r="C684" s="158" t="s">
        <v>17133</v>
      </c>
      <c r="D684" s="158" t="s">
        <v>5</v>
      </c>
      <c r="E684" s="158" t="s">
        <v>6</v>
      </c>
      <c r="F684" s="101"/>
      <c r="G684" s="159"/>
      <c r="H684" s="161"/>
      <c r="I684" s="161"/>
    </row>
    <row r="685" ht="15.0" customHeight="1">
      <c r="A685" s="97" t="s">
        <v>1359</v>
      </c>
      <c r="B685" s="96" t="str">
        <f>VLOOKUP(A685,company_data!$A$2:$H$2051,8,FALSE)</f>
        <v>https://wearearmadillo.com/</v>
      </c>
      <c r="C685" s="158" t="s">
        <v>17134</v>
      </c>
      <c r="D685" s="158" t="s">
        <v>5</v>
      </c>
      <c r="E685" s="158" t="s">
        <v>15917</v>
      </c>
      <c r="F685" s="101"/>
      <c r="G685" s="159"/>
      <c r="H685" s="161"/>
      <c r="I685" s="161"/>
    </row>
    <row r="686" ht="15.0" customHeight="1">
      <c r="A686" s="97" t="s">
        <v>1359</v>
      </c>
      <c r="B686" s="96" t="str">
        <f>VLOOKUP(A686,company_data!$A$2:$H$2051,8,FALSE)</f>
        <v>https://wearearmadillo.com/</v>
      </c>
      <c r="C686" s="158" t="s">
        <v>17135</v>
      </c>
      <c r="D686" s="158" t="s">
        <v>5</v>
      </c>
      <c r="E686" s="158" t="s">
        <v>15892</v>
      </c>
      <c r="F686" s="101"/>
      <c r="G686" s="159"/>
      <c r="H686" s="161"/>
      <c r="I686" s="161"/>
    </row>
    <row r="687" ht="15.0" customHeight="1">
      <c r="A687" s="97" t="s">
        <v>1359</v>
      </c>
      <c r="B687" s="96" t="str">
        <f>VLOOKUP(A687,company_data!$A$2:$H$2051,8,FALSE)</f>
        <v>https://wearearmadillo.com/</v>
      </c>
      <c r="C687" s="158" t="s">
        <v>17136</v>
      </c>
      <c r="D687" s="158" t="s">
        <v>5</v>
      </c>
      <c r="E687" s="158" t="s">
        <v>16091</v>
      </c>
      <c r="F687" s="177" t="s">
        <v>16090</v>
      </c>
      <c r="G687" s="159"/>
      <c r="H687" s="161"/>
      <c r="I687" s="161"/>
    </row>
    <row r="688" ht="15.0" customHeight="1">
      <c r="A688" s="97" t="s">
        <v>1359</v>
      </c>
      <c r="B688" s="96" t="str">
        <f>VLOOKUP(A688,company_data!$A$2:$H$2051,8,FALSE)</f>
        <v>https://wearearmadillo.com/</v>
      </c>
      <c r="C688" s="158" t="s">
        <v>16196</v>
      </c>
      <c r="D688" s="158" t="s">
        <v>7</v>
      </c>
      <c r="E688" s="158" t="s">
        <v>18</v>
      </c>
      <c r="F688" s="101"/>
      <c r="G688" s="159"/>
      <c r="H688" s="161"/>
      <c r="I688" s="161"/>
    </row>
    <row r="689" ht="15.0" customHeight="1">
      <c r="A689" s="101" t="s">
        <v>1362</v>
      </c>
      <c r="B689" s="96" t="str">
        <f>VLOOKUP(A689,company_data!$A$2:$H$2051,8,FALSE)</f>
        <v>https://www.armis.com/</v>
      </c>
      <c r="C689" s="157" t="s">
        <v>17137</v>
      </c>
      <c r="D689" s="158" t="s">
        <v>39</v>
      </c>
      <c r="E689" s="158" t="s">
        <v>17138</v>
      </c>
      <c r="F689" s="101"/>
      <c r="G689" s="159"/>
      <c r="H689" s="161" t="s">
        <v>17139</v>
      </c>
      <c r="I689" s="161"/>
    </row>
    <row r="690" ht="15.0" customHeight="1">
      <c r="A690" s="101" t="s">
        <v>1373</v>
      </c>
      <c r="B690" s="96" t="str">
        <f>VLOOKUP(A690,company_data!$A$2:$H$2051,8,FALSE)</f>
        <v>https://armjisoft.com/</v>
      </c>
      <c r="C690" s="157" t="s">
        <v>17140</v>
      </c>
      <c r="D690" s="158" t="s">
        <v>12</v>
      </c>
      <c r="E690" s="158"/>
      <c r="F690" s="101"/>
      <c r="G690" s="159"/>
      <c r="H690" s="161" t="s">
        <v>17141</v>
      </c>
      <c r="I690" s="161"/>
    </row>
    <row r="691" ht="15.0" customHeight="1">
      <c r="A691" s="101" t="s">
        <v>1373</v>
      </c>
      <c r="B691" s="96" t="str">
        <f>VLOOKUP(A691,company_data!$A$2:$H$2051,8,FALSE)</f>
        <v>https://armjisoft.com/</v>
      </c>
      <c r="C691" s="157" t="s">
        <v>17142</v>
      </c>
      <c r="D691" s="158" t="s">
        <v>12</v>
      </c>
      <c r="E691" s="158"/>
      <c r="F691" s="101"/>
      <c r="G691" s="159"/>
      <c r="H691" s="161" t="s">
        <v>17143</v>
      </c>
      <c r="I691" s="161"/>
    </row>
    <row r="692" ht="15.0" customHeight="1">
      <c r="A692" s="101" t="s">
        <v>1373</v>
      </c>
      <c r="B692" s="96" t="str">
        <f>VLOOKUP(A692,company_data!$A$2:$H$2051,8,FALSE)</f>
        <v>https://armjisoft.com/</v>
      </c>
      <c r="C692" s="157" t="s">
        <v>17144</v>
      </c>
      <c r="D692" s="158" t="s">
        <v>12</v>
      </c>
      <c r="E692" s="158"/>
      <c r="F692" s="101"/>
      <c r="G692" s="159"/>
      <c r="H692" s="161" t="s">
        <v>17145</v>
      </c>
      <c r="I692" s="161"/>
    </row>
    <row r="693" ht="15.0" customHeight="1">
      <c r="A693" s="101" t="s">
        <v>1373</v>
      </c>
      <c r="B693" s="96" t="str">
        <f>VLOOKUP(A693,company_data!$A$2:$H$2051,8,FALSE)</f>
        <v>https://armjisoft.com/</v>
      </c>
      <c r="C693" s="157" t="s">
        <v>17146</v>
      </c>
      <c r="D693" s="158" t="s">
        <v>12</v>
      </c>
      <c r="E693" s="158"/>
      <c r="F693" s="101"/>
      <c r="G693" s="159"/>
      <c r="H693" s="161" t="s">
        <v>17147</v>
      </c>
      <c r="I693" s="161"/>
    </row>
    <row r="694" ht="15.0" customHeight="1">
      <c r="A694" s="101" t="s">
        <v>1373</v>
      </c>
      <c r="B694" s="96" t="str">
        <f>VLOOKUP(A694,company_data!$A$2:$H$2051,8,FALSE)</f>
        <v>https://armjisoft.com/</v>
      </c>
      <c r="C694" s="157" t="s">
        <v>17148</v>
      </c>
      <c r="D694" s="158" t="s">
        <v>12</v>
      </c>
      <c r="E694" s="158"/>
      <c r="F694" s="101"/>
      <c r="G694" s="159"/>
      <c r="H694" s="161" t="s">
        <v>17149</v>
      </c>
      <c r="I694" s="161"/>
    </row>
    <row r="695" ht="15.0" customHeight="1">
      <c r="A695" s="101" t="s">
        <v>1378</v>
      </c>
      <c r="B695" s="96" t="str">
        <f>VLOOKUP(A695,company_data!$A$2:$H$2051,8,FALSE)</f>
        <v>https://www.armor.com/</v>
      </c>
      <c r="C695" s="157" t="s">
        <v>17150</v>
      </c>
      <c r="D695" s="158" t="s">
        <v>15</v>
      </c>
      <c r="E695" s="158" t="s">
        <v>15843</v>
      </c>
      <c r="F695" s="97" t="s">
        <v>14</v>
      </c>
      <c r="G695" s="159"/>
      <c r="H695" s="161" t="s">
        <v>17151</v>
      </c>
      <c r="I695" s="161"/>
    </row>
    <row r="696" ht="15.0" customHeight="1">
      <c r="A696" s="101" t="s">
        <v>1390</v>
      </c>
      <c r="B696" s="96" t="str">
        <f>VLOOKUP(A696,company_data!$A$2:$H$2051,8,FALSE)</f>
        <v>https://www.armorblox.com/</v>
      </c>
      <c r="C696" s="157" t="s">
        <v>17152</v>
      </c>
      <c r="D696" s="158" t="s">
        <v>33</v>
      </c>
      <c r="E696" s="158" t="s">
        <v>17102</v>
      </c>
      <c r="F696" s="97" t="s">
        <v>17153</v>
      </c>
      <c r="G696" s="159"/>
      <c r="H696" s="161" t="s">
        <v>17154</v>
      </c>
      <c r="I696" s="161"/>
    </row>
    <row r="697" ht="15.0" customHeight="1">
      <c r="A697" s="101" t="s">
        <v>1401</v>
      </c>
      <c r="B697" s="96" t="str">
        <f>VLOOKUP(A697,company_data!$A$2:$H$2051,8,FALSE)</f>
        <v>https://arsenalrecon.com/</v>
      </c>
      <c r="C697" s="158" t="s">
        <v>17155</v>
      </c>
      <c r="D697" s="158" t="s">
        <v>5</v>
      </c>
      <c r="E697" s="158" t="s">
        <v>11</v>
      </c>
      <c r="F697" s="101"/>
      <c r="G697" s="159"/>
      <c r="H697" s="161"/>
      <c r="I697" s="161"/>
    </row>
    <row r="698" ht="15.0" customHeight="1">
      <c r="A698" s="101" t="s">
        <v>1401</v>
      </c>
      <c r="B698" s="96" t="str">
        <f>VLOOKUP(A698,company_data!$A$2:$H$2051,8,FALSE)</f>
        <v>https://arsenalrecon.com/</v>
      </c>
      <c r="C698" s="158" t="s">
        <v>17156</v>
      </c>
      <c r="D698" s="158" t="s">
        <v>5</v>
      </c>
      <c r="E698" s="158" t="s">
        <v>11</v>
      </c>
      <c r="F698" s="101"/>
      <c r="G698" s="159"/>
      <c r="H698" s="161"/>
      <c r="I698" s="161"/>
    </row>
    <row r="699" ht="15.0" customHeight="1">
      <c r="A699" s="101" t="s">
        <v>1401</v>
      </c>
      <c r="B699" s="96" t="str">
        <f>VLOOKUP(A699,company_data!$A$2:$H$2051,8,FALSE)</f>
        <v>https://arsenalrecon.com/</v>
      </c>
      <c r="C699" s="157" t="s">
        <v>17157</v>
      </c>
      <c r="D699" s="158" t="s">
        <v>16</v>
      </c>
      <c r="E699" s="158"/>
      <c r="F699" s="101"/>
      <c r="G699" s="159"/>
      <c r="H699" s="161" t="s">
        <v>17158</v>
      </c>
      <c r="I699" s="161"/>
    </row>
    <row r="700" ht="15.0" customHeight="1">
      <c r="A700" s="101" t="s">
        <v>1401</v>
      </c>
      <c r="B700" s="96" t="str">
        <f>VLOOKUP(A700,company_data!$A$2:$H$2051,8,FALSE)</f>
        <v>https://arsenalrecon.com/</v>
      </c>
      <c r="C700" s="157" t="s">
        <v>17159</v>
      </c>
      <c r="D700" s="158" t="s">
        <v>16</v>
      </c>
      <c r="E700" s="158"/>
      <c r="F700" s="101"/>
      <c r="G700" s="159"/>
      <c r="H700" s="161" t="s">
        <v>17160</v>
      </c>
      <c r="I700" s="161"/>
    </row>
    <row r="701" ht="15.0" customHeight="1">
      <c r="A701" s="101" t="s">
        <v>1401</v>
      </c>
      <c r="B701" s="96" t="str">
        <f>VLOOKUP(A701,company_data!$A$2:$H$2051,8,FALSE)</f>
        <v>https://arsenalrecon.com/</v>
      </c>
      <c r="C701" s="157" t="s">
        <v>17161</v>
      </c>
      <c r="D701" s="158" t="s">
        <v>16</v>
      </c>
      <c r="E701" s="158"/>
      <c r="F701" s="101"/>
      <c r="G701" s="159"/>
      <c r="H701" s="161" t="s">
        <v>17162</v>
      </c>
      <c r="I701" s="161"/>
    </row>
    <row r="702" ht="15.0" customHeight="1">
      <c r="A702" s="101" t="s">
        <v>1401</v>
      </c>
      <c r="B702" s="96" t="str">
        <f>VLOOKUP(A702,company_data!$A$2:$H$2051,8,FALSE)</f>
        <v>https://arsenalrecon.com/</v>
      </c>
      <c r="C702" s="157" t="s">
        <v>17163</v>
      </c>
      <c r="D702" s="158" t="s">
        <v>16</v>
      </c>
      <c r="E702" s="158"/>
      <c r="F702" s="101"/>
      <c r="G702" s="159"/>
      <c r="H702" s="161" t="s">
        <v>17164</v>
      </c>
      <c r="I702" s="161"/>
    </row>
    <row r="703" ht="15.0" customHeight="1">
      <c r="A703" s="101" t="s">
        <v>1401</v>
      </c>
      <c r="B703" s="96" t="str">
        <f>VLOOKUP(A703,company_data!$A$2:$H$2051,8,FALSE)</f>
        <v>https://arsenalrecon.com/</v>
      </c>
      <c r="C703" s="157" t="s">
        <v>17165</v>
      </c>
      <c r="D703" s="158" t="s">
        <v>16</v>
      </c>
      <c r="E703" s="158"/>
      <c r="F703" s="101"/>
      <c r="G703" s="159"/>
      <c r="H703" s="161" t="s">
        <v>17166</v>
      </c>
      <c r="I703" s="161"/>
    </row>
    <row r="704" ht="15.0" customHeight="1">
      <c r="A704" s="101" t="s">
        <v>1401</v>
      </c>
      <c r="B704" s="96" t="str">
        <f>VLOOKUP(A704,company_data!$A$2:$H$2051,8,FALSE)</f>
        <v>https://arsenalrecon.com/</v>
      </c>
      <c r="C704" s="157" t="s">
        <v>17167</v>
      </c>
      <c r="D704" s="158" t="s">
        <v>16</v>
      </c>
      <c r="E704" s="158"/>
      <c r="F704" s="101"/>
      <c r="G704" s="159"/>
      <c r="H704" s="161" t="s">
        <v>17168</v>
      </c>
      <c r="I704" s="161"/>
    </row>
    <row r="705" ht="15.0" customHeight="1">
      <c r="A705" s="101" t="s">
        <v>1401</v>
      </c>
      <c r="B705" s="96" t="str">
        <f>VLOOKUP(A705,company_data!$A$2:$H$2051,8,FALSE)</f>
        <v>https://arsenalrecon.com/</v>
      </c>
      <c r="C705" s="157" t="s">
        <v>17169</v>
      </c>
      <c r="D705" s="158" t="s">
        <v>16</v>
      </c>
      <c r="E705" s="158"/>
      <c r="F705" s="101"/>
      <c r="G705" s="159"/>
      <c r="H705" s="161" t="s">
        <v>17170</v>
      </c>
      <c r="I705" s="161"/>
    </row>
    <row r="706" ht="15.0" customHeight="1">
      <c r="A706" s="101" t="s">
        <v>1401</v>
      </c>
      <c r="B706" s="96" t="str">
        <f>VLOOKUP(A706,company_data!$A$2:$H$2051,8,FALSE)</f>
        <v>https://arsenalrecon.com/</v>
      </c>
      <c r="C706" s="157" t="s">
        <v>17171</v>
      </c>
      <c r="D706" s="158" t="s">
        <v>16</v>
      </c>
      <c r="E706" s="158"/>
      <c r="F706" s="101"/>
      <c r="G706" s="159"/>
      <c r="H706" s="161" t="s">
        <v>17172</v>
      </c>
      <c r="I706" s="161"/>
    </row>
    <row r="707" ht="15.0" customHeight="1">
      <c r="A707" s="101" t="s">
        <v>1401</v>
      </c>
      <c r="B707" s="96" t="str">
        <f>VLOOKUP(A707,company_data!$A$2:$H$2051,8,FALSE)</f>
        <v>https://arsenalrecon.com/</v>
      </c>
      <c r="C707" s="157" t="s">
        <v>17173</v>
      </c>
      <c r="D707" s="158" t="s">
        <v>16</v>
      </c>
      <c r="E707" s="158"/>
      <c r="F707" s="101"/>
      <c r="G707" s="159"/>
      <c r="H707" s="161" t="s">
        <v>17174</v>
      </c>
      <c r="I707" s="161"/>
    </row>
    <row r="708" ht="15.0" customHeight="1">
      <c r="A708" s="97" t="s">
        <v>1262</v>
      </c>
      <c r="B708" s="96" t="str">
        <f>VLOOKUP(A708,company_data!$A$2:$H$2051,8,FALSE)</f>
        <v>https://www.arubanetworks.com/</v>
      </c>
      <c r="C708" s="157" t="s">
        <v>17175</v>
      </c>
      <c r="D708" s="158" t="s">
        <v>43</v>
      </c>
      <c r="E708" s="158" t="s">
        <v>17176</v>
      </c>
      <c r="F708" s="101"/>
      <c r="G708" s="170"/>
      <c r="H708" s="161" t="s">
        <v>17177</v>
      </c>
      <c r="I708" s="161"/>
    </row>
    <row r="709" ht="15.0" customHeight="1">
      <c r="A709" s="97" t="s">
        <v>1262</v>
      </c>
      <c r="B709" s="96" t="str">
        <f>VLOOKUP(A709,company_data!$A$2:$H$2051,8,FALSE)</f>
        <v>https://www.arubanetworks.com/</v>
      </c>
      <c r="C709" s="157" t="s">
        <v>16615</v>
      </c>
      <c r="D709" s="158" t="s">
        <v>10</v>
      </c>
      <c r="E709" s="158" t="s">
        <v>16615</v>
      </c>
      <c r="F709" s="101"/>
      <c r="G709" s="170"/>
      <c r="H709" s="161" t="s">
        <v>17178</v>
      </c>
      <c r="I709" s="161"/>
    </row>
    <row r="710" ht="15.0" customHeight="1">
      <c r="A710" s="97" t="s">
        <v>1262</v>
      </c>
      <c r="B710" s="96" t="str">
        <f>VLOOKUP(A710,company_data!$A$2:$H$2051,8,FALSE)</f>
        <v>https://www.arubanetworks.com/</v>
      </c>
      <c r="C710" s="158" t="s">
        <v>17179</v>
      </c>
      <c r="D710" s="158" t="s">
        <v>31</v>
      </c>
      <c r="E710" s="158" t="s">
        <v>17180</v>
      </c>
      <c r="F710" s="101"/>
      <c r="G710" s="170"/>
      <c r="H710" s="161" t="s">
        <v>17181</v>
      </c>
      <c r="I710" s="161"/>
    </row>
    <row r="711" ht="15.0" customHeight="1">
      <c r="A711" s="97" t="s">
        <v>1262</v>
      </c>
      <c r="B711" s="96" t="str">
        <f>VLOOKUP(A711,company_data!$A$2:$H$2051,8,FALSE)</f>
        <v>https://www.arubanetworks.com/</v>
      </c>
      <c r="C711" s="157" t="s">
        <v>17182</v>
      </c>
      <c r="D711" s="158" t="s">
        <v>10</v>
      </c>
      <c r="E711" s="157"/>
      <c r="F711" s="101"/>
      <c r="G711" s="170"/>
      <c r="H711" s="161" t="s">
        <v>17183</v>
      </c>
      <c r="I711" s="161"/>
    </row>
    <row r="712" ht="15.0" customHeight="1">
      <c r="A712" s="97" t="s">
        <v>1262</v>
      </c>
      <c r="B712" s="96" t="str">
        <f>VLOOKUP(A712,company_data!$A$2:$H$2051,8,FALSE)</f>
        <v>https://www.arubanetworks.com/</v>
      </c>
      <c r="C712" s="158" t="s">
        <v>17184</v>
      </c>
      <c r="D712" s="158" t="s">
        <v>43</v>
      </c>
      <c r="E712" s="157"/>
      <c r="F712" s="101"/>
      <c r="G712" s="170"/>
      <c r="H712" s="161" t="s">
        <v>17185</v>
      </c>
      <c r="I712" s="161"/>
    </row>
    <row r="713" ht="15.0" customHeight="1">
      <c r="A713" s="97" t="s">
        <v>1262</v>
      </c>
      <c r="B713" s="96" t="str">
        <f>VLOOKUP(A713,company_data!$A$2:$H$2051,8,FALSE)</f>
        <v>https://www.arubanetworks.com/</v>
      </c>
      <c r="C713" s="157" t="s">
        <v>17186</v>
      </c>
      <c r="D713" s="158" t="s">
        <v>43</v>
      </c>
      <c r="E713" s="157"/>
      <c r="F713" s="101"/>
      <c r="G713" s="170"/>
      <c r="H713" s="161" t="s">
        <v>17187</v>
      </c>
      <c r="I713" s="161"/>
    </row>
    <row r="714" ht="15.0" customHeight="1">
      <c r="A714" s="101" t="s">
        <v>1407</v>
      </c>
      <c r="B714" s="96" t="str">
        <f>VLOOKUP(A714,company_data!$A$2:$H$2051,8,FALSE)</f>
        <v>https://www.arwen.io/</v>
      </c>
      <c r="C714" s="157" t="s">
        <v>17188</v>
      </c>
      <c r="D714" s="158" t="s">
        <v>52</v>
      </c>
      <c r="E714" s="158"/>
      <c r="F714" s="101"/>
      <c r="G714" s="159"/>
      <c r="H714" s="161" t="s">
        <v>17189</v>
      </c>
      <c r="I714" s="161"/>
    </row>
    <row r="715" ht="15.0" customHeight="1">
      <c r="A715" s="101" t="s">
        <v>1413</v>
      </c>
      <c r="B715" s="96" t="str">
        <f>VLOOKUP(A715,company_data!$A$2:$H$2051,8,FALSE)</f>
        <v>https://www.arxan.com/</v>
      </c>
      <c r="C715" s="158" t="s">
        <v>17190</v>
      </c>
      <c r="D715" s="158" t="s">
        <v>8</v>
      </c>
      <c r="E715" s="158" t="s">
        <v>16898</v>
      </c>
      <c r="F715" s="158"/>
      <c r="G715" s="159"/>
      <c r="H715" s="161"/>
      <c r="I715" s="161"/>
    </row>
    <row r="716" ht="15.0" customHeight="1">
      <c r="A716" s="101" t="s">
        <v>1424</v>
      </c>
      <c r="B716" s="96" t="str">
        <f>VLOOKUP(A716,company_data!$A$2:$H$2051,8,FALSE)</f>
        <v>https://www.ascendtg.com/</v>
      </c>
      <c r="C716" s="157" t="s">
        <v>17191</v>
      </c>
      <c r="D716" s="158" t="s">
        <v>5</v>
      </c>
      <c r="E716" s="158" t="s">
        <v>14</v>
      </c>
      <c r="F716" s="101"/>
      <c r="G716" s="159"/>
      <c r="H716" s="161" t="s">
        <v>17192</v>
      </c>
      <c r="I716" s="161"/>
    </row>
    <row r="717" ht="15.0" customHeight="1">
      <c r="A717" s="101" t="s">
        <v>1424</v>
      </c>
      <c r="B717" s="96" t="str">
        <f>VLOOKUP(A717,company_data!$A$2:$H$2051,8,FALSE)</f>
        <v>https://www.ascendtg.com/</v>
      </c>
      <c r="C717" s="157" t="s">
        <v>17193</v>
      </c>
      <c r="D717" s="158" t="s">
        <v>5</v>
      </c>
      <c r="E717" s="158" t="s">
        <v>17193</v>
      </c>
      <c r="F717" s="101"/>
      <c r="G717" s="159"/>
      <c r="H717" s="161" t="s">
        <v>17194</v>
      </c>
      <c r="I717" s="161"/>
    </row>
    <row r="718" ht="15.0" customHeight="1">
      <c r="A718" s="101" t="s">
        <v>1424</v>
      </c>
      <c r="B718" s="96" t="str">
        <f>VLOOKUP(A718,company_data!$A$2:$H$2051,8,FALSE)</f>
        <v>https://www.ascendtg.com/</v>
      </c>
      <c r="C718" s="157" t="s">
        <v>17195</v>
      </c>
      <c r="D718" s="158" t="s">
        <v>5</v>
      </c>
      <c r="E718" s="158" t="s">
        <v>16170</v>
      </c>
      <c r="F718" s="101"/>
      <c r="G718" s="159"/>
      <c r="H718" s="161" t="s">
        <v>17196</v>
      </c>
      <c r="I718" s="161"/>
    </row>
    <row r="719" ht="15.0" customHeight="1">
      <c r="A719" s="101" t="s">
        <v>1424</v>
      </c>
      <c r="B719" s="96" t="str">
        <f>VLOOKUP(A719,company_data!$A$2:$H$2051,8,FALSE)</f>
        <v>https://www.ascendtg.com/</v>
      </c>
      <c r="C719" s="157" t="s">
        <v>17197</v>
      </c>
      <c r="D719" s="158" t="s">
        <v>5</v>
      </c>
      <c r="E719" s="158" t="s">
        <v>16160</v>
      </c>
      <c r="F719" s="101"/>
      <c r="G719" s="159"/>
      <c r="H719" s="161" t="s">
        <v>17198</v>
      </c>
      <c r="I719" s="161"/>
    </row>
    <row r="720" ht="15.0" customHeight="1">
      <c r="A720" s="101" t="s">
        <v>1424</v>
      </c>
      <c r="B720" s="96" t="str">
        <f>VLOOKUP(A720,company_data!$A$2:$H$2051,8,FALSE)</f>
        <v>https://www.ascendtg.com/</v>
      </c>
      <c r="C720" s="157" t="s">
        <v>17199</v>
      </c>
      <c r="D720" s="157" t="s">
        <v>5</v>
      </c>
      <c r="E720" s="157" t="s">
        <v>17199</v>
      </c>
      <c r="F720" s="101"/>
      <c r="G720" s="159"/>
      <c r="H720" s="161" t="s">
        <v>17200</v>
      </c>
      <c r="I720" s="161"/>
    </row>
    <row r="721" ht="15.0" customHeight="1">
      <c r="A721" s="101" t="s">
        <v>1443</v>
      </c>
      <c r="B721" s="96" t="str">
        <f>VLOOKUP(A721,company_data!$A$2:$H$2051,8,FALSE)</f>
        <v>https://www.ascentor.co.uk/</v>
      </c>
      <c r="C721" s="157" t="s">
        <v>17201</v>
      </c>
      <c r="D721" s="157" t="s">
        <v>5</v>
      </c>
      <c r="E721" s="157" t="s">
        <v>17202</v>
      </c>
      <c r="F721" s="101"/>
      <c r="G721" s="159"/>
      <c r="H721" s="161" t="s">
        <v>17203</v>
      </c>
      <c r="I721" s="161"/>
    </row>
    <row r="722" ht="15.0" customHeight="1">
      <c r="A722" s="101" t="s">
        <v>1443</v>
      </c>
      <c r="B722" s="96" t="str">
        <f>VLOOKUP(A722,company_data!$A$2:$H$2051,8,FALSE)</f>
        <v>https://www.ascentor.co.uk/</v>
      </c>
      <c r="C722" s="157" t="s">
        <v>17204</v>
      </c>
      <c r="D722" s="157" t="s">
        <v>5</v>
      </c>
      <c r="E722" s="157" t="s">
        <v>17205</v>
      </c>
      <c r="F722" s="101"/>
      <c r="G722" s="159"/>
      <c r="H722" s="161" t="s">
        <v>17206</v>
      </c>
      <c r="I722" s="161"/>
    </row>
    <row r="723" ht="15.0" customHeight="1">
      <c r="A723" s="101" t="s">
        <v>1443</v>
      </c>
      <c r="B723" s="96" t="str">
        <f>VLOOKUP(A723,company_data!$A$2:$H$2051,8,FALSE)</f>
        <v>https://www.ascentor.co.uk/</v>
      </c>
      <c r="C723" s="157" t="s">
        <v>17207</v>
      </c>
      <c r="D723" s="157" t="s">
        <v>5</v>
      </c>
      <c r="E723" s="157"/>
      <c r="F723" s="101"/>
      <c r="G723" s="159"/>
      <c r="H723" s="161" t="s">
        <v>17208</v>
      </c>
      <c r="I723" s="161"/>
    </row>
    <row r="724" ht="15.0" customHeight="1">
      <c r="A724" s="101" t="s">
        <v>1443</v>
      </c>
      <c r="B724" s="96" t="str">
        <f>VLOOKUP(A724,company_data!$A$2:$H$2051,8,FALSE)</f>
        <v>https://www.ascentor.co.uk/</v>
      </c>
      <c r="C724" s="157" t="s">
        <v>17209</v>
      </c>
      <c r="D724" s="157" t="s">
        <v>5</v>
      </c>
      <c r="E724" s="157"/>
      <c r="F724" s="101"/>
      <c r="G724" s="159"/>
      <c r="H724" s="161" t="s">
        <v>17210</v>
      </c>
      <c r="I724" s="161"/>
    </row>
    <row r="725" ht="15.0" customHeight="1">
      <c r="A725" s="101" t="s">
        <v>1443</v>
      </c>
      <c r="B725" s="96" t="str">
        <f>VLOOKUP(A725,company_data!$A$2:$H$2051,8,FALSE)</f>
        <v>https://www.ascentor.co.uk/</v>
      </c>
      <c r="C725" s="157" t="s">
        <v>17211</v>
      </c>
      <c r="D725" s="157" t="s">
        <v>5</v>
      </c>
      <c r="E725" s="157"/>
      <c r="F725" s="101"/>
      <c r="G725" s="159"/>
      <c r="H725" s="161" t="s">
        <v>17212</v>
      </c>
      <c r="I725" s="161"/>
    </row>
    <row r="726" ht="15.0" customHeight="1">
      <c r="A726" s="101" t="s">
        <v>1443</v>
      </c>
      <c r="B726" s="96" t="str">
        <f>VLOOKUP(A726,company_data!$A$2:$H$2051,8,FALSE)</f>
        <v>https://www.ascentor.co.uk/</v>
      </c>
      <c r="C726" s="157" t="s">
        <v>17213</v>
      </c>
      <c r="D726" s="157" t="s">
        <v>5</v>
      </c>
      <c r="E726" s="157"/>
      <c r="F726" s="101"/>
      <c r="G726" s="159"/>
      <c r="H726" s="161" t="s">
        <v>17214</v>
      </c>
      <c r="I726" s="161"/>
    </row>
    <row r="727" ht="15.0" customHeight="1">
      <c r="A727" s="101" t="s">
        <v>1443</v>
      </c>
      <c r="B727" s="96" t="str">
        <f>VLOOKUP(A727,company_data!$A$2:$H$2051,8,FALSE)</f>
        <v>https://www.ascentor.co.uk/</v>
      </c>
      <c r="C727" s="157" t="s">
        <v>17215</v>
      </c>
      <c r="D727" s="157" t="s">
        <v>5</v>
      </c>
      <c r="E727" s="157"/>
      <c r="F727" s="101"/>
      <c r="G727" s="159"/>
      <c r="H727" s="161" t="s">
        <v>17216</v>
      </c>
      <c r="I727" s="161"/>
    </row>
    <row r="728" ht="15.0" customHeight="1">
      <c r="A728" s="101" t="s">
        <v>1443</v>
      </c>
      <c r="B728" s="96" t="str">
        <f>VLOOKUP(A728,company_data!$A$2:$H$2051,8,FALSE)</f>
        <v>https://www.ascentor.co.uk/</v>
      </c>
      <c r="C728" s="157" t="s">
        <v>17217</v>
      </c>
      <c r="D728" s="157" t="s">
        <v>5</v>
      </c>
      <c r="E728" s="157"/>
      <c r="F728" s="101"/>
      <c r="G728" s="159"/>
      <c r="H728" s="161" t="s">
        <v>17218</v>
      </c>
      <c r="I728" s="161"/>
    </row>
    <row r="729" ht="15.0" customHeight="1">
      <c r="A729" s="101" t="s">
        <v>1443</v>
      </c>
      <c r="B729" s="96" t="str">
        <f>VLOOKUP(A729,company_data!$A$2:$H$2051,8,FALSE)</f>
        <v>https://www.ascentor.co.uk/</v>
      </c>
      <c r="C729" s="157" t="s">
        <v>17219</v>
      </c>
      <c r="D729" s="157" t="s">
        <v>5</v>
      </c>
      <c r="E729" s="157"/>
      <c r="F729" s="101"/>
      <c r="G729" s="159"/>
      <c r="H729" s="161" t="s">
        <v>17220</v>
      </c>
      <c r="I729" s="161"/>
    </row>
    <row r="730" ht="15.0" customHeight="1">
      <c r="A730" s="101" t="s">
        <v>1443</v>
      </c>
      <c r="B730" s="96" t="str">
        <f>VLOOKUP(A730,company_data!$A$2:$H$2051,8,FALSE)</f>
        <v>https://www.ascentor.co.uk/</v>
      </c>
      <c r="C730" s="157" t="s">
        <v>17221</v>
      </c>
      <c r="D730" s="157" t="s">
        <v>5</v>
      </c>
      <c r="E730" s="157"/>
      <c r="F730" s="101"/>
      <c r="G730" s="159"/>
      <c r="H730" s="161" t="s">
        <v>17222</v>
      </c>
      <c r="I730" s="161"/>
    </row>
    <row r="731" ht="15.0" customHeight="1">
      <c r="A731" s="101" t="s">
        <v>1443</v>
      </c>
      <c r="B731" s="96" t="str">
        <f>VLOOKUP(A731,company_data!$A$2:$H$2051,8,FALSE)</f>
        <v>https://www.ascentor.co.uk/</v>
      </c>
      <c r="C731" s="158" t="s">
        <v>17223</v>
      </c>
      <c r="D731" s="157" t="s">
        <v>5</v>
      </c>
      <c r="E731" s="157"/>
      <c r="F731" s="101"/>
      <c r="G731" s="159"/>
      <c r="H731" s="161" t="s">
        <v>17224</v>
      </c>
      <c r="I731" s="161"/>
    </row>
    <row r="732" ht="15.0" customHeight="1">
      <c r="A732" s="101" t="s">
        <v>1443</v>
      </c>
      <c r="B732" s="96" t="str">
        <f>VLOOKUP(A732,company_data!$A$2:$H$2051,8,FALSE)</f>
        <v>https://www.ascentor.co.uk/</v>
      </c>
      <c r="C732" s="157" t="s">
        <v>17225</v>
      </c>
      <c r="D732" s="157" t="s">
        <v>5</v>
      </c>
      <c r="E732" s="157"/>
      <c r="F732" s="101"/>
      <c r="G732" s="159"/>
      <c r="H732" s="161" t="s">
        <v>17226</v>
      </c>
      <c r="I732" s="161"/>
    </row>
    <row r="733" ht="15.0" customHeight="1">
      <c r="A733" s="101" t="s">
        <v>1443</v>
      </c>
      <c r="B733" s="96" t="str">
        <f>VLOOKUP(A733,company_data!$A$2:$H$2051,8,FALSE)</f>
        <v>https://www.ascentor.co.uk/</v>
      </c>
      <c r="C733" s="157" t="s">
        <v>17227</v>
      </c>
      <c r="D733" s="157" t="s">
        <v>5</v>
      </c>
      <c r="E733" s="157"/>
      <c r="F733" s="101"/>
      <c r="G733" s="159"/>
      <c r="H733" s="161" t="s">
        <v>17228</v>
      </c>
      <c r="I733" s="161"/>
    </row>
    <row r="734" ht="15.0" customHeight="1">
      <c r="A734" s="101" t="s">
        <v>1443</v>
      </c>
      <c r="B734" s="96" t="str">
        <f>VLOOKUP(A734,company_data!$A$2:$H$2051,8,FALSE)</f>
        <v>https://www.ascentor.co.uk/</v>
      </c>
      <c r="C734" s="158" t="s">
        <v>17229</v>
      </c>
      <c r="D734" s="157" t="s">
        <v>5</v>
      </c>
      <c r="E734" s="157"/>
      <c r="F734" s="101"/>
      <c r="G734" s="159"/>
      <c r="H734" s="161" t="s">
        <v>17230</v>
      </c>
      <c r="I734" s="161"/>
    </row>
    <row r="735" ht="15.0" customHeight="1">
      <c r="A735" s="101" t="s">
        <v>1443</v>
      </c>
      <c r="B735" s="96" t="str">
        <f>VLOOKUP(A735,company_data!$A$2:$H$2051,8,FALSE)</f>
        <v>https://www.ascentor.co.uk/</v>
      </c>
      <c r="C735" s="158" t="s">
        <v>17231</v>
      </c>
      <c r="D735" s="157" t="s">
        <v>5</v>
      </c>
      <c r="E735" s="157"/>
      <c r="F735" s="101"/>
      <c r="G735" s="159"/>
      <c r="H735" s="161" t="s">
        <v>17232</v>
      </c>
      <c r="I735" s="161"/>
    </row>
    <row r="736" ht="15.0" customHeight="1">
      <c r="A736" s="101" t="s">
        <v>1443</v>
      </c>
      <c r="B736" s="96" t="str">
        <f>VLOOKUP(A736,company_data!$A$2:$H$2051,8,FALSE)</f>
        <v>https://www.ascentor.co.uk/</v>
      </c>
      <c r="C736" s="157" t="s">
        <v>17233</v>
      </c>
      <c r="D736" s="157" t="s">
        <v>5</v>
      </c>
      <c r="E736" s="157"/>
      <c r="F736" s="101"/>
      <c r="G736" s="159"/>
      <c r="H736" s="161" t="s">
        <v>17234</v>
      </c>
      <c r="I736" s="161"/>
    </row>
    <row r="737" ht="15.0" customHeight="1">
      <c r="A737" s="101" t="s">
        <v>1443</v>
      </c>
      <c r="B737" s="96" t="str">
        <f>VLOOKUP(A737,company_data!$A$2:$H$2051,8,FALSE)</f>
        <v>https://www.ascentor.co.uk/</v>
      </c>
      <c r="C737" s="157" t="s">
        <v>17235</v>
      </c>
      <c r="D737" s="157" t="s">
        <v>5</v>
      </c>
      <c r="E737" s="157"/>
      <c r="F737" s="101"/>
      <c r="G737" s="159"/>
      <c r="H737" s="161" t="s">
        <v>17236</v>
      </c>
      <c r="I737" s="161"/>
    </row>
    <row r="738" ht="15.0" customHeight="1">
      <c r="A738" s="101" t="s">
        <v>1443</v>
      </c>
      <c r="B738" s="96" t="str">
        <f>VLOOKUP(A738,company_data!$A$2:$H$2051,8,FALSE)</f>
        <v>https://www.ascentor.co.uk/</v>
      </c>
      <c r="C738" s="157" t="s">
        <v>17237</v>
      </c>
      <c r="D738" s="157" t="s">
        <v>5</v>
      </c>
      <c r="E738" s="157"/>
      <c r="F738" s="101"/>
      <c r="G738" s="159"/>
      <c r="H738" s="161" t="s">
        <v>17238</v>
      </c>
      <c r="I738" s="161"/>
    </row>
    <row r="739" ht="15.0" customHeight="1">
      <c r="A739" s="101" t="s">
        <v>1443</v>
      </c>
      <c r="B739" s="96" t="str">
        <f>VLOOKUP(A739,company_data!$A$2:$H$2051,8,FALSE)</f>
        <v>https://www.ascentor.co.uk/</v>
      </c>
      <c r="C739" s="157" t="s">
        <v>17239</v>
      </c>
      <c r="D739" s="157" t="s">
        <v>11</v>
      </c>
      <c r="E739" s="157"/>
      <c r="F739" s="101"/>
      <c r="G739" s="159"/>
      <c r="H739" s="161" t="s">
        <v>17240</v>
      </c>
      <c r="I739" s="161"/>
    </row>
    <row r="740" ht="15.0" customHeight="1">
      <c r="A740" s="101" t="s">
        <v>1443</v>
      </c>
      <c r="B740" s="96" t="str">
        <f>VLOOKUP(A740,company_data!$A$2:$H$2051,8,FALSE)</f>
        <v>https://www.ascentor.co.uk/</v>
      </c>
      <c r="C740" s="157" t="s">
        <v>17241</v>
      </c>
      <c r="D740" s="157" t="s">
        <v>11</v>
      </c>
      <c r="E740" s="157"/>
      <c r="F740" s="101"/>
      <c r="G740" s="159"/>
      <c r="H740" s="161" t="s">
        <v>17242</v>
      </c>
      <c r="I740" s="161"/>
    </row>
    <row r="741" ht="15.0" customHeight="1">
      <c r="A741" s="101" t="s">
        <v>1295</v>
      </c>
      <c r="B741" s="96" t="str">
        <f>VLOOKUP(A741,company_data!$A$2:$H$2051,8,FALSE)</f>
        <v>https://www.asgent.com/</v>
      </c>
      <c r="C741" s="157" t="s">
        <v>17243</v>
      </c>
      <c r="D741" s="157" t="s">
        <v>5</v>
      </c>
      <c r="E741" s="158" t="s">
        <v>16391</v>
      </c>
      <c r="F741" s="101"/>
      <c r="G741" s="159"/>
      <c r="H741" s="161"/>
      <c r="I741" s="161"/>
    </row>
    <row r="742" ht="15.0" customHeight="1">
      <c r="A742" s="101" t="s">
        <v>1295</v>
      </c>
      <c r="B742" s="96" t="str">
        <f>VLOOKUP(A742,company_data!$A$2:$H$2051,8,FALSE)</f>
        <v>https://www.asgent.com/</v>
      </c>
      <c r="C742" s="157" t="s">
        <v>17244</v>
      </c>
      <c r="D742" s="157" t="s">
        <v>5</v>
      </c>
      <c r="E742" s="158" t="s">
        <v>17245</v>
      </c>
      <c r="F742" s="101"/>
      <c r="G742" s="159"/>
      <c r="H742" s="161"/>
      <c r="I742" s="161"/>
    </row>
    <row r="743" ht="15.0" customHeight="1">
      <c r="A743" s="101" t="s">
        <v>1295</v>
      </c>
      <c r="B743" s="96" t="str">
        <f>VLOOKUP(A743,company_data!$A$2:$H$2051,8,FALSE)</f>
        <v>https://www.asgent.com/</v>
      </c>
      <c r="C743" s="157" t="s">
        <v>17246</v>
      </c>
      <c r="D743" s="157" t="s">
        <v>5</v>
      </c>
      <c r="E743" s="158" t="s">
        <v>16868</v>
      </c>
      <c r="F743" s="101"/>
      <c r="G743" s="159"/>
      <c r="H743" s="161"/>
      <c r="I743" s="161"/>
    </row>
    <row r="744" ht="15.0" customHeight="1">
      <c r="A744" s="101" t="s">
        <v>1295</v>
      </c>
      <c r="B744" s="96" t="str">
        <f>VLOOKUP(A744,company_data!$A$2:$H$2051,8,FALSE)</f>
        <v>https://www.asgent.com/</v>
      </c>
      <c r="C744" s="157" t="s">
        <v>17247</v>
      </c>
      <c r="D744" s="157" t="s">
        <v>5</v>
      </c>
      <c r="E744" s="157" t="s">
        <v>15853</v>
      </c>
      <c r="F744" s="97" t="s">
        <v>15850</v>
      </c>
      <c r="G744" s="159"/>
      <c r="H744" s="161"/>
      <c r="I744" s="161"/>
    </row>
    <row r="745" ht="15.0" customHeight="1">
      <c r="A745" s="101" t="s">
        <v>1295</v>
      </c>
      <c r="B745" s="96" t="str">
        <f>VLOOKUP(A745,company_data!$A$2:$H$2051,8,FALSE)</f>
        <v>https://www.asgent.com/</v>
      </c>
      <c r="C745" s="157" t="s">
        <v>16452</v>
      </c>
      <c r="D745" s="157" t="s">
        <v>5</v>
      </c>
      <c r="E745" s="157"/>
      <c r="F745" s="101"/>
      <c r="G745" s="159"/>
      <c r="H745" s="161"/>
      <c r="I745" s="161"/>
    </row>
    <row r="746" ht="15.0" customHeight="1">
      <c r="A746" s="101" t="s">
        <v>1475</v>
      </c>
      <c r="B746" s="96" t="str">
        <f>VLOOKUP(A746,company_data!$A$2:$H$2051,8,FALSE)</f>
        <v>https://aspg.com/</v>
      </c>
      <c r="C746" s="157" t="s">
        <v>17248</v>
      </c>
      <c r="D746" s="158" t="s">
        <v>12</v>
      </c>
      <c r="E746" s="158" t="s">
        <v>17099</v>
      </c>
      <c r="F746" s="101"/>
      <c r="G746" s="159"/>
      <c r="H746" s="161" t="s">
        <v>17249</v>
      </c>
      <c r="I746" s="161"/>
    </row>
    <row r="747" ht="15.0" customHeight="1">
      <c r="A747" s="101" t="s">
        <v>1475</v>
      </c>
      <c r="B747" s="96" t="str">
        <f>VLOOKUP(A747,company_data!$A$2:$H$2051,8,FALSE)</f>
        <v>https://aspg.com/</v>
      </c>
      <c r="C747" s="157" t="s">
        <v>17250</v>
      </c>
      <c r="D747" s="158" t="s">
        <v>26</v>
      </c>
      <c r="E747" s="158" t="s">
        <v>17251</v>
      </c>
      <c r="F747" s="101"/>
      <c r="G747" s="159"/>
      <c r="H747" s="161" t="s">
        <v>17252</v>
      </c>
      <c r="I747" s="161"/>
    </row>
    <row r="748" ht="15.0" customHeight="1">
      <c r="A748" s="101" t="s">
        <v>1475</v>
      </c>
      <c r="B748" s="96" t="str">
        <f>VLOOKUP(A748,company_data!$A$2:$H$2051,8,FALSE)</f>
        <v>https://aspg.com/</v>
      </c>
      <c r="C748" s="157" t="s">
        <v>17253</v>
      </c>
      <c r="D748" s="158" t="s">
        <v>6</v>
      </c>
      <c r="E748" s="158" t="s">
        <v>17254</v>
      </c>
      <c r="F748" s="101"/>
      <c r="G748" s="159"/>
      <c r="H748" s="161" t="s">
        <v>17255</v>
      </c>
      <c r="I748" s="161"/>
    </row>
    <row r="749" ht="15.0" customHeight="1">
      <c r="A749" s="101" t="s">
        <v>1475</v>
      </c>
      <c r="B749" s="96" t="str">
        <f>VLOOKUP(A749,company_data!$A$2:$H$2051,8,FALSE)</f>
        <v>https://aspg.com/</v>
      </c>
      <c r="C749" s="157" t="s">
        <v>17256</v>
      </c>
      <c r="D749" s="158" t="s">
        <v>6</v>
      </c>
      <c r="E749" s="158" t="s">
        <v>17257</v>
      </c>
      <c r="F749" s="101"/>
      <c r="G749" s="159"/>
      <c r="H749" s="161" t="s">
        <v>17258</v>
      </c>
      <c r="I749" s="161"/>
    </row>
    <row r="750" ht="15.0" customHeight="1">
      <c r="A750" s="101" t="s">
        <v>1475</v>
      </c>
      <c r="B750" s="96" t="str">
        <f>VLOOKUP(A750,company_data!$A$2:$H$2051,8,FALSE)</f>
        <v>https://aspg.com/</v>
      </c>
      <c r="C750" s="157" t="s">
        <v>17259</v>
      </c>
      <c r="D750" s="158" t="s">
        <v>6</v>
      </c>
      <c r="E750" s="158" t="s">
        <v>15897</v>
      </c>
      <c r="F750" s="101"/>
      <c r="G750" s="159"/>
      <c r="H750" s="161" t="s">
        <v>17260</v>
      </c>
      <c r="I750" s="161"/>
    </row>
    <row r="751" ht="15.0" customHeight="1">
      <c r="A751" s="101" t="s">
        <v>1475</v>
      </c>
      <c r="B751" s="96" t="str">
        <f>VLOOKUP(A751,company_data!$A$2:$H$2051,8,FALSE)</f>
        <v>https://aspg.com/</v>
      </c>
      <c r="C751" s="157" t="s">
        <v>17261</v>
      </c>
      <c r="D751" s="158" t="s">
        <v>12</v>
      </c>
      <c r="E751" s="157"/>
      <c r="F751" s="101"/>
      <c r="G751" s="159"/>
      <c r="H751" s="161" t="s">
        <v>17262</v>
      </c>
      <c r="I751" s="161"/>
    </row>
    <row r="752" ht="15.0" customHeight="1">
      <c r="A752" s="101" t="s">
        <v>1475</v>
      </c>
      <c r="B752" s="96" t="str">
        <f>VLOOKUP(A752,company_data!$A$2:$H$2051,8,FALSE)</f>
        <v>https://aspg.com/</v>
      </c>
      <c r="C752" s="157" t="s">
        <v>17263</v>
      </c>
      <c r="D752" s="158" t="s">
        <v>13</v>
      </c>
      <c r="E752" s="158"/>
      <c r="F752" s="101"/>
      <c r="G752" s="159"/>
      <c r="H752" s="161" t="s">
        <v>17264</v>
      </c>
      <c r="I752" s="161"/>
    </row>
    <row r="753" ht="15.0" customHeight="1">
      <c r="A753" s="101" t="s">
        <v>1475</v>
      </c>
      <c r="B753" s="96" t="str">
        <f>VLOOKUP(A753,company_data!$A$2:$H$2051,8,FALSE)</f>
        <v>https://aspg.com/</v>
      </c>
      <c r="C753" s="157" t="s">
        <v>17265</v>
      </c>
      <c r="D753" s="158" t="s">
        <v>13</v>
      </c>
      <c r="E753" s="158"/>
      <c r="F753" s="101"/>
      <c r="G753" s="159"/>
      <c r="H753" s="161" t="s">
        <v>17266</v>
      </c>
      <c r="I753" s="161"/>
    </row>
    <row r="754" ht="15.0" customHeight="1">
      <c r="A754" s="101" t="s">
        <v>1475</v>
      </c>
      <c r="B754" s="96" t="str">
        <f>VLOOKUP(A754,company_data!$A$2:$H$2051,8,FALSE)</f>
        <v>https://aspg.com/</v>
      </c>
      <c r="C754" s="157" t="s">
        <v>17267</v>
      </c>
      <c r="D754" s="158" t="s">
        <v>13</v>
      </c>
      <c r="E754" s="158"/>
      <c r="F754" s="101"/>
      <c r="G754" s="159"/>
      <c r="H754" s="161" t="s">
        <v>17268</v>
      </c>
      <c r="I754" s="161"/>
    </row>
    <row r="755" ht="15.0" customHeight="1">
      <c r="A755" s="101" t="s">
        <v>1475</v>
      </c>
      <c r="B755" s="96" t="str">
        <f>VLOOKUP(A755,company_data!$A$2:$H$2051,8,FALSE)</f>
        <v>https://aspg.com/</v>
      </c>
      <c r="C755" s="157" t="s">
        <v>17269</v>
      </c>
      <c r="D755" s="158" t="s">
        <v>13</v>
      </c>
      <c r="E755" s="158"/>
      <c r="F755" s="101"/>
      <c r="G755" s="159"/>
      <c r="H755" s="161" t="s">
        <v>17270</v>
      </c>
      <c r="I755" s="161"/>
    </row>
    <row r="756" ht="15.0" customHeight="1">
      <c r="A756" s="101" t="s">
        <v>1475</v>
      </c>
      <c r="B756" s="96" t="str">
        <f>VLOOKUP(A756,company_data!$A$2:$H$2051,8,FALSE)</f>
        <v>https://aspg.com/</v>
      </c>
      <c r="C756" s="157" t="s">
        <v>17271</v>
      </c>
      <c r="D756" s="158" t="s">
        <v>13</v>
      </c>
      <c r="E756" s="158"/>
      <c r="F756" s="101"/>
      <c r="G756" s="159"/>
      <c r="H756" s="161" t="s">
        <v>17272</v>
      </c>
      <c r="I756" s="161"/>
    </row>
    <row r="757" ht="15.0" customHeight="1">
      <c r="A757" s="101" t="s">
        <v>1475</v>
      </c>
      <c r="B757" s="96" t="str">
        <f>VLOOKUP(A757,company_data!$A$2:$H$2051,8,FALSE)</f>
        <v>https://aspg.com/</v>
      </c>
      <c r="C757" s="157" t="s">
        <v>17273</v>
      </c>
      <c r="D757" s="158" t="s">
        <v>13</v>
      </c>
      <c r="E757" s="158"/>
      <c r="F757" s="101"/>
      <c r="G757" s="159"/>
      <c r="H757" s="161" t="s">
        <v>17274</v>
      </c>
      <c r="I757" s="161"/>
    </row>
    <row r="758" ht="15.0" customHeight="1">
      <c r="A758" s="101" t="s">
        <v>1475</v>
      </c>
      <c r="B758" s="96" t="str">
        <f>VLOOKUP(A758,company_data!$A$2:$H$2051,8,FALSE)</f>
        <v>https://aspg.com/</v>
      </c>
      <c r="C758" s="158" t="s">
        <v>17275</v>
      </c>
      <c r="D758" s="158" t="s">
        <v>13</v>
      </c>
      <c r="E758" s="158"/>
      <c r="F758" s="101"/>
      <c r="G758" s="159"/>
      <c r="H758" s="161"/>
      <c r="I758" s="161"/>
    </row>
    <row r="759" ht="15.0" customHeight="1">
      <c r="A759" s="101" t="s">
        <v>1485</v>
      </c>
      <c r="B759" s="96" t="str">
        <f>VLOOKUP(A759,company_data!$A$2:$H$2051,8,FALSE)</f>
        <v>https://www.assevero.com/</v>
      </c>
      <c r="C759" s="157" t="s">
        <v>17276</v>
      </c>
      <c r="D759" s="157" t="s">
        <v>5</v>
      </c>
      <c r="E759" s="157"/>
      <c r="F759" s="101"/>
      <c r="G759" s="159"/>
      <c r="H759" s="161" t="s">
        <v>17277</v>
      </c>
      <c r="I759" s="161"/>
    </row>
    <row r="760" ht="15.0" customHeight="1">
      <c r="A760" s="101" t="s">
        <v>1485</v>
      </c>
      <c r="B760" s="96" t="str">
        <f>VLOOKUP(A760,company_data!$A$2:$H$2051,8,FALSE)</f>
        <v>https://www.assevero.com/</v>
      </c>
      <c r="C760" s="157" t="s">
        <v>17278</v>
      </c>
      <c r="D760" s="157" t="s">
        <v>5</v>
      </c>
      <c r="E760" s="157"/>
      <c r="F760" s="101"/>
      <c r="G760" s="159"/>
      <c r="H760" s="161" t="s">
        <v>17279</v>
      </c>
      <c r="I760" s="161"/>
    </row>
    <row r="761" ht="15.0" customHeight="1">
      <c r="A761" s="101" t="s">
        <v>1485</v>
      </c>
      <c r="B761" s="96" t="str">
        <f>VLOOKUP(A761,company_data!$A$2:$H$2051,8,FALSE)</f>
        <v>https://www.assevero.com/</v>
      </c>
      <c r="C761" s="157" t="s">
        <v>17280</v>
      </c>
      <c r="D761" s="157" t="s">
        <v>5</v>
      </c>
      <c r="E761" s="157"/>
      <c r="F761" s="101"/>
      <c r="G761" s="159"/>
      <c r="H761" s="161" t="s">
        <v>17281</v>
      </c>
      <c r="I761" s="161"/>
    </row>
    <row r="762" ht="15.0" customHeight="1">
      <c r="A762" s="101" t="s">
        <v>1485</v>
      </c>
      <c r="B762" s="96" t="str">
        <f>VLOOKUP(A762,company_data!$A$2:$H$2051,8,FALSE)</f>
        <v>https://www.assevero.com/</v>
      </c>
      <c r="C762" s="157" t="s">
        <v>17282</v>
      </c>
      <c r="D762" s="157" t="s">
        <v>5</v>
      </c>
      <c r="E762" s="157"/>
      <c r="F762" s="101"/>
      <c r="G762" s="159"/>
      <c r="H762" s="161" t="s">
        <v>17283</v>
      </c>
      <c r="I762" s="161"/>
    </row>
    <row r="763" ht="15.0" customHeight="1">
      <c r="A763" s="101" t="s">
        <v>1491</v>
      </c>
      <c r="B763" s="96" t="str">
        <f>VLOOKUP(A763,company_data!$A$2:$H$2051,8,FALSE)</f>
        <v>https://assuretechnical.com/</v>
      </c>
      <c r="C763" s="157" t="s">
        <v>17284</v>
      </c>
      <c r="D763" s="158" t="s">
        <v>5</v>
      </c>
      <c r="E763" s="158" t="s">
        <v>14</v>
      </c>
      <c r="F763" s="101"/>
      <c r="G763" s="159"/>
      <c r="H763" s="161" t="s">
        <v>17285</v>
      </c>
      <c r="I763" s="161"/>
    </row>
    <row r="764" ht="15.0" customHeight="1">
      <c r="A764" s="101" t="s">
        <v>1491</v>
      </c>
      <c r="B764" s="96" t="str">
        <f>VLOOKUP(A764,company_data!$A$2:$H$2051,8,FALSE)</f>
        <v>https://assuretechnical.com/</v>
      </c>
      <c r="C764" s="157" t="s">
        <v>17286</v>
      </c>
      <c r="D764" s="158" t="s">
        <v>5</v>
      </c>
      <c r="E764" s="158" t="s">
        <v>14</v>
      </c>
      <c r="F764" s="101"/>
      <c r="G764" s="159"/>
      <c r="H764" s="161" t="s">
        <v>17287</v>
      </c>
      <c r="I764" s="161"/>
    </row>
    <row r="765" ht="15.0" customHeight="1">
      <c r="A765" s="101" t="s">
        <v>1491</v>
      </c>
      <c r="B765" s="96" t="str">
        <f>VLOOKUP(A765,company_data!$A$2:$H$2051,8,FALSE)</f>
        <v>https://assuretechnical.com/</v>
      </c>
      <c r="C765" s="157" t="s">
        <v>16264</v>
      </c>
      <c r="D765" s="158" t="s">
        <v>5</v>
      </c>
      <c r="E765" s="158" t="s">
        <v>17193</v>
      </c>
      <c r="F765" s="101"/>
      <c r="G765" s="159"/>
      <c r="H765" s="161" t="s">
        <v>17288</v>
      </c>
      <c r="I765" s="161"/>
    </row>
    <row r="766" ht="15.0" customHeight="1">
      <c r="A766" s="101" t="s">
        <v>1491</v>
      </c>
      <c r="B766" s="96" t="str">
        <f>VLOOKUP(A766,company_data!$A$2:$H$2051,8,FALSE)</f>
        <v>https://assuretechnical.com/</v>
      </c>
      <c r="C766" s="157" t="s">
        <v>17289</v>
      </c>
      <c r="D766" s="158" t="s">
        <v>5</v>
      </c>
      <c r="E766" s="158" t="s">
        <v>17193</v>
      </c>
      <c r="F766" s="101"/>
      <c r="G766" s="159"/>
      <c r="H766" s="161" t="s">
        <v>17290</v>
      </c>
      <c r="I766" s="161"/>
    </row>
    <row r="767" ht="15.0" customHeight="1">
      <c r="A767" s="101" t="s">
        <v>1491</v>
      </c>
      <c r="B767" s="96" t="str">
        <f>VLOOKUP(A767,company_data!$A$2:$H$2051,8,FALSE)</f>
        <v>https://assuretechnical.com/</v>
      </c>
      <c r="C767" s="157" t="s">
        <v>17291</v>
      </c>
      <c r="D767" s="158" t="s">
        <v>5</v>
      </c>
      <c r="E767" s="158" t="s">
        <v>17193</v>
      </c>
      <c r="F767" s="101"/>
      <c r="G767" s="159"/>
      <c r="H767" s="161" t="s">
        <v>17292</v>
      </c>
      <c r="I767" s="161"/>
    </row>
    <row r="768" ht="15.0" customHeight="1">
      <c r="A768" s="101" t="s">
        <v>1491</v>
      </c>
      <c r="B768" s="96" t="str">
        <f>VLOOKUP(A768,company_data!$A$2:$H$2051,8,FALSE)</f>
        <v>https://assuretechnical.com/</v>
      </c>
      <c r="C768" s="157" t="s">
        <v>17293</v>
      </c>
      <c r="D768" s="158" t="s">
        <v>5</v>
      </c>
      <c r="E768" s="158" t="s">
        <v>17294</v>
      </c>
      <c r="F768" s="101"/>
      <c r="G768" s="159"/>
      <c r="H768" s="161" t="s">
        <v>17295</v>
      </c>
      <c r="I768" s="161"/>
    </row>
    <row r="769" ht="15.0" customHeight="1">
      <c r="A769" s="101" t="s">
        <v>1491</v>
      </c>
      <c r="B769" s="96" t="str">
        <f>VLOOKUP(A769,company_data!$A$2:$H$2051,8,FALSE)</f>
        <v>https://assuretechnical.com/</v>
      </c>
      <c r="C769" s="157" t="s">
        <v>17296</v>
      </c>
      <c r="D769" s="158" t="s">
        <v>5</v>
      </c>
      <c r="E769" s="158" t="s">
        <v>17297</v>
      </c>
      <c r="F769" s="101"/>
      <c r="G769" s="159"/>
      <c r="H769" s="161" t="s">
        <v>17298</v>
      </c>
      <c r="I769" s="161"/>
    </row>
    <row r="770" ht="15.0" customHeight="1">
      <c r="A770" s="101" t="s">
        <v>1491</v>
      </c>
      <c r="B770" s="96" t="str">
        <f>VLOOKUP(A770,company_data!$A$2:$H$2051,8,FALSE)</f>
        <v>https://assuretechnical.com/</v>
      </c>
      <c r="C770" s="157" t="s">
        <v>17299</v>
      </c>
      <c r="D770" s="158" t="s">
        <v>5</v>
      </c>
      <c r="E770" s="158" t="s">
        <v>17299</v>
      </c>
      <c r="F770" s="101"/>
      <c r="G770" s="159"/>
      <c r="H770" s="161" t="s">
        <v>17300</v>
      </c>
      <c r="I770" s="161"/>
    </row>
    <row r="771" ht="15.0" customHeight="1">
      <c r="A771" s="101" t="s">
        <v>1491</v>
      </c>
      <c r="B771" s="96" t="str">
        <f>VLOOKUP(A771,company_data!$A$2:$H$2051,8,FALSE)</f>
        <v>https://assuretechnical.com/</v>
      </c>
      <c r="C771" s="157" t="s">
        <v>17301</v>
      </c>
      <c r="D771" s="158" t="s">
        <v>5</v>
      </c>
      <c r="E771" s="158" t="s">
        <v>16102</v>
      </c>
      <c r="F771" s="101"/>
      <c r="G771" s="159"/>
      <c r="H771" s="161" t="s">
        <v>17302</v>
      </c>
      <c r="I771" s="161"/>
    </row>
    <row r="772" ht="15.0" customHeight="1">
      <c r="A772" s="101" t="s">
        <v>1491</v>
      </c>
      <c r="B772" s="96" t="str">
        <f>VLOOKUP(A772,company_data!$A$2:$H$2051,8,FALSE)</f>
        <v>https://assuretechnical.com/</v>
      </c>
      <c r="C772" s="157" t="s">
        <v>17303</v>
      </c>
      <c r="D772" s="158" t="s">
        <v>5</v>
      </c>
      <c r="E772" s="158" t="s">
        <v>17303</v>
      </c>
      <c r="F772" s="101"/>
      <c r="G772" s="159"/>
      <c r="H772" s="161" t="s">
        <v>17304</v>
      </c>
      <c r="I772" s="161"/>
    </row>
    <row r="773" ht="15.0" customHeight="1">
      <c r="A773" s="101" t="s">
        <v>1491</v>
      </c>
      <c r="B773" s="96" t="str">
        <f>VLOOKUP(A773,company_data!$A$2:$H$2051,8,FALSE)</f>
        <v>https://assuretechnical.com/</v>
      </c>
      <c r="C773" s="157" t="s">
        <v>17305</v>
      </c>
      <c r="D773" s="158" t="s">
        <v>5</v>
      </c>
      <c r="E773" s="158" t="s">
        <v>11</v>
      </c>
      <c r="F773" s="101"/>
      <c r="G773" s="159"/>
      <c r="H773" s="161" t="s">
        <v>17306</v>
      </c>
      <c r="I773" s="161"/>
    </row>
    <row r="774" ht="15.0" customHeight="1">
      <c r="A774" s="101" t="s">
        <v>1491</v>
      </c>
      <c r="B774" s="96" t="str">
        <f>VLOOKUP(A774,company_data!$A$2:$H$2051,8,FALSE)</f>
        <v>https://assuretechnical.com/</v>
      </c>
      <c r="C774" s="157" t="s">
        <v>17307</v>
      </c>
      <c r="D774" s="157" t="s">
        <v>5</v>
      </c>
      <c r="E774" s="157" t="s">
        <v>15859</v>
      </c>
      <c r="F774" s="101"/>
      <c r="G774" s="159"/>
      <c r="H774" s="161" t="s">
        <v>17308</v>
      </c>
      <c r="I774" s="161"/>
    </row>
    <row r="775" ht="15.0" customHeight="1">
      <c r="A775" s="101" t="s">
        <v>1491</v>
      </c>
      <c r="B775" s="96" t="str">
        <f>VLOOKUP(A775,company_data!$A$2:$H$2051,8,FALSE)</f>
        <v>https://assuretechnical.com/</v>
      </c>
      <c r="C775" s="157" t="s">
        <v>17309</v>
      </c>
      <c r="D775" s="158" t="s">
        <v>5</v>
      </c>
      <c r="E775" s="158" t="s">
        <v>17310</v>
      </c>
      <c r="F775" s="101"/>
      <c r="G775" s="159"/>
      <c r="H775" s="161" t="s">
        <v>17311</v>
      </c>
      <c r="I775" s="161"/>
    </row>
    <row r="776" ht="15.0" customHeight="1">
      <c r="A776" s="101" t="s">
        <v>1498</v>
      </c>
      <c r="B776" s="96" t="str">
        <f>VLOOKUP(A776,company_data!$A$2:$H$2051,8,FALSE)</f>
        <v>https://www.ainfosec.com/</v>
      </c>
      <c r="C776" s="157" t="s">
        <v>17312</v>
      </c>
      <c r="D776" s="158" t="s">
        <v>5</v>
      </c>
      <c r="E776" s="158" t="s">
        <v>17313</v>
      </c>
      <c r="F776" s="101"/>
      <c r="G776" s="159"/>
      <c r="H776" s="161" t="s">
        <v>17314</v>
      </c>
      <c r="I776" s="161"/>
    </row>
    <row r="777" ht="15.0" customHeight="1">
      <c r="A777" s="101" t="s">
        <v>1498</v>
      </c>
      <c r="B777" s="96" t="str">
        <f>VLOOKUP(A777,company_data!$A$2:$H$2051,8,FALSE)</f>
        <v>https://www.ainfosec.com/</v>
      </c>
      <c r="C777" s="158" t="s">
        <v>17315</v>
      </c>
      <c r="D777" s="158" t="s">
        <v>30</v>
      </c>
      <c r="E777" s="97" t="s">
        <v>15917</v>
      </c>
      <c r="F777" s="97"/>
      <c r="G777" s="159"/>
      <c r="H777" s="161"/>
      <c r="I777" s="161"/>
    </row>
    <row r="778" ht="15.0" customHeight="1">
      <c r="A778" s="101" t="s">
        <v>1498</v>
      </c>
      <c r="B778" s="96" t="str">
        <f>VLOOKUP(A778,company_data!$A$2:$H$2051,8,FALSE)</f>
        <v>https://www.ainfosec.com/</v>
      </c>
      <c r="C778" s="158" t="s">
        <v>17316</v>
      </c>
      <c r="D778" s="158" t="s">
        <v>21</v>
      </c>
      <c r="E778" s="158" t="s">
        <v>17317</v>
      </c>
      <c r="F778" s="97"/>
      <c r="G778" s="159"/>
      <c r="H778" s="161"/>
      <c r="I778" s="161"/>
    </row>
    <row r="779" ht="15.0" customHeight="1">
      <c r="A779" s="101" t="s">
        <v>1498</v>
      </c>
      <c r="B779" s="96" t="str">
        <f>VLOOKUP(A779,company_data!$A$2:$H$2051,8,FALSE)</f>
        <v>https://www.ainfosec.com/</v>
      </c>
      <c r="C779" s="157" t="s">
        <v>17318</v>
      </c>
      <c r="D779" s="158" t="s">
        <v>16</v>
      </c>
      <c r="E779" s="158" t="s">
        <v>17319</v>
      </c>
      <c r="F779" s="101"/>
      <c r="G779" s="159"/>
      <c r="H779" s="161" t="s">
        <v>17320</v>
      </c>
      <c r="I779" s="161"/>
    </row>
    <row r="780" ht="15.0" customHeight="1">
      <c r="A780" s="101" t="s">
        <v>1498</v>
      </c>
      <c r="B780" s="96" t="str">
        <f>VLOOKUP(A780,company_data!$A$2:$H$2051,8,FALSE)</f>
        <v>https://www.ainfosec.com/</v>
      </c>
      <c r="C780" s="157" t="s">
        <v>17321</v>
      </c>
      <c r="D780" s="158" t="s">
        <v>49</v>
      </c>
      <c r="E780" s="158" t="s">
        <v>17322</v>
      </c>
      <c r="F780" s="101"/>
      <c r="G780" s="159"/>
      <c r="H780" s="161" t="s">
        <v>17323</v>
      </c>
      <c r="I780" s="161"/>
    </row>
    <row r="781" ht="15.0" customHeight="1">
      <c r="A781" s="101" t="s">
        <v>1498</v>
      </c>
      <c r="B781" s="96" t="str">
        <f>VLOOKUP(A781,company_data!$A$2:$H$2051,8,FALSE)</f>
        <v>https://www.ainfosec.com/</v>
      </c>
      <c r="C781" s="157" t="s">
        <v>17324</v>
      </c>
      <c r="D781" s="158" t="s">
        <v>5</v>
      </c>
      <c r="E781" s="158" t="s">
        <v>17325</v>
      </c>
      <c r="F781" s="101"/>
      <c r="G781" s="159"/>
      <c r="H781" s="161" t="s">
        <v>17326</v>
      </c>
      <c r="I781" s="161"/>
    </row>
    <row r="782" ht="15.0" customHeight="1">
      <c r="A782" s="101" t="s">
        <v>1498</v>
      </c>
      <c r="B782" s="96" t="str">
        <f>VLOOKUP(A782,company_data!$A$2:$H$2051,8,FALSE)</f>
        <v>https://www.ainfosec.com/</v>
      </c>
      <c r="C782" s="157" t="s">
        <v>17327</v>
      </c>
      <c r="D782" s="157" t="s">
        <v>5</v>
      </c>
      <c r="E782" s="157"/>
      <c r="F782" s="101"/>
      <c r="G782" s="159"/>
      <c r="H782" s="161" t="s">
        <v>17328</v>
      </c>
      <c r="I782" s="161"/>
    </row>
    <row r="783" ht="15.0" customHeight="1">
      <c r="A783" s="101" t="s">
        <v>1498</v>
      </c>
      <c r="B783" s="96" t="str">
        <f>VLOOKUP(A783,company_data!$A$2:$H$2051,8,FALSE)</f>
        <v>https://www.ainfosec.com/</v>
      </c>
      <c r="C783" s="157" t="s">
        <v>17329</v>
      </c>
      <c r="D783" s="158" t="s">
        <v>26</v>
      </c>
      <c r="E783" s="158"/>
      <c r="F783" s="101"/>
      <c r="G783" s="159"/>
      <c r="H783" s="161" t="s">
        <v>17330</v>
      </c>
      <c r="I783" s="161"/>
    </row>
    <row r="784" ht="15.0" customHeight="1">
      <c r="A784" s="101" t="s">
        <v>1507</v>
      </c>
      <c r="B784" s="96" t="str">
        <f>VLOOKUP(A784,company_data!$A$2:$H$2051,8,FALSE)</f>
        <v>https://assuria.com/</v>
      </c>
      <c r="C784" s="158" t="s">
        <v>17331</v>
      </c>
      <c r="D784" s="158" t="s">
        <v>30</v>
      </c>
      <c r="E784" s="158" t="s">
        <v>16916</v>
      </c>
      <c r="F784" s="101"/>
      <c r="G784" s="159"/>
      <c r="H784" s="161" t="s">
        <v>17332</v>
      </c>
      <c r="I784" s="161"/>
    </row>
    <row r="785" ht="15.0" customHeight="1">
      <c r="A785" s="101" t="s">
        <v>1507</v>
      </c>
      <c r="B785" s="96" t="str">
        <f>VLOOKUP(A785,company_data!$A$2:$H$2051,8,FALSE)</f>
        <v>https://assuria.com/</v>
      </c>
      <c r="C785" s="157" t="s">
        <v>17333</v>
      </c>
      <c r="D785" s="158" t="s">
        <v>12</v>
      </c>
      <c r="E785" s="158" t="s">
        <v>17334</v>
      </c>
      <c r="F785" s="101"/>
      <c r="G785" s="159"/>
      <c r="H785" s="161" t="s">
        <v>17335</v>
      </c>
      <c r="I785" s="161"/>
    </row>
    <row r="786" ht="15.0" customHeight="1">
      <c r="A786" s="101" t="s">
        <v>1507</v>
      </c>
      <c r="B786" s="96" t="str">
        <f>VLOOKUP(A786,company_data!$A$2:$H$2051,8,FALSE)</f>
        <v>https://assuria.com/</v>
      </c>
      <c r="C786" s="158" t="s">
        <v>17336</v>
      </c>
      <c r="D786" s="158" t="s">
        <v>5</v>
      </c>
      <c r="E786" s="158" t="s">
        <v>17336</v>
      </c>
      <c r="F786" s="101"/>
      <c r="G786" s="159"/>
      <c r="H786" s="161"/>
      <c r="I786" s="161"/>
    </row>
    <row r="787" ht="15.0" customHeight="1">
      <c r="A787" s="101" t="s">
        <v>1507</v>
      </c>
      <c r="B787" s="96" t="str">
        <f>VLOOKUP(A787,company_data!$A$2:$H$2051,8,FALSE)</f>
        <v>https://assuria.com/</v>
      </c>
      <c r="C787" s="158" t="s">
        <v>15917</v>
      </c>
      <c r="D787" s="158" t="s">
        <v>5</v>
      </c>
      <c r="E787" s="158" t="s">
        <v>15917</v>
      </c>
      <c r="F787" s="101"/>
      <c r="G787" s="159"/>
      <c r="H787" s="161"/>
      <c r="I787" s="161"/>
    </row>
    <row r="788" ht="15.0" customHeight="1">
      <c r="A788" s="101" t="s">
        <v>1507</v>
      </c>
      <c r="B788" s="96" t="str">
        <f>VLOOKUP(A788,company_data!$A$2:$H$2051,8,FALSE)</f>
        <v>https://assuria.com/</v>
      </c>
      <c r="C788" s="158" t="s">
        <v>15897</v>
      </c>
      <c r="D788" s="158" t="s">
        <v>5</v>
      </c>
      <c r="E788" s="158" t="s">
        <v>17337</v>
      </c>
      <c r="F788" s="101"/>
      <c r="G788" s="159"/>
      <c r="H788" s="161"/>
      <c r="I788" s="161"/>
    </row>
    <row r="789" ht="15.0" customHeight="1">
      <c r="A789" s="101" t="s">
        <v>1507</v>
      </c>
      <c r="B789" s="96" t="str">
        <f>VLOOKUP(A789,company_data!$A$2:$H$2051,8,FALSE)</f>
        <v>https://assuria.com/</v>
      </c>
      <c r="C789" s="158" t="s">
        <v>17338</v>
      </c>
      <c r="D789" s="158" t="s">
        <v>5</v>
      </c>
      <c r="E789" s="158" t="s">
        <v>17339</v>
      </c>
      <c r="F789" s="101"/>
      <c r="G789" s="159"/>
      <c r="H789" s="161"/>
      <c r="I789" s="161"/>
    </row>
    <row r="790" ht="15.0" customHeight="1">
      <c r="A790" s="101" t="s">
        <v>1507</v>
      </c>
      <c r="B790" s="96" t="str">
        <f>VLOOKUP(A790,company_data!$A$2:$H$2051,8,FALSE)</f>
        <v>https://assuria.com/</v>
      </c>
      <c r="C790" s="158" t="s">
        <v>17340</v>
      </c>
      <c r="D790" s="158" t="s">
        <v>5</v>
      </c>
      <c r="E790" s="158" t="s">
        <v>11</v>
      </c>
      <c r="F790" s="101"/>
      <c r="G790" s="159"/>
      <c r="H790" s="161"/>
      <c r="I790" s="161"/>
    </row>
    <row r="791" ht="15.0" customHeight="1">
      <c r="A791" s="101" t="s">
        <v>1507</v>
      </c>
      <c r="B791" s="96" t="str">
        <f>VLOOKUP(A791,company_data!$A$2:$H$2051,8,FALSE)</f>
        <v>https://assuria.com/</v>
      </c>
      <c r="C791" s="158" t="s">
        <v>17341</v>
      </c>
      <c r="D791" s="158" t="s">
        <v>5</v>
      </c>
      <c r="E791" s="157"/>
      <c r="F791" s="101"/>
      <c r="G791" s="159"/>
      <c r="H791" s="161"/>
      <c r="I791" s="161"/>
    </row>
    <row r="792" ht="15.0" customHeight="1">
      <c r="A792" s="101" t="s">
        <v>1507</v>
      </c>
      <c r="B792" s="96" t="str">
        <f>VLOOKUP(A792,company_data!$A$2:$H$2051,8,FALSE)</f>
        <v>https://assuria.com/</v>
      </c>
      <c r="C792" s="157" t="s">
        <v>17342</v>
      </c>
      <c r="D792" s="158" t="s">
        <v>18</v>
      </c>
      <c r="E792" s="158"/>
      <c r="F792" s="97" t="s">
        <v>17325</v>
      </c>
      <c r="G792" s="159"/>
      <c r="H792" s="161" t="s">
        <v>17343</v>
      </c>
      <c r="I792" s="161"/>
    </row>
    <row r="793" ht="15.0" customHeight="1">
      <c r="A793" s="101" t="s">
        <v>1507</v>
      </c>
      <c r="B793" s="96" t="str">
        <f>VLOOKUP(A793,company_data!$A$2:$H$2051,8,FALSE)</f>
        <v>https://assuria.com/</v>
      </c>
      <c r="C793" s="157" t="s">
        <v>17344</v>
      </c>
      <c r="D793" s="158" t="s">
        <v>44</v>
      </c>
      <c r="E793" s="158"/>
      <c r="F793" s="101"/>
      <c r="G793" s="159"/>
      <c r="H793" s="161" t="s">
        <v>17345</v>
      </c>
      <c r="I793" s="161"/>
    </row>
    <row r="794" ht="15.0" customHeight="1">
      <c r="A794" s="101" t="s">
        <v>1514</v>
      </c>
      <c r="B794" s="96" t="str">
        <f>VLOOKUP(A794,company_data!$A$2:$H$2051,8,FALSE)</f>
        <v>https://www.assurit.com/</v>
      </c>
      <c r="C794" s="158" t="s">
        <v>17346</v>
      </c>
      <c r="D794" s="158" t="s">
        <v>5</v>
      </c>
      <c r="E794" s="158" t="s">
        <v>17346</v>
      </c>
      <c r="F794" s="101"/>
      <c r="G794" s="159"/>
      <c r="H794" s="161"/>
      <c r="I794" s="161"/>
    </row>
    <row r="795" ht="15.0" customHeight="1">
      <c r="A795" s="101" t="s">
        <v>1514</v>
      </c>
      <c r="B795" s="96" t="str">
        <f>VLOOKUP(A795,company_data!$A$2:$H$2051,8,FALSE)</f>
        <v>https://www.assurit.com/</v>
      </c>
      <c r="C795" s="158" t="s">
        <v>17347</v>
      </c>
      <c r="D795" s="158" t="s">
        <v>5</v>
      </c>
      <c r="E795" s="158" t="s">
        <v>17348</v>
      </c>
      <c r="F795" s="101"/>
      <c r="G795" s="159"/>
      <c r="H795" s="161"/>
      <c r="I795" s="161"/>
    </row>
    <row r="796" ht="15.0" customHeight="1">
      <c r="A796" s="101" t="s">
        <v>1514</v>
      </c>
      <c r="B796" s="96" t="str">
        <f>VLOOKUP(A796,company_data!$A$2:$H$2051,8,FALSE)</f>
        <v>https://www.assurit.com/</v>
      </c>
      <c r="C796" s="158" t="s">
        <v>17349</v>
      </c>
      <c r="D796" s="158" t="s">
        <v>5</v>
      </c>
      <c r="E796" s="158" t="s">
        <v>60</v>
      </c>
      <c r="F796" s="101"/>
      <c r="G796" s="159"/>
      <c r="H796" s="161" t="s">
        <v>17350</v>
      </c>
      <c r="I796" s="161"/>
    </row>
    <row r="797" ht="15.0" customHeight="1">
      <c r="A797" s="101" t="s">
        <v>1514</v>
      </c>
      <c r="B797" s="96" t="str">
        <f>VLOOKUP(A797,company_data!$A$2:$H$2051,8,FALSE)</f>
        <v>https://www.assurit.com/</v>
      </c>
      <c r="C797" s="158" t="s">
        <v>15843</v>
      </c>
      <c r="D797" s="158" t="s">
        <v>5</v>
      </c>
      <c r="E797" s="158" t="s">
        <v>15843</v>
      </c>
      <c r="F797" s="101"/>
      <c r="G797" s="159"/>
      <c r="H797" s="161"/>
      <c r="I797" s="161"/>
    </row>
    <row r="798" ht="15.0" customHeight="1">
      <c r="A798" s="101" t="s">
        <v>1514</v>
      </c>
      <c r="B798" s="96" t="str">
        <f>VLOOKUP(A798,company_data!$A$2:$H$2051,8,FALSE)</f>
        <v>https://www.assurit.com/</v>
      </c>
      <c r="C798" s="158" t="s">
        <v>17351</v>
      </c>
      <c r="D798" s="158" t="s">
        <v>5</v>
      </c>
      <c r="E798" s="158" t="s">
        <v>17132</v>
      </c>
      <c r="F798" s="101"/>
      <c r="G798" s="159"/>
      <c r="H798" s="161" t="s">
        <v>17352</v>
      </c>
      <c r="I798" s="161"/>
    </row>
    <row r="799" ht="15.0" customHeight="1">
      <c r="A799" s="101" t="s">
        <v>1514</v>
      </c>
      <c r="B799" s="96" t="str">
        <f>VLOOKUP(A799,company_data!$A$2:$H$2051,8,FALSE)</f>
        <v>https://www.assurit.com/</v>
      </c>
      <c r="C799" s="158" t="s">
        <v>15917</v>
      </c>
      <c r="D799" s="158" t="s">
        <v>5</v>
      </c>
      <c r="E799" s="158" t="s">
        <v>15917</v>
      </c>
      <c r="F799" s="101"/>
      <c r="G799" s="159"/>
      <c r="H799" s="161"/>
      <c r="I799" s="161"/>
    </row>
    <row r="800" ht="15.0" customHeight="1">
      <c r="A800" s="101" t="s">
        <v>1514</v>
      </c>
      <c r="B800" s="96" t="str">
        <f>VLOOKUP(A800,company_data!$A$2:$H$2051,8,FALSE)</f>
        <v>https://www.assurit.com/</v>
      </c>
      <c r="C800" s="158" t="s">
        <v>17353</v>
      </c>
      <c r="D800" s="158" t="s">
        <v>5</v>
      </c>
      <c r="E800" s="158" t="s">
        <v>17354</v>
      </c>
      <c r="F800" s="97" t="s">
        <v>14</v>
      </c>
      <c r="G800" s="159"/>
      <c r="H800" s="161"/>
      <c r="I800" s="161"/>
    </row>
    <row r="801" ht="15.0" customHeight="1">
      <c r="A801" s="101" t="s">
        <v>1514</v>
      </c>
      <c r="B801" s="96" t="str">
        <f>VLOOKUP(A801,company_data!$A$2:$H$2051,8,FALSE)</f>
        <v>https://www.assurit.com/</v>
      </c>
      <c r="C801" s="158" t="s">
        <v>15850</v>
      </c>
      <c r="D801" s="158" t="s">
        <v>5</v>
      </c>
      <c r="E801" s="158" t="s">
        <v>17003</v>
      </c>
      <c r="F801" s="101"/>
      <c r="G801" s="159"/>
      <c r="H801" s="161"/>
      <c r="I801" s="161"/>
    </row>
    <row r="802" ht="15.0" customHeight="1">
      <c r="A802" s="101" t="s">
        <v>1514</v>
      </c>
      <c r="B802" s="96" t="str">
        <f>VLOOKUP(A802,company_data!$A$2:$H$2051,8,FALSE)</f>
        <v>https://www.assurit.com/</v>
      </c>
      <c r="C802" s="158" t="s">
        <v>17355</v>
      </c>
      <c r="D802" s="158" t="s">
        <v>5</v>
      </c>
      <c r="E802" s="158" t="s">
        <v>17356</v>
      </c>
      <c r="F802" s="101"/>
      <c r="G802" s="159"/>
      <c r="H802" s="161" t="s">
        <v>17357</v>
      </c>
      <c r="I802" s="161"/>
    </row>
    <row r="803" ht="15.0" customHeight="1">
      <c r="A803" s="101" t="s">
        <v>1514</v>
      </c>
      <c r="B803" s="96" t="str">
        <f>VLOOKUP(A803,company_data!$A$2:$H$2051,8,FALSE)</f>
        <v>https://www.assurit.com/</v>
      </c>
      <c r="C803" s="158" t="s">
        <v>17358</v>
      </c>
      <c r="D803" s="158" t="s">
        <v>5</v>
      </c>
      <c r="E803" s="158" t="s">
        <v>17359</v>
      </c>
      <c r="F803" s="101"/>
      <c r="G803" s="159"/>
      <c r="H803" s="161" t="s">
        <v>17360</v>
      </c>
      <c r="I803" s="161"/>
    </row>
    <row r="804" ht="15.0" customHeight="1">
      <c r="A804" s="101" t="s">
        <v>1514</v>
      </c>
      <c r="B804" s="96" t="str">
        <f>VLOOKUP(A804,company_data!$A$2:$H$2051,8,FALSE)</f>
        <v>https://www.assurit.com/</v>
      </c>
      <c r="C804" s="158" t="s">
        <v>17361</v>
      </c>
      <c r="D804" s="158" t="s">
        <v>5</v>
      </c>
      <c r="E804" s="158" t="s">
        <v>16868</v>
      </c>
      <c r="F804" s="101"/>
      <c r="G804" s="159"/>
      <c r="H804" s="161"/>
      <c r="I804" s="161"/>
    </row>
    <row r="805" ht="15.0" customHeight="1">
      <c r="A805" s="101" t="s">
        <v>1514</v>
      </c>
      <c r="B805" s="96" t="str">
        <f>VLOOKUP(A805,company_data!$A$2:$H$2051,8,FALSE)</f>
        <v>https://www.assurit.com/</v>
      </c>
      <c r="C805" s="158" t="s">
        <v>17362</v>
      </c>
      <c r="D805" s="158" t="s">
        <v>5</v>
      </c>
      <c r="E805" s="158" t="s">
        <v>16102</v>
      </c>
      <c r="F805" s="101"/>
      <c r="G805" s="159"/>
      <c r="H805" s="161" t="s">
        <v>17363</v>
      </c>
      <c r="I805" s="161"/>
    </row>
    <row r="806" ht="15.0" customHeight="1">
      <c r="A806" s="101" t="s">
        <v>1514</v>
      </c>
      <c r="B806" s="96" t="str">
        <f>VLOOKUP(A806,company_data!$A$2:$H$2051,8,FALSE)</f>
        <v>https://www.assurit.com/</v>
      </c>
      <c r="C806" s="158" t="s">
        <v>16863</v>
      </c>
      <c r="D806" s="158" t="s">
        <v>5</v>
      </c>
      <c r="E806" s="158" t="s">
        <v>16863</v>
      </c>
      <c r="F806" s="101"/>
      <c r="G806" s="159"/>
      <c r="H806" s="161"/>
      <c r="I806" s="161"/>
    </row>
    <row r="807" ht="15.0" customHeight="1">
      <c r="A807" s="101" t="s">
        <v>1514</v>
      </c>
      <c r="B807" s="96" t="str">
        <f>VLOOKUP(A807,company_data!$A$2:$H$2051,8,FALSE)</f>
        <v>https://www.assurit.com/</v>
      </c>
      <c r="C807" s="158" t="s">
        <v>17364</v>
      </c>
      <c r="D807" s="158" t="s">
        <v>5</v>
      </c>
      <c r="E807" s="158" t="s">
        <v>11</v>
      </c>
      <c r="F807" s="101"/>
      <c r="G807" s="159"/>
      <c r="H807" s="161"/>
      <c r="I807" s="161"/>
    </row>
    <row r="808" ht="15.0" customHeight="1">
      <c r="A808" s="101" t="s">
        <v>1514</v>
      </c>
      <c r="B808" s="96" t="str">
        <f>VLOOKUP(A808,company_data!$A$2:$H$2051,8,FALSE)</f>
        <v>https://www.assurit.com/</v>
      </c>
      <c r="C808" s="158" t="s">
        <v>17365</v>
      </c>
      <c r="D808" s="158" t="s">
        <v>5</v>
      </c>
      <c r="E808" s="158" t="s">
        <v>17366</v>
      </c>
      <c r="F808" s="101"/>
      <c r="G808" s="159"/>
      <c r="H808" s="161"/>
      <c r="I808" s="161"/>
    </row>
    <row r="809" ht="15.0" customHeight="1">
      <c r="A809" s="101" t="s">
        <v>1514</v>
      </c>
      <c r="B809" s="96" t="str">
        <f>VLOOKUP(A809,company_data!$A$2:$H$2051,8,FALSE)</f>
        <v>https://www.assurit.com/</v>
      </c>
      <c r="C809" s="158" t="s">
        <v>17367</v>
      </c>
      <c r="D809" s="158" t="s">
        <v>5</v>
      </c>
      <c r="E809" s="157"/>
      <c r="F809" s="101"/>
      <c r="G809" s="159"/>
      <c r="H809" s="161"/>
      <c r="I809" s="161"/>
    </row>
    <row r="810" ht="15.0" customHeight="1">
      <c r="A810" s="97" t="s">
        <v>17368</v>
      </c>
      <c r="B810" s="105" t="s">
        <v>17369</v>
      </c>
      <c r="C810" s="158"/>
      <c r="D810" s="158" t="s">
        <v>5</v>
      </c>
      <c r="E810" s="157"/>
      <c r="F810" s="101"/>
      <c r="G810" s="159"/>
      <c r="H810" s="161"/>
      <c r="I810" s="161"/>
    </row>
    <row r="811" ht="15.0" customHeight="1">
      <c r="A811" s="101" t="s">
        <v>1325</v>
      </c>
      <c r="B811" s="96" t="str">
        <f>VLOOKUP(A811,company_data!$A$2:$H$2051,8,FALSE)</f>
        <v>https://cybersecurity.att.com/</v>
      </c>
      <c r="C811" s="157" t="s">
        <v>17370</v>
      </c>
      <c r="D811" s="157" t="s">
        <v>7</v>
      </c>
      <c r="E811" s="157" t="s">
        <v>16341</v>
      </c>
      <c r="F811" s="101"/>
      <c r="G811" s="159"/>
      <c r="H811" s="161"/>
      <c r="I811" s="161"/>
    </row>
    <row r="812" ht="15.0" customHeight="1">
      <c r="A812" s="101" t="s">
        <v>1325</v>
      </c>
      <c r="B812" s="96" t="str">
        <f>VLOOKUP(A812,company_data!$A$2:$H$2051,8,FALSE)</f>
        <v>https://cybersecurity.att.com/</v>
      </c>
      <c r="C812" s="158" t="s">
        <v>16868</v>
      </c>
      <c r="D812" s="157" t="s">
        <v>5</v>
      </c>
      <c r="E812" s="157"/>
      <c r="F812" s="101"/>
      <c r="G812" s="159"/>
      <c r="H812" s="161" t="s">
        <v>17371</v>
      </c>
      <c r="I812" s="161"/>
    </row>
    <row r="813" ht="15.0" customHeight="1">
      <c r="A813" s="101" t="s">
        <v>1325</v>
      </c>
      <c r="B813" s="96" t="str">
        <f>VLOOKUP(A813,company_data!$A$2:$H$2051,8,FALSE)</f>
        <v>https://cybersecurity.att.com/</v>
      </c>
      <c r="C813" s="158" t="s">
        <v>15850</v>
      </c>
      <c r="D813" s="157" t="s">
        <v>5</v>
      </c>
      <c r="E813" s="157"/>
      <c r="F813" s="101"/>
      <c r="G813" s="159"/>
      <c r="H813" s="161"/>
      <c r="I813" s="161"/>
    </row>
    <row r="814" ht="15.0" customHeight="1">
      <c r="A814" s="101" t="s">
        <v>1325</v>
      </c>
      <c r="B814" s="96" t="str">
        <f>VLOOKUP(A814,company_data!$A$2:$H$2051,8,FALSE)</f>
        <v>https://cybersecurity.att.com/</v>
      </c>
      <c r="C814" s="157" t="s">
        <v>17372</v>
      </c>
      <c r="D814" s="157" t="s">
        <v>5</v>
      </c>
      <c r="E814" s="157"/>
      <c r="F814" s="101"/>
      <c r="G814" s="159"/>
      <c r="H814" s="161" t="s">
        <v>17373</v>
      </c>
      <c r="I814" s="161"/>
    </row>
    <row r="815" ht="15.0" customHeight="1">
      <c r="A815" s="101" t="s">
        <v>1325</v>
      </c>
      <c r="B815" s="96" t="str">
        <f>VLOOKUP(A815,company_data!$A$2:$H$2051,8,FALSE)</f>
        <v>https://cybersecurity.att.com/</v>
      </c>
      <c r="C815" s="157" t="s">
        <v>17374</v>
      </c>
      <c r="D815" s="157" t="s">
        <v>18</v>
      </c>
      <c r="E815" s="157"/>
      <c r="F815" s="101"/>
      <c r="G815" s="159"/>
      <c r="H815" s="161"/>
      <c r="I815" s="161"/>
    </row>
    <row r="816" ht="15.0" customHeight="1">
      <c r="A816" s="101" t="s">
        <v>1325</v>
      </c>
      <c r="B816" s="96" t="str">
        <f>VLOOKUP(A816,company_data!$A$2:$H$2051,8,FALSE)</f>
        <v>https://cybersecurity.att.com/</v>
      </c>
      <c r="C816" s="157" t="s">
        <v>17375</v>
      </c>
      <c r="D816" s="157" t="s">
        <v>18</v>
      </c>
      <c r="E816" s="157"/>
      <c r="F816" s="101"/>
      <c r="G816" s="159"/>
      <c r="H816" s="161"/>
      <c r="I816" s="161"/>
    </row>
    <row r="817" ht="15.0" customHeight="1">
      <c r="A817" s="97" t="s">
        <v>247</v>
      </c>
      <c r="B817" s="105" t="s">
        <v>16245</v>
      </c>
      <c r="C817" s="158" t="s">
        <v>17376</v>
      </c>
      <c r="D817" s="158" t="s">
        <v>17</v>
      </c>
      <c r="E817" s="158" t="s">
        <v>17377</v>
      </c>
      <c r="F817" s="101"/>
      <c r="G817" s="159"/>
      <c r="H817" s="161" t="s">
        <v>17378</v>
      </c>
      <c r="I817" s="160" t="s">
        <v>17379</v>
      </c>
    </row>
    <row r="818" ht="15.0" customHeight="1">
      <c r="A818" s="101" t="s">
        <v>1539</v>
      </c>
      <c r="B818" s="96" t="str">
        <f>VLOOKUP(A818,company_data!$A$2:$H$2051,8,FALSE)</f>
        <v>https://www.atlanticdf.com/</v>
      </c>
      <c r="C818" s="158" t="s">
        <v>17380</v>
      </c>
      <c r="D818" s="158" t="s">
        <v>5</v>
      </c>
      <c r="E818" s="158" t="s">
        <v>60</v>
      </c>
      <c r="F818" s="101"/>
      <c r="G818" s="159"/>
      <c r="H818" s="161"/>
      <c r="I818" s="161"/>
    </row>
    <row r="819" ht="15.0" customHeight="1">
      <c r="A819" s="101" t="s">
        <v>1539</v>
      </c>
      <c r="B819" s="96" t="str">
        <f>VLOOKUP(A819,company_data!$A$2:$H$2051,8,FALSE)</f>
        <v>https://www.atlanticdf.com/</v>
      </c>
      <c r="C819" s="158" t="s">
        <v>17381</v>
      </c>
      <c r="D819" s="158" t="s">
        <v>5</v>
      </c>
      <c r="E819" s="158" t="s">
        <v>15924</v>
      </c>
      <c r="F819" s="97" t="s">
        <v>16082</v>
      </c>
      <c r="G819" s="159"/>
      <c r="H819" s="161" t="s">
        <v>17382</v>
      </c>
      <c r="I819" s="161"/>
    </row>
    <row r="820" ht="15.0" customHeight="1">
      <c r="A820" s="101" t="s">
        <v>1539</v>
      </c>
      <c r="B820" s="96" t="str">
        <f>VLOOKUP(A820,company_data!$A$2:$H$2051,8,FALSE)</f>
        <v>https://www.atlanticdf.com/</v>
      </c>
      <c r="C820" s="158" t="s">
        <v>17383</v>
      </c>
      <c r="D820" s="158" t="s">
        <v>5</v>
      </c>
      <c r="E820" s="158" t="s">
        <v>15924</v>
      </c>
      <c r="F820" s="101"/>
      <c r="G820" s="159"/>
      <c r="H820" s="161" t="s">
        <v>17384</v>
      </c>
      <c r="I820" s="161"/>
    </row>
    <row r="821" ht="15.0" customHeight="1">
      <c r="A821" s="101" t="s">
        <v>1539</v>
      </c>
      <c r="B821" s="96" t="str">
        <f>VLOOKUP(A821,company_data!$A$2:$H$2051,8,FALSE)</f>
        <v>https://www.atlanticdf.com/</v>
      </c>
      <c r="C821" s="158" t="s">
        <v>17385</v>
      </c>
      <c r="D821" s="158" t="s">
        <v>5</v>
      </c>
      <c r="E821" s="158" t="s">
        <v>15924</v>
      </c>
      <c r="F821" s="101"/>
      <c r="G821" s="159"/>
      <c r="H821" s="161" t="s">
        <v>17386</v>
      </c>
      <c r="I821" s="161"/>
    </row>
    <row r="822" ht="15.0" customHeight="1">
      <c r="A822" s="101" t="s">
        <v>1539</v>
      </c>
      <c r="B822" s="96" t="str">
        <f>VLOOKUP(A822,company_data!$A$2:$H$2051,8,FALSE)</f>
        <v>https://www.atlanticdf.com/</v>
      </c>
      <c r="C822" s="158" t="s">
        <v>17387</v>
      </c>
      <c r="D822" s="158" t="s">
        <v>5</v>
      </c>
      <c r="E822" s="158" t="s">
        <v>15924</v>
      </c>
      <c r="F822" s="101"/>
      <c r="G822" s="159"/>
      <c r="H822" s="161"/>
      <c r="I822" s="161"/>
    </row>
    <row r="823" ht="15.0" customHeight="1">
      <c r="A823" s="101" t="s">
        <v>1539</v>
      </c>
      <c r="B823" s="96" t="str">
        <f>VLOOKUP(A823,company_data!$A$2:$H$2051,8,FALSE)</f>
        <v>https://www.atlanticdf.com/</v>
      </c>
      <c r="C823" s="158" t="s">
        <v>17388</v>
      </c>
      <c r="D823" s="158" t="s">
        <v>5</v>
      </c>
      <c r="E823" s="158" t="s">
        <v>15924</v>
      </c>
      <c r="F823" s="101"/>
      <c r="G823" s="159"/>
      <c r="H823" s="161"/>
      <c r="I823" s="161"/>
    </row>
    <row r="824" ht="15.0" customHeight="1">
      <c r="A824" s="101" t="s">
        <v>1539</v>
      </c>
      <c r="B824" s="96" t="str">
        <f>VLOOKUP(A824,company_data!$A$2:$H$2051,8,FALSE)</f>
        <v>https://www.atlanticdf.com/</v>
      </c>
      <c r="C824" s="158" t="s">
        <v>17389</v>
      </c>
      <c r="D824" s="158" t="s">
        <v>5</v>
      </c>
      <c r="E824" s="158" t="s">
        <v>15924</v>
      </c>
      <c r="F824" s="101"/>
      <c r="G824" s="159"/>
      <c r="H824" s="161"/>
      <c r="I824" s="161"/>
    </row>
    <row r="825" ht="15.0" customHeight="1">
      <c r="A825" s="101" t="s">
        <v>1539</v>
      </c>
      <c r="B825" s="96" t="str">
        <f>VLOOKUP(A825,company_data!$A$2:$H$2051,8,FALSE)</f>
        <v>https://www.atlanticdf.com/</v>
      </c>
      <c r="C825" s="158" t="s">
        <v>17390</v>
      </c>
      <c r="D825" s="158" t="s">
        <v>5</v>
      </c>
      <c r="E825" s="158" t="s">
        <v>15924</v>
      </c>
      <c r="F825" s="101"/>
      <c r="G825" s="159"/>
      <c r="H825" s="161"/>
      <c r="I825" s="161"/>
    </row>
    <row r="826" ht="15.0" customHeight="1">
      <c r="A826" s="101" t="s">
        <v>1539</v>
      </c>
      <c r="B826" s="96" t="str">
        <f>VLOOKUP(A826,company_data!$A$2:$H$2051,8,FALSE)</f>
        <v>https://www.atlanticdf.com/</v>
      </c>
      <c r="C826" s="158" t="s">
        <v>17391</v>
      </c>
      <c r="D826" s="158" t="s">
        <v>5</v>
      </c>
      <c r="E826" s="158" t="s">
        <v>15924</v>
      </c>
      <c r="F826" s="101"/>
      <c r="G826" s="159"/>
      <c r="H826" s="161"/>
      <c r="I826" s="161"/>
    </row>
    <row r="827" ht="15.0" customHeight="1">
      <c r="A827" s="101" t="s">
        <v>1539</v>
      </c>
      <c r="B827" s="96" t="str">
        <f>VLOOKUP(A827,company_data!$A$2:$H$2051,8,FALSE)</f>
        <v>https://www.atlanticdf.com/</v>
      </c>
      <c r="C827" s="158" t="s">
        <v>17392</v>
      </c>
      <c r="D827" s="158" t="s">
        <v>5</v>
      </c>
      <c r="E827" s="158" t="s">
        <v>15924</v>
      </c>
      <c r="F827" s="101"/>
      <c r="G827" s="159"/>
      <c r="H827" s="161"/>
      <c r="I827" s="161"/>
    </row>
    <row r="828" ht="15.0" customHeight="1">
      <c r="A828" s="101" t="s">
        <v>1539</v>
      </c>
      <c r="B828" s="96" t="str">
        <f>VLOOKUP(A828,company_data!$A$2:$H$2051,8,FALSE)</f>
        <v>https://www.atlanticdf.com/</v>
      </c>
      <c r="C828" s="158" t="s">
        <v>17393</v>
      </c>
      <c r="D828" s="158" t="s">
        <v>5</v>
      </c>
      <c r="E828" s="158" t="s">
        <v>15924</v>
      </c>
      <c r="F828" s="101"/>
      <c r="G828" s="159"/>
      <c r="H828" s="161"/>
      <c r="I828" s="161"/>
    </row>
    <row r="829" ht="15.0" customHeight="1">
      <c r="A829" s="101" t="s">
        <v>1539</v>
      </c>
      <c r="B829" s="96" t="str">
        <f>VLOOKUP(A829,company_data!$A$2:$H$2051,8,FALSE)</f>
        <v>https://www.atlanticdf.com/</v>
      </c>
      <c r="C829" s="158" t="s">
        <v>17394</v>
      </c>
      <c r="D829" s="158" t="s">
        <v>5</v>
      </c>
      <c r="E829" s="158" t="s">
        <v>15924</v>
      </c>
      <c r="F829" s="101"/>
      <c r="G829" s="159"/>
      <c r="H829" s="161"/>
      <c r="I829" s="161"/>
    </row>
    <row r="830" ht="15.0" customHeight="1">
      <c r="A830" s="101" t="s">
        <v>1539</v>
      </c>
      <c r="B830" s="96" t="str">
        <f>VLOOKUP(A830,company_data!$A$2:$H$2051,8,FALSE)</f>
        <v>https://www.atlanticdf.com/</v>
      </c>
      <c r="C830" s="158" t="s">
        <v>17395</v>
      </c>
      <c r="D830" s="158" t="s">
        <v>5</v>
      </c>
      <c r="E830" s="158" t="s">
        <v>15924</v>
      </c>
      <c r="F830" s="101"/>
      <c r="G830" s="159"/>
      <c r="H830" s="161"/>
      <c r="I830" s="161"/>
    </row>
    <row r="831" ht="15.0" customHeight="1">
      <c r="A831" s="101" t="s">
        <v>1539</v>
      </c>
      <c r="B831" s="96" t="str">
        <f>VLOOKUP(A831,company_data!$A$2:$H$2051,8,FALSE)</f>
        <v>https://www.atlanticdf.com/</v>
      </c>
      <c r="C831" s="158" t="s">
        <v>17396</v>
      </c>
      <c r="D831" s="158" t="s">
        <v>5</v>
      </c>
      <c r="E831" s="158" t="s">
        <v>15924</v>
      </c>
      <c r="F831" s="101"/>
      <c r="G831" s="159"/>
      <c r="H831" s="161"/>
      <c r="I831" s="161"/>
    </row>
    <row r="832" ht="15.0" customHeight="1">
      <c r="A832" s="101" t="s">
        <v>1539</v>
      </c>
      <c r="B832" s="96" t="str">
        <f>VLOOKUP(A832,company_data!$A$2:$H$2051,8,FALSE)</f>
        <v>https://www.atlanticdf.com/</v>
      </c>
      <c r="C832" s="158" t="s">
        <v>17397</v>
      </c>
      <c r="D832" s="158" t="s">
        <v>5</v>
      </c>
      <c r="E832" s="158" t="s">
        <v>15924</v>
      </c>
      <c r="F832" s="101"/>
      <c r="G832" s="159"/>
      <c r="H832" s="161"/>
      <c r="I832" s="161"/>
    </row>
    <row r="833" ht="15.0" customHeight="1">
      <c r="A833" s="101" t="s">
        <v>1539</v>
      </c>
      <c r="B833" s="96" t="str">
        <f>VLOOKUP(A833,company_data!$A$2:$H$2051,8,FALSE)</f>
        <v>https://www.atlanticdf.com/</v>
      </c>
      <c r="C833" s="158" t="s">
        <v>17398</v>
      </c>
      <c r="D833" s="158" t="s">
        <v>5</v>
      </c>
      <c r="E833" s="158" t="s">
        <v>15924</v>
      </c>
      <c r="F833" s="101"/>
      <c r="G833" s="159"/>
      <c r="H833" s="161"/>
      <c r="I833" s="161"/>
    </row>
    <row r="834" ht="15.0" customHeight="1">
      <c r="A834" s="101" t="s">
        <v>1539</v>
      </c>
      <c r="B834" s="96" t="str">
        <f>VLOOKUP(A834,company_data!$A$2:$H$2051,8,FALSE)</f>
        <v>https://www.atlanticdf.com/</v>
      </c>
      <c r="C834" s="158" t="s">
        <v>17399</v>
      </c>
      <c r="D834" s="158" t="s">
        <v>5</v>
      </c>
      <c r="E834" s="158" t="s">
        <v>15924</v>
      </c>
      <c r="F834" s="101"/>
      <c r="G834" s="159"/>
      <c r="H834" s="161"/>
      <c r="I834" s="161"/>
    </row>
    <row r="835" ht="15.0" customHeight="1">
      <c r="A835" s="101" t="s">
        <v>1539</v>
      </c>
      <c r="B835" s="96" t="str">
        <f>VLOOKUP(A835,company_data!$A$2:$H$2051,8,FALSE)</f>
        <v>https://www.atlanticdf.com/</v>
      </c>
      <c r="C835" s="158" t="s">
        <v>17400</v>
      </c>
      <c r="D835" s="158" t="s">
        <v>5</v>
      </c>
      <c r="E835" s="158" t="s">
        <v>15924</v>
      </c>
      <c r="F835" s="101"/>
      <c r="G835" s="159"/>
      <c r="H835" s="161"/>
      <c r="I835" s="161"/>
    </row>
    <row r="836" ht="15.0" customHeight="1">
      <c r="A836" s="101" t="s">
        <v>1539</v>
      </c>
      <c r="B836" s="96" t="str">
        <f>VLOOKUP(A836,company_data!$A$2:$H$2051,8,FALSE)</f>
        <v>https://www.atlanticdf.com/</v>
      </c>
      <c r="C836" s="158" t="s">
        <v>17401</v>
      </c>
      <c r="D836" s="158" t="s">
        <v>5</v>
      </c>
      <c r="E836" s="158" t="s">
        <v>15924</v>
      </c>
      <c r="F836" s="97" t="s">
        <v>16082</v>
      </c>
      <c r="G836" s="159"/>
      <c r="H836" s="161"/>
      <c r="I836" s="161"/>
    </row>
    <row r="837" ht="15.0" customHeight="1">
      <c r="A837" s="101" t="s">
        <v>1539</v>
      </c>
      <c r="B837" s="96" t="str">
        <f>VLOOKUP(A837,company_data!$A$2:$H$2051,8,FALSE)</f>
        <v>https://www.atlanticdf.com/</v>
      </c>
      <c r="C837" s="158" t="s">
        <v>17402</v>
      </c>
      <c r="D837" s="158" t="s">
        <v>5</v>
      </c>
      <c r="E837" s="158" t="s">
        <v>16082</v>
      </c>
      <c r="F837" s="101"/>
      <c r="G837" s="159"/>
      <c r="H837" s="161"/>
      <c r="I837" s="161"/>
    </row>
    <row r="838" ht="15.0" customHeight="1">
      <c r="A838" s="101" t="s">
        <v>1539</v>
      </c>
      <c r="B838" s="96" t="str">
        <f>VLOOKUP(A838,company_data!$A$2:$H$2051,8,FALSE)</f>
        <v>https://www.atlanticdf.com/</v>
      </c>
      <c r="C838" s="158" t="s">
        <v>17403</v>
      </c>
      <c r="D838" s="158" t="s">
        <v>5</v>
      </c>
      <c r="E838" s="158" t="s">
        <v>16082</v>
      </c>
      <c r="F838" s="101"/>
      <c r="G838" s="159"/>
      <c r="H838" s="161"/>
      <c r="I838" s="161"/>
    </row>
    <row r="839" ht="15.0" customHeight="1">
      <c r="A839" s="101" t="s">
        <v>1539</v>
      </c>
      <c r="B839" s="96" t="str">
        <f>VLOOKUP(A839,company_data!$A$2:$H$2051,8,FALSE)</f>
        <v>https://www.atlanticdf.com/</v>
      </c>
      <c r="C839" s="158" t="s">
        <v>17404</v>
      </c>
      <c r="D839" s="158" t="s">
        <v>5</v>
      </c>
      <c r="E839" s="158" t="s">
        <v>16082</v>
      </c>
      <c r="F839" s="101"/>
      <c r="G839" s="159"/>
      <c r="H839" s="161"/>
      <c r="I839" s="161"/>
    </row>
    <row r="840" ht="15.0" customHeight="1">
      <c r="A840" s="101" t="s">
        <v>1539</v>
      </c>
      <c r="B840" s="96" t="str">
        <f>VLOOKUP(A840,company_data!$A$2:$H$2051,8,FALSE)</f>
        <v>https://www.atlanticdf.com/</v>
      </c>
      <c r="C840" s="158" t="s">
        <v>17405</v>
      </c>
      <c r="D840" s="158" t="s">
        <v>5</v>
      </c>
      <c r="E840" s="158" t="s">
        <v>16082</v>
      </c>
      <c r="F840" s="101"/>
      <c r="G840" s="159"/>
      <c r="H840" s="161"/>
      <c r="I840" s="161"/>
    </row>
    <row r="841" ht="15.0" customHeight="1">
      <c r="A841" s="101" t="s">
        <v>1539</v>
      </c>
      <c r="B841" s="96" t="str">
        <f>VLOOKUP(A841,company_data!$A$2:$H$2051,8,FALSE)</f>
        <v>https://www.atlanticdf.com/</v>
      </c>
      <c r="C841" s="158" t="s">
        <v>17406</v>
      </c>
      <c r="D841" s="158" t="s">
        <v>5</v>
      </c>
      <c r="E841" s="158" t="s">
        <v>16082</v>
      </c>
      <c r="F841" s="101"/>
      <c r="G841" s="159"/>
      <c r="H841" s="161"/>
      <c r="I841" s="161"/>
    </row>
    <row r="842" ht="15.0" customHeight="1">
      <c r="A842" s="101" t="s">
        <v>1539</v>
      </c>
      <c r="B842" s="96" t="str">
        <f>VLOOKUP(A842,company_data!$A$2:$H$2051,8,FALSE)</f>
        <v>https://www.atlanticdf.com/</v>
      </c>
      <c r="C842" s="158" t="s">
        <v>17407</v>
      </c>
      <c r="D842" s="158" t="s">
        <v>5</v>
      </c>
      <c r="E842" s="158" t="s">
        <v>16082</v>
      </c>
      <c r="F842" s="101"/>
      <c r="G842" s="159"/>
      <c r="H842" s="161"/>
      <c r="I842" s="161"/>
    </row>
    <row r="843" ht="15.0" customHeight="1">
      <c r="A843" s="101" t="s">
        <v>1539</v>
      </c>
      <c r="B843" s="96" t="str">
        <f>VLOOKUP(A843,company_data!$A$2:$H$2051,8,FALSE)</f>
        <v>https://www.atlanticdf.com/</v>
      </c>
      <c r="C843" s="158" t="s">
        <v>17408</v>
      </c>
      <c r="D843" s="158" t="s">
        <v>5</v>
      </c>
      <c r="E843" s="158" t="s">
        <v>16082</v>
      </c>
      <c r="F843" s="101"/>
      <c r="G843" s="159"/>
      <c r="H843" s="161"/>
      <c r="I843" s="161"/>
    </row>
    <row r="844" ht="15.0" customHeight="1">
      <c r="A844" s="101" t="s">
        <v>1539</v>
      </c>
      <c r="B844" s="96" t="str">
        <f>VLOOKUP(A844,company_data!$A$2:$H$2051,8,FALSE)</f>
        <v>https://www.atlanticdf.com/</v>
      </c>
      <c r="C844" s="158" t="s">
        <v>17409</v>
      </c>
      <c r="D844" s="158" t="s">
        <v>5</v>
      </c>
      <c r="E844" s="158" t="s">
        <v>16082</v>
      </c>
      <c r="F844" s="101"/>
      <c r="G844" s="159"/>
      <c r="H844" s="161"/>
      <c r="I844" s="161"/>
    </row>
    <row r="845" ht="15.0" customHeight="1">
      <c r="A845" s="101" t="s">
        <v>1539</v>
      </c>
      <c r="B845" s="96" t="str">
        <f>VLOOKUP(A845,company_data!$A$2:$H$2051,8,FALSE)</f>
        <v>https://www.atlanticdf.com/</v>
      </c>
      <c r="C845" s="158" t="s">
        <v>17410</v>
      </c>
      <c r="D845" s="158" t="s">
        <v>5</v>
      </c>
      <c r="E845" s="158" t="s">
        <v>16082</v>
      </c>
      <c r="F845" s="101"/>
      <c r="G845" s="159"/>
      <c r="H845" s="161"/>
      <c r="I845" s="161"/>
    </row>
    <row r="846" ht="15.0" customHeight="1">
      <c r="A846" s="101" t="s">
        <v>1539</v>
      </c>
      <c r="B846" s="96" t="str">
        <f>VLOOKUP(A846,company_data!$A$2:$H$2051,8,FALSE)</f>
        <v>https://www.atlanticdf.com/</v>
      </c>
      <c r="C846" s="158" t="s">
        <v>17411</v>
      </c>
      <c r="D846" s="158" t="s">
        <v>5</v>
      </c>
      <c r="E846" s="158" t="s">
        <v>16082</v>
      </c>
      <c r="F846" s="101"/>
      <c r="G846" s="159"/>
      <c r="H846" s="161"/>
      <c r="I846" s="161"/>
    </row>
    <row r="847" ht="15.0" customHeight="1">
      <c r="A847" s="101" t="s">
        <v>1539</v>
      </c>
      <c r="B847" s="96" t="str">
        <f>VLOOKUP(A847,company_data!$A$2:$H$2051,8,FALSE)</f>
        <v>https://www.atlanticdf.com/</v>
      </c>
      <c r="C847" s="158" t="s">
        <v>17412</v>
      </c>
      <c r="D847" s="158" t="s">
        <v>5</v>
      </c>
      <c r="E847" s="158" t="s">
        <v>23</v>
      </c>
      <c r="F847" s="101"/>
      <c r="G847" s="159"/>
      <c r="H847" s="161"/>
      <c r="I847" s="161"/>
    </row>
    <row r="848" ht="15.0" customHeight="1">
      <c r="A848" s="101" t="s">
        <v>1539</v>
      </c>
      <c r="B848" s="96" t="str">
        <f>VLOOKUP(A848,company_data!$A$2:$H$2051,8,FALSE)</f>
        <v>https://www.atlanticdf.com/</v>
      </c>
      <c r="C848" s="158" t="s">
        <v>17413</v>
      </c>
      <c r="D848" s="158" t="s">
        <v>5</v>
      </c>
      <c r="E848" s="158" t="s">
        <v>15917</v>
      </c>
      <c r="F848" s="101"/>
      <c r="G848" s="159"/>
      <c r="H848" s="161"/>
      <c r="I848" s="161"/>
    </row>
    <row r="849" ht="15.0" customHeight="1">
      <c r="A849" s="101" t="s">
        <v>1539</v>
      </c>
      <c r="B849" s="96" t="str">
        <f>VLOOKUP(A849,company_data!$A$2:$H$2051,8,FALSE)</f>
        <v>https://www.atlanticdf.com/</v>
      </c>
      <c r="C849" s="158" t="s">
        <v>17414</v>
      </c>
      <c r="D849" s="158" t="s">
        <v>5</v>
      </c>
      <c r="E849" s="158" t="s">
        <v>37</v>
      </c>
      <c r="F849" s="101"/>
      <c r="G849" s="159"/>
      <c r="H849" s="161"/>
      <c r="I849" s="161"/>
    </row>
    <row r="850" ht="15.0" customHeight="1">
      <c r="A850" s="101" t="s">
        <v>1539</v>
      </c>
      <c r="B850" s="96" t="str">
        <f>VLOOKUP(A850,company_data!$A$2:$H$2051,8,FALSE)</f>
        <v>https://www.atlanticdf.com/</v>
      </c>
      <c r="C850" s="158" t="s">
        <v>17415</v>
      </c>
      <c r="D850" s="158" t="s">
        <v>5</v>
      </c>
      <c r="E850" s="158" t="s">
        <v>16871</v>
      </c>
      <c r="F850" s="101"/>
      <c r="G850" s="159"/>
      <c r="H850" s="161"/>
      <c r="I850" s="161"/>
    </row>
    <row r="851" ht="15.0" customHeight="1">
      <c r="A851" s="101" t="s">
        <v>1539</v>
      </c>
      <c r="B851" s="96" t="str">
        <f>VLOOKUP(A851,company_data!$A$2:$H$2051,8,FALSE)</f>
        <v>https://www.atlanticdf.com/</v>
      </c>
      <c r="C851" s="158" t="s">
        <v>17416</v>
      </c>
      <c r="D851" s="158" t="s">
        <v>5</v>
      </c>
      <c r="E851" s="158" t="s">
        <v>33</v>
      </c>
      <c r="F851" s="101"/>
      <c r="G851" s="159"/>
      <c r="H851" s="161"/>
      <c r="I851" s="161"/>
    </row>
    <row r="852" ht="15.0" customHeight="1">
      <c r="A852" s="101" t="s">
        <v>1539</v>
      </c>
      <c r="B852" s="96" t="str">
        <f>VLOOKUP(A852,company_data!$A$2:$H$2051,8,FALSE)</f>
        <v>https://www.atlanticdf.com/</v>
      </c>
      <c r="C852" s="158" t="s">
        <v>17417</v>
      </c>
      <c r="D852" s="158" t="s">
        <v>5</v>
      </c>
      <c r="E852" s="158" t="s">
        <v>17418</v>
      </c>
      <c r="F852" s="101"/>
      <c r="G852" s="159"/>
      <c r="H852" s="161"/>
      <c r="I852" s="161"/>
    </row>
    <row r="853" ht="15.0" customHeight="1">
      <c r="A853" s="101" t="s">
        <v>1539</v>
      </c>
      <c r="B853" s="96" t="str">
        <f>VLOOKUP(A853,company_data!$A$2:$H$2051,8,FALSE)</f>
        <v>https://www.atlanticdf.com/</v>
      </c>
      <c r="C853" s="158" t="s">
        <v>17419</v>
      </c>
      <c r="D853" s="158" t="s">
        <v>5</v>
      </c>
      <c r="E853" s="158" t="s">
        <v>11</v>
      </c>
      <c r="F853" s="101"/>
      <c r="G853" s="159"/>
      <c r="H853" s="161"/>
      <c r="I853" s="161"/>
    </row>
    <row r="854" ht="15.0" customHeight="1">
      <c r="A854" s="101" t="s">
        <v>1539</v>
      </c>
      <c r="B854" s="96" t="str">
        <f>VLOOKUP(A854,company_data!$A$2:$H$2051,8,FALSE)</f>
        <v>https://www.atlanticdf.com/</v>
      </c>
      <c r="C854" s="158" t="s">
        <v>17420</v>
      </c>
      <c r="D854" s="158" t="s">
        <v>5</v>
      </c>
      <c r="E854" s="157"/>
      <c r="F854" s="101"/>
      <c r="G854" s="159"/>
      <c r="H854" s="161"/>
      <c r="I854" s="161"/>
    </row>
    <row r="855" ht="15.0" customHeight="1">
      <c r="A855" s="101" t="s">
        <v>1558</v>
      </c>
      <c r="B855" s="96" t="str">
        <f>VLOOKUP(A855,company_data!$A$2:$H$2051,8,FALSE)</f>
        <v>https://atola.com/</v>
      </c>
      <c r="C855" s="157" t="s">
        <v>17421</v>
      </c>
      <c r="D855" s="158" t="s">
        <v>16</v>
      </c>
      <c r="E855" s="158" t="s">
        <v>17422</v>
      </c>
      <c r="F855" s="101"/>
      <c r="G855" s="164" t="s">
        <v>15951</v>
      </c>
      <c r="H855" s="161" t="s">
        <v>17423</v>
      </c>
      <c r="I855" s="161"/>
    </row>
    <row r="856" ht="15.0" customHeight="1">
      <c r="A856" s="101" t="s">
        <v>1558</v>
      </c>
      <c r="B856" s="96" t="str">
        <f>VLOOKUP(A856,company_data!$A$2:$H$2051,8,FALSE)</f>
        <v>https://atola.com/</v>
      </c>
      <c r="C856" s="157" t="s">
        <v>17424</v>
      </c>
      <c r="D856" s="158" t="s">
        <v>16</v>
      </c>
      <c r="E856" s="158" t="s">
        <v>17422</v>
      </c>
      <c r="F856" s="101"/>
      <c r="G856" s="164" t="s">
        <v>15951</v>
      </c>
      <c r="H856" s="161" t="s">
        <v>17425</v>
      </c>
      <c r="I856" s="161"/>
    </row>
    <row r="857" ht="15.0" customHeight="1">
      <c r="A857" s="101" t="s">
        <v>1568</v>
      </c>
      <c r="B857" s="96" t="str">
        <f>VLOOKUP(A857,company_data!$A$2:$H$2051,8,FALSE)</f>
        <v>https://atomicorp.com/</v>
      </c>
      <c r="C857" s="158" t="s">
        <v>17426</v>
      </c>
      <c r="D857" s="158" t="s">
        <v>15</v>
      </c>
      <c r="E857" s="158" t="s">
        <v>17427</v>
      </c>
      <c r="F857" s="101"/>
      <c r="G857" s="159"/>
      <c r="H857" s="161" t="s">
        <v>17428</v>
      </c>
      <c r="I857" s="161"/>
    </row>
    <row r="858" ht="15.0" customHeight="1">
      <c r="A858" s="101" t="s">
        <v>1568</v>
      </c>
      <c r="B858" s="96" t="str">
        <f>VLOOKUP(A858,company_data!$A$2:$H$2051,8,FALSE)</f>
        <v>https://atomicorp.com/</v>
      </c>
      <c r="C858" s="158" t="s">
        <v>17429</v>
      </c>
      <c r="D858" s="158" t="s">
        <v>53</v>
      </c>
      <c r="E858" s="158" t="s">
        <v>16186</v>
      </c>
      <c r="F858" s="101"/>
      <c r="G858" s="159"/>
      <c r="H858" s="161" t="s">
        <v>17430</v>
      </c>
      <c r="I858" s="161"/>
    </row>
    <row r="859" ht="15.0" customHeight="1">
      <c r="A859" s="101" t="s">
        <v>1568</v>
      </c>
      <c r="B859" s="96" t="str">
        <f>VLOOKUP(A859,company_data!$A$2:$H$2051,8,FALSE)</f>
        <v>https://atomicorp.com/</v>
      </c>
      <c r="C859" s="158" t="s">
        <v>17431</v>
      </c>
      <c r="D859" s="158" t="s">
        <v>8</v>
      </c>
      <c r="E859" s="158" t="s">
        <v>16480</v>
      </c>
      <c r="F859" s="101"/>
      <c r="G859" s="159"/>
      <c r="H859" s="161" t="s">
        <v>17432</v>
      </c>
      <c r="I859" s="161"/>
    </row>
    <row r="860" ht="15.0" customHeight="1">
      <c r="A860" s="101" t="s">
        <v>1579</v>
      </c>
      <c r="B860" s="96" t="str">
        <f>VLOOKUP(A860,company_data!$A$2:$H$2051,8,FALSE)</f>
        <v>https://atonomi.io/</v>
      </c>
      <c r="C860" s="158" t="s">
        <v>1579</v>
      </c>
      <c r="D860" s="158" t="s">
        <v>25</v>
      </c>
      <c r="E860" s="158" t="s">
        <v>16583</v>
      </c>
      <c r="F860" s="178" t="s">
        <v>6</v>
      </c>
      <c r="G860" s="159"/>
      <c r="H860" s="161" t="s">
        <v>17433</v>
      </c>
      <c r="I860" s="161"/>
    </row>
    <row r="861" ht="15.0" customHeight="1">
      <c r="A861" s="101" t="s">
        <v>1585</v>
      </c>
      <c r="B861" s="96" t="str">
        <f>VLOOKUP(A861,company_data!$A$2:$H$2051,8,FALSE)</f>
        <v>https://www.atredis.com/</v>
      </c>
      <c r="C861" s="157" t="s">
        <v>17434</v>
      </c>
      <c r="D861" s="157" t="s">
        <v>5</v>
      </c>
      <c r="E861" s="158" t="s">
        <v>17435</v>
      </c>
      <c r="F861" s="101"/>
      <c r="G861" s="159"/>
      <c r="H861" s="161" t="s">
        <v>17436</v>
      </c>
      <c r="I861" s="161"/>
    </row>
    <row r="862" ht="15.0" customHeight="1">
      <c r="A862" s="101" t="s">
        <v>1585</v>
      </c>
      <c r="B862" s="96" t="str">
        <f>VLOOKUP(A862,company_data!$A$2:$H$2051,8,FALSE)</f>
        <v>https://www.atredis.com/</v>
      </c>
      <c r="C862" s="157" t="s">
        <v>15850</v>
      </c>
      <c r="D862" s="157" t="s">
        <v>5</v>
      </c>
      <c r="E862" s="157" t="s">
        <v>15850</v>
      </c>
      <c r="F862" s="101"/>
      <c r="G862" s="159"/>
      <c r="H862" s="161" t="s">
        <v>17437</v>
      </c>
      <c r="I862" s="161"/>
    </row>
    <row r="863" ht="15.0" customHeight="1">
      <c r="A863" s="101" t="s">
        <v>1594</v>
      </c>
      <c r="B863" s="96" t="str">
        <f>VLOOKUP(A863,company_data!$A$2:$H$2051,8,FALSE)</f>
        <v>https://www.atsec.com/</v>
      </c>
      <c r="C863" s="158" t="s">
        <v>17438</v>
      </c>
      <c r="D863" s="157" t="s">
        <v>5</v>
      </c>
      <c r="E863" s="158" t="s">
        <v>14</v>
      </c>
      <c r="F863" s="101"/>
      <c r="G863" s="159"/>
      <c r="H863" s="161" t="s">
        <v>17439</v>
      </c>
      <c r="I863" s="161"/>
    </row>
    <row r="864" ht="15.0" customHeight="1">
      <c r="A864" s="101" t="s">
        <v>1594</v>
      </c>
      <c r="B864" s="96" t="str">
        <f>VLOOKUP(A864,company_data!$A$2:$H$2051,8,FALSE)</f>
        <v>https://www.atsec.com/</v>
      </c>
      <c r="C864" s="157" t="s">
        <v>17440</v>
      </c>
      <c r="D864" s="157" t="s">
        <v>5</v>
      </c>
      <c r="E864" s="157" t="s">
        <v>17202</v>
      </c>
      <c r="F864" s="101"/>
      <c r="G864" s="159"/>
      <c r="H864" s="161" t="s">
        <v>17441</v>
      </c>
      <c r="I864" s="161"/>
    </row>
    <row r="865" ht="15.0" customHeight="1">
      <c r="A865" s="101" t="s">
        <v>1594</v>
      </c>
      <c r="B865" s="96" t="str">
        <f>VLOOKUP(A865,company_data!$A$2:$H$2051,8,FALSE)</f>
        <v>https://www.atsec.com/</v>
      </c>
      <c r="C865" s="158" t="s">
        <v>17442</v>
      </c>
      <c r="D865" s="157" t="s">
        <v>5</v>
      </c>
      <c r="E865" s="158" t="s">
        <v>17443</v>
      </c>
      <c r="F865" s="101"/>
      <c r="G865" s="159"/>
      <c r="H865" s="161" t="s">
        <v>17444</v>
      </c>
      <c r="I865" s="161"/>
    </row>
    <row r="866" ht="15.0" customHeight="1">
      <c r="A866" s="101" t="s">
        <v>1594</v>
      </c>
      <c r="B866" s="96" t="str">
        <f>VLOOKUP(A866,company_data!$A$2:$H$2051,8,FALSE)</f>
        <v>https://www.atsec.com/</v>
      </c>
      <c r="C866" s="157" t="s">
        <v>17445</v>
      </c>
      <c r="D866" s="157" t="s">
        <v>5</v>
      </c>
      <c r="E866" s="158" t="s">
        <v>17443</v>
      </c>
      <c r="F866" s="101"/>
      <c r="G866" s="159"/>
      <c r="H866" s="161" t="s">
        <v>17446</v>
      </c>
      <c r="I866" s="161"/>
    </row>
    <row r="867" ht="15.0" customHeight="1">
      <c r="A867" s="101" t="s">
        <v>1594</v>
      </c>
      <c r="B867" s="96" t="str">
        <f>VLOOKUP(A867,company_data!$A$2:$H$2051,8,FALSE)</f>
        <v>https://www.atsec.com/</v>
      </c>
      <c r="C867" s="158" t="s">
        <v>17447</v>
      </c>
      <c r="D867" s="157" t="s">
        <v>5</v>
      </c>
      <c r="E867" s="157" t="s">
        <v>17443</v>
      </c>
      <c r="F867" s="101"/>
      <c r="G867" s="159"/>
      <c r="H867" s="161" t="s">
        <v>17448</v>
      </c>
      <c r="I867" s="161"/>
    </row>
    <row r="868" ht="15.0" customHeight="1">
      <c r="A868" s="101" t="s">
        <v>1594</v>
      </c>
      <c r="B868" s="96" t="str">
        <f>VLOOKUP(A868,company_data!$A$2:$H$2051,8,FALSE)</f>
        <v>https://www.atsec.com/</v>
      </c>
      <c r="C868" s="157" t="s">
        <v>17449</v>
      </c>
      <c r="D868" s="157" t="s">
        <v>5</v>
      </c>
      <c r="E868" s="158" t="s">
        <v>11</v>
      </c>
      <c r="F868" s="101"/>
      <c r="G868" s="159"/>
      <c r="H868" s="161" t="s">
        <v>17450</v>
      </c>
      <c r="I868" s="161"/>
    </row>
    <row r="869" ht="15.0" customHeight="1">
      <c r="A869" s="101" t="s">
        <v>1603</v>
      </c>
      <c r="B869" s="96" t="str">
        <f>VLOOKUP(A869,company_data!$A$2:$H$2051,8,FALSE)</f>
        <v>https://www.attackresearch.com/</v>
      </c>
      <c r="C869" s="157" t="s">
        <v>17451</v>
      </c>
      <c r="D869" s="157" t="s">
        <v>5</v>
      </c>
      <c r="E869" s="158" t="s">
        <v>17452</v>
      </c>
      <c r="F869" s="101"/>
      <c r="G869" s="159"/>
      <c r="H869" s="161" t="s">
        <v>17453</v>
      </c>
      <c r="I869" s="161"/>
    </row>
    <row r="870" ht="15.0" customHeight="1">
      <c r="A870" s="101" t="s">
        <v>1603</v>
      </c>
      <c r="B870" s="96" t="str">
        <f>VLOOKUP(A870,company_data!$A$2:$H$2051,8,FALSE)</f>
        <v>https://www.attackresearch.com/</v>
      </c>
      <c r="C870" s="157" t="s">
        <v>17454</v>
      </c>
      <c r="D870" s="157" t="s">
        <v>5</v>
      </c>
      <c r="E870" s="158" t="s">
        <v>17455</v>
      </c>
      <c r="F870" s="101"/>
      <c r="G870" s="159"/>
      <c r="H870" s="161" t="s">
        <v>17456</v>
      </c>
      <c r="I870" s="161"/>
    </row>
    <row r="871" ht="15.0" customHeight="1">
      <c r="A871" s="101" t="s">
        <v>1603</v>
      </c>
      <c r="B871" s="96" t="str">
        <f>VLOOKUP(A871,company_data!$A$2:$H$2051,8,FALSE)</f>
        <v>https://www.attackresearch.com/</v>
      </c>
      <c r="C871" s="157" t="s">
        <v>17457</v>
      </c>
      <c r="D871" s="157" t="s">
        <v>5</v>
      </c>
      <c r="E871" s="158" t="s">
        <v>17132</v>
      </c>
      <c r="F871" s="101"/>
      <c r="G871" s="159"/>
      <c r="H871" s="161" t="s">
        <v>17458</v>
      </c>
      <c r="I871" s="161"/>
    </row>
    <row r="872" ht="15.0" customHeight="1">
      <c r="A872" s="101" t="s">
        <v>1603</v>
      </c>
      <c r="B872" s="96" t="str">
        <f>VLOOKUP(A872,company_data!$A$2:$H$2051,8,FALSE)</f>
        <v>https://www.attackresearch.com/</v>
      </c>
      <c r="C872" s="157" t="s">
        <v>17459</v>
      </c>
      <c r="D872" s="157" t="s">
        <v>5</v>
      </c>
      <c r="E872" s="158" t="s">
        <v>15917</v>
      </c>
      <c r="F872" s="101"/>
      <c r="G872" s="159"/>
      <c r="H872" s="161" t="s">
        <v>17460</v>
      </c>
      <c r="I872" s="161"/>
    </row>
    <row r="873" ht="15.0" customHeight="1">
      <c r="A873" s="101" t="s">
        <v>1603</v>
      </c>
      <c r="B873" s="96" t="str">
        <f>VLOOKUP(A873,company_data!$A$2:$H$2051,8,FALSE)</f>
        <v>https://www.attackresearch.com/</v>
      </c>
      <c r="C873" s="157" t="s">
        <v>17461</v>
      </c>
      <c r="D873" s="157" t="s">
        <v>5</v>
      </c>
      <c r="E873" s="158" t="s">
        <v>37</v>
      </c>
      <c r="F873" s="101"/>
      <c r="G873" s="159"/>
      <c r="H873" s="161" t="s">
        <v>17462</v>
      </c>
      <c r="I873" s="161"/>
    </row>
    <row r="874" ht="15.0" customHeight="1">
      <c r="A874" s="101" t="s">
        <v>1603</v>
      </c>
      <c r="B874" s="96" t="str">
        <f>VLOOKUP(A874,company_data!$A$2:$H$2051,8,FALSE)</f>
        <v>https://www.attackresearch.com/</v>
      </c>
      <c r="C874" s="157" t="s">
        <v>17463</v>
      </c>
      <c r="D874" s="157" t="s">
        <v>5</v>
      </c>
      <c r="E874" s="158" t="s">
        <v>17003</v>
      </c>
      <c r="F874" s="101"/>
      <c r="G874" s="159"/>
      <c r="H874" s="161" t="s">
        <v>17464</v>
      </c>
      <c r="I874" s="161"/>
    </row>
    <row r="875" ht="15.0" customHeight="1">
      <c r="A875" s="101" t="s">
        <v>1603</v>
      </c>
      <c r="B875" s="96" t="str">
        <f>VLOOKUP(A875,company_data!$A$2:$H$2051,8,FALSE)</f>
        <v>https://www.attackresearch.com/</v>
      </c>
      <c r="C875" s="157" t="s">
        <v>17465</v>
      </c>
      <c r="D875" s="157" t="s">
        <v>5</v>
      </c>
      <c r="E875" s="158" t="s">
        <v>17466</v>
      </c>
      <c r="F875" s="101"/>
      <c r="G875" s="159"/>
      <c r="H875" s="161" t="s">
        <v>17467</v>
      </c>
      <c r="I875" s="161"/>
    </row>
    <row r="876" ht="15.0" customHeight="1">
      <c r="A876" s="101" t="s">
        <v>1603</v>
      </c>
      <c r="B876" s="96" t="str">
        <f>VLOOKUP(A876,company_data!$A$2:$H$2051,8,FALSE)</f>
        <v>https://www.attackresearch.com/</v>
      </c>
      <c r="C876" s="157" t="s">
        <v>17468</v>
      </c>
      <c r="D876" s="157" t="s">
        <v>5</v>
      </c>
      <c r="E876" s="158" t="s">
        <v>17469</v>
      </c>
      <c r="F876" s="101"/>
      <c r="G876" s="159"/>
      <c r="H876" s="161" t="s">
        <v>17470</v>
      </c>
      <c r="I876" s="161"/>
    </row>
    <row r="877" ht="15.0" customHeight="1">
      <c r="A877" s="101" t="s">
        <v>1612</v>
      </c>
      <c r="B877" s="96" t="str">
        <f>VLOOKUP(A877,company_data!$A$2:$H$2051,8,FALSE)</f>
        <v>https://attackiq.com/</v>
      </c>
      <c r="C877" s="158" t="s">
        <v>1612</v>
      </c>
      <c r="D877" s="157" t="s">
        <v>58</v>
      </c>
      <c r="E877" s="157" t="s">
        <v>17471</v>
      </c>
      <c r="F877" s="101"/>
      <c r="G877" s="159"/>
      <c r="H877" s="161" t="s">
        <v>17472</v>
      </c>
      <c r="I877" s="161"/>
    </row>
    <row r="878" ht="15.0" customHeight="1">
      <c r="A878" s="101" t="s">
        <v>1622</v>
      </c>
      <c r="B878" s="96" t="str">
        <f>VLOOKUP(A878,company_data!$A$2:$H$2051,8,FALSE)</f>
        <v>https://www.attilasec.com/</v>
      </c>
      <c r="C878" s="157" t="s">
        <v>17473</v>
      </c>
      <c r="D878" s="158" t="s">
        <v>24</v>
      </c>
      <c r="E878" s="158" t="s">
        <v>24</v>
      </c>
      <c r="F878" s="101"/>
      <c r="G878" s="164" t="s">
        <v>15951</v>
      </c>
      <c r="H878" s="161" t="s">
        <v>17474</v>
      </c>
      <c r="I878" s="161"/>
    </row>
    <row r="879" ht="15.0" customHeight="1">
      <c r="A879" s="101" t="s">
        <v>1622</v>
      </c>
      <c r="B879" s="96" t="str">
        <f>VLOOKUP(A879,company_data!$A$2:$H$2051,8,FALSE)</f>
        <v>https://www.attilasec.com/</v>
      </c>
      <c r="C879" s="158" t="s">
        <v>17475</v>
      </c>
      <c r="D879" s="158" t="s">
        <v>10</v>
      </c>
      <c r="E879" s="158" t="s">
        <v>16620</v>
      </c>
      <c r="F879" s="101"/>
      <c r="G879" s="164" t="s">
        <v>15951</v>
      </c>
      <c r="H879" s="161" t="s">
        <v>17476</v>
      </c>
      <c r="I879" s="161"/>
    </row>
    <row r="880" ht="15.0" customHeight="1">
      <c r="A880" s="101" t="s">
        <v>1622</v>
      </c>
      <c r="B880" s="96" t="str">
        <f>VLOOKUP(A880,company_data!$A$2:$H$2051,8,FALSE)</f>
        <v>https://www.attilasec.com/</v>
      </c>
      <c r="C880" s="157" t="s">
        <v>17477</v>
      </c>
      <c r="D880" s="158" t="s">
        <v>10</v>
      </c>
      <c r="E880" s="158" t="s">
        <v>16620</v>
      </c>
      <c r="F880" s="101"/>
      <c r="G880" s="164" t="s">
        <v>15951</v>
      </c>
      <c r="H880" s="161" t="s">
        <v>17478</v>
      </c>
      <c r="I880" s="161"/>
    </row>
    <row r="881" ht="15.0" customHeight="1">
      <c r="A881" s="101" t="s">
        <v>1622</v>
      </c>
      <c r="B881" s="96" t="str">
        <f>VLOOKUP(A881,company_data!$A$2:$H$2051,8,FALSE)</f>
        <v>https://www.attilasec.com/</v>
      </c>
      <c r="C881" s="157" t="s">
        <v>17479</v>
      </c>
      <c r="D881" s="158" t="s">
        <v>10</v>
      </c>
      <c r="E881" s="97" t="s">
        <v>16620</v>
      </c>
      <c r="G881" s="164" t="s">
        <v>15951</v>
      </c>
      <c r="H881" s="161" t="s">
        <v>17480</v>
      </c>
      <c r="I881" s="161"/>
    </row>
    <row r="882" ht="15.0" customHeight="1">
      <c r="A882" s="101" t="s">
        <v>1622</v>
      </c>
      <c r="B882" s="96" t="str">
        <f>VLOOKUP(A882,company_data!$A$2:$H$2051,8,FALSE)</f>
        <v>https://www.attilasec.com/</v>
      </c>
      <c r="C882" s="157" t="s">
        <v>17481</v>
      </c>
      <c r="D882" s="158" t="s">
        <v>10</v>
      </c>
      <c r="E882" s="97" t="s">
        <v>16620</v>
      </c>
      <c r="F882" s="101"/>
      <c r="G882" s="164" t="s">
        <v>15951</v>
      </c>
      <c r="H882" s="161" t="s">
        <v>17482</v>
      </c>
      <c r="I882" s="161"/>
    </row>
    <row r="883" ht="15.0" customHeight="1">
      <c r="A883" s="101" t="s">
        <v>1630</v>
      </c>
      <c r="B883" s="96" t="str">
        <f>VLOOKUP(A883,company_data!$A$2:$H$2051,8,FALSE)</f>
        <v>https://attivonetworks.com/</v>
      </c>
      <c r="C883" s="158" t="s">
        <v>17483</v>
      </c>
      <c r="D883" s="158" t="s">
        <v>48</v>
      </c>
      <c r="E883" s="97" t="s">
        <v>36</v>
      </c>
      <c r="F883" s="101"/>
      <c r="G883" s="159"/>
      <c r="H883" s="161"/>
      <c r="I883" s="161"/>
    </row>
    <row r="884" ht="15.0" customHeight="1">
      <c r="A884" s="101" t="s">
        <v>1630</v>
      </c>
      <c r="B884" s="96" t="str">
        <f>VLOOKUP(A884,company_data!$A$2:$H$2051,8,FALSE)</f>
        <v>https://attivonetworks.com/</v>
      </c>
      <c r="C884" s="157" t="s">
        <v>17484</v>
      </c>
      <c r="D884" s="158" t="s">
        <v>45</v>
      </c>
      <c r="E884" s="157"/>
      <c r="F884" s="101"/>
      <c r="G884" s="159"/>
      <c r="H884" s="161" t="s">
        <v>17485</v>
      </c>
      <c r="I884" s="161"/>
    </row>
    <row r="885" ht="15.0" customHeight="1">
      <c r="A885" s="101" t="s">
        <v>1630</v>
      </c>
      <c r="B885" s="96" t="str">
        <f>VLOOKUP(A885,company_data!$A$2:$H$2051,8,FALSE)</f>
        <v>https://attivonetworks.com/</v>
      </c>
      <c r="C885" s="157" t="s">
        <v>17486</v>
      </c>
      <c r="D885" s="158" t="s">
        <v>45</v>
      </c>
      <c r="E885" s="157"/>
      <c r="F885" s="101"/>
      <c r="G885" s="159"/>
      <c r="H885" s="161" t="s">
        <v>17487</v>
      </c>
      <c r="I885" s="161"/>
    </row>
    <row r="886" ht="15.0" customHeight="1">
      <c r="A886" s="101" t="s">
        <v>1630</v>
      </c>
      <c r="B886" s="96" t="str">
        <f>VLOOKUP(A886,company_data!$A$2:$H$2051,8,FALSE)</f>
        <v>https://attivonetworks.com/</v>
      </c>
      <c r="C886" s="157" t="s">
        <v>17488</v>
      </c>
      <c r="D886" s="158" t="s">
        <v>45</v>
      </c>
      <c r="E886" s="157"/>
      <c r="F886" s="101"/>
      <c r="G886" s="159"/>
      <c r="H886" s="161" t="s">
        <v>17489</v>
      </c>
      <c r="I886" s="161"/>
    </row>
    <row r="887" ht="15.0" customHeight="1">
      <c r="A887" s="101" t="s">
        <v>1630</v>
      </c>
      <c r="B887" s="96" t="str">
        <f>VLOOKUP(A887,company_data!$A$2:$H$2051,8,FALSE)</f>
        <v>https://attivonetworks.com/</v>
      </c>
      <c r="C887" s="157" t="s">
        <v>17490</v>
      </c>
      <c r="D887" s="158" t="s">
        <v>45</v>
      </c>
      <c r="E887" s="157"/>
      <c r="F887" s="101"/>
      <c r="G887" s="159"/>
      <c r="H887" s="161" t="s">
        <v>17491</v>
      </c>
      <c r="I887" s="161"/>
    </row>
    <row r="888" ht="15.0" customHeight="1">
      <c r="A888" s="101" t="s">
        <v>1630</v>
      </c>
      <c r="B888" s="96" t="str">
        <f>VLOOKUP(A888,company_data!$A$2:$H$2051,8,FALSE)</f>
        <v>https://attivonetworks.com/</v>
      </c>
      <c r="C888" s="157" t="s">
        <v>17492</v>
      </c>
      <c r="D888" s="158" t="s">
        <v>45</v>
      </c>
      <c r="E888" s="157"/>
      <c r="F888" s="101"/>
      <c r="G888" s="159"/>
      <c r="H888" s="161" t="s">
        <v>17493</v>
      </c>
      <c r="I888" s="161"/>
    </row>
    <row r="889" ht="15.0" customHeight="1">
      <c r="A889" s="101" t="s">
        <v>1630</v>
      </c>
      <c r="B889" s="96" t="str">
        <f>VLOOKUP(A889,company_data!$A$2:$H$2051,8,FALSE)</f>
        <v>https://attivonetworks.com/</v>
      </c>
      <c r="C889" s="157" t="s">
        <v>17494</v>
      </c>
      <c r="D889" s="158" t="s">
        <v>45</v>
      </c>
      <c r="E889" s="157"/>
      <c r="F889" s="101"/>
      <c r="G889" s="159"/>
      <c r="H889" s="161" t="s">
        <v>17495</v>
      </c>
      <c r="I889" s="161"/>
    </row>
    <row r="890" ht="15.0" customHeight="1">
      <c r="A890" s="101" t="s">
        <v>1630</v>
      </c>
      <c r="B890" s="96" t="str">
        <f>VLOOKUP(A890,company_data!$A$2:$H$2051,8,FALSE)</f>
        <v>https://attivonetworks.com/</v>
      </c>
      <c r="C890" s="157" t="s">
        <v>17496</v>
      </c>
      <c r="D890" s="158" t="s">
        <v>45</v>
      </c>
      <c r="E890" s="157"/>
      <c r="F890" s="101"/>
      <c r="G890" s="159"/>
      <c r="H890" s="161" t="s">
        <v>17497</v>
      </c>
      <c r="I890" s="161"/>
    </row>
    <row r="891" ht="15.0" customHeight="1">
      <c r="A891" s="101" t="s">
        <v>1630</v>
      </c>
      <c r="B891" s="96" t="str">
        <f>VLOOKUP(A891,company_data!$A$2:$H$2051,8,FALSE)</f>
        <v>https://attivonetworks.com/</v>
      </c>
      <c r="C891" s="157" t="s">
        <v>17498</v>
      </c>
      <c r="D891" s="158" t="s">
        <v>45</v>
      </c>
      <c r="E891" s="157"/>
      <c r="F891" s="101"/>
      <c r="G891" s="159"/>
      <c r="H891" s="161" t="s">
        <v>17499</v>
      </c>
      <c r="I891" s="161"/>
    </row>
    <row r="892" ht="15.0" customHeight="1">
      <c r="A892" s="101" t="s">
        <v>1630</v>
      </c>
      <c r="B892" s="96" t="str">
        <f>VLOOKUP(A892,company_data!$A$2:$H$2051,8,FALSE)</f>
        <v>https://attivonetworks.com/</v>
      </c>
      <c r="C892" s="157" t="s">
        <v>17500</v>
      </c>
      <c r="D892" s="158" t="s">
        <v>45</v>
      </c>
      <c r="E892" s="157"/>
      <c r="F892" s="101"/>
      <c r="G892" s="159"/>
      <c r="H892" s="161" t="s">
        <v>17501</v>
      </c>
      <c r="I892" s="161"/>
    </row>
    <row r="893" ht="15.0" customHeight="1">
      <c r="A893" s="101" t="s">
        <v>1630</v>
      </c>
      <c r="B893" s="96" t="str">
        <f>VLOOKUP(A893,company_data!$A$2:$H$2051,8,FALSE)</f>
        <v>https://attivonetworks.com/</v>
      </c>
      <c r="C893" s="157" t="s">
        <v>17502</v>
      </c>
      <c r="D893" s="158" t="s">
        <v>45</v>
      </c>
      <c r="E893" s="157"/>
      <c r="F893" s="101"/>
      <c r="G893" s="159"/>
      <c r="H893" s="161" t="s">
        <v>17503</v>
      </c>
      <c r="I893" s="161"/>
    </row>
    <row r="894" ht="15.0" customHeight="1">
      <c r="A894" s="101" t="s">
        <v>1640</v>
      </c>
      <c r="B894" s="96" t="str">
        <f>VLOOKUP(A894,company_data!$A$2:$H$2051,8,FALSE)</f>
        <v>https://auconet.com/</v>
      </c>
      <c r="C894" s="157" t="s">
        <v>17504</v>
      </c>
      <c r="D894" s="158" t="s">
        <v>10</v>
      </c>
      <c r="E894" s="158" t="s">
        <v>16091</v>
      </c>
      <c r="F894" s="101"/>
      <c r="G894" s="159"/>
      <c r="H894" s="161" t="s">
        <v>17505</v>
      </c>
      <c r="I894" s="161"/>
    </row>
    <row r="895" ht="15.0" customHeight="1">
      <c r="A895" s="101" t="s">
        <v>1648</v>
      </c>
      <c r="B895" s="96" t="str">
        <f>VLOOKUP(A895,company_data!$A$2:$H$2051,8,FALSE)</f>
        <v>https://auditsquare.com/</v>
      </c>
      <c r="C895" s="157" t="s">
        <v>17506</v>
      </c>
      <c r="D895" s="158" t="s">
        <v>22</v>
      </c>
      <c r="E895" s="158" t="s">
        <v>16868</v>
      </c>
      <c r="F895" s="101"/>
      <c r="G895" s="159"/>
      <c r="H895" s="161" t="s">
        <v>17507</v>
      </c>
      <c r="I895" s="161"/>
    </row>
    <row r="896" ht="15.0" customHeight="1">
      <c r="A896" s="101" t="s">
        <v>1653</v>
      </c>
      <c r="B896" s="96" t="str">
        <f>VLOOKUP(A896,company_data!$A$2:$H$2051,8,FALSE)</f>
        <v>https://www.aujas.com/</v>
      </c>
      <c r="C896" s="157" t="s">
        <v>17508</v>
      </c>
      <c r="D896" s="158" t="s">
        <v>5</v>
      </c>
      <c r="E896" s="158" t="s">
        <v>16625</v>
      </c>
      <c r="F896" s="101"/>
      <c r="G896" s="159"/>
      <c r="H896" s="161" t="s">
        <v>17509</v>
      </c>
      <c r="I896" s="161"/>
    </row>
    <row r="897" ht="15.0" customHeight="1">
      <c r="A897" s="101" t="s">
        <v>1653</v>
      </c>
      <c r="B897" s="96" t="str">
        <f>VLOOKUP(A897,company_data!$A$2:$H$2051,8,FALSE)</f>
        <v>https://www.aujas.com/</v>
      </c>
      <c r="C897" s="157" t="s">
        <v>17510</v>
      </c>
      <c r="D897" s="158" t="s">
        <v>8</v>
      </c>
      <c r="E897" s="158" t="s">
        <v>17511</v>
      </c>
      <c r="F897" s="101"/>
      <c r="G897" s="159"/>
      <c r="H897" s="161" t="s">
        <v>17512</v>
      </c>
      <c r="I897" s="161"/>
    </row>
    <row r="898" ht="15.0" customHeight="1">
      <c r="A898" s="101" t="s">
        <v>1653</v>
      </c>
      <c r="B898" s="96" t="str">
        <f>VLOOKUP(A898,company_data!$A$2:$H$2051,8,FALSE)</f>
        <v>https://www.aujas.com/</v>
      </c>
      <c r="C898" s="157" t="s">
        <v>17513</v>
      </c>
      <c r="D898" s="158" t="s">
        <v>5</v>
      </c>
      <c r="E898" s="158" t="s">
        <v>17514</v>
      </c>
      <c r="F898" s="101"/>
      <c r="G898" s="159"/>
      <c r="H898" s="161" t="s">
        <v>17515</v>
      </c>
      <c r="I898" s="161"/>
    </row>
    <row r="899" ht="15.0" customHeight="1">
      <c r="A899" s="101" t="s">
        <v>1653</v>
      </c>
      <c r="B899" s="96" t="str">
        <f>VLOOKUP(A899,company_data!$A$2:$H$2051,8,FALSE)</f>
        <v>https://www.aujas.com/</v>
      </c>
      <c r="C899" s="157" t="s">
        <v>17516</v>
      </c>
      <c r="D899" s="158" t="s">
        <v>25</v>
      </c>
      <c r="E899" s="158" t="s">
        <v>17517</v>
      </c>
      <c r="F899" s="101"/>
      <c r="G899" s="159"/>
      <c r="H899" s="161" t="s">
        <v>17518</v>
      </c>
      <c r="I899" s="161"/>
    </row>
    <row r="900" ht="15.0" customHeight="1">
      <c r="A900" s="101" t="s">
        <v>1653</v>
      </c>
      <c r="B900" s="96" t="str">
        <f>VLOOKUP(A900,company_data!$A$2:$H$2051,8,FALSE)</f>
        <v>https://www.aujas.com/</v>
      </c>
      <c r="C900" s="157" t="s">
        <v>17519</v>
      </c>
      <c r="D900" s="157" t="s">
        <v>7</v>
      </c>
      <c r="E900" s="157" t="s">
        <v>16341</v>
      </c>
      <c r="F900" s="101"/>
      <c r="G900" s="159"/>
      <c r="H900" s="161" t="s">
        <v>17520</v>
      </c>
      <c r="I900" s="161"/>
    </row>
    <row r="901" ht="15.0" customHeight="1">
      <c r="A901" s="101" t="s">
        <v>1653</v>
      </c>
      <c r="B901" s="96" t="str">
        <f>VLOOKUP(A901,company_data!$A$2:$H$2051,8,FALSE)</f>
        <v>https://www.aujas.com/</v>
      </c>
      <c r="C901" s="157" t="s">
        <v>17521</v>
      </c>
      <c r="D901" s="158" t="s">
        <v>5</v>
      </c>
      <c r="E901" s="158" t="s">
        <v>17521</v>
      </c>
      <c r="F901" s="97" t="s">
        <v>14</v>
      </c>
      <c r="G901" s="159"/>
      <c r="H901" s="161" t="s">
        <v>17522</v>
      </c>
      <c r="I901" s="161"/>
    </row>
    <row r="902" ht="15.0" customHeight="1">
      <c r="A902" s="101" t="s">
        <v>1653</v>
      </c>
      <c r="B902" s="96" t="str">
        <f>VLOOKUP(A902,company_data!$A$2:$H$2051,8,FALSE)</f>
        <v>https://www.aujas.com/</v>
      </c>
      <c r="C902" s="158" t="s">
        <v>17523</v>
      </c>
      <c r="D902" s="158" t="s">
        <v>14</v>
      </c>
      <c r="E902" s="157"/>
      <c r="F902" s="101"/>
      <c r="G902" s="159"/>
      <c r="H902" s="161"/>
      <c r="I902" s="161"/>
    </row>
    <row r="903" ht="15.0" customHeight="1">
      <c r="A903" s="101" t="s">
        <v>1653</v>
      </c>
      <c r="B903" s="96" t="str">
        <f>VLOOKUP(A903,company_data!$A$2:$H$2051,8,FALSE)</f>
        <v>https://www.aujas.com/</v>
      </c>
      <c r="C903" s="157" t="s">
        <v>17524</v>
      </c>
      <c r="D903" s="158" t="s">
        <v>5</v>
      </c>
      <c r="E903" s="157"/>
      <c r="F903" s="101"/>
      <c r="G903" s="159"/>
      <c r="H903" s="161" t="s">
        <v>17525</v>
      </c>
      <c r="I903" s="161"/>
    </row>
    <row r="904" ht="15.0" customHeight="1">
      <c r="A904" s="101" t="s">
        <v>1653</v>
      </c>
      <c r="B904" s="96" t="str">
        <f>VLOOKUP(A904,company_data!$A$2:$H$2051,8,FALSE)</f>
        <v>https://www.aujas.com/</v>
      </c>
      <c r="C904" s="157" t="s">
        <v>17526</v>
      </c>
      <c r="D904" s="158" t="s">
        <v>5</v>
      </c>
      <c r="E904" s="157"/>
      <c r="F904" s="101"/>
      <c r="G904" s="159"/>
      <c r="H904" s="161" t="s">
        <v>17527</v>
      </c>
      <c r="I904" s="161"/>
    </row>
    <row r="905" ht="15.0" customHeight="1">
      <c r="A905" s="101" t="s">
        <v>1653</v>
      </c>
      <c r="B905" s="96" t="str">
        <f>VLOOKUP(A905,company_data!$A$2:$H$2051,8,FALSE)</f>
        <v>https://www.aujas.com/</v>
      </c>
      <c r="C905" s="158" t="s">
        <v>17528</v>
      </c>
      <c r="D905" s="158" t="s">
        <v>6</v>
      </c>
      <c r="E905" s="157"/>
      <c r="F905" s="101"/>
      <c r="G905" s="159"/>
      <c r="H905" s="161"/>
      <c r="I905" s="161"/>
    </row>
    <row r="906" ht="15.0" customHeight="1">
      <c r="A906" s="101" t="s">
        <v>1665</v>
      </c>
      <c r="B906" s="96" t="str">
        <f>VLOOKUP(A906,company_data!$A$2:$H$2051,8,FALSE)</f>
        <v>https://www.aurigaconsulting.com/</v>
      </c>
      <c r="C906" s="157" t="s">
        <v>17529</v>
      </c>
      <c r="D906" s="157" t="s">
        <v>5</v>
      </c>
      <c r="E906" s="158" t="s">
        <v>17530</v>
      </c>
      <c r="F906" s="101"/>
      <c r="G906" s="159"/>
      <c r="H906" s="161" t="s">
        <v>17531</v>
      </c>
      <c r="I906" s="161"/>
    </row>
    <row r="907" ht="15.0" customHeight="1">
      <c r="A907" s="101" t="s">
        <v>1665</v>
      </c>
      <c r="B907" s="96" t="str">
        <f>VLOOKUP(A907,company_data!$A$2:$H$2051,8,FALSE)</f>
        <v>https://www.aurigaconsulting.com/</v>
      </c>
      <c r="C907" s="157" t="s">
        <v>17532</v>
      </c>
      <c r="D907" s="157" t="s">
        <v>5</v>
      </c>
      <c r="E907" s="158" t="s">
        <v>15883</v>
      </c>
      <c r="F907" s="101"/>
      <c r="G907" s="159"/>
      <c r="H907" s="161" t="s">
        <v>17533</v>
      </c>
      <c r="I907" s="161"/>
    </row>
    <row r="908" ht="15.0" customHeight="1">
      <c r="A908" s="101" t="s">
        <v>1665</v>
      </c>
      <c r="B908" s="96" t="str">
        <f>VLOOKUP(A908,company_data!$A$2:$H$2051,8,FALSE)</f>
        <v>https://www.aurigaconsulting.com/</v>
      </c>
      <c r="C908" s="157" t="s">
        <v>14</v>
      </c>
      <c r="D908" s="157" t="s">
        <v>5</v>
      </c>
      <c r="E908" s="158" t="s">
        <v>14</v>
      </c>
      <c r="F908" s="101"/>
      <c r="G908" s="159"/>
      <c r="H908" s="161" t="s">
        <v>17534</v>
      </c>
      <c r="I908" s="161"/>
    </row>
    <row r="909" ht="15.0" customHeight="1">
      <c r="A909" s="101" t="s">
        <v>1665</v>
      </c>
      <c r="B909" s="96" t="str">
        <f>VLOOKUP(A909,company_data!$A$2:$H$2051,8,FALSE)</f>
        <v>https://www.aurigaconsulting.com/</v>
      </c>
      <c r="C909" s="157" t="s">
        <v>17535</v>
      </c>
      <c r="D909" s="157" t="s">
        <v>5</v>
      </c>
      <c r="E909" s="158" t="s">
        <v>15917</v>
      </c>
      <c r="F909" s="101"/>
      <c r="G909" s="159"/>
      <c r="H909" s="161" t="s">
        <v>17536</v>
      </c>
      <c r="I909" s="161"/>
    </row>
    <row r="910" ht="15.0" customHeight="1">
      <c r="A910" s="101" t="s">
        <v>1665</v>
      </c>
      <c r="B910" s="96" t="str">
        <f>VLOOKUP(A910,company_data!$A$2:$H$2051,8,FALSE)</f>
        <v>https://www.aurigaconsulting.com/</v>
      </c>
      <c r="C910" s="157" t="s">
        <v>17537</v>
      </c>
      <c r="D910" s="157" t="s">
        <v>5</v>
      </c>
      <c r="E910" s="158" t="s">
        <v>17537</v>
      </c>
      <c r="F910" s="101"/>
      <c r="G910" s="159"/>
      <c r="H910" s="161" t="s">
        <v>17538</v>
      </c>
      <c r="I910" s="161"/>
    </row>
    <row r="911" ht="15.0" customHeight="1">
      <c r="A911" s="101" t="s">
        <v>1665</v>
      </c>
      <c r="B911" s="96" t="str">
        <f>VLOOKUP(A911,company_data!$A$2:$H$2051,8,FALSE)</f>
        <v>https://www.aurigaconsulting.com/</v>
      </c>
      <c r="C911" s="157" t="s">
        <v>17539</v>
      </c>
      <c r="D911" s="157" t="s">
        <v>5</v>
      </c>
      <c r="E911" s="158" t="s">
        <v>44</v>
      </c>
      <c r="F911" s="97" t="s">
        <v>18</v>
      </c>
      <c r="G911" s="159"/>
      <c r="H911" s="161" t="s">
        <v>17540</v>
      </c>
      <c r="I911" s="161"/>
    </row>
    <row r="912" ht="15.0" customHeight="1">
      <c r="A912" s="101" t="s">
        <v>1672</v>
      </c>
      <c r="B912" s="96" t="str">
        <f>VLOOKUP(A912,company_data!$A$2:$H$2051,8,FALSE)</f>
        <v>https://www.aurora-infotech.com/</v>
      </c>
      <c r="C912" s="157" t="s">
        <v>17541</v>
      </c>
      <c r="D912" s="158" t="s">
        <v>5</v>
      </c>
      <c r="E912" s="158" t="s">
        <v>17542</v>
      </c>
      <c r="F912" s="101"/>
      <c r="G912" s="159"/>
      <c r="H912" s="161" t="s">
        <v>17543</v>
      </c>
      <c r="I912" s="161"/>
    </row>
    <row r="913" ht="15.0" customHeight="1">
      <c r="A913" s="101" t="s">
        <v>1672</v>
      </c>
      <c r="B913" s="96" t="str">
        <f>VLOOKUP(A913,company_data!$A$2:$H$2051,8,FALSE)</f>
        <v>https://www.aurora-infotech.com/</v>
      </c>
      <c r="C913" s="158" t="s">
        <v>16118</v>
      </c>
      <c r="D913" s="158" t="s">
        <v>5</v>
      </c>
      <c r="E913" s="158" t="s">
        <v>15</v>
      </c>
      <c r="F913" s="101"/>
      <c r="G913" s="159"/>
      <c r="H913" s="161"/>
      <c r="I913" s="161"/>
    </row>
    <row r="914" ht="15.0" customHeight="1">
      <c r="A914" s="101" t="s">
        <v>1672</v>
      </c>
      <c r="B914" s="96" t="str">
        <f>VLOOKUP(A914,company_data!$A$2:$H$2051,8,FALSE)</f>
        <v>https://www.aurora-infotech.com/</v>
      </c>
      <c r="C914" s="158" t="s">
        <v>14</v>
      </c>
      <c r="D914" s="158" t="s">
        <v>5</v>
      </c>
      <c r="E914" s="158" t="s">
        <v>14</v>
      </c>
      <c r="F914" s="101"/>
      <c r="G914" s="159"/>
      <c r="H914" s="161"/>
      <c r="I914" s="161"/>
    </row>
    <row r="915" ht="15.0" customHeight="1">
      <c r="A915" s="101" t="s">
        <v>1672</v>
      </c>
      <c r="B915" s="96" t="str">
        <f>VLOOKUP(A915,company_data!$A$2:$H$2051,8,FALSE)</f>
        <v>https://www.aurora-infotech.com/</v>
      </c>
      <c r="C915" s="158" t="s">
        <v>17544</v>
      </c>
      <c r="D915" s="158" t="s">
        <v>5</v>
      </c>
      <c r="E915" s="158" t="s">
        <v>16128</v>
      </c>
      <c r="F915" s="101"/>
      <c r="G915" s="159"/>
      <c r="H915" s="161"/>
      <c r="I915" s="161"/>
    </row>
    <row r="916" ht="15.0" customHeight="1">
      <c r="A916" s="101" t="s">
        <v>1672</v>
      </c>
      <c r="B916" s="96" t="str">
        <f>VLOOKUP(A916,company_data!$A$2:$H$2051,8,FALSE)</f>
        <v>https://www.aurora-infotech.com/</v>
      </c>
      <c r="C916" s="158" t="s">
        <v>17197</v>
      </c>
      <c r="D916" s="158" t="s">
        <v>5</v>
      </c>
      <c r="E916" s="158" t="s">
        <v>17545</v>
      </c>
      <c r="F916" s="101"/>
      <c r="G916" s="159"/>
      <c r="H916" s="161" t="s">
        <v>17546</v>
      </c>
      <c r="I916" s="161"/>
    </row>
    <row r="917" ht="15.0" customHeight="1">
      <c r="A917" s="101" t="s">
        <v>1672</v>
      </c>
      <c r="B917" s="96" t="str">
        <f>VLOOKUP(A917,company_data!$A$2:$H$2051,8,FALSE)</f>
        <v>https://www.aurora-infotech.com/</v>
      </c>
      <c r="C917" s="158" t="s">
        <v>15897</v>
      </c>
      <c r="D917" s="158" t="s">
        <v>5</v>
      </c>
      <c r="E917" s="158" t="s">
        <v>15897</v>
      </c>
      <c r="F917" s="101"/>
      <c r="G917" s="159"/>
      <c r="H917" s="161"/>
      <c r="I917" s="161"/>
    </row>
    <row r="918" ht="15.0" customHeight="1">
      <c r="A918" s="101" t="s">
        <v>1672</v>
      </c>
      <c r="B918" s="96" t="str">
        <f>VLOOKUP(A918,company_data!$A$2:$H$2051,8,FALSE)</f>
        <v>https://www.aurora-infotech.com/</v>
      </c>
      <c r="C918" s="158" t="s">
        <v>17547</v>
      </c>
      <c r="D918" s="158" t="s">
        <v>5</v>
      </c>
      <c r="E918" s="158" t="s">
        <v>11</v>
      </c>
      <c r="F918" s="101"/>
      <c r="G918" s="159"/>
      <c r="H918" s="161"/>
      <c r="I918" s="161"/>
    </row>
    <row r="919" ht="15.0" customHeight="1">
      <c r="A919" s="101" t="s">
        <v>1672</v>
      </c>
      <c r="B919" s="96" t="str">
        <f>VLOOKUP(A919,company_data!$A$2:$H$2051,8,FALSE)</f>
        <v>https://www.aurora-infotech.com/</v>
      </c>
      <c r="C919" s="158" t="s">
        <v>17548</v>
      </c>
      <c r="D919" s="158" t="s">
        <v>5</v>
      </c>
      <c r="E919" s="158" t="s">
        <v>17549</v>
      </c>
      <c r="F919" s="101"/>
      <c r="G919" s="159"/>
      <c r="H919" s="161"/>
      <c r="I919" s="161"/>
    </row>
    <row r="920" ht="15.0" customHeight="1">
      <c r="A920" s="101" t="s">
        <v>1672</v>
      </c>
      <c r="B920" s="96" t="str">
        <f>VLOOKUP(A920,company_data!$A$2:$H$2051,8,FALSE)</f>
        <v>https://www.aurora-infotech.com/</v>
      </c>
      <c r="C920" s="158" t="s">
        <v>17550</v>
      </c>
      <c r="D920" s="158" t="s">
        <v>5</v>
      </c>
      <c r="E920" s="158" t="s">
        <v>17551</v>
      </c>
      <c r="F920" s="101"/>
      <c r="G920" s="159"/>
      <c r="H920" s="161"/>
      <c r="I920" s="161"/>
    </row>
    <row r="921" ht="15.0" customHeight="1">
      <c r="A921" s="101" t="s">
        <v>1672</v>
      </c>
      <c r="B921" s="96" t="str">
        <f>VLOOKUP(A921,company_data!$A$2:$H$2051,8,FALSE)</f>
        <v>https://www.aurora-infotech.com/</v>
      </c>
      <c r="C921" s="158" t="s">
        <v>17552</v>
      </c>
      <c r="D921" s="158" t="s">
        <v>5</v>
      </c>
      <c r="E921" s="157"/>
      <c r="F921" s="101"/>
      <c r="G921" s="159"/>
      <c r="H921" s="161"/>
      <c r="I921" s="161"/>
    </row>
    <row r="922" ht="15.0" customHeight="1">
      <c r="A922" s="101" t="s">
        <v>1672</v>
      </c>
      <c r="B922" s="96" t="str">
        <f>VLOOKUP(A922,company_data!$A$2:$H$2051,8,FALSE)</f>
        <v>https://www.aurora-infotech.com/</v>
      </c>
      <c r="C922" s="158" t="s">
        <v>17553</v>
      </c>
      <c r="D922" s="158" t="s">
        <v>5</v>
      </c>
      <c r="E922" s="157"/>
      <c r="F922" s="101"/>
      <c r="G922" s="159"/>
      <c r="H922" s="161"/>
      <c r="I922" s="161"/>
    </row>
    <row r="923" ht="15.0" customHeight="1">
      <c r="A923" s="101" t="s">
        <v>1684</v>
      </c>
      <c r="B923" s="96" t="str">
        <f>VLOOKUP(A923,company_data!$A$2:$H$2051,8,FALSE)</f>
        <v>https://www.auspex-labs.com/</v>
      </c>
      <c r="C923" s="158" t="s">
        <v>17554</v>
      </c>
      <c r="D923" s="158" t="s">
        <v>5</v>
      </c>
      <c r="E923" s="158" t="s">
        <v>17555</v>
      </c>
      <c r="F923" s="97"/>
      <c r="G923" s="159"/>
      <c r="H923" s="161"/>
      <c r="I923" s="161"/>
    </row>
    <row r="924" ht="15.0" customHeight="1">
      <c r="A924" s="101" t="s">
        <v>1684</v>
      </c>
      <c r="B924" s="96" t="str">
        <f>VLOOKUP(A924,company_data!$A$2:$H$2051,8,FALSE)</f>
        <v>https://www.auspex-labs.com/</v>
      </c>
      <c r="C924" s="158" t="s">
        <v>14</v>
      </c>
      <c r="D924" s="158" t="s">
        <v>5</v>
      </c>
      <c r="E924" s="158" t="s">
        <v>14</v>
      </c>
      <c r="F924" s="97"/>
      <c r="G924" s="159"/>
      <c r="H924" s="161"/>
      <c r="I924" s="161"/>
    </row>
    <row r="925" ht="15.0" customHeight="1">
      <c r="A925" s="101" t="s">
        <v>1684</v>
      </c>
      <c r="B925" s="96" t="str">
        <f>VLOOKUP(A925,company_data!$A$2:$H$2051,8,FALSE)</f>
        <v>https://www.auspex-labs.com/</v>
      </c>
      <c r="C925" s="157" t="s">
        <v>17556</v>
      </c>
      <c r="D925" s="158" t="s">
        <v>30</v>
      </c>
      <c r="E925" s="158" t="s">
        <v>17557</v>
      </c>
      <c r="F925" s="97" t="s">
        <v>16863</v>
      </c>
      <c r="G925" s="159"/>
      <c r="H925" s="161" t="s">
        <v>17558</v>
      </c>
      <c r="I925" s="161"/>
    </row>
    <row r="926" ht="15.0" customHeight="1">
      <c r="A926" s="101" t="s">
        <v>1684</v>
      </c>
      <c r="B926" s="96" t="str">
        <f>VLOOKUP(A926,company_data!$A$2:$H$2051,8,FALSE)</f>
        <v>https://www.auspex-labs.com/</v>
      </c>
      <c r="C926" s="158" t="s">
        <v>15850</v>
      </c>
      <c r="D926" s="158" t="s">
        <v>5</v>
      </c>
      <c r="E926" s="158" t="s">
        <v>15850</v>
      </c>
      <c r="F926" s="97"/>
      <c r="G926" s="159"/>
      <c r="H926" s="161"/>
      <c r="I926" s="161"/>
    </row>
    <row r="927" ht="15.0" customHeight="1">
      <c r="A927" s="101" t="s">
        <v>1684</v>
      </c>
      <c r="B927" s="96" t="str">
        <f>VLOOKUP(A927,company_data!$A$2:$H$2051,8,FALSE)</f>
        <v>https://www.auspex-labs.com/</v>
      </c>
      <c r="C927" s="158" t="s">
        <v>14011</v>
      </c>
      <c r="D927" s="158" t="s">
        <v>5</v>
      </c>
      <c r="E927" s="158" t="s">
        <v>14011</v>
      </c>
      <c r="F927" s="97"/>
      <c r="G927" s="159"/>
      <c r="H927" s="161"/>
      <c r="I927" s="161"/>
    </row>
    <row r="928" ht="15.0" customHeight="1">
      <c r="A928" s="101" t="s">
        <v>1691</v>
      </c>
      <c r="B928" s="96" t="str">
        <f>VLOOKUP(A928,company_data!$A$2:$H$2051,8,FALSE)</f>
        <v>https://auth0.com/</v>
      </c>
      <c r="C928" s="157" t="s">
        <v>17559</v>
      </c>
      <c r="D928" s="158" t="s">
        <v>6</v>
      </c>
      <c r="E928" s="97" t="s">
        <v>17121</v>
      </c>
      <c r="F928" s="97"/>
      <c r="G928" s="159"/>
      <c r="H928" s="161" t="s">
        <v>17560</v>
      </c>
      <c r="I928" s="161"/>
    </row>
    <row r="929" ht="15.0" customHeight="1">
      <c r="A929" s="101" t="s">
        <v>1703</v>
      </c>
      <c r="B929" s="96" t="str">
        <f>VLOOKUP(A929,company_data!$A$2:$H$2051,8,FALSE)</f>
        <v>https://www.authentic8.com/</v>
      </c>
      <c r="C929" s="158" t="s">
        <v>17561</v>
      </c>
      <c r="D929" s="158" t="s">
        <v>26</v>
      </c>
      <c r="E929" s="97" t="s">
        <v>17562</v>
      </c>
      <c r="F929" s="97"/>
      <c r="G929" s="159"/>
      <c r="H929" s="161" t="s">
        <v>17563</v>
      </c>
      <c r="I929" s="161"/>
    </row>
    <row r="930" ht="15.0" customHeight="1">
      <c r="A930" s="97" t="s">
        <v>1703</v>
      </c>
      <c r="B930" s="96" t="str">
        <f>VLOOKUP(A930,company_data!$A$2:$H$2051,8,FALSE)</f>
        <v>https://www.authentic8.com/</v>
      </c>
      <c r="C930" s="158" t="s">
        <v>17564</v>
      </c>
      <c r="D930" s="158" t="s">
        <v>26</v>
      </c>
      <c r="E930" s="97" t="s">
        <v>17562</v>
      </c>
      <c r="F930" s="101"/>
      <c r="G930" s="159"/>
      <c r="H930" s="161"/>
      <c r="I930" s="161"/>
    </row>
    <row r="931" ht="15.0" customHeight="1">
      <c r="A931" s="101" t="s">
        <v>1710</v>
      </c>
      <c r="B931" s="96" t="str">
        <f>VLOOKUP(A931,company_data!$A$2:$H$2051,8,FALSE)</f>
        <v>https://www.authlite.com/</v>
      </c>
      <c r="C931" s="158" t="s">
        <v>1710</v>
      </c>
      <c r="D931" s="158" t="s">
        <v>6</v>
      </c>
      <c r="E931" s="158" t="s">
        <v>16476</v>
      </c>
      <c r="F931" s="101"/>
      <c r="G931" s="164" t="s">
        <v>15951</v>
      </c>
      <c r="H931" s="161" t="s">
        <v>17565</v>
      </c>
      <c r="I931" s="161"/>
    </row>
    <row r="932" ht="15.0" customHeight="1">
      <c r="A932" s="101" t="s">
        <v>1718</v>
      </c>
      <c r="B932" s="96" t="str">
        <f>VLOOKUP(A932,company_data!$A$2:$H$2051,8,FALSE)</f>
        <v>https://authrocket.com/</v>
      </c>
      <c r="C932" s="158" t="s">
        <v>17566</v>
      </c>
      <c r="D932" s="158" t="s">
        <v>6</v>
      </c>
      <c r="E932" s="158" t="s">
        <v>15862</v>
      </c>
      <c r="F932" s="97" t="s">
        <v>17567</v>
      </c>
      <c r="G932" s="159"/>
      <c r="H932" s="161" t="s">
        <v>17568</v>
      </c>
      <c r="I932" s="161"/>
    </row>
    <row r="933" ht="15.0" customHeight="1">
      <c r="A933" s="101" t="s">
        <v>1718</v>
      </c>
      <c r="B933" s="96" t="str">
        <f>VLOOKUP(A933,company_data!$A$2:$H$2051,8,FALSE)</f>
        <v>https://authrocket.com/</v>
      </c>
      <c r="C933" s="158" t="s">
        <v>17569</v>
      </c>
      <c r="D933" s="158" t="s">
        <v>6</v>
      </c>
      <c r="E933" s="158" t="s">
        <v>15862</v>
      </c>
      <c r="F933" s="97" t="s">
        <v>17567</v>
      </c>
      <c r="G933" s="159"/>
      <c r="H933" s="161"/>
      <c r="I933" s="161"/>
    </row>
    <row r="934" ht="15.0" customHeight="1">
      <c r="A934" s="101" t="s">
        <v>1718</v>
      </c>
      <c r="B934" s="96" t="str">
        <f>VLOOKUP(A934,company_data!$A$2:$H$2051,8,FALSE)</f>
        <v>https://authrocket.com/</v>
      </c>
      <c r="C934" s="158" t="s">
        <v>17570</v>
      </c>
      <c r="D934" s="158" t="s">
        <v>6</v>
      </c>
      <c r="E934" s="158" t="s">
        <v>15862</v>
      </c>
      <c r="F934" s="97" t="s">
        <v>17567</v>
      </c>
      <c r="G934" s="159"/>
      <c r="H934" s="161"/>
      <c r="I934" s="161"/>
    </row>
    <row r="935" ht="15.0" customHeight="1">
      <c r="A935" s="101" t="s">
        <v>1721</v>
      </c>
      <c r="B935" s="96" t="str">
        <f>VLOOKUP(A935,company_data!$A$2:$H$2051,8,FALSE)</f>
        <v>https://authy.com/</v>
      </c>
      <c r="C935" s="158" t="s">
        <v>1721</v>
      </c>
      <c r="D935" s="158" t="s">
        <v>6</v>
      </c>
      <c r="E935" s="158" t="s">
        <v>16476</v>
      </c>
      <c r="F935" s="158"/>
      <c r="G935" s="159"/>
      <c r="H935" s="161" t="s">
        <v>17571</v>
      </c>
      <c r="I935" s="161"/>
    </row>
    <row r="936" ht="15.0" customHeight="1">
      <c r="A936" s="101" t="s">
        <v>1728</v>
      </c>
      <c r="B936" s="96" t="str">
        <f>VLOOKUP(A936,company_data!$A$2:$H$2051,8,FALSE)</f>
        <v>https://www.automox.com/</v>
      </c>
      <c r="C936" s="158" t="s">
        <v>1728</v>
      </c>
      <c r="D936" s="158" t="s">
        <v>9</v>
      </c>
      <c r="E936" s="97" t="s">
        <v>17322</v>
      </c>
      <c r="F936" s="97"/>
      <c r="G936" s="159"/>
      <c r="H936" s="161" t="s">
        <v>17572</v>
      </c>
      <c r="I936" s="161"/>
    </row>
    <row r="937" ht="15.0" customHeight="1">
      <c r="A937" s="97" t="s">
        <v>1737</v>
      </c>
      <c r="B937" s="105" t="s">
        <v>1739</v>
      </c>
      <c r="C937" s="158" t="s">
        <v>17573</v>
      </c>
      <c r="D937" s="158" t="s">
        <v>38</v>
      </c>
      <c r="E937" s="97"/>
      <c r="F937" s="97"/>
      <c r="G937" s="159"/>
      <c r="H937" s="161"/>
      <c r="I937" s="161"/>
    </row>
    <row r="938" ht="15.0" customHeight="1">
      <c r="A938" s="97" t="s">
        <v>1737</v>
      </c>
      <c r="B938" s="105" t="s">
        <v>1739</v>
      </c>
      <c r="C938" s="158" t="s">
        <v>17574</v>
      </c>
      <c r="D938" s="158" t="s">
        <v>46</v>
      </c>
      <c r="E938" s="97"/>
      <c r="F938" s="97"/>
      <c r="G938" s="159"/>
      <c r="H938" s="161"/>
      <c r="I938" s="161"/>
    </row>
    <row r="939" ht="15.0" customHeight="1">
      <c r="A939" s="97" t="s">
        <v>1737</v>
      </c>
      <c r="B939" s="105" t="s">
        <v>1739</v>
      </c>
      <c r="C939" s="158" t="s">
        <v>17575</v>
      </c>
      <c r="D939" s="158" t="s">
        <v>46</v>
      </c>
      <c r="E939" s="97"/>
      <c r="F939" s="97"/>
      <c r="G939" s="159"/>
      <c r="H939" s="161"/>
      <c r="I939" s="161"/>
    </row>
    <row r="940" ht="15.0" customHeight="1">
      <c r="A940" s="101" t="s">
        <v>1740</v>
      </c>
      <c r="B940" s="96" t="str">
        <f>VLOOKUP(A940,company_data!$A$2:$H$2051,8,FALSE)</f>
        <v>https://www.avanan.com/</v>
      </c>
      <c r="C940" s="158" t="s">
        <v>1740</v>
      </c>
      <c r="D940" s="158" t="s">
        <v>19</v>
      </c>
      <c r="E940" s="97" t="s">
        <v>16006</v>
      </c>
      <c r="F940" s="97"/>
      <c r="G940" s="159"/>
      <c r="H940" s="161" t="s">
        <v>17576</v>
      </c>
      <c r="I940" s="161"/>
    </row>
    <row r="941" ht="15.0" customHeight="1">
      <c r="A941" s="101" t="s">
        <v>1336</v>
      </c>
      <c r="B941" s="96" t="str">
        <f>VLOOKUP(A941,company_data!$A$2:$H$2051,8,FALSE)</f>
        <v>https://www.avast.com/</v>
      </c>
      <c r="C941" s="157" t="s">
        <v>17577</v>
      </c>
      <c r="D941" s="157" t="s">
        <v>9</v>
      </c>
      <c r="E941" s="157" t="s">
        <v>16110</v>
      </c>
      <c r="F941" s="101" t="s">
        <v>16111</v>
      </c>
      <c r="G941" s="159"/>
      <c r="H941" s="161" t="s">
        <v>17578</v>
      </c>
      <c r="I941" s="161"/>
    </row>
    <row r="942" ht="15.0" customHeight="1">
      <c r="A942" s="101" t="s">
        <v>1336</v>
      </c>
      <c r="B942" s="96" t="str">
        <f>VLOOKUP(A942,company_data!$A$2:$H$2051,8,FALSE)</f>
        <v>https://www.avast.com/</v>
      </c>
      <c r="C942" s="157" t="s">
        <v>17579</v>
      </c>
      <c r="D942" s="157" t="s">
        <v>54</v>
      </c>
      <c r="E942" s="157" t="s">
        <v>17580</v>
      </c>
      <c r="F942" s="101"/>
      <c r="G942" s="159"/>
      <c r="H942" s="161" t="s">
        <v>17581</v>
      </c>
      <c r="I942" s="161"/>
    </row>
    <row r="943" ht="15.0" customHeight="1">
      <c r="A943" s="101" t="s">
        <v>1336</v>
      </c>
      <c r="B943" s="96" t="str">
        <f>VLOOKUP(A943,company_data!$A$2:$H$2051,8,FALSE)</f>
        <v>https://www.avast.com/</v>
      </c>
      <c r="C943" s="157" t="s">
        <v>17582</v>
      </c>
      <c r="D943" s="157" t="s">
        <v>54</v>
      </c>
      <c r="E943" s="157" t="s">
        <v>17580</v>
      </c>
      <c r="F943" s="101"/>
      <c r="G943" s="159"/>
      <c r="H943" s="161" t="s">
        <v>17583</v>
      </c>
      <c r="I943" s="161"/>
    </row>
    <row r="944" ht="15.0" customHeight="1">
      <c r="A944" s="101" t="s">
        <v>1336</v>
      </c>
      <c r="B944" s="96" t="str">
        <f>VLOOKUP(A944,company_data!$A$2:$H$2051,8,FALSE)</f>
        <v>https://www.avast.com/</v>
      </c>
      <c r="C944" s="157" t="s">
        <v>17584</v>
      </c>
      <c r="D944" s="157" t="s">
        <v>9</v>
      </c>
      <c r="E944" s="157" t="s">
        <v>16361</v>
      </c>
      <c r="F944" s="101"/>
      <c r="G944" s="159"/>
      <c r="H944" s="161" t="s">
        <v>17585</v>
      </c>
      <c r="I944" s="161"/>
    </row>
    <row r="945" ht="15.0" customHeight="1">
      <c r="A945" s="101" t="s">
        <v>1336</v>
      </c>
      <c r="B945" s="96" t="str">
        <f>VLOOKUP(A945,company_data!$A$2:$H$2051,8,FALSE)</f>
        <v>https://www.avast.com/</v>
      </c>
      <c r="C945" s="157" t="s">
        <v>17586</v>
      </c>
      <c r="D945" s="157" t="s">
        <v>9</v>
      </c>
      <c r="E945" s="157" t="s">
        <v>16361</v>
      </c>
      <c r="F945" s="101"/>
      <c r="G945" s="159"/>
      <c r="H945" s="161" t="s">
        <v>17587</v>
      </c>
      <c r="I945" s="161"/>
    </row>
    <row r="946" ht="15.0" customHeight="1">
      <c r="A946" s="101" t="s">
        <v>1336</v>
      </c>
      <c r="B946" s="96" t="str">
        <f>VLOOKUP(A946,company_data!$A$2:$H$2051,8,FALSE)</f>
        <v>https://www.avast.com/</v>
      </c>
      <c r="C946" s="157" t="s">
        <v>17588</v>
      </c>
      <c r="D946" s="157" t="s">
        <v>9</v>
      </c>
      <c r="E946" s="157" t="s">
        <v>16772</v>
      </c>
      <c r="F946" s="101"/>
      <c r="G946" s="159"/>
      <c r="H946" s="161" t="s">
        <v>17589</v>
      </c>
      <c r="I946" s="161"/>
    </row>
    <row r="947" ht="15.0" customHeight="1">
      <c r="A947" s="101" t="s">
        <v>1336</v>
      </c>
      <c r="B947" s="96" t="str">
        <f>VLOOKUP(A947,company_data!$A$2:$H$2051,8,FALSE)</f>
        <v>https://www.avast.com/</v>
      </c>
      <c r="C947" s="157" t="s">
        <v>17590</v>
      </c>
      <c r="D947" s="157" t="s">
        <v>9</v>
      </c>
      <c r="E947" s="157" t="s">
        <v>17591</v>
      </c>
      <c r="F947" s="101"/>
      <c r="G947" s="159"/>
      <c r="H947" s="161" t="s">
        <v>17592</v>
      </c>
      <c r="I947" s="161"/>
    </row>
    <row r="948" ht="15.0" customHeight="1">
      <c r="A948" s="101" t="s">
        <v>1750</v>
      </c>
      <c r="B948" s="96" t="str">
        <f>VLOOKUP(A948,company_data!$A$2:$H$2051,8,FALSE)</f>
        <v>https://www.avatier.com/</v>
      </c>
      <c r="C948" s="157" t="s">
        <v>17593</v>
      </c>
      <c r="D948" s="158" t="s">
        <v>6</v>
      </c>
      <c r="E948" s="157" t="s">
        <v>6</v>
      </c>
      <c r="F948" s="101"/>
      <c r="G948" s="159"/>
      <c r="H948" s="161" t="s">
        <v>17594</v>
      </c>
      <c r="I948" s="161"/>
    </row>
    <row r="949" ht="15.0" customHeight="1">
      <c r="A949" s="101" t="s">
        <v>1750</v>
      </c>
      <c r="B949" s="96" t="str">
        <f>VLOOKUP(A949,company_data!$A$2:$H$2051,8,FALSE)</f>
        <v>https://www.avatier.com/</v>
      </c>
      <c r="C949" s="157" t="s">
        <v>17595</v>
      </c>
      <c r="D949" s="158" t="s">
        <v>6</v>
      </c>
      <c r="E949" s="157" t="s">
        <v>6</v>
      </c>
      <c r="F949" s="101"/>
      <c r="G949" s="159"/>
      <c r="H949" s="161" t="s">
        <v>17596</v>
      </c>
      <c r="I949" s="161"/>
    </row>
    <row r="950" ht="15.0" customHeight="1">
      <c r="A950" s="101" t="s">
        <v>1750</v>
      </c>
      <c r="B950" s="96" t="str">
        <f>VLOOKUP(A950,company_data!$A$2:$H$2051,8,FALSE)</f>
        <v>https://www.avatier.com/</v>
      </c>
      <c r="C950" s="157" t="s">
        <v>17597</v>
      </c>
      <c r="D950" s="158" t="s">
        <v>6</v>
      </c>
      <c r="E950" s="157" t="s">
        <v>17598</v>
      </c>
      <c r="F950" s="157"/>
      <c r="G950" s="159"/>
      <c r="H950" s="161" t="s">
        <v>17599</v>
      </c>
      <c r="I950" s="161"/>
    </row>
    <row r="951" ht="15.0" customHeight="1">
      <c r="A951" s="101" t="s">
        <v>1750</v>
      </c>
      <c r="B951" s="96" t="str">
        <f>VLOOKUP(A951,company_data!$A$2:$H$2051,8,FALSE)</f>
        <v>https://www.avatier.com/</v>
      </c>
      <c r="C951" s="157" t="s">
        <v>17600</v>
      </c>
      <c r="D951" s="158" t="s">
        <v>6</v>
      </c>
      <c r="E951" s="157" t="s">
        <v>16904</v>
      </c>
      <c r="F951" s="157"/>
      <c r="G951" s="159"/>
      <c r="H951" s="161" t="s">
        <v>17601</v>
      </c>
      <c r="I951" s="161"/>
    </row>
    <row r="952" ht="15.0" customHeight="1">
      <c r="A952" s="101" t="s">
        <v>1759</v>
      </c>
      <c r="B952" s="96" t="str">
        <f>VLOOKUP(A952,company_data!$A$2:$H$2051,8,FALSE)</f>
        <v>https://averon.a2hosted.com/</v>
      </c>
      <c r="C952" s="157" t="s">
        <v>17602</v>
      </c>
      <c r="D952" s="158" t="s">
        <v>6</v>
      </c>
      <c r="E952" s="158" t="s">
        <v>6</v>
      </c>
      <c r="F952" s="101"/>
      <c r="G952" s="159"/>
      <c r="H952" s="161" t="s">
        <v>17603</v>
      </c>
      <c r="I952" s="161"/>
    </row>
    <row r="953" ht="15.0" customHeight="1">
      <c r="A953" s="101" t="s">
        <v>1759</v>
      </c>
      <c r="B953" s="96" t="str">
        <f>VLOOKUP(A953,company_data!$A$2:$H$2051,8,FALSE)</f>
        <v>https://averon.a2hosted.com/</v>
      </c>
      <c r="C953" s="157" t="s">
        <v>17604</v>
      </c>
      <c r="D953" s="158" t="s">
        <v>6</v>
      </c>
      <c r="E953" s="97" t="s">
        <v>16476</v>
      </c>
      <c r="F953" s="97"/>
      <c r="G953" s="159"/>
      <c r="H953" s="161" t="s">
        <v>17605</v>
      </c>
      <c r="I953" s="161"/>
    </row>
    <row r="954" ht="15.0" customHeight="1">
      <c r="A954" s="101" t="s">
        <v>1759</v>
      </c>
      <c r="B954" s="96" t="str">
        <f>VLOOKUP(A954,company_data!$A$2:$H$2051,8,FALSE)</f>
        <v>https://averon.a2hosted.com/</v>
      </c>
      <c r="C954" s="157" t="s">
        <v>17606</v>
      </c>
      <c r="D954" s="158" t="s">
        <v>6</v>
      </c>
      <c r="E954" s="97" t="s">
        <v>16476</v>
      </c>
      <c r="F954" s="97"/>
      <c r="G954" s="159"/>
      <c r="H954" s="161" t="s">
        <v>17607</v>
      </c>
      <c r="I954" s="161"/>
    </row>
    <row r="955" ht="15.0" customHeight="1">
      <c r="A955" s="101" t="s">
        <v>1769</v>
      </c>
      <c r="B955" s="96" t="str">
        <f>VLOOKUP(A955,company_data!$A$2:$H$2051,8,FALSE)</f>
        <v>https://www.avertium.com/</v>
      </c>
      <c r="C955" s="158" t="s">
        <v>17608</v>
      </c>
      <c r="D955" s="157" t="s">
        <v>5</v>
      </c>
      <c r="E955" s="158" t="s">
        <v>15862</v>
      </c>
      <c r="F955" s="101"/>
      <c r="G955" s="159"/>
      <c r="H955" s="161" t="s">
        <v>17609</v>
      </c>
      <c r="I955" s="161"/>
    </row>
    <row r="956" ht="15.0" customHeight="1">
      <c r="A956" s="101" t="s">
        <v>1769</v>
      </c>
      <c r="B956" s="96" t="str">
        <f>VLOOKUP(A956,company_data!$A$2:$H$2051,8,FALSE)</f>
        <v>https://www.avertium.com/</v>
      </c>
      <c r="C956" s="158" t="s">
        <v>17610</v>
      </c>
      <c r="D956" s="158" t="s">
        <v>5</v>
      </c>
      <c r="E956" s="158" t="s">
        <v>14</v>
      </c>
      <c r="F956" s="101"/>
      <c r="G956" s="159"/>
      <c r="H956" s="161" t="s">
        <v>17611</v>
      </c>
      <c r="I956" s="161"/>
    </row>
    <row r="957" ht="15.0" customHeight="1">
      <c r="A957" s="101" t="s">
        <v>1769</v>
      </c>
      <c r="B957" s="96" t="str">
        <f>VLOOKUP(A957,company_data!$A$2:$H$2051,8,FALSE)</f>
        <v>https://www.avertium.com/</v>
      </c>
      <c r="C957" s="158" t="s">
        <v>17612</v>
      </c>
      <c r="D957" s="158" t="s">
        <v>5</v>
      </c>
      <c r="E957" s="158" t="s">
        <v>14</v>
      </c>
      <c r="F957" s="101"/>
      <c r="G957" s="159"/>
      <c r="H957" s="161" t="s">
        <v>17613</v>
      </c>
      <c r="I957" s="161"/>
    </row>
    <row r="958" ht="15.0" customHeight="1">
      <c r="A958" s="101" t="s">
        <v>1769</v>
      </c>
      <c r="B958" s="96" t="str">
        <f>VLOOKUP(A958,company_data!$A$2:$H$2051,8,FALSE)</f>
        <v>https://www.avertium.com/</v>
      </c>
      <c r="C958" s="158" t="s">
        <v>17614</v>
      </c>
      <c r="D958" s="158" t="s">
        <v>5</v>
      </c>
      <c r="E958" s="158" t="s">
        <v>14</v>
      </c>
      <c r="F958" s="101"/>
      <c r="G958" s="159"/>
      <c r="H958" s="161"/>
      <c r="I958" s="161"/>
    </row>
    <row r="959" ht="15.0" customHeight="1">
      <c r="A959" s="101" t="s">
        <v>1769</v>
      </c>
      <c r="B959" s="96" t="str">
        <f>VLOOKUP(A959,company_data!$A$2:$H$2051,8,FALSE)</f>
        <v>https://www.avertium.com/</v>
      </c>
      <c r="C959" s="158" t="s">
        <v>17615</v>
      </c>
      <c r="D959" s="158" t="s">
        <v>5</v>
      </c>
      <c r="E959" s="158" t="s">
        <v>14</v>
      </c>
      <c r="F959" s="101"/>
      <c r="G959" s="159"/>
      <c r="H959" s="161"/>
      <c r="I959" s="161"/>
    </row>
    <row r="960" ht="15.0" customHeight="1">
      <c r="A960" s="101" t="s">
        <v>1769</v>
      </c>
      <c r="B960" s="96" t="str">
        <f>VLOOKUP(A960,company_data!$A$2:$H$2051,8,FALSE)</f>
        <v>https://www.avertium.com/</v>
      </c>
      <c r="C960" s="158" t="s">
        <v>17616</v>
      </c>
      <c r="D960" s="158" t="s">
        <v>5</v>
      </c>
      <c r="E960" s="158" t="s">
        <v>14</v>
      </c>
      <c r="F960" s="101"/>
      <c r="G960" s="159"/>
      <c r="H960" s="161"/>
      <c r="I960" s="161"/>
    </row>
    <row r="961" ht="15.0" customHeight="1">
      <c r="A961" s="101" t="s">
        <v>1769</v>
      </c>
      <c r="B961" s="96" t="str">
        <f>VLOOKUP(A961,company_data!$A$2:$H$2051,8,FALSE)</f>
        <v>https://www.avertium.com/</v>
      </c>
      <c r="C961" s="158" t="s">
        <v>17617</v>
      </c>
      <c r="D961" s="158" t="s">
        <v>5</v>
      </c>
      <c r="E961" s="158" t="s">
        <v>17618</v>
      </c>
      <c r="F961" s="101"/>
      <c r="G961" s="159"/>
      <c r="H961" s="161"/>
      <c r="I961" s="161"/>
    </row>
    <row r="962" ht="15.0" customHeight="1">
      <c r="A962" s="101" t="s">
        <v>1769</v>
      </c>
      <c r="B962" s="96" t="str">
        <f>VLOOKUP(A962,company_data!$A$2:$H$2051,8,FALSE)</f>
        <v>https://www.avertium.com/</v>
      </c>
      <c r="C962" s="158" t="s">
        <v>17619</v>
      </c>
      <c r="D962" s="158" t="s">
        <v>5</v>
      </c>
      <c r="E962" s="158" t="s">
        <v>16</v>
      </c>
      <c r="F962" s="97" t="s">
        <v>15917</v>
      </c>
      <c r="G962" s="159"/>
      <c r="H962" s="161" t="s">
        <v>17620</v>
      </c>
      <c r="I962" s="161"/>
    </row>
    <row r="963" ht="15.0" customHeight="1">
      <c r="A963" s="101" t="s">
        <v>1769</v>
      </c>
      <c r="B963" s="96" t="str">
        <f>VLOOKUP(A963,company_data!$A$2:$H$2051,8,FALSE)</f>
        <v>https://www.avertium.com/</v>
      </c>
      <c r="C963" s="158" t="s">
        <v>17621</v>
      </c>
      <c r="D963" s="158" t="s">
        <v>5</v>
      </c>
      <c r="E963" s="158" t="s">
        <v>17622</v>
      </c>
      <c r="F963" s="101"/>
      <c r="G963" s="159"/>
      <c r="H963" s="161"/>
      <c r="I963" s="161"/>
    </row>
    <row r="964" ht="15.0" customHeight="1">
      <c r="A964" s="101" t="s">
        <v>1769</v>
      </c>
      <c r="B964" s="96" t="str">
        <f>VLOOKUP(A964,company_data!$A$2:$H$2051,8,FALSE)</f>
        <v>https://www.avertium.com/</v>
      </c>
      <c r="C964" s="158" t="s">
        <v>17623</v>
      </c>
      <c r="D964" s="158" t="s">
        <v>5</v>
      </c>
      <c r="E964" s="158" t="s">
        <v>15917</v>
      </c>
      <c r="F964" s="97" t="s">
        <v>16</v>
      </c>
      <c r="G964" s="159"/>
      <c r="H964" s="161"/>
      <c r="I964" s="161"/>
    </row>
    <row r="965" ht="15.0" customHeight="1">
      <c r="A965" s="101" t="s">
        <v>1769</v>
      </c>
      <c r="B965" s="96" t="str">
        <f>VLOOKUP(A965,company_data!$A$2:$H$2051,8,FALSE)</f>
        <v>https://www.avertium.com/</v>
      </c>
      <c r="C965" s="158" t="s">
        <v>17624</v>
      </c>
      <c r="D965" s="158" t="s">
        <v>5</v>
      </c>
      <c r="E965" s="158" t="s">
        <v>16160</v>
      </c>
      <c r="F965" s="101"/>
      <c r="G965" s="159"/>
      <c r="H965" s="161"/>
      <c r="I965" s="161"/>
    </row>
    <row r="966" ht="15.0" customHeight="1">
      <c r="A966" s="101" t="s">
        <v>1769</v>
      </c>
      <c r="B966" s="96" t="str">
        <f>VLOOKUP(A966,company_data!$A$2:$H$2051,8,FALSE)</f>
        <v>https://www.avertium.com/</v>
      </c>
      <c r="C966" s="158" t="s">
        <v>17625</v>
      </c>
      <c r="D966" s="158" t="s">
        <v>5</v>
      </c>
      <c r="E966" s="158" t="s">
        <v>16160</v>
      </c>
      <c r="F966" s="101"/>
      <c r="G966" s="159"/>
      <c r="H966" s="161"/>
      <c r="I966" s="161"/>
    </row>
    <row r="967" ht="15.0" customHeight="1">
      <c r="A967" s="101" t="s">
        <v>1769</v>
      </c>
      <c r="B967" s="96" t="str">
        <f>VLOOKUP(A967,company_data!$A$2:$H$2051,8,FALSE)</f>
        <v>https://www.avertium.com/</v>
      </c>
      <c r="C967" s="158" t="s">
        <v>17626</v>
      </c>
      <c r="D967" s="158" t="s">
        <v>5</v>
      </c>
      <c r="E967" s="158" t="s">
        <v>16160</v>
      </c>
      <c r="F967" s="101"/>
      <c r="G967" s="159"/>
      <c r="H967" s="161"/>
      <c r="I967" s="161"/>
    </row>
    <row r="968" ht="15.0" customHeight="1">
      <c r="A968" s="101" t="s">
        <v>1769</v>
      </c>
      <c r="B968" s="96" t="str">
        <f>VLOOKUP(A968,company_data!$A$2:$H$2051,8,FALSE)</f>
        <v>https://www.avertium.com/</v>
      </c>
      <c r="C968" s="158" t="s">
        <v>17627</v>
      </c>
      <c r="D968" s="157" t="s">
        <v>5</v>
      </c>
      <c r="E968" s="158" t="s">
        <v>15897</v>
      </c>
      <c r="F968" s="101"/>
      <c r="G968" s="159"/>
      <c r="H968" s="161" t="s">
        <v>17628</v>
      </c>
      <c r="I968" s="161"/>
    </row>
    <row r="969" ht="15.0" customHeight="1">
      <c r="A969" s="101" t="s">
        <v>1769</v>
      </c>
      <c r="B969" s="96" t="str">
        <f>VLOOKUP(A969,company_data!$A$2:$H$2051,8,FALSE)</f>
        <v>https://www.avertium.com/</v>
      </c>
      <c r="C969" s="158" t="s">
        <v>17629</v>
      </c>
      <c r="D969" s="158" t="s">
        <v>5</v>
      </c>
      <c r="E969" s="158" t="s">
        <v>15881</v>
      </c>
      <c r="F969" s="101"/>
      <c r="G969" s="159"/>
      <c r="H969" s="161" t="s">
        <v>17630</v>
      </c>
      <c r="I969" s="161"/>
    </row>
    <row r="970" ht="15.0" customHeight="1">
      <c r="A970" s="101" t="s">
        <v>1769</v>
      </c>
      <c r="B970" s="96" t="str">
        <f>VLOOKUP(A970,company_data!$A$2:$H$2051,8,FALSE)</f>
        <v>https://www.avertium.com/</v>
      </c>
      <c r="C970" s="158" t="s">
        <v>17631</v>
      </c>
      <c r="D970" s="158" t="s">
        <v>5</v>
      </c>
      <c r="E970" s="158" t="s">
        <v>18</v>
      </c>
      <c r="F970" s="101"/>
      <c r="G970" s="159"/>
      <c r="H970" s="161"/>
      <c r="I970" s="161"/>
    </row>
    <row r="971" ht="15.0" customHeight="1">
      <c r="A971" s="101" t="s">
        <v>1769</v>
      </c>
      <c r="B971" s="96" t="str">
        <f>VLOOKUP(A971,company_data!$A$2:$H$2051,8,FALSE)</f>
        <v>https://www.avertium.com/</v>
      </c>
      <c r="C971" s="158" t="s">
        <v>17632</v>
      </c>
      <c r="D971" s="158" t="s">
        <v>5</v>
      </c>
      <c r="E971" s="158" t="s">
        <v>18</v>
      </c>
      <c r="F971" s="101"/>
      <c r="G971" s="159"/>
      <c r="H971" s="161"/>
      <c r="I971" s="161"/>
    </row>
    <row r="972" ht="15.0" customHeight="1">
      <c r="A972" s="97" t="s">
        <v>1769</v>
      </c>
      <c r="B972" s="96" t="str">
        <f>VLOOKUP(A972,company_data!$A$2:$H$2051,8,FALSE)</f>
        <v>https://www.avertium.com/</v>
      </c>
      <c r="C972" s="158" t="s">
        <v>17633</v>
      </c>
      <c r="D972" s="158" t="s">
        <v>7</v>
      </c>
      <c r="E972" s="158" t="s">
        <v>18</v>
      </c>
      <c r="F972" s="101"/>
      <c r="G972" s="159"/>
      <c r="H972" s="161"/>
      <c r="I972" s="161"/>
    </row>
    <row r="973" ht="15.0" customHeight="1">
      <c r="A973" s="101" t="s">
        <v>1769</v>
      </c>
      <c r="B973" s="96" t="str">
        <f>VLOOKUP(A973,company_data!$A$2:$H$2051,8,FALSE)</f>
        <v>https://www.avertium.com/</v>
      </c>
      <c r="C973" s="158" t="s">
        <v>17634</v>
      </c>
      <c r="D973" s="158" t="s">
        <v>5</v>
      </c>
      <c r="E973" s="158" t="s">
        <v>17635</v>
      </c>
      <c r="F973" s="101"/>
      <c r="G973" s="159"/>
      <c r="H973" s="161"/>
      <c r="I973" s="161"/>
    </row>
    <row r="974" ht="15.0" customHeight="1">
      <c r="A974" s="97" t="s">
        <v>1769</v>
      </c>
      <c r="B974" s="96" t="str">
        <f>VLOOKUP(A974,company_data!$A$2:$H$2051,8,FALSE)</f>
        <v>https://www.avertium.com/</v>
      </c>
      <c r="C974" s="158" t="s">
        <v>17633</v>
      </c>
      <c r="D974" s="158" t="s">
        <v>7</v>
      </c>
      <c r="E974" s="158" t="s">
        <v>17636</v>
      </c>
      <c r="F974" s="101"/>
      <c r="G974" s="159"/>
      <c r="H974" s="161"/>
      <c r="I974" s="161"/>
    </row>
    <row r="975" ht="15.0" customHeight="1">
      <c r="A975" s="101" t="s">
        <v>1769</v>
      </c>
      <c r="B975" s="96" t="str">
        <f>VLOOKUP(A975,company_data!$A$2:$H$2051,8,FALSE)</f>
        <v>https://www.avertium.com/</v>
      </c>
      <c r="C975" s="158" t="s">
        <v>17637</v>
      </c>
      <c r="D975" s="157" t="s">
        <v>5</v>
      </c>
      <c r="E975" s="158" t="s">
        <v>16843</v>
      </c>
      <c r="F975" s="97" t="s">
        <v>17003</v>
      </c>
      <c r="G975" s="159"/>
      <c r="H975" s="161" t="s">
        <v>17638</v>
      </c>
      <c r="I975" s="161"/>
    </row>
    <row r="976" ht="15.0" customHeight="1">
      <c r="A976" s="97" t="s">
        <v>1769</v>
      </c>
      <c r="B976" s="96" t="str">
        <f>VLOOKUP(A976,company_data!$A$2:$H$2051,8,FALSE)</f>
        <v>https://www.avertium.com/</v>
      </c>
      <c r="C976" s="158" t="s">
        <v>17633</v>
      </c>
      <c r="D976" s="158" t="s">
        <v>7</v>
      </c>
      <c r="E976" s="158" t="s">
        <v>16563</v>
      </c>
      <c r="F976" s="101"/>
      <c r="G976" s="159"/>
      <c r="H976" s="161"/>
      <c r="I976" s="161"/>
    </row>
    <row r="977" ht="15.0" customHeight="1">
      <c r="A977" s="97" t="s">
        <v>1769</v>
      </c>
      <c r="B977" s="96" t="str">
        <f>VLOOKUP(A977,company_data!$A$2:$H$2051,8,FALSE)</f>
        <v>https://www.avertium.com/</v>
      </c>
      <c r="C977" s="158" t="s">
        <v>17633</v>
      </c>
      <c r="D977" s="158" t="s">
        <v>7</v>
      </c>
      <c r="E977" s="158" t="s">
        <v>16485</v>
      </c>
      <c r="F977" s="101"/>
      <c r="G977" s="159"/>
      <c r="H977" s="161"/>
      <c r="I977" s="161"/>
    </row>
    <row r="978" ht="15.0" customHeight="1">
      <c r="A978" s="101" t="s">
        <v>1769</v>
      </c>
      <c r="B978" s="96" t="str">
        <f>VLOOKUP(A978,company_data!$A$2:$H$2051,8,FALSE)</f>
        <v>https://www.avertium.com/</v>
      </c>
      <c r="C978" s="158" t="s">
        <v>17639</v>
      </c>
      <c r="D978" s="158" t="s">
        <v>5</v>
      </c>
      <c r="E978" s="158"/>
      <c r="F978" s="101"/>
      <c r="G978" s="159"/>
      <c r="H978" s="161" t="s">
        <v>17640</v>
      </c>
      <c r="I978" s="161"/>
    </row>
    <row r="979" ht="15.0" customHeight="1">
      <c r="A979" s="101" t="s">
        <v>1778</v>
      </c>
      <c r="B979" s="96" t="str">
        <f>VLOOKUP(A979,company_data!$A$2:$H$2051,8,FALSE)</f>
        <v>https://aves.co.za/</v>
      </c>
      <c r="C979" s="158" t="s">
        <v>17641</v>
      </c>
      <c r="D979" s="158" t="s">
        <v>5</v>
      </c>
      <c r="E979" s="158" t="s">
        <v>17530</v>
      </c>
      <c r="F979" s="101"/>
      <c r="G979" s="159"/>
      <c r="H979" s="161"/>
      <c r="I979" s="161"/>
    </row>
    <row r="980" ht="15.0" customHeight="1">
      <c r="A980" s="101" t="s">
        <v>1778</v>
      </c>
      <c r="B980" s="96" t="str">
        <f>VLOOKUP(A980,company_data!$A$2:$H$2051,8,FALSE)</f>
        <v>https://aves.co.za/</v>
      </c>
      <c r="C980" s="158" t="s">
        <v>17642</v>
      </c>
      <c r="D980" s="158" t="s">
        <v>5</v>
      </c>
      <c r="E980" s="158" t="s">
        <v>17643</v>
      </c>
      <c r="F980" s="101"/>
      <c r="G980" s="159"/>
      <c r="H980" s="161"/>
      <c r="I980" s="161"/>
    </row>
    <row r="981" ht="15.0" customHeight="1">
      <c r="A981" s="101" t="s">
        <v>1778</v>
      </c>
      <c r="B981" s="96" t="str">
        <f>VLOOKUP(A981,company_data!$A$2:$H$2051,8,FALSE)</f>
        <v>https://aves.co.za/</v>
      </c>
      <c r="C981" s="158" t="s">
        <v>17644</v>
      </c>
      <c r="D981" s="158" t="s">
        <v>5</v>
      </c>
      <c r="E981" s="158" t="s">
        <v>15</v>
      </c>
      <c r="F981" s="101"/>
      <c r="G981" s="159"/>
      <c r="H981" s="161"/>
      <c r="I981" s="161"/>
    </row>
    <row r="982" ht="15.0" customHeight="1">
      <c r="A982" s="101" t="s">
        <v>1778</v>
      </c>
      <c r="B982" s="96" t="str">
        <f>VLOOKUP(A982,company_data!$A$2:$H$2051,8,FALSE)</f>
        <v>https://aves.co.za/</v>
      </c>
      <c r="C982" s="158" t="s">
        <v>17645</v>
      </c>
      <c r="D982" s="158" t="s">
        <v>5</v>
      </c>
      <c r="E982" s="158" t="s">
        <v>14</v>
      </c>
      <c r="F982" s="97" t="s">
        <v>17132</v>
      </c>
      <c r="G982" s="159"/>
      <c r="H982" s="161"/>
      <c r="I982" s="161"/>
    </row>
    <row r="983" ht="15.0" customHeight="1">
      <c r="A983" s="101" t="s">
        <v>1778</v>
      </c>
      <c r="B983" s="96" t="str">
        <f>VLOOKUP(A983,company_data!$A$2:$H$2051,8,FALSE)</f>
        <v>https://aves.co.za/</v>
      </c>
      <c r="C983" s="158" t="s">
        <v>17646</v>
      </c>
      <c r="D983" s="158" t="s">
        <v>5</v>
      </c>
      <c r="E983" s="158" t="s">
        <v>17647</v>
      </c>
      <c r="F983" s="101"/>
      <c r="G983" s="159"/>
      <c r="H983" s="161"/>
      <c r="I983" s="161"/>
    </row>
    <row r="984" ht="15.0" customHeight="1">
      <c r="A984" s="101" t="s">
        <v>1778</v>
      </c>
      <c r="B984" s="96" t="str">
        <f>VLOOKUP(A984,company_data!$A$2:$H$2051,8,FALSE)</f>
        <v>https://aves.co.za/</v>
      </c>
      <c r="C984" s="158" t="s">
        <v>17648</v>
      </c>
      <c r="D984" s="158" t="s">
        <v>5</v>
      </c>
      <c r="E984" s="158" t="s">
        <v>15886</v>
      </c>
      <c r="F984" s="101"/>
      <c r="G984" s="159"/>
      <c r="H984" s="161" t="s">
        <v>17649</v>
      </c>
      <c r="I984" s="161"/>
    </row>
    <row r="985" ht="15.0" customHeight="1">
      <c r="A985" s="101" t="s">
        <v>1778</v>
      </c>
      <c r="B985" s="96" t="str">
        <f>VLOOKUP(A985,company_data!$A$2:$H$2051,8,FALSE)</f>
        <v>https://aves.co.za/</v>
      </c>
      <c r="C985" s="158" t="s">
        <v>17650</v>
      </c>
      <c r="D985" s="158" t="s">
        <v>5</v>
      </c>
      <c r="E985" s="158" t="s">
        <v>9</v>
      </c>
      <c r="F985" s="101"/>
      <c r="G985" s="159"/>
      <c r="H985" s="161"/>
      <c r="I985" s="161"/>
    </row>
    <row r="986" ht="15.0" customHeight="1">
      <c r="A986" s="101" t="s">
        <v>1778</v>
      </c>
      <c r="B986" s="96" t="str">
        <f>VLOOKUP(A986,company_data!$A$2:$H$2051,8,FALSE)</f>
        <v>https://aves.co.za/</v>
      </c>
      <c r="C986" s="158" t="s">
        <v>17651</v>
      </c>
      <c r="D986" s="158" t="s">
        <v>5</v>
      </c>
      <c r="E986" s="158" t="s">
        <v>17652</v>
      </c>
      <c r="F986" s="101"/>
      <c r="G986" s="159"/>
      <c r="H986" s="161" t="s">
        <v>17653</v>
      </c>
      <c r="I986" s="161"/>
    </row>
    <row r="987" ht="15.0" customHeight="1">
      <c r="A987" s="101" t="s">
        <v>1778</v>
      </c>
      <c r="B987" s="96" t="str">
        <f>VLOOKUP(A987,company_data!$A$2:$H$2051,8,FALSE)</f>
        <v>https://aves.co.za/</v>
      </c>
      <c r="C987" s="158" t="s">
        <v>17654</v>
      </c>
      <c r="D987" s="158" t="s">
        <v>5</v>
      </c>
      <c r="E987" s="158" t="s">
        <v>16160</v>
      </c>
      <c r="F987" s="101"/>
      <c r="G987" s="159"/>
      <c r="H987" s="161"/>
      <c r="I987" s="161"/>
    </row>
    <row r="988" ht="15.0" customHeight="1">
      <c r="A988" s="101" t="s">
        <v>1778</v>
      </c>
      <c r="B988" s="96" t="str">
        <f>VLOOKUP(A988,company_data!$A$2:$H$2051,8,FALSE)</f>
        <v>https://aves.co.za/</v>
      </c>
      <c r="C988" s="158" t="s">
        <v>17655</v>
      </c>
      <c r="D988" s="158" t="s">
        <v>5</v>
      </c>
      <c r="E988" s="158" t="s">
        <v>16091</v>
      </c>
      <c r="F988" s="101"/>
      <c r="G988" s="159"/>
      <c r="H988" s="161"/>
      <c r="I988" s="161"/>
    </row>
    <row r="989" ht="15.0" customHeight="1">
      <c r="A989" s="101" t="s">
        <v>1778</v>
      </c>
      <c r="B989" s="96" t="str">
        <f>VLOOKUP(A989,company_data!$A$2:$H$2051,8,FALSE)</f>
        <v>https://aves.co.za/</v>
      </c>
      <c r="C989" s="158" t="s">
        <v>17656</v>
      </c>
      <c r="D989" s="158" t="s">
        <v>5</v>
      </c>
      <c r="E989" s="158" t="s">
        <v>15850</v>
      </c>
      <c r="F989" s="101"/>
      <c r="G989" s="159"/>
      <c r="H989" s="161"/>
      <c r="I989" s="161"/>
    </row>
    <row r="990" ht="15.0" customHeight="1">
      <c r="A990" s="101" t="s">
        <v>1778</v>
      </c>
      <c r="B990" s="96" t="str">
        <f>VLOOKUP(A990,company_data!$A$2:$H$2051,8,FALSE)</f>
        <v>https://aves.co.za/</v>
      </c>
      <c r="C990" s="158" t="s">
        <v>17657</v>
      </c>
      <c r="D990" s="158" t="s">
        <v>5</v>
      </c>
      <c r="E990" s="158" t="s">
        <v>17658</v>
      </c>
      <c r="F990" s="101"/>
      <c r="G990" s="159"/>
      <c r="H990" s="161" t="s">
        <v>17659</v>
      </c>
      <c r="I990" s="161"/>
    </row>
    <row r="991" ht="15.0" customHeight="1">
      <c r="A991" s="101" t="s">
        <v>1778</v>
      </c>
      <c r="B991" s="96" t="str">
        <f>VLOOKUP(A991,company_data!$A$2:$H$2051,8,FALSE)</f>
        <v>https://aves.co.za/</v>
      </c>
      <c r="C991" s="158" t="s">
        <v>17660</v>
      </c>
      <c r="D991" s="158" t="s">
        <v>5</v>
      </c>
      <c r="E991" s="158" t="s">
        <v>17661</v>
      </c>
      <c r="F991" s="101"/>
      <c r="G991" s="159"/>
      <c r="H991" s="161"/>
      <c r="I991" s="161"/>
    </row>
    <row r="992" ht="15.0" customHeight="1">
      <c r="A992" s="101" t="s">
        <v>1778</v>
      </c>
      <c r="B992" s="96" t="str">
        <f>VLOOKUP(A992,company_data!$A$2:$H$2051,8,FALSE)</f>
        <v>https://aves.co.za/</v>
      </c>
      <c r="C992" s="158" t="s">
        <v>17662</v>
      </c>
      <c r="D992" s="158" t="s">
        <v>5</v>
      </c>
      <c r="E992" s="158" t="s">
        <v>15897</v>
      </c>
      <c r="F992" s="101"/>
      <c r="G992" s="159"/>
      <c r="H992" s="161"/>
      <c r="I992" s="161"/>
    </row>
    <row r="993" ht="15.0" customHeight="1">
      <c r="A993" s="101" t="s">
        <v>1778</v>
      </c>
      <c r="B993" s="96" t="str">
        <f>VLOOKUP(A993,company_data!$A$2:$H$2051,8,FALSE)</f>
        <v>https://aves.co.za/</v>
      </c>
      <c r="C993" s="158" t="s">
        <v>17663</v>
      </c>
      <c r="D993" s="158" t="s">
        <v>5</v>
      </c>
      <c r="E993" s="158" t="s">
        <v>17359</v>
      </c>
      <c r="F993" s="101"/>
      <c r="G993" s="159"/>
      <c r="H993" s="161" t="s">
        <v>17664</v>
      </c>
      <c r="I993" s="161"/>
    </row>
    <row r="994" ht="15.0" customHeight="1">
      <c r="A994" s="101" t="s">
        <v>1778</v>
      </c>
      <c r="B994" s="96" t="str">
        <f>VLOOKUP(A994,company_data!$A$2:$H$2051,8,FALSE)</f>
        <v>https://aves.co.za/</v>
      </c>
      <c r="C994" s="158" t="s">
        <v>17665</v>
      </c>
      <c r="D994" s="158" t="s">
        <v>5</v>
      </c>
      <c r="E994" s="158" t="s">
        <v>15856</v>
      </c>
      <c r="F994" s="101"/>
      <c r="G994" s="159"/>
      <c r="H994" s="161"/>
      <c r="I994" s="161"/>
    </row>
    <row r="995" ht="15.0" customHeight="1">
      <c r="A995" s="101" t="s">
        <v>1778</v>
      </c>
      <c r="B995" s="96" t="str">
        <f>VLOOKUP(A995,company_data!$A$2:$H$2051,8,FALSE)</f>
        <v>https://aves.co.za/</v>
      </c>
      <c r="C995" s="158" t="s">
        <v>17666</v>
      </c>
      <c r="D995" s="158" t="s">
        <v>5</v>
      </c>
      <c r="E995" s="158" t="s">
        <v>17667</v>
      </c>
      <c r="F995" s="101"/>
      <c r="G995" s="159"/>
      <c r="H995" s="161"/>
      <c r="I995" s="161"/>
    </row>
    <row r="996" ht="15.0" customHeight="1">
      <c r="A996" s="101" t="s">
        <v>1778</v>
      </c>
      <c r="B996" s="96" t="str">
        <f>VLOOKUP(A996,company_data!$A$2:$H$2051,8,FALSE)</f>
        <v>https://aves.co.za/</v>
      </c>
      <c r="C996" s="158" t="s">
        <v>17668</v>
      </c>
      <c r="D996" s="158" t="s">
        <v>5</v>
      </c>
      <c r="E996" s="158" t="s">
        <v>11</v>
      </c>
      <c r="F996" s="101"/>
      <c r="G996" s="159"/>
      <c r="H996" s="161"/>
      <c r="I996" s="161"/>
    </row>
    <row r="997" ht="15.0" customHeight="1">
      <c r="A997" s="101" t="s">
        <v>1778</v>
      </c>
      <c r="B997" s="96" t="str">
        <f>VLOOKUP(A997,company_data!$A$2:$H$2051,8,FALSE)</f>
        <v>https://aves.co.za/</v>
      </c>
      <c r="C997" s="158" t="s">
        <v>17669</v>
      </c>
      <c r="D997" s="158" t="s">
        <v>5</v>
      </c>
      <c r="E997" s="157"/>
      <c r="F997" s="101"/>
      <c r="G997" s="159"/>
      <c r="H997" s="161"/>
      <c r="I997" s="161"/>
    </row>
    <row r="998" ht="15.0" customHeight="1">
      <c r="A998" s="101" t="s">
        <v>1778</v>
      </c>
      <c r="B998" s="96" t="str">
        <f>VLOOKUP(A998,company_data!$A$2:$H$2051,8,FALSE)</f>
        <v>https://aves.co.za/</v>
      </c>
      <c r="C998" s="158" t="s">
        <v>17670</v>
      </c>
      <c r="D998" s="158" t="s">
        <v>5</v>
      </c>
      <c r="E998" s="157"/>
      <c r="F998" s="101"/>
      <c r="G998" s="159"/>
      <c r="H998" s="161"/>
      <c r="I998" s="161"/>
    </row>
    <row r="999" ht="15.0" customHeight="1">
      <c r="A999" s="101" t="s">
        <v>1778</v>
      </c>
      <c r="B999" s="96" t="str">
        <f>VLOOKUP(A999,company_data!$A$2:$H$2051,8,FALSE)</f>
        <v>https://aves.co.za/</v>
      </c>
      <c r="C999" s="158" t="s">
        <v>17671</v>
      </c>
      <c r="D999" s="158" t="s">
        <v>5</v>
      </c>
      <c r="E999" s="157"/>
      <c r="F999" s="101"/>
      <c r="G999" s="159"/>
      <c r="H999" s="161"/>
      <c r="I999" s="161"/>
    </row>
    <row r="1000" ht="15.0" customHeight="1">
      <c r="A1000" s="101" t="s">
        <v>1801</v>
      </c>
      <c r="B1000" s="96" t="str">
        <f>VLOOKUP(A1000,company_data!$A$2:$H$2051,8,FALSE)</f>
        <v>https://www.avg.com/</v>
      </c>
      <c r="C1000" s="157" t="s">
        <v>17672</v>
      </c>
      <c r="D1000" s="157" t="s">
        <v>9</v>
      </c>
      <c r="E1000" s="157" t="s">
        <v>16110</v>
      </c>
      <c r="F1000" s="101" t="s">
        <v>16111</v>
      </c>
      <c r="G1000" s="159"/>
      <c r="H1000" s="161" t="s">
        <v>17673</v>
      </c>
      <c r="I1000" s="161"/>
    </row>
    <row r="1001" ht="15.0" customHeight="1">
      <c r="A1001" s="101" t="s">
        <v>1801</v>
      </c>
      <c r="B1001" s="96" t="str">
        <f>VLOOKUP(A1001,company_data!$A$2:$H$2051,8,FALSE)</f>
        <v>https://www.avg.com/</v>
      </c>
      <c r="C1001" s="157" t="s">
        <v>17674</v>
      </c>
      <c r="D1001" s="157" t="s">
        <v>9</v>
      </c>
      <c r="E1001" s="157" t="s">
        <v>16110</v>
      </c>
      <c r="F1001" s="101" t="s">
        <v>16111</v>
      </c>
      <c r="G1001" s="159"/>
      <c r="H1001" s="161" t="s">
        <v>17675</v>
      </c>
      <c r="I1001" s="161"/>
    </row>
    <row r="1002" ht="15.0" customHeight="1">
      <c r="A1002" s="101" t="s">
        <v>1801</v>
      </c>
      <c r="B1002" s="96" t="str">
        <f>VLOOKUP(A1002,company_data!$A$2:$H$2051,8,FALSE)</f>
        <v>https://www.avg.com/</v>
      </c>
      <c r="C1002" s="157" t="s">
        <v>17676</v>
      </c>
      <c r="D1002" s="157" t="s">
        <v>9</v>
      </c>
      <c r="E1002" s="157" t="s">
        <v>16110</v>
      </c>
      <c r="F1002" s="101" t="s">
        <v>16368</v>
      </c>
      <c r="G1002" s="159"/>
      <c r="H1002" s="161" t="s">
        <v>17677</v>
      </c>
      <c r="I1002" s="161"/>
    </row>
    <row r="1003" ht="15.0" customHeight="1">
      <c r="A1003" s="101" t="s">
        <v>1801</v>
      </c>
      <c r="B1003" s="96" t="str">
        <f>VLOOKUP(A1003,company_data!$A$2:$H$2051,8,FALSE)</f>
        <v>https://www.avg.com/</v>
      </c>
      <c r="C1003" s="157" t="s">
        <v>17678</v>
      </c>
      <c r="D1003" s="157" t="s">
        <v>9</v>
      </c>
      <c r="E1003" s="157" t="s">
        <v>16110</v>
      </c>
      <c r="F1003" s="101" t="s">
        <v>16111</v>
      </c>
      <c r="G1003" s="159"/>
      <c r="H1003" s="161" t="s">
        <v>17679</v>
      </c>
      <c r="I1003" s="161"/>
    </row>
    <row r="1004" ht="15.0" customHeight="1">
      <c r="A1004" s="101" t="s">
        <v>1801</v>
      </c>
      <c r="B1004" s="96" t="str">
        <f>VLOOKUP(A1004,company_data!$A$2:$H$2051,8,FALSE)</f>
        <v>https://www.avg.com/</v>
      </c>
      <c r="C1004" s="157" t="s">
        <v>17680</v>
      </c>
      <c r="D1004" s="157" t="s">
        <v>9</v>
      </c>
      <c r="E1004" s="157" t="s">
        <v>16110</v>
      </c>
      <c r="F1004" s="101" t="s">
        <v>16111</v>
      </c>
      <c r="G1004" s="159"/>
      <c r="H1004" s="161" t="s">
        <v>17681</v>
      </c>
      <c r="I1004" s="161"/>
    </row>
    <row r="1005" ht="15.0" customHeight="1">
      <c r="A1005" s="101" t="s">
        <v>1801</v>
      </c>
      <c r="B1005" s="96" t="str">
        <f>VLOOKUP(A1005,company_data!$A$2:$H$2051,8,FALSE)</f>
        <v>https://www.avg.com/</v>
      </c>
      <c r="C1005" s="157" t="s">
        <v>17682</v>
      </c>
      <c r="D1005" s="157" t="s">
        <v>9</v>
      </c>
      <c r="E1005" s="157" t="s">
        <v>16772</v>
      </c>
      <c r="F1005" s="101"/>
      <c r="G1005" s="159"/>
      <c r="H1005" s="161" t="s">
        <v>17683</v>
      </c>
      <c r="I1005" s="161"/>
    </row>
    <row r="1006" ht="15.0" customHeight="1">
      <c r="A1006" s="101" t="s">
        <v>1801</v>
      </c>
      <c r="B1006" s="96" t="str">
        <f>VLOOKUP(A1006,company_data!$A$2:$H$2051,8,FALSE)</f>
        <v>https://www.avg.com/</v>
      </c>
      <c r="C1006" s="157" t="s">
        <v>17684</v>
      </c>
      <c r="D1006" s="158" t="s">
        <v>9</v>
      </c>
      <c r="E1006" s="97" t="s">
        <v>17685</v>
      </c>
      <c r="F1006" s="97"/>
      <c r="G1006" s="159"/>
      <c r="H1006" s="161" t="s">
        <v>17686</v>
      </c>
      <c r="I1006" s="161"/>
    </row>
    <row r="1007" ht="15.0" customHeight="1">
      <c r="A1007" s="101" t="s">
        <v>1809</v>
      </c>
      <c r="B1007" s="96" t="str">
        <f>VLOOKUP(A1007,company_data!$A$2:$H$2051,8,FALSE)</f>
        <v>https://www.avira.com/</v>
      </c>
      <c r="C1007" s="158" t="s">
        <v>17687</v>
      </c>
      <c r="D1007" s="158" t="s">
        <v>9</v>
      </c>
      <c r="E1007" s="158" t="s">
        <v>17688</v>
      </c>
      <c r="F1007" s="97" t="s">
        <v>33</v>
      </c>
      <c r="G1007" s="159"/>
      <c r="H1007" s="161"/>
      <c r="I1007" s="161"/>
    </row>
    <row r="1008" ht="15.0" customHeight="1">
      <c r="A1008" s="101" t="s">
        <v>1809</v>
      </c>
      <c r="B1008" s="96" t="str">
        <f>VLOOKUP(A1008,company_data!$A$2:$H$2051,8,FALSE)</f>
        <v>https://www.avira.com/</v>
      </c>
      <c r="C1008" s="158" t="s">
        <v>17689</v>
      </c>
      <c r="D1008" s="158" t="s">
        <v>9</v>
      </c>
      <c r="E1008" s="157" t="s">
        <v>16110</v>
      </c>
      <c r="F1008" s="101" t="s">
        <v>17690</v>
      </c>
      <c r="G1008" s="159"/>
      <c r="H1008" s="161" t="s">
        <v>17691</v>
      </c>
      <c r="I1008" s="161"/>
    </row>
    <row r="1009" ht="15.0" customHeight="1">
      <c r="A1009" s="101" t="s">
        <v>1809</v>
      </c>
      <c r="B1009" s="96" t="str">
        <f>VLOOKUP(A1009,company_data!$A$2:$H$2051,8,FALSE)</f>
        <v>https://www.avira.com/</v>
      </c>
      <c r="C1009" s="158" t="s">
        <v>17692</v>
      </c>
      <c r="D1009" s="158" t="s">
        <v>9</v>
      </c>
      <c r="E1009" s="158" t="s">
        <v>16361</v>
      </c>
      <c r="F1009" s="97" t="s">
        <v>6</v>
      </c>
      <c r="G1009" s="159"/>
      <c r="H1009" s="161" t="s">
        <v>17693</v>
      </c>
      <c r="I1009" s="161"/>
    </row>
    <row r="1010" ht="15.0" customHeight="1">
      <c r="A1010" s="101" t="s">
        <v>1809</v>
      </c>
      <c r="B1010" s="96" t="str">
        <f>VLOOKUP(A1010,company_data!$A$2:$H$2051,8,FALSE)</f>
        <v>https://www.avira.com/</v>
      </c>
      <c r="C1010" s="158" t="s">
        <v>17694</v>
      </c>
      <c r="D1010" s="158" t="s">
        <v>9</v>
      </c>
      <c r="E1010" s="158" t="s">
        <v>16361</v>
      </c>
      <c r="F1010" s="97" t="s">
        <v>6</v>
      </c>
      <c r="G1010" s="159"/>
      <c r="H1010" s="161" t="s">
        <v>17695</v>
      </c>
      <c r="I1010" s="161"/>
    </row>
    <row r="1011" ht="15.0" customHeight="1">
      <c r="A1011" s="101" t="s">
        <v>1809</v>
      </c>
      <c r="B1011" s="96" t="str">
        <f>VLOOKUP(A1011,company_data!$A$2:$H$2051,8,FALSE)</f>
        <v>https://www.avira.com/</v>
      </c>
      <c r="C1011" s="158" t="s">
        <v>17696</v>
      </c>
      <c r="D1011" s="158" t="s">
        <v>9</v>
      </c>
      <c r="E1011" s="158" t="s">
        <v>16361</v>
      </c>
      <c r="F1011" s="101"/>
      <c r="G1011" s="159"/>
      <c r="H1011" s="161"/>
      <c r="I1011" s="161"/>
    </row>
    <row r="1012" ht="15.0" customHeight="1">
      <c r="A1012" s="101" t="s">
        <v>1809</v>
      </c>
      <c r="B1012" s="96" t="str">
        <f>VLOOKUP(A1012,company_data!$A$2:$H$2051,8,FALSE)</f>
        <v>https://www.avira.com/</v>
      </c>
      <c r="C1012" s="158" t="s">
        <v>17697</v>
      </c>
      <c r="D1012" s="158" t="s">
        <v>9</v>
      </c>
      <c r="E1012" s="158" t="s">
        <v>17697</v>
      </c>
      <c r="F1012" s="101"/>
      <c r="G1012" s="159"/>
      <c r="H1012" s="161"/>
      <c r="I1012" s="161"/>
    </row>
    <row r="1013" ht="15.0" customHeight="1">
      <c r="A1013" s="101" t="s">
        <v>1809</v>
      </c>
      <c r="B1013" s="96" t="str">
        <f>VLOOKUP(A1013,company_data!$A$2:$H$2051,8,FALSE)</f>
        <v>https://www.avira.com/</v>
      </c>
      <c r="C1013" s="158" t="s">
        <v>17698</v>
      </c>
      <c r="D1013" s="158" t="s">
        <v>57</v>
      </c>
      <c r="E1013" s="158" t="s">
        <v>17698</v>
      </c>
      <c r="F1013" s="101"/>
      <c r="G1013" s="159"/>
      <c r="H1013" s="161"/>
      <c r="I1013" s="161"/>
    </row>
    <row r="1014" ht="15.0" customHeight="1">
      <c r="A1014" s="101" t="s">
        <v>1809</v>
      </c>
      <c r="B1014" s="96" t="str">
        <f>VLOOKUP(A1014,company_data!$A$2:$H$2051,8,FALSE)</f>
        <v>https://www.avira.com/</v>
      </c>
      <c r="C1014" s="158" t="s">
        <v>17699</v>
      </c>
      <c r="D1014" s="158" t="s">
        <v>10</v>
      </c>
      <c r="E1014" s="158" t="s">
        <v>16620</v>
      </c>
      <c r="F1014" s="101"/>
      <c r="G1014" s="159"/>
      <c r="H1014" s="161" t="s">
        <v>17700</v>
      </c>
      <c r="I1014" s="161"/>
    </row>
    <row r="1015" ht="15.0" customHeight="1">
      <c r="A1015" s="101" t="s">
        <v>1809</v>
      </c>
      <c r="B1015" s="96" t="str">
        <f>VLOOKUP(A1015,company_data!$A$2:$H$2051,8,FALSE)</f>
        <v>https://www.avira.com/</v>
      </c>
      <c r="C1015" s="158" t="s">
        <v>17701</v>
      </c>
      <c r="D1015" s="158" t="s">
        <v>12</v>
      </c>
      <c r="E1015" s="158"/>
      <c r="F1015" s="101"/>
      <c r="G1015" s="159"/>
      <c r="H1015" s="161"/>
      <c r="I1015" s="161"/>
    </row>
    <row r="1016" ht="15.0" customHeight="1">
      <c r="A1016" s="101" t="s">
        <v>1809</v>
      </c>
      <c r="B1016" s="96" t="str">
        <f>VLOOKUP(A1016,company_data!$A$2:$H$2051,8,FALSE)</f>
        <v>https://www.avira.com/</v>
      </c>
      <c r="C1016" s="158" t="s">
        <v>15840</v>
      </c>
      <c r="D1016" s="158" t="s">
        <v>6</v>
      </c>
      <c r="E1016" s="158"/>
      <c r="F1016" s="101"/>
      <c r="G1016" s="159"/>
      <c r="H1016" s="161"/>
      <c r="I1016" s="161"/>
    </row>
    <row r="1017" ht="15.0" customHeight="1">
      <c r="A1017" s="101" t="s">
        <v>1809</v>
      </c>
      <c r="B1017" s="96" t="str">
        <f>VLOOKUP(A1017,company_data!$A$2:$H$2051,8,FALSE)</f>
        <v>https://www.avira.com/</v>
      </c>
      <c r="C1017" s="158" t="s">
        <v>17702</v>
      </c>
      <c r="D1017" s="158" t="s">
        <v>33</v>
      </c>
      <c r="E1017" s="158"/>
      <c r="F1017" s="101"/>
      <c r="G1017" s="159"/>
      <c r="H1017" s="161"/>
      <c r="I1017" s="161"/>
    </row>
    <row r="1018" ht="15.0" customHeight="1">
      <c r="A1018" s="101" t="s">
        <v>1261</v>
      </c>
      <c r="B1018" s="96" t="str">
        <f>VLOOKUP(A1018,company_data!$A$2:$H$2051,8,FALSE)</f>
        <v>https://awakesecurity.com/</v>
      </c>
      <c r="C1018" s="158" t="s">
        <v>17703</v>
      </c>
      <c r="D1018" s="158" t="s">
        <v>30</v>
      </c>
      <c r="E1018" s="97" t="s">
        <v>16091</v>
      </c>
      <c r="F1018" s="97"/>
      <c r="G1018" s="159"/>
      <c r="H1018" s="161" t="s">
        <v>17704</v>
      </c>
      <c r="I1018" s="161"/>
    </row>
    <row r="1019" ht="15.0" customHeight="1">
      <c r="A1019" s="101" t="s">
        <v>1828</v>
      </c>
      <c r="B1019" s="96" t="str">
        <f>VLOOKUP(A1019,company_data!$A$2:$H$2051,8,FALSE)</f>
        <v>https://www.awarehq.com/</v>
      </c>
      <c r="C1019" s="158" t="s">
        <v>17705</v>
      </c>
      <c r="D1019" s="158" t="s">
        <v>14</v>
      </c>
      <c r="E1019" s="158" t="s">
        <v>16856</v>
      </c>
      <c r="F1019" s="101"/>
      <c r="G1019" s="159"/>
      <c r="H1019" s="161" t="s">
        <v>17706</v>
      </c>
      <c r="I1019" s="161"/>
    </row>
    <row r="1020" ht="15.0" customHeight="1">
      <c r="A1020" s="101" t="s">
        <v>1839</v>
      </c>
      <c r="B1020" s="96" t="str">
        <f>VLOOKUP(A1020,company_data!$A$2:$H$2051,8,FALSE)</f>
        <v>https://www.awarego.com/</v>
      </c>
      <c r="C1020" s="158" t="s">
        <v>17707</v>
      </c>
      <c r="D1020" s="158" t="s">
        <v>11</v>
      </c>
      <c r="E1020" s="158" t="s">
        <v>17708</v>
      </c>
      <c r="F1020" s="101"/>
      <c r="G1020" s="159"/>
      <c r="H1020" s="161"/>
      <c r="I1020" s="161"/>
    </row>
    <row r="1021" ht="15.0" customHeight="1">
      <c r="A1021" s="101" t="s">
        <v>1839</v>
      </c>
      <c r="B1021" s="96" t="str">
        <f>VLOOKUP(A1021,company_data!$A$2:$H$2051,8,FALSE)</f>
        <v>https://www.awarego.com/</v>
      </c>
      <c r="C1021" s="158" t="s">
        <v>17709</v>
      </c>
      <c r="D1021" s="158" t="s">
        <v>11</v>
      </c>
      <c r="E1021" s="158"/>
      <c r="F1021" s="101"/>
      <c r="G1021" s="159"/>
      <c r="H1021" s="161" t="s">
        <v>17710</v>
      </c>
      <c r="I1021" s="161"/>
    </row>
    <row r="1022" ht="15.0" customHeight="1">
      <c r="A1022" s="97" t="s">
        <v>1433</v>
      </c>
      <c r="B1022" s="96" t="str">
        <f>VLOOKUP(A1022,company_data!$A$2:$H$2051,8,FALSE)</f>
        <v>https://www.axa.com/</v>
      </c>
      <c r="C1022" s="158" t="s">
        <v>16422</v>
      </c>
      <c r="D1022" s="158" t="s">
        <v>5</v>
      </c>
      <c r="E1022" s="158" t="s">
        <v>16421</v>
      </c>
      <c r="F1022" s="97" t="s">
        <v>16422</v>
      </c>
      <c r="G1022" s="159"/>
      <c r="H1022" s="161"/>
      <c r="I1022" s="161"/>
    </row>
    <row r="1023" ht="15.0" customHeight="1">
      <c r="A1023" s="101" t="s">
        <v>1851</v>
      </c>
      <c r="B1023" s="96" t="str">
        <f>VLOOKUP(A1023,company_data!$A$2:$H$2051,8,FALSE)</f>
        <v>https://www.axiomatics.com/</v>
      </c>
      <c r="C1023" s="157" t="s">
        <v>17711</v>
      </c>
      <c r="D1023" s="158" t="s">
        <v>6</v>
      </c>
      <c r="E1023" s="158" t="s">
        <v>17712</v>
      </c>
      <c r="F1023" s="101"/>
      <c r="G1023" s="159"/>
      <c r="H1023" s="161" t="s">
        <v>17713</v>
      </c>
      <c r="I1023" s="161"/>
    </row>
    <row r="1024" ht="15.0" customHeight="1">
      <c r="A1024" s="101" t="s">
        <v>1851</v>
      </c>
      <c r="B1024" s="96" t="str">
        <f>VLOOKUP(A1024,company_data!$A$2:$H$2051,8,FALSE)</f>
        <v>https://www.axiomatics.com/</v>
      </c>
      <c r="C1024" s="157" t="s">
        <v>17714</v>
      </c>
      <c r="D1024" s="158" t="s">
        <v>12</v>
      </c>
      <c r="E1024" s="158"/>
      <c r="F1024" s="101"/>
      <c r="G1024" s="159"/>
      <c r="H1024" s="161" t="s">
        <v>17715</v>
      </c>
      <c r="I1024" s="161"/>
    </row>
    <row r="1025" ht="15.0" customHeight="1">
      <c r="A1025" s="101" t="s">
        <v>1851</v>
      </c>
      <c r="B1025" s="96" t="str">
        <f>VLOOKUP(A1025,company_data!$A$2:$H$2051,8,FALSE)</f>
        <v>https://www.axiomatics.com/</v>
      </c>
      <c r="C1025" s="157" t="s">
        <v>17716</v>
      </c>
      <c r="D1025" s="158" t="s">
        <v>6</v>
      </c>
      <c r="E1025" s="158"/>
      <c r="F1025" s="101"/>
      <c r="G1025" s="159"/>
      <c r="H1025" s="161" t="s">
        <v>17717</v>
      </c>
      <c r="I1025" s="161"/>
    </row>
    <row r="1026" ht="15.0" customHeight="1">
      <c r="A1026" s="101" t="s">
        <v>1863</v>
      </c>
      <c r="B1026" s="96" t="str">
        <f>VLOOKUP(A1026,company_data!$A$2:$H$2051,8,FALSE)</f>
        <v>https://www.axonius.com//
</v>
      </c>
      <c r="C1026" s="158" t="s">
        <v>1863</v>
      </c>
      <c r="D1026" s="158" t="s">
        <v>39</v>
      </c>
      <c r="E1026" s="158" t="s">
        <v>17718</v>
      </c>
      <c r="F1026" s="101"/>
      <c r="G1026" s="159"/>
      <c r="H1026" s="161" t="s">
        <v>17719</v>
      </c>
      <c r="I1026" s="161"/>
    </row>
    <row r="1027" ht="15.0" customHeight="1">
      <c r="A1027" s="101" t="s">
        <v>1452</v>
      </c>
      <c r="B1027" s="96" t="str">
        <f>VLOOKUP(A1027,company_data!$A$2:$H$2051,8,FALSE)</f>
        <v>www.axway.com</v>
      </c>
      <c r="C1027" s="157" t="s">
        <v>17720</v>
      </c>
      <c r="D1027" s="158" t="s">
        <v>8</v>
      </c>
      <c r="E1027" s="158" t="s">
        <v>17721</v>
      </c>
      <c r="F1027" s="97" t="s">
        <v>15915</v>
      </c>
      <c r="G1027" s="159"/>
      <c r="H1027" s="161" t="s">
        <v>17722</v>
      </c>
      <c r="I1027" s="168"/>
    </row>
    <row r="1028" ht="15.0" customHeight="1">
      <c r="A1028" s="101" t="s">
        <v>1452</v>
      </c>
      <c r="B1028" s="96" t="str">
        <f>VLOOKUP(A1028,company_data!$A$2:$H$2051,8,FALSE)</f>
        <v>www.axway.com</v>
      </c>
      <c r="C1028" s="157" t="s">
        <v>17723</v>
      </c>
      <c r="D1028" s="158" t="s">
        <v>21</v>
      </c>
      <c r="E1028" s="158" t="s">
        <v>17724</v>
      </c>
      <c r="F1028" s="101"/>
      <c r="G1028" s="159"/>
      <c r="H1028" s="161" t="s">
        <v>17725</v>
      </c>
      <c r="I1028" s="168"/>
    </row>
    <row r="1029" ht="15.0" customHeight="1">
      <c r="A1029" s="101" t="s">
        <v>1452</v>
      </c>
      <c r="B1029" s="96" t="str">
        <f>VLOOKUP(A1029,company_data!$A$2:$H$2051,8,FALSE)</f>
        <v>www.axway.com</v>
      </c>
      <c r="C1029" s="158" t="s">
        <v>17726</v>
      </c>
      <c r="D1029" s="158" t="s">
        <v>6</v>
      </c>
      <c r="E1029" s="158" t="s">
        <v>17727</v>
      </c>
      <c r="F1029" s="101"/>
      <c r="G1029" s="159"/>
      <c r="H1029" s="161"/>
      <c r="I1029" s="168"/>
    </row>
    <row r="1030" ht="15.0" customHeight="1">
      <c r="A1030" s="101" t="s">
        <v>1452</v>
      </c>
      <c r="B1030" s="96" t="str">
        <f>VLOOKUP(A1030,company_data!$A$2:$H$2051,8,FALSE)</f>
        <v>www.axway.com</v>
      </c>
      <c r="C1030" s="157" t="s">
        <v>17728</v>
      </c>
      <c r="D1030" s="158" t="s">
        <v>19</v>
      </c>
      <c r="E1030" s="158"/>
      <c r="F1030" s="101"/>
      <c r="G1030" s="159"/>
      <c r="H1030" s="161" t="s">
        <v>17729</v>
      </c>
      <c r="I1030" s="168"/>
    </row>
    <row r="1031" ht="15.0" customHeight="1">
      <c r="A1031" s="101" t="s">
        <v>1452</v>
      </c>
      <c r="B1031" s="96" t="str">
        <f>VLOOKUP(A1031,company_data!$A$2:$H$2051,8,FALSE)</f>
        <v>www.axway.com</v>
      </c>
      <c r="C1031" s="158" t="s">
        <v>17730</v>
      </c>
      <c r="D1031" s="158" t="s">
        <v>9</v>
      </c>
      <c r="E1031" s="158"/>
      <c r="F1031" s="101"/>
      <c r="G1031" s="159"/>
      <c r="H1031" s="161" t="s">
        <v>17731</v>
      </c>
      <c r="I1031" s="168"/>
    </row>
    <row r="1032" ht="15.0" customHeight="1">
      <c r="A1032" s="101" t="s">
        <v>1452</v>
      </c>
      <c r="B1032" s="96" t="str">
        <f>VLOOKUP(A1032,company_data!$A$2:$H$2051,8,FALSE)</f>
        <v>www.axway.com</v>
      </c>
      <c r="C1032" s="157" t="s">
        <v>17732</v>
      </c>
      <c r="D1032" s="158" t="s">
        <v>24</v>
      </c>
      <c r="E1032" s="158"/>
      <c r="F1032" s="101"/>
      <c r="G1032" s="159"/>
      <c r="H1032" s="161" t="s">
        <v>17733</v>
      </c>
      <c r="I1032" s="168"/>
    </row>
    <row r="1033" ht="15.0" customHeight="1">
      <c r="A1033" s="101" t="s">
        <v>1872</v>
      </c>
      <c r="B1033" s="96" t="str">
        <f>VLOOKUP(A1033,company_data!$A$2:$H$2051,8,FALSE)</f>
        <v>https://www.axxumtech.com/</v>
      </c>
      <c r="C1033" s="158" t="s">
        <v>17734</v>
      </c>
      <c r="D1033" s="157" t="s">
        <v>5</v>
      </c>
      <c r="E1033" s="158" t="s">
        <v>14</v>
      </c>
      <c r="F1033" s="101"/>
      <c r="G1033" s="159"/>
      <c r="H1033" s="161" t="s">
        <v>17735</v>
      </c>
      <c r="I1033" s="168"/>
    </row>
    <row r="1034" ht="15.0" customHeight="1">
      <c r="A1034" s="101" t="s">
        <v>1872</v>
      </c>
      <c r="B1034" s="96" t="str">
        <f>VLOOKUP(A1034,company_data!$A$2:$H$2051,8,FALSE)</f>
        <v>https://www.axxumtech.com/</v>
      </c>
      <c r="C1034" s="158" t="s">
        <v>17736</v>
      </c>
      <c r="D1034" s="157" t="s">
        <v>5</v>
      </c>
      <c r="E1034" s="158" t="s">
        <v>14</v>
      </c>
      <c r="F1034" s="101"/>
      <c r="G1034" s="159"/>
      <c r="H1034" s="161"/>
      <c r="I1034" s="168"/>
    </row>
    <row r="1035" ht="15.0" customHeight="1">
      <c r="A1035" s="101" t="s">
        <v>1872</v>
      </c>
      <c r="B1035" s="96" t="str">
        <f>VLOOKUP(A1035,company_data!$A$2:$H$2051,8,FALSE)</f>
        <v>https://www.axxumtech.com/</v>
      </c>
      <c r="C1035" s="158" t="s">
        <v>17737</v>
      </c>
      <c r="D1035" s="157" t="s">
        <v>5</v>
      </c>
      <c r="E1035" s="158" t="s">
        <v>17738</v>
      </c>
      <c r="F1035" s="101"/>
      <c r="G1035" s="159"/>
      <c r="H1035" s="161" t="s">
        <v>17739</v>
      </c>
      <c r="I1035" s="168"/>
    </row>
    <row r="1036" ht="15.0" customHeight="1">
      <c r="A1036" s="101" t="s">
        <v>1872</v>
      </c>
      <c r="B1036" s="96" t="str">
        <f>VLOOKUP(A1036,company_data!$A$2:$H$2051,8,FALSE)</f>
        <v>https://www.axxumtech.com/</v>
      </c>
      <c r="C1036" s="158" t="s">
        <v>17740</v>
      </c>
      <c r="D1036" s="158" t="s">
        <v>5</v>
      </c>
      <c r="E1036" s="158" t="s">
        <v>6</v>
      </c>
      <c r="F1036" s="101"/>
      <c r="G1036" s="159"/>
      <c r="H1036" s="161"/>
      <c r="I1036" s="168"/>
    </row>
    <row r="1037" ht="15.0" customHeight="1">
      <c r="A1037" s="101" t="s">
        <v>1872</v>
      </c>
      <c r="B1037" s="96" t="str">
        <f>VLOOKUP(A1037,company_data!$A$2:$H$2051,8,FALSE)</f>
        <v>https://www.axxumtech.com/</v>
      </c>
      <c r="C1037" s="158" t="s">
        <v>17741</v>
      </c>
      <c r="D1037" s="158" t="s">
        <v>5</v>
      </c>
      <c r="E1037" s="158" t="s">
        <v>16334</v>
      </c>
      <c r="F1037" s="101"/>
      <c r="G1037" s="159"/>
      <c r="H1037" s="161"/>
      <c r="I1037" s="168"/>
    </row>
    <row r="1038" ht="15.0" customHeight="1">
      <c r="A1038" s="101" t="s">
        <v>1872</v>
      </c>
      <c r="B1038" s="96" t="str">
        <f>VLOOKUP(A1038,company_data!$A$2:$H$2051,8,FALSE)</f>
        <v>https://www.axxumtech.com/</v>
      </c>
      <c r="C1038" s="158" t="s">
        <v>17742</v>
      </c>
      <c r="D1038" s="157" t="s">
        <v>5</v>
      </c>
      <c r="E1038" s="158" t="s">
        <v>17743</v>
      </c>
      <c r="F1038" s="101"/>
      <c r="G1038" s="159"/>
      <c r="H1038" s="161"/>
      <c r="I1038" s="168"/>
    </row>
    <row r="1039" ht="15.0" customHeight="1">
      <c r="A1039" s="101" t="s">
        <v>1872</v>
      </c>
      <c r="B1039" s="96" t="str">
        <f>VLOOKUP(A1039,company_data!$A$2:$H$2051,8,FALSE)</f>
        <v>https://www.axxumtech.com/</v>
      </c>
      <c r="C1039" s="158" t="s">
        <v>16196</v>
      </c>
      <c r="D1039" s="157" t="s">
        <v>5</v>
      </c>
      <c r="E1039" s="158" t="s">
        <v>16160</v>
      </c>
      <c r="F1039" s="101"/>
      <c r="G1039" s="159"/>
      <c r="H1039" s="161"/>
      <c r="I1039" s="168"/>
    </row>
    <row r="1040" ht="15.0" customHeight="1">
      <c r="A1040" s="101" t="s">
        <v>1872</v>
      </c>
      <c r="B1040" s="96" t="str">
        <f>VLOOKUP(A1040,company_data!$A$2:$H$2051,8,FALSE)</f>
        <v>https://www.axxumtech.com/</v>
      </c>
      <c r="C1040" s="158" t="s">
        <v>17744</v>
      </c>
      <c r="D1040" s="158" t="s">
        <v>5</v>
      </c>
      <c r="E1040" s="158" t="s">
        <v>17745</v>
      </c>
      <c r="F1040" s="101"/>
      <c r="G1040" s="159"/>
      <c r="H1040" s="161"/>
      <c r="I1040" s="168"/>
    </row>
    <row r="1041" ht="15.0" customHeight="1">
      <c r="A1041" s="101" t="s">
        <v>1872</v>
      </c>
      <c r="B1041" s="96" t="str">
        <f>VLOOKUP(A1041,company_data!$A$2:$H$2051,8,FALSE)</f>
        <v>https://www.axxumtech.com/</v>
      </c>
      <c r="C1041" s="158" t="s">
        <v>17746</v>
      </c>
      <c r="D1041" s="158" t="s">
        <v>5</v>
      </c>
      <c r="E1041" s="158" t="s">
        <v>17747</v>
      </c>
      <c r="F1041" s="97" t="s">
        <v>16158</v>
      </c>
      <c r="G1041" s="159"/>
      <c r="H1041" s="161"/>
      <c r="I1041" s="168"/>
    </row>
    <row r="1042" ht="15.0" customHeight="1">
      <c r="A1042" s="101" t="s">
        <v>1872</v>
      </c>
      <c r="B1042" s="96" t="str">
        <f>VLOOKUP(A1042,company_data!$A$2:$H$2051,8,FALSE)</f>
        <v>https://www.axxumtech.com/</v>
      </c>
      <c r="C1042" s="158" t="s">
        <v>17748</v>
      </c>
      <c r="D1042" s="157" t="s">
        <v>5</v>
      </c>
      <c r="E1042" s="158" t="s">
        <v>17003</v>
      </c>
      <c r="F1042" s="101"/>
      <c r="G1042" s="159"/>
      <c r="H1042" s="161"/>
      <c r="I1042" s="168"/>
    </row>
    <row r="1043" ht="15.0" customHeight="1">
      <c r="A1043" s="101" t="s">
        <v>1872</v>
      </c>
      <c r="B1043" s="96" t="str">
        <f>VLOOKUP(A1043,company_data!$A$2:$H$2051,8,FALSE)</f>
        <v>https://www.axxumtech.com/</v>
      </c>
      <c r="C1043" s="158" t="s">
        <v>17749</v>
      </c>
      <c r="D1043" s="158" t="s">
        <v>5</v>
      </c>
      <c r="E1043" s="158" t="s">
        <v>17661</v>
      </c>
      <c r="F1043" s="101"/>
      <c r="G1043" s="159"/>
      <c r="H1043" s="161"/>
      <c r="I1043" s="168"/>
    </row>
    <row r="1044" ht="15.0" customHeight="1">
      <c r="A1044" s="101" t="s">
        <v>1872</v>
      </c>
      <c r="B1044" s="96" t="str">
        <f>VLOOKUP(A1044,company_data!$A$2:$H$2051,8,FALSE)</f>
        <v>https://www.axxumtech.com/</v>
      </c>
      <c r="C1044" s="158" t="s">
        <v>17750</v>
      </c>
      <c r="D1044" s="157" t="s">
        <v>5</v>
      </c>
      <c r="E1044" s="158" t="s">
        <v>17359</v>
      </c>
      <c r="F1044" s="101"/>
      <c r="G1044" s="159"/>
      <c r="H1044" s="161" t="s">
        <v>17751</v>
      </c>
      <c r="I1044" s="168"/>
    </row>
    <row r="1045" ht="15.0" customHeight="1">
      <c r="A1045" s="101" t="s">
        <v>1872</v>
      </c>
      <c r="B1045" s="96" t="str">
        <f>VLOOKUP(A1045,company_data!$A$2:$H$2051,8,FALSE)</f>
        <v>https://www.axxumtech.com/</v>
      </c>
      <c r="C1045" s="158" t="s">
        <v>16161</v>
      </c>
      <c r="D1045" s="157" t="s">
        <v>5</v>
      </c>
      <c r="E1045" s="158" t="s">
        <v>17297</v>
      </c>
      <c r="F1045" s="101"/>
      <c r="G1045" s="159"/>
      <c r="H1045" s="161" t="s">
        <v>17752</v>
      </c>
      <c r="I1045" s="168"/>
    </row>
    <row r="1046" ht="15.0" customHeight="1">
      <c r="A1046" s="101" t="s">
        <v>1872</v>
      </c>
      <c r="B1046" s="96" t="str">
        <f>VLOOKUP(A1046,company_data!$A$2:$H$2051,8,FALSE)</f>
        <v>https://www.axxumtech.com/</v>
      </c>
      <c r="C1046" s="158" t="s">
        <v>17299</v>
      </c>
      <c r="D1046" s="158" t="s">
        <v>5</v>
      </c>
      <c r="E1046" s="158" t="s">
        <v>17299</v>
      </c>
      <c r="F1046" s="101"/>
      <c r="G1046" s="159"/>
      <c r="H1046" s="161"/>
      <c r="I1046" s="168"/>
    </row>
    <row r="1047" ht="15.0" customHeight="1">
      <c r="A1047" s="101" t="s">
        <v>1872</v>
      </c>
      <c r="B1047" s="96" t="str">
        <f>VLOOKUP(A1047,company_data!$A$2:$H$2051,8,FALSE)</f>
        <v>https://www.axxumtech.com/</v>
      </c>
      <c r="C1047" s="158" t="s">
        <v>17199</v>
      </c>
      <c r="D1047" s="157" t="s">
        <v>5</v>
      </c>
      <c r="E1047" s="158" t="s">
        <v>17199</v>
      </c>
      <c r="F1047" s="101"/>
      <c r="G1047" s="159"/>
      <c r="H1047" s="161"/>
      <c r="I1047" s="168"/>
    </row>
    <row r="1048" ht="15.0" customHeight="1">
      <c r="A1048" s="101" t="s">
        <v>1872</v>
      </c>
      <c r="B1048" s="96" t="str">
        <f>VLOOKUP(A1048,company_data!$A$2:$H$2051,8,FALSE)</f>
        <v>https://www.axxumtech.com/</v>
      </c>
      <c r="C1048" s="158" t="s">
        <v>17753</v>
      </c>
      <c r="D1048" s="157" t="s">
        <v>5</v>
      </c>
      <c r="E1048" s="158" t="s">
        <v>17004</v>
      </c>
      <c r="F1048" s="101"/>
      <c r="G1048" s="159"/>
      <c r="H1048" s="161" t="s">
        <v>17754</v>
      </c>
      <c r="I1048" s="168"/>
    </row>
    <row r="1049" ht="15.0" customHeight="1">
      <c r="A1049" s="101" t="s">
        <v>1872</v>
      </c>
      <c r="B1049" s="96" t="str">
        <f>VLOOKUP(A1049,company_data!$A$2:$H$2051,8,FALSE)</f>
        <v>https://www.axxumtech.com/</v>
      </c>
      <c r="C1049" s="158" t="s">
        <v>17755</v>
      </c>
      <c r="D1049" s="157" t="s">
        <v>5</v>
      </c>
      <c r="E1049" s="158"/>
      <c r="F1049" s="101"/>
      <c r="G1049" s="159"/>
      <c r="H1049" s="161" t="s">
        <v>17756</v>
      </c>
      <c r="I1049" s="168"/>
    </row>
    <row r="1050" ht="15.0" customHeight="1">
      <c r="A1050" s="101" t="s">
        <v>1872</v>
      </c>
      <c r="B1050" s="96" t="str">
        <f>VLOOKUP(A1050,company_data!$A$2:$H$2051,8,FALSE)</f>
        <v>https://www.axxumtech.com/</v>
      </c>
      <c r="C1050" s="158" t="s">
        <v>17757</v>
      </c>
      <c r="D1050" s="157" t="s">
        <v>5</v>
      </c>
      <c r="E1050" s="157"/>
      <c r="F1050" s="101"/>
      <c r="G1050" s="159"/>
      <c r="H1050" s="161"/>
      <c r="I1050" s="168"/>
    </row>
    <row r="1051" ht="15.0" customHeight="1">
      <c r="A1051" s="101" t="s">
        <v>1872</v>
      </c>
      <c r="B1051" s="96" t="str">
        <f>VLOOKUP(A1051,company_data!$A$2:$H$2051,8,FALSE)</f>
        <v>https://www.axxumtech.com/</v>
      </c>
      <c r="C1051" s="158" t="s">
        <v>17758</v>
      </c>
      <c r="D1051" s="157" t="s">
        <v>5</v>
      </c>
      <c r="E1051" s="157"/>
      <c r="F1051" s="101"/>
      <c r="G1051" s="159"/>
      <c r="H1051" s="161"/>
      <c r="I1051" s="168"/>
    </row>
    <row r="1052" ht="15.0" customHeight="1">
      <c r="A1052" s="101" t="s">
        <v>1872</v>
      </c>
      <c r="B1052" s="96" t="str">
        <f>VLOOKUP(A1052,company_data!$A$2:$H$2051,8,FALSE)</f>
        <v>https://www.axxumtech.com/</v>
      </c>
      <c r="C1052" s="158" t="s">
        <v>17759</v>
      </c>
      <c r="D1052" s="158" t="s">
        <v>5</v>
      </c>
      <c r="E1052" s="157"/>
      <c r="F1052" s="101"/>
      <c r="G1052" s="159"/>
      <c r="H1052" s="161"/>
      <c r="I1052" s="168"/>
    </row>
    <row r="1053" ht="15.0" customHeight="1">
      <c r="A1053" s="101" t="s">
        <v>1872</v>
      </c>
      <c r="B1053" s="96" t="str">
        <f>VLOOKUP(A1053,company_data!$A$2:$H$2051,8,FALSE)</f>
        <v>https://www.axxumtech.com/</v>
      </c>
      <c r="C1053" s="158" t="s">
        <v>17553</v>
      </c>
      <c r="D1053" s="158" t="s">
        <v>5</v>
      </c>
      <c r="E1053" s="157"/>
      <c r="F1053" s="101"/>
      <c r="G1053" s="159"/>
      <c r="H1053" s="161"/>
      <c r="I1053" s="168"/>
    </row>
    <row r="1054" ht="15.0" customHeight="1">
      <c r="A1054" s="101" t="s">
        <v>1872</v>
      </c>
      <c r="B1054" s="96" t="str">
        <f>VLOOKUP(A1054,company_data!$A$2:$H$2051,8,FALSE)</f>
        <v>https://www.axxumtech.com/</v>
      </c>
      <c r="C1054" s="158" t="s">
        <v>17760</v>
      </c>
      <c r="D1054" s="158" t="s">
        <v>5</v>
      </c>
      <c r="E1054" s="157"/>
      <c r="F1054" s="101"/>
      <c r="G1054" s="159"/>
      <c r="H1054" s="161"/>
      <c r="I1054" s="168"/>
    </row>
    <row r="1055" ht="15.0" customHeight="1">
      <c r="A1055" s="101" t="s">
        <v>1872</v>
      </c>
      <c r="B1055" s="96" t="str">
        <f>VLOOKUP(A1055,company_data!$A$2:$H$2051,8,FALSE)</f>
        <v>https://www.axxumtech.com/</v>
      </c>
      <c r="C1055" s="158" t="s">
        <v>17761</v>
      </c>
      <c r="D1055" s="158" t="s">
        <v>5</v>
      </c>
      <c r="E1055" s="157"/>
      <c r="F1055" s="101"/>
      <c r="G1055" s="159"/>
      <c r="H1055" s="161"/>
      <c r="I1055" s="168"/>
    </row>
    <row r="1056" ht="15.0" customHeight="1">
      <c r="A1056" s="101" t="s">
        <v>1872</v>
      </c>
      <c r="B1056" s="96" t="str">
        <f>VLOOKUP(A1056,company_data!$A$2:$H$2051,8,FALSE)</f>
        <v>https://www.axxumtech.com/</v>
      </c>
      <c r="C1056" s="158" t="s">
        <v>17762</v>
      </c>
      <c r="D1056" s="158" t="s">
        <v>5</v>
      </c>
      <c r="E1056" s="157"/>
      <c r="F1056" s="101"/>
      <c r="G1056" s="159"/>
      <c r="H1056" s="161"/>
      <c r="I1056" s="168"/>
    </row>
    <row r="1057" ht="15.0" customHeight="1">
      <c r="A1057" s="101" t="s">
        <v>1547</v>
      </c>
      <c r="B1057" s="96" t="str">
        <f>VLOOKUP(A1057,company_data!$A$2:$H$2051,8,FALSE)</f>
        <v>www.baesystems.com
</v>
      </c>
      <c r="C1057" s="157" t="s">
        <v>17763</v>
      </c>
      <c r="D1057" s="158" t="s">
        <v>5</v>
      </c>
      <c r="E1057" s="157" t="s">
        <v>17764</v>
      </c>
      <c r="F1057" s="101"/>
      <c r="G1057" s="159"/>
      <c r="H1057" s="161" t="s">
        <v>17765</v>
      </c>
      <c r="I1057" s="161"/>
    </row>
    <row r="1058" ht="15.0" customHeight="1">
      <c r="A1058" s="101" t="s">
        <v>1547</v>
      </c>
      <c r="B1058" s="96" t="str">
        <f>VLOOKUP(A1058,company_data!$A$2:$H$2051,8,FALSE)</f>
        <v>www.baesystems.com
</v>
      </c>
      <c r="C1058" s="157" t="s">
        <v>17766</v>
      </c>
      <c r="D1058" s="157" t="s">
        <v>5</v>
      </c>
      <c r="E1058" s="158" t="s">
        <v>17767</v>
      </c>
      <c r="F1058" s="101"/>
      <c r="G1058" s="159"/>
      <c r="H1058" s="161" t="s">
        <v>17768</v>
      </c>
      <c r="I1058" s="161"/>
    </row>
    <row r="1059" ht="15.0" customHeight="1">
      <c r="A1059" s="101" t="s">
        <v>1547</v>
      </c>
      <c r="B1059" s="96" t="str">
        <f>VLOOKUP(A1059,company_data!$A$2:$H$2051,8,FALSE)</f>
        <v>www.baesystems.com
</v>
      </c>
      <c r="C1059" s="157" t="s">
        <v>17769</v>
      </c>
      <c r="D1059" s="157" t="s">
        <v>5</v>
      </c>
      <c r="E1059" s="158" t="s">
        <v>17769</v>
      </c>
      <c r="F1059" s="157"/>
      <c r="G1059" s="159"/>
      <c r="H1059" s="161" t="s">
        <v>17770</v>
      </c>
      <c r="I1059" s="168"/>
    </row>
    <row r="1060" ht="15.0" customHeight="1">
      <c r="A1060" s="101" t="s">
        <v>1547</v>
      </c>
      <c r="B1060" s="96" t="str">
        <f>VLOOKUP(A1060,company_data!$A$2:$H$2051,8,FALSE)</f>
        <v>www.baesystems.com
</v>
      </c>
      <c r="C1060" s="158" t="s">
        <v>17771</v>
      </c>
      <c r="D1060" s="157" t="s">
        <v>5</v>
      </c>
      <c r="E1060" s="158" t="s">
        <v>14</v>
      </c>
      <c r="F1060" s="101"/>
      <c r="G1060" s="159"/>
      <c r="H1060" s="161"/>
      <c r="I1060" s="161"/>
    </row>
    <row r="1061" ht="15.0" customHeight="1">
      <c r="A1061" s="101" t="s">
        <v>1547</v>
      </c>
      <c r="B1061" s="96" t="str">
        <f>VLOOKUP(A1061,company_data!$A$2:$H$2051,8,FALSE)</f>
        <v>www.baesystems.com
</v>
      </c>
      <c r="C1061" s="157" t="s">
        <v>17772</v>
      </c>
      <c r="D1061" s="157" t="s">
        <v>5</v>
      </c>
      <c r="E1061" s="158" t="s">
        <v>17773</v>
      </c>
      <c r="F1061" s="101"/>
      <c r="G1061" s="159"/>
      <c r="H1061" s="161" t="s">
        <v>17774</v>
      </c>
      <c r="I1061" s="161"/>
    </row>
    <row r="1062" ht="15.0" customHeight="1">
      <c r="A1062" s="101" t="s">
        <v>1547</v>
      </c>
      <c r="B1062" s="96" t="str">
        <f>VLOOKUP(A1062,company_data!$A$2:$H$2051,8,FALSE)</f>
        <v>www.baesystems.com
</v>
      </c>
      <c r="C1062" s="157" t="s">
        <v>17775</v>
      </c>
      <c r="D1062" s="158" t="s">
        <v>35</v>
      </c>
      <c r="E1062" s="158" t="s">
        <v>15934</v>
      </c>
      <c r="F1062" s="158" t="s">
        <v>15935</v>
      </c>
      <c r="G1062" s="159"/>
      <c r="H1062" s="161" t="s">
        <v>17776</v>
      </c>
      <c r="I1062" s="161"/>
    </row>
    <row r="1063" ht="15.0" customHeight="1">
      <c r="A1063" s="101" t="s">
        <v>1547</v>
      </c>
      <c r="B1063" s="96" t="str">
        <f>VLOOKUP(A1063,company_data!$A$2:$H$2051,8,FALSE)</f>
        <v>www.baesystems.com
</v>
      </c>
      <c r="C1063" s="157" t="s">
        <v>17777</v>
      </c>
      <c r="D1063" s="158" t="s">
        <v>51</v>
      </c>
      <c r="E1063" s="158" t="s">
        <v>17778</v>
      </c>
      <c r="F1063" s="101"/>
      <c r="G1063" s="159"/>
      <c r="H1063" s="161" t="s">
        <v>17779</v>
      </c>
      <c r="I1063" s="161"/>
    </row>
    <row r="1064" ht="15.0" customHeight="1">
      <c r="A1064" s="101" t="s">
        <v>1547</v>
      </c>
      <c r="B1064" s="96" t="str">
        <f>VLOOKUP(A1064,company_data!$A$2:$H$2051,8,FALSE)</f>
        <v>www.baesystems.com
</v>
      </c>
      <c r="C1064" s="157" t="s">
        <v>15917</v>
      </c>
      <c r="D1064" s="157" t="s">
        <v>5</v>
      </c>
      <c r="E1064" s="158" t="s">
        <v>15831</v>
      </c>
      <c r="F1064" s="101"/>
      <c r="G1064" s="159"/>
      <c r="H1064" s="161" t="s">
        <v>17780</v>
      </c>
      <c r="I1064" s="161"/>
    </row>
    <row r="1065" ht="15.0" customHeight="1">
      <c r="A1065" s="101" t="s">
        <v>1547</v>
      </c>
      <c r="B1065" s="96" t="str">
        <f>VLOOKUP(A1065,company_data!$A$2:$H$2051,8,FALSE)</f>
        <v>www.baesystems.com
</v>
      </c>
      <c r="C1065" s="157" t="s">
        <v>17524</v>
      </c>
      <c r="D1065" s="157" t="s">
        <v>5</v>
      </c>
      <c r="E1065" s="158" t="s">
        <v>17781</v>
      </c>
      <c r="F1065" s="101"/>
      <c r="G1065" s="159"/>
      <c r="H1065" s="161" t="s">
        <v>17782</v>
      </c>
      <c r="I1065" s="161"/>
    </row>
    <row r="1066" ht="15.0" customHeight="1">
      <c r="A1066" s="101" t="s">
        <v>1547</v>
      </c>
      <c r="B1066" s="96" t="str">
        <f>VLOOKUP(A1066,company_data!$A$2:$H$2051,8,FALSE)</f>
        <v>www.baesystems.com
</v>
      </c>
      <c r="C1066" s="157" t="s">
        <v>17783</v>
      </c>
      <c r="D1066" s="157" t="s">
        <v>5</v>
      </c>
      <c r="E1066" s="158" t="s">
        <v>17784</v>
      </c>
      <c r="F1066" s="157"/>
      <c r="G1066" s="159"/>
      <c r="H1066" s="161" t="s">
        <v>17785</v>
      </c>
      <c r="I1066" s="168"/>
    </row>
    <row r="1067" ht="15.0" customHeight="1">
      <c r="A1067" s="101" t="s">
        <v>1547</v>
      </c>
      <c r="B1067" s="96" t="str">
        <f>VLOOKUP(A1067,company_data!$A$2:$H$2051,8,FALSE)</f>
        <v>www.baesystems.com
</v>
      </c>
      <c r="C1067" s="157" t="s">
        <v>17786</v>
      </c>
      <c r="D1067" s="157" t="s">
        <v>5</v>
      </c>
      <c r="E1067" s="158" t="s">
        <v>17787</v>
      </c>
      <c r="F1067" s="101"/>
      <c r="G1067" s="159"/>
      <c r="H1067" s="161" t="s">
        <v>17788</v>
      </c>
      <c r="I1067" s="161"/>
    </row>
    <row r="1068" ht="15.0" customHeight="1">
      <c r="A1068" s="101" t="s">
        <v>1547</v>
      </c>
      <c r="B1068" s="96" t="str">
        <f>VLOOKUP(A1068,company_data!$A$2:$H$2051,8,FALSE)</f>
        <v>www.baesystems.com
</v>
      </c>
      <c r="C1068" s="157" t="s">
        <v>17789</v>
      </c>
      <c r="D1068" s="157" t="s">
        <v>5</v>
      </c>
      <c r="E1068" s="158" t="s">
        <v>17790</v>
      </c>
      <c r="F1068" s="101"/>
      <c r="G1068" s="159"/>
      <c r="H1068" s="161" t="s">
        <v>17791</v>
      </c>
      <c r="I1068" s="161"/>
    </row>
    <row r="1069" ht="15.0" customHeight="1">
      <c r="A1069" s="101" t="s">
        <v>1547</v>
      </c>
      <c r="B1069" s="96" t="str">
        <f>VLOOKUP(A1069,company_data!$A$2:$H$2051,8,FALSE)</f>
        <v>www.baesystems.com
</v>
      </c>
      <c r="C1069" s="157" t="s">
        <v>17792</v>
      </c>
      <c r="D1069" s="157" t="s">
        <v>5</v>
      </c>
      <c r="E1069" s="158" t="s">
        <v>17793</v>
      </c>
      <c r="F1069" s="101"/>
      <c r="G1069" s="159"/>
      <c r="H1069" s="161" t="s">
        <v>17794</v>
      </c>
      <c r="I1069" s="161"/>
    </row>
    <row r="1070" ht="15.0" customHeight="1">
      <c r="A1070" s="101" t="s">
        <v>1547</v>
      </c>
      <c r="B1070" s="96" t="str">
        <f>VLOOKUP(A1070,company_data!$A$2:$H$2051,8,FALSE)</f>
        <v>www.baesystems.com
</v>
      </c>
      <c r="C1070" s="157" t="s">
        <v>17795</v>
      </c>
      <c r="D1070" s="157" t="s">
        <v>5</v>
      </c>
      <c r="E1070" s="158" t="s">
        <v>17796</v>
      </c>
      <c r="F1070" s="101"/>
      <c r="G1070" s="159"/>
      <c r="H1070" s="161" t="s">
        <v>17797</v>
      </c>
      <c r="I1070" s="161"/>
    </row>
    <row r="1071" ht="15.0" customHeight="1">
      <c r="A1071" s="101" t="s">
        <v>1547</v>
      </c>
      <c r="B1071" s="96" t="str">
        <f>VLOOKUP(A1071,company_data!$A$2:$H$2051,8,FALSE)</f>
        <v>www.baesystems.com
</v>
      </c>
      <c r="C1071" s="158" t="s">
        <v>16267</v>
      </c>
      <c r="D1071" s="157" t="s">
        <v>5</v>
      </c>
      <c r="E1071" s="158" t="s">
        <v>17798</v>
      </c>
      <c r="F1071" s="101"/>
      <c r="G1071" s="159"/>
      <c r="H1071" s="161"/>
      <c r="I1071" s="161"/>
    </row>
    <row r="1072" ht="15.0" customHeight="1">
      <c r="A1072" s="101" t="s">
        <v>1888</v>
      </c>
      <c r="B1072" s="96" t="str">
        <f>VLOOKUP(A1072,company_data!$A$2:$H$2051,8,FALSE)</f>
        <v>https://www.baffinbaynetworks.com</v>
      </c>
      <c r="C1072" s="157" t="s">
        <v>17799</v>
      </c>
      <c r="D1072" s="157" t="s">
        <v>8</v>
      </c>
      <c r="E1072" s="158" t="s">
        <v>16467</v>
      </c>
      <c r="F1072" s="101"/>
      <c r="G1072" s="159"/>
      <c r="H1072" s="161" t="s">
        <v>17800</v>
      </c>
      <c r="I1072" s="161"/>
    </row>
    <row r="1073" ht="15.0" customHeight="1">
      <c r="A1073" s="101" t="s">
        <v>1888</v>
      </c>
      <c r="B1073" s="96" t="str">
        <f>VLOOKUP(A1073,company_data!$A$2:$H$2051,8,FALSE)</f>
        <v>https://www.baffinbaynetworks.com</v>
      </c>
      <c r="C1073" s="157" t="s">
        <v>17801</v>
      </c>
      <c r="D1073" s="158" t="s">
        <v>5</v>
      </c>
      <c r="E1073" s="158" t="s">
        <v>17802</v>
      </c>
      <c r="F1073" s="101"/>
      <c r="G1073" s="159"/>
      <c r="H1073" s="161" t="s">
        <v>17803</v>
      </c>
      <c r="I1073" s="161"/>
    </row>
    <row r="1074" ht="15.0" customHeight="1">
      <c r="A1074" s="101" t="s">
        <v>1888</v>
      </c>
      <c r="B1074" s="96" t="str">
        <f>VLOOKUP(A1074,company_data!$A$2:$H$2051,8,FALSE)</f>
        <v>https://www.baffinbaynetworks.com</v>
      </c>
      <c r="C1074" s="157" t="s">
        <v>17804</v>
      </c>
      <c r="D1074" s="158" t="s">
        <v>53</v>
      </c>
      <c r="E1074" s="158" t="s">
        <v>17805</v>
      </c>
      <c r="F1074" s="101"/>
      <c r="G1074" s="159"/>
      <c r="H1074" s="161" t="s">
        <v>17806</v>
      </c>
      <c r="I1074" s="161"/>
    </row>
    <row r="1075" ht="15.0" customHeight="1">
      <c r="A1075" s="101" t="s">
        <v>1888</v>
      </c>
      <c r="B1075" s="96" t="str">
        <f>VLOOKUP(A1075,company_data!$A$2:$H$2051,8,FALSE)</f>
        <v>https://www.baffinbaynetworks.com</v>
      </c>
      <c r="C1075" s="157" t="s">
        <v>15963</v>
      </c>
      <c r="D1075" s="158" t="s">
        <v>28</v>
      </c>
      <c r="E1075" s="158" t="s">
        <v>16186</v>
      </c>
      <c r="F1075" s="101"/>
      <c r="G1075" s="159"/>
      <c r="H1075" s="161" t="s">
        <v>17807</v>
      </c>
      <c r="I1075" s="161"/>
    </row>
    <row r="1076" ht="15.0" customHeight="1">
      <c r="A1076" s="101" t="s">
        <v>1888</v>
      </c>
      <c r="B1076" s="96" t="str">
        <f>VLOOKUP(A1076,company_data!$A$2:$H$2051,8,FALSE)</f>
        <v>https://www.baffinbaynetworks.com</v>
      </c>
      <c r="C1076" s="157" t="s">
        <v>16560</v>
      </c>
      <c r="D1076" s="157" t="s">
        <v>8</v>
      </c>
      <c r="E1076" s="158" t="s">
        <v>16480</v>
      </c>
      <c r="F1076" s="101"/>
      <c r="G1076" s="159"/>
      <c r="H1076" s="161" t="s">
        <v>17808</v>
      </c>
      <c r="I1076" s="161"/>
    </row>
    <row r="1077" ht="15.0" customHeight="1">
      <c r="A1077" s="101" t="s">
        <v>1895</v>
      </c>
      <c r="B1077" s="96" t="str">
        <f>VLOOKUP(A1077,company_data!$A$2:$H$2051,8,FALSE)</f>
        <v>baffle.io/</v>
      </c>
      <c r="C1077" s="169" t="s">
        <v>17809</v>
      </c>
      <c r="D1077" s="158" t="s">
        <v>5</v>
      </c>
      <c r="E1077" s="158" t="s">
        <v>17810</v>
      </c>
      <c r="F1077" s="157"/>
      <c r="G1077" s="159"/>
      <c r="H1077" s="161" t="s">
        <v>17811</v>
      </c>
      <c r="I1077" s="168"/>
    </row>
    <row r="1078" ht="15.0" customHeight="1">
      <c r="A1078" s="97" t="s">
        <v>1895</v>
      </c>
      <c r="B1078" s="96" t="str">
        <f>VLOOKUP(A1078,company_data!$A$2:$H$2051,8,FALSE)</f>
        <v>baffle.io/</v>
      </c>
      <c r="C1078" s="158" t="s">
        <v>17812</v>
      </c>
      <c r="D1078" s="158" t="s">
        <v>5</v>
      </c>
      <c r="E1078" s="158" t="s">
        <v>17813</v>
      </c>
      <c r="F1078" s="157"/>
      <c r="G1078" s="159"/>
      <c r="H1078" s="161"/>
      <c r="I1078" s="168"/>
    </row>
    <row r="1079" ht="15.0" customHeight="1">
      <c r="A1079" s="97" t="s">
        <v>1895</v>
      </c>
      <c r="B1079" s="96" t="str">
        <f>VLOOKUP(A1079,company_data!$A$2:$H$2051,8,FALSE)</f>
        <v>baffle.io/</v>
      </c>
      <c r="C1079" s="158" t="s">
        <v>17814</v>
      </c>
      <c r="D1079" s="158" t="s">
        <v>5</v>
      </c>
      <c r="E1079" s="158" t="s">
        <v>17815</v>
      </c>
      <c r="F1079" s="157"/>
      <c r="G1079" s="159"/>
      <c r="H1079" s="161"/>
      <c r="I1079" s="168"/>
    </row>
    <row r="1080" ht="15.0" customHeight="1">
      <c r="A1080" s="101" t="s">
        <v>1895</v>
      </c>
      <c r="B1080" s="96" t="str">
        <f>VLOOKUP(A1080,company_data!$A$2:$H$2051,8,FALSE)</f>
        <v>baffle.io/</v>
      </c>
      <c r="C1080" s="169" t="s">
        <v>17816</v>
      </c>
      <c r="D1080" s="158" t="s">
        <v>5</v>
      </c>
      <c r="E1080" s="158" t="s">
        <v>17817</v>
      </c>
      <c r="F1080" s="157"/>
      <c r="G1080" s="159"/>
      <c r="H1080" s="161" t="s">
        <v>17818</v>
      </c>
      <c r="I1080" s="168"/>
    </row>
    <row r="1081" ht="15.0" customHeight="1">
      <c r="A1081" s="101" t="s">
        <v>1895</v>
      </c>
      <c r="B1081" s="96" t="str">
        <f>VLOOKUP(A1081,company_data!$A$2:$H$2051,8,FALSE)</f>
        <v>baffle.io/</v>
      </c>
      <c r="C1081" s="169" t="s">
        <v>17819</v>
      </c>
      <c r="D1081" s="158" t="s">
        <v>5</v>
      </c>
      <c r="E1081" s="158" t="s">
        <v>17820</v>
      </c>
      <c r="F1081" s="157"/>
      <c r="G1081" s="159"/>
      <c r="H1081" s="161" t="s">
        <v>17821</v>
      </c>
      <c r="I1081" s="168"/>
    </row>
    <row r="1082" ht="15.0" customHeight="1">
      <c r="A1082" s="101" t="s">
        <v>1895</v>
      </c>
      <c r="B1082" s="96" t="str">
        <f>VLOOKUP(A1082,company_data!$A$2:$H$2051,8,FALSE)</f>
        <v>baffle.io/</v>
      </c>
      <c r="C1082" s="169" t="s">
        <v>17822</v>
      </c>
      <c r="D1082" s="158" t="s">
        <v>5</v>
      </c>
      <c r="E1082" s="158" t="s">
        <v>17822</v>
      </c>
      <c r="F1082" s="157"/>
      <c r="G1082" s="159"/>
      <c r="H1082" s="161" t="s">
        <v>17823</v>
      </c>
      <c r="I1082" s="168"/>
    </row>
    <row r="1083" ht="15.0" customHeight="1">
      <c r="A1083" s="101" t="s">
        <v>1895</v>
      </c>
      <c r="B1083" s="96" t="str">
        <f>VLOOKUP(A1083,company_data!$A$2:$H$2051,8,FALSE)</f>
        <v>baffle.io/</v>
      </c>
      <c r="C1083" s="169" t="s">
        <v>17824</v>
      </c>
      <c r="D1083" s="158" t="s">
        <v>5</v>
      </c>
      <c r="E1083" s="158" t="s">
        <v>17824</v>
      </c>
      <c r="F1083" s="157"/>
      <c r="G1083" s="159"/>
      <c r="H1083" s="161" t="s">
        <v>17825</v>
      </c>
      <c r="I1083" s="168"/>
    </row>
    <row r="1084" ht="15.0" customHeight="1">
      <c r="A1084" s="101" t="s">
        <v>1903</v>
      </c>
      <c r="B1084" s="96" t="str">
        <f>VLOOKUP(A1084,company_data!$A$2:$H$2051,8,FALSE)</f>
        <v>https://www.baisecurity.net/</v>
      </c>
      <c r="C1084" s="157" t="s">
        <v>17826</v>
      </c>
      <c r="D1084" s="158" t="s">
        <v>5</v>
      </c>
      <c r="E1084" s="158" t="s">
        <v>16750</v>
      </c>
      <c r="F1084" s="101"/>
      <c r="G1084" s="159"/>
      <c r="H1084" s="161" t="s">
        <v>17827</v>
      </c>
      <c r="I1084" s="161"/>
    </row>
    <row r="1085" ht="15.0" customHeight="1">
      <c r="A1085" s="101" t="s">
        <v>1903</v>
      </c>
      <c r="B1085" s="96" t="str">
        <f>VLOOKUP(A1085,company_data!$A$2:$H$2051,8,FALSE)</f>
        <v>https://www.baisecurity.net/</v>
      </c>
      <c r="C1085" s="157" t="s">
        <v>17828</v>
      </c>
      <c r="D1085" s="158" t="s">
        <v>5</v>
      </c>
      <c r="E1085" s="158" t="s">
        <v>17829</v>
      </c>
      <c r="F1085" s="101"/>
      <c r="G1085" s="159"/>
      <c r="H1085" s="161" t="s">
        <v>17830</v>
      </c>
      <c r="I1085" s="161"/>
    </row>
    <row r="1086" ht="15.0" customHeight="1">
      <c r="A1086" s="101" t="s">
        <v>1903</v>
      </c>
      <c r="B1086" s="96" t="str">
        <f>VLOOKUP(A1086,company_data!$A$2:$H$2051,8,FALSE)</f>
        <v>https://www.baisecurity.net/</v>
      </c>
      <c r="C1086" s="157" t="s">
        <v>17831</v>
      </c>
      <c r="D1086" s="157" t="s">
        <v>5</v>
      </c>
      <c r="E1086" s="157" t="s">
        <v>16275</v>
      </c>
      <c r="F1086" s="101"/>
      <c r="G1086" s="159"/>
      <c r="H1086" s="161" t="s">
        <v>17832</v>
      </c>
      <c r="I1086" s="161"/>
    </row>
    <row r="1087" ht="15.0" customHeight="1">
      <c r="A1087" s="101" t="s">
        <v>1903</v>
      </c>
      <c r="B1087" s="96" t="str">
        <f>VLOOKUP(A1087,company_data!$A$2:$H$2051,8,FALSE)</f>
        <v>https://www.baisecurity.net/</v>
      </c>
      <c r="C1087" s="157" t="s">
        <v>17833</v>
      </c>
      <c r="D1087" s="158" t="s">
        <v>5</v>
      </c>
      <c r="E1087" s="158" t="s">
        <v>15881</v>
      </c>
      <c r="F1087" s="101"/>
      <c r="G1087" s="159"/>
      <c r="H1087" s="161" t="s">
        <v>17834</v>
      </c>
      <c r="I1087" s="161"/>
    </row>
    <row r="1088" ht="15.0" customHeight="1">
      <c r="A1088" s="101" t="s">
        <v>1903</v>
      </c>
      <c r="B1088" s="96" t="str">
        <f>VLOOKUP(A1088,company_data!$A$2:$H$2051,8,FALSE)</f>
        <v>https://www.baisecurity.net/</v>
      </c>
      <c r="C1088" s="157" t="s">
        <v>17835</v>
      </c>
      <c r="D1088" s="157" t="s">
        <v>5</v>
      </c>
      <c r="E1088" s="157" t="s">
        <v>15853</v>
      </c>
      <c r="F1088" s="101"/>
      <c r="G1088" s="159"/>
      <c r="H1088" s="161" t="s">
        <v>17836</v>
      </c>
      <c r="I1088" s="161"/>
    </row>
    <row r="1089" ht="15.0" customHeight="1">
      <c r="A1089" s="101" t="s">
        <v>1903</v>
      </c>
      <c r="B1089" s="96" t="str">
        <f>VLOOKUP(A1089,company_data!$A$2:$H$2051,8,FALSE)</f>
        <v>https://www.baisecurity.net/</v>
      </c>
      <c r="C1089" s="157" t="s">
        <v>15857</v>
      </c>
      <c r="D1089" s="158" t="s">
        <v>5</v>
      </c>
      <c r="E1089" s="158" t="s">
        <v>15912</v>
      </c>
      <c r="F1089" s="101"/>
      <c r="G1089" s="159"/>
      <c r="H1089" s="161" t="s">
        <v>17837</v>
      </c>
      <c r="I1089" s="161"/>
    </row>
    <row r="1090" ht="15.0" customHeight="1">
      <c r="A1090" s="101" t="s">
        <v>1910</v>
      </c>
      <c r="B1090" s="96" t="str">
        <f>VLOOKUP(A1090,company_data!$A$2:$H$2051,8,FALSE)</f>
        <v>https://www.balbix.com/</v>
      </c>
      <c r="C1090" s="158" t="s">
        <v>17838</v>
      </c>
      <c r="D1090" s="158" t="s">
        <v>15</v>
      </c>
      <c r="E1090" s="158" t="s">
        <v>16146</v>
      </c>
      <c r="F1090" s="101"/>
      <c r="G1090" s="159"/>
      <c r="H1090" s="161"/>
      <c r="I1090" s="161"/>
    </row>
    <row r="1091" ht="15.0" customHeight="1">
      <c r="A1091" s="101" t="s">
        <v>1930</v>
      </c>
      <c r="B1091" s="96" t="str">
        <f>VLOOKUP(A1091,company_data!$A$2:$H$2051,8,FALSE)</f>
        <v>https://www.bambenekconsulting.com</v>
      </c>
      <c r="C1091" s="158" t="s">
        <v>17839</v>
      </c>
      <c r="D1091" s="157" t="s">
        <v>5</v>
      </c>
      <c r="E1091" s="158" t="s">
        <v>17840</v>
      </c>
      <c r="F1091" s="101"/>
      <c r="G1091" s="159"/>
      <c r="H1091" s="161" t="s">
        <v>17841</v>
      </c>
      <c r="I1091" s="161"/>
    </row>
    <row r="1092" ht="15.0" customHeight="1">
      <c r="A1092" s="101" t="s">
        <v>1930</v>
      </c>
      <c r="B1092" s="96" t="str">
        <f>VLOOKUP(A1092,company_data!$A$2:$H$2051,8,FALSE)</f>
        <v>https://www.bambenekconsulting.com</v>
      </c>
      <c r="C1092" s="158" t="s">
        <v>17842</v>
      </c>
      <c r="D1092" s="157" t="s">
        <v>5</v>
      </c>
      <c r="E1092" s="158" t="s">
        <v>17842</v>
      </c>
      <c r="F1092" s="101"/>
      <c r="G1092" s="159"/>
      <c r="H1092" s="161" t="s">
        <v>17841</v>
      </c>
      <c r="I1092" s="161"/>
    </row>
    <row r="1093" ht="15.0" customHeight="1">
      <c r="A1093" s="101" t="s">
        <v>1930</v>
      </c>
      <c r="B1093" s="96" t="str">
        <f>VLOOKUP(A1093,company_data!$A$2:$H$2051,8,FALSE)</f>
        <v>https://www.bambenekconsulting.com</v>
      </c>
      <c r="C1093" s="158" t="s">
        <v>17843</v>
      </c>
      <c r="D1093" s="157" t="s">
        <v>5</v>
      </c>
      <c r="E1093" s="158" t="s">
        <v>17843</v>
      </c>
      <c r="F1093" s="101"/>
      <c r="G1093" s="159"/>
      <c r="H1093" s="161" t="s">
        <v>17841</v>
      </c>
      <c r="I1093" s="161"/>
    </row>
    <row r="1094" ht="15.0" customHeight="1">
      <c r="A1094" s="101" t="s">
        <v>1930</v>
      </c>
      <c r="B1094" s="96" t="str">
        <f>VLOOKUP(A1094,company_data!$A$2:$H$2051,8,FALSE)</f>
        <v>https://www.bambenekconsulting.com</v>
      </c>
      <c r="C1094" s="158" t="s">
        <v>17844</v>
      </c>
      <c r="D1094" s="157" t="s">
        <v>5</v>
      </c>
      <c r="E1094" s="158" t="s">
        <v>15843</v>
      </c>
      <c r="F1094" s="101"/>
      <c r="G1094" s="159"/>
      <c r="H1094" s="161" t="s">
        <v>17841</v>
      </c>
      <c r="I1094" s="161"/>
    </row>
    <row r="1095" ht="15.0" customHeight="1">
      <c r="A1095" s="101" t="s">
        <v>1930</v>
      </c>
      <c r="B1095" s="96" t="str">
        <f>VLOOKUP(A1095,company_data!$A$2:$H$2051,8,FALSE)</f>
        <v>https://www.bambenekconsulting.com</v>
      </c>
      <c r="C1095" s="157" t="s">
        <v>14</v>
      </c>
      <c r="D1095" s="157" t="s">
        <v>5</v>
      </c>
      <c r="E1095" s="158" t="s">
        <v>14</v>
      </c>
      <c r="F1095" s="101"/>
      <c r="G1095" s="159"/>
      <c r="H1095" s="161" t="s">
        <v>17845</v>
      </c>
      <c r="I1095" s="161"/>
    </row>
    <row r="1096" ht="15.0" customHeight="1">
      <c r="A1096" s="101" t="s">
        <v>1930</v>
      </c>
      <c r="B1096" s="96" t="str">
        <f>VLOOKUP(A1096,company_data!$A$2:$H$2051,8,FALSE)</f>
        <v>https://www.bambenekconsulting.com</v>
      </c>
      <c r="C1096" s="158" t="s">
        <v>17846</v>
      </c>
      <c r="D1096" s="157" t="s">
        <v>5</v>
      </c>
      <c r="E1096" s="158" t="s">
        <v>17847</v>
      </c>
      <c r="F1096" s="101"/>
      <c r="G1096" s="159"/>
      <c r="H1096" s="161" t="s">
        <v>17841</v>
      </c>
      <c r="I1096" s="161"/>
    </row>
    <row r="1097" ht="15.0" customHeight="1">
      <c r="A1097" s="101" t="s">
        <v>1930</v>
      </c>
      <c r="B1097" s="96" t="str">
        <f>VLOOKUP(A1097,company_data!$A$2:$H$2051,8,FALSE)</f>
        <v>https://www.bambenekconsulting.com</v>
      </c>
      <c r="C1097" s="158" t="s">
        <v>17848</v>
      </c>
      <c r="D1097" s="157" t="s">
        <v>5</v>
      </c>
      <c r="E1097" s="158" t="s">
        <v>15831</v>
      </c>
      <c r="F1097" s="101"/>
      <c r="G1097" s="159"/>
      <c r="H1097" s="161" t="s">
        <v>17841</v>
      </c>
      <c r="I1097" s="161"/>
    </row>
    <row r="1098" ht="15.0" customHeight="1">
      <c r="A1098" s="101" t="s">
        <v>1930</v>
      </c>
      <c r="B1098" s="96" t="str">
        <f>VLOOKUP(A1098,company_data!$A$2:$H$2051,8,FALSE)</f>
        <v>https://www.bambenekconsulting.com</v>
      </c>
      <c r="C1098" s="158" t="s">
        <v>17849</v>
      </c>
      <c r="D1098" s="157" t="s">
        <v>5</v>
      </c>
      <c r="E1098" s="158" t="s">
        <v>17850</v>
      </c>
      <c r="F1098" s="101"/>
      <c r="G1098" s="159"/>
      <c r="H1098" s="161" t="s">
        <v>17841</v>
      </c>
      <c r="I1098" s="161"/>
    </row>
    <row r="1099" ht="15.0" customHeight="1">
      <c r="A1099" s="101" t="s">
        <v>1930</v>
      </c>
      <c r="B1099" s="96" t="str">
        <f>VLOOKUP(A1099,company_data!$A$2:$H$2051,8,FALSE)</f>
        <v>https://www.bambenekconsulting.com</v>
      </c>
      <c r="C1099" s="158" t="s">
        <v>17851</v>
      </c>
      <c r="D1099" s="157" t="s">
        <v>5</v>
      </c>
      <c r="E1099" s="158" t="s">
        <v>17851</v>
      </c>
      <c r="F1099" s="101"/>
      <c r="G1099" s="159"/>
      <c r="H1099" s="161" t="s">
        <v>17841</v>
      </c>
      <c r="I1099" s="161"/>
    </row>
    <row r="1100" ht="15.0" customHeight="1">
      <c r="A1100" s="101" t="s">
        <v>1930</v>
      </c>
      <c r="B1100" s="96" t="str">
        <f>VLOOKUP(A1100,company_data!$A$2:$H$2051,8,FALSE)</f>
        <v>https://www.bambenekconsulting.com</v>
      </c>
      <c r="C1100" s="157" t="s">
        <v>11</v>
      </c>
      <c r="D1100" s="157" t="s">
        <v>11</v>
      </c>
      <c r="E1100" s="158" t="s">
        <v>17852</v>
      </c>
      <c r="F1100" s="101"/>
      <c r="G1100" s="159"/>
      <c r="H1100" s="161" t="s">
        <v>17853</v>
      </c>
      <c r="I1100" s="160" t="s">
        <v>17854</v>
      </c>
    </row>
    <row r="1101" ht="15.0" customHeight="1">
      <c r="A1101" s="101" t="s">
        <v>1930</v>
      </c>
      <c r="B1101" s="96" t="str">
        <f>VLOOKUP(A1101,company_data!$A$2:$H$2051,8,FALSE)</f>
        <v>https://www.bambenekconsulting.com</v>
      </c>
      <c r="C1101" s="158" t="s">
        <v>15850</v>
      </c>
      <c r="D1101" s="157" t="s">
        <v>5</v>
      </c>
      <c r="E1101" s="158" t="s">
        <v>15850</v>
      </c>
      <c r="F1101" s="101"/>
      <c r="G1101" s="159"/>
      <c r="H1101" s="161" t="s">
        <v>17841</v>
      </c>
      <c r="I1101" s="161"/>
    </row>
    <row r="1102" ht="15.0" customHeight="1">
      <c r="A1102" s="101" t="s">
        <v>1930</v>
      </c>
      <c r="B1102" s="96" t="str">
        <f>VLOOKUP(A1102,company_data!$A$2:$H$2051,8,FALSE)</f>
        <v>https://www.bambenekconsulting.com</v>
      </c>
      <c r="C1102" s="158" t="s">
        <v>17855</v>
      </c>
      <c r="D1102" s="157" t="s">
        <v>5</v>
      </c>
      <c r="E1102" s="158" t="s">
        <v>17856</v>
      </c>
      <c r="F1102" s="101"/>
      <c r="G1102" s="159"/>
      <c r="H1102" s="161" t="s">
        <v>17841</v>
      </c>
      <c r="I1102" s="161"/>
    </row>
    <row r="1103" ht="15.0" customHeight="1">
      <c r="A1103" s="101" t="s">
        <v>1930</v>
      </c>
      <c r="B1103" s="96" t="str">
        <f>VLOOKUP(A1103,company_data!$A$2:$H$2051,8,FALSE)</f>
        <v>https://www.bambenekconsulting.com</v>
      </c>
      <c r="C1103" s="158" t="s">
        <v>17749</v>
      </c>
      <c r="D1103" s="157" t="s">
        <v>5</v>
      </c>
      <c r="E1103" s="158" t="s">
        <v>16668</v>
      </c>
      <c r="F1103" s="101"/>
      <c r="G1103" s="159"/>
      <c r="H1103" s="161" t="s">
        <v>17841</v>
      </c>
      <c r="I1103" s="161"/>
    </row>
    <row r="1104" ht="15.0" customHeight="1">
      <c r="A1104" s="101" t="s">
        <v>1930</v>
      </c>
      <c r="B1104" s="96" t="str">
        <f>VLOOKUP(A1104,company_data!$A$2:$H$2051,8,FALSE)</f>
        <v>https://www.bambenekconsulting.com</v>
      </c>
      <c r="C1104" s="157" t="s">
        <v>17857</v>
      </c>
      <c r="D1104" s="157" t="s">
        <v>5</v>
      </c>
      <c r="E1104" s="158" t="s">
        <v>17858</v>
      </c>
      <c r="F1104" s="101"/>
      <c r="G1104" s="159"/>
      <c r="H1104" s="161" t="s">
        <v>17859</v>
      </c>
      <c r="I1104" s="161"/>
    </row>
    <row r="1105" ht="15.0" customHeight="1">
      <c r="A1105" s="101" t="s">
        <v>1930</v>
      </c>
      <c r="B1105" s="96" t="str">
        <f>VLOOKUP(A1105,company_data!$A$2:$H$2051,8,FALSE)</f>
        <v>https://www.bambenekconsulting.com</v>
      </c>
      <c r="C1105" s="158" t="s">
        <v>17860</v>
      </c>
      <c r="D1105" s="157" t="s">
        <v>5</v>
      </c>
      <c r="E1105" s="158" t="s">
        <v>17861</v>
      </c>
      <c r="F1105" s="101"/>
      <c r="G1105" s="159"/>
      <c r="H1105" s="161" t="s">
        <v>17841</v>
      </c>
      <c r="I1105" s="161"/>
    </row>
    <row r="1106" ht="15.0" customHeight="1">
      <c r="A1106" s="101" t="s">
        <v>1930</v>
      </c>
      <c r="B1106" s="96" t="str">
        <f>VLOOKUP(A1106,company_data!$A$2:$H$2051,8,FALSE)</f>
        <v>https://www.bambenekconsulting.com</v>
      </c>
      <c r="C1106" s="158" t="s">
        <v>17862</v>
      </c>
      <c r="D1106" s="157" t="s">
        <v>5</v>
      </c>
      <c r="E1106" s="158" t="s">
        <v>17862</v>
      </c>
      <c r="F1106" s="101"/>
      <c r="G1106" s="159"/>
      <c r="H1106" s="161" t="s">
        <v>17841</v>
      </c>
      <c r="I1106" s="161"/>
    </row>
    <row r="1107" ht="15.0" customHeight="1">
      <c r="A1107" s="101" t="s">
        <v>1930</v>
      </c>
      <c r="B1107" s="96" t="str">
        <f>VLOOKUP(A1107,company_data!$A$2:$H$2051,8,FALSE)</f>
        <v>https://www.bambenekconsulting.com</v>
      </c>
      <c r="C1107" s="158" t="s">
        <v>17863</v>
      </c>
      <c r="D1107" s="157" t="s">
        <v>5</v>
      </c>
      <c r="E1107" s="158" t="s">
        <v>17863</v>
      </c>
      <c r="F1107" s="101"/>
      <c r="G1107" s="159"/>
      <c r="H1107" s="161" t="s">
        <v>17841</v>
      </c>
      <c r="I1107" s="161"/>
    </row>
    <row r="1108" ht="15.0" customHeight="1">
      <c r="A1108" s="101" t="s">
        <v>1930</v>
      </c>
      <c r="B1108" s="96" t="str">
        <f>VLOOKUP(A1108,company_data!$A$2:$H$2051,8,FALSE)</f>
        <v>https://www.bambenekconsulting.com</v>
      </c>
      <c r="C1108" s="158" t="s">
        <v>17864</v>
      </c>
      <c r="D1108" s="157" t="s">
        <v>5</v>
      </c>
      <c r="E1108" s="158" t="s">
        <v>17864</v>
      </c>
      <c r="F1108" s="101"/>
      <c r="G1108" s="159"/>
      <c r="H1108" s="161" t="s">
        <v>17841</v>
      </c>
      <c r="I1108" s="161"/>
    </row>
    <row r="1109" ht="15.0" customHeight="1">
      <c r="A1109" s="101" t="s">
        <v>5280</v>
      </c>
      <c r="B1109" s="96" t="str">
        <f>VLOOKUP(A1109,company_data!$A$2:$H$2051,8,FALSE)</f>
        <v>https://www.digitalshadows.com/</v>
      </c>
      <c r="C1109" s="157" t="s">
        <v>17865</v>
      </c>
      <c r="D1109" s="158" t="s">
        <v>17</v>
      </c>
      <c r="E1109" s="158" t="s">
        <v>17552</v>
      </c>
      <c r="F1109" s="101"/>
      <c r="G1109" s="159"/>
      <c r="H1109" s="161" t="s">
        <v>17866</v>
      </c>
      <c r="I1109" s="161"/>
    </row>
    <row r="1110" ht="15.0" customHeight="1">
      <c r="A1110" s="101" t="s">
        <v>1943</v>
      </c>
      <c r="B1110" s="96" t="str">
        <f>VLOOKUP(A1110,company_data!$A$2:$H$2051,8,FALSE)</f>
        <v>www.barclaysimpson.com/
</v>
      </c>
      <c r="C1110" s="169" t="s">
        <v>17867</v>
      </c>
      <c r="D1110" s="158" t="s">
        <v>5</v>
      </c>
      <c r="E1110" s="158" t="s">
        <v>15883</v>
      </c>
      <c r="F1110" s="157"/>
      <c r="G1110" s="159"/>
      <c r="H1110" s="161" t="s">
        <v>17868</v>
      </c>
      <c r="I1110" s="161"/>
    </row>
    <row r="1111" ht="15.0" customHeight="1">
      <c r="A1111" s="101" t="s">
        <v>1943</v>
      </c>
      <c r="B1111" s="96" t="str">
        <f>VLOOKUP(A1111,company_data!$A$2:$H$2051,8,FALSE)</f>
        <v>www.barclaysimpson.com/
</v>
      </c>
      <c r="C1111" s="169" t="s">
        <v>17869</v>
      </c>
      <c r="D1111" s="158" t="s">
        <v>5</v>
      </c>
      <c r="E1111" s="158" t="s">
        <v>17870</v>
      </c>
      <c r="F1111" s="157"/>
      <c r="G1111" s="159"/>
      <c r="H1111" s="161" t="s">
        <v>17871</v>
      </c>
      <c r="I1111" s="161"/>
    </row>
    <row r="1112" ht="15.0" customHeight="1">
      <c r="A1112" s="101" t="s">
        <v>1943</v>
      </c>
      <c r="B1112" s="96" t="str">
        <f>VLOOKUP(A1112,company_data!$A$2:$H$2051,8,FALSE)</f>
        <v>www.barclaysimpson.com/
</v>
      </c>
      <c r="C1112" s="169" t="s">
        <v>17872</v>
      </c>
      <c r="D1112" s="158" t="s">
        <v>5</v>
      </c>
      <c r="E1112" s="158" t="s">
        <v>15831</v>
      </c>
      <c r="F1112" s="157"/>
      <c r="G1112" s="159"/>
      <c r="H1112" s="161" t="s">
        <v>17873</v>
      </c>
      <c r="I1112" s="161"/>
    </row>
    <row r="1113" ht="15.0" customHeight="1">
      <c r="A1113" s="101" t="s">
        <v>1943</v>
      </c>
      <c r="B1113" s="96" t="str">
        <f>VLOOKUP(A1113,company_data!$A$2:$H$2051,8,FALSE)</f>
        <v>www.barclaysimpson.com/
</v>
      </c>
      <c r="C1113" s="157" t="s">
        <v>17874</v>
      </c>
      <c r="D1113" s="158" t="s">
        <v>5</v>
      </c>
      <c r="E1113" s="158" t="s">
        <v>17875</v>
      </c>
      <c r="F1113" s="157"/>
      <c r="G1113" s="159"/>
      <c r="H1113" s="161" t="s">
        <v>17876</v>
      </c>
      <c r="I1113" s="161"/>
    </row>
    <row r="1114" ht="15.0" customHeight="1">
      <c r="A1114" s="101" t="s">
        <v>1943</v>
      </c>
      <c r="B1114" s="96" t="str">
        <f>VLOOKUP(A1114,company_data!$A$2:$H$2051,8,FALSE)</f>
        <v>www.barclaysimpson.com/
</v>
      </c>
      <c r="C1114" s="169" t="s">
        <v>17877</v>
      </c>
      <c r="D1114" s="158" t="s">
        <v>5</v>
      </c>
      <c r="E1114" s="158" t="s">
        <v>17223</v>
      </c>
      <c r="F1114" s="157"/>
      <c r="G1114" s="159"/>
      <c r="H1114" s="161" t="s">
        <v>17878</v>
      </c>
      <c r="I1114" s="161"/>
    </row>
    <row r="1115" ht="15.0" customHeight="1">
      <c r="A1115" s="101" t="s">
        <v>1943</v>
      </c>
      <c r="B1115" s="96" t="str">
        <f>VLOOKUP(A1115,company_data!$A$2:$H$2051,8,FALSE)</f>
        <v>www.barclaysimpson.com/
</v>
      </c>
      <c r="C1115" s="157" t="s">
        <v>17879</v>
      </c>
      <c r="D1115" s="158" t="s">
        <v>5</v>
      </c>
      <c r="E1115" s="158" t="s">
        <v>17880</v>
      </c>
      <c r="F1115" s="157"/>
      <c r="G1115" s="159"/>
      <c r="H1115" s="161" t="s">
        <v>17881</v>
      </c>
      <c r="I1115" s="161"/>
    </row>
    <row r="1116" ht="15.0" customHeight="1">
      <c r="A1116" s="101" t="s">
        <v>1943</v>
      </c>
      <c r="B1116" s="96" t="str">
        <f>VLOOKUP(A1116,company_data!$A$2:$H$2051,8,FALSE)</f>
        <v>www.barclaysimpson.com/
</v>
      </c>
      <c r="C1116" s="157" t="s">
        <v>16668</v>
      </c>
      <c r="D1116" s="158" t="s">
        <v>5</v>
      </c>
      <c r="E1116" s="158" t="s">
        <v>16668</v>
      </c>
      <c r="F1116" s="101"/>
      <c r="G1116" s="159"/>
      <c r="H1116" s="161" t="s">
        <v>17882</v>
      </c>
      <c r="I1116" s="161"/>
    </row>
    <row r="1117" ht="15.0" customHeight="1">
      <c r="A1117" s="101" t="s">
        <v>1943</v>
      </c>
      <c r="B1117" s="96" t="str">
        <f>VLOOKUP(A1117,company_data!$A$2:$H$2051,8,FALSE)</f>
        <v>www.barclaysimpson.com/
</v>
      </c>
      <c r="C1117" s="169" t="s">
        <v>17883</v>
      </c>
      <c r="D1117" s="157" t="s">
        <v>5</v>
      </c>
      <c r="E1117" s="158" t="s">
        <v>15897</v>
      </c>
      <c r="F1117" s="157"/>
      <c r="G1117" s="159"/>
      <c r="H1117" s="161" t="s">
        <v>17884</v>
      </c>
      <c r="I1117" s="161"/>
    </row>
    <row r="1118" ht="15.0" customHeight="1">
      <c r="A1118" s="101" t="s">
        <v>1943</v>
      </c>
      <c r="B1118" s="96" t="str">
        <f>VLOOKUP(A1118,company_data!$A$2:$H$2051,8,FALSE)</f>
        <v>www.barclaysimpson.com/
</v>
      </c>
      <c r="C1118" s="169" t="s">
        <v>17885</v>
      </c>
      <c r="D1118" s="158" t="s">
        <v>5</v>
      </c>
      <c r="E1118" s="158" t="s">
        <v>17886</v>
      </c>
      <c r="F1118" s="157"/>
      <c r="G1118" s="159"/>
      <c r="H1118" s="161" t="s">
        <v>17887</v>
      </c>
      <c r="I1118" s="161"/>
    </row>
    <row r="1119" ht="15.0" customHeight="1">
      <c r="A1119" s="101" t="s">
        <v>1943</v>
      </c>
      <c r="B1119" s="96" t="str">
        <f>VLOOKUP(A1119,company_data!$A$2:$H$2051,8,FALSE)</f>
        <v>www.barclaysimpson.com/
</v>
      </c>
      <c r="C1119" s="169" t="s">
        <v>17888</v>
      </c>
      <c r="D1119" s="158" t="s">
        <v>5</v>
      </c>
      <c r="E1119" s="158" t="s">
        <v>16868</v>
      </c>
      <c r="F1119" s="157"/>
      <c r="G1119" s="159"/>
      <c r="H1119" s="161" t="s">
        <v>17889</v>
      </c>
      <c r="I1119" s="161"/>
    </row>
    <row r="1120" ht="15.0" customHeight="1">
      <c r="A1120" s="101" t="s">
        <v>1943</v>
      </c>
      <c r="B1120" s="96" t="str">
        <f>VLOOKUP(A1120,company_data!$A$2:$H$2051,8,FALSE)</f>
        <v>www.barclaysimpson.com/
</v>
      </c>
      <c r="C1120" s="169" t="s">
        <v>17890</v>
      </c>
      <c r="D1120" s="158" t="s">
        <v>5</v>
      </c>
      <c r="E1120" s="158" t="s">
        <v>16161</v>
      </c>
      <c r="F1120" s="157"/>
      <c r="G1120" s="159"/>
      <c r="H1120" s="161" t="s">
        <v>17891</v>
      </c>
      <c r="I1120" s="161"/>
    </row>
    <row r="1121" ht="15.0" customHeight="1">
      <c r="A1121" s="101" t="s">
        <v>1943</v>
      </c>
      <c r="B1121" s="96" t="str">
        <f>VLOOKUP(A1121,company_data!$A$2:$H$2051,8,FALSE)</f>
        <v>www.barclaysimpson.com/
</v>
      </c>
      <c r="C1121" s="157" t="s">
        <v>17892</v>
      </c>
      <c r="D1121" s="158" t="s">
        <v>5</v>
      </c>
      <c r="E1121" s="158" t="s">
        <v>17893</v>
      </c>
      <c r="F1121" s="157"/>
      <c r="G1121" s="159"/>
      <c r="H1121" s="161" t="s">
        <v>17894</v>
      </c>
      <c r="I1121" s="161"/>
    </row>
    <row r="1122" ht="15.0" customHeight="1">
      <c r="A1122" s="101" t="s">
        <v>1943</v>
      </c>
      <c r="B1122" s="96" t="str">
        <f>VLOOKUP(A1122,company_data!$A$2:$H$2051,8,FALSE)</f>
        <v>www.barclaysimpson.com/
</v>
      </c>
      <c r="C1122" s="169" t="s">
        <v>17895</v>
      </c>
      <c r="D1122" s="158" t="s">
        <v>5</v>
      </c>
      <c r="E1122" s="158" t="s">
        <v>15859</v>
      </c>
      <c r="F1122" s="157"/>
      <c r="G1122" s="159"/>
      <c r="H1122" s="161" t="s">
        <v>17896</v>
      </c>
      <c r="I1122" s="161"/>
    </row>
    <row r="1123" ht="15.0" customHeight="1">
      <c r="A1123" s="101" t="s">
        <v>1788</v>
      </c>
      <c r="B1123" s="96" t="str">
        <f>VLOOKUP(A1123,company_data!$A$2:$H$2051,8,FALSE)</f>
        <v>www.barracuda.com
</v>
      </c>
      <c r="C1123" s="158" t="s">
        <v>17897</v>
      </c>
      <c r="D1123" s="157" t="s">
        <v>8</v>
      </c>
      <c r="E1123" s="158" t="s">
        <v>16467</v>
      </c>
      <c r="F1123" s="101"/>
      <c r="G1123" s="159"/>
      <c r="H1123" s="161"/>
      <c r="I1123" s="161"/>
    </row>
    <row r="1124" ht="15.0" customHeight="1">
      <c r="A1124" s="101" t="s">
        <v>1788</v>
      </c>
      <c r="B1124" s="96" t="str">
        <f>VLOOKUP(A1124,company_data!$A$2:$H$2051,8,FALSE)</f>
        <v>www.barracuda.com
</v>
      </c>
      <c r="C1124" s="158" t="s">
        <v>17898</v>
      </c>
      <c r="D1124" s="158" t="s">
        <v>5</v>
      </c>
      <c r="E1124" s="158" t="s">
        <v>17898</v>
      </c>
      <c r="F1124" s="101"/>
      <c r="G1124" s="159"/>
      <c r="H1124" s="161"/>
      <c r="I1124" s="161"/>
    </row>
    <row r="1125" ht="15.0" customHeight="1">
      <c r="A1125" s="101" t="s">
        <v>1788</v>
      </c>
      <c r="B1125" s="96" t="str">
        <f>VLOOKUP(A1125,company_data!$A$2:$H$2051,8,FALSE)</f>
        <v>www.barracuda.com
</v>
      </c>
      <c r="C1125" s="158" t="s">
        <v>17899</v>
      </c>
      <c r="D1125" s="158" t="s">
        <v>5</v>
      </c>
      <c r="E1125" s="158" t="s">
        <v>17900</v>
      </c>
      <c r="F1125" s="101"/>
      <c r="G1125" s="159"/>
      <c r="H1125" s="161"/>
      <c r="I1125" s="161"/>
    </row>
    <row r="1126" ht="15.0" customHeight="1">
      <c r="A1126" s="101" t="s">
        <v>1788</v>
      </c>
      <c r="B1126" s="96" t="str">
        <f>VLOOKUP(A1126,company_data!$A$2:$H$2051,8,FALSE)</f>
        <v>www.barracuda.com
</v>
      </c>
      <c r="C1126" s="158" t="s">
        <v>17901</v>
      </c>
      <c r="D1126" s="158" t="s">
        <v>5</v>
      </c>
      <c r="E1126" s="158" t="s">
        <v>17902</v>
      </c>
      <c r="F1126" s="101"/>
      <c r="G1126" s="159"/>
      <c r="H1126" s="161"/>
      <c r="I1126" s="161"/>
    </row>
    <row r="1127" ht="15.0" customHeight="1">
      <c r="A1127" s="101" t="s">
        <v>1788</v>
      </c>
      <c r="B1127" s="96" t="str">
        <f>VLOOKUP(A1127,company_data!$A$2:$H$2051,8,FALSE)</f>
        <v>www.barracuda.com
</v>
      </c>
      <c r="C1127" s="158" t="s">
        <v>17903</v>
      </c>
      <c r="D1127" s="158" t="s">
        <v>5</v>
      </c>
      <c r="E1127" s="158" t="s">
        <v>17904</v>
      </c>
      <c r="F1127" s="101"/>
      <c r="G1127" s="159"/>
      <c r="H1127" s="161"/>
      <c r="I1127" s="161"/>
    </row>
    <row r="1128" ht="15.0" customHeight="1">
      <c r="A1128" s="101" t="s">
        <v>1788</v>
      </c>
      <c r="B1128" s="96" t="str">
        <f>VLOOKUP(A1128,company_data!$A$2:$H$2051,8,FALSE)</f>
        <v>www.barracuda.com
</v>
      </c>
      <c r="C1128" s="158" t="s">
        <v>17905</v>
      </c>
      <c r="D1128" s="158" t="s">
        <v>5</v>
      </c>
      <c r="E1128" s="158" t="s">
        <v>17906</v>
      </c>
      <c r="F1128" s="101"/>
      <c r="G1128" s="159"/>
      <c r="H1128" s="161"/>
      <c r="I1128" s="161"/>
    </row>
    <row r="1129" ht="15.0" customHeight="1">
      <c r="A1129" s="101" t="s">
        <v>1788</v>
      </c>
      <c r="B1129" s="96" t="str">
        <f>VLOOKUP(A1129,company_data!$A$2:$H$2051,8,FALSE)</f>
        <v>www.barracuda.com
</v>
      </c>
      <c r="C1129" s="158" t="s">
        <v>17810</v>
      </c>
      <c r="D1129" s="158" t="s">
        <v>5</v>
      </c>
      <c r="E1129" s="158" t="s">
        <v>17907</v>
      </c>
      <c r="F1129" s="101"/>
      <c r="G1129" s="159"/>
      <c r="H1129" s="161"/>
      <c r="I1129" s="161"/>
    </row>
    <row r="1130" ht="15.0" customHeight="1">
      <c r="A1130" s="101" t="s">
        <v>1788</v>
      </c>
      <c r="B1130" s="96" t="str">
        <f>VLOOKUP(A1130,company_data!$A$2:$H$2051,8,FALSE)</f>
        <v>www.barracuda.com
</v>
      </c>
      <c r="C1130" s="158" t="s">
        <v>17132</v>
      </c>
      <c r="D1130" s="158" t="s">
        <v>5</v>
      </c>
      <c r="E1130" s="158" t="s">
        <v>16165</v>
      </c>
      <c r="F1130" s="101"/>
      <c r="G1130" s="159"/>
      <c r="H1130" s="161"/>
      <c r="I1130" s="161"/>
    </row>
    <row r="1131" ht="15.0" customHeight="1">
      <c r="A1131" s="101" t="s">
        <v>1788</v>
      </c>
      <c r="B1131" s="96" t="str">
        <f>VLOOKUP(A1131,company_data!$A$2:$H$2051,8,FALSE)</f>
        <v>www.barracuda.com
</v>
      </c>
      <c r="C1131" s="158" t="s">
        <v>17908</v>
      </c>
      <c r="D1131" s="158" t="s">
        <v>5</v>
      </c>
      <c r="E1131" s="158" t="s">
        <v>15886</v>
      </c>
      <c r="F1131" s="101"/>
      <c r="G1131" s="159"/>
      <c r="H1131" s="161" t="s">
        <v>17909</v>
      </c>
      <c r="I1131" s="161"/>
    </row>
    <row r="1132" ht="15.0" customHeight="1">
      <c r="A1132" s="101" t="s">
        <v>1788</v>
      </c>
      <c r="B1132" s="96" t="str">
        <f>VLOOKUP(A1132,company_data!$A$2:$H$2051,8,FALSE)</f>
        <v>www.barracuda.com
</v>
      </c>
      <c r="C1132" s="158" t="s">
        <v>15917</v>
      </c>
      <c r="D1132" s="158" t="s">
        <v>5</v>
      </c>
      <c r="E1132" s="158" t="s">
        <v>15831</v>
      </c>
      <c r="F1132" s="101"/>
      <c r="G1132" s="159"/>
      <c r="H1132" s="161" t="s">
        <v>17910</v>
      </c>
      <c r="I1132" s="161"/>
    </row>
    <row r="1133" ht="15.0" customHeight="1">
      <c r="A1133" s="101" t="s">
        <v>1788</v>
      </c>
      <c r="B1133" s="96" t="str">
        <f>VLOOKUP(A1133,company_data!$A$2:$H$2051,8,FALSE)</f>
        <v>www.barracuda.com
</v>
      </c>
      <c r="C1133" s="158" t="s">
        <v>17911</v>
      </c>
      <c r="D1133" s="158" t="s">
        <v>5</v>
      </c>
      <c r="E1133" s="158" t="s">
        <v>17912</v>
      </c>
      <c r="F1133" s="101"/>
      <c r="G1133" s="159"/>
      <c r="H1133" s="161"/>
      <c r="I1133" s="161"/>
    </row>
    <row r="1134" ht="15.0" customHeight="1">
      <c r="A1134" s="101" t="s">
        <v>1788</v>
      </c>
      <c r="B1134" s="96" t="str">
        <f>VLOOKUP(A1134,company_data!$A$2:$H$2051,8,FALSE)</f>
        <v>www.barracuda.com
</v>
      </c>
      <c r="C1134" s="158" t="s">
        <v>17913</v>
      </c>
      <c r="D1134" s="158" t="s">
        <v>5</v>
      </c>
      <c r="E1134" s="158" t="s">
        <v>17914</v>
      </c>
      <c r="F1134" s="101"/>
      <c r="G1134" s="159"/>
      <c r="H1134" s="161"/>
      <c r="I1134" s="161"/>
    </row>
    <row r="1135" ht="15.0" customHeight="1">
      <c r="A1135" s="101" t="s">
        <v>1788</v>
      </c>
      <c r="B1135" s="96" t="str">
        <f>VLOOKUP(A1135,company_data!$A$2:$H$2051,8,FALSE)</f>
        <v>www.barracuda.com
</v>
      </c>
      <c r="C1135" s="158" t="s">
        <v>17915</v>
      </c>
      <c r="D1135" s="158" t="s">
        <v>5</v>
      </c>
      <c r="E1135" s="158" t="s">
        <v>17914</v>
      </c>
      <c r="F1135" s="101"/>
      <c r="G1135" s="159"/>
      <c r="H1135" s="161" t="s">
        <v>17916</v>
      </c>
      <c r="I1135" s="161"/>
    </row>
    <row r="1136" ht="15.0" customHeight="1">
      <c r="A1136" s="101" t="s">
        <v>1788</v>
      </c>
      <c r="B1136" s="96" t="str">
        <f>VLOOKUP(A1136,company_data!$A$2:$H$2051,8,FALSE)</f>
        <v>www.barracuda.com
</v>
      </c>
      <c r="C1136" s="158" t="s">
        <v>17917</v>
      </c>
      <c r="D1136" s="158" t="s">
        <v>5</v>
      </c>
      <c r="E1136" s="158" t="s">
        <v>17918</v>
      </c>
      <c r="F1136" s="101"/>
      <c r="G1136" s="159"/>
      <c r="H1136" s="161"/>
      <c r="I1136" s="161"/>
    </row>
    <row r="1137" ht="15.0" customHeight="1">
      <c r="A1137" s="101" t="s">
        <v>1788</v>
      </c>
      <c r="B1137" s="96" t="str">
        <f>VLOOKUP(A1137,company_data!$A$2:$H$2051,8,FALSE)</f>
        <v>www.barracuda.com
</v>
      </c>
      <c r="C1137" s="158" t="s">
        <v>17919</v>
      </c>
      <c r="D1137" s="158" t="s">
        <v>5</v>
      </c>
      <c r="E1137" s="158" t="s">
        <v>16091</v>
      </c>
      <c r="F1137" s="101"/>
      <c r="G1137" s="159"/>
      <c r="H1137" s="161"/>
      <c r="I1137" s="161"/>
    </row>
    <row r="1138" ht="15.0" customHeight="1">
      <c r="A1138" s="101" t="s">
        <v>1788</v>
      </c>
      <c r="B1138" s="96" t="str">
        <f>VLOOKUP(A1138,company_data!$A$2:$H$2051,8,FALSE)</f>
        <v>www.barracuda.com
</v>
      </c>
      <c r="C1138" s="158" t="s">
        <v>17920</v>
      </c>
      <c r="D1138" s="158" t="s">
        <v>5</v>
      </c>
      <c r="E1138" s="158" t="s">
        <v>17921</v>
      </c>
      <c r="F1138" s="101"/>
      <c r="G1138" s="159"/>
      <c r="H1138" s="161"/>
      <c r="I1138" s="161"/>
    </row>
    <row r="1139" ht="15.0" customHeight="1">
      <c r="A1139" s="101" t="s">
        <v>1788</v>
      </c>
      <c r="B1139" s="96" t="str">
        <f>VLOOKUP(A1139,company_data!$A$2:$H$2051,8,FALSE)</f>
        <v>www.barracuda.com
</v>
      </c>
      <c r="C1139" s="158" t="s">
        <v>17922</v>
      </c>
      <c r="D1139" s="158" t="s">
        <v>5</v>
      </c>
      <c r="E1139" s="158" t="s">
        <v>17923</v>
      </c>
      <c r="F1139" s="101"/>
      <c r="G1139" s="159"/>
      <c r="H1139" s="161"/>
      <c r="I1139" s="161"/>
    </row>
    <row r="1140" ht="15.0" customHeight="1">
      <c r="A1140" s="101" t="s">
        <v>1788</v>
      </c>
      <c r="B1140" s="96" t="str">
        <f>VLOOKUP(A1140,company_data!$A$2:$H$2051,8,FALSE)</f>
        <v>www.barracuda.com
</v>
      </c>
      <c r="C1140" s="158" t="s">
        <v>16845</v>
      </c>
      <c r="D1140" s="158" t="s">
        <v>5</v>
      </c>
      <c r="E1140" s="158" t="s">
        <v>59</v>
      </c>
      <c r="F1140" s="101"/>
      <c r="G1140" s="159"/>
      <c r="H1140" s="161" t="s">
        <v>17924</v>
      </c>
      <c r="I1140" s="161"/>
    </row>
    <row r="1141" ht="15.0" customHeight="1">
      <c r="A1141" s="101" t="s">
        <v>1788</v>
      </c>
      <c r="B1141" s="96" t="str">
        <f>VLOOKUP(A1141,company_data!$A$2:$H$2051,8,FALSE)</f>
        <v>www.barracuda.com
</v>
      </c>
      <c r="C1141" s="158" t="s">
        <v>16853</v>
      </c>
      <c r="D1141" s="158" t="s">
        <v>5</v>
      </c>
      <c r="E1141" s="158" t="s">
        <v>17925</v>
      </c>
      <c r="F1141" s="101"/>
      <c r="G1141" s="159"/>
      <c r="H1141" s="161"/>
      <c r="I1141" s="161"/>
    </row>
    <row r="1142" ht="15.0" customHeight="1">
      <c r="A1142" s="101" t="s">
        <v>1788</v>
      </c>
      <c r="B1142" s="96" t="str">
        <f>VLOOKUP(A1142,company_data!$A$2:$H$2051,8,FALSE)</f>
        <v>www.barracuda.com
</v>
      </c>
      <c r="C1142" s="158" t="s">
        <v>16560</v>
      </c>
      <c r="D1142" s="158" t="s">
        <v>5</v>
      </c>
      <c r="E1142" s="158" t="s">
        <v>17926</v>
      </c>
      <c r="F1142" s="101"/>
      <c r="G1142" s="159"/>
      <c r="H1142" s="161"/>
      <c r="I1142" s="161"/>
    </row>
    <row r="1143" ht="15.0" customHeight="1">
      <c r="A1143" s="101" t="s">
        <v>1788</v>
      </c>
      <c r="B1143" s="96" t="str">
        <f>VLOOKUP(A1143,company_data!$A$2:$H$2051,8,FALSE)</f>
        <v>www.barracuda.com
</v>
      </c>
      <c r="C1143" s="158" t="s">
        <v>17927</v>
      </c>
      <c r="D1143" s="158" t="s">
        <v>5</v>
      </c>
      <c r="E1143" s="158" t="s">
        <v>17928</v>
      </c>
      <c r="F1143" s="101"/>
      <c r="G1143" s="159"/>
      <c r="H1143" s="161"/>
      <c r="I1143" s="161"/>
    </row>
    <row r="1144" ht="15.0" customHeight="1">
      <c r="A1144" s="101" t="s">
        <v>1788</v>
      </c>
      <c r="B1144" s="96" t="str">
        <f>VLOOKUP(A1144,company_data!$A$2:$H$2051,8,FALSE)</f>
        <v>www.barracuda.com
</v>
      </c>
      <c r="C1144" s="158" t="s">
        <v>17929</v>
      </c>
      <c r="D1144" s="158" t="s">
        <v>5</v>
      </c>
      <c r="E1144" s="158" t="s">
        <v>17930</v>
      </c>
      <c r="F1144" s="101"/>
      <c r="G1144" s="159"/>
      <c r="H1144" s="161"/>
      <c r="I1144" s="161"/>
    </row>
    <row r="1145" ht="15.0" customHeight="1">
      <c r="A1145" s="101" t="s">
        <v>1968</v>
      </c>
      <c r="B1145" s="96" t="str">
        <f>VLOOKUP(A1145,company_data!$A$2:$H$2051,8,FALSE)</f>
        <v>https://www.bastille.net</v>
      </c>
      <c r="C1145" s="157" t="s">
        <v>17931</v>
      </c>
      <c r="D1145" s="158" t="s">
        <v>43</v>
      </c>
      <c r="E1145" s="158" t="s">
        <v>17932</v>
      </c>
      <c r="F1145" s="101"/>
      <c r="G1145" s="159"/>
      <c r="H1145" s="161" t="s">
        <v>17933</v>
      </c>
      <c r="I1145" s="161"/>
    </row>
    <row r="1146" ht="15.0" customHeight="1">
      <c r="A1146" s="101" t="s">
        <v>1968</v>
      </c>
      <c r="B1146" s="96" t="str">
        <f>VLOOKUP(A1146,company_data!$A$2:$H$2051,8,FALSE)</f>
        <v>https://www.bastille.net</v>
      </c>
      <c r="C1146" s="157" t="s">
        <v>17934</v>
      </c>
      <c r="D1146" s="158" t="s">
        <v>43</v>
      </c>
      <c r="E1146" s="158" t="s">
        <v>17932</v>
      </c>
      <c r="F1146" s="101"/>
      <c r="G1146" s="159"/>
      <c r="H1146" s="161" t="s">
        <v>17935</v>
      </c>
      <c r="I1146" s="161"/>
    </row>
    <row r="1147" ht="15.0" customHeight="1">
      <c r="A1147" s="101" t="s">
        <v>1985</v>
      </c>
      <c r="B1147" s="96" t="str">
        <f>VLOOKUP(A1147,company_data!$A$2:$H$2051,8,FALSE)</f>
        <v>https://www.bayshorenetworks.com/</v>
      </c>
      <c r="C1147" s="157" t="s">
        <v>17936</v>
      </c>
      <c r="D1147" s="158" t="s">
        <v>21</v>
      </c>
      <c r="E1147" s="158" t="s">
        <v>17937</v>
      </c>
      <c r="F1147" s="101"/>
      <c r="G1147" s="159"/>
      <c r="H1147" s="161" t="s">
        <v>17938</v>
      </c>
      <c r="I1147" s="161"/>
    </row>
    <row r="1148" ht="15.0" customHeight="1">
      <c r="A1148" s="101" t="s">
        <v>1985</v>
      </c>
      <c r="B1148" s="96" t="str">
        <f>VLOOKUP(A1148,company_data!$A$2:$H$2051,8,FALSE)</f>
        <v>https://www.bayshorenetworks.com/</v>
      </c>
      <c r="C1148" s="158" t="s">
        <v>17939</v>
      </c>
      <c r="D1148" s="158" t="s">
        <v>23</v>
      </c>
      <c r="E1148" s="158" t="s">
        <v>17940</v>
      </c>
      <c r="F1148" s="101"/>
      <c r="G1148" s="159"/>
      <c r="H1148" s="161"/>
      <c r="I1148" s="161"/>
    </row>
    <row r="1149" ht="15.0" customHeight="1">
      <c r="A1149" s="101" t="s">
        <v>1985</v>
      </c>
      <c r="B1149" s="96" t="str">
        <f>VLOOKUP(A1149,company_data!$A$2:$H$2051,8,FALSE)</f>
        <v>https://www.bayshorenetworks.com/</v>
      </c>
      <c r="C1149" s="157" t="s">
        <v>17941</v>
      </c>
      <c r="D1149" s="158" t="s">
        <v>53</v>
      </c>
      <c r="E1149" s="158" t="s">
        <v>17942</v>
      </c>
      <c r="F1149" s="101"/>
      <c r="G1149" s="159"/>
      <c r="H1149" s="161" t="s">
        <v>17943</v>
      </c>
      <c r="I1149" s="161"/>
    </row>
    <row r="1150" ht="15.0" customHeight="1">
      <c r="A1150" s="101" t="s">
        <v>1985</v>
      </c>
      <c r="B1150" s="96" t="str">
        <f>VLOOKUP(A1150,company_data!$A$2:$H$2051,8,FALSE)</f>
        <v>https://www.bayshorenetworks.com/</v>
      </c>
      <c r="C1150" s="157" t="s">
        <v>17944</v>
      </c>
      <c r="D1150" s="158" t="s">
        <v>53</v>
      </c>
      <c r="E1150" s="158" t="s">
        <v>17945</v>
      </c>
      <c r="F1150" s="101"/>
      <c r="G1150" s="159"/>
      <c r="H1150" s="161" t="s">
        <v>17946</v>
      </c>
      <c r="I1150" s="161"/>
    </row>
    <row r="1151" ht="15.0" customHeight="1">
      <c r="A1151" s="101" t="s">
        <v>1985</v>
      </c>
      <c r="B1151" s="96" t="str">
        <f>VLOOKUP(A1151,company_data!$A$2:$H$2051,8,FALSE)</f>
        <v>https://www.bayshorenetworks.com/</v>
      </c>
      <c r="C1151" s="157" t="s">
        <v>17947</v>
      </c>
      <c r="D1151" s="158" t="s">
        <v>26</v>
      </c>
      <c r="E1151" s="158" t="s">
        <v>17948</v>
      </c>
      <c r="F1151" s="101"/>
      <c r="G1151" s="159"/>
      <c r="H1151" s="161" t="s">
        <v>17949</v>
      </c>
      <c r="I1151" s="161"/>
    </row>
    <row r="1152" ht="15.0" customHeight="1">
      <c r="A1152" s="101" t="s">
        <v>1985</v>
      </c>
      <c r="B1152" s="96" t="str">
        <f>VLOOKUP(A1152,company_data!$A$2:$H$2051,8,FALSE)</f>
        <v>https://www.bayshorenetworks.com/</v>
      </c>
      <c r="C1152" s="158" t="s">
        <v>17950</v>
      </c>
      <c r="D1152" s="158" t="s">
        <v>23</v>
      </c>
      <c r="E1152" s="158" t="s">
        <v>17951</v>
      </c>
      <c r="F1152" s="101"/>
      <c r="G1152" s="159"/>
      <c r="H1152" s="161" t="s">
        <v>17952</v>
      </c>
      <c r="I1152" s="161"/>
    </row>
    <row r="1153" ht="15.0" customHeight="1">
      <c r="A1153" s="101" t="s">
        <v>2021</v>
      </c>
      <c r="B1153" s="96" t="str">
        <f>VLOOKUP(A1153,company_data!$A$2:$H$2051,8,FALSE)</f>
        <v>https://www.beachheadsolutions.com/</v>
      </c>
      <c r="C1153" s="157" t="s">
        <v>17953</v>
      </c>
      <c r="D1153" s="158" t="s">
        <v>12</v>
      </c>
      <c r="E1153" s="97" t="s">
        <v>13</v>
      </c>
      <c r="F1153" s="101"/>
      <c r="G1153" s="159"/>
      <c r="H1153" s="161" t="s">
        <v>17954</v>
      </c>
      <c r="I1153" s="161"/>
    </row>
    <row r="1154" ht="15.0" customHeight="1">
      <c r="A1154" s="101" t="s">
        <v>2021</v>
      </c>
      <c r="B1154" s="96" t="str">
        <f>VLOOKUP(A1154,company_data!$A$2:$H$2051,8,FALSE)</f>
        <v>https://www.beachheadsolutions.com/</v>
      </c>
      <c r="C1154" s="157" t="s">
        <v>17955</v>
      </c>
      <c r="D1154" s="158" t="s">
        <v>9</v>
      </c>
      <c r="E1154" s="158" t="s">
        <v>16090</v>
      </c>
      <c r="F1154" s="97" t="s">
        <v>13</v>
      </c>
      <c r="G1154" s="159"/>
      <c r="H1154" s="161" t="s">
        <v>17956</v>
      </c>
      <c r="I1154" s="161"/>
    </row>
    <row r="1155" ht="15.0" customHeight="1">
      <c r="A1155" s="101" t="s">
        <v>2021</v>
      </c>
      <c r="B1155" s="96" t="str">
        <f>VLOOKUP(A1155,company_data!$A$2:$H$2051,8,FALSE)</f>
        <v>https://www.beachheadsolutions.com/</v>
      </c>
      <c r="C1155" s="157" t="s">
        <v>17957</v>
      </c>
      <c r="D1155" s="158" t="s">
        <v>20</v>
      </c>
      <c r="E1155" s="158" t="s">
        <v>15892</v>
      </c>
      <c r="F1155" s="101"/>
      <c r="G1155" s="159"/>
      <c r="H1155" s="161" t="s">
        <v>17958</v>
      </c>
      <c r="I1155" s="161"/>
    </row>
    <row r="1156" ht="15.0" customHeight="1">
      <c r="A1156" s="101" t="s">
        <v>2021</v>
      </c>
      <c r="B1156" s="96" t="str">
        <f>VLOOKUP(A1156,company_data!$A$2:$H$2051,8,FALSE)</f>
        <v>https://www.beachheadsolutions.com/</v>
      </c>
      <c r="C1156" s="157" t="s">
        <v>17959</v>
      </c>
      <c r="D1156" s="158" t="s">
        <v>9</v>
      </c>
      <c r="E1156" s="158" t="s">
        <v>16391</v>
      </c>
      <c r="F1156" s="101"/>
      <c r="G1156" s="159"/>
      <c r="H1156" s="161" t="s">
        <v>17960</v>
      </c>
      <c r="I1156" s="161"/>
    </row>
    <row r="1157" ht="15.0" customHeight="1">
      <c r="A1157" s="101" t="s">
        <v>1879</v>
      </c>
      <c r="B1157" s="96" t="str">
        <f>VLOOKUP(A1157,company_data!$A$2:$H$2051,8,FALSE)</f>
        <v>https://www.beazley.com/</v>
      </c>
      <c r="C1157" s="158" t="s">
        <v>17961</v>
      </c>
      <c r="D1157" s="158" t="s">
        <v>5</v>
      </c>
      <c r="E1157" s="158" t="s">
        <v>16421</v>
      </c>
      <c r="F1157" s="97" t="s">
        <v>16422</v>
      </c>
      <c r="G1157" s="159"/>
      <c r="H1157" s="161" t="s">
        <v>17962</v>
      </c>
      <c r="I1157" s="161"/>
    </row>
    <row r="1158" ht="15.0" customHeight="1">
      <c r="A1158" s="101" t="s">
        <v>2028</v>
      </c>
      <c r="B1158" s="96" t="str">
        <f>VLOOKUP(A1158,company_data!$A$2:$H$2051,8,FALSE)</f>
        <v>https://www.behaviosec.com/</v>
      </c>
      <c r="C1158" s="157" t="s">
        <v>17963</v>
      </c>
      <c r="D1158" s="158" t="s">
        <v>6</v>
      </c>
      <c r="E1158" s="157" t="s">
        <v>17964</v>
      </c>
      <c r="F1158" s="101"/>
      <c r="G1158" s="159"/>
      <c r="H1158" s="161" t="s">
        <v>17965</v>
      </c>
      <c r="I1158" s="161"/>
    </row>
    <row r="1159" ht="15.0" customHeight="1">
      <c r="A1159" s="101" t="s">
        <v>2028</v>
      </c>
      <c r="B1159" s="96" t="str">
        <f>VLOOKUP(A1159,company_data!$A$2:$H$2051,8,FALSE)</f>
        <v>https://www.behaviosec.com/</v>
      </c>
      <c r="C1159" s="157" t="s">
        <v>17966</v>
      </c>
      <c r="D1159" s="158" t="s">
        <v>6</v>
      </c>
      <c r="E1159" s="158" t="s">
        <v>17967</v>
      </c>
      <c r="F1159" s="101"/>
      <c r="G1159" s="159"/>
      <c r="H1159" s="161" t="s">
        <v>17968</v>
      </c>
      <c r="I1159" s="161"/>
    </row>
    <row r="1160" ht="15.0" customHeight="1">
      <c r="A1160" s="101" t="s">
        <v>2028</v>
      </c>
      <c r="B1160" s="96" t="str">
        <f>VLOOKUP(A1160,company_data!$A$2:$H$2051,8,FALSE)</f>
        <v>https://www.behaviosec.com/</v>
      </c>
      <c r="C1160" s="157" t="s">
        <v>17969</v>
      </c>
      <c r="D1160" s="158" t="s">
        <v>6</v>
      </c>
      <c r="E1160" s="158" t="s">
        <v>17970</v>
      </c>
      <c r="F1160" s="101"/>
      <c r="G1160" s="159"/>
      <c r="H1160" s="161" t="s">
        <v>17971</v>
      </c>
      <c r="I1160" s="161"/>
    </row>
    <row r="1161" ht="15.0" customHeight="1">
      <c r="A1161" s="101" t="s">
        <v>2028</v>
      </c>
      <c r="B1161" s="96" t="str">
        <f>VLOOKUP(A1161,company_data!$A$2:$H$2051,8,FALSE)</f>
        <v>https://www.behaviosec.com/</v>
      </c>
      <c r="C1161" s="157" t="s">
        <v>17972</v>
      </c>
      <c r="D1161" s="158" t="s">
        <v>6</v>
      </c>
      <c r="E1161" s="158" t="s">
        <v>17973</v>
      </c>
      <c r="F1161" s="101"/>
      <c r="G1161" s="159"/>
      <c r="H1161" s="161" t="s">
        <v>17974</v>
      </c>
      <c r="I1161" s="161"/>
    </row>
    <row r="1162" ht="15.0" customHeight="1">
      <c r="A1162" s="101" t="s">
        <v>2028</v>
      </c>
      <c r="B1162" s="96" t="str">
        <f>VLOOKUP(A1162,company_data!$A$2:$H$2051,8,FALSE)</f>
        <v>https://www.behaviosec.com/</v>
      </c>
      <c r="C1162" s="157" t="s">
        <v>17975</v>
      </c>
      <c r="D1162" s="158" t="s">
        <v>6</v>
      </c>
      <c r="E1162" s="158" t="s">
        <v>17976</v>
      </c>
      <c r="F1162" s="101"/>
      <c r="G1162" s="159"/>
      <c r="H1162" s="162" t="s">
        <v>17977</v>
      </c>
      <c r="I1162" s="161"/>
    </row>
    <row r="1163" ht="15.0" customHeight="1">
      <c r="A1163" s="101" t="s">
        <v>2037</v>
      </c>
      <c r="B1163" s="96" t="str">
        <f>VLOOKUP(A1163,company_data!$A$2:$H$2051,8,FALSE)</f>
        <v>https://bekchy.com/</v>
      </c>
      <c r="C1163" s="158" t="s">
        <v>17978</v>
      </c>
      <c r="D1163" s="158" t="s">
        <v>7</v>
      </c>
      <c r="E1163" s="158" t="s">
        <v>17978</v>
      </c>
      <c r="F1163" s="101"/>
      <c r="G1163" s="159"/>
      <c r="H1163" s="161"/>
      <c r="I1163" s="161"/>
    </row>
    <row r="1164" ht="15.0" customHeight="1">
      <c r="A1164" s="101" t="s">
        <v>2037</v>
      </c>
      <c r="B1164" s="96" t="str">
        <f>VLOOKUP(A1164,company_data!$A$2:$H$2051,8,FALSE)</f>
        <v>https://bekchy.com/</v>
      </c>
      <c r="C1164" s="158" t="s">
        <v>17979</v>
      </c>
      <c r="D1164" s="158" t="s">
        <v>7</v>
      </c>
      <c r="E1164" s="158" t="s">
        <v>17980</v>
      </c>
      <c r="F1164" s="101"/>
      <c r="G1164" s="159"/>
      <c r="H1164" s="161"/>
      <c r="I1164" s="161"/>
    </row>
    <row r="1165" ht="15.0" customHeight="1">
      <c r="A1165" s="101" t="s">
        <v>2037</v>
      </c>
      <c r="B1165" s="96" t="str">
        <f>VLOOKUP(A1165,company_data!$A$2:$H$2051,8,FALSE)</f>
        <v>https://bekchy.com/</v>
      </c>
      <c r="C1165" s="158" t="s">
        <v>16560</v>
      </c>
      <c r="D1165" s="158" t="s">
        <v>8</v>
      </c>
      <c r="E1165" s="158" t="s">
        <v>16480</v>
      </c>
      <c r="F1165" s="97" t="s">
        <v>17981</v>
      </c>
      <c r="G1165" s="159"/>
      <c r="H1165" s="161" t="s">
        <v>17982</v>
      </c>
      <c r="I1165" s="161"/>
    </row>
    <row r="1166" ht="15.0" customHeight="1">
      <c r="A1166" s="101" t="s">
        <v>2037</v>
      </c>
      <c r="B1166" s="96" t="str">
        <f>VLOOKUP(A1166,company_data!$A$2:$H$2051,8,FALSE)</f>
        <v>https://bekchy.com/</v>
      </c>
      <c r="C1166" s="158" t="s">
        <v>17983</v>
      </c>
      <c r="D1166" s="158" t="s">
        <v>7</v>
      </c>
      <c r="E1166" s="158" t="s">
        <v>17984</v>
      </c>
      <c r="F1166" s="101"/>
      <c r="G1166" s="159"/>
      <c r="H1166" s="161"/>
      <c r="I1166" s="161"/>
    </row>
    <row r="1167" ht="15.0" customHeight="1">
      <c r="A1167" s="101" t="s">
        <v>2053</v>
      </c>
      <c r="B1167" s="96" t="str">
        <f>VLOOKUP(A1167,company_data!$A$2:$H$2051,8,FALSE)</f>
        <v>https://belkasoft.com/</v>
      </c>
      <c r="C1167" s="157" t="s">
        <v>17985</v>
      </c>
      <c r="D1167" s="158" t="s">
        <v>16</v>
      </c>
      <c r="E1167" s="158" t="s">
        <v>17986</v>
      </c>
      <c r="F1167" s="101"/>
      <c r="G1167" s="159"/>
      <c r="H1167" s="160" t="s">
        <v>17987</v>
      </c>
      <c r="I1167" s="161"/>
    </row>
    <row r="1168" ht="15.0" customHeight="1">
      <c r="A1168" s="101" t="s">
        <v>2053</v>
      </c>
      <c r="B1168" s="96" t="str">
        <f>VLOOKUP(A1168,company_data!$A$2:$H$2051,8,FALSE)</f>
        <v>https://belkasoft.com/</v>
      </c>
      <c r="C1168" s="157" t="s">
        <v>17988</v>
      </c>
      <c r="D1168" s="158" t="s">
        <v>16</v>
      </c>
      <c r="E1168" s="158" t="s">
        <v>17989</v>
      </c>
      <c r="F1168" s="101"/>
      <c r="G1168" s="159"/>
      <c r="H1168" s="161" t="s">
        <v>17990</v>
      </c>
      <c r="I1168" s="161"/>
    </row>
    <row r="1169" ht="15.0" customHeight="1">
      <c r="A1169" s="101" t="s">
        <v>2053</v>
      </c>
      <c r="B1169" s="96" t="str">
        <f>VLOOKUP(A1169,company_data!$A$2:$H$2051,8,FALSE)</f>
        <v>https://belkasoft.com/</v>
      </c>
      <c r="C1169" s="158" t="s">
        <v>17991</v>
      </c>
      <c r="D1169" s="158" t="s">
        <v>16</v>
      </c>
      <c r="E1169" s="158" t="s">
        <v>17992</v>
      </c>
      <c r="F1169" s="101"/>
      <c r="G1169" s="159"/>
      <c r="H1169" s="160" t="s">
        <v>17993</v>
      </c>
      <c r="I1169" s="161"/>
    </row>
    <row r="1170" ht="15.0" customHeight="1">
      <c r="A1170" s="101" t="s">
        <v>2059</v>
      </c>
      <c r="B1170" s="96" t="str">
        <f>VLOOKUP(A1170,company_data!$A$2:$H$2051,8,FALSE)</f>
        <v>https://www.bell.ca/</v>
      </c>
      <c r="C1170" s="167" t="s">
        <v>17508</v>
      </c>
      <c r="D1170" s="167" t="s">
        <v>5</v>
      </c>
      <c r="E1170" s="167" t="s">
        <v>15843</v>
      </c>
      <c r="F1170" s="162"/>
      <c r="G1170" s="159"/>
      <c r="H1170" s="161"/>
      <c r="I1170" s="161"/>
    </row>
    <row r="1171" ht="15.0" customHeight="1">
      <c r="A1171" s="101" t="s">
        <v>2059</v>
      </c>
      <c r="B1171" s="96" t="str">
        <f>VLOOKUP(A1171,company_data!$A$2:$H$2051,8,FALSE)</f>
        <v>https://www.bell.ca/</v>
      </c>
      <c r="C1171" s="167" t="s">
        <v>17994</v>
      </c>
      <c r="D1171" s="167" t="s">
        <v>5</v>
      </c>
      <c r="E1171" s="167" t="s">
        <v>6</v>
      </c>
      <c r="F1171" s="162"/>
      <c r="G1171" s="159"/>
      <c r="H1171" s="161"/>
      <c r="I1171" s="161"/>
    </row>
    <row r="1172" ht="15.0" customHeight="1">
      <c r="A1172" s="101" t="s">
        <v>2059</v>
      </c>
      <c r="B1172" s="96" t="str">
        <f>VLOOKUP(A1172,company_data!$A$2:$H$2051,8,FALSE)</f>
        <v>https://www.bell.ca/</v>
      </c>
      <c r="C1172" s="167" t="s">
        <v>17995</v>
      </c>
      <c r="D1172" s="167" t="s">
        <v>5</v>
      </c>
      <c r="E1172" s="167" t="s">
        <v>16091</v>
      </c>
      <c r="F1172" s="162"/>
      <c r="G1172" s="159"/>
      <c r="H1172" s="161"/>
      <c r="I1172" s="161"/>
    </row>
    <row r="1173" ht="15.0" customHeight="1">
      <c r="A1173" s="101" t="s">
        <v>2059</v>
      </c>
      <c r="B1173" s="96" t="str">
        <f>VLOOKUP(A1173,company_data!$A$2:$H$2051,8,FALSE)</f>
        <v>https://www.bell.ca/</v>
      </c>
      <c r="C1173" s="167" t="s">
        <v>16160</v>
      </c>
      <c r="D1173" s="158" t="s">
        <v>7</v>
      </c>
      <c r="E1173" s="162"/>
      <c r="F1173" s="162"/>
      <c r="G1173" s="159"/>
      <c r="H1173" s="161"/>
      <c r="I1173" s="161"/>
    </row>
    <row r="1174" ht="15.0" customHeight="1">
      <c r="A1174" s="101" t="s">
        <v>2089</v>
      </c>
      <c r="B1174" s="96" t="str">
        <f>VLOOKUP(A1174,company_data!$A$2:$H$2051,8,FALSE)</f>
        <v>https://www.bvsystems.com/</v>
      </c>
      <c r="C1174" s="158" t="s">
        <v>17996</v>
      </c>
      <c r="D1174" s="158" t="s">
        <v>43</v>
      </c>
      <c r="E1174" s="158" t="s">
        <v>17997</v>
      </c>
      <c r="F1174" s="101"/>
      <c r="G1174" s="159"/>
      <c r="H1174" s="161" t="s">
        <v>17998</v>
      </c>
      <c r="I1174" s="161"/>
    </row>
    <row r="1175" ht="15.0" customHeight="1">
      <c r="A1175" s="101" t="s">
        <v>2089</v>
      </c>
      <c r="B1175" s="96" t="str">
        <f>VLOOKUP(A1175,company_data!$A$2:$H$2051,8,FALSE)</f>
        <v>https://www.bvsystems.com/</v>
      </c>
      <c r="C1175" s="158" t="s">
        <v>17999</v>
      </c>
      <c r="D1175" s="158" t="s">
        <v>5</v>
      </c>
      <c r="E1175" s="158" t="s">
        <v>17180</v>
      </c>
      <c r="F1175" s="101"/>
      <c r="G1175" s="159"/>
      <c r="H1175" s="161"/>
      <c r="I1175" s="161"/>
    </row>
    <row r="1176" ht="15.0" customHeight="1">
      <c r="A1176" s="101" t="s">
        <v>2102</v>
      </c>
      <c r="B1176" s="96" t="str">
        <f>VLOOKUP(A1176,company_data!$A$2:$H$2051,8,FALSE)</f>
        <v>https://www.better.mobi/home</v>
      </c>
      <c r="C1176" s="157" t="s">
        <v>18000</v>
      </c>
      <c r="D1176" s="158" t="s">
        <v>5</v>
      </c>
      <c r="E1176" s="158" t="s">
        <v>18001</v>
      </c>
      <c r="F1176" s="101"/>
      <c r="G1176" s="159"/>
      <c r="H1176" s="161" t="s">
        <v>18002</v>
      </c>
      <c r="I1176" s="161"/>
    </row>
    <row r="1177" ht="15.0" customHeight="1">
      <c r="A1177" s="101" t="s">
        <v>2102</v>
      </c>
      <c r="B1177" s="96" t="str">
        <f>VLOOKUP(A1177,company_data!$A$2:$H$2051,8,FALSE)</f>
        <v>https://www.better.mobi/home</v>
      </c>
      <c r="C1177" s="157" t="s">
        <v>18003</v>
      </c>
      <c r="D1177" s="158" t="s">
        <v>5</v>
      </c>
      <c r="E1177" s="158" t="s">
        <v>18004</v>
      </c>
      <c r="F1177" s="101"/>
      <c r="G1177" s="159"/>
      <c r="H1177" s="161" t="s">
        <v>18005</v>
      </c>
      <c r="I1177" s="161"/>
    </row>
    <row r="1178" ht="15.0" customHeight="1">
      <c r="A1178" s="101" t="s">
        <v>2102</v>
      </c>
      <c r="B1178" s="96" t="str">
        <f>VLOOKUP(A1178,company_data!$A$2:$H$2051,8,FALSE)</f>
        <v>https://www.better.mobi/home</v>
      </c>
      <c r="C1178" s="157" t="s">
        <v>18006</v>
      </c>
      <c r="D1178" s="158" t="s">
        <v>20</v>
      </c>
      <c r="E1178" s="158" t="s">
        <v>15892</v>
      </c>
      <c r="F1178" s="101"/>
      <c r="G1178" s="159"/>
      <c r="H1178" s="161" t="s">
        <v>18007</v>
      </c>
      <c r="I1178" s="161"/>
    </row>
    <row r="1179" ht="15.0" customHeight="1">
      <c r="A1179" s="101" t="s">
        <v>2109</v>
      </c>
      <c r="B1179" s="96" t="str">
        <f>VLOOKUP(A1179,company_data!$A$2:$H$2051,8,FALSE)</f>
        <v>https://www.bettercloud.com/</v>
      </c>
      <c r="C1179" s="158" t="s">
        <v>18008</v>
      </c>
      <c r="D1179" s="158" t="s">
        <v>15</v>
      </c>
      <c r="E1179" s="158" t="s">
        <v>15843</v>
      </c>
      <c r="F1179" s="97" t="s">
        <v>15886</v>
      </c>
      <c r="G1179" s="159"/>
      <c r="H1179" s="161" t="s">
        <v>18009</v>
      </c>
      <c r="I1179" s="161"/>
    </row>
    <row r="1180" ht="15.0" customHeight="1">
      <c r="A1180" s="97" t="s">
        <v>2119</v>
      </c>
      <c r="B1180" s="96" t="str">
        <f>VLOOKUP(A1180,company_data!$A$2:$H$2051,8,FALSE)</f>
        <v>https://www.beyondidentity.com/</v>
      </c>
      <c r="C1180" s="158" t="s">
        <v>17976</v>
      </c>
      <c r="D1180" s="158" t="s">
        <v>6</v>
      </c>
      <c r="E1180" s="158" t="s">
        <v>18010</v>
      </c>
      <c r="F1180" s="97" t="s">
        <v>18011</v>
      </c>
      <c r="G1180" s="159"/>
      <c r="H1180" s="160" t="s">
        <v>18012</v>
      </c>
      <c r="I1180" s="161"/>
    </row>
    <row r="1181" ht="15.0" customHeight="1">
      <c r="A1181" s="101" t="s">
        <v>2127</v>
      </c>
      <c r="B1181" s="96" t="str">
        <f>VLOOKUP(A1181,company_data!$A$2:$H$2051,8,FALSE)</f>
        <v>https://www.beyond-inc.jp/</v>
      </c>
      <c r="C1181" s="158" t="s">
        <v>18013</v>
      </c>
      <c r="D1181" s="158" t="s">
        <v>5</v>
      </c>
      <c r="E1181" s="158" t="s">
        <v>18014</v>
      </c>
      <c r="F1181" s="101"/>
      <c r="G1181" s="159"/>
      <c r="H1181" s="161"/>
      <c r="I1181" s="161"/>
    </row>
    <row r="1182" ht="15.0" customHeight="1">
      <c r="A1182" s="101" t="s">
        <v>2143</v>
      </c>
      <c r="B1182" s="96" t="str">
        <f>VLOOKUP(A1182,company_data!$A$2:$H$2051,8,FALSE)</f>
        <v>https://beyondsecurity.com/
</v>
      </c>
      <c r="C1182" s="157" t="s">
        <v>18015</v>
      </c>
      <c r="D1182" s="158" t="s">
        <v>8</v>
      </c>
      <c r="E1182" s="158" t="s">
        <v>18016</v>
      </c>
      <c r="F1182" s="101"/>
      <c r="G1182" s="159"/>
      <c r="H1182" s="161" t="s">
        <v>18017</v>
      </c>
      <c r="I1182" s="161"/>
    </row>
    <row r="1183" ht="15.0" customHeight="1">
      <c r="A1183" s="101" t="s">
        <v>2143</v>
      </c>
      <c r="B1183" s="96" t="str">
        <f>VLOOKUP(A1183,company_data!$A$2:$H$2051,8,FALSE)</f>
        <v>https://beyondsecurity.com/
</v>
      </c>
      <c r="C1183" s="157" t="s">
        <v>18018</v>
      </c>
      <c r="D1183" s="158" t="s">
        <v>8</v>
      </c>
      <c r="E1183" s="158" t="s">
        <v>17015</v>
      </c>
      <c r="F1183" s="101"/>
      <c r="G1183" s="159"/>
      <c r="H1183" s="161" t="s">
        <v>18019</v>
      </c>
      <c r="I1183" s="161"/>
    </row>
    <row r="1184" ht="15.0" customHeight="1">
      <c r="A1184" s="101" t="s">
        <v>2143</v>
      </c>
      <c r="B1184" s="96" t="str">
        <f>VLOOKUP(A1184,company_data!$A$2:$H$2051,8,FALSE)</f>
        <v>https://beyondsecurity.com/
</v>
      </c>
      <c r="C1184" s="157" t="s">
        <v>18020</v>
      </c>
      <c r="D1184" s="158" t="s">
        <v>8</v>
      </c>
      <c r="E1184" s="158" t="s">
        <v>18021</v>
      </c>
      <c r="F1184" s="101"/>
      <c r="G1184" s="159"/>
      <c r="H1184" s="161" t="s">
        <v>18022</v>
      </c>
      <c r="I1184" s="161"/>
    </row>
    <row r="1185" ht="15.0" customHeight="1">
      <c r="A1185" s="101" t="s">
        <v>2151</v>
      </c>
      <c r="B1185" s="96" t="str">
        <f>VLOOKUP(A1185,company_data!$A$2:$H$2051,8,FALSE)</f>
        <v>https://www.beyondtrust.com/</v>
      </c>
      <c r="C1185" s="157" t="s">
        <v>18023</v>
      </c>
      <c r="D1185" s="158" t="s">
        <v>6</v>
      </c>
      <c r="E1185" s="158" t="s">
        <v>18024</v>
      </c>
      <c r="F1185" s="101"/>
      <c r="G1185" s="159"/>
      <c r="H1185" s="161" t="s">
        <v>18025</v>
      </c>
      <c r="I1185" s="161"/>
    </row>
    <row r="1186" ht="15.0" customHeight="1">
      <c r="A1186" s="101" t="s">
        <v>2151</v>
      </c>
      <c r="B1186" s="96" t="str">
        <f>VLOOKUP(A1186,company_data!$A$2:$H$2051,8,FALSE)</f>
        <v>https://www.beyondtrust.com/</v>
      </c>
      <c r="C1186" s="158" t="s">
        <v>18026</v>
      </c>
      <c r="D1186" s="158" t="s">
        <v>6</v>
      </c>
      <c r="E1186" s="158" t="s">
        <v>18027</v>
      </c>
      <c r="F1186" s="101"/>
      <c r="G1186" s="159"/>
      <c r="H1186" s="161"/>
      <c r="I1186" s="161"/>
    </row>
    <row r="1187" ht="15.0" customHeight="1">
      <c r="A1187" s="101" t="s">
        <v>2151</v>
      </c>
      <c r="B1187" s="96" t="str">
        <f>VLOOKUP(A1187,company_data!$A$2:$H$2051,8,FALSE)</f>
        <v>https://www.beyondtrust.com/</v>
      </c>
      <c r="C1187" s="157" t="s">
        <v>18028</v>
      </c>
      <c r="D1187" s="158" t="s">
        <v>6</v>
      </c>
      <c r="E1187" s="158" t="s">
        <v>16411</v>
      </c>
      <c r="F1187" s="101"/>
      <c r="G1187" s="159"/>
      <c r="H1187" s="161" t="s">
        <v>18029</v>
      </c>
      <c r="I1187" s="161"/>
    </row>
    <row r="1188" ht="15.0" customHeight="1">
      <c r="A1188" s="101" t="s">
        <v>2151</v>
      </c>
      <c r="B1188" s="96" t="str">
        <f>VLOOKUP(A1188,company_data!$A$2:$H$2051,8,FALSE)</f>
        <v>https://www.beyondtrust.com/</v>
      </c>
      <c r="C1188" s="157" t="s">
        <v>18030</v>
      </c>
      <c r="D1188" s="158" t="s">
        <v>26</v>
      </c>
      <c r="E1188" s="158" t="s">
        <v>18031</v>
      </c>
      <c r="F1188" s="101"/>
      <c r="G1188" s="159"/>
      <c r="H1188" s="161" t="s">
        <v>18032</v>
      </c>
      <c r="I1188" s="161"/>
    </row>
    <row r="1189" ht="15.0" customHeight="1">
      <c r="A1189" s="101" t="s">
        <v>2161</v>
      </c>
      <c r="B1189" s="96" t="str">
        <f>VLOOKUP(A1189,company_data!$A$2:$H$2051,8,FALSE)</f>
        <v>https://bhclab.com/</v>
      </c>
      <c r="C1189" s="163" t="s">
        <v>18033</v>
      </c>
      <c r="D1189" s="158" t="s">
        <v>5</v>
      </c>
      <c r="E1189" s="158" t="s">
        <v>18034</v>
      </c>
      <c r="F1189" s="101"/>
      <c r="G1189" s="159"/>
      <c r="H1189" s="161"/>
      <c r="I1189" s="161"/>
    </row>
    <row r="1190" ht="15.0" customHeight="1">
      <c r="A1190" s="101" t="s">
        <v>2161</v>
      </c>
      <c r="B1190" s="96" t="str">
        <f>VLOOKUP(A1190,company_data!$A$2:$H$2051,8,FALSE)</f>
        <v>https://bhclab.com/</v>
      </c>
      <c r="C1190" s="158" t="s">
        <v>18033</v>
      </c>
      <c r="D1190" s="158" t="s">
        <v>5</v>
      </c>
      <c r="E1190" s="158" t="s">
        <v>18035</v>
      </c>
      <c r="F1190" s="101"/>
      <c r="G1190" s="159"/>
      <c r="H1190" s="161"/>
      <c r="I1190" s="161"/>
    </row>
    <row r="1191" ht="15.0" customHeight="1">
      <c r="A1191" s="101" t="s">
        <v>2161</v>
      </c>
      <c r="B1191" s="96" t="str">
        <f>VLOOKUP(A1191,company_data!$A$2:$H$2051,8,FALSE)</f>
        <v>https://bhclab.com/</v>
      </c>
      <c r="C1191" s="158" t="s">
        <v>18036</v>
      </c>
      <c r="D1191" s="158" t="s">
        <v>5</v>
      </c>
      <c r="E1191" s="158" t="s">
        <v>18037</v>
      </c>
      <c r="F1191" s="101"/>
      <c r="G1191" s="159"/>
      <c r="H1191" s="160" t="s">
        <v>18038</v>
      </c>
      <c r="I1191" s="161"/>
    </row>
    <row r="1192" ht="15.0" customHeight="1">
      <c r="A1192" s="101" t="s">
        <v>2161</v>
      </c>
      <c r="B1192" s="96" t="str">
        <f>VLOOKUP(A1192,company_data!$A$2:$H$2051,8,FALSE)</f>
        <v>https://bhclab.com/</v>
      </c>
      <c r="C1192" s="157" t="s">
        <v>18033</v>
      </c>
      <c r="D1192" s="158" t="s">
        <v>5</v>
      </c>
      <c r="E1192" s="158" t="s">
        <v>18039</v>
      </c>
      <c r="F1192" s="101"/>
      <c r="G1192" s="159"/>
      <c r="H1192" s="161" t="s">
        <v>18040</v>
      </c>
      <c r="I1192" s="161"/>
    </row>
    <row r="1193" ht="15.0" customHeight="1">
      <c r="A1193" s="101" t="s">
        <v>2161</v>
      </c>
      <c r="B1193" s="96" t="str">
        <f>VLOOKUP(A1193,company_data!$A$2:$H$2051,8,FALSE)</f>
        <v>https://bhclab.com/</v>
      </c>
      <c r="C1193" s="158" t="s">
        <v>15850</v>
      </c>
      <c r="D1193" s="158" t="s">
        <v>5</v>
      </c>
      <c r="E1193" s="158" t="s">
        <v>15850</v>
      </c>
      <c r="F1193" s="101"/>
      <c r="G1193" s="159"/>
      <c r="H1193" s="161"/>
      <c r="I1193" s="161"/>
    </row>
    <row r="1194" ht="15.0" customHeight="1">
      <c r="A1194" s="101" t="s">
        <v>2161</v>
      </c>
      <c r="B1194" s="96" t="str">
        <f>VLOOKUP(A1194,company_data!$A$2:$H$2051,8,FALSE)</f>
        <v>https://bhclab.com/</v>
      </c>
      <c r="C1194" s="158" t="s">
        <v>18033</v>
      </c>
      <c r="D1194" s="158" t="s">
        <v>5</v>
      </c>
      <c r="E1194" s="158" t="s">
        <v>18041</v>
      </c>
      <c r="F1194" s="101"/>
      <c r="G1194" s="159"/>
      <c r="H1194" s="161"/>
      <c r="I1194" s="161"/>
    </row>
    <row r="1195" ht="15.0" customHeight="1">
      <c r="A1195" s="101" t="s">
        <v>2161</v>
      </c>
      <c r="B1195" s="96" t="str">
        <f>VLOOKUP(A1195,company_data!$A$2:$H$2051,8,FALSE)</f>
        <v>https://bhclab.com/</v>
      </c>
      <c r="C1195" s="158" t="s">
        <v>18042</v>
      </c>
      <c r="D1195" s="158" t="s">
        <v>5</v>
      </c>
      <c r="E1195" s="158" t="s">
        <v>18043</v>
      </c>
      <c r="F1195" s="101"/>
      <c r="G1195" s="159"/>
      <c r="H1195" s="161"/>
      <c r="I1195" s="161"/>
    </row>
    <row r="1196" ht="15.0" customHeight="1">
      <c r="A1196" s="101" t="s">
        <v>2161</v>
      </c>
      <c r="B1196" s="96" t="str">
        <f>VLOOKUP(A1196,company_data!$A$2:$H$2051,8,FALSE)</f>
        <v>https://bhclab.com/</v>
      </c>
      <c r="C1196" s="158" t="s">
        <v>18044</v>
      </c>
      <c r="D1196" s="158" t="s">
        <v>5</v>
      </c>
      <c r="E1196" s="158" t="s">
        <v>15881</v>
      </c>
      <c r="F1196" s="101"/>
      <c r="G1196" s="159"/>
      <c r="H1196" s="161"/>
      <c r="I1196" s="161"/>
    </row>
    <row r="1197" ht="15.0" customHeight="1">
      <c r="A1197" s="101" t="s">
        <v>2169</v>
      </c>
      <c r="B1197" s="96" t="str">
        <f>VLOOKUP(A1197,company_data!$A$2:$H$2051,8,FALSE)</f>
        <v>https://biarca.io/</v>
      </c>
      <c r="C1197" s="158" t="s">
        <v>18045</v>
      </c>
      <c r="D1197" s="158" t="s">
        <v>5</v>
      </c>
      <c r="E1197" s="158" t="s">
        <v>18046</v>
      </c>
      <c r="F1197" s="101"/>
      <c r="G1197" s="159"/>
      <c r="H1197" s="161" t="s">
        <v>18047</v>
      </c>
      <c r="I1197" s="161"/>
    </row>
    <row r="1198" ht="15.0" customHeight="1">
      <c r="A1198" s="101" t="s">
        <v>2169</v>
      </c>
      <c r="B1198" s="96" t="str">
        <f>VLOOKUP(A1198,company_data!$A$2:$H$2051,8,FALSE)</f>
        <v>https://biarca.io/</v>
      </c>
      <c r="C1198" s="158" t="s">
        <v>18048</v>
      </c>
      <c r="D1198" s="158" t="s">
        <v>5</v>
      </c>
      <c r="E1198" s="158" t="s">
        <v>18049</v>
      </c>
      <c r="F1198" s="101"/>
      <c r="G1198" s="159"/>
      <c r="H1198" s="161" t="s">
        <v>18050</v>
      </c>
      <c r="I1198" s="161"/>
    </row>
    <row r="1199" ht="15.0" customHeight="1">
      <c r="A1199" s="101" t="s">
        <v>2169</v>
      </c>
      <c r="B1199" s="96" t="str">
        <f>VLOOKUP(A1199,company_data!$A$2:$H$2051,8,FALSE)</f>
        <v>https://biarca.io/</v>
      </c>
      <c r="C1199" s="158" t="s">
        <v>18051</v>
      </c>
      <c r="D1199" s="158" t="s">
        <v>5</v>
      </c>
      <c r="E1199" s="158" t="s">
        <v>18052</v>
      </c>
      <c r="F1199" s="101"/>
      <c r="G1199" s="159"/>
      <c r="H1199" s="161" t="s">
        <v>18053</v>
      </c>
      <c r="I1199" s="161"/>
    </row>
    <row r="1200" ht="15.0" customHeight="1">
      <c r="A1200" s="101" t="s">
        <v>2169</v>
      </c>
      <c r="B1200" s="96" t="str">
        <f>VLOOKUP(A1200,company_data!$A$2:$H$2051,8,FALSE)</f>
        <v>https://biarca.io/</v>
      </c>
      <c r="C1200" s="158" t="s">
        <v>18054</v>
      </c>
      <c r="D1200" s="158" t="s">
        <v>5</v>
      </c>
      <c r="E1200" s="158" t="s">
        <v>16029</v>
      </c>
      <c r="F1200" s="101"/>
      <c r="G1200" s="159"/>
      <c r="H1200" s="161" t="s">
        <v>18055</v>
      </c>
      <c r="I1200" s="161"/>
    </row>
    <row r="1201" ht="15.0" customHeight="1">
      <c r="A1201" s="101" t="s">
        <v>2177</v>
      </c>
      <c r="B1201" s="96" t="str">
        <f>VLOOKUP(A1201,company_data!$A$2:$H$2051,8,FALSE)</f>
        <v>https://www.bicdroid.com/</v>
      </c>
      <c r="C1201" s="158" t="s">
        <v>18056</v>
      </c>
      <c r="D1201" s="158" t="s">
        <v>5</v>
      </c>
      <c r="E1201" s="158" t="s">
        <v>17132</v>
      </c>
      <c r="F1201" s="101"/>
      <c r="G1201" s="159"/>
      <c r="H1201" s="161" t="s">
        <v>18057</v>
      </c>
      <c r="I1201" s="161"/>
    </row>
    <row r="1202" ht="15.0" customHeight="1">
      <c r="A1202" s="101" t="s">
        <v>2177</v>
      </c>
      <c r="B1202" s="96" t="str">
        <f>VLOOKUP(A1202,company_data!$A$2:$H$2051,8,FALSE)</f>
        <v>https://www.bicdroid.com/</v>
      </c>
      <c r="C1202" s="157" t="s">
        <v>18058</v>
      </c>
      <c r="D1202" s="158" t="s">
        <v>12</v>
      </c>
      <c r="E1202" s="158" t="s">
        <v>18059</v>
      </c>
      <c r="F1202" s="101"/>
      <c r="G1202" s="159"/>
      <c r="H1202" s="161" t="s">
        <v>18060</v>
      </c>
      <c r="I1202" s="161"/>
    </row>
    <row r="1203" ht="15.0" customHeight="1">
      <c r="A1203" s="101" t="s">
        <v>2177</v>
      </c>
      <c r="B1203" s="96" t="str">
        <f>VLOOKUP(A1203,company_data!$A$2:$H$2051,8,FALSE)</f>
        <v>https://www.bicdroid.com/</v>
      </c>
      <c r="C1203" s="157" t="s">
        <v>18061</v>
      </c>
      <c r="D1203" s="158" t="s">
        <v>5</v>
      </c>
      <c r="E1203" s="158" t="s">
        <v>18062</v>
      </c>
      <c r="F1203" s="101"/>
      <c r="G1203" s="159"/>
      <c r="H1203" s="161" t="s">
        <v>18063</v>
      </c>
      <c r="I1203" s="161"/>
    </row>
    <row r="1204" ht="15.0" customHeight="1">
      <c r="A1204" s="101" t="s">
        <v>2177</v>
      </c>
      <c r="B1204" s="96" t="str">
        <f>VLOOKUP(A1204,company_data!$A$2:$H$2051,8,FALSE)</f>
        <v>https://www.bicdroid.com/</v>
      </c>
      <c r="C1204" s="158" t="s">
        <v>18064</v>
      </c>
      <c r="D1204" s="158" t="s">
        <v>5</v>
      </c>
      <c r="E1204" s="158" t="s">
        <v>18065</v>
      </c>
      <c r="F1204" s="101"/>
      <c r="G1204" s="159"/>
      <c r="H1204" s="161"/>
      <c r="I1204" s="161"/>
    </row>
    <row r="1205" ht="15.0" customHeight="1">
      <c r="A1205" s="101" t="s">
        <v>2177</v>
      </c>
      <c r="B1205" s="96" t="str">
        <f>VLOOKUP(A1205,company_data!$A$2:$H$2051,8,FALSE)</f>
        <v>https://www.bicdroid.com/</v>
      </c>
      <c r="C1205" s="157" t="s">
        <v>18066</v>
      </c>
      <c r="D1205" s="158" t="s">
        <v>5</v>
      </c>
      <c r="E1205" s="158" t="s">
        <v>18067</v>
      </c>
      <c r="F1205" s="101"/>
      <c r="G1205" s="159"/>
      <c r="H1205" s="161" t="s">
        <v>18068</v>
      </c>
      <c r="I1205" s="161"/>
    </row>
    <row r="1206" ht="15.0" customHeight="1">
      <c r="A1206" s="101" t="s">
        <v>2177</v>
      </c>
      <c r="B1206" s="96" t="str">
        <f>VLOOKUP(A1206,company_data!$A$2:$H$2051,8,FALSE)</f>
        <v>https://www.bicdroid.com/</v>
      </c>
      <c r="C1206" s="158" t="s">
        <v>18069</v>
      </c>
      <c r="D1206" s="158" t="s">
        <v>5</v>
      </c>
      <c r="E1206" s="158" t="s">
        <v>18070</v>
      </c>
      <c r="F1206" s="101"/>
      <c r="G1206" s="159"/>
      <c r="H1206" s="161" t="s">
        <v>18071</v>
      </c>
      <c r="I1206" s="161"/>
    </row>
    <row r="1207" ht="15.0" customHeight="1">
      <c r="A1207" s="101" t="s">
        <v>2194</v>
      </c>
      <c r="B1207" s="96" t="str">
        <f>VLOOKUP(A1207,company_data!$A$2:$H$2051,8,FALSE)</f>
        <v>https://bigid.com/</v>
      </c>
      <c r="C1207" s="158" t="s">
        <v>18072</v>
      </c>
      <c r="D1207" s="158" t="s">
        <v>12</v>
      </c>
      <c r="E1207" s="158" t="s">
        <v>14</v>
      </c>
      <c r="F1207" s="101"/>
      <c r="G1207" s="159"/>
      <c r="H1207" s="161"/>
      <c r="I1207" s="161"/>
    </row>
    <row r="1208" ht="15.0" customHeight="1">
      <c r="A1208" s="101" t="s">
        <v>2194</v>
      </c>
      <c r="B1208" s="96" t="str">
        <f>VLOOKUP(A1208,company_data!$A$2:$H$2051,8,FALSE)</f>
        <v>https://bigid.com/</v>
      </c>
      <c r="C1208" s="157" t="s">
        <v>18073</v>
      </c>
      <c r="D1208" s="158" t="s">
        <v>12</v>
      </c>
      <c r="E1208" s="158" t="s">
        <v>17618</v>
      </c>
      <c r="F1208" s="97" t="s">
        <v>13</v>
      </c>
      <c r="G1208" s="159"/>
      <c r="H1208" s="161" t="s">
        <v>18074</v>
      </c>
      <c r="I1208" s="161"/>
    </row>
    <row r="1209" ht="15.0" customHeight="1">
      <c r="A1209" s="101" t="s">
        <v>2204</v>
      </c>
      <c r="B1209" s="96" t="str">
        <f>VLOOKUP(A1209,company_data!$A$2:$H$2051,8,FALSE)</f>
        <v>https://www.bigpanda.io/</v>
      </c>
      <c r="C1209" s="157" t="s">
        <v>18075</v>
      </c>
      <c r="D1209" s="158" t="s">
        <v>39</v>
      </c>
      <c r="E1209" s="158" t="s">
        <v>18076</v>
      </c>
      <c r="F1209" s="101"/>
      <c r="G1209" s="159"/>
      <c r="H1209" s="161" t="s">
        <v>18077</v>
      </c>
      <c r="I1209" s="161"/>
    </row>
    <row r="1210" ht="15.0" customHeight="1">
      <c r="A1210" s="101" t="s">
        <v>2215</v>
      </c>
      <c r="B1210" s="96" t="str">
        <f>VLOOKUP(A1210,company_data!$A$2:$H$2051,8,FALSE)</f>
        <v>https://billingtoncybersecurity.com/</v>
      </c>
      <c r="C1210" s="158" t="s">
        <v>18078</v>
      </c>
      <c r="D1210" s="158" t="s">
        <v>5</v>
      </c>
      <c r="E1210" s="158" t="s">
        <v>18078</v>
      </c>
      <c r="F1210" s="101"/>
      <c r="G1210" s="159"/>
      <c r="H1210" s="161"/>
      <c r="I1210" s="161"/>
    </row>
    <row r="1211" ht="15.0" customHeight="1">
      <c r="A1211" s="101" t="s">
        <v>2220</v>
      </c>
      <c r="B1211" s="96" t="str">
        <f>VLOOKUP(A1211,company_data!$A$2:$H$2051,8,FALSE)</f>
        <v>https://www.binar10.com/</v>
      </c>
      <c r="C1211" s="158" t="s">
        <v>18079</v>
      </c>
      <c r="D1211" s="158" t="s">
        <v>5</v>
      </c>
      <c r="E1211" s="158" t="s">
        <v>18080</v>
      </c>
      <c r="F1211" s="101"/>
      <c r="G1211" s="159"/>
      <c r="H1211" s="161"/>
      <c r="I1211" s="161"/>
    </row>
    <row r="1212" ht="15.0" customHeight="1">
      <c r="A1212" s="101" t="s">
        <v>2220</v>
      </c>
      <c r="B1212" s="96" t="str">
        <f>VLOOKUP(A1212,company_data!$A$2:$H$2051,8,FALSE)</f>
        <v>https://www.binar10.com/</v>
      </c>
      <c r="C1212" s="158" t="s">
        <v>18079</v>
      </c>
      <c r="D1212" s="158" t="s">
        <v>5</v>
      </c>
      <c r="E1212" s="158" t="s">
        <v>18081</v>
      </c>
      <c r="F1212" s="101"/>
      <c r="G1212" s="159"/>
      <c r="H1212" s="161"/>
      <c r="I1212" s="161"/>
    </row>
    <row r="1213" ht="15.0" customHeight="1">
      <c r="A1213" s="101" t="s">
        <v>2220</v>
      </c>
      <c r="B1213" s="96" t="str">
        <f>VLOOKUP(A1213,company_data!$A$2:$H$2051,8,FALSE)</f>
        <v>https://www.binar10.com/</v>
      </c>
      <c r="C1213" s="158" t="s">
        <v>18079</v>
      </c>
      <c r="D1213" s="158" t="s">
        <v>5</v>
      </c>
      <c r="E1213" s="158" t="s">
        <v>18082</v>
      </c>
      <c r="F1213" s="101"/>
      <c r="G1213" s="159"/>
      <c r="H1213" s="161"/>
      <c r="I1213" s="161"/>
    </row>
    <row r="1214" ht="15.0" customHeight="1">
      <c r="A1214" s="101" t="s">
        <v>2220</v>
      </c>
      <c r="B1214" s="96" t="str">
        <f>VLOOKUP(A1214,company_data!$A$2:$H$2051,8,FALSE)</f>
        <v>https://www.binar10.com/</v>
      </c>
      <c r="C1214" s="157" t="s">
        <v>18083</v>
      </c>
      <c r="D1214" s="158" t="s">
        <v>5</v>
      </c>
      <c r="E1214" s="158" t="s">
        <v>18084</v>
      </c>
      <c r="F1214" s="97" t="s">
        <v>15850</v>
      </c>
      <c r="G1214" s="159"/>
      <c r="H1214" s="161" t="s">
        <v>18085</v>
      </c>
      <c r="I1214" s="161"/>
    </row>
    <row r="1215" ht="15.0" customHeight="1">
      <c r="A1215" s="101" t="s">
        <v>2220</v>
      </c>
      <c r="B1215" s="96" t="str">
        <f>VLOOKUP(A1215,company_data!$A$2:$H$2051,8,FALSE)</f>
        <v>https://www.binar10.com/</v>
      </c>
      <c r="C1215" s="158" t="s">
        <v>18079</v>
      </c>
      <c r="D1215" s="158" t="s">
        <v>5</v>
      </c>
      <c r="E1215" s="158" t="s">
        <v>18086</v>
      </c>
      <c r="F1215" s="101"/>
      <c r="G1215" s="159"/>
      <c r="H1215" s="161"/>
      <c r="I1215" s="161"/>
    </row>
    <row r="1216" ht="15.0" customHeight="1">
      <c r="A1216" s="101" t="s">
        <v>2220</v>
      </c>
      <c r="B1216" s="96" t="str">
        <f>VLOOKUP(A1216,company_data!$A$2:$H$2051,8,FALSE)</f>
        <v>https://www.binar10.com/</v>
      </c>
      <c r="C1216" s="158" t="s">
        <v>18079</v>
      </c>
      <c r="D1216" s="158" t="s">
        <v>5</v>
      </c>
      <c r="E1216" s="158" t="s">
        <v>18087</v>
      </c>
      <c r="F1216" s="101"/>
      <c r="G1216" s="159"/>
      <c r="H1216" s="161"/>
      <c r="I1216" s="161"/>
    </row>
    <row r="1217" ht="15.0" customHeight="1">
      <c r="A1217" s="101" t="s">
        <v>2220</v>
      </c>
      <c r="B1217" s="96" t="str">
        <f>VLOOKUP(A1217,company_data!$A$2:$H$2051,8,FALSE)</f>
        <v>https://www.binar10.com/</v>
      </c>
      <c r="C1217" s="158" t="s">
        <v>18079</v>
      </c>
      <c r="D1217" s="158" t="s">
        <v>5</v>
      </c>
      <c r="E1217" s="158" t="s">
        <v>18088</v>
      </c>
      <c r="F1217" s="101"/>
      <c r="G1217" s="159"/>
      <c r="H1217" s="161"/>
      <c r="I1217" s="161"/>
    </row>
    <row r="1218" ht="15.0" customHeight="1">
      <c r="A1218" s="101" t="s">
        <v>2220</v>
      </c>
      <c r="B1218" s="96" t="str">
        <f>VLOOKUP(A1218,company_data!$A$2:$H$2051,8,FALSE)</f>
        <v>https://www.binar10.com/</v>
      </c>
      <c r="C1218" s="158" t="s">
        <v>18079</v>
      </c>
      <c r="D1218" s="158" t="s">
        <v>5</v>
      </c>
      <c r="E1218" s="158" t="s">
        <v>18089</v>
      </c>
      <c r="F1218" s="101"/>
      <c r="G1218" s="159"/>
      <c r="H1218" s="161" t="s">
        <v>18090</v>
      </c>
      <c r="I1218" s="161"/>
    </row>
    <row r="1219" ht="15.0" customHeight="1">
      <c r="A1219" s="101" t="s">
        <v>2220</v>
      </c>
      <c r="B1219" s="96" t="str">
        <f>VLOOKUP(A1219,company_data!$A$2:$H$2051,8,FALSE)</f>
        <v>https://www.binar10.com/</v>
      </c>
      <c r="C1219" s="158" t="s">
        <v>18079</v>
      </c>
      <c r="D1219" s="158" t="s">
        <v>5</v>
      </c>
      <c r="E1219" s="158" t="s">
        <v>11</v>
      </c>
      <c r="F1219" s="101"/>
      <c r="G1219" s="159"/>
      <c r="H1219" s="161"/>
      <c r="I1219" s="161"/>
    </row>
    <row r="1220" ht="15.0" customHeight="1">
      <c r="A1220" s="101" t="s">
        <v>2229</v>
      </c>
      <c r="B1220" s="96" t="str">
        <f>VLOOKUP(A1220,company_data!$A$2:$H$2051,8,FALSE)</f>
        <v>https://www.binarydefense.com/</v>
      </c>
      <c r="C1220" s="157" t="s">
        <v>18091</v>
      </c>
      <c r="D1220" s="158" t="s">
        <v>5</v>
      </c>
      <c r="E1220" s="157" t="s">
        <v>16341</v>
      </c>
      <c r="F1220" s="101"/>
      <c r="G1220" s="159"/>
      <c r="H1220" s="161" t="s">
        <v>18092</v>
      </c>
      <c r="I1220" s="161"/>
    </row>
    <row r="1221" ht="15.0" customHeight="1">
      <c r="A1221" s="101" t="s">
        <v>2229</v>
      </c>
      <c r="B1221" s="96" t="str">
        <f>VLOOKUP(A1221,company_data!$A$2:$H$2051,8,FALSE)</f>
        <v>https://www.binarydefense.com/</v>
      </c>
      <c r="C1221" s="157" t="s">
        <v>18093</v>
      </c>
      <c r="D1221" s="157" t="s">
        <v>7</v>
      </c>
      <c r="E1221" s="158" t="s">
        <v>18094</v>
      </c>
      <c r="F1221" s="101"/>
      <c r="G1221" s="159"/>
      <c r="H1221" s="161" t="s">
        <v>18095</v>
      </c>
      <c r="I1221" s="161"/>
    </row>
    <row r="1222" ht="15.0" customHeight="1">
      <c r="A1222" s="101" t="s">
        <v>2229</v>
      </c>
      <c r="B1222" s="96" t="str">
        <f>VLOOKUP(A1222,company_data!$A$2:$H$2051,8,FALSE)</f>
        <v>https://www.binarydefense.com/</v>
      </c>
      <c r="C1222" s="157" t="s">
        <v>18096</v>
      </c>
      <c r="D1222" s="158" t="s">
        <v>5</v>
      </c>
      <c r="E1222" s="158" t="s">
        <v>18097</v>
      </c>
      <c r="F1222" s="101"/>
      <c r="G1222" s="159"/>
      <c r="H1222" s="161" t="s">
        <v>18098</v>
      </c>
      <c r="I1222" s="161"/>
    </row>
    <row r="1223" ht="15.0" customHeight="1">
      <c r="A1223" s="101" t="s">
        <v>2229</v>
      </c>
      <c r="B1223" s="96" t="str">
        <f>VLOOKUP(A1223,company_data!$A$2:$H$2051,8,FALSE)</f>
        <v>https://www.binarydefense.com/</v>
      </c>
      <c r="C1223" s="157" t="s">
        <v>18099</v>
      </c>
      <c r="D1223" s="158" t="s">
        <v>5</v>
      </c>
      <c r="E1223" s="158" t="s">
        <v>16186</v>
      </c>
      <c r="F1223" s="101"/>
      <c r="G1223" s="159"/>
      <c r="H1223" s="161" t="s">
        <v>18100</v>
      </c>
      <c r="I1223" s="161"/>
    </row>
    <row r="1224" ht="15.0" customHeight="1">
      <c r="A1224" s="101" t="s">
        <v>2229</v>
      </c>
      <c r="B1224" s="96" t="str">
        <f>VLOOKUP(A1224,company_data!$A$2:$H$2051,8,FALSE)</f>
        <v>https://www.binarydefense.com/</v>
      </c>
      <c r="C1224" s="157" t="s">
        <v>16863</v>
      </c>
      <c r="D1224" s="158" t="s">
        <v>5</v>
      </c>
      <c r="E1224" s="158" t="s">
        <v>16863</v>
      </c>
      <c r="F1224" s="101"/>
      <c r="G1224" s="159"/>
      <c r="H1224" s="161" t="s">
        <v>18101</v>
      </c>
      <c r="I1224" s="161"/>
    </row>
    <row r="1225" ht="15.0" customHeight="1">
      <c r="A1225" s="101" t="s">
        <v>1918</v>
      </c>
      <c r="B1225" s="96" t="str">
        <f>VLOOKUP(A1225,company_data!$A$2:$H$2051,8,FALSE)</f>
        <v>https://www.bio-key.com/international/</v>
      </c>
      <c r="C1225" s="157" t="s">
        <v>18102</v>
      </c>
      <c r="D1225" s="157" t="s">
        <v>6</v>
      </c>
      <c r="E1225" s="157" t="s">
        <v>18103</v>
      </c>
      <c r="F1225" s="101"/>
      <c r="G1225" s="159"/>
      <c r="H1225" s="161" t="s">
        <v>18104</v>
      </c>
      <c r="I1225" s="161"/>
    </row>
    <row r="1226" ht="15.0" customHeight="1">
      <c r="A1226" s="101" t="s">
        <v>1918</v>
      </c>
      <c r="B1226" s="96" t="str">
        <f>VLOOKUP(A1226,company_data!$A$2:$H$2051,8,FALSE)</f>
        <v>https://www.bio-key.com/international/</v>
      </c>
      <c r="C1226" s="157" t="s">
        <v>18105</v>
      </c>
      <c r="D1226" s="158" t="s">
        <v>5</v>
      </c>
      <c r="E1226" s="158" t="s">
        <v>16209</v>
      </c>
      <c r="F1226" s="101"/>
      <c r="G1226" s="159"/>
      <c r="H1226" s="161" t="s">
        <v>18106</v>
      </c>
      <c r="I1226" s="161"/>
    </row>
    <row r="1227" ht="15.0" customHeight="1">
      <c r="A1227" s="101" t="s">
        <v>1918</v>
      </c>
      <c r="B1227" s="96" t="str">
        <f>VLOOKUP(A1227,company_data!$A$2:$H$2051,8,FALSE)</f>
        <v>https://www.bio-key.com/international/</v>
      </c>
      <c r="C1227" s="157" t="s">
        <v>18107</v>
      </c>
      <c r="D1227" s="158" t="s">
        <v>6</v>
      </c>
      <c r="E1227" s="158" t="s">
        <v>16476</v>
      </c>
      <c r="F1227" s="101"/>
      <c r="G1227" s="159"/>
      <c r="H1227" s="161" t="s">
        <v>18108</v>
      </c>
      <c r="I1227" s="161"/>
    </row>
    <row r="1228" ht="15.0" customHeight="1">
      <c r="A1228" s="101" t="s">
        <v>674</v>
      </c>
      <c r="B1228" s="96" t="str">
        <f>VLOOKUP(A1228,company_data!$A$2:$H$2051,8,FALSE)</f>
        <v>https://www.biocatch.com/</v>
      </c>
      <c r="C1228" s="158" t="s">
        <v>18109</v>
      </c>
      <c r="D1228" s="158" t="s">
        <v>62</v>
      </c>
      <c r="E1228" s="158" t="s">
        <v>18110</v>
      </c>
      <c r="F1228" s="101"/>
      <c r="G1228" s="159"/>
      <c r="H1228" s="161" t="s">
        <v>18111</v>
      </c>
      <c r="I1228" s="161"/>
    </row>
    <row r="1229" ht="15.0" customHeight="1">
      <c r="A1229" s="101" t="s">
        <v>674</v>
      </c>
      <c r="B1229" s="96" t="str">
        <f>VLOOKUP(A1229,company_data!$A$2:$H$2051,8,FALSE)</f>
        <v>https://www.biocatch.com/</v>
      </c>
      <c r="C1229" s="158" t="s">
        <v>18112</v>
      </c>
      <c r="D1229" s="158" t="s">
        <v>6</v>
      </c>
      <c r="E1229" s="158"/>
      <c r="F1229" s="101"/>
      <c r="G1229" s="159"/>
      <c r="H1229" s="161"/>
      <c r="I1229" s="161"/>
    </row>
    <row r="1230" ht="15.0" customHeight="1">
      <c r="A1230" s="97" t="s">
        <v>18113</v>
      </c>
      <c r="B1230" s="96" t="str">
        <f>VLOOKUP(A1230,company_data!$A$2:$H$2051,8,FALSE)</f>
        <v>#N/A</v>
      </c>
      <c r="C1230" s="158" t="s">
        <v>18114</v>
      </c>
      <c r="D1230" s="158" t="s">
        <v>6</v>
      </c>
      <c r="E1230" s="158" t="s">
        <v>16494</v>
      </c>
      <c r="F1230" s="101"/>
      <c r="G1230" s="159"/>
      <c r="H1230" s="161"/>
      <c r="I1230" s="160" t="s">
        <v>18115</v>
      </c>
    </row>
    <row r="1231" ht="15.0" customHeight="1">
      <c r="A1231" s="101" t="s">
        <v>2251</v>
      </c>
      <c r="B1231" s="96" t="str">
        <f>VLOOKUP(A1231,company_data!$A$2:$H$2051,8,FALSE)</f>
        <v>https://biowatchid.com/</v>
      </c>
      <c r="C1231" s="157" t="s">
        <v>18116</v>
      </c>
      <c r="D1231" s="158" t="s">
        <v>6</v>
      </c>
      <c r="E1231" s="158" t="s">
        <v>16476</v>
      </c>
      <c r="F1231" s="101"/>
      <c r="G1231" s="159"/>
      <c r="H1231" s="161" t="s">
        <v>18117</v>
      </c>
      <c r="I1231" s="161"/>
    </row>
    <row r="1232" ht="15.0" customHeight="1">
      <c r="A1232" s="101" t="s">
        <v>2260</v>
      </c>
      <c r="B1232" s="96" t="str">
        <f>VLOOKUP(A1232,company_data!$A$2:$H$2051,8,FALSE)</f>
        <v>https://www.biscom.com/</v>
      </c>
      <c r="C1232" s="157" t="s">
        <v>18118</v>
      </c>
      <c r="D1232" s="158" t="s">
        <v>24</v>
      </c>
      <c r="E1232" s="158" t="s">
        <v>18119</v>
      </c>
      <c r="F1232" s="101"/>
      <c r="G1232" s="159"/>
      <c r="H1232" s="161" t="s">
        <v>18120</v>
      </c>
      <c r="I1232" s="161"/>
    </row>
    <row r="1233" ht="15.0" customHeight="1">
      <c r="A1233" s="101" t="s">
        <v>2260</v>
      </c>
      <c r="B1233" s="96" t="str">
        <f>VLOOKUP(A1233,company_data!$A$2:$H$2051,8,FALSE)</f>
        <v>https://www.biscom.com/</v>
      </c>
      <c r="C1233" s="157" t="s">
        <v>18121</v>
      </c>
      <c r="D1233" s="158" t="s">
        <v>24</v>
      </c>
      <c r="E1233" s="158" t="s">
        <v>18122</v>
      </c>
      <c r="F1233" s="101"/>
      <c r="G1233" s="159"/>
      <c r="H1233" s="161" t="s">
        <v>18123</v>
      </c>
      <c r="I1233" s="161"/>
    </row>
    <row r="1234" ht="15.0" customHeight="1">
      <c r="A1234" s="101" t="s">
        <v>2269</v>
      </c>
      <c r="B1234" s="96" t="str">
        <f>VLOOKUP(A1234,company_data!$A$2:$H$2051,8,FALSE)</f>
        <v>https://www.bishopfox.com/</v>
      </c>
      <c r="C1234" s="158" t="s">
        <v>16746</v>
      </c>
      <c r="D1234" s="157" t="s">
        <v>5</v>
      </c>
      <c r="E1234" s="158" t="s">
        <v>18049</v>
      </c>
      <c r="F1234" s="101"/>
      <c r="G1234" s="159"/>
      <c r="H1234" s="161"/>
      <c r="I1234" s="161"/>
    </row>
    <row r="1235" ht="15.0" customHeight="1">
      <c r="A1235" s="101" t="s">
        <v>2269</v>
      </c>
      <c r="B1235" s="96" t="str">
        <f>VLOOKUP(A1235,company_data!$A$2:$H$2051,8,FALSE)</f>
        <v>https://www.bishopfox.com/</v>
      </c>
      <c r="C1235" s="158" t="s">
        <v>18124</v>
      </c>
      <c r="D1235" s="158" t="s">
        <v>7</v>
      </c>
      <c r="E1235" s="158" t="s">
        <v>2858</v>
      </c>
      <c r="F1235" s="101"/>
      <c r="G1235" s="159"/>
      <c r="H1235" s="161" t="s">
        <v>18125</v>
      </c>
      <c r="I1235" s="161"/>
    </row>
    <row r="1236" ht="15.0" customHeight="1">
      <c r="A1236" s="101" t="s">
        <v>2269</v>
      </c>
      <c r="B1236" s="96" t="str">
        <f>VLOOKUP(A1236,company_data!$A$2:$H$2051,8,FALSE)</f>
        <v>https://www.bishopfox.com/</v>
      </c>
      <c r="C1236" s="158" t="s">
        <v>15850</v>
      </c>
      <c r="D1236" s="157" t="s">
        <v>5</v>
      </c>
      <c r="E1236" s="158" t="s">
        <v>15850</v>
      </c>
      <c r="F1236" s="101"/>
      <c r="G1236" s="159"/>
      <c r="H1236" s="161" t="s">
        <v>18126</v>
      </c>
      <c r="I1236" s="161"/>
    </row>
    <row r="1237" ht="15.0" customHeight="1">
      <c r="A1237" s="101" t="s">
        <v>2269</v>
      </c>
      <c r="B1237" s="96" t="str">
        <f>VLOOKUP(A1237,company_data!$A$2:$H$2051,8,FALSE)</f>
        <v>https://www.bishopfox.com/</v>
      </c>
      <c r="C1237" s="158" t="s">
        <v>18127</v>
      </c>
      <c r="D1237" s="157" t="s">
        <v>5</v>
      </c>
      <c r="E1237" s="158" t="s">
        <v>18128</v>
      </c>
      <c r="F1237" s="101"/>
      <c r="G1237" s="159"/>
      <c r="H1237" s="161"/>
      <c r="I1237" s="161"/>
    </row>
    <row r="1238" ht="15.0" customHeight="1">
      <c r="A1238" s="101" t="s">
        <v>2269</v>
      </c>
      <c r="B1238" s="96" t="str">
        <f>VLOOKUP(A1238,company_data!$A$2:$H$2051,8,FALSE)</f>
        <v>https://www.bishopfox.com/</v>
      </c>
      <c r="C1238" s="158" t="s">
        <v>16275</v>
      </c>
      <c r="D1238" s="157" t="s">
        <v>5</v>
      </c>
      <c r="E1238" s="158" t="s">
        <v>18041</v>
      </c>
      <c r="F1238" s="101"/>
      <c r="G1238" s="159"/>
      <c r="H1238" s="161"/>
      <c r="I1238" s="161"/>
    </row>
    <row r="1239" ht="15.0" customHeight="1">
      <c r="A1239" s="101" t="s">
        <v>2269</v>
      </c>
      <c r="B1239" s="96" t="str">
        <f>VLOOKUP(A1239,company_data!$A$2:$H$2051,8,FALSE)</f>
        <v>https://www.bishopfox.com/</v>
      </c>
      <c r="C1239" s="158" t="s">
        <v>16868</v>
      </c>
      <c r="D1239" s="157" t="s">
        <v>5</v>
      </c>
      <c r="E1239" s="158" t="s">
        <v>16868</v>
      </c>
      <c r="F1239" s="101"/>
      <c r="G1239" s="159"/>
      <c r="H1239" s="161"/>
      <c r="I1239" s="161"/>
    </row>
    <row r="1240" ht="15.0" customHeight="1">
      <c r="A1240" s="101" t="s">
        <v>2278</v>
      </c>
      <c r="B1240" s="96" t="str">
        <f>VLOOKUP(A1240,company_data!$A$2:$H$2051,8,FALSE)</f>
        <v>https://bitdiscovery.com/</v>
      </c>
      <c r="C1240" s="158" t="s">
        <v>18129</v>
      </c>
      <c r="D1240" s="158" t="s">
        <v>42</v>
      </c>
      <c r="E1240" s="158" t="s">
        <v>18130</v>
      </c>
      <c r="F1240" s="157"/>
      <c r="G1240" s="159"/>
      <c r="H1240" s="161" t="s">
        <v>18131</v>
      </c>
      <c r="I1240" s="161"/>
    </row>
    <row r="1241" ht="15.0" customHeight="1">
      <c r="A1241" s="101" t="s">
        <v>2300</v>
      </c>
      <c r="B1241" s="96" t="str">
        <f>VLOOKUP(A1241,company_data!$A$2:$H$2051,8,FALSE)</f>
        <v>https://www.bitcrack.net/</v>
      </c>
      <c r="C1241" s="158" t="s">
        <v>18132</v>
      </c>
      <c r="D1241" s="158" t="s">
        <v>5</v>
      </c>
      <c r="E1241" s="158" t="s">
        <v>18133</v>
      </c>
      <c r="F1241" s="101"/>
      <c r="G1241" s="159"/>
      <c r="H1241" s="161"/>
      <c r="I1241" s="161"/>
    </row>
    <row r="1242" ht="15.0" customHeight="1">
      <c r="A1242" s="101" t="s">
        <v>2300</v>
      </c>
      <c r="B1242" s="96" t="str">
        <f>VLOOKUP(A1242,company_data!$A$2:$H$2051,8,FALSE)</f>
        <v>https://www.bitcrack.net/</v>
      </c>
      <c r="C1242" s="157" t="s">
        <v>18134</v>
      </c>
      <c r="D1242" s="158" t="s">
        <v>5</v>
      </c>
      <c r="E1242" s="158" t="s">
        <v>15831</v>
      </c>
      <c r="F1242" s="101"/>
      <c r="G1242" s="159"/>
      <c r="H1242" s="161" t="s">
        <v>18135</v>
      </c>
      <c r="I1242" s="161"/>
    </row>
    <row r="1243" ht="15.0" customHeight="1">
      <c r="A1243" s="101" t="s">
        <v>2300</v>
      </c>
      <c r="B1243" s="96" t="str">
        <f>VLOOKUP(A1243,company_data!$A$2:$H$2051,8,FALSE)</f>
        <v>https://www.bitcrack.net/</v>
      </c>
      <c r="C1243" s="157" t="s">
        <v>18136</v>
      </c>
      <c r="D1243" s="158" t="s">
        <v>5</v>
      </c>
      <c r="E1243" s="158" t="s">
        <v>15850</v>
      </c>
      <c r="F1243" s="101"/>
      <c r="G1243" s="159"/>
      <c r="H1243" s="161" t="s">
        <v>18137</v>
      </c>
      <c r="I1243" s="161"/>
    </row>
    <row r="1244" ht="15.0" customHeight="1">
      <c r="A1244" s="101" t="s">
        <v>2300</v>
      </c>
      <c r="B1244" s="96" t="str">
        <f>VLOOKUP(A1244,company_data!$A$2:$H$2051,8,FALSE)</f>
        <v>https://www.bitcrack.net/</v>
      </c>
      <c r="C1244" s="157" t="s">
        <v>15852</v>
      </c>
      <c r="D1244" s="158" t="s">
        <v>5</v>
      </c>
      <c r="E1244" s="158" t="s">
        <v>33</v>
      </c>
      <c r="F1244" s="101"/>
      <c r="G1244" s="159"/>
      <c r="H1244" s="161" t="s">
        <v>18138</v>
      </c>
      <c r="I1244" s="161"/>
    </row>
    <row r="1245" ht="15.0" customHeight="1">
      <c r="A1245" s="101" t="s">
        <v>2300</v>
      </c>
      <c r="B1245" s="96" t="str">
        <f>VLOOKUP(A1245,company_data!$A$2:$H$2051,8,FALSE)</f>
        <v>https://www.bitcrack.net/</v>
      </c>
      <c r="C1245" s="157" t="s">
        <v>14011</v>
      </c>
      <c r="D1245" s="158" t="s">
        <v>5</v>
      </c>
      <c r="E1245" s="158" t="s">
        <v>14011</v>
      </c>
      <c r="F1245" s="101"/>
      <c r="G1245" s="159"/>
      <c r="H1245" s="161" t="s">
        <v>18139</v>
      </c>
      <c r="I1245" s="161"/>
    </row>
    <row r="1246" ht="15.0" customHeight="1">
      <c r="A1246" s="101" t="s">
        <v>2317</v>
      </c>
      <c r="B1246" s="96" t="str">
        <f>VLOOKUP(A1246,company_data!$A$2:$H$2051,8,FALSE)</f>
        <v>https://www.bitdefender.com/</v>
      </c>
      <c r="C1246" s="158" t="s">
        <v>18140</v>
      </c>
      <c r="D1246" s="158" t="s">
        <v>9</v>
      </c>
      <c r="E1246" s="158" t="s">
        <v>18141</v>
      </c>
      <c r="F1246" s="101"/>
      <c r="G1246" s="159"/>
      <c r="H1246" s="161"/>
      <c r="I1246" s="161"/>
    </row>
    <row r="1247" ht="15.0" customHeight="1">
      <c r="A1247" s="101" t="s">
        <v>2317</v>
      </c>
      <c r="B1247" s="96" t="str">
        <f>VLOOKUP(A1247,company_data!$A$2:$H$2051,8,FALSE)</f>
        <v>https://www.bitdefender.com/</v>
      </c>
      <c r="C1247" s="157" t="s">
        <v>18142</v>
      </c>
      <c r="D1247" s="158" t="s">
        <v>9</v>
      </c>
      <c r="E1247" s="157" t="s">
        <v>16110</v>
      </c>
      <c r="F1247" s="101" t="s">
        <v>16111</v>
      </c>
      <c r="G1247" s="159"/>
      <c r="H1247" s="161" t="s">
        <v>18143</v>
      </c>
      <c r="I1247" s="161"/>
    </row>
    <row r="1248" ht="15.0" customHeight="1">
      <c r="A1248" s="101" t="s">
        <v>2317</v>
      </c>
      <c r="B1248" s="96" t="str">
        <f>VLOOKUP(A1248,company_data!$A$2:$H$2051,8,FALSE)</f>
        <v>https://www.bitdefender.com/</v>
      </c>
      <c r="C1248" s="157" t="s">
        <v>18144</v>
      </c>
      <c r="D1248" s="158" t="s">
        <v>9</v>
      </c>
      <c r="E1248" s="157" t="s">
        <v>16110</v>
      </c>
      <c r="F1248" s="101" t="s">
        <v>16111</v>
      </c>
      <c r="G1248" s="159"/>
      <c r="H1248" s="161" t="s">
        <v>18145</v>
      </c>
      <c r="I1248" s="161"/>
    </row>
    <row r="1249" ht="15.0" customHeight="1">
      <c r="A1249" s="101" t="s">
        <v>2317</v>
      </c>
      <c r="B1249" s="96" t="str">
        <f>VLOOKUP(A1249,company_data!$A$2:$H$2051,8,FALSE)</f>
        <v>https://www.bitdefender.com/</v>
      </c>
      <c r="C1249" s="157" t="s">
        <v>18146</v>
      </c>
      <c r="D1249" s="158" t="s">
        <v>9</v>
      </c>
      <c r="E1249" s="157" t="s">
        <v>16110</v>
      </c>
      <c r="F1249" s="101" t="s">
        <v>16111</v>
      </c>
      <c r="G1249" s="159"/>
      <c r="H1249" s="161" t="s">
        <v>18147</v>
      </c>
      <c r="I1249" s="161"/>
    </row>
    <row r="1250" ht="15.0" customHeight="1">
      <c r="A1250" s="101" t="s">
        <v>2317</v>
      </c>
      <c r="B1250" s="96" t="str">
        <f>VLOOKUP(A1250,company_data!$A$2:$H$2051,8,FALSE)</f>
        <v>https://www.bitdefender.com/</v>
      </c>
      <c r="C1250" s="157" t="s">
        <v>18148</v>
      </c>
      <c r="D1250" s="158" t="s">
        <v>9</v>
      </c>
      <c r="E1250" s="157" t="s">
        <v>16110</v>
      </c>
      <c r="F1250" s="101" t="s">
        <v>16111</v>
      </c>
      <c r="G1250" s="159"/>
      <c r="H1250" s="161" t="s">
        <v>18149</v>
      </c>
      <c r="I1250" s="161"/>
    </row>
    <row r="1251" ht="15.0" customHeight="1">
      <c r="A1251" s="101" t="s">
        <v>2317</v>
      </c>
      <c r="B1251" s="96" t="str">
        <f>VLOOKUP(A1251,company_data!$A$2:$H$2051,8,FALSE)</f>
        <v>https://www.bitdefender.com/</v>
      </c>
      <c r="C1251" s="157" t="s">
        <v>18150</v>
      </c>
      <c r="D1251" s="158" t="s">
        <v>9</v>
      </c>
      <c r="E1251" s="157" t="s">
        <v>16110</v>
      </c>
      <c r="F1251" s="101" t="s">
        <v>16111</v>
      </c>
      <c r="G1251" s="159"/>
      <c r="H1251" s="161" t="s">
        <v>18151</v>
      </c>
      <c r="I1251" s="161"/>
    </row>
    <row r="1252" ht="15.0" customHeight="1">
      <c r="A1252" s="101" t="s">
        <v>2317</v>
      </c>
      <c r="B1252" s="96" t="str">
        <f>VLOOKUP(A1252,company_data!$A$2:$H$2051,8,FALSE)</f>
        <v>https://www.bitdefender.com/</v>
      </c>
      <c r="C1252" s="158" t="s">
        <v>18152</v>
      </c>
      <c r="D1252" s="158" t="s">
        <v>9</v>
      </c>
      <c r="E1252" s="157" t="s">
        <v>16110</v>
      </c>
      <c r="F1252" s="97" t="s">
        <v>18153</v>
      </c>
      <c r="G1252" s="159"/>
      <c r="H1252" s="161"/>
      <c r="I1252" s="161"/>
    </row>
    <row r="1253" ht="15.0" customHeight="1">
      <c r="A1253" s="101" t="s">
        <v>2317</v>
      </c>
      <c r="B1253" s="96" t="str">
        <f>VLOOKUP(A1253,company_data!$A$2:$H$2051,8,FALSE)</f>
        <v>https://www.bitdefender.com/</v>
      </c>
      <c r="C1253" s="158" t="s">
        <v>18154</v>
      </c>
      <c r="D1253" s="158" t="s">
        <v>9</v>
      </c>
      <c r="E1253" s="157" t="s">
        <v>16110</v>
      </c>
      <c r="F1253" s="101" t="s">
        <v>16111</v>
      </c>
      <c r="G1253" s="159"/>
      <c r="H1253" s="161"/>
      <c r="I1253" s="161"/>
    </row>
    <row r="1254" ht="15.0" customHeight="1">
      <c r="A1254" s="101" t="s">
        <v>2317</v>
      </c>
      <c r="B1254" s="96" t="str">
        <f>VLOOKUP(A1254,company_data!$A$2:$H$2051,8,FALSE)</f>
        <v>https://www.bitdefender.com/</v>
      </c>
      <c r="C1254" s="158" t="s">
        <v>18155</v>
      </c>
      <c r="D1254" s="158" t="s">
        <v>9</v>
      </c>
      <c r="E1254" s="157" t="s">
        <v>16110</v>
      </c>
      <c r="F1254" s="101" t="s">
        <v>16111</v>
      </c>
      <c r="G1254" s="159"/>
      <c r="H1254" s="161"/>
      <c r="I1254" s="161"/>
    </row>
    <row r="1255" ht="15.0" customHeight="1">
      <c r="A1255" s="101" t="s">
        <v>2317</v>
      </c>
      <c r="B1255" s="96" t="str">
        <f>VLOOKUP(A1255,company_data!$A$2:$H$2051,8,FALSE)</f>
        <v>https://www.bitdefender.com/</v>
      </c>
      <c r="C1255" s="158" t="s">
        <v>18156</v>
      </c>
      <c r="D1255" s="158" t="s">
        <v>9</v>
      </c>
      <c r="E1255" s="157" t="s">
        <v>16110</v>
      </c>
      <c r="F1255" s="101" t="s">
        <v>16111</v>
      </c>
      <c r="G1255" s="159"/>
      <c r="H1255" s="161"/>
      <c r="I1255" s="161"/>
    </row>
    <row r="1256" ht="15.0" customHeight="1">
      <c r="A1256" s="101" t="s">
        <v>2317</v>
      </c>
      <c r="B1256" s="96" t="str">
        <f>VLOOKUP(A1256,company_data!$A$2:$H$2051,8,FALSE)</f>
        <v>https://www.bitdefender.com/</v>
      </c>
      <c r="C1256" s="158" t="s">
        <v>18157</v>
      </c>
      <c r="D1256" s="158" t="s">
        <v>9</v>
      </c>
      <c r="E1256" s="157" t="s">
        <v>16110</v>
      </c>
      <c r="F1256" s="101" t="s">
        <v>16111</v>
      </c>
      <c r="G1256" s="159"/>
      <c r="H1256" s="161"/>
      <c r="I1256" s="161"/>
    </row>
    <row r="1257" ht="15.0" customHeight="1">
      <c r="A1257" s="101" t="s">
        <v>2317</v>
      </c>
      <c r="B1257" s="96" t="str">
        <f>VLOOKUP(A1257,company_data!$A$2:$H$2051,8,FALSE)</f>
        <v>https://www.bitdefender.com/</v>
      </c>
      <c r="C1257" s="158" t="s">
        <v>18158</v>
      </c>
      <c r="D1257" s="158" t="s">
        <v>9</v>
      </c>
      <c r="E1257" s="157" t="s">
        <v>16110</v>
      </c>
      <c r="F1257" s="101" t="s">
        <v>16111</v>
      </c>
      <c r="G1257" s="159"/>
      <c r="H1257" s="161"/>
      <c r="I1257" s="161"/>
    </row>
    <row r="1258" ht="15.0" customHeight="1">
      <c r="A1258" s="101" t="s">
        <v>2317</v>
      </c>
      <c r="B1258" s="96" t="str">
        <f>VLOOKUP(A1258,company_data!$A$2:$H$2051,8,FALSE)</f>
        <v>https://www.bitdefender.com/</v>
      </c>
      <c r="C1258" s="158" t="s">
        <v>18159</v>
      </c>
      <c r="D1258" s="158" t="s">
        <v>9</v>
      </c>
      <c r="E1258" s="157" t="s">
        <v>16110</v>
      </c>
      <c r="F1258" s="101" t="s">
        <v>16111</v>
      </c>
      <c r="G1258" s="159"/>
      <c r="H1258" s="161"/>
      <c r="I1258" s="161"/>
    </row>
    <row r="1259" ht="15.0" customHeight="1">
      <c r="A1259" s="101" t="s">
        <v>2317</v>
      </c>
      <c r="B1259" s="96" t="str">
        <f>VLOOKUP(A1259,company_data!$A$2:$H$2051,8,FALSE)</f>
        <v>https://www.bitdefender.com/</v>
      </c>
      <c r="C1259" s="158" t="s">
        <v>18160</v>
      </c>
      <c r="D1259" s="158" t="s">
        <v>9</v>
      </c>
      <c r="E1259" s="158" t="s">
        <v>18160</v>
      </c>
      <c r="F1259" s="101"/>
      <c r="G1259" s="159"/>
      <c r="H1259" s="161"/>
      <c r="I1259" s="161"/>
    </row>
    <row r="1260" ht="15.0" customHeight="1">
      <c r="A1260" s="101" t="s">
        <v>2317</v>
      </c>
      <c r="B1260" s="96" t="str">
        <f>VLOOKUP(A1260,company_data!$A$2:$H$2051,8,FALSE)</f>
        <v>https://www.bitdefender.com/</v>
      </c>
      <c r="C1260" s="158" t="s">
        <v>18161</v>
      </c>
      <c r="D1260" s="158" t="s">
        <v>9</v>
      </c>
      <c r="E1260" s="158" t="s">
        <v>18162</v>
      </c>
      <c r="F1260" s="97" t="s">
        <v>18163</v>
      </c>
      <c r="G1260" s="159"/>
      <c r="H1260" s="161"/>
      <c r="I1260" s="161"/>
    </row>
    <row r="1261" ht="15.0" customHeight="1">
      <c r="A1261" s="101" t="s">
        <v>2317</v>
      </c>
      <c r="B1261" s="96" t="str">
        <f>VLOOKUP(A1261,company_data!$A$2:$H$2051,8,FALSE)</f>
        <v>https://www.bitdefender.com/</v>
      </c>
      <c r="C1261" s="157" t="s">
        <v>18164</v>
      </c>
      <c r="D1261" s="158" t="s">
        <v>9</v>
      </c>
      <c r="E1261" s="157" t="s">
        <v>18165</v>
      </c>
      <c r="F1261" s="101"/>
      <c r="G1261" s="159"/>
      <c r="H1261" s="161" t="s">
        <v>18166</v>
      </c>
      <c r="I1261" s="161"/>
    </row>
    <row r="1262" ht="15.0" customHeight="1">
      <c r="A1262" s="101" t="s">
        <v>2317</v>
      </c>
      <c r="B1262" s="96" t="str">
        <f>VLOOKUP(A1262,company_data!$A$2:$H$2051,8,FALSE)</f>
        <v>https://www.bitdefender.com/</v>
      </c>
      <c r="C1262" s="158" t="s">
        <v>18167</v>
      </c>
      <c r="D1262" s="158" t="s">
        <v>7</v>
      </c>
      <c r="E1262" s="158" t="s">
        <v>16341</v>
      </c>
      <c r="F1262" s="101"/>
      <c r="G1262" s="159"/>
      <c r="H1262" s="161"/>
      <c r="I1262" s="161"/>
    </row>
    <row r="1263" ht="15.0" customHeight="1">
      <c r="A1263" s="101" t="s">
        <v>2317</v>
      </c>
      <c r="B1263" s="96" t="str">
        <f>VLOOKUP(A1263,company_data!$A$2:$H$2051,8,FALSE)</f>
        <v>https://www.bitdefender.com/</v>
      </c>
      <c r="C1263" s="158" t="s">
        <v>18168</v>
      </c>
      <c r="D1263" s="158" t="s">
        <v>9</v>
      </c>
      <c r="E1263" s="157"/>
      <c r="F1263" s="101"/>
      <c r="G1263" s="159"/>
      <c r="H1263" s="161"/>
      <c r="I1263" s="161"/>
    </row>
    <row r="1264" ht="15.0" customHeight="1">
      <c r="A1264" s="101" t="s">
        <v>2317</v>
      </c>
      <c r="B1264" s="96" t="str">
        <f>VLOOKUP(A1264,company_data!$A$2:$H$2051,8,FALSE)</f>
        <v>https://www.bitdefender.com/</v>
      </c>
      <c r="C1264" s="158" t="s">
        <v>18169</v>
      </c>
      <c r="D1264" s="158" t="s">
        <v>9</v>
      </c>
      <c r="E1264" s="157"/>
      <c r="F1264" s="101"/>
      <c r="G1264" s="159"/>
      <c r="H1264" s="161"/>
      <c r="I1264" s="161"/>
    </row>
    <row r="1265" ht="15.0" customHeight="1">
      <c r="A1265" s="101" t="s">
        <v>2330</v>
      </c>
      <c r="B1265" s="96" t="str">
        <f>VLOOKUP(A1265,company_data!$A$2:$H$2051,8,FALSE)</f>
        <v>https://www.bitglass.com/</v>
      </c>
      <c r="C1265" s="158" t="s">
        <v>18170</v>
      </c>
      <c r="D1265" s="158" t="s">
        <v>10</v>
      </c>
      <c r="E1265" s="157" t="s">
        <v>18171</v>
      </c>
      <c r="F1265" s="101"/>
      <c r="G1265" s="159"/>
      <c r="H1265" s="161" t="s">
        <v>18172</v>
      </c>
      <c r="I1265" s="161"/>
    </row>
    <row r="1266" ht="15.0" customHeight="1">
      <c r="A1266" s="101" t="s">
        <v>2330</v>
      </c>
      <c r="B1266" s="96" t="str">
        <f>VLOOKUP(A1266,company_data!$A$2:$H$2051,8,FALSE)</f>
        <v>https://www.bitglass.com/</v>
      </c>
      <c r="C1266" s="158" t="s">
        <v>18173</v>
      </c>
      <c r="D1266" s="158" t="s">
        <v>10</v>
      </c>
      <c r="E1266" s="158" t="s">
        <v>18174</v>
      </c>
      <c r="F1266" s="101"/>
      <c r="G1266" s="159"/>
      <c r="H1266" s="161" t="s">
        <v>18175</v>
      </c>
      <c r="I1266" s="161"/>
    </row>
    <row r="1267" ht="15.0" customHeight="1">
      <c r="A1267" s="101" t="s">
        <v>2330</v>
      </c>
      <c r="B1267" s="96" t="str">
        <f>VLOOKUP(A1267,company_data!$A$2:$H$2051,8,FALSE)</f>
        <v>https://www.bitglass.com/</v>
      </c>
      <c r="C1267" s="158" t="s">
        <v>18176</v>
      </c>
      <c r="D1267" s="158" t="s">
        <v>10</v>
      </c>
      <c r="E1267" s="158" t="s">
        <v>16485</v>
      </c>
      <c r="F1267" s="101"/>
      <c r="G1267" s="159"/>
      <c r="H1267" s="161" t="s">
        <v>18177</v>
      </c>
      <c r="I1267" s="161"/>
    </row>
    <row r="1268" ht="15.0" customHeight="1">
      <c r="A1268" s="101" t="s">
        <v>2339</v>
      </c>
      <c r="B1268" s="96" t="str">
        <f>VLOOKUP(A1268,company_data!$A$2:$H$2051,8,FALSE)</f>
        <v>https://www.bitgo.com/</v>
      </c>
      <c r="C1268" s="157" t="s">
        <v>18178</v>
      </c>
      <c r="D1268" s="158" t="s">
        <v>52</v>
      </c>
      <c r="E1268" s="158" t="s">
        <v>18179</v>
      </c>
      <c r="F1268" s="170"/>
      <c r="G1268" s="159"/>
      <c r="H1268" s="161" t="s">
        <v>18180</v>
      </c>
      <c r="I1268" s="161"/>
    </row>
    <row r="1269" ht="15.0" customHeight="1">
      <c r="A1269" s="101" t="s">
        <v>2339</v>
      </c>
      <c r="B1269" s="96" t="str">
        <f>VLOOKUP(A1269,company_data!$A$2:$H$2051,8,FALSE)</f>
        <v>https://www.bitgo.com/</v>
      </c>
      <c r="C1269" s="158" t="s">
        <v>18181</v>
      </c>
      <c r="D1269" s="158" t="s">
        <v>52</v>
      </c>
      <c r="E1269" s="158" t="s">
        <v>18182</v>
      </c>
      <c r="F1269" s="101"/>
      <c r="G1269" s="159"/>
      <c r="H1269" s="161" t="s">
        <v>18183</v>
      </c>
      <c r="I1269" s="161"/>
    </row>
    <row r="1270" ht="15.0" customHeight="1">
      <c r="A1270" s="101" t="s">
        <v>2347</v>
      </c>
      <c r="B1270" s="96" t="str">
        <f>VLOOKUP(A1270,company_data!$A$2:$H$2051,8,FALSE)</f>
        <v>https://www.bitsight.com/</v>
      </c>
      <c r="C1270" s="157" t="s">
        <v>18184</v>
      </c>
      <c r="D1270" s="158" t="s">
        <v>5</v>
      </c>
      <c r="E1270" s="158" t="s">
        <v>16422</v>
      </c>
      <c r="G1270" s="159"/>
      <c r="H1270" s="161" t="s">
        <v>18185</v>
      </c>
      <c r="I1270" s="161"/>
    </row>
    <row r="1271" ht="15.0" customHeight="1">
      <c r="A1271" s="101" t="s">
        <v>2347</v>
      </c>
      <c r="B1271" s="96" t="str">
        <f>VLOOKUP(A1271,company_data!$A$2:$H$2051,8,FALSE)</f>
        <v>https://www.bitsight.com/</v>
      </c>
      <c r="C1271" s="157" t="s">
        <v>18186</v>
      </c>
      <c r="D1271" s="158" t="s">
        <v>5</v>
      </c>
      <c r="E1271" s="158" t="s">
        <v>18187</v>
      </c>
      <c r="G1271" s="159"/>
      <c r="H1271" s="161" t="s">
        <v>18188</v>
      </c>
      <c r="I1271" s="161"/>
    </row>
    <row r="1272" ht="15.0" customHeight="1">
      <c r="A1272" s="101" t="s">
        <v>2347</v>
      </c>
      <c r="B1272" s="96" t="str">
        <f>VLOOKUP(A1272,company_data!$A$2:$H$2051,8,FALSE)</f>
        <v>https://www.bitsight.com/</v>
      </c>
      <c r="C1272" s="157" t="s">
        <v>18189</v>
      </c>
      <c r="D1272" s="158" t="s">
        <v>5</v>
      </c>
      <c r="E1272" s="158" t="s">
        <v>18190</v>
      </c>
      <c r="G1272" s="159"/>
      <c r="H1272" s="161" t="s">
        <v>18191</v>
      </c>
      <c r="I1272" s="161"/>
    </row>
    <row r="1273" ht="15.0" customHeight="1">
      <c r="A1273" s="101" t="s">
        <v>2347</v>
      </c>
      <c r="B1273" s="96" t="str">
        <f>VLOOKUP(A1273,company_data!$A$2:$H$2051,8,FALSE)</f>
        <v>https://www.bitsight.com/</v>
      </c>
      <c r="C1273" s="157" t="s">
        <v>18192</v>
      </c>
      <c r="D1273" s="158" t="s">
        <v>5</v>
      </c>
      <c r="E1273" s="158" t="s">
        <v>18193</v>
      </c>
      <c r="G1273" s="159"/>
      <c r="H1273" s="161" t="s">
        <v>18194</v>
      </c>
      <c r="I1273" s="161"/>
    </row>
    <row r="1274" ht="15.0" customHeight="1">
      <c r="A1274" s="101" t="s">
        <v>2367</v>
      </c>
      <c r="B1274" s="96" t="str">
        <f>VLOOKUP(A1274,company_data!$A$2:$H$2051,8,FALSE)</f>
        <v>https://www.bivio.net/</v>
      </c>
      <c r="C1274" s="158" t="s">
        <v>18195</v>
      </c>
      <c r="D1274" s="158" t="s">
        <v>21</v>
      </c>
      <c r="E1274" s="158" t="s">
        <v>18196</v>
      </c>
      <c r="F1274" s="101"/>
      <c r="G1274" s="159"/>
      <c r="H1274" s="161" t="s">
        <v>18197</v>
      </c>
      <c r="I1274" s="161"/>
    </row>
    <row r="1275" ht="15.0" customHeight="1">
      <c r="A1275" s="101" t="s">
        <v>2367</v>
      </c>
      <c r="B1275" s="96" t="str">
        <f>VLOOKUP(A1275,company_data!$A$2:$H$2051,8,FALSE)</f>
        <v>https://www.bivio.net/</v>
      </c>
      <c r="C1275" s="158" t="s">
        <v>18198</v>
      </c>
      <c r="D1275" s="158" t="s">
        <v>21</v>
      </c>
      <c r="E1275" s="158" t="s">
        <v>18196</v>
      </c>
      <c r="F1275" s="101"/>
      <c r="G1275" s="159"/>
      <c r="H1275" s="161" t="s">
        <v>18197</v>
      </c>
      <c r="I1275" s="161"/>
    </row>
    <row r="1276" ht="15.0" customHeight="1">
      <c r="A1276" s="101" t="s">
        <v>2367</v>
      </c>
      <c r="B1276" s="96" t="str">
        <f>VLOOKUP(A1276,company_data!$A$2:$H$2051,8,FALSE)</f>
        <v>https://www.bivio.net/</v>
      </c>
      <c r="C1276" s="158" t="s">
        <v>18199</v>
      </c>
      <c r="D1276" s="158" t="s">
        <v>21</v>
      </c>
      <c r="E1276" s="158" t="s">
        <v>18196</v>
      </c>
      <c r="F1276" s="101"/>
      <c r="G1276" s="159"/>
      <c r="H1276" s="161" t="s">
        <v>18197</v>
      </c>
      <c r="I1276" s="161"/>
    </row>
    <row r="1277" ht="15.0" customHeight="1">
      <c r="A1277" s="101" t="s">
        <v>2367</v>
      </c>
      <c r="B1277" s="96" t="str">
        <f>VLOOKUP(A1277,company_data!$A$2:$H$2051,8,FALSE)</f>
        <v>https://www.bivio.net/</v>
      </c>
      <c r="C1277" s="158" t="s">
        <v>18200</v>
      </c>
      <c r="D1277" s="158" t="s">
        <v>21</v>
      </c>
      <c r="E1277" s="158" t="s">
        <v>18196</v>
      </c>
      <c r="F1277" s="101"/>
      <c r="G1277" s="159"/>
      <c r="H1277" s="161" t="s">
        <v>18201</v>
      </c>
      <c r="I1277" s="161"/>
    </row>
    <row r="1278" ht="15.0" customHeight="1">
      <c r="A1278" s="101" t="s">
        <v>2367</v>
      </c>
      <c r="B1278" s="96" t="str">
        <f>VLOOKUP(A1278,company_data!$A$2:$H$2051,8,FALSE)</f>
        <v>https://www.bivio.net/</v>
      </c>
      <c r="C1278" s="158" t="s">
        <v>18202</v>
      </c>
      <c r="D1278" s="158" t="s">
        <v>21</v>
      </c>
      <c r="E1278" s="158" t="s">
        <v>18196</v>
      </c>
      <c r="F1278" s="101"/>
      <c r="G1278" s="159"/>
      <c r="H1278" s="161"/>
      <c r="I1278" s="161"/>
    </row>
    <row r="1279" ht="15.0" customHeight="1">
      <c r="A1279" s="101" t="s">
        <v>2382</v>
      </c>
      <c r="B1279" s="96" t="str">
        <f>VLOOKUP(A1279,company_data!$A$2:$H$2051,8,FALSE)</f>
        <v>https://www.blackhillsinfosec.com/</v>
      </c>
      <c r="C1279" s="157" t="s">
        <v>18203</v>
      </c>
      <c r="D1279" s="157" t="s">
        <v>5</v>
      </c>
      <c r="E1279" s="158" t="s">
        <v>18204</v>
      </c>
      <c r="F1279" s="101"/>
      <c r="G1279" s="159"/>
      <c r="H1279" s="161" t="s">
        <v>18205</v>
      </c>
      <c r="I1279" s="161"/>
    </row>
    <row r="1280" ht="15.0" customHeight="1">
      <c r="A1280" s="101" t="s">
        <v>2382</v>
      </c>
      <c r="B1280" s="96" t="str">
        <f>VLOOKUP(A1280,company_data!$A$2:$H$2051,8,FALSE)</f>
        <v>https://www.blackhillsinfosec.com/</v>
      </c>
      <c r="C1280" s="157" t="s">
        <v>18206</v>
      </c>
      <c r="D1280" s="158" t="s">
        <v>5</v>
      </c>
      <c r="E1280" s="158" t="s">
        <v>18207</v>
      </c>
      <c r="F1280" s="101"/>
      <c r="G1280" s="159"/>
      <c r="H1280" s="161" t="s">
        <v>18208</v>
      </c>
      <c r="I1280" s="161"/>
    </row>
    <row r="1281" ht="15.0" customHeight="1">
      <c r="A1281" s="101" t="s">
        <v>2382</v>
      </c>
      <c r="B1281" s="96" t="str">
        <f>VLOOKUP(A1281,company_data!$A$2:$H$2051,8,FALSE)</f>
        <v>https://www.blackhillsinfosec.com/</v>
      </c>
      <c r="C1281" s="157" t="s">
        <v>18209</v>
      </c>
      <c r="D1281" s="157" t="s">
        <v>5</v>
      </c>
      <c r="E1281" s="158" t="s">
        <v>18210</v>
      </c>
      <c r="F1281" s="101"/>
      <c r="G1281" s="159"/>
      <c r="H1281" s="161" t="s">
        <v>18211</v>
      </c>
      <c r="I1281" s="161"/>
    </row>
    <row r="1282" ht="15.0" customHeight="1">
      <c r="A1282" s="101" t="s">
        <v>2382</v>
      </c>
      <c r="B1282" s="96" t="str">
        <f>VLOOKUP(A1282,company_data!$A$2:$H$2051,8,FALSE)</f>
        <v>https://www.blackhillsinfosec.com/</v>
      </c>
      <c r="C1282" s="157" t="s">
        <v>16275</v>
      </c>
      <c r="D1282" s="157" t="s">
        <v>5</v>
      </c>
      <c r="E1282" s="157" t="s">
        <v>16275</v>
      </c>
      <c r="F1282" s="101"/>
      <c r="G1282" s="159"/>
      <c r="H1282" s="161" t="s">
        <v>18212</v>
      </c>
      <c r="I1282" s="161"/>
    </row>
    <row r="1283" ht="15.0" customHeight="1">
      <c r="A1283" s="101" t="s">
        <v>2382</v>
      </c>
      <c r="B1283" s="96" t="str">
        <f>VLOOKUP(A1283,company_data!$A$2:$H$2051,8,FALSE)</f>
        <v>https://www.blackhillsinfosec.com/</v>
      </c>
      <c r="C1283" s="157" t="s">
        <v>16433</v>
      </c>
      <c r="D1283" s="158" t="s">
        <v>5</v>
      </c>
      <c r="E1283" s="158" t="s">
        <v>18213</v>
      </c>
      <c r="F1283" s="101"/>
      <c r="G1283" s="159"/>
      <c r="H1283" s="161" t="s">
        <v>18214</v>
      </c>
      <c r="I1283" s="161"/>
    </row>
    <row r="1284" ht="15.0" customHeight="1">
      <c r="A1284" s="101" t="s">
        <v>1956</v>
      </c>
      <c r="B1284" s="96" t="str">
        <f>VLOOKUP(A1284,company_data!$A$2:$H$2051,8,FALSE)</f>
        <v>https://www.blackberry.com/us/en</v>
      </c>
      <c r="C1284" s="158" t="s">
        <v>18215</v>
      </c>
      <c r="D1284" s="158" t="s">
        <v>9</v>
      </c>
      <c r="E1284" s="158" t="s">
        <v>18216</v>
      </c>
      <c r="F1284" s="101"/>
      <c r="G1284" s="159"/>
      <c r="H1284" s="160" t="s">
        <v>18217</v>
      </c>
      <c r="I1284" s="161"/>
    </row>
    <row r="1285" ht="15.0" customHeight="1">
      <c r="A1285" s="101" t="s">
        <v>1956</v>
      </c>
      <c r="B1285" s="96" t="str">
        <f>VLOOKUP(A1285,company_data!$A$2:$H$2051,8,FALSE)</f>
        <v>https://www.blackberry.com/us/en</v>
      </c>
      <c r="C1285" s="158" t="s">
        <v>18218</v>
      </c>
      <c r="D1285" s="158" t="s">
        <v>9</v>
      </c>
      <c r="E1285" s="158" t="s">
        <v>18219</v>
      </c>
      <c r="F1285" s="101"/>
      <c r="G1285" s="159"/>
      <c r="H1285" s="160" t="s">
        <v>18220</v>
      </c>
      <c r="I1285" s="161"/>
    </row>
    <row r="1286" ht="15.0" customHeight="1">
      <c r="A1286" s="101" t="s">
        <v>1956</v>
      </c>
      <c r="B1286" s="96" t="str">
        <f>VLOOKUP(A1286,company_data!$A$2:$H$2051,8,FALSE)</f>
        <v>https://www.blackberry.com/us/en</v>
      </c>
      <c r="C1286" s="158" t="s">
        <v>18221</v>
      </c>
      <c r="D1286" s="158" t="s">
        <v>9</v>
      </c>
      <c r="E1286" s="158" t="s">
        <v>18222</v>
      </c>
      <c r="F1286" s="101"/>
      <c r="G1286" s="159"/>
      <c r="H1286" s="160" t="s">
        <v>18223</v>
      </c>
      <c r="I1286" s="161"/>
    </row>
    <row r="1287" ht="15.0" customHeight="1">
      <c r="A1287" s="101" t="s">
        <v>1956</v>
      </c>
      <c r="B1287" s="96" t="str">
        <f>VLOOKUP(A1287,company_data!$A$2:$H$2051,8,FALSE)</f>
        <v>https://www.blackberry.com/us/en</v>
      </c>
      <c r="C1287" s="158" t="s">
        <v>18224</v>
      </c>
      <c r="D1287" s="158" t="s">
        <v>10</v>
      </c>
      <c r="E1287" s="158" t="s">
        <v>15831</v>
      </c>
      <c r="F1287" s="101"/>
      <c r="G1287" s="159"/>
      <c r="H1287" s="160" t="s">
        <v>18225</v>
      </c>
      <c r="I1287" s="161"/>
    </row>
    <row r="1288" ht="15.0" customHeight="1">
      <c r="A1288" s="101" t="s">
        <v>1956</v>
      </c>
      <c r="B1288" s="96" t="str">
        <f>VLOOKUP(A1288,company_data!$A$2:$H$2051,8,FALSE)</f>
        <v>https://www.blackberry.com/us/en</v>
      </c>
      <c r="C1288" s="158" t="s">
        <v>18226</v>
      </c>
      <c r="D1288" s="158" t="s">
        <v>10</v>
      </c>
      <c r="E1288" s="158" t="s">
        <v>18227</v>
      </c>
      <c r="F1288" s="101"/>
      <c r="G1288" s="159"/>
      <c r="H1288" s="160" t="s">
        <v>18228</v>
      </c>
      <c r="I1288" s="161"/>
    </row>
    <row r="1289" ht="15.0" customHeight="1">
      <c r="A1289" s="101" t="s">
        <v>1956</v>
      </c>
      <c r="B1289" s="96" t="str">
        <f>VLOOKUP(A1289,company_data!$A$2:$H$2051,8,FALSE)</f>
        <v>https://www.blackberry.com/us/en</v>
      </c>
      <c r="C1289" s="158" t="s">
        <v>18229</v>
      </c>
      <c r="D1289" s="158" t="s">
        <v>40</v>
      </c>
      <c r="E1289" s="158" t="s">
        <v>18230</v>
      </c>
      <c r="F1289" s="101"/>
      <c r="G1289" s="159"/>
      <c r="H1289" s="161"/>
      <c r="I1289" s="161"/>
    </row>
    <row r="1290" ht="15.0" customHeight="1">
      <c r="A1290" s="101" t="s">
        <v>1956</v>
      </c>
      <c r="B1290" s="96" t="str">
        <f>VLOOKUP(A1290,company_data!$A$2:$H$2051,8,FALSE)</f>
        <v>https://www.blackberry.com/us/en</v>
      </c>
      <c r="C1290" s="158" t="s">
        <v>18231</v>
      </c>
      <c r="D1290" s="158" t="s">
        <v>13</v>
      </c>
      <c r="E1290" s="158" t="s">
        <v>18232</v>
      </c>
      <c r="F1290" s="101"/>
      <c r="G1290" s="159"/>
      <c r="H1290" s="161"/>
      <c r="I1290" s="161"/>
    </row>
    <row r="1291" ht="15.0" customHeight="1">
      <c r="A1291" s="101" t="s">
        <v>1956</v>
      </c>
      <c r="B1291" s="96" t="str">
        <f>VLOOKUP(A1291,company_data!$A$2:$H$2051,8,FALSE)</f>
        <v>https://www.blackberry.com/us/en</v>
      </c>
      <c r="C1291" s="158" t="s">
        <v>18233</v>
      </c>
      <c r="D1291" s="158" t="s">
        <v>36</v>
      </c>
      <c r="E1291" s="158" t="s">
        <v>18234</v>
      </c>
      <c r="F1291" s="101"/>
      <c r="G1291" s="159"/>
      <c r="H1291" s="161"/>
      <c r="I1291" s="161"/>
    </row>
    <row r="1292" ht="15.0" customHeight="1">
      <c r="A1292" s="101" t="s">
        <v>1956</v>
      </c>
      <c r="B1292" s="96" t="str">
        <f>VLOOKUP(A1292,company_data!$A$2:$H$2051,8,FALSE)</f>
        <v>https://www.blackberry.com/us/en</v>
      </c>
      <c r="C1292" s="158" t="s">
        <v>18235</v>
      </c>
      <c r="D1292" s="158" t="s">
        <v>9</v>
      </c>
      <c r="E1292" s="158" t="s">
        <v>16371</v>
      </c>
      <c r="F1292" s="101"/>
      <c r="G1292" s="159"/>
      <c r="H1292" s="160" t="s">
        <v>18236</v>
      </c>
      <c r="I1292" s="161"/>
    </row>
    <row r="1293" ht="15.0" customHeight="1">
      <c r="A1293" s="101" t="s">
        <v>1956</v>
      </c>
      <c r="B1293" s="96" t="str">
        <f>VLOOKUP(A1293,company_data!$A$2:$H$2051,8,FALSE)</f>
        <v>https://www.blackberry.com/us/en</v>
      </c>
      <c r="C1293" s="158" t="s">
        <v>18237</v>
      </c>
      <c r="D1293" s="158" t="s">
        <v>9</v>
      </c>
      <c r="E1293" s="158" t="s">
        <v>16919</v>
      </c>
      <c r="F1293" s="101"/>
      <c r="G1293" s="159"/>
      <c r="H1293" s="160" t="s">
        <v>18238</v>
      </c>
      <c r="I1293" s="161"/>
    </row>
    <row r="1294" ht="15.0" customHeight="1">
      <c r="A1294" s="101" t="s">
        <v>1956</v>
      </c>
      <c r="B1294" s="96" t="str">
        <f>VLOOKUP(A1294,company_data!$A$2:$H$2051,8,FALSE)</f>
        <v>https://www.blackberry.com/us/en</v>
      </c>
      <c r="C1294" s="158" t="s">
        <v>18239</v>
      </c>
      <c r="D1294" s="158" t="s">
        <v>7</v>
      </c>
      <c r="E1294" s="158" t="s">
        <v>16341</v>
      </c>
      <c r="F1294" s="101"/>
      <c r="G1294" s="159"/>
      <c r="H1294" s="160" t="s">
        <v>18240</v>
      </c>
      <c r="I1294" s="161"/>
    </row>
    <row r="1295" ht="15.0" customHeight="1">
      <c r="A1295" s="101" t="s">
        <v>1956</v>
      </c>
      <c r="B1295" s="96" t="str">
        <f>VLOOKUP(A1295,company_data!$A$2:$H$2051,8,FALSE)</f>
        <v>https://www.blackberry.com/us/en</v>
      </c>
      <c r="C1295" s="158" t="s">
        <v>18241</v>
      </c>
      <c r="D1295" s="158" t="s">
        <v>40</v>
      </c>
      <c r="E1295" s="158" t="s">
        <v>18242</v>
      </c>
      <c r="F1295" s="101"/>
      <c r="G1295" s="159"/>
      <c r="H1295" s="161"/>
      <c r="I1295" s="161"/>
    </row>
    <row r="1296" ht="15.0" customHeight="1">
      <c r="A1296" s="101" t="s">
        <v>1956</v>
      </c>
      <c r="B1296" s="96" t="str">
        <f>VLOOKUP(A1296,company_data!$A$2:$H$2051,8,FALSE)</f>
        <v>https://www.blackberry.com/us/en</v>
      </c>
      <c r="C1296" s="158" t="s">
        <v>18243</v>
      </c>
      <c r="D1296" s="158" t="s">
        <v>9</v>
      </c>
      <c r="E1296" s="158" t="s">
        <v>18244</v>
      </c>
      <c r="F1296" s="101"/>
      <c r="G1296" s="159"/>
      <c r="H1296" s="160" t="s">
        <v>18245</v>
      </c>
      <c r="I1296" s="161"/>
    </row>
    <row r="1297" ht="15.0" customHeight="1">
      <c r="A1297" s="101" t="s">
        <v>1956</v>
      </c>
      <c r="B1297" s="96" t="str">
        <f>VLOOKUP(A1297,company_data!$A$2:$H$2051,8,FALSE)</f>
        <v>https://www.blackberry.com/us/en</v>
      </c>
      <c r="C1297" s="158" t="s">
        <v>18246</v>
      </c>
      <c r="D1297" s="158" t="s">
        <v>9</v>
      </c>
      <c r="E1297" s="158" t="s">
        <v>18247</v>
      </c>
      <c r="F1297" s="101"/>
      <c r="G1297" s="159"/>
      <c r="H1297" s="160" t="s">
        <v>18248</v>
      </c>
      <c r="I1297" s="161"/>
    </row>
    <row r="1298" ht="15.0" customHeight="1">
      <c r="A1298" s="101" t="s">
        <v>1956</v>
      </c>
      <c r="B1298" s="96" t="str">
        <f>VLOOKUP(A1298,company_data!$A$2:$H$2051,8,FALSE)</f>
        <v>https://www.blackberry.com/us/en</v>
      </c>
      <c r="C1298" s="158" t="s">
        <v>18249</v>
      </c>
      <c r="D1298" s="158" t="s">
        <v>34</v>
      </c>
      <c r="E1298" s="158" t="s">
        <v>18176</v>
      </c>
      <c r="F1298" s="101"/>
      <c r="G1298" s="159"/>
      <c r="H1298" s="161"/>
      <c r="I1298" s="161"/>
    </row>
    <row r="1299" ht="15.0" customHeight="1">
      <c r="A1299" s="101" t="s">
        <v>2387</v>
      </c>
      <c r="B1299" s="96" t="str">
        <f>VLOOKUP(A1299,company_data!$A$2:$H$2051,8,FALSE)</f>
        <v>https://blackbot.io/</v>
      </c>
      <c r="C1299" s="157" t="s">
        <v>18250</v>
      </c>
      <c r="D1299" s="158" t="s">
        <v>5</v>
      </c>
      <c r="E1299" s="158" t="s">
        <v>15850</v>
      </c>
      <c r="F1299" s="101"/>
      <c r="G1299" s="159"/>
      <c r="H1299" s="161" t="s">
        <v>18251</v>
      </c>
      <c r="I1299" s="161"/>
    </row>
    <row r="1300" ht="15.0" customHeight="1">
      <c r="A1300" s="101" t="s">
        <v>2387</v>
      </c>
      <c r="B1300" s="96" t="str">
        <f>VLOOKUP(A1300,company_data!$A$2:$H$2051,8,FALSE)</f>
        <v>https://blackbot.io/</v>
      </c>
      <c r="C1300" s="157" t="s">
        <v>18252</v>
      </c>
      <c r="D1300" s="158" t="s">
        <v>5</v>
      </c>
      <c r="E1300" s="158" t="s">
        <v>18253</v>
      </c>
      <c r="F1300" s="101"/>
      <c r="G1300" s="159"/>
      <c r="H1300" s="161" t="s">
        <v>18254</v>
      </c>
      <c r="I1300" s="161"/>
    </row>
    <row r="1301" ht="15.0" customHeight="1">
      <c r="A1301" s="101" t="s">
        <v>2392</v>
      </c>
      <c r="B1301" s="96" t="str">
        <f>VLOOKUP(A1301,company_data!$A$2:$H$2051,8,FALSE)</f>
        <v>https://www.blackdragon.expert/</v>
      </c>
      <c r="C1301" s="157" t="s">
        <v>18255</v>
      </c>
      <c r="D1301" s="158" t="s">
        <v>7</v>
      </c>
      <c r="E1301" s="157" t="s">
        <v>17764</v>
      </c>
      <c r="F1301" s="101"/>
      <c r="G1301" s="159"/>
      <c r="H1301" s="161" t="s">
        <v>18256</v>
      </c>
      <c r="I1301" s="161"/>
    </row>
    <row r="1302" ht="15.0" customHeight="1">
      <c r="A1302" s="101" t="s">
        <v>2392</v>
      </c>
      <c r="B1302" s="96" t="str">
        <f>VLOOKUP(A1302,company_data!$A$2:$H$2051,8,FALSE)</f>
        <v>https://www.blackdragon.expert/</v>
      </c>
      <c r="C1302" s="157" t="s">
        <v>18257</v>
      </c>
      <c r="D1302" s="158" t="s">
        <v>7</v>
      </c>
      <c r="E1302" s="158" t="s">
        <v>17764</v>
      </c>
      <c r="F1302" s="101"/>
      <c r="G1302" s="159"/>
      <c r="H1302" s="161" t="s">
        <v>18258</v>
      </c>
      <c r="I1302" s="161"/>
    </row>
    <row r="1303" ht="15.0" customHeight="1">
      <c r="A1303" s="101" t="s">
        <v>2392</v>
      </c>
      <c r="B1303" s="96" t="str">
        <f>VLOOKUP(A1303,company_data!$A$2:$H$2051,8,FALSE)</f>
        <v>https://www.blackdragon.expert/</v>
      </c>
      <c r="C1303" s="157" t="s">
        <v>18259</v>
      </c>
      <c r="D1303" s="158" t="s">
        <v>5</v>
      </c>
      <c r="E1303" s="158" t="s">
        <v>18260</v>
      </c>
      <c r="F1303" s="101"/>
      <c r="G1303" s="159"/>
      <c r="H1303" s="161" t="s">
        <v>18261</v>
      </c>
      <c r="I1303" s="161"/>
    </row>
    <row r="1304" ht="15.0" customHeight="1">
      <c r="A1304" s="101" t="s">
        <v>2392</v>
      </c>
      <c r="B1304" s="96" t="str">
        <f>VLOOKUP(A1304,company_data!$A$2:$H$2051,8,FALSE)</f>
        <v>https://www.blackdragon.expert/</v>
      </c>
      <c r="C1304" s="157" t="s">
        <v>18262</v>
      </c>
      <c r="D1304" s="158" t="s">
        <v>5</v>
      </c>
      <c r="E1304" s="158" t="s">
        <v>18263</v>
      </c>
      <c r="F1304" s="101"/>
      <c r="G1304" s="159"/>
      <c r="H1304" s="161" t="s">
        <v>18264</v>
      </c>
      <c r="I1304" s="161"/>
    </row>
    <row r="1305" ht="15.0" customHeight="1">
      <c r="A1305" s="101" t="s">
        <v>2399</v>
      </c>
      <c r="B1305" s="96" t="str">
        <f>VLOOKUP(A1305,company_data!$A$2:$H$2051,8,FALSE)</f>
        <v>https://blackmereconsulting.com/</v>
      </c>
      <c r="C1305" s="158" t="s">
        <v>18265</v>
      </c>
      <c r="D1305" s="157" t="s">
        <v>5</v>
      </c>
      <c r="E1305" s="158" t="s">
        <v>18266</v>
      </c>
      <c r="F1305" s="101"/>
      <c r="G1305" s="159"/>
      <c r="H1305" s="161"/>
      <c r="I1305" s="161"/>
    </row>
    <row r="1306" ht="15.0" customHeight="1">
      <c r="A1306" s="101" t="s">
        <v>2407</v>
      </c>
      <c r="B1306" s="96" t="str">
        <f>VLOOKUP(A1306,company_data!$A$2:$H$2051,8,FALSE)</f>
        <v>https://blackpointcyber.com/</v>
      </c>
      <c r="C1306" s="157" t="s">
        <v>18267</v>
      </c>
      <c r="D1306" s="158" t="s">
        <v>36</v>
      </c>
      <c r="E1306" s="158" t="s">
        <v>18268</v>
      </c>
      <c r="F1306" s="101"/>
      <c r="G1306" s="159"/>
      <c r="H1306" s="161" t="s">
        <v>18269</v>
      </c>
      <c r="I1306" s="161"/>
    </row>
    <row r="1307" ht="15.0" customHeight="1">
      <c r="A1307" s="101" t="s">
        <v>2407</v>
      </c>
      <c r="B1307" s="96" t="str">
        <f>VLOOKUP(A1307,company_data!$A$2:$H$2051,8,FALSE)</f>
        <v>https://blackpointcyber.com/</v>
      </c>
      <c r="C1307" s="157" t="s">
        <v>18270</v>
      </c>
      <c r="D1307" s="158" t="s">
        <v>5</v>
      </c>
      <c r="E1307" s="158" t="s">
        <v>15831</v>
      </c>
      <c r="F1307" s="101"/>
      <c r="G1307" s="159"/>
      <c r="H1307" s="161" t="s">
        <v>18271</v>
      </c>
      <c r="I1307" s="161"/>
    </row>
    <row r="1308" ht="15.0" customHeight="1">
      <c r="A1308" s="101" t="s">
        <v>2407</v>
      </c>
      <c r="B1308" s="96" t="str">
        <f>VLOOKUP(A1308,company_data!$A$2:$H$2051,8,FALSE)</f>
        <v>https://blackpointcyber.com/</v>
      </c>
      <c r="C1308" s="158" t="s">
        <v>18134</v>
      </c>
      <c r="D1308" s="158" t="s">
        <v>5</v>
      </c>
      <c r="E1308" s="158" t="s">
        <v>15831</v>
      </c>
      <c r="F1308" s="101"/>
      <c r="G1308" s="159"/>
      <c r="H1308" s="161"/>
      <c r="I1308" s="161"/>
    </row>
    <row r="1309" ht="15.0" customHeight="1">
      <c r="A1309" s="101" t="s">
        <v>2407</v>
      </c>
      <c r="B1309" s="96" t="str">
        <f>VLOOKUP(A1309,company_data!$A$2:$H$2051,8,FALSE)</f>
        <v>https://blackpointcyber.com/</v>
      </c>
      <c r="C1309" s="157" t="s">
        <v>18272</v>
      </c>
      <c r="D1309" s="158" t="s">
        <v>5</v>
      </c>
      <c r="E1309" s="158" t="s">
        <v>16421</v>
      </c>
      <c r="F1309" s="158" t="s">
        <v>16422</v>
      </c>
      <c r="G1309" s="159"/>
      <c r="H1309" s="161" t="s">
        <v>18273</v>
      </c>
      <c r="I1309" s="161"/>
    </row>
    <row r="1310" ht="15.0" customHeight="1">
      <c r="A1310" s="101" t="s">
        <v>2407</v>
      </c>
      <c r="B1310" s="96" t="str">
        <f>VLOOKUP(A1310,company_data!$A$2:$H$2051,8,FALSE)</f>
        <v>https://blackpointcyber.com/</v>
      </c>
      <c r="C1310" s="157" t="s">
        <v>18274</v>
      </c>
      <c r="D1310" s="158" t="s">
        <v>5</v>
      </c>
      <c r="E1310" s="158" t="s">
        <v>18275</v>
      </c>
      <c r="F1310" s="101"/>
      <c r="G1310" s="159"/>
      <c r="H1310" s="161" t="s">
        <v>18276</v>
      </c>
      <c r="I1310" s="161"/>
    </row>
    <row r="1311" ht="15.0" customHeight="1">
      <c r="A1311" s="101" t="s">
        <v>2407</v>
      </c>
      <c r="B1311" s="96" t="str">
        <f>VLOOKUP(A1311,company_data!$A$2:$H$2051,8,FALSE)</f>
        <v>https://blackpointcyber.com/</v>
      </c>
      <c r="C1311" s="157" t="s">
        <v>18277</v>
      </c>
      <c r="D1311" s="157" t="s">
        <v>7</v>
      </c>
      <c r="E1311" s="157" t="s">
        <v>16341</v>
      </c>
      <c r="F1311" s="101"/>
      <c r="G1311" s="159"/>
      <c r="H1311" s="161" t="s">
        <v>18278</v>
      </c>
      <c r="I1311" s="161"/>
    </row>
    <row r="1312" ht="15.0" customHeight="1">
      <c r="A1312" s="101" t="s">
        <v>2407</v>
      </c>
      <c r="B1312" s="96" t="str">
        <f>VLOOKUP(A1312,company_data!$A$2:$H$2051,8,FALSE)</f>
        <v>https://blackpointcyber.com/</v>
      </c>
      <c r="C1312" s="157" t="s">
        <v>18279</v>
      </c>
      <c r="D1312" s="158" t="s">
        <v>7</v>
      </c>
      <c r="E1312" s="158" t="s">
        <v>18280</v>
      </c>
      <c r="F1312" s="101"/>
      <c r="G1312" s="159"/>
      <c r="H1312" s="161" t="s">
        <v>18281</v>
      </c>
      <c r="I1312" s="161"/>
    </row>
    <row r="1313" ht="15.0" customHeight="1">
      <c r="A1313" s="101" t="s">
        <v>1997</v>
      </c>
      <c r="B1313" s="96" t="str">
        <f>VLOOKUP(A1313,company_data!$A$2:$H$2051,8,FALSE)</f>
        <v>https://www.blackridge.us/</v>
      </c>
      <c r="C1313" s="157" t="s">
        <v>18282</v>
      </c>
      <c r="D1313" s="158" t="s">
        <v>10</v>
      </c>
      <c r="E1313" s="158" t="s">
        <v>18283</v>
      </c>
      <c r="F1313" s="101"/>
      <c r="G1313" s="159"/>
      <c r="H1313" s="161" t="s">
        <v>18284</v>
      </c>
      <c r="I1313" s="161"/>
    </row>
    <row r="1314" ht="15.0" customHeight="1">
      <c r="A1314" s="101" t="s">
        <v>1997</v>
      </c>
      <c r="B1314" s="96" t="str">
        <f>VLOOKUP(A1314,company_data!$A$2:$H$2051,8,FALSE)</f>
        <v>https://www.blackridge.us/</v>
      </c>
      <c r="C1314" s="157" t="s">
        <v>18285</v>
      </c>
      <c r="D1314" s="158" t="s">
        <v>31</v>
      </c>
      <c r="E1314" s="158" t="s">
        <v>17918</v>
      </c>
      <c r="F1314" s="101"/>
      <c r="G1314" s="159"/>
      <c r="H1314" s="161" t="s">
        <v>18286</v>
      </c>
      <c r="I1314" s="161"/>
    </row>
    <row r="1315" ht="15.0" customHeight="1">
      <c r="A1315" s="101" t="s">
        <v>1997</v>
      </c>
      <c r="B1315" s="96" t="str">
        <f>VLOOKUP(A1315,company_data!$A$2:$H$2051,8,FALSE)</f>
        <v>https://www.blackridge.us/</v>
      </c>
      <c r="C1315" s="157" t="s">
        <v>18287</v>
      </c>
      <c r="D1315" s="158" t="s">
        <v>10</v>
      </c>
      <c r="E1315" s="158" t="s">
        <v>18288</v>
      </c>
      <c r="F1315" s="101"/>
      <c r="G1315" s="159"/>
      <c r="H1315" s="161" t="s">
        <v>18289</v>
      </c>
      <c r="I1315" s="161"/>
    </row>
    <row r="1316" ht="15.0" customHeight="1">
      <c r="A1316" s="101" t="s">
        <v>2435</v>
      </c>
      <c r="B1316" s="96" t="str">
        <f>VLOOKUP(A1316,company_data!$A$2:$H$2051,8,FALSE)</f>
        <v>https://blaick.com/</v>
      </c>
      <c r="C1316" s="157" t="s">
        <v>18290</v>
      </c>
      <c r="D1316" s="158" t="s">
        <v>5</v>
      </c>
      <c r="E1316" s="158" t="s">
        <v>18291</v>
      </c>
      <c r="F1316" s="101"/>
      <c r="G1316" s="159"/>
      <c r="H1316" s="161"/>
      <c r="I1316" s="161"/>
    </row>
    <row r="1317" ht="15.0" customHeight="1">
      <c r="A1317" s="101" t="s">
        <v>2435</v>
      </c>
      <c r="B1317" s="96" t="str">
        <f>VLOOKUP(A1317,company_data!$A$2:$H$2051,8,FALSE)</f>
        <v>https://blaick.com/</v>
      </c>
      <c r="C1317" s="157" t="s">
        <v>18292</v>
      </c>
      <c r="D1317" s="158" t="s">
        <v>5</v>
      </c>
      <c r="E1317" s="158" t="s">
        <v>18293</v>
      </c>
      <c r="F1317" s="101"/>
      <c r="G1317" s="159"/>
      <c r="H1317" s="161"/>
      <c r="I1317" s="161"/>
    </row>
    <row r="1318" ht="15.0" customHeight="1">
      <c r="A1318" s="101" t="s">
        <v>2441</v>
      </c>
      <c r="B1318" s="96" t="str">
        <f>VLOOKUP(A1318,company_data!$A$2:$H$2051,8,FALSE)</f>
        <v>https://blockarmour.com/</v>
      </c>
      <c r="C1318" s="157" t="s">
        <v>18294</v>
      </c>
      <c r="D1318" s="158" t="s">
        <v>12</v>
      </c>
      <c r="E1318" s="158" t="s">
        <v>13</v>
      </c>
      <c r="F1318" s="97" t="s">
        <v>6</v>
      </c>
      <c r="G1318" s="159"/>
      <c r="H1318" s="161" t="s">
        <v>18295</v>
      </c>
      <c r="I1318" s="161"/>
    </row>
    <row r="1319" ht="15.0" customHeight="1">
      <c r="A1319" s="101" t="s">
        <v>2441</v>
      </c>
      <c r="B1319" s="96" t="str">
        <f>VLOOKUP(A1319,company_data!$A$2:$H$2051,8,FALSE)</f>
        <v>https://blockarmour.com/</v>
      </c>
      <c r="C1319" s="157" t="s">
        <v>18296</v>
      </c>
      <c r="D1319" s="158" t="s">
        <v>25</v>
      </c>
      <c r="E1319" s="158" t="s">
        <v>16583</v>
      </c>
      <c r="F1319" s="101"/>
      <c r="G1319" s="159"/>
      <c r="H1319" s="161" t="s">
        <v>18297</v>
      </c>
      <c r="I1319" s="161"/>
    </row>
    <row r="1320" ht="15.0" customHeight="1">
      <c r="A1320" s="101" t="s">
        <v>2441</v>
      </c>
      <c r="B1320" s="96" t="str">
        <f>VLOOKUP(A1320,company_data!$A$2:$H$2051,8,FALSE)</f>
        <v>https://blockarmour.com/</v>
      </c>
      <c r="C1320" s="157" t="s">
        <v>18298</v>
      </c>
      <c r="D1320" s="158" t="s">
        <v>31</v>
      </c>
      <c r="E1320" s="158" t="s">
        <v>18299</v>
      </c>
      <c r="F1320" s="101"/>
      <c r="G1320" s="159"/>
      <c r="H1320" s="161" t="s">
        <v>18300</v>
      </c>
      <c r="I1320" s="161"/>
    </row>
    <row r="1321" ht="15.0" customHeight="1">
      <c r="A1321" s="101" t="s">
        <v>2449</v>
      </c>
      <c r="B1321" s="96" t="str">
        <f>VLOOKUP(A1321,company_data!$A$2:$H$2051,8,FALSE)</f>
        <v>https://www.bloombase.com/</v>
      </c>
      <c r="C1321" s="157" t="s">
        <v>18301</v>
      </c>
      <c r="D1321" s="158" t="s">
        <v>12</v>
      </c>
      <c r="E1321" s="158" t="s">
        <v>13</v>
      </c>
      <c r="F1321" s="101"/>
      <c r="G1321" s="159"/>
      <c r="H1321" s="161" t="s">
        <v>18302</v>
      </c>
      <c r="I1321" s="161"/>
    </row>
    <row r="1322" ht="15.0" customHeight="1">
      <c r="A1322" s="101" t="s">
        <v>2449</v>
      </c>
      <c r="B1322" s="96" t="str">
        <f>VLOOKUP(A1322,company_data!$A$2:$H$2051,8,FALSE)</f>
        <v>https://www.bloombase.com/</v>
      </c>
      <c r="C1322" s="157" t="s">
        <v>18303</v>
      </c>
      <c r="D1322" s="158" t="s">
        <v>12</v>
      </c>
      <c r="E1322" s="158" t="s">
        <v>13</v>
      </c>
      <c r="F1322" s="101"/>
      <c r="G1322" s="159"/>
      <c r="H1322" s="161" t="s">
        <v>18304</v>
      </c>
      <c r="I1322" s="161"/>
    </row>
    <row r="1323" ht="15.0" customHeight="1">
      <c r="A1323" s="101" t="s">
        <v>2449</v>
      </c>
      <c r="B1323" s="96" t="str">
        <f>VLOOKUP(A1323,company_data!$A$2:$H$2051,8,FALSE)</f>
        <v>https://www.bloombase.com/</v>
      </c>
      <c r="C1323" s="157" t="s">
        <v>18305</v>
      </c>
      <c r="D1323" s="158" t="s">
        <v>19</v>
      </c>
      <c r="E1323" s="158" t="s">
        <v>13</v>
      </c>
      <c r="F1323" s="101"/>
      <c r="G1323" s="159"/>
      <c r="H1323" s="161" t="s">
        <v>18306</v>
      </c>
      <c r="I1323" s="161"/>
    </row>
    <row r="1324" ht="15.0" customHeight="1">
      <c r="A1324" s="101" t="s">
        <v>2449</v>
      </c>
      <c r="B1324" s="96" t="str">
        <f>VLOOKUP(A1324,company_data!$A$2:$H$2051,8,FALSE)</f>
        <v>https://www.bloombase.com/</v>
      </c>
      <c r="C1324" s="157" t="s">
        <v>18307</v>
      </c>
      <c r="D1324" s="158" t="s">
        <v>10</v>
      </c>
      <c r="E1324" s="158" t="s">
        <v>13</v>
      </c>
      <c r="F1324" s="101"/>
      <c r="G1324" s="159"/>
      <c r="H1324" s="161" t="s">
        <v>18308</v>
      </c>
      <c r="I1324" s="161"/>
    </row>
    <row r="1325" ht="15.0" customHeight="1">
      <c r="A1325" s="101" t="s">
        <v>2449</v>
      </c>
      <c r="B1325" s="96" t="str">
        <f>VLOOKUP(A1325,company_data!$A$2:$H$2051,8,FALSE)</f>
        <v>https://www.bloombase.com/</v>
      </c>
      <c r="C1325" s="157" t="s">
        <v>18309</v>
      </c>
      <c r="D1325" s="158" t="s">
        <v>6</v>
      </c>
      <c r="E1325" s="158" t="s">
        <v>18310</v>
      </c>
      <c r="F1325" s="101"/>
      <c r="G1325" s="159"/>
      <c r="H1325" s="161" t="s">
        <v>18311</v>
      </c>
      <c r="I1325" s="161"/>
    </row>
    <row r="1326" ht="15.0" customHeight="1">
      <c r="A1326" s="101" t="s">
        <v>2449</v>
      </c>
      <c r="B1326" s="96" t="str">
        <f>VLOOKUP(A1326,company_data!$A$2:$H$2051,8,FALSE)</f>
        <v>https://www.bloombase.com/</v>
      </c>
      <c r="C1326" s="157" t="s">
        <v>18312</v>
      </c>
      <c r="D1326" s="158" t="s">
        <v>13</v>
      </c>
      <c r="E1326" s="158" t="s">
        <v>15981</v>
      </c>
      <c r="F1326" s="101"/>
      <c r="G1326" s="159"/>
      <c r="H1326" s="161" t="s">
        <v>18313</v>
      </c>
      <c r="I1326" s="161"/>
    </row>
    <row r="1327" ht="15.0" customHeight="1">
      <c r="A1327" s="101" t="s">
        <v>2449</v>
      </c>
      <c r="B1327" s="96" t="str">
        <f>VLOOKUP(A1327,company_data!$A$2:$H$2051,8,FALSE)</f>
        <v>https://www.bloombase.com/</v>
      </c>
      <c r="C1327" s="157" t="s">
        <v>18314</v>
      </c>
      <c r="D1327" s="158" t="s">
        <v>10</v>
      </c>
      <c r="E1327" s="158" t="s">
        <v>18315</v>
      </c>
      <c r="F1327" s="101"/>
      <c r="G1327" s="159"/>
      <c r="H1327" s="161" t="s">
        <v>18316</v>
      </c>
      <c r="I1327" s="161"/>
    </row>
    <row r="1328" ht="15.0" customHeight="1">
      <c r="A1328" s="101" t="s">
        <v>2455</v>
      </c>
      <c r="B1328" s="96" t="str">
        <f>VLOOKUP(A1328,company_data!$A$2:$H$2051,8,FALSE)</f>
        <v>https://www.bluecedar.com/</v>
      </c>
      <c r="C1328" s="158" t="s">
        <v>18317</v>
      </c>
      <c r="D1328" s="158" t="s">
        <v>20</v>
      </c>
      <c r="E1328" s="158" t="s">
        <v>18318</v>
      </c>
      <c r="F1328" s="101"/>
      <c r="G1328" s="159"/>
      <c r="H1328" s="160" t="s">
        <v>18319</v>
      </c>
      <c r="I1328" s="161"/>
    </row>
    <row r="1329" ht="15.0" customHeight="1">
      <c r="A1329" s="101" t="s">
        <v>2463</v>
      </c>
      <c r="B1329" s="96" t="str">
        <f>VLOOKUP(A1329,company_data!$A$2:$H$2051,8,FALSE)</f>
        <v>https://bluehexagon.ai/</v>
      </c>
      <c r="C1329" s="158" t="s">
        <v>18320</v>
      </c>
      <c r="D1329" s="158" t="s">
        <v>10</v>
      </c>
      <c r="E1329" s="97" t="s">
        <v>16110</v>
      </c>
      <c r="F1329" s="101"/>
      <c r="G1329" s="159"/>
      <c r="H1329" s="161" t="s">
        <v>18321</v>
      </c>
      <c r="I1329" s="161"/>
    </row>
    <row r="1330" ht="15.0" customHeight="1">
      <c r="A1330" s="101" t="s">
        <v>2463</v>
      </c>
      <c r="B1330" s="96" t="str">
        <f>VLOOKUP(A1330,company_data!$A$2:$H$2051,8,FALSE)</f>
        <v>https://bluehexagon.ai/</v>
      </c>
      <c r="C1330" s="157" t="s">
        <v>18322</v>
      </c>
      <c r="D1330" s="158" t="s">
        <v>15</v>
      </c>
      <c r="E1330" s="158" t="s">
        <v>15843</v>
      </c>
      <c r="F1330" s="97" t="s">
        <v>16110</v>
      </c>
      <c r="G1330" s="159"/>
      <c r="H1330" s="161" t="s">
        <v>18323</v>
      </c>
      <c r="I1330" s="161"/>
    </row>
    <row r="1331" ht="15.0" customHeight="1">
      <c r="A1331" s="101" t="s">
        <v>2463</v>
      </c>
      <c r="B1331" s="96" t="str">
        <f>VLOOKUP(A1331,company_data!$A$2:$H$2051,8,FALSE)</f>
        <v>https://bluehexagon.ai/</v>
      </c>
      <c r="C1331" s="158" t="s">
        <v>18324</v>
      </c>
      <c r="D1331" s="158" t="s">
        <v>15</v>
      </c>
      <c r="E1331" s="158" t="s">
        <v>15843</v>
      </c>
      <c r="F1331" s="97" t="s">
        <v>16110</v>
      </c>
      <c r="G1331" s="159"/>
      <c r="H1331" s="161" t="s">
        <v>18325</v>
      </c>
      <c r="I1331" s="161"/>
    </row>
    <row r="1332" ht="15.0" customHeight="1">
      <c r="A1332" s="101" t="s">
        <v>2463</v>
      </c>
      <c r="B1332" s="96" t="str">
        <f>VLOOKUP(A1332,company_data!$A$2:$H$2051,8,FALSE)</f>
        <v>https://bluehexagon.ai/</v>
      </c>
      <c r="C1332" s="158" t="s">
        <v>18326</v>
      </c>
      <c r="D1332" s="158" t="s">
        <v>15</v>
      </c>
      <c r="E1332" s="158" t="s">
        <v>15843</v>
      </c>
      <c r="F1332" s="97" t="s">
        <v>16110</v>
      </c>
      <c r="G1332" s="159"/>
      <c r="H1332" s="161" t="s">
        <v>18327</v>
      </c>
      <c r="I1332" s="161"/>
    </row>
    <row r="1333" ht="15.0" customHeight="1">
      <c r="A1333" s="101" t="s">
        <v>2472</v>
      </c>
      <c r="B1333" s="96" t="str">
        <f>VLOOKUP(A1333,company_data!$A$2:$H$2051,8,FALSE)</f>
        <v>https://bluelance.com/</v>
      </c>
      <c r="C1333" s="158" t="s">
        <v>18328</v>
      </c>
      <c r="D1333" s="158" t="s">
        <v>48</v>
      </c>
      <c r="E1333" s="157" t="s">
        <v>18329</v>
      </c>
      <c r="F1333" s="97" t="s">
        <v>14</v>
      </c>
      <c r="G1333" s="159"/>
      <c r="H1333" s="161" t="s">
        <v>18330</v>
      </c>
      <c r="I1333" s="161"/>
    </row>
    <row r="1334" ht="15.0" customHeight="1">
      <c r="A1334" s="101" t="s">
        <v>2472</v>
      </c>
      <c r="B1334" s="96" t="str">
        <f>VLOOKUP(A1334,company_data!$A$2:$H$2051,8,FALSE)</f>
        <v>https://bluelance.com/</v>
      </c>
      <c r="C1334" s="158" t="s">
        <v>18331</v>
      </c>
      <c r="D1334" s="158" t="s">
        <v>48</v>
      </c>
      <c r="E1334" s="157" t="s">
        <v>18329</v>
      </c>
      <c r="F1334" s="97" t="s">
        <v>14</v>
      </c>
      <c r="G1334" s="159"/>
      <c r="H1334" s="161"/>
      <c r="I1334" s="161"/>
    </row>
    <row r="1335" ht="15.0" customHeight="1">
      <c r="A1335" s="101" t="s">
        <v>2472</v>
      </c>
      <c r="B1335" s="96" t="str">
        <f>VLOOKUP(A1335,company_data!$A$2:$H$2051,8,FALSE)</f>
        <v>https://bluelance.com/</v>
      </c>
      <c r="C1335" s="158" t="s">
        <v>18332</v>
      </c>
      <c r="D1335" s="158" t="s">
        <v>10</v>
      </c>
      <c r="E1335" s="158" t="s">
        <v>18333</v>
      </c>
      <c r="F1335" s="97" t="s">
        <v>14</v>
      </c>
      <c r="G1335" s="159"/>
      <c r="H1335" s="161" t="s">
        <v>18334</v>
      </c>
      <c r="I1335" s="161"/>
    </row>
    <row r="1336" ht="15.0" customHeight="1">
      <c r="A1336" s="101" t="s">
        <v>2472</v>
      </c>
      <c r="B1336" s="96" t="str">
        <f>VLOOKUP(A1336,company_data!$A$2:$H$2051,8,FALSE)</f>
        <v>https://bluelance.com/</v>
      </c>
      <c r="C1336" s="158" t="s">
        <v>18335</v>
      </c>
      <c r="D1336" s="158" t="s">
        <v>10</v>
      </c>
      <c r="E1336" s="158" t="s">
        <v>18333</v>
      </c>
      <c r="F1336" s="97" t="s">
        <v>14</v>
      </c>
      <c r="G1336" s="159"/>
      <c r="H1336" s="161"/>
      <c r="I1336" s="161"/>
    </row>
    <row r="1337" ht="15.0" customHeight="1">
      <c r="A1337" s="101" t="s">
        <v>2472</v>
      </c>
      <c r="B1337" s="96" t="str">
        <f>VLOOKUP(A1337,company_data!$A$2:$H$2051,8,FALSE)</f>
        <v>https://bluelance.com/</v>
      </c>
      <c r="C1337" s="158" t="s">
        <v>18336</v>
      </c>
      <c r="D1337" s="158" t="s">
        <v>10</v>
      </c>
      <c r="E1337" s="158" t="s">
        <v>18337</v>
      </c>
      <c r="F1337" s="97" t="s">
        <v>14</v>
      </c>
      <c r="G1337" s="159"/>
      <c r="H1337" s="161"/>
      <c r="I1337" s="161"/>
    </row>
    <row r="1338" ht="15.0" customHeight="1">
      <c r="A1338" s="101" t="s">
        <v>2472</v>
      </c>
      <c r="B1338" s="96" t="str">
        <f>VLOOKUP(A1338,company_data!$A$2:$H$2051,8,FALSE)</f>
        <v>https://bluelance.com/</v>
      </c>
      <c r="C1338" s="158" t="s">
        <v>18338</v>
      </c>
      <c r="D1338" s="158" t="s">
        <v>10</v>
      </c>
      <c r="E1338" s="158" t="s">
        <v>18339</v>
      </c>
      <c r="F1338" s="97" t="s">
        <v>14</v>
      </c>
      <c r="G1338" s="159"/>
      <c r="H1338" s="161" t="s">
        <v>18340</v>
      </c>
      <c r="I1338" s="161"/>
    </row>
    <row r="1339" ht="15.0" customHeight="1">
      <c r="A1339" s="101" t="s">
        <v>2472</v>
      </c>
      <c r="B1339" s="96" t="str">
        <f>VLOOKUP(A1339,company_data!$A$2:$H$2051,8,FALSE)</f>
        <v>https://bluelance.com/</v>
      </c>
      <c r="C1339" s="158" t="s">
        <v>18341</v>
      </c>
      <c r="D1339" s="158" t="s">
        <v>10</v>
      </c>
      <c r="E1339" s="158" t="s">
        <v>18342</v>
      </c>
      <c r="F1339" s="101"/>
      <c r="G1339" s="159"/>
      <c r="H1339" s="161" t="s">
        <v>18343</v>
      </c>
      <c r="I1339" s="161"/>
    </row>
    <row r="1340" ht="15.0" customHeight="1">
      <c r="A1340" s="101" t="s">
        <v>2472</v>
      </c>
      <c r="B1340" s="96" t="str">
        <f>VLOOKUP(A1340,company_data!$A$2:$H$2051,8,FALSE)</f>
        <v>https://bluelance.com/</v>
      </c>
      <c r="C1340" s="157" t="s">
        <v>18344</v>
      </c>
      <c r="D1340" s="158" t="s">
        <v>5</v>
      </c>
      <c r="E1340" s="158" t="s">
        <v>16843</v>
      </c>
      <c r="F1340" s="101"/>
      <c r="G1340" s="159"/>
      <c r="H1340" s="161"/>
      <c r="I1340" s="161"/>
    </row>
    <row r="1341" ht="15.0" customHeight="1">
      <c r="A1341" s="101" t="s">
        <v>2472</v>
      </c>
      <c r="B1341" s="96" t="str">
        <f>VLOOKUP(A1341,company_data!$A$2:$H$2051,8,FALSE)</f>
        <v>https://bluelance.com/</v>
      </c>
      <c r="C1341" s="158" t="s">
        <v>18345</v>
      </c>
      <c r="D1341" s="158" t="s">
        <v>10</v>
      </c>
      <c r="E1341" s="158" t="s">
        <v>18346</v>
      </c>
      <c r="F1341" s="97" t="s">
        <v>14</v>
      </c>
      <c r="G1341" s="159"/>
      <c r="H1341" s="161" t="s">
        <v>18347</v>
      </c>
      <c r="I1341" s="161"/>
    </row>
    <row r="1342" ht="15.0" customHeight="1">
      <c r="A1342" s="97" t="s">
        <v>2479</v>
      </c>
      <c r="B1342" s="96" t="str">
        <f>VLOOKUP(A1342,company_data!$A$2:$H$2051,8,FALSE)</f>
        <v>https://bluecatnetworks.com/</v>
      </c>
      <c r="C1342" s="157" t="s">
        <v>18348</v>
      </c>
      <c r="D1342" s="158" t="s">
        <v>5</v>
      </c>
      <c r="E1342" s="158" t="s">
        <v>18349</v>
      </c>
      <c r="F1342" s="101"/>
      <c r="G1342" s="159"/>
      <c r="H1342" s="161" t="s">
        <v>18350</v>
      </c>
      <c r="I1342" s="161"/>
    </row>
    <row r="1343" ht="15.0" customHeight="1">
      <c r="A1343" s="97" t="s">
        <v>2479</v>
      </c>
      <c r="B1343" s="96" t="str">
        <f>VLOOKUP(A1343,company_data!$A$2:$H$2051,8,FALSE)</f>
        <v>https://bluecatnetworks.com/</v>
      </c>
      <c r="C1343" s="157" t="s">
        <v>18351</v>
      </c>
      <c r="D1343" s="158" t="s">
        <v>5</v>
      </c>
      <c r="E1343" s="158" t="s">
        <v>18352</v>
      </c>
      <c r="F1343" s="101"/>
      <c r="G1343" s="159"/>
      <c r="H1343" s="161" t="s">
        <v>18353</v>
      </c>
      <c r="I1343" s="161"/>
    </row>
    <row r="1344" ht="15.0" customHeight="1">
      <c r="A1344" s="97" t="s">
        <v>2479</v>
      </c>
      <c r="B1344" s="96" t="str">
        <f>VLOOKUP(A1344,company_data!$A$2:$H$2051,8,FALSE)</f>
        <v>https://bluecatnetworks.com/</v>
      </c>
      <c r="C1344" s="157" t="s">
        <v>18354</v>
      </c>
      <c r="D1344" s="158" t="s">
        <v>5</v>
      </c>
      <c r="E1344" s="158" t="s">
        <v>18355</v>
      </c>
      <c r="F1344" s="101"/>
      <c r="G1344" s="159"/>
      <c r="H1344" s="161" t="s">
        <v>18356</v>
      </c>
      <c r="I1344" s="161"/>
    </row>
    <row r="1345" ht="15.0" customHeight="1">
      <c r="A1345" s="97" t="s">
        <v>2479</v>
      </c>
      <c r="B1345" s="96" t="str">
        <f>VLOOKUP(A1345,company_data!$A$2:$H$2051,8,FALSE)</f>
        <v>https://bluecatnetworks.com/</v>
      </c>
      <c r="C1345" s="158" t="s">
        <v>15871</v>
      </c>
      <c r="D1345" s="158" t="s">
        <v>5</v>
      </c>
      <c r="E1345" s="158" t="s">
        <v>18357</v>
      </c>
      <c r="F1345" s="101"/>
      <c r="G1345" s="159"/>
      <c r="H1345" s="161"/>
      <c r="I1345" s="161"/>
    </row>
    <row r="1346" ht="15.0" customHeight="1">
      <c r="A1346" s="97" t="s">
        <v>2479</v>
      </c>
      <c r="B1346" s="96" t="str">
        <f>VLOOKUP(A1346,company_data!$A$2:$H$2051,8,FALSE)</f>
        <v>https://bluecatnetworks.com/</v>
      </c>
      <c r="C1346" s="158" t="s">
        <v>15871</v>
      </c>
      <c r="D1346" s="158" t="s">
        <v>5</v>
      </c>
      <c r="E1346" s="158" t="s">
        <v>18358</v>
      </c>
      <c r="F1346" s="101"/>
      <c r="G1346" s="159"/>
      <c r="H1346" s="161"/>
      <c r="I1346" s="161"/>
    </row>
    <row r="1347" ht="15.0" customHeight="1">
      <c r="A1347" s="97" t="s">
        <v>2479</v>
      </c>
      <c r="B1347" s="96" t="str">
        <f>VLOOKUP(A1347,company_data!$A$2:$H$2051,8,FALSE)</f>
        <v>https://bluecatnetworks.com/</v>
      </c>
      <c r="C1347" s="157" t="s">
        <v>16091</v>
      </c>
      <c r="D1347" s="158" t="s">
        <v>5</v>
      </c>
      <c r="E1347" s="158" t="s">
        <v>17667</v>
      </c>
      <c r="F1347" s="101"/>
      <c r="G1347" s="159"/>
      <c r="H1347" s="161" t="s">
        <v>18359</v>
      </c>
      <c r="I1347" s="161"/>
    </row>
    <row r="1348" ht="15.0" customHeight="1">
      <c r="A1348" s="97" t="s">
        <v>15644</v>
      </c>
      <c r="B1348" s="96" t="str">
        <f>VLOOKUP(A1348,company_data!$A$2:$H$2051,8,FALSE)</f>
        <v>https://bluedog-security.com/</v>
      </c>
      <c r="C1348" s="158" t="s">
        <v>14</v>
      </c>
      <c r="D1348" s="158" t="s">
        <v>5</v>
      </c>
      <c r="E1348" s="158" t="s">
        <v>18360</v>
      </c>
      <c r="F1348" s="101"/>
      <c r="G1348" s="159"/>
      <c r="H1348" s="161"/>
      <c r="I1348" s="161"/>
    </row>
    <row r="1349" ht="15.0" customHeight="1">
      <c r="A1349" s="97" t="s">
        <v>15644</v>
      </c>
      <c r="B1349" s="96" t="str">
        <f>VLOOKUP(A1349,company_data!$A$2:$H$2051,8,FALSE)</f>
        <v>https://bluedog-security.com/</v>
      </c>
      <c r="C1349" s="158" t="s">
        <v>18091</v>
      </c>
      <c r="D1349" s="157" t="s">
        <v>7</v>
      </c>
      <c r="E1349" s="157" t="s">
        <v>16341</v>
      </c>
      <c r="F1349" s="101"/>
      <c r="G1349" s="159"/>
      <c r="H1349" s="161"/>
      <c r="I1349" s="161"/>
    </row>
    <row r="1350" ht="15.0" customHeight="1">
      <c r="A1350" s="97" t="s">
        <v>15644</v>
      </c>
      <c r="B1350" s="96" t="str">
        <f>VLOOKUP(A1350,company_data!$A$2:$H$2051,8,FALSE)</f>
        <v>https://bluedog-security.com/</v>
      </c>
      <c r="C1350" s="158" t="s">
        <v>18361</v>
      </c>
      <c r="D1350" s="158" t="s">
        <v>7</v>
      </c>
      <c r="E1350" s="158" t="s">
        <v>16391</v>
      </c>
      <c r="F1350" s="101"/>
      <c r="G1350" s="159"/>
      <c r="H1350" s="161"/>
      <c r="I1350" s="161"/>
    </row>
    <row r="1351" ht="15.0" customHeight="1">
      <c r="A1351" s="97" t="s">
        <v>15644</v>
      </c>
      <c r="B1351" s="96" t="str">
        <f>VLOOKUP(A1351,company_data!$A$2:$H$2051,8,FALSE)</f>
        <v>https://bluedog-security.com/</v>
      </c>
      <c r="C1351" s="158" t="s">
        <v>15850</v>
      </c>
      <c r="D1351" s="158" t="s">
        <v>5</v>
      </c>
      <c r="E1351" s="158" t="s">
        <v>15850</v>
      </c>
      <c r="F1351" s="101"/>
      <c r="G1351" s="159"/>
      <c r="H1351" s="161"/>
      <c r="I1351" s="161"/>
    </row>
    <row r="1352" ht="15.0" customHeight="1">
      <c r="A1352" s="97" t="s">
        <v>15644</v>
      </c>
      <c r="B1352" s="96" t="str">
        <f>VLOOKUP(A1352,company_data!$A$2:$H$2051,8,FALSE)</f>
        <v>https://bluedog-security.com/</v>
      </c>
      <c r="C1352" s="158" t="s">
        <v>18362</v>
      </c>
      <c r="D1352" s="158" t="s">
        <v>5</v>
      </c>
      <c r="E1352" s="158" t="s">
        <v>18363</v>
      </c>
      <c r="F1352" s="101"/>
      <c r="G1352" s="159"/>
      <c r="H1352" s="161"/>
      <c r="I1352" s="161"/>
    </row>
    <row r="1353" ht="15.0" customHeight="1">
      <c r="A1353" s="97" t="s">
        <v>15644</v>
      </c>
      <c r="B1353" s="96" t="str">
        <f>VLOOKUP(A1353,company_data!$A$2:$H$2051,8,FALSE)</f>
        <v>https://bluedog-security.com/</v>
      </c>
      <c r="C1353" s="158" t="s">
        <v>15859</v>
      </c>
      <c r="D1353" s="158" t="s">
        <v>5</v>
      </c>
      <c r="E1353" s="158" t="s">
        <v>18364</v>
      </c>
      <c r="F1353" s="101"/>
      <c r="G1353" s="159"/>
      <c r="H1353" s="161"/>
      <c r="I1353" s="161"/>
    </row>
    <row r="1354" ht="15.0" customHeight="1">
      <c r="A1354" s="97" t="s">
        <v>15644</v>
      </c>
      <c r="B1354" s="96" t="str">
        <f>VLOOKUP(A1354,company_data!$A$2:$H$2051,8,FALSE)</f>
        <v>https://bluedog-security.com/</v>
      </c>
      <c r="C1354" s="158" t="s">
        <v>18365</v>
      </c>
      <c r="D1354" s="158" t="s">
        <v>5</v>
      </c>
      <c r="E1354" s="158" t="s">
        <v>16843</v>
      </c>
      <c r="F1354" s="101"/>
      <c r="G1354" s="159"/>
      <c r="H1354" s="161"/>
      <c r="I1354" s="161"/>
    </row>
    <row r="1355" ht="15.0" customHeight="1">
      <c r="A1355" s="101" t="s">
        <v>2489</v>
      </c>
      <c r="B1355" s="96" t="str">
        <f>VLOOKUP(A1355,company_data!$A$2:$H$2051,8,FALSE)</f>
        <v>https://www.blueliv.com/</v>
      </c>
      <c r="C1355" s="157" t="s">
        <v>18366</v>
      </c>
      <c r="D1355" s="158" t="s">
        <v>5</v>
      </c>
      <c r="E1355" s="158" t="s">
        <v>18367</v>
      </c>
      <c r="F1355" s="101"/>
      <c r="G1355" s="159"/>
      <c r="H1355" s="161" t="s">
        <v>18368</v>
      </c>
      <c r="I1355" s="161"/>
    </row>
    <row r="1356" ht="15.0" customHeight="1">
      <c r="A1356" s="101" t="s">
        <v>2489</v>
      </c>
      <c r="B1356" s="96" t="str">
        <f>VLOOKUP(A1356,company_data!$A$2:$H$2051,8,FALSE)</f>
        <v>https://www.blueliv.com/</v>
      </c>
      <c r="C1356" s="157" t="s">
        <v>18369</v>
      </c>
      <c r="D1356" s="158" t="s">
        <v>5</v>
      </c>
      <c r="E1356" s="158" t="s">
        <v>18370</v>
      </c>
      <c r="F1356" s="101"/>
      <c r="G1356" s="159"/>
      <c r="H1356" s="161" t="s">
        <v>18371</v>
      </c>
      <c r="I1356" s="161"/>
    </row>
    <row r="1357" ht="15.0" customHeight="1">
      <c r="A1357" s="101" t="s">
        <v>2489</v>
      </c>
      <c r="B1357" s="96" t="str">
        <f>VLOOKUP(A1357,company_data!$A$2:$H$2051,8,FALSE)</f>
        <v>https://www.blueliv.com/</v>
      </c>
      <c r="C1357" s="157" t="s">
        <v>18372</v>
      </c>
      <c r="D1357" s="158" t="s">
        <v>5</v>
      </c>
      <c r="E1357" s="158" t="s">
        <v>18373</v>
      </c>
      <c r="F1357" s="101"/>
      <c r="G1357" s="159"/>
      <c r="H1357" s="161" t="s">
        <v>18374</v>
      </c>
      <c r="I1357" s="161"/>
    </row>
    <row r="1358" ht="15.0" customHeight="1">
      <c r="A1358" s="101" t="s">
        <v>2489</v>
      </c>
      <c r="B1358" s="96" t="str">
        <f>VLOOKUP(A1358,company_data!$A$2:$H$2051,8,FALSE)</f>
        <v>https://www.blueliv.com/</v>
      </c>
      <c r="C1358" s="157" t="s">
        <v>18375</v>
      </c>
      <c r="D1358" s="158" t="s">
        <v>5</v>
      </c>
      <c r="E1358" s="158" t="s">
        <v>18375</v>
      </c>
      <c r="F1358" s="101"/>
      <c r="G1358" s="159"/>
      <c r="H1358" s="161" t="s">
        <v>18376</v>
      </c>
      <c r="I1358" s="161"/>
    </row>
    <row r="1359" ht="15.0" customHeight="1">
      <c r="A1359" s="101" t="s">
        <v>2489</v>
      </c>
      <c r="B1359" s="96" t="str">
        <f>VLOOKUP(A1359,company_data!$A$2:$H$2051,8,FALSE)</f>
        <v>https://www.blueliv.com/</v>
      </c>
      <c r="C1359" s="157" t="s">
        <v>18377</v>
      </c>
      <c r="D1359" s="158" t="s">
        <v>5</v>
      </c>
      <c r="E1359" s="158" t="s">
        <v>18378</v>
      </c>
      <c r="F1359" s="101"/>
      <c r="G1359" s="159"/>
      <c r="H1359" s="161" t="s">
        <v>18379</v>
      </c>
      <c r="I1359" s="161"/>
    </row>
    <row r="1360" ht="15.0" customHeight="1">
      <c r="A1360" s="101" t="s">
        <v>2489</v>
      </c>
      <c r="B1360" s="96" t="str">
        <f>VLOOKUP(A1360,company_data!$A$2:$H$2051,8,FALSE)</f>
        <v>https://www.blueliv.com/</v>
      </c>
      <c r="C1360" s="157" t="s">
        <v>18380</v>
      </c>
      <c r="D1360" s="158" t="s">
        <v>5</v>
      </c>
      <c r="E1360" s="158" t="s">
        <v>18381</v>
      </c>
      <c r="F1360" s="101"/>
      <c r="G1360" s="159"/>
      <c r="H1360" s="161" t="s">
        <v>18382</v>
      </c>
      <c r="I1360" s="161"/>
    </row>
    <row r="1361" ht="15.0" customHeight="1">
      <c r="A1361" s="101" t="s">
        <v>2489</v>
      </c>
      <c r="B1361" s="96" t="str">
        <f>VLOOKUP(A1361,company_data!$A$2:$H$2051,8,FALSE)</f>
        <v>https://www.blueliv.com/</v>
      </c>
      <c r="C1361" s="158" t="s">
        <v>18383</v>
      </c>
      <c r="D1361" s="158" t="s">
        <v>7</v>
      </c>
      <c r="E1361" s="158" t="s">
        <v>16391</v>
      </c>
      <c r="F1361" s="101"/>
      <c r="G1361" s="159"/>
      <c r="H1361" s="160" t="s">
        <v>18384</v>
      </c>
      <c r="I1361" s="161"/>
    </row>
    <row r="1362" ht="15.0" customHeight="1">
      <c r="A1362" s="101" t="s">
        <v>2489</v>
      </c>
      <c r="B1362" s="96" t="str">
        <f>VLOOKUP(A1362,company_data!$A$2:$H$2051,8,FALSE)</f>
        <v>https://www.blueliv.com/</v>
      </c>
      <c r="C1362" s="157" t="s">
        <v>18385</v>
      </c>
      <c r="D1362" s="158" t="s">
        <v>5</v>
      </c>
      <c r="E1362" s="158" t="s">
        <v>18386</v>
      </c>
      <c r="F1362" s="101"/>
      <c r="G1362" s="159"/>
      <c r="H1362" s="161" t="s">
        <v>18387</v>
      </c>
      <c r="I1362" s="161"/>
    </row>
    <row r="1363" ht="15.0" customHeight="1">
      <c r="A1363" s="101" t="s">
        <v>2489</v>
      </c>
      <c r="B1363" s="96" t="str">
        <f>VLOOKUP(A1363,company_data!$A$2:$H$2051,8,FALSE)</f>
        <v>https://www.blueliv.com/</v>
      </c>
      <c r="C1363" s="157" t="s">
        <v>18388</v>
      </c>
      <c r="D1363" s="158" t="s">
        <v>5</v>
      </c>
      <c r="E1363" s="158" t="s">
        <v>18389</v>
      </c>
      <c r="F1363" s="101"/>
      <c r="G1363" s="159"/>
      <c r="H1363" s="161" t="s">
        <v>18390</v>
      </c>
      <c r="I1363" s="161"/>
    </row>
    <row r="1364" ht="15.0" customHeight="1">
      <c r="A1364" s="101" t="s">
        <v>2489</v>
      </c>
      <c r="B1364" s="96" t="str">
        <f>VLOOKUP(A1364,company_data!$A$2:$H$2051,8,FALSE)</f>
        <v>https://www.blueliv.com/</v>
      </c>
      <c r="C1364" s="157" t="s">
        <v>18391</v>
      </c>
      <c r="D1364" s="158" t="s">
        <v>5</v>
      </c>
      <c r="E1364" s="158" t="s">
        <v>18392</v>
      </c>
      <c r="F1364" s="101"/>
      <c r="G1364" s="159"/>
      <c r="H1364" s="161" t="s">
        <v>18393</v>
      </c>
      <c r="I1364" s="161"/>
    </row>
    <row r="1365" ht="15.0" customHeight="1">
      <c r="A1365" s="101" t="s">
        <v>2489</v>
      </c>
      <c r="B1365" s="96" t="str">
        <f>VLOOKUP(A1365,company_data!$A$2:$H$2051,8,FALSE)</f>
        <v>https://www.blueliv.com/</v>
      </c>
      <c r="C1365" s="157" t="s">
        <v>18394</v>
      </c>
      <c r="D1365" s="158" t="s">
        <v>5</v>
      </c>
      <c r="E1365" s="158" t="s">
        <v>18395</v>
      </c>
      <c r="F1365" s="101"/>
      <c r="G1365" s="159"/>
      <c r="H1365" s="161" t="s">
        <v>18396</v>
      </c>
      <c r="I1365" s="161"/>
    </row>
    <row r="1366" ht="15.0" customHeight="1">
      <c r="A1366" s="101" t="s">
        <v>2500</v>
      </c>
      <c r="B1366" s="96" t="str">
        <f>VLOOKUP(A1366,company_data!$A$2:$H$2051,8,FALSE)</f>
        <v>https://www.bluerisc.com/</v>
      </c>
      <c r="C1366" s="157" t="s">
        <v>18397</v>
      </c>
      <c r="D1366" s="158" t="s">
        <v>16</v>
      </c>
      <c r="E1366" s="158" t="s">
        <v>18398</v>
      </c>
      <c r="F1366" s="101"/>
      <c r="G1366" s="159"/>
      <c r="H1366" s="161" t="s">
        <v>18399</v>
      </c>
      <c r="I1366" s="161"/>
    </row>
    <row r="1367" ht="15.0" customHeight="1">
      <c r="A1367" s="101" t="s">
        <v>2500</v>
      </c>
      <c r="B1367" s="96" t="str">
        <f>VLOOKUP(A1367,company_data!$A$2:$H$2051,8,FALSE)</f>
        <v>https://www.bluerisc.com/</v>
      </c>
      <c r="C1367" s="157" t="s">
        <v>18400</v>
      </c>
      <c r="D1367" s="158" t="s">
        <v>16</v>
      </c>
      <c r="E1367" s="158" t="s">
        <v>18401</v>
      </c>
      <c r="F1367" s="101"/>
      <c r="G1367" s="159"/>
      <c r="H1367" s="161" t="s">
        <v>18402</v>
      </c>
      <c r="I1367" s="161"/>
    </row>
    <row r="1368" ht="15.0" customHeight="1">
      <c r="A1368" s="101" t="s">
        <v>2500</v>
      </c>
      <c r="B1368" s="96" t="str">
        <f>VLOOKUP(A1368,company_data!$A$2:$H$2051,8,FALSE)</f>
        <v>https://www.bluerisc.com/</v>
      </c>
      <c r="C1368" s="157" t="s">
        <v>18403</v>
      </c>
      <c r="D1368" s="158" t="s">
        <v>16</v>
      </c>
      <c r="E1368" s="158" t="s">
        <v>18404</v>
      </c>
      <c r="F1368" s="101"/>
      <c r="G1368" s="159"/>
      <c r="H1368" s="161" t="s">
        <v>18405</v>
      </c>
      <c r="I1368" s="161"/>
    </row>
    <row r="1369" ht="15.0" customHeight="1">
      <c r="A1369" s="101" t="s">
        <v>2500</v>
      </c>
      <c r="B1369" s="96" t="str">
        <f>VLOOKUP(A1369,company_data!$A$2:$H$2051,8,FALSE)</f>
        <v>https://www.bluerisc.com/</v>
      </c>
      <c r="C1369" s="157" t="s">
        <v>18406</v>
      </c>
      <c r="D1369" s="158" t="s">
        <v>40</v>
      </c>
      <c r="E1369" s="158" t="s">
        <v>18407</v>
      </c>
      <c r="F1369" s="101"/>
      <c r="G1369" s="159"/>
      <c r="H1369" s="161" t="s">
        <v>18408</v>
      </c>
      <c r="I1369" s="161"/>
    </row>
    <row r="1370" ht="15.0" customHeight="1">
      <c r="A1370" s="101" t="s">
        <v>2500</v>
      </c>
      <c r="B1370" s="96" t="str">
        <f>VLOOKUP(A1370,company_data!$A$2:$H$2051,8,FALSE)</f>
        <v>https://www.bluerisc.com/</v>
      </c>
      <c r="C1370" s="157" t="s">
        <v>18409</v>
      </c>
      <c r="D1370" s="158" t="s">
        <v>25</v>
      </c>
      <c r="E1370" s="158" t="s">
        <v>18410</v>
      </c>
      <c r="F1370" s="101"/>
      <c r="G1370" s="159"/>
      <c r="H1370" s="161" t="s">
        <v>18411</v>
      </c>
      <c r="I1370" s="161"/>
    </row>
    <row r="1371" ht="15.0" customHeight="1">
      <c r="A1371" s="101" t="s">
        <v>2500</v>
      </c>
      <c r="B1371" s="96" t="str">
        <f>VLOOKUP(A1371,company_data!$A$2:$H$2051,8,FALSE)</f>
        <v>https://www.bluerisc.com/</v>
      </c>
      <c r="C1371" s="157" t="s">
        <v>18412</v>
      </c>
      <c r="D1371" s="158" t="s">
        <v>20</v>
      </c>
      <c r="E1371" s="158" t="s">
        <v>18413</v>
      </c>
      <c r="F1371" s="101"/>
      <c r="G1371" s="159"/>
      <c r="H1371" s="161" t="s">
        <v>18414</v>
      </c>
      <c r="I1371" s="161"/>
    </row>
    <row r="1372" ht="15.0" customHeight="1">
      <c r="A1372" s="101" t="s">
        <v>2500</v>
      </c>
      <c r="B1372" s="96" t="str">
        <f>VLOOKUP(A1372,company_data!$A$2:$H$2051,8,FALSE)</f>
        <v>https://www.bluerisc.com/</v>
      </c>
      <c r="C1372" s="157" t="s">
        <v>18415</v>
      </c>
      <c r="D1372" s="158" t="s">
        <v>8</v>
      </c>
      <c r="E1372" s="158" t="s">
        <v>18416</v>
      </c>
      <c r="F1372" s="101"/>
      <c r="G1372" s="159"/>
      <c r="H1372" s="161" t="s">
        <v>18417</v>
      </c>
      <c r="I1372" s="161"/>
    </row>
    <row r="1373" ht="15.0" customHeight="1">
      <c r="A1373" s="101" t="s">
        <v>2517</v>
      </c>
      <c r="B1373" s="96" t="str">
        <f>VLOOKUP(A1373,company_data!$A$2:$H$2051,8,FALSE)</f>
        <v>https://www.bluevoyant.com/</v>
      </c>
      <c r="C1373" s="157" t="s">
        <v>18418</v>
      </c>
      <c r="D1373" s="158" t="s">
        <v>5</v>
      </c>
      <c r="E1373" s="158" t="s">
        <v>18419</v>
      </c>
      <c r="F1373" s="101"/>
      <c r="G1373" s="159"/>
      <c r="H1373" s="161" t="s">
        <v>18420</v>
      </c>
      <c r="I1373" s="161"/>
    </row>
    <row r="1374" ht="15.0" customHeight="1">
      <c r="A1374" s="101" t="s">
        <v>2517</v>
      </c>
      <c r="B1374" s="96" t="str">
        <f>VLOOKUP(A1374,company_data!$A$2:$H$2051,8,FALSE)</f>
        <v>https://www.bluevoyant.com/</v>
      </c>
      <c r="C1374" s="158" t="s">
        <v>18421</v>
      </c>
      <c r="D1374" s="179" t="s">
        <v>5</v>
      </c>
      <c r="E1374" s="158" t="s">
        <v>18422</v>
      </c>
      <c r="F1374" s="101"/>
      <c r="G1374" s="159"/>
      <c r="H1374" s="161" t="s">
        <v>18423</v>
      </c>
      <c r="I1374" s="161"/>
    </row>
    <row r="1375" ht="15.0" customHeight="1">
      <c r="A1375" s="101" t="s">
        <v>2517</v>
      </c>
      <c r="B1375" s="96" t="str">
        <f>VLOOKUP(A1375,company_data!$A$2:$H$2051,8,FALSE)</f>
        <v>https://www.bluevoyant.com/</v>
      </c>
      <c r="C1375" s="158" t="s">
        <v>15871</v>
      </c>
      <c r="D1375" s="158" t="s">
        <v>5</v>
      </c>
      <c r="E1375" s="158" t="s">
        <v>18424</v>
      </c>
      <c r="F1375" s="101"/>
      <c r="G1375" s="159"/>
      <c r="H1375" s="161" t="s">
        <v>18423</v>
      </c>
      <c r="I1375" s="161"/>
    </row>
    <row r="1376" ht="15.0" customHeight="1">
      <c r="A1376" s="101" t="s">
        <v>2517</v>
      </c>
      <c r="B1376" s="96" t="str">
        <f>VLOOKUP(A1376,company_data!$A$2:$H$2051,8,FALSE)</f>
        <v>https://www.bluevoyant.com/</v>
      </c>
      <c r="C1376" s="158" t="s">
        <v>15871</v>
      </c>
      <c r="D1376" s="179" t="s">
        <v>5</v>
      </c>
      <c r="E1376" s="158" t="s">
        <v>18425</v>
      </c>
      <c r="F1376" s="101"/>
      <c r="G1376" s="159"/>
      <c r="H1376" s="161" t="s">
        <v>18423</v>
      </c>
      <c r="I1376" s="161"/>
    </row>
    <row r="1377" ht="15.0" customHeight="1">
      <c r="A1377" s="101" t="s">
        <v>2517</v>
      </c>
      <c r="B1377" s="96" t="str">
        <f>VLOOKUP(A1377,company_data!$A$2:$H$2051,8,FALSE)</f>
        <v>https://www.bluevoyant.com/</v>
      </c>
      <c r="C1377" s="158" t="s">
        <v>15871</v>
      </c>
      <c r="D1377" s="158" t="s">
        <v>5</v>
      </c>
      <c r="E1377" s="158" t="s">
        <v>18426</v>
      </c>
      <c r="F1377" s="101"/>
      <c r="G1377" s="159"/>
      <c r="H1377" s="161" t="s">
        <v>18423</v>
      </c>
      <c r="I1377" s="161"/>
    </row>
    <row r="1378" ht="15.0" customHeight="1">
      <c r="A1378" s="101" t="s">
        <v>2517</v>
      </c>
      <c r="B1378" s="96" t="str">
        <f>VLOOKUP(A1378,company_data!$A$2:$H$2051,8,FALSE)</f>
        <v>https://www.bluevoyant.com/</v>
      </c>
      <c r="C1378" s="158" t="s">
        <v>18427</v>
      </c>
      <c r="D1378" s="157" t="s">
        <v>5</v>
      </c>
      <c r="E1378" s="158" t="s">
        <v>18428</v>
      </c>
      <c r="F1378" s="101"/>
      <c r="G1378" s="159"/>
      <c r="H1378" s="161" t="s">
        <v>18423</v>
      </c>
      <c r="I1378" s="161"/>
    </row>
    <row r="1379" ht="15.0" customHeight="1">
      <c r="A1379" s="101" t="s">
        <v>2517</v>
      </c>
      <c r="B1379" s="96" t="str">
        <f>VLOOKUP(A1379,company_data!$A$2:$H$2051,8,FALSE)</f>
        <v>https://www.bluevoyant.com/</v>
      </c>
      <c r="C1379" s="157" t="s">
        <v>18429</v>
      </c>
      <c r="D1379" s="158" t="s">
        <v>16</v>
      </c>
      <c r="E1379" s="158" t="s">
        <v>15831</v>
      </c>
      <c r="F1379" s="101"/>
      <c r="G1379" s="159"/>
      <c r="H1379" s="161" t="s">
        <v>18430</v>
      </c>
      <c r="I1379" s="161"/>
    </row>
    <row r="1380" ht="15.0" customHeight="1">
      <c r="A1380" s="101" t="s">
        <v>2517</v>
      </c>
      <c r="B1380" s="96" t="str">
        <f>VLOOKUP(A1380,company_data!$A$2:$H$2051,8,FALSE)</f>
        <v>https://www.bluevoyant.com/</v>
      </c>
      <c r="C1380" s="158" t="s">
        <v>18431</v>
      </c>
      <c r="D1380" s="179" t="s">
        <v>5</v>
      </c>
      <c r="E1380" s="158" t="s">
        <v>18432</v>
      </c>
      <c r="F1380" s="101"/>
      <c r="G1380" s="159"/>
      <c r="H1380" s="161" t="s">
        <v>18423</v>
      </c>
      <c r="I1380" s="161"/>
    </row>
    <row r="1381" ht="15.0" customHeight="1">
      <c r="A1381" s="101" t="s">
        <v>2517</v>
      </c>
      <c r="B1381" s="96" t="str">
        <f>VLOOKUP(A1381,company_data!$A$2:$H$2051,8,FALSE)</f>
        <v>https://www.bluevoyant.com/</v>
      </c>
      <c r="C1381" s="158" t="s">
        <v>15871</v>
      </c>
      <c r="D1381" s="158" t="s">
        <v>5</v>
      </c>
      <c r="E1381" s="158" t="s">
        <v>18433</v>
      </c>
      <c r="F1381" s="101"/>
      <c r="G1381" s="159"/>
      <c r="H1381" s="161" t="s">
        <v>18423</v>
      </c>
      <c r="I1381" s="161"/>
    </row>
    <row r="1382" ht="15.0" customHeight="1">
      <c r="A1382" s="101" t="s">
        <v>2517</v>
      </c>
      <c r="B1382" s="96" t="str">
        <f>VLOOKUP(A1382,company_data!$A$2:$H$2051,8,FALSE)</f>
        <v>https://www.bluevoyant.com/</v>
      </c>
      <c r="C1382" s="157" t="s">
        <v>18434</v>
      </c>
      <c r="D1382" s="157" t="s">
        <v>7</v>
      </c>
      <c r="E1382" s="158" t="s">
        <v>18435</v>
      </c>
      <c r="F1382" s="101"/>
      <c r="G1382" s="159"/>
      <c r="H1382" s="161" t="s">
        <v>18436</v>
      </c>
      <c r="I1382" s="161"/>
    </row>
    <row r="1383" ht="15.0" customHeight="1">
      <c r="A1383" s="101" t="s">
        <v>2517</v>
      </c>
      <c r="B1383" s="96" t="str">
        <f>VLOOKUP(A1383,company_data!$A$2:$H$2051,8,FALSE)</f>
        <v>https://www.bluevoyant.com/</v>
      </c>
      <c r="C1383" s="157" t="s">
        <v>18437</v>
      </c>
      <c r="D1383" s="157" t="s">
        <v>7</v>
      </c>
      <c r="E1383" s="157" t="s">
        <v>16341</v>
      </c>
      <c r="F1383" s="101"/>
      <c r="G1383" s="159"/>
      <c r="H1383" s="161" t="s">
        <v>18438</v>
      </c>
      <c r="I1383" s="161"/>
    </row>
    <row r="1384" ht="15.0" customHeight="1">
      <c r="A1384" s="101" t="s">
        <v>2517</v>
      </c>
      <c r="B1384" s="96" t="str">
        <f>VLOOKUP(A1384,company_data!$A$2:$H$2051,8,FALSE)</f>
        <v>https://www.bluevoyant.com/</v>
      </c>
      <c r="C1384" s="158" t="s">
        <v>15871</v>
      </c>
      <c r="D1384" s="158" t="s">
        <v>5</v>
      </c>
      <c r="E1384" s="158" t="s">
        <v>15850</v>
      </c>
      <c r="F1384" s="101"/>
      <c r="G1384" s="159"/>
      <c r="H1384" s="161" t="s">
        <v>18423</v>
      </c>
      <c r="I1384" s="161"/>
    </row>
    <row r="1385" ht="15.0" customHeight="1">
      <c r="A1385" s="101" t="s">
        <v>2517</v>
      </c>
      <c r="B1385" s="96" t="str">
        <f>VLOOKUP(A1385,company_data!$A$2:$H$2051,8,FALSE)</f>
        <v>https://www.bluevoyant.com/</v>
      </c>
      <c r="C1385" s="158" t="s">
        <v>15871</v>
      </c>
      <c r="D1385" s="158" t="s">
        <v>11</v>
      </c>
      <c r="E1385" s="158" t="s">
        <v>18439</v>
      </c>
      <c r="F1385" s="101"/>
      <c r="G1385" s="159"/>
      <c r="H1385" s="161" t="s">
        <v>18423</v>
      </c>
      <c r="I1385" s="161"/>
    </row>
    <row r="1386" ht="15.0" customHeight="1">
      <c r="A1386" s="101" t="s">
        <v>2517</v>
      </c>
      <c r="B1386" s="96" t="str">
        <f>VLOOKUP(A1386,company_data!$A$2:$H$2051,8,FALSE)</f>
        <v>https://www.bluevoyant.com/</v>
      </c>
      <c r="C1386" s="158" t="s">
        <v>18440</v>
      </c>
      <c r="D1386" s="158" t="s">
        <v>5</v>
      </c>
      <c r="E1386" s="158" t="s">
        <v>44</v>
      </c>
      <c r="F1386" s="101"/>
      <c r="G1386" s="159"/>
      <c r="H1386" s="161" t="s">
        <v>18441</v>
      </c>
      <c r="I1386" s="161"/>
    </row>
    <row r="1387" ht="15.0" customHeight="1">
      <c r="A1387" s="101" t="s">
        <v>2517</v>
      </c>
      <c r="B1387" s="96" t="str">
        <f>VLOOKUP(A1387,company_data!$A$2:$H$2051,8,FALSE)</f>
        <v>https://www.bluevoyant.com/</v>
      </c>
      <c r="C1387" s="158" t="s">
        <v>15871</v>
      </c>
      <c r="D1387" s="158" t="s">
        <v>5</v>
      </c>
      <c r="E1387" s="158" t="s">
        <v>18364</v>
      </c>
      <c r="F1387" s="101"/>
      <c r="G1387" s="159"/>
      <c r="H1387" s="161" t="s">
        <v>18423</v>
      </c>
      <c r="I1387" s="161"/>
    </row>
    <row r="1388" ht="15.0" customHeight="1">
      <c r="A1388" s="101" t="s">
        <v>2517</v>
      </c>
      <c r="B1388" s="96" t="str">
        <f>VLOOKUP(A1388,company_data!$A$2:$H$2051,8,FALSE)</f>
        <v>https://www.bluevoyant.com/</v>
      </c>
      <c r="C1388" s="157" t="s">
        <v>18442</v>
      </c>
      <c r="D1388" s="157" t="s">
        <v>5</v>
      </c>
      <c r="E1388" s="158" t="s">
        <v>18443</v>
      </c>
      <c r="F1388" s="101"/>
      <c r="G1388" s="159"/>
      <c r="H1388" s="161" t="s">
        <v>18444</v>
      </c>
      <c r="I1388" s="161"/>
    </row>
    <row r="1389" ht="15.0" customHeight="1">
      <c r="A1389" s="101" t="s">
        <v>10525</v>
      </c>
      <c r="B1389" s="96" t="str">
        <f>VLOOKUP(A1389,company_data!$A$2:$H$2051,8,FALSE)</f>
        <v>https://pervade-software.com/</v>
      </c>
      <c r="C1389" s="157" t="s">
        <v>18445</v>
      </c>
      <c r="D1389" s="158" t="s">
        <v>17</v>
      </c>
      <c r="E1389" s="158" t="s">
        <v>17552</v>
      </c>
      <c r="F1389" s="101"/>
      <c r="G1389" s="159"/>
      <c r="H1389" s="161" t="s">
        <v>18446</v>
      </c>
      <c r="I1389" s="161"/>
    </row>
    <row r="1390" ht="15.0" customHeight="1">
      <c r="A1390" s="101" t="s">
        <v>2525</v>
      </c>
      <c r="B1390" s="96" t="str">
        <f>VLOOKUP(A1390,company_data!$A$2:$H$2051,8,FALSE)</f>
        <v>https://bluink.ca/</v>
      </c>
      <c r="C1390" s="157" t="s">
        <v>18447</v>
      </c>
      <c r="D1390" s="158" t="s">
        <v>6</v>
      </c>
      <c r="E1390" s="158" t="s">
        <v>16476</v>
      </c>
      <c r="F1390" s="101"/>
      <c r="G1390" s="159"/>
      <c r="H1390" s="161"/>
      <c r="I1390" s="161"/>
    </row>
    <row r="1391" ht="15.0" customHeight="1">
      <c r="A1391" s="101" t="s">
        <v>2525</v>
      </c>
      <c r="B1391" s="96" t="str">
        <f>VLOOKUP(A1391,company_data!$A$2:$H$2051,8,FALSE)</f>
        <v>https://bluink.ca/</v>
      </c>
      <c r="C1391" s="157" t="s">
        <v>18448</v>
      </c>
      <c r="D1391" s="158" t="s">
        <v>6</v>
      </c>
      <c r="E1391" s="158" t="s">
        <v>16476</v>
      </c>
      <c r="F1391" s="101"/>
      <c r="G1391" s="159"/>
      <c r="H1391" s="161" t="s">
        <v>18449</v>
      </c>
      <c r="I1391" s="161"/>
    </row>
    <row r="1392" ht="15.0" customHeight="1">
      <c r="A1392" s="97" t="s">
        <v>2535</v>
      </c>
      <c r="B1392" s="96" t="str">
        <f>VLOOKUP(A1392,company_data!$A$2:$H$2051,8,FALSE)</f>
        <v>https://www.blumira.com/</v>
      </c>
      <c r="C1392" s="157" t="s">
        <v>18450</v>
      </c>
      <c r="D1392" s="158" t="s">
        <v>18</v>
      </c>
      <c r="E1392" s="158" t="s">
        <v>18451</v>
      </c>
      <c r="F1392" s="101"/>
      <c r="G1392" s="159"/>
      <c r="H1392" s="161" t="s">
        <v>18452</v>
      </c>
      <c r="I1392" s="161"/>
    </row>
    <row r="1393" ht="15.0" customHeight="1">
      <c r="A1393" s="101" t="s">
        <v>2541</v>
      </c>
      <c r="B1393" s="96" t="str">
        <f>VLOOKUP(A1393,company_data!$A$2:$H$2051,8,FALSE)</f>
        <v>https://www.bluvector.io/</v>
      </c>
      <c r="C1393" s="157" t="s">
        <v>18453</v>
      </c>
      <c r="D1393" s="158" t="s">
        <v>36</v>
      </c>
      <c r="E1393" s="158" t="s">
        <v>18454</v>
      </c>
      <c r="F1393" s="101"/>
      <c r="G1393" s="159"/>
      <c r="H1393" s="161" t="s">
        <v>18455</v>
      </c>
      <c r="I1393" s="161"/>
    </row>
    <row r="1394" ht="15.0" customHeight="1">
      <c r="A1394" s="101" t="s">
        <v>538</v>
      </c>
      <c r="B1394" s="96" t="str">
        <f>VLOOKUP(A1394,company_data!$A$2:$H$2051,8,FALSE)</f>
        <v>https://www.bmc.com/</v>
      </c>
      <c r="C1394" s="157" t="s">
        <v>18456</v>
      </c>
      <c r="D1394" s="158" t="s">
        <v>39</v>
      </c>
      <c r="E1394" s="158" t="s">
        <v>18457</v>
      </c>
      <c r="F1394" s="158" t="s">
        <v>15857</v>
      </c>
      <c r="G1394" s="159"/>
      <c r="H1394" s="161" t="s">
        <v>18458</v>
      </c>
      <c r="I1394" s="161"/>
    </row>
    <row r="1395" ht="15.0" customHeight="1">
      <c r="A1395" s="101" t="s">
        <v>538</v>
      </c>
      <c r="B1395" s="96" t="str">
        <f>VLOOKUP(A1395,company_data!$A$2:$H$2051,8,FALSE)</f>
        <v>https://www.bmc.com/</v>
      </c>
      <c r="C1395" s="157" t="s">
        <v>18459</v>
      </c>
      <c r="D1395" s="158" t="s">
        <v>24</v>
      </c>
      <c r="E1395" s="158" t="s">
        <v>18460</v>
      </c>
      <c r="F1395" s="101"/>
      <c r="G1395" s="159"/>
      <c r="H1395" s="161" t="s">
        <v>18461</v>
      </c>
      <c r="I1395" s="161"/>
    </row>
    <row r="1396" ht="15.0" customHeight="1">
      <c r="A1396" s="101" t="s">
        <v>538</v>
      </c>
      <c r="B1396" s="96" t="str">
        <f>VLOOKUP(A1396,company_data!$A$2:$H$2051,8,FALSE)</f>
        <v>https://www.bmc.com/</v>
      </c>
      <c r="C1396" s="158" t="s">
        <v>18462</v>
      </c>
      <c r="D1396" s="158" t="s">
        <v>57</v>
      </c>
      <c r="E1396" s="158" t="s">
        <v>15857</v>
      </c>
      <c r="F1396" s="101"/>
      <c r="G1396" s="159"/>
      <c r="H1396" s="161"/>
      <c r="I1396" s="161"/>
    </row>
    <row r="1397" ht="15.0" customHeight="1">
      <c r="A1397" s="101" t="s">
        <v>538</v>
      </c>
      <c r="B1397" s="96" t="str">
        <f>VLOOKUP(A1397,company_data!$A$2:$H$2051,8,FALSE)</f>
        <v>https://www.bmc.com/</v>
      </c>
      <c r="C1397" s="157" t="s">
        <v>18463</v>
      </c>
      <c r="D1397" s="158" t="s">
        <v>39</v>
      </c>
      <c r="E1397" s="158"/>
      <c r="F1397" s="101"/>
      <c r="G1397" s="159"/>
      <c r="H1397" s="161" t="s">
        <v>18464</v>
      </c>
      <c r="I1397" s="161"/>
    </row>
    <row r="1398" ht="15.0" customHeight="1">
      <c r="A1398" s="101" t="s">
        <v>2006</v>
      </c>
      <c r="B1398" s="96" t="str">
        <f>VLOOKUP(A1398,company_data!$A$2:$H$2051,8,FALSE)</f>
        <v>https://www.boeing.com/</v>
      </c>
      <c r="C1398" s="158" t="s">
        <v>18465</v>
      </c>
      <c r="D1398" s="158" t="s">
        <v>5</v>
      </c>
      <c r="E1398" s="158" t="s">
        <v>16634</v>
      </c>
      <c r="F1398" s="101"/>
      <c r="G1398" s="159"/>
      <c r="H1398" s="161"/>
      <c r="I1398" s="161"/>
    </row>
    <row r="1399" ht="15.0" customHeight="1">
      <c r="A1399" s="101" t="s">
        <v>2549</v>
      </c>
      <c r="B1399" s="96" t="str">
        <f>VLOOKUP(A1399,company_data!$A$2:$H$2051,8,FALSE)</f>
        <v>https://www.boldonjames.com/</v>
      </c>
      <c r="C1399" s="157" t="s">
        <v>18466</v>
      </c>
      <c r="D1399" s="158" t="s">
        <v>12</v>
      </c>
      <c r="E1399" s="158" t="s">
        <v>18467</v>
      </c>
      <c r="F1399" s="101"/>
      <c r="G1399" s="159"/>
      <c r="H1399" s="161" t="s">
        <v>18468</v>
      </c>
      <c r="I1399" s="161"/>
    </row>
    <row r="1400" ht="15.0" customHeight="1">
      <c r="A1400" s="101" t="s">
        <v>2549</v>
      </c>
      <c r="B1400" s="96" t="str">
        <f>VLOOKUP(A1400,company_data!$A$2:$H$2051,8,FALSE)</f>
        <v>https://www.boldonjames.com/</v>
      </c>
      <c r="C1400" s="157" t="s">
        <v>18469</v>
      </c>
      <c r="D1400" s="158" t="s">
        <v>12</v>
      </c>
      <c r="E1400" s="158" t="s">
        <v>18470</v>
      </c>
      <c r="F1400" s="101"/>
      <c r="G1400" s="159"/>
      <c r="H1400" s="161" t="s">
        <v>18471</v>
      </c>
      <c r="I1400" s="161"/>
    </row>
    <row r="1401" ht="15.0" customHeight="1">
      <c r="A1401" s="101" t="s">
        <v>2549</v>
      </c>
      <c r="B1401" s="96" t="str">
        <f>VLOOKUP(A1401,company_data!$A$2:$H$2051,8,FALSE)</f>
        <v>https://www.boldonjames.com/</v>
      </c>
      <c r="C1401" s="157" t="s">
        <v>18472</v>
      </c>
      <c r="D1401" s="158" t="s">
        <v>12</v>
      </c>
      <c r="E1401" s="158" t="s">
        <v>18473</v>
      </c>
      <c r="F1401" s="101"/>
      <c r="G1401" s="159"/>
      <c r="H1401" s="161" t="s">
        <v>18474</v>
      </c>
      <c r="I1401" s="161"/>
    </row>
    <row r="1402" ht="15.0" customHeight="1">
      <c r="A1402" s="101" t="s">
        <v>2549</v>
      </c>
      <c r="B1402" s="96" t="str">
        <f>VLOOKUP(A1402,company_data!$A$2:$H$2051,8,FALSE)</f>
        <v>https://www.boldonjames.com/</v>
      </c>
      <c r="C1402" s="157" t="s">
        <v>18475</v>
      </c>
      <c r="D1402" s="158" t="s">
        <v>12</v>
      </c>
      <c r="E1402" s="158" t="s">
        <v>18476</v>
      </c>
      <c r="F1402" s="101"/>
      <c r="G1402" s="159"/>
      <c r="H1402" s="161" t="s">
        <v>18477</v>
      </c>
      <c r="I1402" s="161"/>
    </row>
    <row r="1403" ht="15.0" customHeight="1">
      <c r="A1403" s="101" t="s">
        <v>2549</v>
      </c>
      <c r="B1403" s="96" t="str">
        <f>VLOOKUP(A1403,company_data!$A$2:$H$2051,8,FALSE)</f>
        <v>https://www.boldonjames.com/</v>
      </c>
      <c r="C1403" s="157" t="s">
        <v>18478</v>
      </c>
      <c r="D1403" s="158" t="s">
        <v>12</v>
      </c>
      <c r="E1403" s="158" t="s">
        <v>18479</v>
      </c>
      <c r="F1403" s="101"/>
      <c r="G1403" s="159"/>
      <c r="H1403" s="161" t="s">
        <v>18480</v>
      </c>
      <c r="I1403" s="161"/>
    </row>
    <row r="1404" ht="15.0" customHeight="1">
      <c r="A1404" s="101" t="s">
        <v>2549</v>
      </c>
      <c r="B1404" s="96" t="str">
        <f>VLOOKUP(A1404,company_data!$A$2:$H$2051,8,FALSE)</f>
        <v>https://www.boldonjames.com/</v>
      </c>
      <c r="C1404" s="157" t="s">
        <v>18481</v>
      </c>
      <c r="D1404" s="158" t="s">
        <v>12</v>
      </c>
      <c r="E1404" s="158" t="s">
        <v>18479</v>
      </c>
      <c r="F1404" s="101"/>
      <c r="G1404" s="159"/>
      <c r="H1404" s="161" t="s">
        <v>18482</v>
      </c>
      <c r="I1404" s="161"/>
    </row>
    <row r="1405" ht="15.0" customHeight="1">
      <c r="A1405" s="101" t="s">
        <v>2549</v>
      </c>
      <c r="B1405" s="96" t="str">
        <f>VLOOKUP(A1405,company_data!$A$2:$H$2051,8,FALSE)</f>
        <v>https://www.boldonjames.com/</v>
      </c>
      <c r="C1405" s="157" t="s">
        <v>18483</v>
      </c>
      <c r="D1405" s="158" t="s">
        <v>12</v>
      </c>
      <c r="E1405" s="158" t="s">
        <v>18484</v>
      </c>
      <c r="F1405" s="101"/>
      <c r="G1405" s="159"/>
      <c r="H1405" s="161" t="s">
        <v>18485</v>
      </c>
      <c r="I1405" s="161"/>
    </row>
    <row r="1406" ht="15.0" customHeight="1">
      <c r="A1406" s="101" t="s">
        <v>2549</v>
      </c>
      <c r="B1406" s="96" t="str">
        <f>VLOOKUP(A1406,company_data!$A$2:$H$2051,8,FALSE)</f>
        <v>https://www.boldonjames.com/</v>
      </c>
      <c r="C1406" s="157" t="s">
        <v>18486</v>
      </c>
      <c r="D1406" s="158" t="s">
        <v>12</v>
      </c>
      <c r="E1406" s="158" t="s">
        <v>18487</v>
      </c>
      <c r="F1406" s="101"/>
      <c r="G1406" s="159"/>
      <c r="H1406" s="161" t="s">
        <v>18488</v>
      </c>
      <c r="I1406" s="161"/>
    </row>
    <row r="1407" ht="15.0" customHeight="1">
      <c r="A1407" s="101" t="s">
        <v>2549</v>
      </c>
      <c r="B1407" s="96" t="str">
        <f>VLOOKUP(A1407,company_data!$A$2:$H$2051,8,FALSE)</f>
        <v>https://www.boldonjames.com/</v>
      </c>
      <c r="C1407" s="157" t="s">
        <v>18489</v>
      </c>
      <c r="D1407" s="158" t="s">
        <v>15</v>
      </c>
      <c r="E1407" s="158" t="s">
        <v>17132</v>
      </c>
      <c r="F1407" s="101"/>
      <c r="G1407" s="159"/>
      <c r="H1407" s="161" t="s">
        <v>18490</v>
      </c>
      <c r="I1407" s="161"/>
    </row>
    <row r="1408" ht="15.0" customHeight="1">
      <c r="A1408" s="101" t="s">
        <v>2549</v>
      </c>
      <c r="B1408" s="96" t="str">
        <f>VLOOKUP(A1408,company_data!$A$2:$H$2051,8,FALSE)</f>
        <v>https://www.boldonjames.com/</v>
      </c>
      <c r="C1408" s="157" t="s">
        <v>18491</v>
      </c>
      <c r="D1408" s="158" t="s">
        <v>12</v>
      </c>
      <c r="E1408" s="158" t="s">
        <v>18492</v>
      </c>
      <c r="F1408" s="101"/>
      <c r="G1408" s="159"/>
      <c r="H1408" s="161" t="s">
        <v>18493</v>
      </c>
      <c r="I1408" s="161"/>
    </row>
    <row r="1409" ht="15.0" customHeight="1">
      <c r="A1409" s="101" t="s">
        <v>2549</v>
      </c>
      <c r="B1409" s="96" t="str">
        <f>VLOOKUP(A1409,company_data!$A$2:$H$2051,8,FALSE)</f>
        <v>https://www.boldonjames.com/</v>
      </c>
      <c r="C1409" s="157" t="s">
        <v>18494</v>
      </c>
      <c r="D1409" s="158" t="s">
        <v>12</v>
      </c>
      <c r="E1409" s="158" t="s">
        <v>18495</v>
      </c>
      <c r="F1409" s="101"/>
      <c r="G1409" s="159"/>
      <c r="H1409" s="161" t="s">
        <v>18496</v>
      </c>
      <c r="I1409" s="161"/>
    </row>
    <row r="1410" ht="15.0" customHeight="1">
      <c r="A1410" s="101" t="s">
        <v>2549</v>
      </c>
      <c r="B1410" s="96" t="str">
        <f>VLOOKUP(A1410,company_data!$A$2:$H$2051,8,FALSE)</f>
        <v>https://www.boldonjames.com/</v>
      </c>
      <c r="C1410" s="157" t="s">
        <v>18497</v>
      </c>
      <c r="D1410" s="158" t="s">
        <v>19</v>
      </c>
      <c r="E1410" s="158" t="s">
        <v>18498</v>
      </c>
      <c r="F1410" s="101"/>
      <c r="G1410" s="159"/>
      <c r="H1410" s="161" t="s">
        <v>18499</v>
      </c>
      <c r="I1410" s="161"/>
    </row>
    <row r="1411" ht="15.0" customHeight="1">
      <c r="A1411" s="101" t="s">
        <v>2549</v>
      </c>
      <c r="B1411" s="96" t="str">
        <f>VLOOKUP(A1411,company_data!$A$2:$H$2051,8,FALSE)</f>
        <v>https://www.boldonjames.com/</v>
      </c>
      <c r="C1411" s="157" t="s">
        <v>18500</v>
      </c>
      <c r="D1411" s="158" t="s">
        <v>20</v>
      </c>
      <c r="E1411" s="158" t="s">
        <v>18501</v>
      </c>
      <c r="F1411" s="101"/>
      <c r="G1411" s="159"/>
      <c r="H1411" s="161" t="s">
        <v>18502</v>
      </c>
      <c r="I1411" s="161"/>
    </row>
    <row r="1412" ht="15.0" customHeight="1">
      <c r="A1412" s="101" t="s">
        <v>2549</v>
      </c>
      <c r="B1412" s="96" t="str">
        <f>VLOOKUP(A1412,company_data!$A$2:$H$2051,8,FALSE)</f>
        <v>https://www.boldonjames.com/</v>
      </c>
      <c r="C1412" s="157" t="s">
        <v>18503</v>
      </c>
      <c r="D1412" s="158" t="s">
        <v>12</v>
      </c>
      <c r="E1412" s="158" t="s">
        <v>18504</v>
      </c>
      <c r="F1412" s="101"/>
      <c r="G1412" s="159"/>
      <c r="H1412" s="161" t="s">
        <v>18505</v>
      </c>
      <c r="I1412" s="161"/>
    </row>
    <row r="1413" ht="15.0" customHeight="1">
      <c r="A1413" s="101" t="s">
        <v>2549</v>
      </c>
      <c r="B1413" s="96" t="str">
        <f>VLOOKUP(A1413,company_data!$A$2:$H$2051,8,FALSE)</f>
        <v>https://www.boldonjames.com/</v>
      </c>
      <c r="C1413" s="157" t="s">
        <v>18506</v>
      </c>
      <c r="D1413" s="158" t="s">
        <v>19</v>
      </c>
      <c r="E1413" s="158" t="s">
        <v>18507</v>
      </c>
      <c r="F1413" s="101"/>
      <c r="G1413" s="159"/>
      <c r="H1413" s="161" t="s">
        <v>18508</v>
      </c>
      <c r="I1413" s="161"/>
    </row>
    <row r="1414" ht="15.0" customHeight="1">
      <c r="A1414" s="101" t="s">
        <v>2549</v>
      </c>
      <c r="B1414" s="96" t="str">
        <f>VLOOKUP(A1414,company_data!$A$2:$H$2051,8,FALSE)</f>
        <v>https://www.boldonjames.com/</v>
      </c>
      <c r="C1414" s="157" t="s">
        <v>18509</v>
      </c>
      <c r="D1414" s="158" t="s">
        <v>19</v>
      </c>
      <c r="E1414" s="180" t="s">
        <v>18507</v>
      </c>
      <c r="F1414" s="101"/>
      <c r="G1414" s="159"/>
      <c r="H1414" s="161" t="s">
        <v>18510</v>
      </c>
      <c r="I1414" s="161"/>
    </row>
    <row r="1415" ht="15.0" customHeight="1">
      <c r="A1415" s="101" t="s">
        <v>2549</v>
      </c>
      <c r="B1415" s="96" t="str">
        <f>VLOOKUP(A1415,company_data!$A$2:$H$2051,8,FALSE)</f>
        <v>https://www.boldonjames.com/</v>
      </c>
      <c r="C1415" s="157" t="s">
        <v>18511</v>
      </c>
      <c r="D1415" s="158" t="s">
        <v>12</v>
      </c>
      <c r="E1415" s="158" t="s">
        <v>18512</v>
      </c>
      <c r="F1415" s="101"/>
      <c r="G1415" s="159"/>
      <c r="H1415" s="161" t="s">
        <v>18513</v>
      </c>
      <c r="I1415" s="161"/>
    </row>
    <row r="1416" ht="15.0" customHeight="1">
      <c r="A1416" s="101" t="s">
        <v>2549</v>
      </c>
      <c r="B1416" s="96" t="str">
        <f>VLOOKUP(A1416,company_data!$A$2:$H$2051,8,FALSE)</f>
        <v>https://www.boldonjames.com/</v>
      </c>
      <c r="C1416" s="157" t="s">
        <v>18514</v>
      </c>
      <c r="D1416" s="158" t="s">
        <v>12</v>
      </c>
      <c r="E1416" s="158" t="s">
        <v>18515</v>
      </c>
      <c r="F1416" s="101"/>
      <c r="G1416" s="159"/>
      <c r="H1416" s="161" t="s">
        <v>18516</v>
      </c>
      <c r="I1416" s="161"/>
    </row>
    <row r="1417" ht="15.0" customHeight="1">
      <c r="A1417" s="101" t="s">
        <v>2549</v>
      </c>
      <c r="B1417" s="96" t="str">
        <f>VLOOKUP(A1417,company_data!$A$2:$H$2051,8,FALSE)</f>
        <v>https://www.boldonjames.com/</v>
      </c>
      <c r="C1417" s="157" t="s">
        <v>18517</v>
      </c>
      <c r="D1417" s="158" t="s">
        <v>12</v>
      </c>
      <c r="E1417" s="158" t="s">
        <v>18518</v>
      </c>
      <c r="F1417" s="101"/>
      <c r="G1417" s="159"/>
      <c r="H1417" s="161" t="s">
        <v>18519</v>
      </c>
      <c r="I1417" s="161"/>
    </row>
    <row r="1418" ht="15.0" customHeight="1">
      <c r="A1418" s="101" t="s">
        <v>2567</v>
      </c>
      <c r="B1418" s="96" t="str">
        <f>VLOOKUP(A1418,company_data!$A$2:$H$2051,8,FALSE)</f>
        <v>https://www.booleserver.com/</v>
      </c>
      <c r="C1418" s="158" t="s">
        <v>18520</v>
      </c>
      <c r="D1418" s="158" t="s">
        <v>19</v>
      </c>
      <c r="E1418" s="158" t="s">
        <v>18521</v>
      </c>
      <c r="F1418" s="101"/>
      <c r="G1418" s="159"/>
      <c r="H1418" s="161"/>
      <c r="I1418" s="161"/>
    </row>
    <row r="1419" ht="15.0" customHeight="1">
      <c r="A1419" s="101" t="s">
        <v>2567</v>
      </c>
      <c r="B1419" s="96" t="str">
        <f>VLOOKUP(A1419,company_data!$A$2:$H$2051,8,FALSE)</f>
        <v>https://www.booleserver.com/</v>
      </c>
      <c r="C1419" s="158" t="s">
        <v>18522</v>
      </c>
      <c r="D1419" s="158" t="s">
        <v>13</v>
      </c>
      <c r="E1419" s="158" t="s">
        <v>18523</v>
      </c>
      <c r="F1419" s="101"/>
      <c r="G1419" s="159"/>
      <c r="H1419" s="161"/>
      <c r="I1419" s="161"/>
    </row>
    <row r="1420" ht="15.0" customHeight="1">
      <c r="A1420" s="101" t="s">
        <v>2567</v>
      </c>
      <c r="B1420" s="96" t="str">
        <f>VLOOKUP(A1420,company_data!$A$2:$H$2051,8,FALSE)</f>
        <v>https://www.booleserver.com/</v>
      </c>
      <c r="C1420" s="158" t="s">
        <v>18524</v>
      </c>
      <c r="D1420" s="158" t="s">
        <v>13</v>
      </c>
      <c r="E1420" s="158" t="s">
        <v>18525</v>
      </c>
      <c r="F1420" s="101"/>
      <c r="G1420" s="159"/>
      <c r="H1420" s="161"/>
      <c r="I1420" s="161"/>
    </row>
    <row r="1421" ht="15.0" customHeight="1">
      <c r="A1421" s="101" t="s">
        <v>2567</v>
      </c>
      <c r="B1421" s="96" t="str">
        <f>VLOOKUP(A1421,company_data!$A$2:$H$2051,8,FALSE)</f>
        <v>https://www.booleserver.com/</v>
      </c>
      <c r="C1421" s="158" t="s">
        <v>18526</v>
      </c>
      <c r="D1421" s="158" t="s">
        <v>13</v>
      </c>
      <c r="E1421" s="158" t="s">
        <v>18527</v>
      </c>
      <c r="F1421" s="101"/>
      <c r="G1421" s="159"/>
      <c r="H1421" s="161"/>
      <c r="I1421" s="161"/>
    </row>
    <row r="1422" ht="15.0" customHeight="1">
      <c r="A1422" s="101" t="s">
        <v>2567</v>
      </c>
      <c r="B1422" s="96" t="str">
        <f>VLOOKUP(A1422,company_data!$A$2:$H$2051,8,FALSE)</f>
        <v>https://www.booleserver.com/</v>
      </c>
      <c r="C1422" s="158" t="s">
        <v>18528</v>
      </c>
      <c r="D1422" s="158" t="s">
        <v>24</v>
      </c>
      <c r="E1422" s="158" t="s">
        <v>18529</v>
      </c>
      <c r="F1422" s="101"/>
      <c r="G1422" s="159"/>
      <c r="H1422" s="161"/>
      <c r="I1422" s="161"/>
    </row>
    <row r="1423" ht="15.0" customHeight="1">
      <c r="A1423" s="101" t="s">
        <v>2567</v>
      </c>
      <c r="B1423" s="96" t="str">
        <f>VLOOKUP(A1423,company_data!$A$2:$H$2051,8,FALSE)</f>
        <v>https://www.booleserver.com/</v>
      </c>
      <c r="C1423" s="158" t="s">
        <v>18530</v>
      </c>
      <c r="D1423" s="158" t="s">
        <v>12</v>
      </c>
      <c r="E1423" s="158" t="s">
        <v>18531</v>
      </c>
      <c r="F1423" s="101"/>
      <c r="G1423" s="159"/>
      <c r="H1423" s="161"/>
      <c r="I1423" s="161"/>
    </row>
    <row r="1424" ht="15.0" customHeight="1">
      <c r="A1424" s="101" t="s">
        <v>2567</v>
      </c>
      <c r="B1424" s="96" t="str">
        <f>VLOOKUP(A1424,company_data!$A$2:$H$2051,8,FALSE)</f>
        <v>https://www.booleserver.com/</v>
      </c>
      <c r="C1424" s="158" t="s">
        <v>18532</v>
      </c>
      <c r="D1424" s="158" t="s">
        <v>6</v>
      </c>
      <c r="E1424" s="158" t="s">
        <v>18533</v>
      </c>
      <c r="F1424" s="101"/>
      <c r="G1424" s="159"/>
      <c r="H1424" s="161"/>
      <c r="I1424" s="161"/>
    </row>
    <row r="1425" ht="15.0" customHeight="1">
      <c r="A1425" s="101" t="s">
        <v>2567</v>
      </c>
      <c r="B1425" s="96" t="str">
        <f>VLOOKUP(A1425,company_data!$A$2:$H$2051,8,FALSE)</f>
        <v>https://www.booleserver.com/</v>
      </c>
      <c r="C1425" s="158" t="s">
        <v>18534</v>
      </c>
      <c r="D1425" s="158" t="s">
        <v>13</v>
      </c>
      <c r="E1425" s="158" t="s">
        <v>18535</v>
      </c>
      <c r="F1425" s="101"/>
      <c r="G1425" s="159"/>
      <c r="H1425" s="161"/>
      <c r="I1425" s="161"/>
    </row>
    <row r="1426" ht="15.0" customHeight="1">
      <c r="A1426" s="101" t="s">
        <v>2133</v>
      </c>
      <c r="B1426" s="96" t="str">
        <f>VLOOKUP(A1426,company_data!$A$2:$H$2051,8,FALSE)</f>
        <v>https://www.boozallen.com/</v>
      </c>
      <c r="C1426" s="157" t="s">
        <v>18536</v>
      </c>
      <c r="D1426" s="158" t="s">
        <v>12</v>
      </c>
      <c r="E1426" s="158" t="s">
        <v>18537</v>
      </c>
      <c r="F1426" s="101"/>
      <c r="G1426" s="159"/>
      <c r="H1426" s="161" t="s">
        <v>18538</v>
      </c>
      <c r="I1426" s="161"/>
    </row>
    <row r="1427" ht="15.0" customHeight="1">
      <c r="A1427" s="101" t="s">
        <v>2133</v>
      </c>
      <c r="B1427" s="96" t="str">
        <f>VLOOKUP(A1427,company_data!$A$2:$H$2051,8,FALSE)</f>
        <v>https://www.boozallen.com/</v>
      </c>
      <c r="C1427" s="157" t="s">
        <v>18539</v>
      </c>
      <c r="D1427" s="158" t="s">
        <v>40</v>
      </c>
      <c r="E1427" s="158" t="s">
        <v>18540</v>
      </c>
      <c r="F1427" s="101"/>
      <c r="G1427" s="159"/>
      <c r="H1427" s="161" t="s">
        <v>18541</v>
      </c>
      <c r="I1427" s="161"/>
    </row>
    <row r="1428" ht="15.0" customHeight="1">
      <c r="A1428" s="101" t="s">
        <v>2133</v>
      </c>
      <c r="B1428" s="96" t="str">
        <f>VLOOKUP(A1428,company_data!$A$2:$H$2051,8,FALSE)</f>
        <v>https://www.boozallen.com/</v>
      </c>
      <c r="C1428" s="158" t="s">
        <v>18542</v>
      </c>
      <c r="D1428" s="158" t="s">
        <v>30</v>
      </c>
      <c r="E1428" s="158" t="s">
        <v>18543</v>
      </c>
      <c r="F1428" s="101"/>
      <c r="G1428" s="159"/>
      <c r="H1428" s="161" t="s">
        <v>18544</v>
      </c>
      <c r="I1428" s="161"/>
    </row>
    <row r="1429" ht="15.0" customHeight="1">
      <c r="A1429" s="101" t="s">
        <v>2133</v>
      </c>
      <c r="B1429" s="96" t="str">
        <f>VLOOKUP(A1429,company_data!$A$2:$H$2051,8,FALSE)</f>
        <v>https://www.boozallen.com/</v>
      </c>
      <c r="C1429" s="157" t="s">
        <v>18545</v>
      </c>
      <c r="D1429" s="158" t="s">
        <v>20</v>
      </c>
      <c r="E1429" s="158" t="s">
        <v>15892</v>
      </c>
      <c r="F1429" s="101"/>
      <c r="G1429" s="159"/>
      <c r="H1429" s="161" t="s">
        <v>18546</v>
      </c>
      <c r="I1429" s="161"/>
    </row>
    <row r="1430" ht="15.0" customHeight="1">
      <c r="A1430" s="101" t="s">
        <v>2133</v>
      </c>
      <c r="B1430" s="96" t="str">
        <f>VLOOKUP(A1430,company_data!$A$2:$H$2051,8,FALSE)</f>
        <v>https://www.boozallen.com/</v>
      </c>
      <c r="C1430" s="157" t="s">
        <v>18547</v>
      </c>
      <c r="D1430" s="158" t="s">
        <v>18</v>
      </c>
      <c r="E1430" s="158" t="s">
        <v>18548</v>
      </c>
      <c r="F1430" s="101"/>
      <c r="G1430" s="159"/>
      <c r="H1430" s="161" t="s">
        <v>18549</v>
      </c>
      <c r="I1430" s="161"/>
    </row>
    <row r="1431" ht="15.0" customHeight="1">
      <c r="A1431" s="101" t="s">
        <v>12923</v>
      </c>
      <c r="B1431" s="96" t="str">
        <f>VLOOKUP(A1431,company_data!$A$2:$H$2051,8,FALSE)</f>
        <v>https://www.cybersixgill.com/</v>
      </c>
      <c r="C1431" s="157" t="s">
        <v>18550</v>
      </c>
      <c r="D1431" s="158" t="s">
        <v>17</v>
      </c>
      <c r="E1431" s="158" t="s">
        <v>17552</v>
      </c>
      <c r="F1431" s="101"/>
      <c r="G1431" s="159"/>
      <c r="H1431" s="161" t="s">
        <v>18551</v>
      </c>
      <c r="I1431" s="161"/>
    </row>
    <row r="1432" ht="15.0" customHeight="1">
      <c r="A1432" s="101" t="s">
        <v>2571</v>
      </c>
      <c r="B1432" s="96" t="str">
        <f>VLOOKUP(A1432,company_data!$A$2:$H$2051,8,FALSE)</f>
        <v>https://botdoc.io/</v>
      </c>
      <c r="C1432" s="157" t="s">
        <v>18552</v>
      </c>
      <c r="D1432" s="157" t="s">
        <v>8</v>
      </c>
      <c r="E1432" s="158" t="s">
        <v>16467</v>
      </c>
      <c r="F1432" s="101"/>
      <c r="G1432" s="159"/>
      <c r="H1432" s="161" t="s">
        <v>18553</v>
      </c>
      <c r="I1432" s="161"/>
    </row>
    <row r="1433" ht="15.0" customHeight="1">
      <c r="A1433" s="101" t="s">
        <v>2571</v>
      </c>
      <c r="B1433" s="96" t="str">
        <f>VLOOKUP(A1433,company_data!$A$2:$H$2051,8,FALSE)</f>
        <v>https://botdoc.io/</v>
      </c>
      <c r="C1433" s="157" t="s">
        <v>18554</v>
      </c>
      <c r="D1433" s="157" t="s">
        <v>8</v>
      </c>
      <c r="E1433" s="158" t="s">
        <v>16467</v>
      </c>
      <c r="F1433" s="101"/>
      <c r="G1433" s="159"/>
      <c r="H1433" s="161" t="s">
        <v>18555</v>
      </c>
      <c r="I1433" s="161"/>
    </row>
    <row r="1434" ht="15.0" customHeight="1">
      <c r="A1434" s="101" t="s">
        <v>2580</v>
      </c>
      <c r="B1434" s="96" t="str">
        <f>VLOOKUP(A1434,company_data!$A$2:$H$2051,8,FALSE)</f>
        <v>https://www.botrx.com/</v>
      </c>
      <c r="C1434" s="157" t="s">
        <v>18556</v>
      </c>
      <c r="D1434" s="158" t="s">
        <v>8</v>
      </c>
      <c r="E1434" s="158" t="s">
        <v>16467</v>
      </c>
      <c r="F1434" s="101"/>
      <c r="G1434" s="159"/>
      <c r="H1434" s="161" t="s">
        <v>18557</v>
      </c>
      <c r="I1434" s="161"/>
    </row>
    <row r="1435" ht="15.0" customHeight="1">
      <c r="A1435" s="101" t="s">
        <v>2580</v>
      </c>
      <c r="B1435" s="96" t="str">
        <f>VLOOKUP(A1435,company_data!$A$2:$H$2051,8,FALSE)</f>
        <v>https://www.botrx.com/</v>
      </c>
      <c r="C1435" s="157" t="s">
        <v>18558</v>
      </c>
      <c r="D1435" s="157" t="s">
        <v>8</v>
      </c>
      <c r="E1435" s="158" t="s">
        <v>16467</v>
      </c>
      <c r="F1435" s="101"/>
      <c r="G1435" s="159"/>
      <c r="H1435" s="161" t="s">
        <v>18559</v>
      </c>
      <c r="I1435" s="161"/>
    </row>
    <row r="1436" ht="15.0" customHeight="1">
      <c r="A1436" s="101" t="s">
        <v>2287</v>
      </c>
      <c r="B1436" s="96" t="str">
        <f>VLOOKUP(A1436,company_data!$A$2:$H$2051,8,FALSE)</f>
        <v>www.box.com</v>
      </c>
      <c r="C1436" s="157" t="s">
        <v>18560</v>
      </c>
      <c r="D1436" s="158" t="s">
        <v>24</v>
      </c>
      <c r="E1436" s="158" t="s">
        <v>18561</v>
      </c>
      <c r="F1436" s="101"/>
      <c r="G1436" s="159"/>
      <c r="H1436" s="161" t="s">
        <v>18562</v>
      </c>
      <c r="I1436" s="161"/>
    </row>
    <row r="1437" ht="15.0" customHeight="1">
      <c r="A1437" s="101" t="s">
        <v>2589</v>
      </c>
      <c r="B1437" s="96" t="str">
        <f>VLOOKUP(A1437,company_data!$A$2:$H$2051,8,FALSE)</f>
        <v>https://www.boxcryptor.com/en/</v>
      </c>
      <c r="C1437" s="157" t="s">
        <v>13</v>
      </c>
      <c r="D1437" s="158" t="s">
        <v>13</v>
      </c>
      <c r="E1437" s="158" t="s">
        <v>18527</v>
      </c>
      <c r="F1437" s="101"/>
      <c r="G1437" s="159"/>
      <c r="H1437" s="161" t="s">
        <v>18563</v>
      </c>
      <c r="I1437" s="161"/>
    </row>
    <row r="1438" ht="15.0" customHeight="1">
      <c r="A1438" s="101" t="s">
        <v>2599</v>
      </c>
      <c r="B1438" s="96" t="str">
        <f>VLOOKUP(A1438,company_data!$A$2:$H$2051,8,FALSE)</f>
        <v>https://www.boxphish.com/</v>
      </c>
      <c r="C1438" s="157" t="s">
        <v>18564</v>
      </c>
      <c r="D1438" s="158" t="s">
        <v>41</v>
      </c>
      <c r="E1438" s="158" t="s">
        <v>18565</v>
      </c>
      <c r="F1438" s="101"/>
      <c r="G1438" s="159"/>
      <c r="H1438" s="161" t="s">
        <v>18566</v>
      </c>
      <c r="I1438" s="161"/>
    </row>
    <row r="1439" ht="15.0" customHeight="1">
      <c r="A1439" s="101" t="s">
        <v>2614</v>
      </c>
      <c r="B1439" s="96" t="str">
        <f>VLOOKUP(A1439,company_data!$A$2:$H$2051,8,FALSE)</f>
        <v>https://www.brainloop.com/en-gb/</v>
      </c>
      <c r="C1439" s="157" t="s">
        <v>18567</v>
      </c>
      <c r="D1439" s="158" t="s">
        <v>24</v>
      </c>
      <c r="E1439" s="158" t="s">
        <v>18568</v>
      </c>
      <c r="F1439" s="101"/>
      <c r="G1439" s="159"/>
      <c r="H1439" s="161" t="s">
        <v>18569</v>
      </c>
      <c r="I1439" s="161"/>
    </row>
    <row r="1440" ht="15.0" customHeight="1">
      <c r="A1440" s="101" t="s">
        <v>2614</v>
      </c>
      <c r="B1440" s="96" t="str">
        <f>VLOOKUP(A1440,company_data!$A$2:$H$2051,8,FALSE)</f>
        <v>https://www.brainloop.com/en-gb/</v>
      </c>
      <c r="C1440" s="157" t="s">
        <v>18570</v>
      </c>
      <c r="D1440" s="158" t="s">
        <v>24</v>
      </c>
      <c r="E1440" s="158" t="s">
        <v>18571</v>
      </c>
      <c r="F1440" s="101"/>
      <c r="G1440" s="159"/>
      <c r="H1440" s="161" t="s">
        <v>18572</v>
      </c>
      <c r="I1440" s="161"/>
    </row>
    <row r="1441" ht="15.0" customHeight="1">
      <c r="A1441" s="101" t="s">
        <v>2614</v>
      </c>
      <c r="B1441" s="96" t="str">
        <f>VLOOKUP(A1441,company_data!$A$2:$H$2051,8,FALSE)</f>
        <v>https://www.brainloop.com/en-gb/</v>
      </c>
      <c r="C1441" s="157" t="s">
        <v>18573</v>
      </c>
      <c r="D1441" s="158" t="s">
        <v>24</v>
      </c>
      <c r="E1441" s="158" t="s">
        <v>18574</v>
      </c>
      <c r="F1441" s="101"/>
      <c r="G1441" s="159"/>
      <c r="H1441" s="161" t="s">
        <v>18575</v>
      </c>
      <c r="I1441" s="161"/>
    </row>
    <row r="1442" ht="15.0" customHeight="1">
      <c r="A1442" s="101" t="s">
        <v>2614</v>
      </c>
      <c r="B1442" s="96" t="str">
        <f>VLOOKUP(A1442,company_data!$A$2:$H$2051,8,FALSE)</f>
        <v>https://www.brainloop.com/en-gb/</v>
      </c>
      <c r="C1442" s="157" t="s">
        <v>18576</v>
      </c>
      <c r="D1442" s="158" t="s">
        <v>24</v>
      </c>
      <c r="E1442" s="158" t="s">
        <v>17824</v>
      </c>
      <c r="F1442" s="101"/>
      <c r="G1442" s="159"/>
      <c r="H1442" s="161" t="s">
        <v>18577</v>
      </c>
      <c r="I1442" s="161"/>
    </row>
    <row r="1443" ht="15.0" customHeight="1">
      <c r="A1443" s="101" t="s">
        <v>2624</v>
      </c>
      <c r="B1443" s="96" t="str">
        <f>VLOOKUP(A1443,company_data!$A$2:$H$2051,8,FALSE)</f>
        <v>braintrace.com/
</v>
      </c>
      <c r="C1443" s="157" t="s">
        <v>18578</v>
      </c>
      <c r="D1443" s="157" t="s">
        <v>7</v>
      </c>
      <c r="E1443" s="157" t="s">
        <v>16341</v>
      </c>
      <c r="F1443" s="101"/>
      <c r="G1443" s="159"/>
      <c r="H1443" s="161" t="s">
        <v>18579</v>
      </c>
      <c r="I1443" s="161"/>
    </row>
    <row r="1444" ht="15.0" customHeight="1">
      <c r="A1444" s="101" t="s">
        <v>2624</v>
      </c>
      <c r="B1444" s="96" t="str">
        <f>VLOOKUP(A1444,company_data!$A$2:$H$2051,8,FALSE)</f>
        <v>braintrace.com/
</v>
      </c>
      <c r="C1444" s="157" t="s">
        <v>18580</v>
      </c>
      <c r="D1444" s="158" t="s">
        <v>21</v>
      </c>
      <c r="E1444" s="158" t="s">
        <v>18581</v>
      </c>
      <c r="F1444" s="101"/>
      <c r="G1444" s="159"/>
      <c r="H1444" s="161" t="s">
        <v>18582</v>
      </c>
      <c r="I1444" s="161"/>
    </row>
    <row r="1445" ht="15.0" customHeight="1">
      <c r="A1445" s="101" t="s">
        <v>2624</v>
      </c>
      <c r="B1445" s="96" t="str">
        <f>VLOOKUP(A1445,company_data!$A$2:$H$2051,8,FALSE)</f>
        <v>braintrace.com/
</v>
      </c>
      <c r="C1445" s="157" t="s">
        <v>18583</v>
      </c>
      <c r="D1445" s="157" t="s">
        <v>5</v>
      </c>
      <c r="E1445" s="157" t="s">
        <v>15859</v>
      </c>
      <c r="F1445" s="101"/>
      <c r="G1445" s="159"/>
      <c r="H1445" s="161" t="s">
        <v>18584</v>
      </c>
      <c r="I1445" s="161"/>
    </row>
    <row r="1446" ht="15.0" customHeight="1">
      <c r="A1446" s="101" t="s">
        <v>2624</v>
      </c>
      <c r="B1446" s="96" t="str">
        <f>VLOOKUP(A1446,company_data!$A$2:$H$2051,8,FALSE)</f>
        <v>braintrace.com/
</v>
      </c>
      <c r="C1446" s="157" t="s">
        <v>18585</v>
      </c>
      <c r="D1446" s="157" t="s">
        <v>5</v>
      </c>
      <c r="E1446" s="157" t="s">
        <v>18586</v>
      </c>
      <c r="F1446" s="101"/>
      <c r="G1446" s="159"/>
      <c r="H1446" s="161" t="s">
        <v>18587</v>
      </c>
      <c r="I1446" s="161"/>
    </row>
    <row r="1447" ht="15.0" customHeight="1">
      <c r="A1447" s="101" t="s">
        <v>2632</v>
      </c>
      <c r="B1447" s="96" t="str">
        <f>VLOOKUP(A1447,company_data!$A$2:$H$2051,8,FALSE)</f>
        <v>www.bricata.com/</v>
      </c>
      <c r="C1447" s="157" t="s">
        <v>18588</v>
      </c>
      <c r="D1447" s="158" t="s">
        <v>30</v>
      </c>
      <c r="E1447" s="158" t="s">
        <v>18589</v>
      </c>
      <c r="F1447" s="101"/>
      <c r="G1447" s="159"/>
      <c r="H1447" s="161" t="s">
        <v>18590</v>
      </c>
      <c r="I1447" s="161"/>
    </row>
    <row r="1448" ht="15.0" customHeight="1">
      <c r="A1448" s="101" t="s">
        <v>2641</v>
      </c>
      <c r="B1448" s="96" t="str">
        <f>VLOOKUP(A1448,company_data!$A$2:$H$2051,8,FALSE)</f>
        <v>https://www.bridgeway.co.uk</v>
      </c>
      <c r="C1448" s="157" t="s">
        <v>18591</v>
      </c>
      <c r="D1448" s="157" t="s">
        <v>5</v>
      </c>
      <c r="E1448" s="158" t="s">
        <v>18592</v>
      </c>
      <c r="F1448" s="101"/>
      <c r="G1448" s="159"/>
      <c r="H1448" s="161" t="s">
        <v>18593</v>
      </c>
      <c r="I1448" s="161"/>
    </row>
    <row r="1449" ht="15.0" customHeight="1">
      <c r="A1449" s="101" t="s">
        <v>2641</v>
      </c>
      <c r="B1449" s="96" t="str">
        <f>VLOOKUP(A1449,company_data!$A$2:$H$2051,8,FALSE)</f>
        <v>https://www.bridgeway.co.uk</v>
      </c>
      <c r="C1449" s="157" t="s">
        <v>18594</v>
      </c>
      <c r="D1449" s="157" t="s">
        <v>5</v>
      </c>
      <c r="E1449" s="158" t="s">
        <v>16091</v>
      </c>
      <c r="F1449" s="101"/>
      <c r="G1449" s="159"/>
      <c r="H1449" s="161" t="s">
        <v>18595</v>
      </c>
      <c r="I1449" s="161"/>
    </row>
    <row r="1450" ht="15.0" customHeight="1">
      <c r="A1450" s="101" t="s">
        <v>2641</v>
      </c>
      <c r="B1450" s="96" t="str">
        <f>VLOOKUP(A1450,company_data!$A$2:$H$2051,8,FALSE)</f>
        <v>https://www.bridgeway.co.uk</v>
      </c>
      <c r="C1450" s="157" t="s">
        <v>18596</v>
      </c>
      <c r="D1450" s="157" t="s">
        <v>5</v>
      </c>
      <c r="E1450" s="158" t="s">
        <v>18597</v>
      </c>
      <c r="F1450" s="101"/>
      <c r="G1450" s="159"/>
      <c r="H1450" s="161" t="s">
        <v>18598</v>
      </c>
      <c r="I1450" s="161"/>
    </row>
    <row r="1451" ht="15.0" customHeight="1">
      <c r="A1451" s="101" t="s">
        <v>2641</v>
      </c>
      <c r="B1451" s="96" t="str">
        <f>VLOOKUP(A1451,company_data!$A$2:$H$2051,8,FALSE)</f>
        <v>https://www.bridgeway.co.uk</v>
      </c>
      <c r="C1451" s="158" t="s">
        <v>17708</v>
      </c>
      <c r="D1451" s="158" t="s">
        <v>11</v>
      </c>
      <c r="E1451" s="158" t="s">
        <v>17708</v>
      </c>
      <c r="F1451" s="101"/>
      <c r="G1451" s="159"/>
      <c r="H1451" s="161"/>
      <c r="I1451" s="161"/>
    </row>
    <row r="1452" ht="15.0" customHeight="1">
      <c r="A1452" s="101" t="s">
        <v>2646</v>
      </c>
      <c r="B1452" s="96" t="str">
        <f>VLOOKUP(A1452,company_data!$A$2:$H$2051,8,FALSE)</f>
        <v>www.brinqa.com</v>
      </c>
      <c r="C1452" s="157" t="s">
        <v>18599</v>
      </c>
      <c r="D1452" s="158" t="s">
        <v>5</v>
      </c>
      <c r="E1452" s="158" t="s">
        <v>18600</v>
      </c>
      <c r="F1452" s="101"/>
      <c r="G1452" s="159"/>
      <c r="H1452" s="161" t="s">
        <v>18601</v>
      </c>
      <c r="I1452" s="161"/>
    </row>
    <row r="1453" ht="15.0" customHeight="1">
      <c r="A1453" s="101" t="s">
        <v>2646</v>
      </c>
      <c r="B1453" s="96" t="str">
        <f>VLOOKUP(A1453,company_data!$A$2:$H$2051,8,FALSE)</f>
        <v>www.brinqa.com</v>
      </c>
      <c r="C1453" s="157" t="s">
        <v>18042</v>
      </c>
      <c r="D1453" s="158" t="s">
        <v>5</v>
      </c>
      <c r="E1453" s="158" t="s">
        <v>18602</v>
      </c>
      <c r="F1453" s="101"/>
      <c r="G1453" s="159"/>
      <c r="H1453" s="161" t="s">
        <v>18603</v>
      </c>
      <c r="I1453" s="161"/>
    </row>
    <row r="1454" ht="15.0" customHeight="1">
      <c r="A1454" s="101" t="s">
        <v>2646</v>
      </c>
      <c r="B1454" s="96" t="str">
        <f>VLOOKUP(A1454,company_data!$A$2:$H$2051,8,FALSE)</f>
        <v>www.brinqa.com</v>
      </c>
      <c r="C1454" s="157" t="s">
        <v>18604</v>
      </c>
      <c r="D1454" s="158" t="s">
        <v>22</v>
      </c>
      <c r="E1454" s="158" t="s">
        <v>18605</v>
      </c>
      <c r="F1454" s="101"/>
      <c r="G1454" s="159"/>
      <c r="H1454" s="161" t="s">
        <v>18606</v>
      </c>
      <c r="I1454" s="168"/>
    </row>
    <row r="1455" ht="15.0" customHeight="1">
      <c r="A1455" s="101" t="s">
        <v>2646</v>
      </c>
      <c r="B1455" s="96" t="str">
        <f>VLOOKUP(A1455,company_data!$A$2:$H$2051,8,FALSE)</f>
        <v>www.brinqa.com</v>
      </c>
      <c r="C1455" s="157" t="s">
        <v>18607</v>
      </c>
      <c r="D1455" s="158" t="s">
        <v>5</v>
      </c>
      <c r="E1455" s="158" t="s">
        <v>18608</v>
      </c>
      <c r="F1455" s="101"/>
      <c r="G1455" s="159"/>
      <c r="H1455" s="161" t="s">
        <v>18609</v>
      </c>
      <c r="I1455" s="161"/>
    </row>
    <row r="1456" ht="15.0" customHeight="1">
      <c r="A1456" s="101" t="s">
        <v>2646</v>
      </c>
      <c r="B1456" s="96" t="str">
        <f>VLOOKUP(A1456,company_data!$A$2:$H$2051,8,FALSE)</f>
        <v>www.brinqa.com</v>
      </c>
      <c r="C1456" s="157" t="s">
        <v>18610</v>
      </c>
      <c r="D1456" s="158" t="s">
        <v>8</v>
      </c>
      <c r="E1456" s="157"/>
      <c r="F1456" s="101"/>
      <c r="G1456" s="159"/>
      <c r="H1456" s="161" t="s">
        <v>18611</v>
      </c>
      <c r="I1456" s="161"/>
    </row>
    <row r="1457" ht="15.0" customHeight="1">
      <c r="A1457" s="101" t="s">
        <v>2655</v>
      </c>
      <c r="B1457" s="96" t="str">
        <f>VLOOKUP(A1457,company_data!$A$2:$H$2051,8,FALSE)</f>
        <v>https://www.brivo.com/</v>
      </c>
      <c r="C1457" s="169" t="s">
        <v>18612</v>
      </c>
      <c r="D1457" s="158" t="s">
        <v>29</v>
      </c>
      <c r="E1457" s="181" t="s">
        <v>18613</v>
      </c>
      <c r="F1457" s="157"/>
      <c r="G1457" s="159"/>
      <c r="H1457" s="161" t="s">
        <v>18614</v>
      </c>
      <c r="I1457" s="168"/>
    </row>
    <row r="1458" ht="15.0" customHeight="1">
      <c r="A1458" s="101" t="s">
        <v>2655</v>
      </c>
      <c r="B1458" s="96" t="str">
        <f>VLOOKUP(A1458,company_data!$A$2:$H$2051,8,FALSE)</f>
        <v>https://www.brivo.com/</v>
      </c>
      <c r="C1458" s="169" t="s">
        <v>20</v>
      </c>
      <c r="D1458" s="158" t="s">
        <v>29</v>
      </c>
      <c r="E1458" s="158" t="s">
        <v>18615</v>
      </c>
      <c r="F1458" s="157"/>
      <c r="G1458" s="159"/>
      <c r="H1458" s="161" t="s">
        <v>18616</v>
      </c>
      <c r="I1458" s="161"/>
    </row>
    <row r="1459" ht="15.0" customHeight="1">
      <c r="A1459" s="101" t="s">
        <v>2655</v>
      </c>
      <c r="B1459" s="96" t="str">
        <f>VLOOKUP(A1459,company_data!$A$2:$H$2051,8,FALSE)</f>
        <v>https://www.brivo.com/</v>
      </c>
      <c r="C1459" s="169" t="s">
        <v>18617</v>
      </c>
      <c r="D1459" s="158" t="s">
        <v>29</v>
      </c>
      <c r="E1459" s="158" t="s">
        <v>18618</v>
      </c>
      <c r="F1459" s="157"/>
      <c r="G1459" s="159"/>
      <c r="H1459" s="161" t="s">
        <v>18619</v>
      </c>
      <c r="I1459" s="161"/>
    </row>
    <row r="1460" ht="15.0" customHeight="1">
      <c r="A1460" s="101" t="s">
        <v>2655</v>
      </c>
      <c r="B1460" s="96" t="str">
        <f>VLOOKUP(A1460,company_data!$A$2:$H$2051,8,FALSE)</f>
        <v>https://www.brivo.com/</v>
      </c>
      <c r="C1460" s="169" t="s">
        <v>18620</v>
      </c>
      <c r="D1460" s="158" t="s">
        <v>29</v>
      </c>
      <c r="E1460" s="158" t="s">
        <v>18621</v>
      </c>
      <c r="F1460" s="157"/>
      <c r="G1460" s="159"/>
      <c r="H1460" s="161" t="s">
        <v>18622</v>
      </c>
      <c r="I1460" s="161"/>
    </row>
    <row r="1461" ht="15.0" customHeight="1">
      <c r="A1461" s="101" t="s">
        <v>2655</v>
      </c>
      <c r="B1461" s="96" t="str">
        <f>VLOOKUP(A1461,company_data!$A$2:$H$2051,8,FALSE)</f>
        <v>https://www.brivo.com/</v>
      </c>
      <c r="C1461" s="169" t="s">
        <v>18623</v>
      </c>
      <c r="D1461" s="158" t="s">
        <v>29</v>
      </c>
      <c r="E1461" s="157"/>
      <c r="F1461" s="157"/>
      <c r="G1461" s="159"/>
      <c r="H1461" s="161" t="s">
        <v>18624</v>
      </c>
      <c r="I1461" s="161"/>
    </row>
    <row r="1462" ht="15.0" customHeight="1">
      <c r="A1462" s="101" t="s">
        <v>2357</v>
      </c>
      <c r="B1462" s="96" t="str">
        <f>VLOOKUP(A1462,company_data!$A$2:$H$2051,8,FALSE)</f>
        <v>www.broadcom.com</v>
      </c>
      <c r="C1462" s="158" t="s">
        <v>18625</v>
      </c>
      <c r="D1462" s="158" t="s">
        <v>6</v>
      </c>
      <c r="E1462" s="158" t="s">
        <v>18626</v>
      </c>
      <c r="F1462" s="101"/>
      <c r="G1462" s="159"/>
      <c r="H1462" s="161"/>
      <c r="I1462" s="161"/>
    </row>
    <row r="1463" ht="15.0" customHeight="1">
      <c r="A1463" s="101" t="s">
        <v>2357</v>
      </c>
      <c r="B1463" s="96" t="str">
        <f>VLOOKUP(A1463,company_data!$A$2:$H$2051,8,FALSE)</f>
        <v>www.broadcom.com</v>
      </c>
      <c r="C1463" s="158" t="s">
        <v>18627</v>
      </c>
      <c r="D1463" s="158" t="s">
        <v>19</v>
      </c>
      <c r="E1463" s="158" t="s">
        <v>18628</v>
      </c>
      <c r="F1463" s="101"/>
      <c r="G1463" s="159"/>
      <c r="H1463" s="161"/>
      <c r="I1463" s="161"/>
    </row>
    <row r="1464" ht="15.0" customHeight="1">
      <c r="A1464" s="101" t="s">
        <v>2357</v>
      </c>
      <c r="B1464" s="96" t="str">
        <f>VLOOKUP(A1464,company_data!$A$2:$H$2051,8,FALSE)</f>
        <v>www.broadcom.com</v>
      </c>
      <c r="C1464" s="158" t="s">
        <v>15915</v>
      </c>
      <c r="D1464" s="158" t="s">
        <v>8</v>
      </c>
      <c r="E1464" s="158" t="s">
        <v>18629</v>
      </c>
      <c r="F1464" s="101"/>
      <c r="G1464" s="159"/>
      <c r="H1464" s="161"/>
      <c r="I1464" s="161"/>
    </row>
    <row r="1465" ht="15.0" customHeight="1">
      <c r="A1465" s="101" t="s">
        <v>2357</v>
      </c>
      <c r="B1465" s="96" t="str">
        <f>VLOOKUP(A1465,company_data!$A$2:$H$2051,8,FALSE)</f>
        <v>www.broadcom.com</v>
      </c>
      <c r="C1465" s="158" t="s">
        <v>18630</v>
      </c>
      <c r="D1465" s="158" t="s">
        <v>9</v>
      </c>
      <c r="E1465" s="158" t="s">
        <v>18631</v>
      </c>
      <c r="F1465" s="101"/>
      <c r="G1465" s="159"/>
      <c r="H1465" s="161"/>
      <c r="I1465" s="161"/>
    </row>
    <row r="1466" ht="15.0" customHeight="1">
      <c r="A1466" s="101" t="s">
        <v>2357</v>
      </c>
      <c r="B1466" s="96" t="str">
        <f>VLOOKUP(A1466,company_data!$A$2:$H$2051,8,FALSE)</f>
        <v>www.broadcom.com</v>
      </c>
      <c r="C1466" s="158" t="s">
        <v>16367</v>
      </c>
      <c r="D1466" s="158" t="s">
        <v>15</v>
      </c>
      <c r="E1466" s="158" t="s">
        <v>18632</v>
      </c>
      <c r="F1466" s="101"/>
      <c r="G1466" s="159"/>
      <c r="H1466" s="161"/>
      <c r="I1466" s="161"/>
    </row>
    <row r="1467" ht="15.0" customHeight="1">
      <c r="A1467" s="101" t="s">
        <v>2357</v>
      </c>
      <c r="B1467" s="96" t="str">
        <f>VLOOKUP(A1467,company_data!$A$2:$H$2051,8,FALSE)</f>
        <v>www.broadcom.com</v>
      </c>
      <c r="C1467" s="158" t="s">
        <v>18633</v>
      </c>
      <c r="D1467" s="158" t="s">
        <v>39</v>
      </c>
      <c r="E1467" s="158" t="s">
        <v>18634</v>
      </c>
      <c r="F1467" s="101"/>
      <c r="G1467" s="159"/>
      <c r="H1467" s="161"/>
      <c r="I1467" s="161"/>
    </row>
    <row r="1468" ht="15.0" customHeight="1">
      <c r="A1468" s="101" t="s">
        <v>2357</v>
      </c>
      <c r="B1468" s="96" t="str">
        <f>VLOOKUP(A1468,company_data!$A$2:$H$2051,8,FALSE)</f>
        <v>www.broadcom.com</v>
      </c>
      <c r="C1468" s="158" t="s">
        <v>18635</v>
      </c>
      <c r="D1468" s="158" t="s">
        <v>15</v>
      </c>
      <c r="E1468" s="158" t="s">
        <v>18636</v>
      </c>
      <c r="F1468" s="101"/>
      <c r="G1468" s="159"/>
      <c r="H1468" s="161"/>
      <c r="I1468" s="161"/>
    </row>
    <row r="1469" ht="15.0" customHeight="1">
      <c r="A1469" s="101" t="s">
        <v>2357</v>
      </c>
      <c r="B1469" s="96" t="str">
        <f>VLOOKUP(A1469,company_data!$A$2:$H$2051,8,FALSE)</f>
        <v>www.broadcom.com</v>
      </c>
      <c r="C1469" s="158" t="s">
        <v>18637</v>
      </c>
      <c r="D1469" s="158" t="s">
        <v>34</v>
      </c>
      <c r="E1469" s="158" t="s">
        <v>18638</v>
      </c>
      <c r="F1469" s="101"/>
      <c r="G1469" s="159"/>
      <c r="H1469" s="161"/>
      <c r="I1469" s="161"/>
    </row>
    <row r="1470" ht="15.0" customHeight="1">
      <c r="A1470" s="101" t="s">
        <v>2357</v>
      </c>
      <c r="B1470" s="96" t="str">
        <f>VLOOKUP(A1470,company_data!$A$2:$H$2051,8,FALSE)</f>
        <v>www.broadcom.com</v>
      </c>
      <c r="C1470" s="158" t="s">
        <v>18639</v>
      </c>
      <c r="D1470" s="158" t="s">
        <v>10</v>
      </c>
      <c r="E1470" s="158" t="s">
        <v>18640</v>
      </c>
      <c r="F1470" s="101"/>
      <c r="G1470" s="159"/>
      <c r="H1470" s="161"/>
      <c r="I1470" s="161"/>
    </row>
    <row r="1471" ht="15.0" customHeight="1">
      <c r="A1471" s="101" t="s">
        <v>2357</v>
      </c>
      <c r="B1471" s="96" t="str">
        <f>VLOOKUP(A1471,company_data!$A$2:$H$2051,8,FALSE)</f>
        <v>www.broadcom.com</v>
      </c>
      <c r="C1471" s="158" t="s">
        <v>18641</v>
      </c>
      <c r="D1471" s="158" t="s">
        <v>10</v>
      </c>
      <c r="E1471" s="158" t="s">
        <v>18642</v>
      </c>
      <c r="F1471" s="101"/>
      <c r="G1471" s="159"/>
      <c r="H1471" s="161"/>
      <c r="I1471" s="161"/>
    </row>
    <row r="1472" ht="15.0" customHeight="1">
      <c r="A1472" s="101" t="s">
        <v>2357</v>
      </c>
      <c r="B1472" s="96" t="str">
        <f>VLOOKUP(A1472,company_data!$A$2:$H$2051,8,FALSE)</f>
        <v>www.broadcom.com</v>
      </c>
      <c r="C1472" s="158" t="s">
        <v>18643</v>
      </c>
      <c r="D1472" s="158" t="s">
        <v>10</v>
      </c>
      <c r="E1472" s="158" t="s">
        <v>18643</v>
      </c>
      <c r="F1472" s="101"/>
      <c r="G1472" s="159"/>
      <c r="H1472" s="161"/>
      <c r="I1472" s="161"/>
    </row>
    <row r="1473" ht="15.0" customHeight="1">
      <c r="A1473" s="101" t="s">
        <v>2357</v>
      </c>
      <c r="B1473" s="96" t="str">
        <f>VLOOKUP(A1473,company_data!$A$2:$H$2051,8,FALSE)</f>
        <v>www.broadcom.com</v>
      </c>
      <c r="C1473" s="158" t="s">
        <v>18644</v>
      </c>
      <c r="D1473" s="158" t="s">
        <v>12</v>
      </c>
      <c r="E1473" s="158" t="s">
        <v>18644</v>
      </c>
      <c r="F1473" s="101"/>
      <c r="G1473" s="159"/>
      <c r="H1473" s="161"/>
      <c r="I1473" s="161"/>
    </row>
    <row r="1474" ht="15.0" customHeight="1">
      <c r="A1474" s="101" t="s">
        <v>2357</v>
      </c>
      <c r="B1474" s="96" t="str">
        <f>VLOOKUP(A1474,company_data!$A$2:$H$2051,8,FALSE)</f>
        <v>www.broadcom.com</v>
      </c>
      <c r="C1474" s="158" t="s">
        <v>18645</v>
      </c>
      <c r="D1474" s="158" t="s">
        <v>19</v>
      </c>
      <c r="E1474" s="158" t="s">
        <v>18646</v>
      </c>
      <c r="F1474" s="101"/>
      <c r="G1474" s="159"/>
      <c r="H1474" s="161"/>
      <c r="I1474" s="161"/>
    </row>
    <row r="1475" ht="15.0" customHeight="1">
      <c r="A1475" s="101" t="s">
        <v>2357</v>
      </c>
      <c r="B1475" s="96" t="str">
        <f>VLOOKUP(A1475,company_data!$A$2:$H$2051,8,FALSE)</f>
        <v>www.broadcom.com</v>
      </c>
      <c r="C1475" s="158" t="s">
        <v>18647</v>
      </c>
      <c r="D1475" s="158" t="s">
        <v>19</v>
      </c>
      <c r="E1475" s="158" t="s">
        <v>18648</v>
      </c>
      <c r="F1475" s="101"/>
      <c r="G1475" s="159"/>
      <c r="H1475" s="161"/>
      <c r="I1475" s="161"/>
    </row>
    <row r="1476" ht="15.0" customHeight="1">
      <c r="A1476" s="101" t="s">
        <v>2357</v>
      </c>
      <c r="B1476" s="96" t="str">
        <f>VLOOKUP(A1476,company_data!$A$2:$H$2051,8,FALSE)</f>
        <v>www.broadcom.com</v>
      </c>
      <c r="C1476" s="158" t="s">
        <v>13</v>
      </c>
      <c r="D1476" s="158" t="s">
        <v>12</v>
      </c>
      <c r="E1476" s="158" t="s">
        <v>13</v>
      </c>
      <c r="F1476" s="101"/>
      <c r="G1476" s="159"/>
      <c r="H1476" s="161"/>
      <c r="I1476" s="161"/>
    </row>
    <row r="1477" ht="15.0" customHeight="1">
      <c r="A1477" s="101" t="s">
        <v>2357</v>
      </c>
      <c r="B1477" s="96" t="str">
        <f>VLOOKUP(A1477,company_data!$A$2:$H$2051,8,FALSE)</f>
        <v>www.broadcom.com</v>
      </c>
      <c r="C1477" s="158" t="s">
        <v>18649</v>
      </c>
      <c r="D1477" s="158" t="s">
        <v>9</v>
      </c>
      <c r="E1477" s="158" t="s">
        <v>16090</v>
      </c>
      <c r="F1477" s="101"/>
      <c r="G1477" s="159"/>
      <c r="H1477" s="161"/>
      <c r="I1477" s="161"/>
    </row>
    <row r="1478" ht="15.0" customHeight="1">
      <c r="A1478" s="101" t="s">
        <v>2357</v>
      </c>
      <c r="B1478" s="96" t="str">
        <f>VLOOKUP(A1478,company_data!$A$2:$H$2051,8,FALSE)</f>
        <v>www.broadcom.com</v>
      </c>
      <c r="C1478" s="158" t="s">
        <v>18650</v>
      </c>
      <c r="D1478" s="158" t="s">
        <v>14</v>
      </c>
      <c r="E1478" s="158" t="s">
        <v>18651</v>
      </c>
      <c r="F1478" s="97" t="s">
        <v>18652</v>
      </c>
      <c r="G1478" s="159"/>
      <c r="H1478" s="161"/>
      <c r="I1478" s="161"/>
    </row>
    <row r="1479" ht="15.0" customHeight="1">
      <c r="A1479" s="101" t="s">
        <v>2357</v>
      </c>
      <c r="B1479" s="96" t="str">
        <f>VLOOKUP(A1479,company_data!$A$2:$H$2051,8,FALSE)</f>
        <v>www.broadcom.com</v>
      </c>
      <c r="C1479" s="158" t="s">
        <v>18653</v>
      </c>
      <c r="D1479" s="158" t="s">
        <v>6</v>
      </c>
      <c r="E1479" s="158" t="s">
        <v>18654</v>
      </c>
      <c r="F1479" s="101"/>
      <c r="G1479" s="159"/>
      <c r="H1479" s="161"/>
      <c r="I1479" s="161"/>
    </row>
    <row r="1480" ht="15.0" customHeight="1">
      <c r="A1480" s="101" t="s">
        <v>2357</v>
      </c>
      <c r="B1480" s="96" t="str">
        <f>VLOOKUP(A1480,company_data!$A$2:$H$2051,8,FALSE)</f>
        <v>www.broadcom.com</v>
      </c>
      <c r="C1480" s="158" t="s">
        <v>18655</v>
      </c>
      <c r="D1480" s="158" t="s">
        <v>39</v>
      </c>
      <c r="E1480" s="158" t="s">
        <v>18656</v>
      </c>
      <c r="F1480" s="101"/>
      <c r="G1480" s="159"/>
      <c r="H1480" s="161"/>
      <c r="I1480" s="161"/>
    </row>
    <row r="1481" ht="15.0" customHeight="1">
      <c r="A1481" s="101" t="s">
        <v>2357</v>
      </c>
      <c r="B1481" s="96" t="str">
        <f>VLOOKUP(A1481,company_data!$A$2:$H$2051,8,FALSE)</f>
        <v>www.broadcom.com</v>
      </c>
      <c r="C1481" s="158" t="s">
        <v>18657</v>
      </c>
      <c r="D1481" s="158" t="s">
        <v>49</v>
      </c>
      <c r="E1481" s="158" t="s">
        <v>18658</v>
      </c>
      <c r="F1481" s="101"/>
      <c r="G1481" s="159"/>
      <c r="H1481" s="161"/>
      <c r="I1481" s="161"/>
    </row>
    <row r="1482" ht="15.0" customHeight="1">
      <c r="A1482" s="101" t="s">
        <v>2357</v>
      </c>
      <c r="B1482" s="96" t="str">
        <f>VLOOKUP(A1482,company_data!$A$2:$H$2051,8,FALSE)</f>
        <v>www.broadcom.com</v>
      </c>
      <c r="C1482" s="158" t="s">
        <v>18659</v>
      </c>
      <c r="D1482" s="158" t="s">
        <v>9</v>
      </c>
      <c r="E1482" s="158" t="s">
        <v>18660</v>
      </c>
      <c r="F1482" s="101"/>
      <c r="G1482" s="159"/>
      <c r="H1482" s="161"/>
      <c r="I1482" s="161"/>
    </row>
    <row r="1483" ht="15.0" customHeight="1">
      <c r="A1483" s="101" t="s">
        <v>2357</v>
      </c>
      <c r="B1483" s="96" t="str">
        <f>VLOOKUP(A1483,company_data!$A$2:$H$2051,8,FALSE)</f>
        <v>www.broadcom.com</v>
      </c>
      <c r="C1483" s="158" t="s">
        <v>18661</v>
      </c>
      <c r="D1483" s="158" t="s">
        <v>19</v>
      </c>
      <c r="E1483" s="158" t="s">
        <v>18506</v>
      </c>
      <c r="F1483" s="101"/>
      <c r="G1483" s="159"/>
      <c r="H1483" s="161"/>
      <c r="I1483" s="161"/>
    </row>
    <row r="1484" ht="15.0" customHeight="1">
      <c r="A1484" s="101" t="s">
        <v>2357</v>
      </c>
      <c r="B1484" s="96" t="str">
        <f>VLOOKUP(A1484,company_data!$A$2:$H$2051,8,FALSE)</f>
        <v>www.broadcom.com</v>
      </c>
      <c r="C1484" s="158" t="s">
        <v>18662</v>
      </c>
      <c r="D1484" s="158" t="s">
        <v>20</v>
      </c>
      <c r="E1484" s="158" t="s">
        <v>18663</v>
      </c>
      <c r="F1484" s="97" t="s">
        <v>18664</v>
      </c>
      <c r="G1484" s="159"/>
      <c r="H1484" s="161"/>
      <c r="I1484" s="161"/>
    </row>
    <row r="1485" ht="15.0" customHeight="1">
      <c r="A1485" s="101" t="s">
        <v>2357</v>
      </c>
      <c r="B1485" s="96" t="str">
        <f>VLOOKUP(A1485,company_data!$A$2:$H$2051,8,FALSE)</f>
        <v>www.broadcom.com</v>
      </c>
      <c r="C1485" s="158" t="s">
        <v>18665</v>
      </c>
      <c r="D1485" s="158" t="s">
        <v>16</v>
      </c>
      <c r="E1485" s="158" t="s">
        <v>18666</v>
      </c>
      <c r="F1485" s="101"/>
      <c r="G1485" s="159"/>
      <c r="H1485" s="161"/>
      <c r="I1485" s="161"/>
    </row>
    <row r="1486" ht="15.0" customHeight="1">
      <c r="A1486" s="101" t="s">
        <v>2357</v>
      </c>
      <c r="B1486" s="96" t="str">
        <f>VLOOKUP(A1486,company_data!$A$2:$H$2051,8,FALSE)</f>
        <v>www.broadcom.com</v>
      </c>
      <c r="C1486" s="158" t="s">
        <v>18667</v>
      </c>
      <c r="D1486" s="158" t="s">
        <v>10</v>
      </c>
      <c r="E1486" s="158" t="s">
        <v>18668</v>
      </c>
      <c r="F1486" s="101"/>
      <c r="G1486" s="159"/>
      <c r="H1486" s="161"/>
      <c r="I1486" s="161"/>
    </row>
    <row r="1487" ht="15.0" customHeight="1">
      <c r="A1487" s="101" t="s">
        <v>2357</v>
      </c>
      <c r="B1487" s="96" t="str">
        <f>VLOOKUP(A1487,company_data!$A$2:$H$2051,8,FALSE)</f>
        <v>www.broadcom.com</v>
      </c>
      <c r="C1487" s="158" t="s">
        <v>18669</v>
      </c>
      <c r="D1487" s="158" t="s">
        <v>6</v>
      </c>
      <c r="E1487" s="158" t="s">
        <v>18670</v>
      </c>
      <c r="F1487" s="101"/>
      <c r="G1487" s="159"/>
      <c r="H1487" s="161"/>
      <c r="I1487" s="161"/>
    </row>
    <row r="1488" ht="15.0" customHeight="1">
      <c r="A1488" s="101" t="s">
        <v>2357</v>
      </c>
      <c r="B1488" s="96" t="str">
        <f>VLOOKUP(A1488,company_data!$A$2:$H$2051,8,FALSE)</f>
        <v>www.broadcom.com</v>
      </c>
      <c r="C1488" s="158" t="s">
        <v>18671</v>
      </c>
      <c r="D1488" s="158" t="s">
        <v>10</v>
      </c>
      <c r="E1488" s="158" t="s">
        <v>18672</v>
      </c>
      <c r="F1488" s="101"/>
      <c r="G1488" s="159"/>
      <c r="H1488" s="161"/>
      <c r="I1488" s="161"/>
    </row>
    <row r="1489" ht="15.0" customHeight="1">
      <c r="A1489" s="101" t="s">
        <v>2357</v>
      </c>
      <c r="B1489" s="96" t="str">
        <f>VLOOKUP(A1489,company_data!$A$2:$H$2051,8,FALSE)</f>
        <v>www.broadcom.com</v>
      </c>
      <c r="C1489" s="158" t="s">
        <v>18673</v>
      </c>
      <c r="D1489" s="158" t="s">
        <v>10</v>
      </c>
      <c r="E1489" s="158" t="s">
        <v>16478</v>
      </c>
      <c r="F1489" s="101"/>
      <c r="G1489" s="159"/>
      <c r="H1489" s="161"/>
      <c r="I1489" s="161"/>
    </row>
    <row r="1490" ht="15.0" customHeight="1">
      <c r="A1490" s="101" t="s">
        <v>2357</v>
      </c>
      <c r="B1490" s="96" t="str">
        <f>VLOOKUP(A1490,company_data!$A$2:$H$2051,8,FALSE)</f>
        <v>www.broadcom.com</v>
      </c>
      <c r="C1490" s="158" t="s">
        <v>18674</v>
      </c>
      <c r="D1490" s="158" t="s">
        <v>11</v>
      </c>
      <c r="E1490" s="158" t="s">
        <v>17708</v>
      </c>
      <c r="F1490" s="101"/>
      <c r="G1490" s="159"/>
      <c r="H1490" s="161"/>
      <c r="I1490" s="161"/>
    </row>
    <row r="1491" ht="15.0" customHeight="1">
      <c r="A1491" s="101" t="s">
        <v>2357</v>
      </c>
      <c r="B1491" s="96" t="str">
        <f>VLOOKUP(A1491,company_data!$A$2:$H$2051,8,FALSE)</f>
        <v>www.broadcom.com</v>
      </c>
      <c r="C1491" s="158" t="s">
        <v>18675</v>
      </c>
      <c r="D1491" s="158" t="s">
        <v>38</v>
      </c>
      <c r="E1491" s="158" t="s">
        <v>18676</v>
      </c>
      <c r="F1491" s="101"/>
      <c r="G1491" s="159"/>
      <c r="H1491" s="161"/>
      <c r="I1491" s="161"/>
    </row>
    <row r="1492" ht="15.0" customHeight="1">
      <c r="A1492" s="101" t="s">
        <v>2357</v>
      </c>
      <c r="B1492" s="96" t="str">
        <f>VLOOKUP(A1492,company_data!$A$2:$H$2051,8,FALSE)</f>
        <v>www.broadcom.com</v>
      </c>
      <c r="C1492" s="158" t="s">
        <v>18677</v>
      </c>
      <c r="D1492" s="158" t="s">
        <v>21</v>
      </c>
      <c r="E1492" s="158" t="s">
        <v>18677</v>
      </c>
      <c r="F1492" s="101"/>
      <c r="G1492" s="159"/>
      <c r="H1492" s="161"/>
      <c r="I1492" s="161"/>
    </row>
    <row r="1493" ht="15.0" customHeight="1">
      <c r="A1493" s="101" t="s">
        <v>2357</v>
      </c>
      <c r="B1493" s="96" t="str">
        <f>VLOOKUP(A1493,company_data!$A$2:$H$2051,8,FALSE)</f>
        <v>www.broadcom.com</v>
      </c>
      <c r="C1493" s="158" t="s">
        <v>18678</v>
      </c>
      <c r="D1493" s="158" t="s">
        <v>10</v>
      </c>
      <c r="E1493" s="158" t="s">
        <v>18679</v>
      </c>
      <c r="F1493" s="101"/>
      <c r="G1493" s="159"/>
      <c r="H1493" s="161"/>
      <c r="I1493" s="161"/>
    </row>
    <row r="1494" ht="15.0" customHeight="1">
      <c r="A1494" s="101" t="s">
        <v>2357</v>
      </c>
      <c r="B1494" s="96" t="str">
        <f>VLOOKUP(A1494,company_data!$A$2:$H$2051,8,FALSE)</f>
        <v>www.broadcom.com</v>
      </c>
      <c r="C1494" s="158" t="s">
        <v>18680</v>
      </c>
      <c r="D1494" s="158" t="s">
        <v>10</v>
      </c>
      <c r="E1494" s="158" t="s">
        <v>16722</v>
      </c>
      <c r="F1494" s="101"/>
      <c r="G1494" s="159"/>
      <c r="H1494" s="161"/>
      <c r="I1494" s="161"/>
    </row>
    <row r="1495" ht="15.0" customHeight="1">
      <c r="A1495" s="101" t="s">
        <v>2357</v>
      </c>
      <c r="B1495" s="96" t="str">
        <f>VLOOKUP(A1495,company_data!$A$2:$H$2051,8,FALSE)</f>
        <v>www.broadcom.com</v>
      </c>
      <c r="C1495" s="158" t="s">
        <v>18681</v>
      </c>
      <c r="D1495" s="158" t="s">
        <v>9</v>
      </c>
      <c r="E1495" s="158" t="s">
        <v>18682</v>
      </c>
      <c r="F1495" s="101"/>
      <c r="G1495" s="159"/>
      <c r="H1495" s="161"/>
      <c r="I1495" s="161"/>
    </row>
    <row r="1496" ht="15.0" customHeight="1">
      <c r="A1496" s="101" t="s">
        <v>2357</v>
      </c>
      <c r="B1496" s="96" t="str">
        <f>VLOOKUP(A1496,company_data!$A$2:$H$2051,8,FALSE)</f>
        <v>www.broadcom.com</v>
      </c>
      <c r="C1496" s="158" t="s">
        <v>18683</v>
      </c>
      <c r="D1496" s="158" t="s">
        <v>6</v>
      </c>
      <c r="E1496" s="158" t="s">
        <v>18684</v>
      </c>
      <c r="F1496" s="101"/>
      <c r="G1496" s="159"/>
      <c r="H1496" s="161"/>
      <c r="I1496" s="161"/>
    </row>
    <row r="1497" ht="15.0" customHeight="1">
      <c r="A1497" s="101" t="s">
        <v>2357</v>
      </c>
      <c r="B1497" s="96" t="str">
        <f>VLOOKUP(A1497,company_data!$A$2:$H$2051,8,FALSE)</f>
        <v>www.broadcom.com</v>
      </c>
      <c r="C1497" s="158" t="s">
        <v>18685</v>
      </c>
      <c r="D1497" s="158" t="s">
        <v>9</v>
      </c>
      <c r="E1497" s="158" t="s">
        <v>18686</v>
      </c>
      <c r="F1497" s="101"/>
      <c r="G1497" s="159"/>
      <c r="H1497" s="161"/>
      <c r="I1497" s="161"/>
    </row>
    <row r="1498" ht="15.0" customHeight="1">
      <c r="A1498" s="101" t="s">
        <v>2357</v>
      </c>
      <c r="B1498" s="96" t="str">
        <f>VLOOKUP(A1498,company_data!$A$2:$H$2051,8,FALSE)</f>
        <v>www.broadcom.com</v>
      </c>
      <c r="C1498" s="158" t="s">
        <v>18687</v>
      </c>
      <c r="D1498" s="158" t="s">
        <v>8</v>
      </c>
      <c r="E1498" s="158" t="s">
        <v>16480</v>
      </c>
      <c r="F1498" s="101"/>
      <c r="G1498" s="159"/>
      <c r="H1498" s="161"/>
      <c r="I1498" s="161"/>
    </row>
    <row r="1499" ht="15.0" customHeight="1">
      <c r="A1499" s="101" t="s">
        <v>2357</v>
      </c>
      <c r="B1499" s="96" t="str">
        <f>VLOOKUP(A1499,company_data!$A$2:$H$2051,8,FALSE)</f>
        <v>www.broadcom.com</v>
      </c>
      <c r="C1499" s="158" t="s">
        <v>18688</v>
      </c>
      <c r="D1499" s="158" t="s">
        <v>10</v>
      </c>
      <c r="E1499" s="158" t="s">
        <v>18689</v>
      </c>
      <c r="F1499" s="101"/>
      <c r="G1499" s="159"/>
      <c r="H1499" s="161"/>
      <c r="I1499" s="161"/>
    </row>
    <row r="1500" ht="15.0" customHeight="1">
      <c r="A1500" s="101" t="s">
        <v>2675</v>
      </c>
      <c r="B1500" s="96" t="str">
        <f>VLOOKUP(A1500,company_data!$A$2:$H$2051,8,FALSE)</f>
        <v>https://www.bsigroup.com/</v>
      </c>
      <c r="C1500" s="158" t="s">
        <v>18690</v>
      </c>
      <c r="D1500" s="158" t="s">
        <v>5</v>
      </c>
      <c r="E1500" s="158" t="s">
        <v>18691</v>
      </c>
      <c r="F1500" s="101"/>
      <c r="G1500" s="159"/>
      <c r="H1500" s="161"/>
      <c r="I1500" s="161"/>
    </row>
    <row r="1501" ht="15.0" customHeight="1">
      <c r="A1501" s="101" t="s">
        <v>2675</v>
      </c>
      <c r="B1501" s="96" t="str">
        <f>VLOOKUP(A1501,company_data!$A$2:$H$2051,8,FALSE)</f>
        <v>https://www.bsigroup.com/</v>
      </c>
      <c r="C1501" s="158" t="s">
        <v>15883</v>
      </c>
      <c r="D1501" s="158" t="s">
        <v>5</v>
      </c>
      <c r="E1501" s="158" t="s">
        <v>18692</v>
      </c>
      <c r="F1501" s="101"/>
      <c r="G1501" s="159"/>
      <c r="H1501" s="161"/>
      <c r="I1501" s="161"/>
    </row>
    <row r="1502" ht="15.0" customHeight="1">
      <c r="A1502" s="101" t="s">
        <v>2675</v>
      </c>
      <c r="B1502" s="96" t="str">
        <f>VLOOKUP(A1502,company_data!$A$2:$H$2051,8,FALSE)</f>
        <v>https://www.bsigroup.com/</v>
      </c>
      <c r="C1502" s="158" t="s">
        <v>18693</v>
      </c>
      <c r="D1502" s="158" t="s">
        <v>5</v>
      </c>
      <c r="E1502" s="158" t="s">
        <v>15831</v>
      </c>
      <c r="F1502" s="101"/>
      <c r="G1502" s="159"/>
      <c r="H1502" s="161"/>
      <c r="I1502" s="161"/>
    </row>
    <row r="1503" ht="15.0" customHeight="1">
      <c r="A1503" s="101" t="s">
        <v>2675</v>
      </c>
      <c r="B1503" s="96" t="str">
        <f>VLOOKUP(A1503,company_data!$A$2:$H$2051,8,FALSE)</f>
        <v>https://www.bsigroup.com/</v>
      </c>
      <c r="C1503" s="158" t="s">
        <v>17132</v>
      </c>
      <c r="D1503" s="158" t="s">
        <v>5</v>
      </c>
      <c r="E1503" s="158" t="s">
        <v>18694</v>
      </c>
      <c r="F1503" s="101"/>
      <c r="G1503" s="159"/>
      <c r="H1503" s="161"/>
      <c r="I1503" s="161"/>
    </row>
    <row r="1504" ht="15.0" customHeight="1">
      <c r="A1504" s="101" t="s">
        <v>2675</v>
      </c>
      <c r="B1504" s="96" t="str">
        <f>VLOOKUP(A1504,company_data!$A$2:$H$2051,8,FALSE)</f>
        <v>https://www.bsigroup.com/</v>
      </c>
      <c r="C1504" s="158" t="s">
        <v>17786</v>
      </c>
      <c r="D1504" s="158" t="s">
        <v>22</v>
      </c>
      <c r="E1504" s="158" t="s">
        <v>18695</v>
      </c>
      <c r="F1504" s="97" t="s">
        <v>18696</v>
      </c>
      <c r="G1504" s="159"/>
      <c r="H1504" s="161" t="s">
        <v>18697</v>
      </c>
      <c r="I1504" s="161"/>
    </row>
    <row r="1505" ht="15.0" customHeight="1">
      <c r="A1505" s="101" t="s">
        <v>2675</v>
      </c>
      <c r="B1505" s="96" t="str">
        <f>VLOOKUP(A1505,company_data!$A$2:$H$2051,8,FALSE)</f>
        <v>https://www.bsigroup.com/</v>
      </c>
      <c r="C1505" s="158" t="s">
        <v>15859</v>
      </c>
      <c r="D1505" s="158" t="s">
        <v>5</v>
      </c>
      <c r="E1505" s="158" t="s">
        <v>18698</v>
      </c>
      <c r="F1505" s="101"/>
      <c r="G1505" s="159"/>
      <c r="H1505" s="161" t="s">
        <v>18699</v>
      </c>
      <c r="I1505" s="161"/>
    </row>
    <row r="1506" ht="15.0" customHeight="1">
      <c r="A1506" s="101" t="s">
        <v>2675</v>
      </c>
      <c r="B1506" s="96" t="str">
        <f>VLOOKUP(A1506,company_data!$A$2:$H$2051,8,FALSE)</f>
        <v>https://www.bsigroup.com/</v>
      </c>
      <c r="C1506" s="158" t="s">
        <v>18700</v>
      </c>
      <c r="D1506" s="158" t="s">
        <v>5</v>
      </c>
      <c r="E1506" s="158" t="s">
        <v>18701</v>
      </c>
      <c r="F1506" s="101"/>
      <c r="G1506" s="159"/>
      <c r="H1506" s="161"/>
      <c r="I1506" s="161"/>
    </row>
    <row r="1507" ht="15.0" customHeight="1">
      <c r="A1507" s="101" t="s">
        <v>2675</v>
      </c>
      <c r="B1507" s="96" t="str">
        <f>VLOOKUP(A1507,company_data!$A$2:$H$2051,8,FALSE)</f>
        <v>https://www.bsigroup.com/</v>
      </c>
      <c r="C1507" s="158" t="s">
        <v>18702</v>
      </c>
      <c r="D1507" s="158" t="s">
        <v>5</v>
      </c>
      <c r="E1507" s="158" t="s">
        <v>14</v>
      </c>
      <c r="F1507" s="101"/>
      <c r="G1507" s="159"/>
      <c r="H1507" s="161"/>
      <c r="I1507" s="161"/>
    </row>
    <row r="1508" ht="15.0" customHeight="1">
      <c r="A1508" s="101" t="s">
        <v>2675</v>
      </c>
      <c r="B1508" s="96" t="str">
        <f>VLOOKUP(A1508,company_data!$A$2:$H$2051,8,FALSE)</f>
        <v>https://www.bsigroup.com/</v>
      </c>
      <c r="C1508" s="158" t="s">
        <v>18703</v>
      </c>
      <c r="D1508" s="158" t="s">
        <v>5</v>
      </c>
      <c r="E1508" s="158" t="s">
        <v>14</v>
      </c>
      <c r="F1508" s="101"/>
      <c r="G1508" s="159"/>
      <c r="H1508" s="161"/>
      <c r="I1508" s="161"/>
    </row>
    <row r="1509" ht="15.0" customHeight="1">
      <c r="A1509" s="101" t="s">
        <v>2675</v>
      </c>
      <c r="B1509" s="96" t="str">
        <f>VLOOKUP(A1509,company_data!$A$2:$H$2051,8,FALSE)</f>
        <v>https://www.bsigroup.com/</v>
      </c>
      <c r="C1509" s="158" t="s">
        <v>18704</v>
      </c>
      <c r="D1509" s="158" t="s">
        <v>5</v>
      </c>
      <c r="E1509" s="158" t="s">
        <v>14</v>
      </c>
      <c r="F1509" s="101"/>
      <c r="G1509" s="159"/>
      <c r="H1509" s="161"/>
      <c r="I1509" s="161"/>
    </row>
    <row r="1510" ht="15.0" customHeight="1">
      <c r="A1510" s="101" t="s">
        <v>2675</v>
      </c>
      <c r="B1510" s="96" t="str">
        <f>VLOOKUP(A1510,company_data!$A$2:$H$2051,8,FALSE)</f>
        <v>https://www.bsigroup.com/</v>
      </c>
      <c r="C1510" s="158" t="s">
        <v>18705</v>
      </c>
      <c r="D1510" s="158" t="s">
        <v>5</v>
      </c>
      <c r="E1510" s="158" t="s">
        <v>14</v>
      </c>
      <c r="F1510" s="101"/>
      <c r="G1510" s="159"/>
      <c r="H1510" s="161"/>
      <c r="I1510" s="161"/>
    </row>
    <row r="1511" ht="15.0" customHeight="1">
      <c r="A1511" s="101" t="s">
        <v>2675</v>
      </c>
      <c r="B1511" s="96" t="str">
        <f>VLOOKUP(A1511,company_data!$A$2:$H$2051,8,FALSE)</f>
        <v>https://www.bsigroup.com/</v>
      </c>
      <c r="C1511" s="158" t="s">
        <v>18706</v>
      </c>
      <c r="D1511" s="158" t="s">
        <v>5</v>
      </c>
      <c r="E1511" s="158" t="s">
        <v>14</v>
      </c>
      <c r="F1511" s="101"/>
      <c r="G1511" s="159"/>
      <c r="H1511" s="161"/>
      <c r="I1511" s="161"/>
    </row>
    <row r="1512" ht="15.0" customHeight="1">
      <c r="A1512" s="101" t="s">
        <v>2675</v>
      </c>
      <c r="B1512" s="96" t="str">
        <f>VLOOKUP(A1512,company_data!$A$2:$H$2051,8,FALSE)</f>
        <v>https://www.bsigroup.com/</v>
      </c>
      <c r="C1512" s="158" t="s">
        <v>18707</v>
      </c>
      <c r="D1512" s="158" t="s">
        <v>5</v>
      </c>
      <c r="E1512" s="158" t="s">
        <v>14</v>
      </c>
      <c r="F1512" s="101"/>
      <c r="G1512" s="159"/>
      <c r="H1512" s="161"/>
      <c r="I1512" s="161"/>
    </row>
    <row r="1513" ht="15.0" customHeight="1">
      <c r="A1513" s="101" t="s">
        <v>2675</v>
      </c>
      <c r="B1513" s="96" t="str">
        <f>VLOOKUP(A1513,company_data!$A$2:$H$2051,8,FALSE)</f>
        <v>https://www.bsigroup.com/</v>
      </c>
      <c r="C1513" s="158" t="s">
        <v>18708</v>
      </c>
      <c r="D1513" s="158" t="s">
        <v>5</v>
      </c>
      <c r="E1513" s="158"/>
      <c r="F1513" s="101"/>
      <c r="G1513" s="159"/>
      <c r="H1513" s="161"/>
      <c r="I1513" s="161"/>
    </row>
    <row r="1514" ht="15.0" customHeight="1">
      <c r="A1514" s="101" t="s">
        <v>2675</v>
      </c>
      <c r="B1514" s="96" t="str">
        <f>VLOOKUP(A1514,company_data!$A$2:$H$2051,8,FALSE)</f>
        <v>https://www.bsigroup.com/</v>
      </c>
      <c r="C1514" s="158" t="s">
        <v>18709</v>
      </c>
      <c r="D1514" s="158" t="s">
        <v>5</v>
      </c>
      <c r="E1514" s="158" t="s">
        <v>15917</v>
      </c>
      <c r="F1514" s="101"/>
      <c r="G1514" s="159"/>
      <c r="H1514" s="161" t="s">
        <v>18710</v>
      </c>
      <c r="I1514" s="161"/>
    </row>
    <row r="1515" ht="15.0" customHeight="1">
      <c r="A1515" s="101" t="s">
        <v>2675</v>
      </c>
      <c r="B1515" s="96" t="str">
        <f>VLOOKUP(A1515,company_data!$A$2:$H$2051,8,FALSE)</f>
        <v>https://www.bsigroup.com/</v>
      </c>
      <c r="C1515" s="158" t="s">
        <v>18711</v>
      </c>
      <c r="D1515" s="158" t="s">
        <v>5</v>
      </c>
      <c r="E1515" s="157"/>
      <c r="F1515" s="101"/>
      <c r="G1515" s="159"/>
      <c r="H1515" s="161" t="s">
        <v>18712</v>
      </c>
      <c r="I1515" s="161"/>
    </row>
    <row r="1516" ht="15.0" customHeight="1">
      <c r="A1516" s="101" t="s">
        <v>2675</v>
      </c>
      <c r="B1516" s="96" t="str">
        <f>VLOOKUP(A1516,company_data!$A$2:$H$2051,8,FALSE)</f>
        <v>https://www.bsigroup.com/</v>
      </c>
      <c r="C1516" s="158" t="s">
        <v>18713</v>
      </c>
      <c r="D1516" s="158" t="s">
        <v>11</v>
      </c>
      <c r="E1516" s="158"/>
      <c r="F1516" s="101"/>
      <c r="G1516" s="159"/>
      <c r="H1516" s="161"/>
      <c r="I1516" s="161"/>
    </row>
    <row r="1517" ht="15.0" customHeight="1">
      <c r="A1517" s="101" t="s">
        <v>2687</v>
      </c>
      <c r="B1517" s="96" t="str">
        <f>VLOOKUP(A1517,company_data!$A$2:$H$2051,8,FALSE)</f>
        <v>https://bufferzonesecurity.com/</v>
      </c>
      <c r="C1517" s="158" t="s">
        <v>18714</v>
      </c>
      <c r="D1517" s="158" t="s">
        <v>9</v>
      </c>
      <c r="E1517" s="158" t="s">
        <v>18715</v>
      </c>
      <c r="F1517" s="101"/>
      <c r="G1517" s="159"/>
      <c r="H1517" s="161" t="s">
        <v>18716</v>
      </c>
      <c r="I1517" s="161"/>
    </row>
    <row r="1518" ht="15.0" customHeight="1">
      <c r="A1518" s="101" t="s">
        <v>2687</v>
      </c>
      <c r="B1518" s="96" t="str">
        <f>VLOOKUP(A1518,company_data!$A$2:$H$2051,8,FALSE)</f>
        <v>https://bufferzonesecurity.com/</v>
      </c>
      <c r="C1518" s="158" t="s">
        <v>18717</v>
      </c>
      <c r="D1518" s="158" t="s">
        <v>9</v>
      </c>
      <c r="E1518" s="158" t="s">
        <v>18718</v>
      </c>
      <c r="F1518" s="101"/>
      <c r="G1518" s="159"/>
      <c r="H1518" s="161" t="s">
        <v>18719</v>
      </c>
      <c r="I1518" s="161"/>
    </row>
    <row r="1519" ht="15.0" customHeight="1">
      <c r="A1519" s="101" t="s">
        <v>2693</v>
      </c>
      <c r="B1519" s="96" t="str">
        <f>VLOOKUP(A1519,company_data!$A$2:$H$2051,8,FALSE)</f>
        <v>https://www.bugcrowd.com/</v>
      </c>
      <c r="C1519" s="169" t="s">
        <v>18720</v>
      </c>
      <c r="D1519" s="158" t="s">
        <v>7</v>
      </c>
      <c r="E1519" s="158" t="s">
        <v>18720</v>
      </c>
      <c r="F1519" s="101"/>
      <c r="G1519" s="159"/>
      <c r="H1519" s="161" t="s">
        <v>18721</v>
      </c>
      <c r="I1519" s="161"/>
    </row>
    <row r="1520" ht="15.0" customHeight="1">
      <c r="A1520" s="101" t="s">
        <v>2693</v>
      </c>
      <c r="B1520" s="96" t="str">
        <f>VLOOKUP(A1520,company_data!$A$2:$H$2051,8,FALSE)</f>
        <v>https://www.bugcrowd.com/</v>
      </c>
      <c r="C1520" s="169" t="s">
        <v>18722</v>
      </c>
      <c r="D1520" s="158" t="s">
        <v>7</v>
      </c>
      <c r="E1520" s="157" t="s">
        <v>18723</v>
      </c>
      <c r="F1520" s="101"/>
      <c r="G1520" s="159"/>
      <c r="H1520" s="161" t="s">
        <v>18724</v>
      </c>
      <c r="I1520" s="161"/>
    </row>
    <row r="1521" ht="15.0" customHeight="1">
      <c r="A1521" s="101" t="s">
        <v>2693</v>
      </c>
      <c r="B1521" s="96" t="str">
        <f>VLOOKUP(A1521,company_data!$A$2:$H$2051,8,FALSE)</f>
        <v>https://www.bugcrowd.com/</v>
      </c>
      <c r="C1521" s="169" t="s">
        <v>18725</v>
      </c>
      <c r="D1521" s="158" t="s">
        <v>7</v>
      </c>
      <c r="E1521" s="157" t="s">
        <v>18723</v>
      </c>
      <c r="F1521" s="101"/>
      <c r="G1521" s="159"/>
      <c r="H1521" s="161" t="s">
        <v>18726</v>
      </c>
      <c r="I1521" s="161"/>
    </row>
    <row r="1522" ht="15.0" customHeight="1">
      <c r="A1522" s="101" t="s">
        <v>2693</v>
      </c>
      <c r="B1522" s="96" t="str">
        <f>VLOOKUP(A1522,company_data!$A$2:$H$2051,8,FALSE)</f>
        <v>https://www.bugcrowd.com/</v>
      </c>
      <c r="C1522" s="169" t="s">
        <v>15850</v>
      </c>
      <c r="D1522" s="157" t="s">
        <v>5</v>
      </c>
      <c r="E1522" s="157" t="s">
        <v>15850</v>
      </c>
      <c r="F1522" s="101"/>
      <c r="G1522" s="159"/>
      <c r="H1522" s="161" t="s">
        <v>18727</v>
      </c>
      <c r="I1522" s="161"/>
    </row>
    <row r="1523" ht="15.0" customHeight="1">
      <c r="A1523" s="101" t="s">
        <v>2693</v>
      </c>
      <c r="B1523" s="96" t="str">
        <f>VLOOKUP(A1523,company_data!$A$2:$H$2051,8,FALSE)</f>
        <v>https://www.bugcrowd.com/</v>
      </c>
      <c r="C1523" s="169" t="s">
        <v>18728</v>
      </c>
      <c r="D1523" s="158" t="s">
        <v>7</v>
      </c>
      <c r="E1523" s="158" t="s">
        <v>18729</v>
      </c>
      <c r="F1523" s="97" t="s">
        <v>18730</v>
      </c>
      <c r="G1523" s="159"/>
      <c r="H1523" s="161" t="s">
        <v>18731</v>
      </c>
      <c r="I1523" s="161"/>
    </row>
    <row r="1524" ht="15.0" customHeight="1">
      <c r="A1524" s="101" t="s">
        <v>2703</v>
      </c>
      <c r="B1524" s="96" t="str">
        <f>VLOOKUP(A1524,company_data!$A$2:$H$2051,8,FALSE)</f>
        <v>https://www.bugsec.com</v>
      </c>
      <c r="C1524" s="157" t="s">
        <v>18732</v>
      </c>
      <c r="D1524" s="158" t="s">
        <v>5</v>
      </c>
      <c r="E1524" s="158" t="s">
        <v>15831</v>
      </c>
      <c r="F1524" s="101"/>
      <c r="G1524" s="159"/>
      <c r="H1524" s="161" t="s">
        <v>18733</v>
      </c>
      <c r="I1524" s="161"/>
    </row>
    <row r="1525" ht="15.0" customHeight="1">
      <c r="A1525" s="101" t="s">
        <v>2703</v>
      </c>
      <c r="B1525" s="96" t="str">
        <f>VLOOKUP(A1525,company_data!$A$2:$H$2051,8,FALSE)</f>
        <v>https://www.bugsec.com</v>
      </c>
      <c r="C1525" s="157" t="s">
        <v>18734</v>
      </c>
      <c r="D1525" s="158" t="s">
        <v>7</v>
      </c>
      <c r="E1525" s="158" t="s">
        <v>16341</v>
      </c>
      <c r="F1525" s="101"/>
      <c r="G1525" s="159"/>
      <c r="H1525" s="161" t="s">
        <v>18735</v>
      </c>
      <c r="I1525" s="161"/>
    </row>
    <row r="1526" ht="15.0" customHeight="1">
      <c r="A1526" s="101" t="s">
        <v>2703</v>
      </c>
      <c r="B1526" s="96" t="str">
        <f>VLOOKUP(A1526,company_data!$A$2:$H$2051,8,FALSE)</f>
        <v>https://www.bugsec.com</v>
      </c>
      <c r="C1526" s="157" t="s">
        <v>18736</v>
      </c>
      <c r="D1526" s="158" t="s">
        <v>7</v>
      </c>
      <c r="E1526" s="158" t="s">
        <v>44</v>
      </c>
      <c r="F1526" s="101"/>
      <c r="G1526" s="159"/>
      <c r="H1526" s="161" t="s">
        <v>18737</v>
      </c>
      <c r="I1526" s="161"/>
    </row>
    <row r="1527" ht="15.0" customHeight="1">
      <c r="A1527" s="101" t="s">
        <v>2713</v>
      </c>
      <c r="B1527" s="96" t="str">
        <f>VLOOKUP(A1527,company_data!$A$2:$H$2051,8,FALSE)</f>
        <v>https://www.bullguard.com/</v>
      </c>
      <c r="C1527" s="157" t="s">
        <v>18738</v>
      </c>
      <c r="D1527" s="157" t="s">
        <v>9</v>
      </c>
      <c r="E1527" s="157" t="s">
        <v>16110</v>
      </c>
      <c r="F1527" s="101" t="s">
        <v>16111</v>
      </c>
      <c r="G1527" s="159"/>
      <c r="H1527" s="161" t="s">
        <v>18739</v>
      </c>
      <c r="I1527" s="161"/>
    </row>
    <row r="1528" ht="15.0" customHeight="1">
      <c r="A1528" s="101" t="s">
        <v>2713</v>
      </c>
      <c r="B1528" s="96" t="str">
        <f>VLOOKUP(A1528,company_data!$A$2:$H$2051,8,FALSE)</f>
        <v>https://www.bullguard.com/</v>
      </c>
      <c r="C1528" s="157" t="s">
        <v>18740</v>
      </c>
      <c r="D1528" s="157" t="s">
        <v>9</v>
      </c>
      <c r="E1528" s="157" t="s">
        <v>16110</v>
      </c>
      <c r="F1528" s="101" t="s">
        <v>16111</v>
      </c>
      <c r="G1528" s="159"/>
      <c r="H1528" s="161" t="s">
        <v>18741</v>
      </c>
      <c r="I1528" s="161"/>
    </row>
    <row r="1529" ht="15.0" customHeight="1">
      <c r="A1529" s="101" t="s">
        <v>2713</v>
      </c>
      <c r="B1529" s="96" t="str">
        <f>VLOOKUP(A1529,company_data!$A$2:$H$2051,8,FALSE)</f>
        <v>https://www.bullguard.com/</v>
      </c>
      <c r="C1529" s="157" t="s">
        <v>18742</v>
      </c>
      <c r="D1529" s="157" t="s">
        <v>9</v>
      </c>
      <c r="E1529" s="157" t="s">
        <v>16110</v>
      </c>
      <c r="F1529" s="101" t="s">
        <v>16111</v>
      </c>
      <c r="G1529" s="159"/>
      <c r="H1529" s="161" t="s">
        <v>18743</v>
      </c>
      <c r="I1529" s="161"/>
    </row>
    <row r="1530" ht="15.0" customHeight="1">
      <c r="A1530" s="101" t="s">
        <v>2713</v>
      </c>
      <c r="B1530" s="96" t="str">
        <f>VLOOKUP(A1530,company_data!$A$2:$H$2051,8,FALSE)</f>
        <v>https://www.bullguard.com/</v>
      </c>
      <c r="C1530" s="157" t="s">
        <v>18744</v>
      </c>
      <c r="D1530" s="157" t="s">
        <v>9</v>
      </c>
      <c r="E1530" s="157" t="s">
        <v>16110</v>
      </c>
      <c r="F1530" s="101" t="s">
        <v>16111</v>
      </c>
      <c r="G1530" s="159"/>
      <c r="H1530" s="161" t="s">
        <v>18745</v>
      </c>
      <c r="I1530" s="161"/>
    </row>
    <row r="1531" ht="15.0" customHeight="1">
      <c r="A1531" s="101" t="s">
        <v>2713</v>
      </c>
      <c r="B1531" s="96" t="str">
        <f>VLOOKUP(A1531,company_data!$A$2:$H$2051,8,FALSE)</f>
        <v>https://www.bullguard.com/</v>
      </c>
      <c r="C1531" s="157" t="s">
        <v>18746</v>
      </c>
      <c r="D1531" s="157" t="s">
        <v>9</v>
      </c>
      <c r="E1531" s="157" t="s">
        <v>16772</v>
      </c>
      <c r="F1531" s="101"/>
      <c r="G1531" s="159"/>
      <c r="H1531" s="161" t="s">
        <v>18747</v>
      </c>
      <c r="I1531" s="161"/>
    </row>
    <row r="1532" ht="15.0" customHeight="1">
      <c r="A1532" s="101" t="s">
        <v>2721</v>
      </c>
      <c r="B1532" s="96" t="str">
        <f>VLOOKUP(A1532,company_data!$A$2:$H$2051,8,FALSE)</f>
        <v>https://www.buydrm.com/</v>
      </c>
      <c r="C1532" s="157" t="s">
        <v>18748</v>
      </c>
      <c r="D1532" s="158" t="s">
        <v>12</v>
      </c>
      <c r="E1532" s="158" t="s">
        <v>18749</v>
      </c>
      <c r="F1532" s="101"/>
      <c r="G1532" s="159"/>
      <c r="H1532" s="161" t="s">
        <v>18750</v>
      </c>
      <c r="I1532" s="161"/>
    </row>
    <row r="1533" ht="15.0" customHeight="1">
      <c r="A1533" s="101" t="s">
        <v>2721</v>
      </c>
      <c r="B1533" s="96" t="str">
        <f>VLOOKUP(A1533,company_data!$A$2:$H$2051,8,FALSE)</f>
        <v>https://www.buydrm.com/</v>
      </c>
      <c r="C1533" s="157" t="s">
        <v>18751</v>
      </c>
      <c r="D1533" s="158" t="s">
        <v>12</v>
      </c>
      <c r="E1533" s="158" t="s">
        <v>18752</v>
      </c>
      <c r="F1533" s="101"/>
      <c r="G1533" s="159"/>
      <c r="H1533" s="161" t="s">
        <v>18753</v>
      </c>
      <c r="I1533" s="161"/>
    </row>
    <row r="1534" ht="15.0" customHeight="1">
      <c r="A1534" s="101" t="s">
        <v>2721</v>
      </c>
      <c r="B1534" s="96" t="str">
        <f>VLOOKUP(A1534,company_data!$A$2:$H$2051,8,FALSE)</f>
        <v>https://www.buydrm.com/</v>
      </c>
      <c r="C1534" s="157" t="s">
        <v>18754</v>
      </c>
      <c r="D1534" s="158" t="s">
        <v>12</v>
      </c>
      <c r="E1534" s="158" t="s">
        <v>18755</v>
      </c>
      <c r="F1534" s="101"/>
      <c r="G1534" s="159"/>
      <c r="H1534" s="161" t="s">
        <v>18756</v>
      </c>
      <c r="I1534" s="161"/>
    </row>
    <row r="1535" ht="15.0" customHeight="1">
      <c r="A1535" s="101" t="s">
        <v>2721</v>
      </c>
      <c r="B1535" s="96" t="str">
        <f>VLOOKUP(A1535,company_data!$A$2:$H$2051,8,FALSE)</f>
        <v>https://www.buydrm.com/</v>
      </c>
      <c r="C1535" s="157" t="s">
        <v>18757</v>
      </c>
      <c r="D1535" s="158" t="s">
        <v>12</v>
      </c>
      <c r="E1535" s="158" t="s">
        <v>18758</v>
      </c>
      <c r="F1535" s="101"/>
      <c r="G1535" s="159"/>
      <c r="H1535" s="161" t="s">
        <v>18759</v>
      </c>
      <c r="I1535" s="161"/>
    </row>
    <row r="1536" ht="15.0" customHeight="1">
      <c r="A1536" s="101" t="s">
        <v>2721</v>
      </c>
      <c r="B1536" s="96" t="str">
        <f>VLOOKUP(A1536,company_data!$A$2:$H$2051,8,FALSE)</f>
        <v>https://www.buydrm.com/</v>
      </c>
      <c r="C1536" s="157" t="s">
        <v>18760</v>
      </c>
      <c r="D1536" s="158" t="s">
        <v>12</v>
      </c>
      <c r="E1536" s="158" t="s">
        <v>18761</v>
      </c>
      <c r="F1536" s="101"/>
      <c r="G1536" s="159"/>
      <c r="H1536" s="161" t="s">
        <v>18762</v>
      </c>
      <c r="I1536" s="161"/>
    </row>
    <row r="1537" ht="15.0" customHeight="1">
      <c r="A1537" s="101" t="s">
        <v>2721</v>
      </c>
      <c r="B1537" s="96" t="str">
        <f>VLOOKUP(A1537,company_data!$A$2:$H$2051,8,FALSE)</f>
        <v>https://www.buydrm.com/</v>
      </c>
      <c r="C1537" s="157" t="s">
        <v>18763</v>
      </c>
      <c r="D1537" s="158" t="s">
        <v>12</v>
      </c>
      <c r="E1537" s="157"/>
      <c r="F1537" s="101"/>
      <c r="G1537" s="159"/>
      <c r="H1537" s="161" t="s">
        <v>18764</v>
      </c>
      <c r="I1537" s="161"/>
    </row>
    <row r="1538" ht="15.0" customHeight="1">
      <c r="A1538" s="101" t="s">
        <v>2727</v>
      </c>
      <c r="B1538" s="96" t="str">
        <f>VLOOKUP(A1538,company_data!$A$2:$H$2051,8,FALSE)</f>
        <v>https://byos.io/</v>
      </c>
      <c r="C1538" s="157" t="s">
        <v>18765</v>
      </c>
      <c r="D1538" s="158" t="s">
        <v>9</v>
      </c>
      <c r="E1538" s="158" t="s">
        <v>16090</v>
      </c>
      <c r="F1538" s="101"/>
      <c r="G1538" s="159"/>
      <c r="H1538" s="161" t="s">
        <v>18766</v>
      </c>
      <c r="I1538" s="161"/>
    </row>
    <row r="1539" ht="15.0" customHeight="1">
      <c r="A1539" s="101" t="s">
        <v>2747</v>
      </c>
      <c r="B1539" s="96" t="str">
        <f>VLOOKUP(A1539,company_data!$A$2:$H$2051,8,FALSE)</f>
        <v>https://www.c2sec.com/</v>
      </c>
      <c r="C1539" s="157" t="s">
        <v>18767</v>
      </c>
      <c r="D1539" s="158" t="s">
        <v>42</v>
      </c>
      <c r="E1539" s="158"/>
      <c r="F1539" s="101"/>
      <c r="G1539" s="159"/>
      <c r="H1539" s="161" t="s">
        <v>18768</v>
      </c>
      <c r="I1539" s="161"/>
    </row>
    <row r="1540" ht="15.0" customHeight="1">
      <c r="A1540" s="101" t="s">
        <v>2753</v>
      </c>
      <c r="B1540" s="96" t="str">
        <f>VLOOKUP(A1540,company_data!$A$2:$H$2051,8,FALSE)</f>
        <v>https://www.c3ia.co.uk/</v>
      </c>
      <c r="C1540" s="157" t="s">
        <v>18769</v>
      </c>
      <c r="D1540" s="157" t="s">
        <v>5</v>
      </c>
      <c r="E1540" s="158" t="s">
        <v>17842</v>
      </c>
      <c r="F1540" s="101"/>
      <c r="G1540" s="159"/>
      <c r="H1540" s="161" t="s">
        <v>18770</v>
      </c>
      <c r="I1540" s="161"/>
    </row>
    <row r="1541" ht="15.0" customHeight="1">
      <c r="A1541" s="101" t="s">
        <v>2753</v>
      </c>
      <c r="B1541" s="96" t="str">
        <f>VLOOKUP(A1541,company_data!$A$2:$H$2051,8,FALSE)</f>
        <v>https://www.c3ia.co.uk/</v>
      </c>
      <c r="C1541" s="157" t="s">
        <v>18771</v>
      </c>
      <c r="D1541" s="157" t="s">
        <v>5</v>
      </c>
      <c r="E1541" s="158" t="s">
        <v>14</v>
      </c>
      <c r="F1541" s="101"/>
      <c r="G1541" s="159"/>
      <c r="H1541" s="161" t="s">
        <v>18772</v>
      </c>
      <c r="I1541" s="161"/>
    </row>
    <row r="1542" ht="15.0" customHeight="1">
      <c r="A1542" s="101" t="s">
        <v>2753</v>
      </c>
      <c r="B1542" s="96" t="str">
        <f>VLOOKUP(A1542,company_data!$A$2:$H$2051,8,FALSE)</f>
        <v>https://www.c3ia.co.uk/</v>
      </c>
      <c r="C1542" s="157" t="s">
        <v>18773</v>
      </c>
      <c r="D1542" s="157" t="s">
        <v>5</v>
      </c>
      <c r="E1542" s="158" t="s">
        <v>18774</v>
      </c>
      <c r="F1542" s="101"/>
      <c r="G1542" s="159"/>
      <c r="H1542" s="161" t="s">
        <v>18775</v>
      </c>
      <c r="I1542" s="161"/>
    </row>
    <row r="1543" ht="15.0" customHeight="1">
      <c r="A1543" s="101" t="s">
        <v>2753</v>
      </c>
      <c r="B1543" s="96" t="str">
        <f>VLOOKUP(A1543,company_data!$A$2:$H$2051,8,FALSE)</f>
        <v>https://www.c3ia.co.uk/</v>
      </c>
      <c r="C1543" s="158" t="s">
        <v>18776</v>
      </c>
      <c r="D1543" s="157" t="s">
        <v>5</v>
      </c>
      <c r="E1543" s="158" t="s">
        <v>18777</v>
      </c>
      <c r="F1543" s="101"/>
      <c r="G1543" s="159"/>
      <c r="H1543" s="161" t="s">
        <v>18778</v>
      </c>
      <c r="I1543" s="161"/>
    </row>
    <row r="1544" ht="15.0" customHeight="1">
      <c r="A1544" s="101" t="s">
        <v>2753</v>
      </c>
      <c r="B1544" s="96" t="str">
        <f>VLOOKUP(A1544,company_data!$A$2:$H$2051,8,FALSE)</f>
        <v>https://www.c3ia.co.uk/</v>
      </c>
      <c r="C1544" s="157" t="s">
        <v>18779</v>
      </c>
      <c r="D1544" s="157" t="s">
        <v>5</v>
      </c>
      <c r="E1544" s="157" t="s">
        <v>15897</v>
      </c>
      <c r="F1544" s="101"/>
      <c r="G1544" s="159"/>
      <c r="H1544" s="161" t="s">
        <v>18780</v>
      </c>
      <c r="I1544" s="161"/>
    </row>
    <row r="1545" ht="15.0" customHeight="1">
      <c r="A1545" s="101" t="s">
        <v>2753</v>
      </c>
      <c r="B1545" s="96" t="str">
        <f>VLOOKUP(A1545,company_data!$A$2:$H$2051,8,FALSE)</f>
        <v>https://www.c3ia.co.uk/</v>
      </c>
      <c r="C1545" s="157" t="s">
        <v>18781</v>
      </c>
      <c r="D1545" s="157" t="s">
        <v>11</v>
      </c>
      <c r="E1545" s="158" t="s">
        <v>17708</v>
      </c>
      <c r="F1545" s="101"/>
      <c r="G1545" s="159"/>
      <c r="H1545" s="161" t="s">
        <v>18782</v>
      </c>
      <c r="I1545" s="161"/>
    </row>
    <row r="1546" ht="15.0" customHeight="1">
      <c r="A1546" s="101" t="s">
        <v>2753</v>
      </c>
      <c r="B1546" s="96" t="str">
        <f>VLOOKUP(A1546,company_data!$A$2:$H$2051,8,FALSE)</f>
        <v>https://www.c3ia.co.uk/</v>
      </c>
      <c r="C1546" s="157" t="s">
        <v>18783</v>
      </c>
      <c r="D1546" s="157" t="s">
        <v>5</v>
      </c>
      <c r="E1546" s="158" t="s">
        <v>18784</v>
      </c>
      <c r="F1546" s="101"/>
      <c r="G1546" s="159"/>
      <c r="H1546" s="161" t="s">
        <v>18785</v>
      </c>
      <c r="I1546" s="161"/>
    </row>
    <row r="1547" ht="15.0" customHeight="1">
      <c r="A1547" s="101" t="s">
        <v>2606</v>
      </c>
      <c r="B1547" s="96" t="str">
        <f>VLOOKUP(A1547,company_data!$A$2:$H$2051,8,FALSE)</f>
        <v>https://www.caci.com/</v>
      </c>
      <c r="C1547" s="157" t="s">
        <v>18786</v>
      </c>
      <c r="D1547" s="158" t="s">
        <v>5</v>
      </c>
      <c r="E1547" s="158" t="s">
        <v>18787</v>
      </c>
      <c r="F1547" s="101"/>
      <c r="G1547" s="159"/>
      <c r="H1547" s="161" t="s">
        <v>18788</v>
      </c>
      <c r="I1547" s="161"/>
    </row>
    <row r="1548" ht="15.0" customHeight="1">
      <c r="A1548" s="101" t="s">
        <v>2762</v>
      </c>
      <c r="B1548" s="96" t="str">
        <f>VLOOKUP(A1548,company_data!$A$2:$H$2051,8,FALSE)</f>
        <v>https://cadmusgroup.com/</v>
      </c>
      <c r="C1548" s="158" t="s">
        <v>17842</v>
      </c>
      <c r="D1548" s="180" t="s">
        <v>5</v>
      </c>
      <c r="E1548" s="158" t="s">
        <v>17842</v>
      </c>
      <c r="F1548" s="101"/>
      <c r="G1548" s="159"/>
      <c r="H1548" s="161"/>
      <c r="I1548" s="161"/>
    </row>
    <row r="1549" ht="15.0" customHeight="1">
      <c r="A1549" s="101" t="s">
        <v>2762</v>
      </c>
      <c r="B1549" s="96" t="str">
        <f>VLOOKUP(A1549,company_data!$A$2:$H$2051,8,FALSE)</f>
        <v>https://cadmusgroup.com/</v>
      </c>
      <c r="C1549" s="158" t="s">
        <v>18789</v>
      </c>
      <c r="D1549" s="180" t="s">
        <v>5</v>
      </c>
      <c r="E1549" s="158" t="s">
        <v>18790</v>
      </c>
      <c r="F1549" s="101"/>
      <c r="G1549" s="159"/>
      <c r="H1549" s="161"/>
      <c r="I1549" s="161"/>
    </row>
    <row r="1550" ht="15.0" customHeight="1">
      <c r="A1550" s="101" t="s">
        <v>2762</v>
      </c>
      <c r="B1550" s="96" t="str">
        <f>VLOOKUP(A1550,company_data!$A$2:$H$2051,8,FALSE)</f>
        <v>https://cadmusgroup.com/</v>
      </c>
      <c r="C1550" s="158" t="s">
        <v>18791</v>
      </c>
      <c r="D1550" s="180" t="s">
        <v>5</v>
      </c>
      <c r="E1550" s="158" t="s">
        <v>18791</v>
      </c>
      <c r="F1550" s="101"/>
      <c r="G1550" s="159"/>
      <c r="H1550" s="161"/>
      <c r="I1550" s="161"/>
    </row>
    <row r="1551" ht="15.0" customHeight="1">
      <c r="A1551" s="101" t="s">
        <v>2762</v>
      </c>
      <c r="B1551" s="96" t="str">
        <f>VLOOKUP(A1551,company_data!$A$2:$H$2051,8,FALSE)</f>
        <v>https://cadmusgroup.com/</v>
      </c>
      <c r="C1551" s="158" t="s">
        <v>15850</v>
      </c>
      <c r="D1551" s="158" t="s">
        <v>5</v>
      </c>
      <c r="E1551" s="158" t="s">
        <v>15850</v>
      </c>
      <c r="F1551" s="101"/>
      <c r="G1551" s="159"/>
      <c r="H1551" s="161"/>
      <c r="I1551" s="161"/>
    </row>
    <row r="1552" ht="15.0" customHeight="1">
      <c r="A1552" s="101" t="s">
        <v>2762</v>
      </c>
      <c r="B1552" s="96" t="str">
        <f>VLOOKUP(A1552,company_data!$A$2:$H$2051,8,FALSE)</f>
        <v>https://cadmusgroup.com/</v>
      </c>
      <c r="C1552" s="158" t="s">
        <v>18792</v>
      </c>
      <c r="D1552" s="180" t="s">
        <v>5</v>
      </c>
      <c r="E1552" s="158" t="s">
        <v>18793</v>
      </c>
      <c r="F1552" s="101"/>
      <c r="G1552" s="159"/>
      <c r="H1552" s="161"/>
      <c r="I1552" s="161"/>
    </row>
    <row r="1553" ht="15.0" customHeight="1">
      <c r="A1553" s="101" t="s">
        <v>2762</v>
      </c>
      <c r="B1553" s="96" t="str">
        <f>VLOOKUP(A1553,company_data!$A$2:$H$2051,8,FALSE)</f>
        <v>https://cadmusgroup.com/</v>
      </c>
      <c r="C1553" s="158" t="s">
        <v>11</v>
      </c>
      <c r="D1553" s="180" t="s">
        <v>5</v>
      </c>
      <c r="E1553" s="158" t="s">
        <v>18794</v>
      </c>
      <c r="F1553" s="101"/>
      <c r="G1553" s="159"/>
      <c r="H1553" s="161"/>
      <c r="I1553" s="161"/>
    </row>
    <row r="1554" ht="15.0" customHeight="1">
      <c r="A1554" s="101" t="s">
        <v>2762</v>
      </c>
      <c r="B1554" s="96" t="str">
        <f>VLOOKUP(A1554,company_data!$A$2:$H$2051,8,FALSE)</f>
        <v>https://cadmusgroup.com/</v>
      </c>
      <c r="C1554" s="158" t="s">
        <v>18795</v>
      </c>
      <c r="D1554" s="158" t="s">
        <v>5</v>
      </c>
      <c r="E1554" s="158" t="s">
        <v>18796</v>
      </c>
      <c r="F1554" s="101"/>
      <c r="G1554" s="159"/>
      <c r="H1554" s="161"/>
      <c r="I1554" s="161"/>
    </row>
    <row r="1555" ht="15.0" customHeight="1">
      <c r="A1555" s="101" t="s">
        <v>2762</v>
      </c>
      <c r="B1555" s="96" t="str">
        <f>VLOOKUP(A1555,company_data!$A$2:$H$2051,8,FALSE)</f>
        <v>https://cadmusgroup.com/</v>
      </c>
      <c r="C1555" s="158" t="s">
        <v>15912</v>
      </c>
      <c r="D1555" s="180" t="s">
        <v>5</v>
      </c>
      <c r="E1555" s="158" t="s">
        <v>15912</v>
      </c>
      <c r="F1555" s="101"/>
      <c r="G1555" s="159"/>
      <c r="H1555" s="161"/>
      <c r="I1555" s="161"/>
    </row>
    <row r="1556" ht="15.0" customHeight="1">
      <c r="A1556" s="101" t="s">
        <v>2773</v>
      </c>
      <c r="B1556" s="96" t="str">
        <f>VLOOKUP(A1556,company_data!$A$2:$H$2051,8,FALSE)</f>
        <v>https://calibersecurity.com/</v>
      </c>
      <c r="C1556" s="158" t="s">
        <v>18797</v>
      </c>
      <c r="D1556" s="158" t="s">
        <v>5</v>
      </c>
      <c r="E1556" s="158" t="s">
        <v>18692</v>
      </c>
      <c r="F1556" s="101"/>
      <c r="G1556" s="159"/>
      <c r="H1556" s="161"/>
      <c r="I1556" s="161"/>
    </row>
    <row r="1557" ht="15.0" customHeight="1">
      <c r="A1557" s="101" t="s">
        <v>2773</v>
      </c>
      <c r="B1557" s="96" t="str">
        <f>VLOOKUP(A1557,company_data!$A$2:$H$2051,8,FALSE)</f>
        <v>https://calibersecurity.com/</v>
      </c>
      <c r="C1557" s="158" t="s">
        <v>18798</v>
      </c>
      <c r="D1557" s="157" t="s">
        <v>5</v>
      </c>
      <c r="E1557" s="158" t="s">
        <v>18799</v>
      </c>
      <c r="F1557" s="101"/>
      <c r="G1557" s="159"/>
      <c r="H1557" s="161" t="s">
        <v>18800</v>
      </c>
      <c r="I1557" s="161"/>
    </row>
    <row r="1558" ht="15.0" customHeight="1">
      <c r="A1558" s="101" t="s">
        <v>2773</v>
      </c>
      <c r="B1558" s="96" t="str">
        <f>VLOOKUP(A1558,company_data!$A$2:$H$2051,8,FALSE)</f>
        <v>https://calibersecurity.com/</v>
      </c>
      <c r="C1558" s="158" t="s">
        <v>18432</v>
      </c>
      <c r="D1558" s="158" t="s">
        <v>5</v>
      </c>
      <c r="E1558" s="158" t="s">
        <v>18801</v>
      </c>
      <c r="F1558" s="101"/>
      <c r="G1558" s="159"/>
      <c r="H1558" s="161"/>
      <c r="I1558" s="161"/>
    </row>
    <row r="1559" ht="15.0" customHeight="1">
      <c r="A1559" s="101" t="s">
        <v>2773</v>
      </c>
      <c r="B1559" s="96" t="str">
        <f>VLOOKUP(A1559,company_data!$A$2:$H$2051,8,FALSE)</f>
        <v>https://calibersecurity.com/</v>
      </c>
      <c r="C1559" s="158" t="s">
        <v>18802</v>
      </c>
      <c r="D1559" s="157" t="s">
        <v>5</v>
      </c>
      <c r="E1559" s="158" t="s">
        <v>15831</v>
      </c>
      <c r="F1559" s="101"/>
      <c r="G1559" s="159"/>
      <c r="H1559" s="161" t="s">
        <v>18803</v>
      </c>
      <c r="I1559" s="161"/>
    </row>
    <row r="1560" ht="15.0" customHeight="1">
      <c r="A1560" s="101" t="s">
        <v>2773</v>
      </c>
      <c r="B1560" s="96" t="str">
        <f>VLOOKUP(A1560,company_data!$A$2:$H$2051,8,FALSE)</f>
        <v>https://calibersecurity.com/</v>
      </c>
      <c r="C1560" s="158" t="s">
        <v>18644</v>
      </c>
      <c r="D1560" s="158" t="s">
        <v>5</v>
      </c>
      <c r="E1560" s="158" t="s">
        <v>15831</v>
      </c>
      <c r="F1560" s="101"/>
      <c r="G1560" s="159"/>
      <c r="H1560" s="161"/>
      <c r="I1560" s="161"/>
    </row>
    <row r="1561" ht="15.0" customHeight="1">
      <c r="A1561" s="101" t="s">
        <v>2773</v>
      </c>
      <c r="B1561" s="96" t="str">
        <f>VLOOKUP(A1561,company_data!$A$2:$H$2051,8,FALSE)</f>
        <v>https://calibersecurity.com/</v>
      </c>
      <c r="C1561" s="158" t="s">
        <v>18804</v>
      </c>
      <c r="D1561" s="158" t="s">
        <v>5</v>
      </c>
      <c r="E1561" s="158" t="s">
        <v>18804</v>
      </c>
      <c r="F1561" s="101"/>
      <c r="G1561" s="159"/>
      <c r="H1561" s="161"/>
      <c r="I1561" s="161"/>
    </row>
    <row r="1562" ht="15.0" customHeight="1">
      <c r="A1562" s="101" t="s">
        <v>2773</v>
      </c>
      <c r="B1562" s="96" t="str">
        <f>VLOOKUP(A1562,company_data!$A$2:$H$2051,8,FALSE)</f>
        <v>https://calibersecurity.com/</v>
      </c>
      <c r="C1562" s="158" t="s">
        <v>18805</v>
      </c>
      <c r="D1562" s="157" t="s">
        <v>5</v>
      </c>
      <c r="E1562" s="158" t="s">
        <v>18806</v>
      </c>
      <c r="F1562" s="97" t="s">
        <v>18807</v>
      </c>
      <c r="G1562" s="159"/>
      <c r="H1562" s="161" t="s">
        <v>18808</v>
      </c>
      <c r="I1562" s="161"/>
    </row>
    <row r="1563" ht="15.0" customHeight="1">
      <c r="A1563" s="101" t="s">
        <v>2773</v>
      </c>
      <c r="B1563" s="96" t="str">
        <f>VLOOKUP(A1563,company_data!$A$2:$H$2051,8,FALSE)</f>
        <v>https://calibersecurity.com/</v>
      </c>
      <c r="C1563" s="158" t="s">
        <v>15882</v>
      </c>
      <c r="D1563" s="158" t="s">
        <v>5</v>
      </c>
      <c r="E1563" s="158" t="s">
        <v>18809</v>
      </c>
      <c r="F1563" s="101"/>
      <c r="G1563" s="159"/>
      <c r="H1563" s="161"/>
      <c r="I1563" s="161"/>
    </row>
    <row r="1564" ht="15.0" customHeight="1">
      <c r="A1564" s="101" t="s">
        <v>2773</v>
      </c>
      <c r="B1564" s="96" t="str">
        <f>VLOOKUP(A1564,company_data!$A$2:$H$2051,8,FALSE)</f>
        <v>https://calibersecurity.com/</v>
      </c>
      <c r="C1564" s="158" t="s">
        <v>18810</v>
      </c>
      <c r="D1564" s="158" t="s">
        <v>5</v>
      </c>
      <c r="E1564" s="158" t="s">
        <v>59</v>
      </c>
      <c r="F1564" s="101"/>
      <c r="G1564" s="159"/>
      <c r="H1564" s="161"/>
      <c r="I1564" s="161"/>
    </row>
    <row r="1565" ht="15.0" customHeight="1">
      <c r="A1565" s="101" t="s">
        <v>2773</v>
      </c>
      <c r="B1565" s="96" t="str">
        <f>VLOOKUP(A1565,company_data!$A$2:$H$2051,8,FALSE)</f>
        <v>https://calibersecurity.com/</v>
      </c>
      <c r="C1565" s="158" t="s">
        <v>18811</v>
      </c>
      <c r="D1565" s="158" t="s">
        <v>51</v>
      </c>
      <c r="E1565" s="158" t="s">
        <v>17003</v>
      </c>
      <c r="F1565" s="101"/>
      <c r="G1565" s="159"/>
      <c r="H1565" s="161"/>
      <c r="I1565" s="161"/>
    </row>
    <row r="1566" ht="15.0" customHeight="1">
      <c r="A1566" s="101" t="s">
        <v>2773</v>
      </c>
      <c r="B1566" s="96" t="str">
        <f>VLOOKUP(A1566,company_data!$A$2:$H$2051,8,FALSE)</f>
        <v>https://calibersecurity.com/</v>
      </c>
      <c r="C1566" s="158" t="s">
        <v>18812</v>
      </c>
      <c r="D1566" s="158" t="s">
        <v>5</v>
      </c>
      <c r="E1566" s="158" t="s">
        <v>15850</v>
      </c>
      <c r="F1566" s="101"/>
      <c r="G1566" s="159"/>
      <c r="H1566" s="161"/>
      <c r="I1566" s="161"/>
    </row>
    <row r="1567" ht="15.0" customHeight="1">
      <c r="A1567" s="101" t="s">
        <v>2773</v>
      </c>
      <c r="B1567" s="96" t="str">
        <f>VLOOKUP(A1567,company_data!$A$2:$H$2051,8,FALSE)</f>
        <v>https://calibersecurity.com/</v>
      </c>
      <c r="C1567" s="158" t="s">
        <v>15850</v>
      </c>
      <c r="D1567" s="158" t="s">
        <v>5</v>
      </c>
      <c r="E1567" s="158" t="s">
        <v>15850</v>
      </c>
      <c r="F1567" s="101"/>
      <c r="G1567" s="159"/>
      <c r="H1567" s="161"/>
      <c r="I1567" s="161"/>
    </row>
    <row r="1568" ht="15.0" customHeight="1">
      <c r="A1568" s="101" t="s">
        <v>2773</v>
      </c>
      <c r="B1568" s="96" t="str">
        <f>VLOOKUP(A1568,company_data!$A$2:$H$2051,8,FALSE)</f>
        <v>https://calibersecurity.com/</v>
      </c>
      <c r="C1568" s="158" t="s">
        <v>18813</v>
      </c>
      <c r="D1568" s="158" t="s">
        <v>62</v>
      </c>
      <c r="E1568" s="158" t="s">
        <v>33</v>
      </c>
      <c r="F1568" s="101"/>
      <c r="G1568" s="159"/>
      <c r="H1568" s="161"/>
      <c r="I1568" s="161"/>
    </row>
    <row r="1569" ht="15.0" customHeight="1">
      <c r="A1569" s="101" t="s">
        <v>2773</v>
      </c>
      <c r="B1569" s="96" t="str">
        <f>VLOOKUP(A1569,company_data!$A$2:$H$2051,8,FALSE)</f>
        <v>https://calibersecurity.com/</v>
      </c>
      <c r="C1569" s="158" t="s">
        <v>18814</v>
      </c>
      <c r="D1569" s="158" t="s">
        <v>14</v>
      </c>
      <c r="E1569" s="158" t="s">
        <v>17856</v>
      </c>
      <c r="F1569" s="101"/>
      <c r="G1569" s="159"/>
      <c r="H1569" s="161"/>
      <c r="I1569" s="161"/>
    </row>
    <row r="1570" ht="15.0" customHeight="1">
      <c r="A1570" s="101" t="s">
        <v>2773</v>
      </c>
      <c r="B1570" s="96" t="str">
        <f>VLOOKUP(A1570,company_data!$A$2:$H$2051,8,FALSE)</f>
        <v>https://calibersecurity.com/</v>
      </c>
      <c r="C1570" s="158" t="s">
        <v>18815</v>
      </c>
      <c r="D1570" s="158" t="s">
        <v>38</v>
      </c>
      <c r="E1570" s="158" t="s">
        <v>18816</v>
      </c>
      <c r="F1570" s="101"/>
      <c r="G1570" s="159"/>
      <c r="H1570" s="161"/>
      <c r="I1570" s="161"/>
    </row>
    <row r="1571" ht="15.0" customHeight="1">
      <c r="A1571" s="101" t="s">
        <v>2773</v>
      </c>
      <c r="B1571" s="96" t="str">
        <f>VLOOKUP(A1571,company_data!$A$2:$H$2051,8,FALSE)</f>
        <v>https://calibersecurity.com/</v>
      </c>
      <c r="C1571" s="158" t="s">
        <v>18817</v>
      </c>
      <c r="D1571" s="158" t="s">
        <v>5</v>
      </c>
      <c r="E1571" s="158" t="s">
        <v>18817</v>
      </c>
      <c r="F1571" s="101"/>
      <c r="G1571" s="159"/>
      <c r="H1571" s="161"/>
      <c r="I1571" s="161"/>
    </row>
    <row r="1572" ht="15.0" customHeight="1">
      <c r="A1572" s="101" t="s">
        <v>2773</v>
      </c>
      <c r="B1572" s="96" t="str">
        <f>VLOOKUP(A1572,company_data!$A$2:$H$2051,8,FALSE)</f>
        <v>https://calibersecurity.com/</v>
      </c>
      <c r="C1572" s="158" t="s">
        <v>18818</v>
      </c>
      <c r="D1572" s="157" t="s">
        <v>5</v>
      </c>
      <c r="E1572" s="158" t="s">
        <v>18819</v>
      </c>
      <c r="F1572" s="97" t="s">
        <v>18820</v>
      </c>
      <c r="G1572" s="159"/>
      <c r="H1572" s="161" t="s">
        <v>18821</v>
      </c>
      <c r="I1572" s="161"/>
    </row>
    <row r="1573" ht="15.0" customHeight="1">
      <c r="A1573" s="101" t="s">
        <v>2773</v>
      </c>
      <c r="B1573" s="96" t="str">
        <f>VLOOKUP(A1573,company_data!$A$2:$H$2051,8,FALSE)</f>
        <v>https://calibersecurity.com/</v>
      </c>
      <c r="C1573" s="158" t="s">
        <v>18822</v>
      </c>
      <c r="D1573" s="158" t="s">
        <v>15</v>
      </c>
      <c r="E1573" s="157"/>
      <c r="F1573" s="101"/>
      <c r="G1573" s="159"/>
      <c r="H1573" s="161" t="s">
        <v>18823</v>
      </c>
      <c r="I1573" s="161"/>
    </row>
    <row r="1574" ht="15.0" customHeight="1">
      <c r="A1574" s="101" t="s">
        <v>2773</v>
      </c>
      <c r="B1574" s="96" t="str">
        <f>VLOOKUP(A1574,company_data!$A$2:$H$2051,8,FALSE)</f>
        <v>https://calibersecurity.com/</v>
      </c>
      <c r="C1574" s="158" t="s">
        <v>18824</v>
      </c>
      <c r="D1574" s="158" t="s">
        <v>5</v>
      </c>
      <c r="E1574" s="157"/>
      <c r="F1574" s="101"/>
      <c r="G1574" s="159"/>
      <c r="H1574" s="161"/>
      <c r="I1574" s="161"/>
    </row>
    <row r="1575" ht="15.0" customHeight="1">
      <c r="A1575" s="101" t="s">
        <v>2773</v>
      </c>
      <c r="B1575" s="96" t="str">
        <f>VLOOKUP(A1575,company_data!$A$2:$H$2051,8,FALSE)</f>
        <v>https://calibersecurity.com/</v>
      </c>
      <c r="C1575" s="158" t="s">
        <v>18825</v>
      </c>
      <c r="D1575" s="157" t="s">
        <v>5</v>
      </c>
      <c r="E1575" s="157"/>
      <c r="F1575" s="101"/>
      <c r="G1575" s="159"/>
      <c r="H1575" s="161" t="s">
        <v>18826</v>
      </c>
      <c r="I1575" s="161"/>
    </row>
    <row r="1576" ht="15.0" customHeight="1">
      <c r="A1576" s="101" t="s">
        <v>2773</v>
      </c>
      <c r="B1576" s="96" t="str">
        <f>VLOOKUP(A1576,company_data!$A$2:$H$2051,8,FALSE)</f>
        <v>https://calibersecurity.com/</v>
      </c>
      <c r="C1576" s="158" t="s">
        <v>18041</v>
      </c>
      <c r="D1576" s="157" t="s">
        <v>5</v>
      </c>
      <c r="E1576" s="157"/>
      <c r="F1576" s="101"/>
      <c r="G1576" s="159"/>
      <c r="H1576" s="161" t="s">
        <v>18827</v>
      </c>
      <c r="I1576" s="161"/>
    </row>
    <row r="1577" ht="15.0" customHeight="1">
      <c r="A1577" s="101" t="s">
        <v>2773</v>
      </c>
      <c r="B1577" s="96" t="str">
        <f>VLOOKUP(A1577,company_data!$A$2:$H$2051,8,FALSE)</f>
        <v>https://calibersecurity.com/</v>
      </c>
      <c r="C1577" s="158" t="s">
        <v>18035</v>
      </c>
      <c r="D1577" s="158" t="s">
        <v>5</v>
      </c>
      <c r="E1577" s="157"/>
      <c r="F1577" s="101"/>
      <c r="G1577" s="159"/>
      <c r="H1577" s="161"/>
      <c r="I1577" s="161"/>
    </row>
    <row r="1578" ht="15.0" customHeight="1">
      <c r="A1578" s="101" t="s">
        <v>2773</v>
      </c>
      <c r="B1578" s="96" t="str">
        <f>VLOOKUP(A1578,company_data!$A$2:$H$2051,8,FALSE)</f>
        <v>https://calibersecurity.com/</v>
      </c>
      <c r="C1578" s="158" t="s">
        <v>18828</v>
      </c>
      <c r="D1578" s="158" t="s">
        <v>5</v>
      </c>
      <c r="E1578" s="157"/>
      <c r="F1578" s="101"/>
      <c r="G1578" s="159"/>
      <c r="H1578" s="161"/>
      <c r="I1578" s="161"/>
    </row>
    <row r="1579" ht="15.0" customHeight="1">
      <c r="A1579" s="101" t="s">
        <v>2773</v>
      </c>
      <c r="B1579" s="96" t="str">
        <f>VLOOKUP(A1579,company_data!$A$2:$H$2051,8,FALSE)</f>
        <v>https://calibersecurity.com/</v>
      </c>
      <c r="C1579" s="158" t="s">
        <v>18829</v>
      </c>
      <c r="D1579" s="158" t="s">
        <v>5</v>
      </c>
      <c r="E1579" s="157"/>
      <c r="F1579" s="101"/>
      <c r="G1579" s="159"/>
      <c r="H1579" s="161"/>
      <c r="I1579" s="161"/>
    </row>
    <row r="1580" ht="15.0" customHeight="1">
      <c r="A1580" s="101" t="s">
        <v>2773</v>
      </c>
      <c r="B1580" s="96" t="str">
        <f>VLOOKUP(A1580,company_data!$A$2:$H$2051,8,FALSE)</f>
        <v>https://calibersecurity.com/</v>
      </c>
      <c r="C1580" s="158" t="s">
        <v>18830</v>
      </c>
      <c r="D1580" s="158" t="s">
        <v>5</v>
      </c>
      <c r="E1580" s="157"/>
      <c r="F1580" s="101"/>
      <c r="G1580" s="159"/>
      <c r="H1580" s="161"/>
      <c r="I1580" s="161"/>
    </row>
    <row r="1581" ht="15.0" customHeight="1">
      <c r="A1581" s="101" t="s">
        <v>2773</v>
      </c>
      <c r="B1581" s="96" t="str">
        <f>VLOOKUP(A1581,company_data!$A$2:$H$2051,8,FALSE)</f>
        <v>https://calibersecurity.com/</v>
      </c>
      <c r="C1581" s="158" t="s">
        <v>18831</v>
      </c>
      <c r="D1581" s="158" t="s">
        <v>5</v>
      </c>
      <c r="E1581" s="157"/>
      <c r="F1581" s="101"/>
      <c r="G1581" s="159"/>
      <c r="H1581" s="161" t="s">
        <v>18832</v>
      </c>
      <c r="I1581" s="161"/>
    </row>
    <row r="1582" ht="15.0" customHeight="1">
      <c r="A1582" s="101" t="s">
        <v>2773</v>
      </c>
      <c r="B1582" s="96" t="str">
        <f>VLOOKUP(A1582,company_data!$A$2:$H$2051,8,FALSE)</f>
        <v>https://calibersecurity.com/</v>
      </c>
      <c r="C1582" s="158" t="s">
        <v>16638</v>
      </c>
      <c r="D1582" s="158" t="s">
        <v>5</v>
      </c>
      <c r="E1582" s="157"/>
      <c r="F1582" s="101"/>
      <c r="G1582" s="159"/>
      <c r="H1582" s="161"/>
      <c r="I1582" s="161"/>
    </row>
    <row r="1583" ht="15.0" customHeight="1">
      <c r="A1583" s="101" t="s">
        <v>2773</v>
      </c>
      <c r="B1583" s="96" t="str">
        <f>VLOOKUP(A1583,company_data!$A$2:$H$2051,8,FALSE)</f>
        <v>https://calibersecurity.com/</v>
      </c>
      <c r="C1583" s="158" t="s">
        <v>18833</v>
      </c>
      <c r="D1583" s="158" t="s">
        <v>5</v>
      </c>
      <c r="E1583" s="157"/>
      <c r="F1583" s="101"/>
      <c r="G1583" s="159"/>
      <c r="H1583" s="161"/>
      <c r="I1583" s="161"/>
    </row>
    <row r="1584" ht="15.0" customHeight="1">
      <c r="A1584" s="101" t="s">
        <v>2773</v>
      </c>
      <c r="B1584" s="96" t="str">
        <f>VLOOKUP(A1584,company_data!$A$2:$H$2051,8,FALSE)</f>
        <v>https://calibersecurity.com/</v>
      </c>
      <c r="C1584" s="158" t="s">
        <v>18834</v>
      </c>
      <c r="D1584" s="158" t="s">
        <v>32</v>
      </c>
      <c r="E1584" s="157"/>
      <c r="F1584" s="101"/>
      <c r="G1584" s="159"/>
      <c r="H1584" s="161"/>
      <c r="I1584" s="161"/>
    </row>
    <row r="1585" ht="15.0" customHeight="1">
      <c r="A1585" s="101" t="s">
        <v>2773</v>
      </c>
      <c r="B1585" s="96" t="str">
        <f>VLOOKUP(A1585,company_data!$A$2:$H$2051,8,FALSE)</f>
        <v>https://calibersecurity.com/</v>
      </c>
      <c r="C1585" s="158" t="s">
        <v>16091</v>
      </c>
      <c r="D1585" s="158" t="s">
        <v>10</v>
      </c>
      <c r="E1585" s="157"/>
      <c r="F1585" s="101"/>
      <c r="G1585" s="159"/>
      <c r="H1585" s="161"/>
      <c r="I1585" s="161"/>
    </row>
    <row r="1586" ht="15.0" customHeight="1">
      <c r="A1586" s="101" t="s">
        <v>2773</v>
      </c>
      <c r="B1586" s="96" t="str">
        <f>VLOOKUP(A1586,company_data!$A$2:$H$2051,8,FALSE)</f>
        <v>https://calibersecurity.com/</v>
      </c>
      <c r="C1586" s="158" t="s">
        <v>16976</v>
      </c>
      <c r="D1586" s="158" t="s">
        <v>61</v>
      </c>
      <c r="E1586" s="157"/>
      <c r="F1586" s="101"/>
      <c r="G1586" s="159"/>
      <c r="H1586" s="161"/>
      <c r="I1586" s="161"/>
    </row>
    <row r="1587" ht="15.0" customHeight="1">
      <c r="A1587" s="101" t="s">
        <v>2773</v>
      </c>
      <c r="B1587" s="96" t="str">
        <f>VLOOKUP(A1587,company_data!$A$2:$H$2051,8,FALSE)</f>
        <v>https://calibersecurity.com/</v>
      </c>
      <c r="C1587" s="158" t="s">
        <v>18835</v>
      </c>
      <c r="D1587" s="158" t="s">
        <v>11</v>
      </c>
      <c r="E1587" s="157"/>
      <c r="F1587" s="101"/>
      <c r="G1587" s="159"/>
      <c r="H1587" s="161"/>
      <c r="I1587" s="161"/>
    </row>
    <row r="1588" ht="15.0" customHeight="1">
      <c r="A1588" s="101" t="s">
        <v>2773</v>
      </c>
      <c r="B1588" s="96" t="str">
        <f>VLOOKUP(A1588,company_data!$A$2:$H$2051,8,FALSE)</f>
        <v>https://calibersecurity.com/</v>
      </c>
      <c r="C1588" s="158" t="s">
        <v>18836</v>
      </c>
      <c r="D1588" s="158" t="s">
        <v>11</v>
      </c>
      <c r="E1588" s="157"/>
      <c r="F1588" s="101"/>
      <c r="G1588" s="159"/>
      <c r="H1588" s="161"/>
      <c r="I1588" s="161"/>
    </row>
    <row r="1589" ht="15.0" customHeight="1">
      <c r="A1589" s="101" t="s">
        <v>2773</v>
      </c>
      <c r="B1589" s="96" t="str">
        <f>VLOOKUP(A1589,company_data!$A$2:$H$2051,8,FALSE)</f>
        <v>https://calibersecurity.com/</v>
      </c>
      <c r="C1589" s="158" t="s">
        <v>18837</v>
      </c>
      <c r="D1589" s="158" t="s">
        <v>11</v>
      </c>
      <c r="E1589" s="157"/>
      <c r="F1589" s="101"/>
      <c r="G1589" s="159"/>
      <c r="H1589" s="161"/>
      <c r="I1589" s="161"/>
    </row>
    <row r="1590" ht="15.0" customHeight="1">
      <c r="A1590" s="101" t="s">
        <v>2773</v>
      </c>
      <c r="B1590" s="96" t="str">
        <f>VLOOKUP(A1590,company_data!$A$2:$H$2051,8,FALSE)</f>
        <v>https://calibersecurity.com/</v>
      </c>
      <c r="C1590" s="158" t="s">
        <v>18365</v>
      </c>
      <c r="D1590" s="158" t="s">
        <v>22</v>
      </c>
      <c r="E1590" s="157"/>
      <c r="F1590" s="101"/>
      <c r="G1590" s="159"/>
      <c r="H1590" s="161"/>
      <c r="I1590" s="161"/>
    </row>
    <row r="1591" ht="15.0" customHeight="1">
      <c r="A1591" s="101" t="s">
        <v>2788</v>
      </c>
      <c r="B1591" s="96" t="str">
        <f>VLOOKUP(A1591,company_data!$A$2:$H$2051,8,FALSE)</f>
        <v>https://www.callsign.com/</v>
      </c>
      <c r="C1591" s="157" t="s">
        <v>18838</v>
      </c>
      <c r="D1591" s="158" t="s">
        <v>6</v>
      </c>
      <c r="E1591" s="158" t="s">
        <v>18839</v>
      </c>
      <c r="F1591" s="101"/>
      <c r="G1591" s="159"/>
      <c r="H1591" s="161" t="s">
        <v>18840</v>
      </c>
      <c r="I1591" s="161"/>
    </row>
    <row r="1592" ht="15.0" customHeight="1">
      <c r="A1592" s="101" t="s">
        <v>2798</v>
      </c>
      <c r="B1592" s="96" t="str">
        <f>VLOOKUP(A1592,company_data!$A$2:$H$2051,8,FALSE)</f>
        <v>https://www.calyptix.com/</v>
      </c>
      <c r="C1592" s="157" t="s">
        <v>18841</v>
      </c>
      <c r="D1592" s="158" t="s">
        <v>10</v>
      </c>
      <c r="E1592" s="182" t="s">
        <v>18842</v>
      </c>
      <c r="F1592" s="101"/>
      <c r="G1592" s="159"/>
      <c r="H1592" s="161" t="s">
        <v>18843</v>
      </c>
      <c r="I1592" s="161"/>
    </row>
    <row r="1593" ht="15.0" customHeight="1">
      <c r="A1593" s="101" t="s">
        <v>2737</v>
      </c>
      <c r="B1593" s="96" t="str">
        <f>VLOOKUP(A1593,company_data!$A$2:$H$2051,8,FALSE)</f>
        <v>https://www.capgemini.com/</v>
      </c>
      <c r="C1593" s="158" t="s">
        <v>18052</v>
      </c>
      <c r="D1593" s="158" t="s">
        <v>14</v>
      </c>
      <c r="E1593" s="158" t="s">
        <v>17738</v>
      </c>
      <c r="F1593" s="101"/>
      <c r="G1593" s="159"/>
      <c r="H1593" s="161" t="s">
        <v>18844</v>
      </c>
      <c r="I1593" s="161"/>
    </row>
    <row r="1594" ht="15.0" customHeight="1">
      <c r="A1594" s="101" t="s">
        <v>2737</v>
      </c>
      <c r="B1594" s="96" t="str">
        <f>VLOOKUP(A1594,company_data!$A$2:$H$2051,8,FALSE)</f>
        <v>https://www.capgemini.com/</v>
      </c>
      <c r="C1594" s="158" t="s">
        <v>16054</v>
      </c>
      <c r="D1594" s="158" t="s">
        <v>5</v>
      </c>
      <c r="E1594" s="157"/>
      <c r="F1594" s="101"/>
      <c r="G1594" s="159"/>
      <c r="H1594" s="161" t="s">
        <v>18845</v>
      </c>
      <c r="I1594" s="161"/>
    </row>
    <row r="1595" ht="15.0" customHeight="1">
      <c r="A1595" s="101" t="s">
        <v>2737</v>
      </c>
      <c r="B1595" s="96" t="str">
        <f>VLOOKUP(A1595,company_data!$A$2:$H$2051,8,FALSE)</f>
        <v>https://www.capgemini.com/</v>
      </c>
      <c r="C1595" s="158" t="s">
        <v>18846</v>
      </c>
      <c r="D1595" s="158" t="s">
        <v>5</v>
      </c>
      <c r="E1595" s="157"/>
      <c r="F1595" s="101"/>
      <c r="G1595" s="159"/>
      <c r="H1595" s="161" t="s">
        <v>18847</v>
      </c>
      <c r="I1595" s="161"/>
    </row>
    <row r="1596" ht="15.0" customHeight="1">
      <c r="A1596" s="101" t="s">
        <v>2737</v>
      </c>
      <c r="B1596" s="96" t="str">
        <f>VLOOKUP(A1596,company_data!$A$2:$H$2051,8,FALSE)</f>
        <v>https://www.capgemini.com/</v>
      </c>
      <c r="C1596" s="158" t="s">
        <v>18848</v>
      </c>
      <c r="D1596" s="158" t="s">
        <v>5</v>
      </c>
      <c r="E1596" s="157"/>
      <c r="F1596" s="101"/>
      <c r="G1596" s="159"/>
      <c r="H1596" s="161" t="s">
        <v>18849</v>
      </c>
      <c r="I1596" s="161"/>
    </row>
    <row r="1597" ht="15.0" customHeight="1">
      <c r="A1597" s="101" t="s">
        <v>2737</v>
      </c>
      <c r="B1597" s="96" t="str">
        <f>VLOOKUP(A1597,company_data!$A$2:$H$2051,8,FALSE)</f>
        <v>https://www.capgemini.com/</v>
      </c>
      <c r="C1597" s="158" t="s">
        <v>16429</v>
      </c>
      <c r="D1597" s="158" t="s">
        <v>5</v>
      </c>
      <c r="E1597" s="157"/>
      <c r="F1597" s="101"/>
      <c r="G1597" s="159"/>
      <c r="H1597" s="161" t="s">
        <v>18850</v>
      </c>
      <c r="I1597" s="161"/>
    </row>
    <row r="1598" ht="15.0" customHeight="1">
      <c r="A1598" s="101" t="s">
        <v>2768</v>
      </c>
      <c r="B1598" s="96" t="str">
        <f>VLOOKUP(A1598,company_data!$A$2:$H$2051,8,FALSE)</f>
        <v>https://www.capita.com/</v>
      </c>
      <c r="C1598" s="158" t="s">
        <v>17193</v>
      </c>
      <c r="D1598" s="158" t="s">
        <v>5</v>
      </c>
      <c r="E1598" s="158" t="s">
        <v>18851</v>
      </c>
      <c r="F1598" s="97" t="s">
        <v>18816</v>
      </c>
      <c r="G1598" s="159"/>
      <c r="H1598" s="161"/>
      <c r="I1598" s="161"/>
    </row>
    <row r="1599" ht="15.0" customHeight="1">
      <c r="A1599" s="101" t="s">
        <v>2768</v>
      </c>
      <c r="B1599" s="96" t="str">
        <f>VLOOKUP(A1599,company_data!$A$2:$H$2051,8,FALSE)</f>
        <v>https://www.capita.com/</v>
      </c>
      <c r="C1599" s="158" t="s">
        <v>18852</v>
      </c>
      <c r="D1599" s="158" t="s">
        <v>5</v>
      </c>
      <c r="E1599" s="158" t="s">
        <v>18853</v>
      </c>
      <c r="F1599" s="101"/>
      <c r="G1599" s="159"/>
      <c r="H1599" s="161"/>
      <c r="I1599" s="161"/>
    </row>
    <row r="1600" ht="15.0" customHeight="1">
      <c r="A1600" s="101" t="s">
        <v>2768</v>
      </c>
      <c r="B1600" s="96" t="str">
        <f>VLOOKUP(A1600,company_data!$A$2:$H$2051,8,FALSE)</f>
        <v>https://www.capita.com/</v>
      </c>
      <c r="C1600" s="158" t="s">
        <v>16668</v>
      </c>
      <c r="D1600" s="158" t="s">
        <v>5</v>
      </c>
      <c r="E1600" s="158" t="s">
        <v>16638</v>
      </c>
      <c r="F1600" s="101"/>
      <c r="G1600" s="159"/>
      <c r="H1600" s="161"/>
      <c r="I1600" s="161"/>
    </row>
    <row r="1601" ht="15.0" customHeight="1">
      <c r="A1601" s="101" t="s">
        <v>2768</v>
      </c>
      <c r="B1601" s="96" t="str">
        <f>VLOOKUP(A1601,company_data!$A$2:$H$2051,8,FALSE)</f>
        <v>https://www.capita.com/</v>
      </c>
      <c r="C1601" s="158" t="s">
        <v>15843</v>
      </c>
      <c r="D1601" s="158" t="s">
        <v>15</v>
      </c>
      <c r="E1601" s="157"/>
      <c r="F1601" s="101"/>
      <c r="G1601" s="159"/>
      <c r="H1601" s="161"/>
      <c r="I1601" s="161"/>
    </row>
    <row r="1602" ht="15.0" customHeight="1">
      <c r="A1602" s="101" t="s">
        <v>2806</v>
      </c>
      <c r="B1602" s="96" t="str">
        <f>VLOOKUP(A1602,company_data!$A$2:$H$2051,8,FALSE)</f>
        <v>https://www.caplinked.com/</v>
      </c>
      <c r="C1602" s="158" t="s">
        <v>18854</v>
      </c>
      <c r="D1602" s="158" t="s">
        <v>59</v>
      </c>
      <c r="E1602" s="158" t="s">
        <v>16043</v>
      </c>
      <c r="F1602" s="97"/>
      <c r="G1602" s="159"/>
      <c r="H1602" s="161"/>
      <c r="I1602" s="161"/>
    </row>
    <row r="1603" ht="15.0" customHeight="1">
      <c r="A1603" s="101" t="s">
        <v>2806</v>
      </c>
      <c r="B1603" s="96" t="str">
        <f>VLOOKUP(A1603,company_data!$A$2:$H$2051,8,FALSE)</f>
        <v>https://www.caplinked.com/</v>
      </c>
      <c r="C1603" s="158" t="s">
        <v>18855</v>
      </c>
      <c r="D1603" s="158" t="s">
        <v>5</v>
      </c>
      <c r="E1603" s="158" t="s">
        <v>18856</v>
      </c>
      <c r="F1603" s="97" t="s">
        <v>18857</v>
      </c>
      <c r="G1603" s="159"/>
      <c r="H1603" s="161"/>
      <c r="I1603" s="161"/>
    </row>
    <row r="1604" ht="15.0" customHeight="1">
      <c r="A1604" s="101" t="s">
        <v>2806</v>
      </c>
      <c r="B1604" s="96" t="str">
        <f>VLOOKUP(A1604,company_data!$A$2:$H$2051,8,FALSE)</f>
        <v>https://www.caplinked.com/</v>
      </c>
      <c r="C1604" s="158" t="s">
        <v>18858</v>
      </c>
      <c r="D1604" s="158" t="s">
        <v>24</v>
      </c>
      <c r="E1604" s="158"/>
      <c r="F1604" s="97"/>
      <c r="G1604" s="159"/>
      <c r="H1604" s="161"/>
      <c r="I1604" s="161"/>
    </row>
    <row r="1605" ht="15.0" customHeight="1">
      <c r="A1605" s="101" t="s">
        <v>2824</v>
      </c>
      <c r="B1605" s="96" t="str">
        <f>VLOOKUP(A1605,company_data!$A$2:$H$2051,8,FALSE)</f>
        <v>https://capsule8.com/</v>
      </c>
      <c r="C1605" s="157" t="s">
        <v>18859</v>
      </c>
      <c r="D1605" s="158" t="s">
        <v>9</v>
      </c>
      <c r="E1605" s="158" t="s">
        <v>18153</v>
      </c>
      <c r="F1605" s="97" t="s">
        <v>15</v>
      </c>
      <c r="G1605" s="159"/>
      <c r="H1605" s="161" t="s">
        <v>18860</v>
      </c>
      <c r="I1605" s="161"/>
    </row>
    <row r="1606" ht="15.0" customHeight="1">
      <c r="A1606" s="101" t="s">
        <v>2835</v>
      </c>
      <c r="B1606" s="96" t="str">
        <f>VLOOKUP(A1606,company_data!$A$2:$H$2051,8,FALSE)</f>
        <v>https://www.carahsoft.com/</v>
      </c>
      <c r="C1606" s="158" t="s">
        <v>18861</v>
      </c>
      <c r="D1606" s="158" t="s">
        <v>5</v>
      </c>
      <c r="E1606" s="158" t="s">
        <v>18862</v>
      </c>
      <c r="F1606" s="101"/>
      <c r="G1606" s="159"/>
      <c r="H1606" s="161"/>
      <c r="I1606" s="161"/>
    </row>
    <row r="1607" ht="15.0" customHeight="1">
      <c r="A1607" s="101" t="s">
        <v>2778</v>
      </c>
      <c r="B1607" s="96" t="str">
        <f>VLOOKUP(A1607,company_data!$A$2:$H$2051,8,FALSE)</f>
        <v>https://www.carbonblack.com/</v>
      </c>
      <c r="C1607" s="158" t="s">
        <v>18863</v>
      </c>
      <c r="D1607" s="158" t="s">
        <v>9</v>
      </c>
      <c r="E1607" s="158" t="s">
        <v>18864</v>
      </c>
      <c r="F1607" s="97" t="s">
        <v>17063</v>
      </c>
      <c r="G1607" s="159"/>
      <c r="H1607" s="161" t="s">
        <v>18865</v>
      </c>
      <c r="I1607" s="161"/>
    </row>
    <row r="1608" ht="15.0" customHeight="1">
      <c r="A1608" s="101" t="s">
        <v>2778</v>
      </c>
      <c r="B1608" s="96" t="str">
        <f>VLOOKUP(A1608,company_data!$A$2:$H$2051,8,FALSE)</f>
        <v>https://www.carbonblack.com/</v>
      </c>
      <c r="C1608" s="158" t="s">
        <v>18866</v>
      </c>
      <c r="D1608" s="158" t="s">
        <v>8</v>
      </c>
      <c r="E1608" s="158" t="s">
        <v>18153</v>
      </c>
      <c r="F1608" s="101"/>
      <c r="G1608" s="159"/>
      <c r="H1608" s="161" t="s">
        <v>18867</v>
      </c>
      <c r="I1608" s="161"/>
    </row>
    <row r="1609" ht="15.0" customHeight="1">
      <c r="A1609" s="101" t="s">
        <v>2844</v>
      </c>
      <c r="B1609" s="96" t="str">
        <f>VLOOKUP(A1609,company_data!$A$2:$H$2051,8,FALSE)</f>
        <v>https://www.carson-saint.com/</v>
      </c>
      <c r="C1609" s="157" t="s">
        <v>18868</v>
      </c>
      <c r="D1609" s="158" t="s">
        <v>22</v>
      </c>
      <c r="E1609" s="158" t="s">
        <v>18869</v>
      </c>
      <c r="F1609" s="101"/>
      <c r="G1609" s="159"/>
      <c r="H1609" s="161" t="s">
        <v>18870</v>
      </c>
      <c r="I1609" s="161"/>
    </row>
    <row r="1610" ht="15.0" customHeight="1">
      <c r="A1610" s="101" t="s">
        <v>2844</v>
      </c>
      <c r="B1610" s="96" t="str">
        <f>VLOOKUP(A1610,company_data!$A$2:$H$2051,8,FALSE)</f>
        <v>https://www.carson-saint.com/</v>
      </c>
      <c r="C1610" s="157" t="s">
        <v>18871</v>
      </c>
      <c r="D1610" s="158" t="s">
        <v>22</v>
      </c>
      <c r="E1610" s="158" t="s">
        <v>18872</v>
      </c>
      <c r="F1610" s="101"/>
      <c r="G1610" s="159"/>
      <c r="H1610" s="161" t="s">
        <v>18873</v>
      </c>
      <c r="I1610" s="161"/>
    </row>
    <row r="1611" ht="15.0" customHeight="1">
      <c r="A1611" s="101" t="s">
        <v>2844</v>
      </c>
      <c r="B1611" s="96" t="str">
        <f>VLOOKUP(A1611,company_data!$A$2:$H$2051,8,FALSE)</f>
        <v>https://www.carson-saint.com/</v>
      </c>
      <c r="C1611" s="157" t="s">
        <v>18874</v>
      </c>
      <c r="D1611" s="158" t="s">
        <v>22</v>
      </c>
      <c r="E1611" s="158" t="s">
        <v>18875</v>
      </c>
      <c r="F1611" s="101"/>
      <c r="G1611" s="159"/>
      <c r="H1611" s="161" t="s">
        <v>18876</v>
      </c>
      <c r="I1611" s="161"/>
    </row>
    <row r="1612" ht="15.0" customHeight="1">
      <c r="A1612" s="101" t="s">
        <v>2844</v>
      </c>
      <c r="B1612" s="96" t="str">
        <f>VLOOKUP(A1612,company_data!$A$2:$H$2051,8,FALSE)</f>
        <v>https://www.carson-saint.com/</v>
      </c>
      <c r="C1612" s="157" t="s">
        <v>18877</v>
      </c>
      <c r="D1612" s="158" t="s">
        <v>22</v>
      </c>
      <c r="E1612" s="158" t="s">
        <v>18878</v>
      </c>
      <c r="F1612" s="101"/>
      <c r="G1612" s="159"/>
      <c r="H1612" s="161" t="s">
        <v>18879</v>
      </c>
      <c r="I1612" s="161"/>
    </row>
    <row r="1613" ht="15.0" customHeight="1">
      <c r="A1613" s="101" t="s">
        <v>2844</v>
      </c>
      <c r="B1613" s="96" t="str">
        <f>VLOOKUP(A1613,company_data!$A$2:$H$2051,8,FALSE)</f>
        <v>https://www.carson-saint.com/</v>
      </c>
      <c r="C1613" s="158" t="s">
        <v>15850</v>
      </c>
      <c r="D1613" s="158" t="s">
        <v>5</v>
      </c>
      <c r="E1613" s="158" t="s">
        <v>15850</v>
      </c>
      <c r="F1613" s="101"/>
      <c r="G1613" s="159"/>
      <c r="H1613" s="161"/>
      <c r="I1613" s="161"/>
    </row>
    <row r="1614" ht="15.0" customHeight="1">
      <c r="A1614" s="101" t="s">
        <v>2844</v>
      </c>
      <c r="B1614" s="96" t="str">
        <f>VLOOKUP(A1614,company_data!$A$2:$H$2051,8,FALSE)</f>
        <v>https://www.carson-saint.com/</v>
      </c>
      <c r="C1614" s="158" t="s">
        <v>15853</v>
      </c>
      <c r="D1614" s="158" t="s">
        <v>62</v>
      </c>
      <c r="E1614" s="158" t="s">
        <v>33</v>
      </c>
      <c r="F1614" s="101"/>
      <c r="G1614" s="159"/>
      <c r="H1614" s="161"/>
      <c r="I1614" s="161"/>
    </row>
    <row r="1615" ht="15.0" customHeight="1">
      <c r="A1615" s="101" t="s">
        <v>2844</v>
      </c>
      <c r="B1615" s="96" t="str">
        <f>VLOOKUP(A1615,company_data!$A$2:$H$2051,8,FALSE)</f>
        <v>https://www.carson-saint.com/</v>
      </c>
      <c r="C1615" s="158" t="s">
        <v>18880</v>
      </c>
      <c r="D1615" s="158" t="s">
        <v>5</v>
      </c>
      <c r="E1615" s="158" t="s">
        <v>18881</v>
      </c>
      <c r="F1615" s="101"/>
      <c r="G1615" s="159"/>
      <c r="H1615" s="161"/>
      <c r="I1615" s="161"/>
    </row>
    <row r="1616" ht="15.0" customHeight="1">
      <c r="A1616" s="101" t="s">
        <v>2844</v>
      </c>
      <c r="B1616" s="96" t="str">
        <f>VLOOKUP(A1616,company_data!$A$2:$H$2051,8,FALSE)</f>
        <v>https://www.carson-saint.com/</v>
      </c>
      <c r="C1616" s="158" t="s">
        <v>18882</v>
      </c>
      <c r="D1616" s="158" t="s">
        <v>5</v>
      </c>
      <c r="E1616" s="158" t="s">
        <v>18792</v>
      </c>
      <c r="F1616" s="101"/>
      <c r="G1616" s="159"/>
      <c r="H1616" s="161"/>
      <c r="I1616" s="161"/>
    </row>
    <row r="1617" ht="15.0" customHeight="1">
      <c r="A1617" s="101" t="s">
        <v>2844</v>
      </c>
      <c r="B1617" s="96" t="str">
        <f>VLOOKUP(A1617,company_data!$A$2:$H$2051,8,FALSE)</f>
        <v>https://www.carson-saint.com/</v>
      </c>
      <c r="C1617" s="158" t="s">
        <v>18883</v>
      </c>
      <c r="D1617" s="158" t="s">
        <v>22</v>
      </c>
      <c r="E1617" s="158" t="s">
        <v>15857</v>
      </c>
      <c r="F1617" s="101"/>
      <c r="G1617" s="159"/>
      <c r="H1617" s="161" t="s">
        <v>18884</v>
      </c>
      <c r="I1617" s="161"/>
    </row>
    <row r="1618" ht="15.0" customHeight="1">
      <c r="A1618" s="101" t="s">
        <v>2844</v>
      </c>
      <c r="B1618" s="96" t="str">
        <f>VLOOKUP(A1618,company_data!$A$2:$H$2051,8,FALSE)</f>
        <v>https://www.carson-saint.com/</v>
      </c>
      <c r="C1618" s="158" t="s">
        <v>18885</v>
      </c>
      <c r="D1618" s="158" t="s">
        <v>8</v>
      </c>
      <c r="E1618" s="158" t="s">
        <v>16203</v>
      </c>
      <c r="F1618" s="101"/>
      <c r="G1618" s="159"/>
      <c r="H1618" s="161"/>
      <c r="I1618" s="161"/>
    </row>
    <row r="1619" ht="15.0" customHeight="1">
      <c r="A1619" s="101" t="s">
        <v>2844</v>
      </c>
      <c r="B1619" s="96" t="str">
        <f>VLOOKUP(A1619,company_data!$A$2:$H$2051,8,FALSE)</f>
        <v>https://www.carson-saint.com/</v>
      </c>
      <c r="C1619" s="158" t="s">
        <v>15882</v>
      </c>
      <c r="D1619" s="158" t="s">
        <v>39</v>
      </c>
      <c r="E1619" s="157"/>
      <c r="F1619" s="101"/>
      <c r="G1619" s="159"/>
      <c r="H1619" s="161"/>
      <c r="I1619" s="161"/>
    </row>
    <row r="1620" ht="15.0" customHeight="1">
      <c r="A1620" s="101" t="s">
        <v>2844</v>
      </c>
      <c r="B1620" s="96" t="str">
        <f>VLOOKUP(A1620,company_data!$A$2:$H$2051,8,FALSE)</f>
        <v>https://www.carson-saint.com/</v>
      </c>
      <c r="C1620" s="158" t="s">
        <v>18886</v>
      </c>
      <c r="D1620" s="158" t="s">
        <v>14</v>
      </c>
      <c r="E1620" s="157"/>
      <c r="F1620" s="101"/>
      <c r="G1620" s="159"/>
      <c r="H1620" s="161"/>
      <c r="I1620" s="161"/>
    </row>
    <row r="1621" ht="15.0" customHeight="1">
      <c r="A1621" s="101" t="s">
        <v>2844</v>
      </c>
      <c r="B1621" s="96" t="str">
        <f>VLOOKUP(A1621,company_data!$A$2:$H$2051,8,FALSE)</f>
        <v>https://www.carson-saint.com/</v>
      </c>
      <c r="C1621" s="158" t="s">
        <v>18887</v>
      </c>
      <c r="D1621" s="158" t="s">
        <v>14</v>
      </c>
      <c r="E1621" s="157"/>
      <c r="F1621" s="101"/>
      <c r="G1621" s="159"/>
      <c r="H1621" s="161"/>
      <c r="I1621" s="161"/>
    </row>
    <row r="1622" ht="15.0" customHeight="1">
      <c r="A1622" s="101" t="s">
        <v>2844</v>
      </c>
      <c r="B1622" s="96" t="str">
        <f>VLOOKUP(A1622,company_data!$A$2:$H$2051,8,FALSE)</f>
        <v>https://www.carson-saint.com/</v>
      </c>
      <c r="C1622" s="158" t="s">
        <v>18888</v>
      </c>
      <c r="D1622" s="158" t="s">
        <v>14</v>
      </c>
      <c r="E1622" s="157"/>
      <c r="F1622" s="101"/>
      <c r="G1622" s="159"/>
      <c r="H1622" s="161"/>
      <c r="I1622" s="161"/>
    </row>
    <row r="1623" ht="15.0" customHeight="1">
      <c r="A1623" s="101" t="s">
        <v>2844</v>
      </c>
      <c r="B1623" s="96" t="str">
        <f>VLOOKUP(A1623,company_data!$A$2:$H$2051,8,FALSE)</f>
        <v>https://www.carson-saint.com/</v>
      </c>
      <c r="C1623" s="158" t="s">
        <v>18889</v>
      </c>
      <c r="D1623" s="158" t="s">
        <v>5</v>
      </c>
      <c r="E1623" s="157"/>
      <c r="F1623" s="101"/>
      <c r="G1623" s="159"/>
      <c r="H1623" s="161"/>
      <c r="I1623" s="161"/>
    </row>
    <row r="1624" ht="15.0" customHeight="1">
      <c r="A1624" s="101" t="s">
        <v>2844</v>
      </c>
      <c r="B1624" s="96" t="str">
        <f>VLOOKUP(A1624,company_data!$A$2:$H$2051,8,FALSE)</f>
        <v>https://www.carson-saint.com/</v>
      </c>
      <c r="C1624" s="158" t="s">
        <v>18890</v>
      </c>
      <c r="D1624" s="158" t="s">
        <v>5</v>
      </c>
      <c r="E1624" s="157"/>
      <c r="F1624" s="101"/>
      <c r="G1624" s="159"/>
      <c r="H1624" s="161"/>
      <c r="I1624" s="161"/>
    </row>
    <row r="1625" ht="15.0" customHeight="1">
      <c r="A1625" s="101" t="s">
        <v>2844</v>
      </c>
      <c r="B1625" s="96" t="str">
        <f>VLOOKUP(A1625,company_data!$A$2:$H$2051,8,FALSE)</f>
        <v>https://www.carson-saint.com/</v>
      </c>
      <c r="C1625" s="158" t="s">
        <v>18891</v>
      </c>
      <c r="D1625" s="158" t="s">
        <v>5</v>
      </c>
      <c r="E1625" s="157"/>
      <c r="F1625" s="101"/>
      <c r="G1625" s="159"/>
      <c r="H1625" s="161"/>
      <c r="I1625" s="161"/>
    </row>
    <row r="1626" ht="15.0" customHeight="1">
      <c r="A1626" s="101" t="s">
        <v>2844</v>
      </c>
      <c r="B1626" s="96" t="str">
        <f>VLOOKUP(A1626,company_data!$A$2:$H$2051,8,FALSE)</f>
        <v>https://www.carson-saint.com/</v>
      </c>
      <c r="C1626" s="158" t="s">
        <v>18892</v>
      </c>
      <c r="D1626" s="158" t="s">
        <v>11</v>
      </c>
      <c r="E1626" s="157"/>
      <c r="F1626" s="101"/>
      <c r="G1626" s="159"/>
      <c r="H1626" s="161"/>
      <c r="I1626" s="161"/>
    </row>
    <row r="1627" ht="15.0" customHeight="1">
      <c r="A1627" s="101" t="s">
        <v>2844</v>
      </c>
      <c r="B1627" s="96" t="str">
        <f>VLOOKUP(A1627,company_data!$A$2:$H$2051,8,FALSE)</f>
        <v>https://www.carson-saint.com/</v>
      </c>
      <c r="C1627" s="158" t="s">
        <v>17365</v>
      </c>
      <c r="D1627" s="158" t="s">
        <v>22</v>
      </c>
      <c r="E1627" s="157"/>
      <c r="F1627" s="101"/>
      <c r="G1627" s="159"/>
      <c r="H1627" s="161"/>
      <c r="I1627" s="161"/>
    </row>
    <row r="1628" ht="15.0" customHeight="1">
      <c r="A1628" s="101" t="s">
        <v>2844</v>
      </c>
      <c r="B1628" s="96" t="str">
        <f>VLOOKUP(A1628,company_data!$A$2:$H$2051,8,FALSE)</f>
        <v>https://www.carson-saint.com/</v>
      </c>
      <c r="C1628" s="158" t="s">
        <v>18893</v>
      </c>
      <c r="D1628" s="158" t="s">
        <v>22</v>
      </c>
      <c r="E1628" s="157"/>
      <c r="F1628" s="101"/>
      <c r="G1628" s="159"/>
      <c r="H1628" s="161" t="s">
        <v>18894</v>
      </c>
      <c r="I1628" s="161"/>
    </row>
    <row r="1629" ht="15.0" customHeight="1">
      <c r="A1629" s="101" t="s">
        <v>2851</v>
      </c>
      <c r="B1629" s="96" t="str">
        <f>VLOOKUP(A1629,company_data!$A$2:$H$2051,8,FALSE)</f>
        <v>https://carvesystems.com/</v>
      </c>
      <c r="C1629" s="158" t="s">
        <v>18895</v>
      </c>
      <c r="D1629" s="158" t="s">
        <v>5</v>
      </c>
      <c r="E1629" s="158" t="s">
        <v>18896</v>
      </c>
      <c r="F1629" s="101"/>
      <c r="G1629" s="159"/>
      <c r="H1629" s="161" t="s">
        <v>18897</v>
      </c>
      <c r="I1629" s="161"/>
    </row>
    <row r="1630" ht="15.0" customHeight="1">
      <c r="A1630" s="101" t="s">
        <v>2851</v>
      </c>
      <c r="B1630" s="96" t="str">
        <f>VLOOKUP(A1630,company_data!$A$2:$H$2051,8,FALSE)</f>
        <v>https://carvesystems.com/</v>
      </c>
      <c r="C1630" s="157" t="s">
        <v>17786</v>
      </c>
      <c r="D1630" s="157" t="s">
        <v>5</v>
      </c>
      <c r="E1630" s="158" t="s">
        <v>15850</v>
      </c>
      <c r="F1630" s="97" t="s">
        <v>18898</v>
      </c>
      <c r="G1630" s="159"/>
      <c r="H1630" s="161" t="s">
        <v>18899</v>
      </c>
      <c r="I1630" s="161"/>
    </row>
    <row r="1631" ht="15.0" customHeight="1">
      <c r="A1631" s="101" t="s">
        <v>2851</v>
      </c>
      <c r="B1631" s="96" t="str">
        <f>VLOOKUP(A1631,company_data!$A$2:$H$2051,8,FALSE)</f>
        <v>https://carvesystems.com/</v>
      </c>
      <c r="C1631" s="157" t="s">
        <v>17524</v>
      </c>
      <c r="D1631" s="158" t="s">
        <v>5</v>
      </c>
      <c r="E1631" s="158" t="s">
        <v>18900</v>
      </c>
      <c r="F1631" s="101"/>
      <c r="G1631" s="159"/>
      <c r="H1631" s="161" t="s">
        <v>18901</v>
      </c>
      <c r="I1631" s="161"/>
    </row>
    <row r="1632" ht="15.0" customHeight="1">
      <c r="A1632" s="101" t="s">
        <v>2858</v>
      </c>
      <c r="B1632" s="96" t="str">
        <f>VLOOKUP(A1632,company_data!$A$2:$H$2051,8,FALSE)</f>
        <v>https://www.cast-inc.com/</v>
      </c>
      <c r="C1632" s="158" t="s">
        <v>13</v>
      </c>
      <c r="D1632" s="158" t="s">
        <v>13</v>
      </c>
      <c r="E1632" s="157"/>
      <c r="F1632" s="101"/>
      <c r="G1632" s="159"/>
      <c r="H1632" s="161"/>
      <c r="I1632" s="161"/>
    </row>
    <row r="1633" ht="15.0" customHeight="1">
      <c r="A1633" s="101" t="s">
        <v>2858</v>
      </c>
      <c r="B1633" s="96" t="str">
        <f>VLOOKUP(A1633,company_data!$A$2:$H$2051,8,FALSE)</f>
        <v>https://www.cast-inc.com/</v>
      </c>
      <c r="C1633" s="158" t="s">
        <v>18902</v>
      </c>
      <c r="D1633" s="158" t="s">
        <v>44</v>
      </c>
      <c r="E1633" s="157"/>
      <c r="F1633" s="101"/>
      <c r="G1633" s="159"/>
      <c r="H1633" s="161"/>
      <c r="I1633" s="161"/>
    </row>
    <row r="1634" ht="15.0" customHeight="1">
      <c r="A1634" s="101" t="s">
        <v>2882</v>
      </c>
      <c r="B1634" s="96" t="str">
        <f>VLOOKUP(A1634,company_data!$A$2:$H$2051,8,FALSE)</f>
        <v>https://castle.io/</v>
      </c>
      <c r="C1634" s="158" t="s">
        <v>18903</v>
      </c>
      <c r="D1634" s="158" t="s">
        <v>6</v>
      </c>
      <c r="E1634" s="158" t="s">
        <v>15862</v>
      </c>
      <c r="F1634" s="101"/>
      <c r="G1634" s="159"/>
      <c r="H1634" s="161" t="s">
        <v>18904</v>
      </c>
      <c r="I1634" s="161"/>
    </row>
    <row r="1635" ht="15.0" customHeight="1">
      <c r="A1635" s="101" t="s">
        <v>2882</v>
      </c>
      <c r="B1635" s="96" t="str">
        <f>VLOOKUP(A1635,company_data!$A$2:$H$2051,8,FALSE)</f>
        <v>https://castle.io/</v>
      </c>
      <c r="C1635" s="158" t="s">
        <v>18905</v>
      </c>
      <c r="D1635" s="158" t="s">
        <v>6</v>
      </c>
      <c r="E1635" s="158" t="s">
        <v>15862</v>
      </c>
      <c r="F1635" s="101"/>
      <c r="G1635" s="159"/>
      <c r="H1635" s="161" t="s">
        <v>18906</v>
      </c>
      <c r="I1635" s="161"/>
    </row>
    <row r="1636" ht="15.0" customHeight="1">
      <c r="A1636" s="101" t="s">
        <v>2891</v>
      </c>
      <c r="B1636" s="96" t="str">
        <f>VLOOKUP(A1636,company_data!$A$2:$H$2051,8,FALSE)</f>
        <v>https://www.catonetworks.com/</v>
      </c>
      <c r="C1636" s="157" t="s">
        <v>18907</v>
      </c>
      <c r="D1636" s="158" t="s">
        <v>10</v>
      </c>
      <c r="E1636" s="158" t="s">
        <v>18908</v>
      </c>
      <c r="F1636" s="101"/>
      <c r="G1636" s="159"/>
      <c r="H1636" s="161" t="s">
        <v>18909</v>
      </c>
      <c r="I1636" s="161"/>
    </row>
    <row r="1637" ht="15.0" customHeight="1">
      <c r="A1637" s="101" t="s">
        <v>2891</v>
      </c>
      <c r="B1637" s="96" t="str">
        <f>VLOOKUP(A1637,company_data!$A$2:$H$2051,8,FALSE)</f>
        <v>https://www.catonetworks.com/</v>
      </c>
      <c r="C1637" s="157" t="s">
        <v>18910</v>
      </c>
      <c r="D1637" s="158" t="s">
        <v>15</v>
      </c>
      <c r="E1637" s="158" t="s">
        <v>18911</v>
      </c>
      <c r="F1637" s="101"/>
      <c r="G1637" s="159"/>
      <c r="H1637" s="161" t="s">
        <v>18912</v>
      </c>
      <c r="I1637" s="161"/>
    </row>
    <row r="1638" ht="15.0" customHeight="1">
      <c r="A1638" s="101" t="s">
        <v>2891</v>
      </c>
      <c r="B1638" s="96" t="str">
        <f>VLOOKUP(A1638,company_data!$A$2:$H$2051,8,FALSE)</f>
        <v>https://www.catonetworks.com/</v>
      </c>
      <c r="C1638" s="157" t="s">
        <v>18913</v>
      </c>
      <c r="D1638" s="158" t="s">
        <v>10</v>
      </c>
      <c r="E1638" s="158" t="s">
        <v>18914</v>
      </c>
      <c r="F1638" s="101"/>
      <c r="G1638" s="159"/>
      <c r="H1638" s="161" t="s">
        <v>18915</v>
      </c>
      <c r="I1638" s="161"/>
    </row>
    <row r="1639" ht="15.0" customHeight="1">
      <c r="A1639" s="101" t="s">
        <v>2891</v>
      </c>
      <c r="B1639" s="96" t="str">
        <f>VLOOKUP(A1639,company_data!$A$2:$H$2051,8,FALSE)</f>
        <v>https://www.catonetworks.com/</v>
      </c>
      <c r="C1639" s="157" t="s">
        <v>18916</v>
      </c>
      <c r="D1639" s="158" t="s">
        <v>15</v>
      </c>
      <c r="E1639" s="158" t="s">
        <v>18917</v>
      </c>
      <c r="F1639" s="101"/>
      <c r="G1639" s="159"/>
      <c r="H1639" s="161" t="s">
        <v>18918</v>
      </c>
      <c r="I1639" s="161"/>
    </row>
    <row r="1640" ht="15.0" customHeight="1">
      <c r="A1640" s="101" t="s">
        <v>2891</v>
      </c>
      <c r="B1640" s="96" t="str">
        <f>VLOOKUP(A1640,company_data!$A$2:$H$2051,8,FALSE)</f>
        <v>https://www.catonetworks.com/</v>
      </c>
      <c r="C1640" s="157" t="s">
        <v>18919</v>
      </c>
      <c r="D1640" s="158" t="s">
        <v>7</v>
      </c>
      <c r="E1640" s="158" t="s">
        <v>18920</v>
      </c>
      <c r="F1640" s="97" t="s">
        <v>18921</v>
      </c>
      <c r="G1640" s="159"/>
      <c r="H1640" s="161" t="s">
        <v>18922</v>
      </c>
      <c r="I1640" s="161"/>
    </row>
    <row r="1641" ht="15.0" customHeight="1">
      <c r="A1641" s="101" t="s">
        <v>2891</v>
      </c>
      <c r="B1641" s="96" t="str">
        <f>VLOOKUP(A1641,company_data!$A$2:$H$2051,8,FALSE)</f>
        <v>https://www.catonetworks.com/</v>
      </c>
      <c r="C1641" s="157" t="s">
        <v>18923</v>
      </c>
      <c r="D1641" s="158" t="s">
        <v>10</v>
      </c>
      <c r="E1641" s="158" t="s">
        <v>18924</v>
      </c>
      <c r="F1641" s="101"/>
      <c r="G1641" s="159"/>
      <c r="H1641" s="161" t="s">
        <v>18925</v>
      </c>
      <c r="I1641" s="161"/>
    </row>
    <row r="1642" ht="15.0" customHeight="1">
      <c r="A1642" s="101" t="s">
        <v>2891</v>
      </c>
      <c r="B1642" s="96" t="str">
        <f>VLOOKUP(A1642,company_data!$A$2:$H$2051,8,FALSE)</f>
        <v>https://www.catonetworks.com/</v>
      </c>
      <c r="C1642" s="157" t="s">
        <v>18926</v>
      </c>
      <c r="D1642" s="158" t="s">
        <v>26</v>
      </c>
      <c r="E1642" s="157"/>
      <c r="F1642" s="101"/>
      <c r="G1642" s="159"/>
      <c r="H1642" s="161" t="s">
        <v>18927</v>
      </c>
      <c r="I1642" s="161"/>
    </row>
    <row r="1643" ht="15.0" customHeight="1">
      <c r="A1643" s="101" t="s">
        <v>2900</v>
      </c>
      <c r="B1643" s="96" t="str">
        <f>VLOOKUP(A1643,company_data!$A$2:$H$2051,8,FALSE)</f>
        <v>https://www.caveon.com/</v>
      </c>
      <c r="C1643" s="157" t="s">
        <v>18928</v>
      </c>
      <c r="D1643" s="158" t="s">
        <v>5</v>
      </c>
      <c r="E1643" s="158" t="s">
        <v>18929</v>
      </c>
      <c r="F1643" s="101"/>
      <c r="G1643" s="159"/>
      <c r="H1643" s="161" t="s">
        <v>18930</v>
      </c>
      <c r="I1643" s="161"/>
    </row>
    <row r="1644" ht="15.0" customHeight="1">
      <c r="A1644" s="101" t="s">
        <v>2900</v>
      </c>
      <c r="B1644" s="96" t="str">
        <f>VLOOKUP(A1644,company_data!$A$2:$H$2051,8,FALSE)</f>
        <v>https://www.caveon.com/</v>
      </c>
      <c r="C1644" s="157" t="s">
        <v>18931</v>
      </c>
      <c r="D1644" s="158" t="s">
        <v>5</v>
      </c>
      <c r="E1644" s="158" t="s">
        <v>18932</v>
      </c>
      <c r="F1644" s="101"/>
      <c r="G1644" s="159"/>
      <c r="H1644" s="161" t="s">
        <v>18933</v>
      </c>
      <c r="I1644" s="161"/>
    </row>
    <row r="1645" ht="15.0" customHeight="1">
      <c r="A1645" s="101" t="s">
        <v>2900</v>
      </c>
      <c r="B1645" s="96" t="str">
        <f>VLOOKUP(A1645,company_data!$A$2:$H$2051,8,FALSE)</f>
        <v>https://www.caveon.com/</v>
      </c>
      <c r="C1645" s="157" t="s">
        <v>18934</v>
      </c>
      <c r="D1645" s="158" t="s">
        <v>5</v>
      </c>
      <c r="E1645" s="158" t="s">
        <v>18935</v>
      </c>
      <c r="F1645" s="101"/>
      <c r="G1645" s="159"/>
      <c r="H1645" s="161" t="s">
        <v>18936</v>
      </c>
      <c r="I1645" s="161"/>
    </row>
    <row r="1646" ht="15.0" customHeight="1">
      <c r="A1646" s="101" t="s">
        <v>2900</v>
      </c>
      <c r="B1646" s="96" t="str">
        <f>VLOOKUP(A1646,company_data!$A$2:$H$2051,8,FALSE)</f>
        <v>https://www.caveon.com/</v>
      </c>
      <c r="C1646" s="157" t="s">
        <v>18937</v>
      </c>
      <c r="D1646" s="158" t="s">
        <v>5</v>
      </c>
      <c r="E1646" s="158" t="s">
        <v>18938</v>
      </c>
      <c r="F1646" s="101"/>
      <c r="G1646" s="159"/>
      <c r="H1646" s="161" t="s">
        <v>18939</v>
      </c>
      <c r="I1646" s="161"/>
    </row>
    <row r="1647" ht="15.0" customHeight="1">
      <c r="A1647" s="101" t="s">
        <v>2900</v>
      </c>
      <c r="B1647" s="96" t="str">
        <f>VLOOKUP(A1647,company_data!$A$2:$H$2051,8,FALSE)</f>
        <v>https://www.caveon.com/</v>
      </c>
      <c r="C1647" s="157" t="s">
        <v>18940</v>
      </c>
      <c r="D1647" s="157" t="s">
        <v>5</v>
      </c>
      <c r="E1647" s="158" t="s">
        <v>18941</v>
      </c>
      <c r="F1647" s="101"/>
      <c r="G1647" s="159"/>
      <c r="H1647" s="161" t="s">
        <v>18942</v>
      </c>
      <c r="I1647" s="161"/>
    </row>
    <row r="1648" ht="15.0" customHeight="1">
      <c r="A1648" s="101" t="s">
        <v>2900</v>
      </c>
      <c r="B1648" s="96" t="str">
        <f>VLOOKUP(A1648,company_data!$A$2:$H$2051,8,FALSE)</f>
        <v>https://www.caveon.com/</v>
      </c>
      <c r="C1648" s="157" t="s">
        <v>18943</v>
      </c>
      <c r="D1648" s="158" t="s">
        <v>8</v>
      </c>
      <c r="E1648" s="158" t="s">
        <v>18944</v>
      </c>
      <c r="F1648" s="101"/>
      <c r="G1648" s="159"/>
      <c r="H1648" s="161" t="s">
        <v>18945</v>
      </c>
      <c r="I1648" s="161"/>
    </row>
    <row r="1649" ht="15.0" customHeight="1">
      <c r="A1649" s="101" t="s">
        <v>2907</v>
      </c>
      <c r="B1649" s="96" t="str">
        <f>VLOOKUP(A1649,company_data!$A$2:$H$2051,8,FALSE)</f>
        <v>https://www.cavirin.com/</v>
      </c>
      <c r="C1649" s="158" t="s">
        <v>18946</v>
      </c>
      <c r="D1649" s="158" t="s">
        <v>22</v>
      </c>
      <c r="E1649" s="158" t="s">
        <v>16146</v>
      </c>
      <c r="F1649" s="97" t="s">
        <v>14</v>
      </c>
      <c r="G1649" s="159"/>
      <c r="H1649" s="161" t="s">
        <v>18947</v>
      </c>
      <c r="I1649" s="161"/>
    </row>
    <row r="1650" ht="15.0" customHeight="1">
      <c r="A1650" s="101" t="s">
        <v>2915</v>
      </c>
      <c r="B1650" s="96" t="str">
        <f>VLOOKUP(A1650,company_data!$A$2:$H$2051,8,FALSE)</f>
        <v>https://cbisecure.com/</v>
      </c>
      <c r="C1650" s="157" t="s">
        <v>17764</v>
      </c>
      <c r="D1650" s="158" t="s">
        <v>5</v>
      </c>
      <c r="E1650" s="158" t="s">
        <v>15831</v>
      </c>
      <c r="F1650" s="97" t="s">
        <v>18948</v>
      </c>
      <c r="G1650" s="159"/>
      <c r="H1650" s="161" t="s">
        <v>18949</v>
      </c>
      <c r="I1650" s="161"/>
    </row>
    <row r="1651" ht="15.0" customHeight="1">
      <c r="A1651" s="101" t="s">
        <v>2915</v>
      </c>
      <c r="B1651" s="96" t="str">
        <f>VLOOKUP(A1651,company_data!$A$2:$H$2051,8,FALSE)</f>
        <v>https://cbisecure.com/</v>
      </c>
      <c r="C1651" s="157" t="s">
        <v>16196</v>
      </c>
      <c r="D1651" s="157" t="s">
        <v>7</v>
      </c>
      <c r="E1651" s="157" t="s">
        <v>16391</v>
      </c>
      <c r="F1651" s="101"/>
      <c r="G1651" s="159"/>
      <c r="H1651" s="161" t="s">
        <v>18950</v>
      </c>
      <c r="I1651" s="161"/>
    </row>
    <row r="1652" ht="15.0" customHeight="1">
      <c r="A1652" s="101" t="s">
        <v>2923</v>
      </c>
      <c r="B1652" s="96" t="str">
        <f>VLOOKUP(A1652,company_data!$A$2:$H$2051,8,FALSE)</f>
        <v>https://www.celestix.com/</v>
      </c>
      <c r="C1652" s="158" t="s">
        <v>18951</v>
      </c>
      <c r="D1652" s="158" t="s">
        <v>58</v>
      </c>
      <c r="E1652" s="157" t="s">
        <v>17471</v>
      </c>
      <c r="F1652" s="101"/>
      <c r="G1652" s="159"/>
      <c r="H1652" s="161" t="s">
        <v>18952</v>
      </c>
      <c r="I1652" s="160" t="s">
        <v>18953</v>
      </c>
    </row>
    <row r="1653" ht="15.0" customHeight="1">
      <c r="A1653" s="101" t="s">
        <v>2923</v>
      </c>
      <c r="B1653" s="96" t="str">
        <f>VLOOKUP(A1653,company_data!$A$2:$H$2051,8,FALSE)</f>
        <v>https://www.celestix.com/</v>
      </c>
      <c r="C1653" s="157" t="s">
        <v>18954</v>
      </c>
      <c r="D1653" s="158" t="s">
        <v>31</v>
      </c>
      <c r="E1653" s="158" t="s">
        <v>18872</v>
      </c>
      <c r="F1653" s="101"/>
      <c r="G1653" s="159"/>
      <c r="H1653" s="161" t="s">
        <v>18955</v>
      </c>
      <c r="I1653" s="161"/>
    </row>
    <row r="1654" ht="15.0" customHeight="1">
      <c r="A1654" s="101" t="s">
        <v>2923</v>
      </c>
      <c r="B1654" s="96" t="str">
        <f>VLOOKUP(A1654,company_data!$A$2:$H$2051,8,FALSE)</f>
        <v>https://www.celestix.com/</v>
      </c>
      <c r="C1654" s="157" t="s">
        <v>18956</v>
      </c>
      <c r="D1654" s="158" t="s">
        <v>31</v>
      </c>
      <c r="E1654" s="158" t="s">
        <v>16476</v>
      </c>
      <c r="F1654" s="97" t="s">
        <v>18957</v>
      </c>
      <c r="G1654" s="159"/>
      <c r="H1654" s="161" t="s">
        <v>18958</v>
      </c>
      <c r="I1654" s="161"/>
    </row>
    <row r="1655" ht="15.0" customHeight="1">
      <c r="A1655" s="101" t="s">
        <v>2923</v>
      </c>
      <c r="B1655" s="96" t="str">
        <f>VLOOKUP(A1655,company_data!$A$2:$H$2051,8,FALSE)</f>
        <v>https://www.celestix.com/</v>
      </c>
      <c r="C1655" s="157" t="s">
        <v>15843</v>
      </c>
      <c r="D1655" s="158" t="s">
        <v>15</v>
      </c>
      <c r="E1655" s="158" t="s">
        <v>18959</v>
      </c>
      <c r="F1655" s="101"/>
      <c r="G1655" s="159"/>
      <c r="H1655" s="161" t="s">
        <v>18960</v>
      </c>
      <c r="I1655" s="161"/>
    </row>
    <row r="1656" ht="15.0" customHeight="1">
      <c r="A1656" s="101" t="s">
        <v>2923</v>
      </c>
      <c r="B1656" s="96" t="str">
        <f>VLOOKUP(A1656,company_data!$A$2:$H$2051,8,FALSE)</f>
        <v>https://www.celestix.com/</v>
      </c>
      <c r="C1656" s="157" t="s">
        <v>18961</v>
      </c>
      <c r="D1656" s="158" t="s">
        <v>26</v>
      </c>
      <c r="E1656" s="158" t="s">
        <v>16620</v>
      </c>
      <c r="F1656" s="101"/>
      <c r="G1656" s="159"/>
      <c r="H1656" s="161" t="s">
        <v>18962</v>
      </c>
      <c r="I1656" s="161"/>
    </row>
    <row r="1657" ht="15.0" customHeight="1">
      <c r="A1657" s="101" t="s">
        <v>2929</v>
      </c>
      <c r="B1657" s="96" t="str">
        <f>VLOOKUP(A1657,company_data!$A$2:$H$2051,8,FALSE)</f>
        <v>https://www.celestya.net/</v>
      </c>
      <c r="C1657" s="157" t="s">
        <v>18963</v>
      </c>
      <c r="D1657" s="158" t="s">
        <v>11</v>
      </c>
      <c r="E1657" s="158" t="s">
        <v>18964</v>
      </c>
      <c r="F1657" s="101"/>
      <c r="G1657" s="159"/>
      <c r="H1657" s="161" t="s">
        <v>18965</v>
      </c>
      <c r="I1657" s="161"/>
    </row>
    <row r="1658" ht="15.0" customHeight="1">
      <c r="A1658" s="101" t="s">
        <v>2929</v>
      </c>
      <c r="B1658" s="96" t="str">
        <f>VLOOKUP(A1658,company_data!$A$2:$H$2051,8,FALSE)</f>
        <v>https://www.celestya.net/</v>
      </c>
      <c r="C1658" s="157" t="s">
        <v>18966</v>
      </c>
      <c r="D1658" s="157" t="s">
        <v>5</v>
      </c>
      <c r="E1658" s="157" t="s">
        <v>15853</v>
      </c>
      <c r="F1658" s="101"/>
      <c r="G1658" s="159"/>
      <c r="H1658" s="161" t="s">
        <v>18967</v>
      </c>
      <c r="I1658" s="161"/>
    </row>
    <row r="1659" ht="15.0" customHeight="1">
      <c r="A1659" s="101" t="s">
        <v>2929</v>
      </c>
      <c r="B1659" s="96" t="str">
        <f>VLOOKUP(A1659,company_data!$A$2:$H$2051,8,FALSE)</f>
        <v>https://www.celestya.net/</v>
      </c>
      <c r="C1659" s="157" t="s">
        <v>18968</v>
      </c>
      <c r="D1659" s="157" t="s">
        <v>11</v>
      </c>
      <c r="E1659" s="158" t="s">
        <v>18969</v>
      </c>
      <c r="F1659" s="97"/>
      <c r="G1659" s="159"/>
      <c r="H1659" s="161" t="s">
        <v>18970</v>
      </c>
      <c r="I1659" s="161"/>
    </row>
    <row r="1660" ht="15.0" customHeight="1">
      <c r="A1660" s="101" t="s">
        <v>2929</v>
      </c>
      <c r="B1660" s="96" t="str">
        <f>VLOOKUP(A1660,company_data!$A$2:$H$2051,8,FALSE)</f>
        <v>https://www.celestya.net/</v>
      </c>
      <c r="C1660" s="157" t="s">
        <v>18971</v>
      </c>
      <c r="D1660" s="158" t="s">
        <v>5</v>
      </c>
      <c r="E1660" s="158" t="s">
        <v>18972</v>
      </c>
      <c r="F1660" s="101"/>
      <c r="G1660" s="159"/>
      <c r="H1660" s="161" t="s">
        <v>18973</v>
      </c>
      <c r="I1660" s="161"/>
    </row>
    <row r="1661" ht="15.0" customHeight="1">
      <c r="A1661" s="101" t="s">
        <v>2929</v>
      </c>
      <c r="B1661" s="96" t="str">
        <f>VLOOKUP(A1661,company_data!$A$2:$H$2051,8,FALSE)</f>
        <v>https://www.celestya.net/</v>
      </c>
      <c r="C1661" s="157" t="s">
        <v>18974</v>
      </c>
      <c r="D1661" s="157" t="s">
        <v>11</v>
      </c>
      <c r="E1661" s="157"/>
      <c r="F1661" s="101"/>
      <c r="G1661" s="159"/>
      <c r="H1661" s="161" t="s">
        <v>18975</v>
      </c>
      <c r="I1661" s="161"/>
    </row>
    <row r="1662" ht="15.0" customHeight="1">
      <c r="A1662" s="101" t="s">
        <v>2929</v>
      </c>
      <c r="B1662" s="96" t="str">
        <f>VLOOKUP(A1662,company_data!$A$2:$H$2051,8,FALSE)</f>
        <v>https://www.celestya.net/</v>
      </c>
      <c r="C1662" s="157" t="s">
        <v>18976</v>
      </c>
      <c r="D1662" s="157" t="s">
        <v>11</v>
      </c>
      <c r="F1662" s="101"/>
      <c r="G1662" s="159"/>
      <c r="H1662" s="161" t="s">
        <v>18977</v>
      </c>
      <c r="I1662" s="161"/>
    </row>
    <row r="1663" ht="15.0" customHeight="1">
      <c r="A1663" s="101" t="s">
        <v>2938</v>
      </c>
      <c r="B1663" s="96" t="str">
        <f>VLOOKUP(A1663,company_data!$A$2:$H$2051,8,FALSE)</f>
        <v>https://www.cellcrypt.com/</v>
      </c>
      <c r="C1663" s="157" t="s">
        <v>18978</v>
      </c>
      <c r="D1663" s="158" t="s">
        <v>20</v>
      </c>
      <c r="E1663" s="158" t="s">
        <v>18979</v>
      </c>
      <c r="F1663" s="101"/>
      <c r="G1663" s="159"/>
      <c r="H1663" s="161"/>
      <c r="I1663" s="161"/>
    </row>
    <row r="1664" ht="15.0" customHeight="1">
      <c r="A1664" s="101" t="s">
        <v>2938</v>
      </c>
      <c r="B1664" s="96" t="str">
        <f>VLOOKUP(A1664,company_data!$A$2:$H$2051,8,FALSE)</f>
        <v>https://www.cellcrypt.com/</v>
      </c>
      <c r="C1664" s="157" t="s">
        <v>18980</v>
      </c>
      <c r="D1664" s="158" t="s">
        <v>13</v>
      </c>
      <c r="E1664" s="158" t="s">
        <v>18981</v>
      </c>
      <c r="F1664" s="97" t="s">
        <v>18982</v>
      </c>
      <c r="G1664" s="159"/>
      <c r="H1664" s="161" t="s">
        <v>18983</v>
      </c>
      <c r="I1664" s="161"/>
    </row>
    <row r="1665" ht="15.0" customHeight="1">
      <c r="A1665" s="101" t="s">
        <v>2938</v>
      </c>
      <c r="B1665" s="96" t="str">
        <f>VLOOKUP(A1665,company_data!$A$2:$H$2051,8,FALSE)</f>
        <v>https://www.cellcrypt.com/</v>
      </c>
      <c r="C1665" s="157" t="s">
        <v>18984</v>
      </c>
      <c r="D1665" s="158" t="s">
        <v>24</v>
      </c>
      <c r="E1665" s="158" t="s">
        <v>18981</v>
      </c>
      <c r="F1665" s="97" t="s">
        <v>18982</v>
      </c>
      <c r="G1665" s="159"/>
      <c r="H1665" s="161"/>
      <c r="I1665" s="161"/>
    </row>
    <row r="1666" ht="15.0" customHeight="1">
      <c r="A1666" s="101" t="s">
        <v>2938</v>
      </c>
      <c r="B1666" s="96" t="str">
        <f>VLOOKUP(A1666,company_data!$A$2:$H$2051,8,FALSE)</f>
        <v>https://www.cellcrypt.com/</v>
      </c>
      <c r="C1666" s="157" t="s">
        <v>18985</v>
      </c>
      <c r="D1666" s="158" t="s">
        <v>13</v>
      </c>
      <c r="E1666" s="158" t="s">
        <v>18986</v>
      </c>
      <c r="F1666" s="101"/>
      <c r="G1666" s="159"/>
      <c r="H1666" s="161" t="s">
        <v>18987</v>
      </c>
      <c r="I1666" s="161"/>
    </row>
    <row r="1667" ht="15.0" customHeight="1">
      <c r="A1667" s="101" t="s">
        <v>2947</v>
      </c>
      <c r="B1667" s="96" t="str">
        <f>VLOOKUP(A1667,company_data!$A$2:$H$2051,8,FALSE)</f>
        <v>https://www.cellebrite.com/</v>
      </c>
      <c r="C1667" s="158" t="s">
        <v>18988</v>
      </c>
      <c r="D1667" s="158" t="s">
        <v>16</v>
      </c>
      <c r="E1667" s="158" t="s">
        <v>18989</v>
      </c>
      <c r="F1667" s="101"/>
      <c r="G1667" s="159"/>
      <c r="H1667" s="161"/>
      <c r="I1667" s="161"/>
    </row>
    <row r="1668" ht="15.0" customHeight="1">
      <c r="A1668" s="101" t="s">
        <v>2947</v>
      </c>
      <c r="B1668" s="96" t="str">
        <f>VLOOKUP(A1668,company_data!$A$2:$H$2051,8,FALSE)</f>
        <v>https://www.cellebrite.com/</v>
      </c>
      <c r="C1668" s="157" t="s">
        <v>18990</v>
      </c>
      <c r="D1668" s="158" t="s">
        <v>16</v>
      </c>
      <c r="E1668" s="158" t="s">
        <v>18991</v>
      </c>
      <c r="F1668" s="101"/>
      <c r="G1668" s="159"/>
      <c r="H1668" s="161" t="s">
        <v>18992</v>
      </c>
      <c r="I1668" s="161"/>
    </row>
    <row r="1669" ht="15.0" customHeight="1">
      <c r="A1669" s="101" t="s">
        <v>2947</v>
      </c>
      <c r="B1669" s="96" t="str">
        <f>VLOOKUP(A1669,company_data!$A$2:$H$2051,8,FALSE)</f>
        <v>https://www.cellebrite.com/</v>
      </c>
      <c r="C1669" s="157" t="s">
        <v>18993</v>
      </c>
      <c r="D1669" s="158" t="s">
        <v>16</v>
      </c>
      <c r="E1669" s="158" t="s">
        <v>18994</v>
      </c>
      <c r="F1669" s="101"/>
      <c r="G1669" s="159"/>
      <c r="H1669" s="161" t="s">
        <v>18995</v>
      </c>
      <c r="I1669" s="161"/>
    </row>
    <row r="1670" ht="15.0" customHeight="1">
      <c r="A1670" s="101" t="s">
        <v>2947</v>
      </c>
      <c r="B1670" s="96" t="str">
        <f>VLOOKUP(A1670,company_data!$A$2:$H$2051,8,FALSE)</f>
        <v>https://www.cellebrite.com/</v>
      </c>
      <c r="C1670" s="157" t="s">
        <v>18996</v>
      </c>
      <c r="D1670" s="158" t="s">
        <v>16</v>
      </c>
      <c r="E1670" s="158" t="s">
        <v>18997</v>
      </c>
      <c r="F1670" s="101"/>
      <c r="G1670" s="159"/>
      <c r="H1670" s="161" t="s">
        <v>18998</v>
      </c>
      <c r="I1670" s="161"/>
    </row>
    <row r="1671" ht="15.0" customHeight="1">
      <c r="A1671" s="101" t="s">
        <v>2947</v>
      </c>
      <c r="B1671" s="96" t="str">
        <f>VLOOKUP(A1671,company_data!$A$2:$H$2051,8,FALSE)</f>
        <v>https://www.cellebrite.com/</v>
      </c>
      <c r="C1671" s="158" t="s">
        <v>18999</v>
      </c>
      <c r="D1671" s="158" t="s">
        <v>16</v>
      </c>
      <c r="E1671" s="158" t="s">
        <v>19000</v>
      </c>
      <c r="F1671" s="101"/>
      <c r="G1671" s="159"/>
      <c r="H1671" s="161"/>
      <c r="I1671" s="161"/>
    </row>
    <row r="1672" ht="15.0" customHeight="1">
      <c r="A1672" s="101" t="s">
        <v>2947</v>
      </c>
      <c r="B1672" s="96" t="str">
        <f>VLOOKUP(A1672,company_data!$A$2:$H$2051,8,FALSE)</f>
        <v>https://www.cellebrite.com/</v>
      </c>
      <c r="C1672" s="157" t="s">
        <v>19001</v>
      </c>
      <c r="D1672" s="158" t="s">
        <v>16</v>
      </c>
      <c r="E1672" s="158" t="s">
        <v>19002</v>
      </c>
      <c r="F1672" s="101"/>
      <c r="G1672" s="159"/>
      <c r="H1672" s="161" t="s">
        <v>19003</v>
      </c>
      <c r="I1672" s="161"/>
    </row>
    <row r="1673" ht="15.0" customHeight="1">
      <c r="A1673" s="101" t="s">
        <v>2947</v>
      </c>
      <c r="B1673" s="96" t="str">
        <f>VLOOKUP(A1673,company_data!$A$2:$H$2051,8,FALSE)</f>
        <v>https://www.cellebrite.com/</v>
      </c>
      <c r="C1673" s="157" t="s">
        <v>19004</v>
      </c>
      <c r="D1673" s="158" t="s">
        <v>16</v>
      </c>
      <c r="E1673" s="158" t="s">
        <v>19005</v>
      </c>
      <c r="F1673" s="101"/>
      <c r="G1673" s="159"/>
      <c r="H1673" s="161" t="s">
        <v>19006</v>
      </c>
      <c r="I1673" s="161"/>
    </row>
    <row r="1674" ht="15.0" customHeight="1">
      <c r="A1674" s="101" t="s">
        <v>2947</v>
      </c>
      <c r="B1674" s="96" t="str">
        <f>VLOOKUP(A1674,company_data!$A$2:$H$2051,8,FALSE)</f>
        <v>https://www.cellebrite.com/</v>
      </c>
      <c r="C1674" s="157" t="s">
        <v>19007</v>
      </c>
      <c r="D1674" s="158" t="s">
        <v>16</v>
      </c>
      <c r="E1674" s="158" t="s">
        <v>19008</v>
      </c>
      <c r="F1674" s="101"/>
      <c r="G1674" s="159"/>
      <c r="H1674" s="161" t="s">
        <v>19009</v>
      </c>
      <c r="I1674" s="161"/>
    </row>
    <row r="1675" ht="15.0" customHeight="1">
      <c r="A1675" s="101" t="s">
        <v>2958</v>
      </c>
      <c r="B1675" s="96" t="str">
        <f>VLOOKUP(A1675,company_data!$A$2:$H$2051,8,FALSE)</f>
        <v>https://www.cellrox.com/</v>
      </c>
      <c r="C1675" s="157" t="s">
        <v>19010</v>
      </c>
      <c r="D1675" s="158" t="s">
        <v>20</v>
      </c>
      <c r="E1675" s="158" t="s">
        <v>19011</v>
      </c>
      <c r="F1675" s="97" t="s">
        <v>19012</v>
      </c>
      <c r="G1675" s="159"/>
      <c r="H1675" s="161" t="s">
        <v>19013</v>
      </c>
      <c r="I1675" s="161"/>
    </row>
    <row r="1676" ht="15.0" customHeight="1">
      <c r="A1676" s="101" t="s">
        <v>2966</v>
      </c>
      <c r="B1676" s="96" t="str">
        <f>VLOOKUP(A1676,company_data!$A$2:$H$2051,8,FALSE)</f>
        <v>https://censys.io/</v>
      </c>
      <c r="C1676" s="157" t="s">
        <v>18720</v>
      </c>
      <c r="D1676" s="158" t="s">
        <v>42</v>
      </c>
      <c r="E1676" s="158" t="s">
        <v>16953</v>
      </c>
      <c r="F1676" s="101"/>
      <c r="G1676" s="159"/>
      <c r="H1676" s="161" t="s">
        <v>19014</v>
      </c>
      <c r="I1676" s="161"/>
    </row>
    <row r="1677" ht="15.0" customHeight="1">
      <c r="A1677" s="101" t="s">
        <v>15415</v>
      </c>
      <c r="B1677" s="96" t="str">
        <f>VLOOKUP(A1677,company_data!$A$2:$H$2051,8,FALSE)</f>
        <v>https://ccsecuritytraining.com/</v>
      </c>
      <c r="C1677" s="157" t="s">
        <v>19015</v>
      </c>
      <c r="D1677" s="157" t="s">
        <v>11</v>
      </c>
      <c r="E1677" s="158" t="s">
        <v>19016</v>
      </c>
      <c r="F1677" s="97" t="s">
        <v>16976</v>
      </c>
      <c r="G1677" s="159"/>
      <c r="H1677" s="161" t="s">
        <v>19017</v>
      </c>
      <c r="I1677" s="161"/>
    </row>
    <row r="1678" ht="15.0" customHeight="1">
      <c r="A1678" s="101" t="s">
        <v>2974</v>
      </c>
      <c r="B1678" s="96" t="str">
        <f>VLOOKUP(A1678,company_data!$A$2:$H$2051,8,FALSE)</f>
        <v>https://www.centerpoint.biz</v>
      </c>
      <c r="C1678" s="157" t="s">
        <v>15917</v>
      </c>
      <c r="D1678" s="158" t="s">
        <v>5</v>
      </c>
      <c r="E1678" s="158" t="s">
        <v>15831</v>
      </c>
      <c r="F1678" s="101"/>
      <c r="G1678" s="159"/>
      <c r="H1678" s="161" t="s">
        <v>19018</v>
      </c>
      <c r="I1678" s="161"/>
    </row>
    <row r="1679" ht="15.0" customHeight="1">
      <c r="A1679" s="101" t="s">
        <v>2974</v>
      </c>
      <c r="B1679" s="96" t="str">
        <f>VLOOKUP(A1679,company_data!$A$2:$H$2051,8,FALSE)</f>
        <v>https://www.centerpoint.biz</v>
      </c>
      <c r="C1679" s="157" t="s">
        <v>19019</v>
      </c>
      <c r="D1679" s="158" t="s">
        <v>5</v>
      </c>
      <c r="E1679" s="158" t="s">
        <v>19020</v>
      </c>
      <c r="F1679" s="101"/>
      <c r="G1679" s="159"/>
      <c r="H1679" s="161" t="s">
        <v>19021</v>
      </c>
      <c r="I1679" s="161"/>
    </row>
    <row r="1680" ht="15.0" customHeight="1">
      <c r="A1680" s="101" t="s">
        <v>2974</v>
      </c>
      <c r="B1680" s="96" t="str">
        <f>VLOOKUP(A1680,company_data!$A$2:$H$2051,8,FALSE)</f>
        <v>https://www.centerpoint.biz</v>
      </c>
      <c r="C1680" s="157" t="s">
        <v>15850</v>
      </c>
      <c r="D1680" s="157" t="s">
        <v>5</v>
      </c>
      <c r="E1680" s="157" t="s">
        <v>15850</v>
      </c>
      <c r="F1680" s="101"/>
      <c r="G1680" s="159"/>
      <c r="H1680" s="161" t="s">
        <v>19022</v>
      </c>
      <c r="I1680" s="161"/>
    </row>
    <row r="1681" ht="15.0" customHeight="1">
      <c r="A1681" s="101" t="s">
        <v>2974</v>
      </c>
      <c r="B1681" s="96" t="str">
        <f>VLOOKUP(A1681,company_data!$A$2:$H$2051,8,FALSE)</f>
        <v>https://www.centerpoint.biz</v>
      </c>
      <c r="C1681" s="157" t="s">
        <v>19023</v>
      </c>
      <c r="D1681" s="157" t="s">
        <v>5</v>
      </c>
      <c r="E1681" s="157" t="s">
        <v>15897</v>
      </c>
      <c r="F1681" s="101"/>
      <c r="G1681" s="159"/>
      <c r="H1681" s="161" t="s">
        <v>19024</v>
      </c>
      <c r="I1681" s="161"/>
    </row>
    <row r="1682" ht="15.0" customHeight="1">
      <c r="A1682" s="101" t="s">
        <v>2974</v>
      </c>
      <c r="B1682" s="96" t="str">
        <f>VLOOKUP(A1682,company_data!$A$2:$H$2051,8,FALSE)</f>
        <v>https://www.centerpoint.biz</v>
      </c>
      <c r="C1682" s="158" t="s">
        <v>19025</v>
      </c>
      <c r="D1682" s="158" t="s">
        <v>5</v>
      </c>
      <c r="E1682" s="158" t="s">
        <v>16863</v>
      </c>
      <c r="F1682" s="101"/>
      <c r="G1682" s="159"/>
      <c r="H1682" s="161"/>
      <c r="I1682" s="161"/>
    </row>
    <row r="1683" ht="15.0" customHeight="1">
      <c r="A1683" s="101" t="s">
        <v>2982</v>
      </c>
      <c r="B1683" s="96" t="str">
        <f>VLOOKUP(A1683,company_data!$A$2:$H$2051,8,FALSE)</f>
        <v>https://www.centritechnology.com/</v>
      </c>
      <c r="C1683" s="157" t="s">
        <v>19026</v>
      </c>
      <c r="D1683" s="158" t="s">
        <v>9</v>
      </c>
      <c r="E1683" s="158" t="s">
        <v>19027</v>
      </c>
      <c r="F1683" s="101"/>
      <c r="G1683" s="159"/>
      <c r="H1683" s="161" t="s">
        <v>19028</v>
      </c>
      <c r="I1683" s="161"/>
    </row>
    <row r="1684" ht="15.0" customHeight="1">
      <c r="A1684" s="101" t="s">
        <v>2988</v>
      </c>
      <c r="B1684" s="96" t="str">
        <f>VLOOKUP(A1684,company_data!$A$2:$H$2051,8,FALSE)</f>
        <v>https://www.centrify.com</v>
      </c>
      <c r="C1684" s="158" t="s">
        <v>19029</v>
      </c>
      <c r="D1684" s="158" t="s">
        <v>6</v>
      </c>
      <c r="E1684" s="158" t="s">
        <v>19030</v>
      </c>
      <c r="F1684" s="97" t="s">
        <v>19031</v>
      </c>
      <c r="G1684" s="159"/>
      <c r="H1684" s="161"/>
      <c r="I1684" s="161"/>
    </row>
    <row r="1685" ht="15.0" customHeight="1">
      <c r="A1685" s="101" t="s">
        <v>2988</v>
      </c>
      <c r="B1685" s="96" t="str">
        <f>VLOOKUP(A1685,company_data!$A$2:$H$2051,8,FALSE)</f>
        <v>https://www.centrify.com</v>
      </c>
      <c r="C1685" s="158" t="s">
        <v>19029</v>
      </c>
      <c r="D1685" s="158" t="s">
        <v>6</v>
      </c>
      <c r="E1685" s="158" t="s">
        <v>19032</v>
      </c>
      <c r="F1685" s="101"/>
      <c r="G1685" s="159"/>
      <c r="H1685" s="161"/>
      <c r="I1685" s="161"/>
    </row>
    <row r="1686" ht="15.0" customHeight="1">
      <c r="A1686" s="101" t="s">
        <v>2988</v>
      </c>
      <c r="B1686" s="96" t="str">
        <f>VLOOKUP(A1686,company_data!$A$2:$H$2051,8,FALSE)</f>
        <v>https://www.centrify.com</v>
      </c>
      <c r="C1686" s="158" t="s">
        <v>19033</v>
      </c>
      <c r="D1686" s="158" t="s">
        <v>6</v>
      </c>
      <c r="E1686" s="158" t="s">
        <v>14</v>
      </c>
      <c r="F1686" s="97"/>
      <c r="G1686" s="159"/>
      <c r="H1686" s="161" t="s">
        <v>19034</v>
      </c>
      <c r="I1686" s="161"/>
    </row>
    <row r="1687" ht="15.0" customHeight="1">
      <c r="A1687" s="101" t="s">
        <v>2988</v>
      </c>
      <c r="B1687" s="96" t="str">
        <f>VLOOKUP(A1687,company_data!$A$2:$H$2051,8,FALSE)</f>
        <v>https://www.centrify.com</v>
      </c>
      <c r="C1687" s="158" t="s">
        <v>19029</v>
      </c>
      <c r="D1687" s="158" t="s">
        <v>6</v>
      </c>
      <c r="E1687" s="158" t="s">
        <v>19035</v>
      </c>
      <c r="F1687" s="101"/>
      <c r="G1687" s="159"/>
      <c r="H1687" s="161"/>
      <c r="I1687" s="161"/>
    </row>
    <row r="1688" ht="15.0" customHeight="1">
      <c r="A1688" s="101" t="s">
        <v>2988</v>
      </c>
      <c r="B1688" s="96" t="str">
        <f>VLOOKUP(A1688,company_data!$A$2:$H$2051,8,FALSE)</f>
        <v>https://www.centrify.com</v>
      </c>
      <c r="C1688" s="158" t="s">
        <v>19029</v>
      </c>
      <c r="D1688" s="158" t="s">
        <v>6</v>
      </c>
      <c r="E1688" s="158" t="s">
        <v>16476</v>
      </c>
      <c r="F1688" s="101"/>
      <c r="G1688" s="159"/>
      <c r="H1688" s="161"/>
      <c r="I1688" s="161"/>
    </row>
    <row r="1689" ht="15.0" customHeight="1">
      <c r="A1689" s="101" t="s">
        <v>2988</v>
      </c>
      <c r="B1689" s="96" t="str">
        <f>VLOOKUP(A1689,company_data!$A$2:$H$2051,8,FALSE)</f>
        <v>https://www.centrify.com</v>
      </c>
      <c r="C1689" s="158" t="s">
        <v>19036</v>
      </c>
      <c r="D1689" s="158" t="s">
        <v>6</v>
      </c>
      <c r="E1689" s="158" t="s">
        <v>16476</v>
      </c>
      <c r="F1689" s="97" t="s">
        <v>19037</v>
      </c>
      <c r="G1689" s="159"/>
      <c r="H1689" s="161" t="s">
        <v>19038</v>
      </c>
      <c r="I1689" s="161"/>
    </row>
    <row r="1690" ht="15.0" customHeight="1">
      <c r="A1690" s="101" t="s">
        <v>2988</v>
      </c>
      <c r="B1690" s="96" t="str">
        <f>VLOOKUP(A1690,company_data!$A$2:$H$2051,8,FALSE)</f>
        <v>https://www.centrify.com</v>
      </c>
      <c r="C1690" s="158" t="s">
        <v>19039</v>
      </c>
      <c r="D1690" s="158" t="s">
        <v>6</v>
      </c>
      <c r="E1690" s="158" t="s">
        <v>19040</v>
      </c>
      <c r="F1690" s="97" t="s">
        <v>19035</v>
      </c>
      <c r="G1690" s="159"/>
      <c r="H1690" s="161" t="s">
        <v>19041</v>
      </c>
      <c r="I1690" s="161"/>
    </row>
    <row r="1691" ht="15.0" customHeight="1">
      <c r="A1691" s="101" t="s">
        <v>2988</v>
      </c>
      <c r="B1691" s="96" t="str">
        <f>VLOOKUP(A1691,company_data!$A$2:$H$2051,8,FALSE)</f>
        <v>https://www.centrify.com</v>
      </c>
      <c r="C1691" s="158" t="s">
        <v>19042</v>
      </c>
      <c r="D1691" s="158" t="s">
        <v>6</v>
      </c>
      <c r="E1691" s="158" t="s">
        <v>19043</v>
      </c>
      <c r="F1691" s="97" t="s">
        <v>19044</v>
      </c>
      <c r="G1691" s="159"/>
      <c r="H1691" s="161" t="s">
        <v>19045</v>
      </c>
      <c r="I1691" s="161"/>
    </row>
    <row r="1692" ht="15.0" customHeight="1">
      <c r="A1692" s="101" t="s">
        <v>2988</v>
      </c>
      <c r="B1692" s="96" t="str">
        <f>VLOOKUP(A1692,company_data!$A$2:$H$2051,8,FALSE)</f>
        <v>https://www.centrify.com</v>
      </c>
      <c r="C1692" s="158" t="s">
        <v>19029</v>
      </c>
      <c r="D1692" s="158" t="s">
        <v>6</v>
      </c>
      <c r="E1692" s="158" t="s">
        <v>19046</v>
      </c>
      <c r="F1692" s="97" t="s">
        <v>19047</v>
      </c>
      <c r="G1692" s="159"/>
      <c r="H1692" s="161"/>
      <c r="I1692" s="161"/>
    </row>
    <row r="1693" ht="15.0" customHeight="1">
      <c r="A1693" s="101" t="s">
        <v>2988</v>
      </c>
      <c r="B1693" s="96" t="str">
        <f>VLOOKUP(A1693,company_data!$A$2:$H$2051,8,FALSE)</f>
        <v>https://www.centrify.com</v>
      </c>
      <c r="C1693" s="158" t="s">
        <v>19029</v>
      </c>
      <c r="D1693" s="158" t="s">
        <v>6</v>
      </c>
      <c r="E1693" s="158" t="s">
        <v>19048</v>
      </c>
      <c r="F1693" s="97" t="s">
        <v>19049</v>
      </c>
      <c r="G1693" s="159"/>
      <c r="H1693" s="161" t="s">
        <v>19050</v>
      </c>
      <c r="I1693" s="161"/>
    </row>
    <row r="1694" ht="15.0" customHeight="1">
      <c r="A1694" s="101" t="s">
        <v>2988</v>
      </c>
      <c r="B1694" s="96" t="str">
        <f>VLOOKUP(A1694,company_data!$A$2:$H$2051,8,FALSE)</f>
        <v>https://www.centrify.com</v>
      </c>
      <c r="C1694" s="158" t="s">
        <v>19029</v>
      </c>
      <c r="D1694" s="158" t="s">
        <v>26</v>
      </c>
      <c r="E1694" s="157"/>
      <c r="F1694" s="101"/>
      <c r="G1694" s="159"/>
      <c r="H1694" s="161"/>
      <c r="I1694" s="161"/>
    </row>
    <row r="1695" ht="15.0" customHeight="1">
      <c r="A1695" s="101" t="s">
        <v>2998</v>
      </c>
      <c r="B1695" s="96" t="str">
        <f>VLOOKUP(A1695,company_data!$A$2:$H$2051,8,FALSE)</f>
        <v>https://www.centripetal.ai/</v>
      </c>
      <c r="C1695" s="157" t="s">
        <v>19051</v>
      </c>
      <c r="D1695" s="158" t="s">
        <v>36</v>
      </c>
      <c r="E1695" s="158" t="s">
        <v>19052</v>
      </c>
      <c r="F1695" s="101"/>
      <c r="G1695" s="159"/>
      <c r="H1695" s="161" t="s">
        <v>19053</v>
      </c>
      <c r="I1695" s="161"/>
    </row>
    <row r="1696" ht="15.0" customHeight="1">
      <c r="A1696" s="101" t="s">
        <v>3013</v>
      </c>
      <c r="B1696" s="96" t="str">
        <f>VLOOKUP(A1696,company_data!$A$2:$H$2051,8,FALSE)</f>
        <v>https://www.cequence.ai/</v>
      </c>
      <c r="C1696" s="157" t="s">
        <v>19054</v>
      </c>
      <c r="D1696" s="157" t="s">
        <v>8</v>
      </c>
      <c r="E1696" s="158" t="s">
        <v>16467</v>
      </c>
      <c r="F1696" s="101"/>
      <c r="G1696" s="159"/>
      <c r="H1696" s="161" t="s">
        <v>19055</v>
      </c>
      <c r="I1696" s="161"/>
    </row>
    <row r="1697" ht="15.0" customHeight="1">
      <c r="A1697" s="101" t="s">
        <v>3013</v>
      </c>
      <c r="B1697" s="96" t="str">
        <f>VLOOKUP(A1697,company_data!$A$2:$H$2051,8,FALSE)</f>
        <v>https://www.cequence.ai/</v>
      </c>
      <c r="C1697" s="157" t="s">
        <v>19056</v>
      </c>
      <c r="D1697" s="157" t="s">
        <v>8</v>
      </c>
      <c r="E1697" s="157" t="s">
        <v>15915</v>
      </c>
      <c r="F1697" s="101"/>
      <c r="G1697" s="159"/>
      <c r="H1697" s="161" t="s">
        <v>19057</v>
      </c>
      <c r="I1697" s="161"/>
    </row>
    <row r="1698" ht="15.0" customHeight="1">
      <c r="A1698" s="101" t="s">
        <v>3013</v>
      </c>
      <c r="B1698" s="96" t="str">
        <f>VLOOKUP(A1698,company_data!$A$2:$H$2051,8,FALSE)</f>
        <v>https://www.cequence.ai/</v>
      </c>
      <c r="C1698" s="157" t="s">
        <v>19058</v>
      </c>
      <c r="D1698" s="157" t="s">
        <v>8</v>
      </c>
      <c r="E1698" s="158" t="s">
        <v>16480</v>
      </c>
      <c r="F1698" s="101"/>
      <c r="G1698" s="159"/>
      <c r="H1698" s="161" t="s">
        <v>19059</v>
      </c>
      <c r="I1698" s="161"/>
    </row>
    <row r="1699" ht="15.0" customHeight="1">
      <c r="A1699" s="101" t="s">
        <v>3020</v>
      </c>
      <c r="B1699" s="96" t="str">
        <f>VLOOKUP(A1699,company_data!$A$2:$H$2051,8,FALSE)</f>
        <v>https://certesnetworks.com/</v>
      </c>
      <c r="C1699" s="157" t="s">
        <v>19060</v>
      </c>
      <c r="D1699" s="158" t="s">
        <v>13</v>
      </c>
      <c r="E1699" s="158" t="s">
        <v>15981</v>
      </c>
      <c r="F1699" s="101"/>
      <c r="G1699" s="159"/>
      <c r="H1699" s="161" t="s">
        <v>19061</v>
      </c>
      <c r="I1699" s="161"/>
    </row>
    <row r="1700" ht="15.0" customHeight="1">
      <c r="A1700" s="101" t="s">
        <v>3020</v>
      </c>
      <c r="B1700" s="96" t="str">
        <f>VLOOKUP(A1700,company_data!$A$2:$H$2051,8,FALSE)</f>
        <v>https://certesnetworks.com/</v>
      </c>
      <c r="C1700" s="157" t="s">
        <v>19062</v>
      </c>
      <c r="D1700" s="158" t="s">
        <v>13</v>
      </c>
      <c r="E1700" s="158" t="s">
        <v>19063</v>
      </c>
      <c r="F1700" s="101"/>
      <c r="G1700" s="159"/>
      <c r="H1700" s="161" t="s">
        <v>19064</v>
      </c>
      <c r="I1700" s="161"/>
    </row>
    <row r="1701" ht="15.0" customHeight="1">
      <c r="A1701" s="101" t="s">
        <v>3027</v>
      </c>
      <c r="B1701" s="96" t="str">
        <f>VLOOKUP(A1701,company_data!$A$2:$H$2051,8,FALSE)</f>
        <v>https://certipath.com/</v>
      </c>
      <c r="C1701" s="157" t="s">
        <v>19065</v>
      </c>
      <c r="D1701" s="158" t="s">
        <v>52</v>
      </c>
      <c r="E1701" s="158" t="s">
        <v>19066</v>
      </c>
      <c r="F1701" s="101"/>
      <c r="G1701" s="159"/>
      <c r="H1701" s="161" t="s">
        <v>19067</v>
      </c>
      <c r="I1701" s="161"/>
    </row>
    <row r="1702" ht="15.0" customHeight="1">
      <c r="A1702" s="101" t="s">
        <v>3027</v>
      </c>
      <c r="B1702" s="96" t="str">
        <f>VLOOKUP(A1702,company_data!$A$2:$H$2051,8,FALSE)</f>
        <v>https://certipath.com/</v>
      </c>
      <c r="C1702" s="157" t="s">
        <v>19068</v>
      </c>
      <c r="D1702" s="158" t="s">
        <v>6</v>
      </c>
      <c r="E1702" s="158" t="s">
        <v>17353</v>
      </c>
      <c r="F1702" s="101"/>
      <c r="G1702" s="159"/>
      <c r="H1702" s="161" t="s">
        <v>19069</v>
      </c>
      <c r="I1702" s="161"/>
    </row>
    <row r="1703" ht="15.0" customHeight="1">
      <c r="A1703" s="101" t="s">
        <v>3027</v>
      </c>
      <c r="B1703" s="96" t="str">
        <f>VLOOKUP(A1703,company_data!$A$2:$H$2051,8,FALSE)</f>
        <v>https://certipath.com/</v>
      </c>
      <c r="C1703" s="157" t="s">
        <v>19070</v>
      </c>
      <c r="D1703" s="158" t="s">
        <v>6</v>
      </c>
      <c r="E1703" s="158" t="s">
        <v>19071</v>
      </c>
      <c r="F1703" s="101"/>
      <c r="G1703" s="159"/>
      <c r="H1703" s="161"/>
      <c r="I1703" s="161"/>
    </row>
    <row r="1704" ht="15.0" customHeight="1">
      <c r="A1704" s="101" t="s">
        <v>3027</v>
      </c>
      <c r="B1704" s="96" t="str">
        <f>VLOOKUP(A1704,company_data!$A$2:$H$2051,8,FALSE)</f>
        <v>https://certipath.com/</v>
      </c>
      <c r="C1704" s="157" t="s">
        <v>19072</v>
      </c>
      <c r="D1704" s="158" t="s">
        <v>6</v>
      </c>
      <c r="E1704" s="158" t="s">
        <v>19073</v>
      </c>
      <c r="F1704" s="101"/>
      <c r="G1704" s="159"/>
      <c r="H1704" s="161" t="s">
        <v>19074</v>
      </c>
      <c r="I1704" s="161"/>
    </row>
    <row r="1705" ht="15.0" customHeight="1">
      <c r="A1705" s="101" t="s">
        <v>3034</v>
      </c>
      <c r="B1705" s="96" t="str">
        <f>VLOOKUP(A1705,company_data!$A$2:$H$2051,8,FALSE)</f>
        <v>https://www.certosoftware.com/</v>
      </c>
      <c r="C1705" s="158" t="s">
        <v>19075</v>
      </c>
      <c r="D1705" s="158" t="s">
        <v>20</v>
      </c>
      <c r="E1705" s="158" t="s">
        <v>19076</v>
      </c>
      <c r="F1705" s="97" t="s">
        <v>19077</v>
      </c>
      <c r="G1705" s="159"/>
      <c r="H1705" s="161" t="s">
        <v>19078</v>
      </c>
      <c r="I1705" s="161"/>
    </row>
    <row r="1706" ht="15.0" customHeight="1">
      <c r="A1706" s="101" t="s">
        <v>3034</v>
      </c>
      <c r="B1706" s="96" t="str">
        <f>VLOOKUP(A1706,company_data!$A$2:$H$2051,8,FALSE)</f>
        <v>https://www.certosoftware.com/</v>
      </c>
      <c r="C1706" s="158" t="s">
        <v>19079</v>
      </c>
      <c r="D1706" s="158" t="s">
        <v>20</v>
      </c>
      <c r="E1706" s="158" t="s">
        <v>19076</v>
      </c>
      <c r="F1706" s="97" t="s">
        <v>18660</v>
      </c>
      <c r="G1706" s="159"/>
      <c r="H1706" s="161" t="s">
        <v>19080</v>
      </c>
      <c r="I1706" s="161"/>
    </row>
    <row r="1707" ht="15.0" customHeight="1">
      <c r="A1707" s="101" t="s">
        <v>3038</v>
      </c>
      <c r="B1707" s="96" t="str">
        <f>VLOOKUP(A1707,company_data!$A$2:$H$2051,8,FALSE)</f>
        <v>https://www.certuscyber.com/</v>
      </c>
      <c r="C1707" s="157" t="s">
        <v>19081</v>
      </c>
      <c r="D1707" s="158" t="s">
        <v>5</v>
      </c>
      <c r="E1707" s="158" t="s">
        <v>16458</v>
      </c>
      <c r="F1707" s="97" t="s">
        <v>19082</v>
      </c>
      <c r="G1707" s="159"/>
      <c r="H1707" s="161" t="s">
        <v>19083</v>
      </c>
      <c r="I1707" s="161"/>
    </row>
    <row r="1708" ht="15.0" customHeight="1">
      <c r="A1708" s="101" t="s">
        <v>3175</v>
      </c>
      <c r="B1708" s="96" t="str">
        <f>VLOOKUP(A1708,company_data!$A$2:$H$2051,8,FALSE)</f>
        <v>https://www.cgi.com/</v>
      </c>
      <c r="C1708" s="157" t="s">
        <v>19084</v>
      </c>
      <c r="D1708" s="158" t="s">
        <v>5</v>
      </c>
      <c r="E1708" s="158" t="s">
        <v>19085</v>
      </c>
      <c r="F1708" s="101"/>
      <c r="G1708" s="159"/>
      <c r="H1708" s="161"/>
      <c r="I1708" s="161"/>
    </row>
    <row r="1709" ht="15.0" customHeight="1">
      <c r="A1709" s="101" t="s">
        <v>3175</v>
      </c>
      <c r="B1709" s="96" t="str">
        <f>VLOOKUP(A1709,company_data!$A$2:$H$2051,8,FALSE)</f>
        <v>https://www.cgi.com/</v>
      </c>
      <c r="C1709" s="157" t="s">
        <v>19086</v>
      </c>
      <c r="D1709" s="158" t="s">
        <v>5</v>
      </c>
      <c r="E1709" s="158" t="s">
        <v>17743</v>
      </c>
      <c r="F1709" s="101"/>
      <c r="G1709" s="159"/>
      <c r="H1709" s="161"/>
      <c r="I1709" s="161"/>
    </row>
    <row r="1710" ht="15.0" customHeight="1">
      <c r="A1710" s="101" t="s">
        <v>3175</v>
      </c>
      <c r="B1710" s="96" t="str">
        <f>VLOOKUP(A1710,company_data!$A$2:$H$2051,8,FALSE)</f>
        <v>https://www.cgi.com/</v>
      </c>
      <c r="C1710" s="157" t="s">
        <v>19087</v>
      </c>
      <c r="D1710" s="158" t="s">
        <v>5</v>
      </c>
      <c r="E1710" s="158" t="s">
        <v>19088</v>
      </c>
      <c r="F1710" s="101"/>
      <c r="G1710" s="159"/>
      <c r="H1710" s="161"/>
      <c r="I1710" s="161"/>
    </row>
    <row r="1711" ht="15.0" customHeight="1">
      <c r="A1711" s="101" t="s">
        <v>3175</v>
      </c>
      <c r="B1711" s="96" t="str">
        <f>VLOOKUP(A1711,company_data!$A$2:$H$2051,8,FALSE)</f>
        <v>https://www.cgi.com/</v>
      </c>
      <c r="C1711" s="157" t="s">
        <v>19089</v>
      </c>
      <c r="D1711" s="158" t="s">
        <v>8</v>
      </c>
      <c r="E1711" s="157"/>
      <c r="F1711" s="101"/>
      <c r="G1711" s="159"/>
      <c r="H1711" s="161"/>
      <c r="I1711" s="161"/>
    </row>
    <row r="1712" ht="15.0" customHeight="1">
      <c r="A1712" s="101" t="s">
        <v>3175</v>
      </c>
      <c r="B1712" s="96" t="str">
        <f>VLOOKUP(A1712,company_data!$A$2:$H$2051,8,FALSE)</f>
        <v>https://www.cgi.com/</v>
      </c>
      <c r="C1712" s="157" t="s">
        <v>19090</v>
      </c>
      <c r="D1712" s="157" t="s">
        <v>5</v>
      </c>
      <c r="E1712" s="157"/>
      <c r="F1712" s="101"/>
      <c r="G1712" s="159"/>
      <c r="H1712" s="161"/>
      <c r="I1712" s="161"/>
    </row>
    <row r="1713" ht="15.0" customHeight="1">
      <c r="A1713" s="101" t="s">
        <v>3175</v>
      </c>
      <c r="B1713" s="96" t="str">
        <f>VLOOKUP(A1713,company_data!$A$2:$H$2051,8,FALSE)</f>
        <v>https://www.cgi.com/</v>
      </c>
      <c r="C1713" s="157" t="s">
        <v>19091</v>
      </c>
      <c r="D1713" s="158" t="s">
        <v>5</v>
      </c>
      <c r="E1713" s="157"/>
      <c r="F1713" s="101"/>
      <c r="G1713" s="159"/>
      <c r="H1713" s="161"/>
      <c r="I1713" s="161"/>
    </row>
    <row r="1714" ht="15.0" customHeight="1">
      <c r="A1714" s="101" t="s">
        <v>3045</v>
      </c>
      <c r="B1714" s="96" t="str">
        <f>VLOOKUP(A1714,company_data!$A$2:$H$2051,8,FALSE)</f>
        <v>https://www.chainalysis.com/</v>
      </c>
      <c r="C1714" s="157" t="s">
        <v>19092</v>
      </c>
      <c r="D1714" s="158" t="s">
        <v>52</v>
      </c>
      <c r="E1714" s="158" t="s">
        <v>19093</v>
      </c>
      <c r="F1714" s="101"/>
      <c r="G1714" s="159"/>
      <c r="H1714" s="161" t="s">
        <v>19094</v>
      </c>
      <c r="I1714" s="161"/>
    </row>
    <row r="1715" ht="15.0" customHeight="1">
      <c r="A1715" s="101" t="s">
        <v>3045</v>
      </c>
      <c r="B1715" s="96" t="str">
        <f>VLOOKUP(A1715,company_data!$A$2:$H$2051,8,FALSE)</f>
        <v>https://www.chainalysis.com/</v>
      </c>
      <c r="C1715" s="157" t="s">
        <v>19095</v>
      </c>
      <c r="D1715" s="158" t="s">
        <v>5</v>
      </c>
      <c r="E1715" s="158" t="s">
        <v>19096</v>
      </c>
      <c r="F1715" s="101"/>
      <c r="G1715" s="159"/>
      <c r="H1715" s="161"/>
      <c r="I1715" s="161"/>
    </row>
    <row r="1716" ht="15.0" customHeight="1">
      <c r="A1716" s="101" t="s">
        <v>3045</v>
      </c>
      <c r="B1716" s="96" t="str">
        <f>VLOOKUP(A1716,company_data!$A$2:$H$2051,8,FALSE)</f>
        <v>https://www.chainalysis.com/</v>
      </c>
      <c r="C1716" s="157" t="s">
        <v>19097</v>
      </c>
      <c r="D1716" s="158" t="s">
        <v>52</v>
      </c>
      <c r="E1716" s="158" t="s">
        <v>19098</v>
      </c>
      <c r="F1716" s="101"/>
      <c r="G1716" s="159"/>
      <c r="H1716" s="161" t="s">
        <v>19099</v>
      </c>
      <c r="I1716" s="161"/>
    </row>
    <row r="1717" ht="15.0" customHeight="1">
      <c r="A1717" s="101" t="s">
        <v>3045</v>
      </c>
      <c r="B1717" s="96" t="str">
        <f>VLOOKUP(A1717,company_data!$A$2:$H$2051,8,FALSE)</f>
        <v>https://www.chainalysis.com/</v>
      </c>
      <c r="C1717" s="157" t="s">
        <v>19100</v>
      </c>
      <c r="D1717" s="158" t="s">
        <v>52</v>
      </c>
      <c r="E1717" s="158" t="s">
        <v>19101</v>
      </c>
      <c r="F1717" s="101"/>
      <c r="G1717" s="159"/>
      <c r="H1717" s="161" t="s">
        <v>19102</v>
      </c>
      <c r="I1717" s="161"/>
    </row>
    <row r="1718" ht="15.0" customHeight="1">
      <c r="A1718" s="101" t="s">
        <v>3240</v>
      </c>
      <c r="B1718" s="96" t="str">
        <f>VLOOKUP(A1718,company_data!$A$2:$H$2051,8,FALSE)</f>
        <v>https://www.checkpoint.com/</v>
      </c>
      <c r="C1718" s="158" t="s">
        <v>19103</v>
      </c>
      <c r="D1718" s="158" t="s">
        <v>15</v>
      </c>
      <c r="E1718" s="158" t="s">
        <v>19104</v>
      </c>
      <c r="F1718" s="101"/>
      <c r="G1718" s="159"/>
      <c r="H1718" s="161"/>
      <c r="I1718" s="161"/>
    </row>
    <row r="1719" ht="15.0" customHeight="1">
      <c r="A1719" s="101" t="s">
        <v>3240</v>
      </c>
      <c r="B1719" s="96" t="str">
        <f>VLOOKUP(A1719,company_data!$A$2:$H$2051,8,FALSE)</f>
        <v>https://www.checkpoint.com/</v>
      </c>
      <c r="C1719" s="158" t="s">
        <v>19105</v>
      </c>
      <c r="D1719" s="158" t="s">
        <v>10</v>
      </c>
      <c r="E1719" s="158" t="s">
        <v>19106</v>
      </c>
      <c r="F1719" s="101"/>
      <c r="G1719" s="159"/>
      <c r="H1719" s="161"/>
      <c r="I1719" s="161"/>
    </row>
    <row r="1720" ht="15.0" customHeight="1">
      <c r="A1720" s="101" t="s">
        <v>3240</v>
      </c>
      <c r="B1720" s="96" t="str">
        <f>VLOOKUP(A1720,company_data!$A$2:$H$2051,8,FALSE)</f>
        <v>https://www.checkpoint.com/</v>
      </c>
      <c r="C1720" s="158" t="s">
        <v>19107</v>
      </c>
      <c r="D1720" s="158" t="s">
        <v>10</v>
      </c>
      <c r="E1720" s="158" t="s">
        <v>19108</v>
      </c>
      <c r="F1720" s="97" t="s">
        <v>19109</v>
      </c>
      <c r="G1720" s="159"/>
      <c r="H1720" s="161"/>
      <c r="I1720" s="161"/>
    </row>
    <row r="1721" ht="15.0" customHeight="1">
      <c r="A1721" s="101" t="s">
        <v>3240</v>
      </c>
      <c r="B1721" s="96" t="str">
        <f>VLOOKUP(A1721,company_data!$A$2:$H$2051,8,FALSE)</f>
        <v>https://www.checkpoint.com/</v>
      </c>
      <c r="C1721" s="158" t="s">
        <v>19110</v>
      </c>
      <c r="D1721" s="158" t="s">
        <v>7</v>
      </c>
      <c r="E1721" s="158" t="s">
        <v>19111</v>
      </c>
      <c r="F1721" s="101"/>
      <c r="G1721" s="159"/>
      <c r="H1721" s="161"/>
      <c r="I1721" s="161"/>
    </row>
    <row r="1722" ht="15.0" customHeight="1">
      <c r="A1722" s="101" t="s">
        <v>3240</v>
      </c>
      <c r="B1722" s="96" t="str">
        <f>VLOOKUP(A1722,company_data!$A$2:$H$2051,8,FALSE)</f>
        <v>https://www.checkpoint.com/</v>
      </c>
      <c r="C1722" s="158" t="s">
        <v>19103</v>
      </c>
      <c r="D1722" s="158" t="s">
        <v>15</v>
      </c>
      <c r="E1722" s="158" t="s">
        <v>19112</v>
      </c>
      <c r="F1722" s="101"/>
      <c r="G1722" s="159"/>
      <c r="H1722" s="161"/>
      <c r="I1722" s="161"/>
    </row>
    <row r="1723" ht="15.0" customHeight="1">
      <c r="A1723" s="101" t="s">
        <v>3240</v>
      </c>
      <c r="B1723" s="96" t="str">
        <f>VLOOKUP(A1723,company_data!$A$2:$H$2051,8,FALSE)</f>
        <v>https://www.checkpoint.com/</v>
      </c>
      <c r="C1723" s="158" t="s">
        <v>19113</v>
      </c>
      <c r="D1723" s="158" t="s">
        <v>18</v>
      </c>
      <c r="E1723" s="158" t="s">
        <v>19114</v>
      </c>
      <c r="F1723" s="97"/>
      <c r="G1723" s="159"/>
      <c r="H1723" s="161"/>
      <c r="I1723" s="160" t="s">
        <v>19115</v>
      </c>
    </row>
    <row r="1724" ht="15.0" customHeight="1">
      <c r="A1724" s="101" t="s">
        <v>3240</v>
      </c>
      <c r="B1724" s="96" t="str">
        <f>VLOOKUP(A1724,company_data!$A$2:$H$2051,8,FALSE)</f>
        <v>https://www.checkpoint.com/</v>
      </c>
      <c r="C1724" s="158" t="s">
        <v>19116</v>
      </c>
      <c r="D1724" s="158" t="s">
        <v>10</v>
      </c>
      <c r="E1724" s="158" t="s">
        <v>19117</v>
      </c>
      <c r="F1724" s="101"/>
      <c r="G1724" s="159"/>
      <c r="H1724" s="161"/>
      <c r="I1724" s="161"/>
    </row>
    <row r="1725" ht="15.0" customHeight="1">
      <c r="A1725" s="101" t="s">
        <v>3240</v>
      </c>
      <c r="B1725" s="96" t="str">
        <f>VLOOKUP(A1725,company_data!$A$2:$H$2051,8,FALSE)</f>
        <v>https://www.checkpoint.com/</v>
      </c>
      <c r="C1725" s="158" t="s">
        <v>19103</v>
      </c>
      <c r="D1725" s="158" t="s">
        <v>15</v>
      </c>
      <c r="E1725" s="158" t="s">
        <v>19118</v>
      </c>
      <c r="F1725" s="97" t="s">
        <v>16863</v>
      </c>
      <c r="G1725" s="159"/>
      <c r="H1725" s="161"/>
      <c r="I1725" s="161"/>
    </row>
    <row r="1726" ht="15.0" customHeight="1">
      <c r="A1726" s="101" t="s">
        <v>3240</v>
      </c>
      <c r="B1726" s="96" t="str">
        <f>VLOOKUP(A1726,company_data!$A$2:$H$2051,8,FALSE)</f>
        <v>https://www.checkpoint.com/</v>
      </c>
      <c r="C1726" s="158" t="s">
        <v>19103</v>
      </c>
      <c r="D1726" s="158" t="s">
        <v>15</v>
      </c>
      <c r="E1726" s="158" t="s">
        <v>16091</v>
      </c>
      <c r="F1726" s="101"/>
      <c r="G1726" s="159"/>
      <c r="H1726" s="161"/>
      <c r="I1726" s="161"/>
    </row>
    <row r="1727" ht="15.0" customHeight="1">
      <c r="A1727" s="101" t="s">
        <v>3240</v>
      </c>
      <c r="B1727" s="96" t="str">
        <f>VLOOKUP(A1727,company_data!$A$2:$H$2051,8,FALSE)</f>
        <v>https://www.checkpoint.com/</v>
      </c>
      <c r="C1727" s="158" t="s">
        <v>19116</v>
      </c>
      <c r="D1727" s="158" t="s">
        <v>10</v>
      </c>
      <c r="E1727" s="158" t="s">
        <v>19119</v>
      </c>
      <c r="F1727" s="101"/>
      <c r="G1727" s="159"/>
      <c r="H1727" s="161"/>
      <c r="I1727" s="161"/>
    </row>
    <row r="1728" ht="15.0" customHeight="1">
      <c r="A1728" s="101" t="s">
        <v>3240</v>
      </c>
      <c r="B1728" s="96" t="str">
        <f>VLOOKUP(A1728,company_data!$A$2:$H$2051,8,FALSE)</f>
        <v>https://www.checkpoint.com/</v>
      </c>
      <c r="C1728" s="158" t="s">
        <v>19120</v>
      </c>
      <c r="D1728" s="158" t="s">
        <v>34</v>
      </c>
      <c r="E1728" s="158" t="s">
        <v>19121</v>
      </c>
      <c r="F1728" s="101"/>
      <c r="G1728" s="164" t="s">
        <v>15951</v>
      </c>
      <c r="H1728" s="161"/>
      <c r="I1728" s="161"/>
    </row>
    <row r="1729" ht="15.0" customHeight="1">
      <c r="A1729" s="101" t="s">
        <v>3240</v>
      </c>
      <c r="B1729" s="96" t="str">
        <f>VLOOKUP(A1729,company_data!$A$2:$H$2051,8,FALSE)</f>
        <v>https://www.checkpoint.com/</v>
      </c>
      <c r="C1729" s="158" t="s">
        <v>19103</v>
      </c>
      <c r="D1729" s="158" t="s">
        <v>15</v>
      </c>
      <c r="E1729" s="158" t="s">
        <v>19122</v>
      </c>
      <c r="F1729" s="101"/>
      <c r="G1729" s="159"/>
      <c r="H1729" s="161"/>
      <c r="I1729" s="161"/>
    </row>
    <row r="1730" ht="15.0" customHeight="1">
      <c r="A1730" s="101" t="s">
        <v>3240</v>
      </c>
      <c r="B1730" s="96" t="str">
        <f>VLOOKUP(A1730,company_data!$A$2:$H$2051,8,FALSE)</f>
        <v>https://www.checkpoint.com/</v>
      </c>
      <c r="C1730" s="158" t="s">
        <v>19123</v>
      </c>
      <c r="D1730" s="158" t="s">
        <v>20</v>
      </c>
      <c r="E1730" s="158" t="s">
        <v>19124</v>
      </c>
      <c r="F1730" s="101"/>
      <c r="G1730" s="164" t="s">
        <v>15951</v>
      </c>
      <c r="H1730" s="161"/>
      <c r="I1730" s="161"/>
    </row>
    <row r="1731" ht="15.0" customHeight="1">
      <c r="A1731" s="101" t="s">
        <v>3240</v>
      </c>
      <c r="B1731" s="96" t="str">
        <f>VLOOKUP(A1731,company_data!$A$2:$H$2051,8,FALSE)</f>
        <v>https://www.checkpoint.com/</v>
      </c>
      <c r="C1731" s="158" t="s">
        <v>19125</v>
      </c>
      <c r="D1731" s="158" t="s">
        <v>10</v>
      </c>
      <c r="E1731" s="158" t="s">
        <v>16642</v>
      </c>
      <c r="F1731" s="101"/>
      <c r="G1731" s="159"/>
      <c r="H1731" s="161"/>
      <c r="I1731" s="161"/>
    </row>
    <row r="1732" ht="15.0" customHeight="1">
      <c r="A1732" s="101" t="s">
        <v>3240</v>
      </c>
      <c r="B1732" s="96" t="str">
        <f>VLOOKUP(A1732,company_data!$A$2:$H$2051,8,FALSE)</f>
        <v>https://www.checkpoint.com/</v>
      </c>
      <c r="C1732" s="158" t="s">
        <v>19126</v>
      </c>
      <c r="D1732" s="158" t="s">
        <v>9</v>
      </c>
      <c r="E1732" s="158" t="s">
        <v>19127</v>
      </c>
      <c r="F1732" s="101"/>
      <c r="G1732" s="164" t="s">
        <v>15951</v>
      </c>
      <c r="H1732" s="161"/>
      <c r="I1732" s="161"/>
    </row>
    <row r="1733" ht="15.0" customHeight="1">
      <c r="A1733" s="101" t="s">
        <v>3240</v>
      </c>
      <c r="B1733" s="96" t="str">
        <f>VLOOKUP(A1733,company_data!$A$2:$H$2051,8,FALSE)</f>
        <v>https://www.checkpoint.com/</v>
      </c>
      <c r="C1733" s="158" t="s">
        <v>19103</v>
      </c>
      <c r="D1733" s="158" t="s">
        <v>15</v>
      </c>
      <c r="E1733" s="158" t="s">
        <v>19128</v>
      </c>
      <c r="F1733" s="101"/>
      <c r="G1733" s="159"/>
      <c r="H1733" s="161"/>
      <c r="I1733" s="161"/>
    </row>
    <row r="1734" ht="15.0" customHeight="1">
      <c r="A1734" s="101" t="s">
        <v>3240</v>
      </c>
      <c r="B1734" s="96" t="str">
        <f>VLOOKUP(A1734,company_data!$A$2:$H$2051,8,FALSE)</f>
        <v>https://www.checkpoint.com/</v>
      </c>
      <c r="C1734" s="158" t="s">
        <v>19129</v>
      </c>
      <c r="D1734" s="158" t="s">
        <v>19</v>
      </c>
      <c r="E1734" s="158"/>
      <c r="F1734" s="101"/>
      <c r="G1734" s="164" t="s">
        <v>15951</v>
      </c>
      <c r="H1734" s="161"/>
      <c r="I1734" s="161"/>
    </row>
    <row r="1735" ht="15.0" customHeight="1">
      <c r="A1735" s="101" t="s">
        <v>3240</v>
      </c>
      <c r="B1735" s="96" t="str">
        <f>VLOOKUP(A1735,company_data!$A$2:$H$2051,8,FALSE)</f>
        <v>https://www.checkpoint.com/</v>
      </c>
      <c r="C1735" s="158" t="s">
        <v>19130</v>
      </c>
      <c r="D1735" s="158" t="s">
        <v>9</v>
      </c>
      <c r="E1735" s="157"/>
      <c r="F1735" s="101"/>
      <c r="G1735" s="164" t="s">
        <v>15951</v>
      </c>
      <c r="H1735" s="161"/>
      <c r="I1735" s="161"/>
    </row>
    <row r="1736" ht="15.0" customHeight="1">
      <c r="A1736" s="101" t="s">
        <v>3240</v>
      </c>
      <c r="B1736" s="96" t="str">
        <f>VLOOKUP(A1736,company_data!$A$2:$H$2051,8,FALSE)</f>
        <v>https://www.checkpoint.com/</v>
      </c>
      <c r="C1736" s="158" t="s">
        <v>19131</v>
      </c>
      <c r="D1736" s="158" t="s">
        <v>44</v>
      </c>
      <c r="E1736" s="158"/>
      <c r="F1736" s="101"/>
      <c r="G1736" s="159"/>
      <c r="H1736" s="161"/>
      <c r="I1736" s="161"/>
    </row>
    <row r="1737" ht="15.0" customHeight="1">
      <c r="A1737" s="101" t="s">
        <v>3052</v>
      </c>
      <c r="B1737" s="96" t="str">
        <f>VLOOKUP(A1737,company_data!$A$2:$H$2051,8,FALSE)</f>
        <v>https://www.checkmarx.com</v>
      </c>
      <c r="C1737" s="157" t="s">
        <v>19132</v>
      </c>
      <c r="D1737" s="158" t="s">
        <v>46</v>
      </c>
      <c r="E1737" s="158" t="s">
        <v>19133</v>
      </c>
      <c r="F1737" s="101"/>
      <c r="G1737" s="159"/>
      <c r="H1737" s="161" t="s">
        <v>19134</v>
      </c>
      <c r="I1737" s="161"/>
    </row>
    <row r="1738" ht="15.0" customHeight="1">
      <c r="A1738" s="101" t="s">
        <v>3052</v>
      </c>
      <c r="B1738" s="96" t="str">
        <f>VLOOKUP(A1738,company_data!$A$2:$H$2051,8,FALSE)</f>
        <v>https://www.checkmarx.com</v>
      </c>
      <c r="C1738" s="157" t="s">
        <v>19135</v>
      </c>
      <c r="D1738" s="158" t="s">
        <v>8</v>
      </c>
      <c r="E1738" s="158" t="s">
        <v>19136</v>
      </c>
      <c r="F1738" s="101"/>
      <c r="G1738" s="159"/>
      <c r="H1738" s="161" t="s">
        <v>19137</v>
      </c>
      <c r="I1738" s="161"/>
    </row>
    <row r="1739" ht="15.0" customHeight="1">
      <c r="A1739" s="101" t="s">
        <v>3052</v>
      </c>
      <c r="B1739" s="96" t="str">
        <f>VLOOKUP(A1739,company_data!$A$2:$H$2051,8,FALSE)</f>
        <v>https://www.checkmarx.com</v>
      </c>
      <c r="C1739" s="157" t="s">
        <v>19138</v>
      </c>
      <c r="D1739" s="158" t="s">
        <v>8</v>
      </c>
      <c r="E1739" s="158" t="s">
        <v>19139</v>
      </c>
      <c r="F1739" s="101"/>
      <c r="G1739" s="159"/>
      <c r="H1739" s="161" t="s">
        <v>19140</v>
      </c>
      <c r="I1739" s="161"/>
    </row>
    <row r="1740" ht="15.0" customHeight="1">
      <c r="A1740" s="101" t="s">
        <v>3052</v>
      </c>
      <c r="B1740" s="96" t="str">
        <f>VLOOKUP(A1740,company_data!$A$2:$H$2051,8,FALSE)</f>
        <v>https://www.checkmarx.com</v>
      </c>
      <c r="C1740" s="157" t="s">
        <v>19141</v>
      </c>
      <c r="D1740" s="158" t="s">
        <v>8</v>
      </c>
      <c r="E1740" s="158" t="s">
        <v>19142</v>
      </c>
      <c r="F1740" s="101"/>
      <c r="G1740" s="159"/>
      <c r="H1740" s="161" t="s">
        <v>19143</v>
      </c>
      <c r="I1740" s="161"/>
    </row>
    <row r="1741" ht="15.0" customHeight="1">
      <c r="A1741" s="101" t="s">
        <v>3052</v>
      </c>
      <c r="B1741" s="96" t="str">
        <f>VLOOKUP(A1741,company_data!$A$2:$H$2051,8,FALSE)</f>
        <v>https://www.checkmarx.com</v>
      </c>
      <c r="C1741" s="157" t="s">
        <v>19144</v>
      </c>
      <c r="D1741" s="158" t="s">
        <v>8</v>
      </c>
      <c r="E1741" s="158" t="s">
        <v>19145</v>
      </c>
      <c r="F1741" s="101"/>
      <c r="G1741" s="159"/>
      <c r="H1741" s="161" t="s">
        <v>19146</v>
      </c>
      <c r="I1741" s="161"/>
    </row>
    <row r="1742" ht="15.0" customHeight="1">
      <c r="A1742" s="101" t="s">
        <v>3070</v>
      </c>
      <c r="B1742" s="96" t="str">
        <f>VLOOKUP(A1742,company_data!$A$2:$H$2051,8,FALSE)</f>
        <v>https://www.chertoffgroup.com/</v>
      </c>
      <c r="C1742" s="158" t="s">
        <v>19147</v>
      </c>
      <c r="D1742" s="158" t="s">
        <v>29</v>
      </c>
      <c r="E1742" s="158" t="s">
        <v>19148</v>
      </c>
      <c r="F1742" s="101"/>
      <c r="G1742" s="159"/>
      <c r="H1742" s="161"/>
      <c r="I1742" s="161"/>
    </row>
    <row r="1743" ht="15.0" customHeight="1">
      <c r="A1743" s="101" t="s">
        <v>3070</v>
      </c>
      <c r="B1743" s="96" t="str">
        <f>VLOOKUP(A1743,company_data!$A$2:$H$2051,8,FALSE)</f>
        <v>https://www.chertoffgroup.com/</v>
      </c>
      <c r="C1743" s="158" t="s">
        <v>19149</v>
      </c>
      <c r="D1743" s="158" t="s">
        <v>7</v>
      </c>
      <c r="E1743" s="158" t="s">
        <v>17359</v>
      </c>
      <c r="F1743" s="101"/>
      <c r="G1743" s="159"/>
      <c r="H1743" s="161"/>
      <c r="I1743" s="161"/>
    </row>
    <row r="1744" ht="15.0" customHeight="1">
      <c r="A1744" s="101" t="s">
        <v>3075</v>
      </c>
      <c r="B1744" s="96" t="str">
        <f>VLOOKUP(A1744,company_data!$A$2:$H$2051,8,FALSE)</f>
        <v>https://chronicle.security/</v>
      </c>
      <c r="C1744" s="157" t="s">
        <v>19150</v>
      </c>
      <c r="D1744" s="157" t="s">
        <v>37</v>
      </c>
      <c r="E1744" s="157" t="s">
        <v>19151</v>
      </c>
      <c r="F1744" s="97" t="s">
        <v>14011</v>
      </c>
      <c r="G1744" s="159"/>
      <c r="H1744" s="161" t="s">
        <v>19152</v>
      </c>
      <c r="I1744" s="161"/>
    </row>
    <row r="1745" ht="15.0" customHeight="1">
      <c r="A1745" s="101" t="s">
        <v>12923</v>
      </c>
      <c r="B1745" s="96" t="str">
        <f>VLOOKUP(A1745,company_data!$A$2:$H$2051,8,FALSE)</f>
        <v>https://www.cybersixgill.com/</v>
      </c>
      <c r="C1745" s="157" t="s">
        <v>19153</v>
      </c>
      <c r="D1745" s="158" t="s">
        <v>17</v>
      </c>
      <c r="E1745" s="158" t="s">
        <v>17552</v>
      </c>
      <c r="F1745" s="101"/>
      <c r="G1745" s="159"/>
      <c r="H1745" s="161" t="s">
        <v>19154</v>
      </c>
      <c r="I1745" s="161"/>
    </row>
    <row r="1746" ht="15.0" customHeight="1">
      <c r="A1746" s="101" t="s">
        <v>3426</v>
      </c>
      <c r="B1746" s="96" t="str">
        <f>VLOOKUP(A1746,company_data!$A$2:$H$2051,8,FALSE)</f>
        <v>https://www.chubb.com/</v>
      </c>
      <c r="C1746" s="157" t="s">
        <v>19155</v>
      </c>
      <c r="D1746" s="158" t="s">
        <v>12</v>
      </c>
      <c r="E1746" s="158" t="s">
        <v>19156</v>
      </c>
      <c r="F1746" s="97" t="s">
        <v>19157</v>
      </c>
      <c r="G1746" s="159"/>
      <c r="H1746" s="161" t="s">
        <v>19158</v>
      </c>
      <c r="I1746" s="161"/>
    </row>
    <row r="1747" ht="15.0" customHeight="1">
      <c r="A1747" s="101" t="s">
        <v>3426</v>
      </c>
      <c r="B1747" s="96" t="str">
        <f>VLOOKUP(A1747,company_data!$A$2:$H$2051,8,FALSE)</f>
        <v>https://www.chubb.com/</v>
      </c>
      <c r="C1747" s="157" t="s">
        <v>19159</v>
      </c>
      <c r="D1747" s="158" t="s">
        <v>5</v>
      </c>
      <c r="E1747" s="158" t="s">
        <v>19160</v>
      </c>
      <c r="F1747" s="101"/>
      <c r="G1747" s="159"/>
      <c r="H1747" s="161" t="s">
        <v>19161</v>
      </c>
      <c r="I1747" s="161"/>
    </row>
    <row r="1748" ht="15.0" customHeight="1">
      <c r="A1748" s="101" t="s">
        <v>3426</v>
      </c>
      <c r="B1748" s="96" t="str">
        <f>VLOOKUP(A1748,company_data!$A$2:$H$2051,8,FALSE)</f>
        <v>https://www.chubb.com/</v>
      </c>
      <c r="C1748" s="157" t="s">
        <v>19162</v>
      </c>
      <c r="D1748" s="158" t="s">
        <v>5</v>
      </c>
      <c r="E1748" s="158" t="s">
        <v>16421</v>
      </c>
      <c r="F1748" s="97" t="s">
        <v>16422</v>
      </c>
      <c r="G1748" s="159"/>
      <c r="H1748" s="161" t="s">
        <v>19163</v>
      </c>
      <c r="I1748" s="161"/>
    </row>
    <row r="1749" ht="15.0" customHeight="1">
      <c r="A1749" s="101" t="s">
        <v>3426</v>
      </c>
      <c r="B1749" s="96" t="str">
        <f>VLOOKUP(A1749,company_data!$A$2:$H$2051,8,FALSE)</f>
        <v>https://www.chubb.com/</v>
      </c>
      <c r="C1749" s="157" t="s">
        <v>19164</v>
      </c>
      <c r="D1749" s="158" t="s">
        <v>7</v>
      </c>
      <c r="E1749" s="158" t="s">
        <v>17359</v>
      </c>
      <c r="F1749" s="101"/>
      <c r="G1749" s="159"/>
      <c r="H1749" s="161" t="s">
        <v>19165</v>
      </c>
      <c r="I1749" s="161"/>
    </row>
    <row r="1750" ht="15.0" customHeight="1">
      <c r="A1750" s="101" t="s">
        <v>3426</v>
      </c>
      <c r="B1750" s="96" t="str">
        <f>VLOOKUP(A1750,company_data!$A$2:$H$2051,8,FALSE)</f>
        <v>https://www.chubb.com/</v>
      </c>
      <c r="C1750" s="157" t="s">
        <v>19166</v>
      </c>
      <c r="D1750" s="158" t="s">
        <v>7</v>
      </c>
      <c r="E1750" s="158" t="s">
        <v>17359</v>
      </c>
      <c r="F1750" s="97" t="s">
        <v>19167</v>
      </c>
      <c r="G1750" s="159"/>
      <c r="H1750" s="161" t="s">
        <v>19168</v>
      </c>
      <c r="I1750" s="161"/>
    </row>
    <row r="1751" ht="15.0" customHeight="1">
      <c r="A1751" s="101" t="s">
        <v>3083</v>
      </c>
      <c r="B1751" s="96" t="str">
        <f>VLOOKUP(A1751,company_data!$A$2:$H$2051,8,FALSE)</f>
        <v>https://www.cimcor.com/</v>
      </c>
      <c r="C1751" s="157" t="s">
        <v>19169</v>
      </c>
      <c r="D1751" s="158" t="s">
        <v>47</v>
      </c>
      <c r="E1751" s="158" t="s">
        <v>19170</v>
      </c>
      <c r="F1751" s="97" t="s">
        <v>16090</v>
      </c>
      <c r="G1751" s="164" t="s">
        <v>15951</v>
      </c>
      <c r="H1751" s="161"/>
      <c r="I1751" s="161"/>
    </row>
    <row r="1752" ht="15.0" customHeight="1">
      <c r="A1752" s="101" t="s">
        <v>3083</v>
      </c>
      <c r="B1752" s="96" t="str">
        <f>VLOOKUP(A1752,company_data!$A$2:$H$2051,8,FALSE)</f>
        <v>https://www.cimcor.com/</v>
      </c>
      <c r="C1752" s="158" t="s">
        <v>19171</v>
      </c>
      <c r="D1752" s="158" t="s">
        <v>47</v>
      </c>
      <c r="E1752" s="158" t="s">
        <v>19170</v>
      </c>
      <c r="F1752" s="97" t="s">
        <v>15843</v>
      </c>
      <c r="G1752" s="164" t="s">
        <v>15951</v>
      </c>
      <c r="H1752" s="161"/>
      <c r="I1752" s="161"/>
    </row>
    <row r="1753" ht="15.0" customHeight="1">
      <c r="A1753" s="101" t="s">
        <v>3083</v>
      </c>
      <c r="B1753" s="96" t="str">
        <f>VLOOKUP(A1753,company_data!$A$2:$H$2051,8,FALSE)</f>
        <v>https://www.cimcor.com/</v>
      </c>
      <c r="C1753" s="158" t="s">
        <v>19172</v>
      </c>
      <c r="D1753" s="158" t="s">
        <v>47</v>
      </c>
      <c r="E1753" s="158" t="s">
        <v>19170</v>
      </c>
      <c r="F1753" s="97"/>
      <c r="G1753" s="164" t="s">
        <v>15951</v>
      </c>
      <c r="H1753" s="161"/>
      <c r="I1753" s="161"/>
    </row>
    <row r="1754" ht="15.0" customHeight="1">
      <c r="A1754" s="101" t="s">
        <v>3083</v>
      </c>
      <c r="B1754" s="96" t="str">
        <f>VLOOKUP(A1754,company_data!$A$2:$H$2051,8,FALSE)</f>
        <v>https://www.cimcor.com/</v>
      </c>
      <c r="C1754" s="158" t="s">
        <v>19173</v>
      </c>
      <c r="D1754" s="158" t="s">
        <v>47</v>
      </c>
      <c r="E1754" s="158" t="s">
        <v>19170</v>
      </c>
      <c r="F1754" s="97"/>
      <c r="G1754" s="164" t="s">
        <v>15951</v>
      </c>
      <c r="H1754" s="161"/>
      <c r="I1754" s="161"/>
    </row>
    <row r="1755" ht="15.0" customHeight="1">
      <c r="A1755" s="101" t="s">
        <v>3083</v>
      </c>
      <c r="B1755" s="96" t="str">
        <f>VLOOKUP(A1755,company_data!$A$2:$H$2051,8,FALSE)</f>
        <v>https://www.cimcor.com/</v>
      </c>
      <c r="C1755" s="158" t="s">
        <v>19174</v>
      </c>
      <c r="D1755" s="158" t="s">
        <v>47</v>
      </c>
      <c r="E1755" s="158" t="s">
        <v>19170</v>
      </c>
      <c r="F1755" s="97" t="s">
        <v>19175</v>
      </c>
      <c r="G1755" s="164" t="s">
        <v>15951</v>
      </c>
      <c r="H1755" s="161"/>
      <c r="I1755" s="161"/>
    </row>
    <row r="1756" ht="15.0" customHeight="1">
      <c r="A1756" s="101" t="s">
        <v>3083</v>
      </c>
      <c r="B1756" s="96" t="str">
        <f>VLOOKUP(A1756,company_data!$A$2:$H$2051,8,FALSE)</f>
        <v>https://www.cimcor.com/</v>
      </c>
      <c r="C1756" s="158" t="s">
        <v>19176</v>
      </c>
      <c r="D1756" s="158" t="s">
        <v>47</v>
      </c>
      <c r="E1756" s="158" t="s">
        <v>19170</v>
      </c>
      <c r="F1756" s="97" t="s">
        <v>17063</v>
      </c>
      <c r="G1756" s="164" t="s">
        <v>15951</v>
      </c>
      <c r="H1756" s="161"/>
      <c r="I1756" s="161"/>
    </row>
    <row r="1757" ht="15.0" customHeight="1">
      <c r="A1757" s="101" t="s">
        <v>3083</v>
      </c>
      <c r="B1757" s="96" t="str">
        <f>VLOOKUP(A1757,company_data!$A$2:$H$2051,8,FALSE)</f>
        <v>https://www.cimcor.com/</v>
      </c>
      <c r="C1757" s="158" t="s">
        <v>19177</v>
      </c>
      <c r="D1757" s="158" t="s">
        <v>47</v>
      </c>
      <c r="E1757" s="158" t="s">
        <v>19170</v>
      </c>
      <c r="F1757" s="97" t="s">
        <v>16888</v>
      </c>
      <c r="G1757" s="164" t="s">
        <v>15951</v>
      </c>
      <c r="H1757" s="161"/>
      <c r="I1757" s="161"/>
    </row>
    <row r="1758" ht="15.0" customHeight="1">
      <c r="A1758" s="101" t="s">
        <v>3091</v>
      </c>
      <c r="B1758" s="96" t="str">
        <f>VLOOKUP(A1758,company_data!$A$2:$H$2051,8,FALSE)</f>
        <v>https://cipher.com/</v>
      </c>
      <c r="C1758" s="157" t="s">
        <v>19178</v>
      </c>
      <c r="D1758" s="158" t="s">
        <v>12</v>
      </c>
      <c r="E1758" s="158" t="s">
        <v>19179</v>
      </c>
      <c r="F1758" s="101"/>
      <c r="G1758" s="159"/>
      <c r="H1758" s="161"/>
      <c r="I1758" s="161"/>
    </row>
    <row r="1759" ht="15.0" customHeight="1">
      <c r="A1759" s="101" t="s">
        <v>3091</v>
      </c>
      <c r="B1759" s="96" t="str">
        <f>VLOOKUP(A1759,company_data!$A$2:$H$2051,8,FALSE)</f>
        <v>https://cipher.com/</v>
      </c>
      <c r="C1759" s="157" t="s">
        <v>17519</v>
      </c>
      <c r="D1759" s="157" t="s">
        <v>7</v>
      </c>
      <c r="E1759" s="157" t="s">
        <v>16341</v>
      </c>
      <c r="F1759" s="101"/>
      <c r="G1759" s="159"/>
      <c r="H1759" s="161"/>
      <c r="I1759" s="161"/>
    </row>
    <row r="1760" ht="15.0" customHeight="1">
      <c r="A1760" s="101" t="s">
        <v>3091</v>
      </c>
      <c r="B1760" s="96" t="str">
        <f>VLOOKUP(A1760,company_data!$A$2:$H$2051,8,FALSE)</f>
        <v>https://cipher.com/</v>
      </c>
      <c r="C1760" s="157" t="s">
        <v>19180</v>
      </c>
      <c r="D1760" s="157" t="s">
        <v>7</v>
      </c>
      <c r="E1760" s="157" t="s">
        <v>16391</v>
      </c>
      <c r="F1760" s="101"/>
      <c r="G1760" s="159"/>
      <c r="H1760" s="161"/>
      <c r="I1760" s="161"/>
    </row>
    <row r="1761" ht="15.0" customHeight="1">
      <c r="A1761" s="101" t="s">
        <v>3091</v>
      </c>
      <c r="B1761" s="96" t="str">
        <f>VLOOKUP(A1761,company_data!$A$2:$H$2051,8,FALSE)</f>
        <v>https://cipher.com/</v>
      </c>
      <c r="C1761" s="157" t="s">
        <v>19181</v>
      </c>
      <c r="D1761" s="157" t="s">
        <v>5</v>
      </c>
      <c r="E1761" s="157" t="s">
        <v>16275</v>
      </c>
      <c r="F1761" s="101"/>
      <c r="G1761" s="159"/>
      <c r="H1761" s="161"/>
      <c r="I1761" s="161"/>
    </row>
    <row r="1762" ht="15.0" customHeight="1">
      <c r="A1762" s="101" t="s">
        <v>3091</v>
      </c>
      <c r="B1762" s="96" t="str">
        <f>VLOOKUP(A1762,company_data!$A$2:$H$2051,8,FALSE)</f>
        <v>https://cipher.com/</v>
      </c>
      <c r="C1762" s="157" t="s">
        <v>19182</v>
      </c>
      <c r="D1762" s="158" t="s">
        <v>22</v>
      </c>
      <c r="E1762" s="158" t="s">
        <v>19183</v>
      </c>
      <c r="F1762" s="97" t="s">
        <v>19184</v>
      </c>
      <c r="G1762" s="159"/>
      <c r="H1762" s="161" t="s">
        <v>19185</v>
      </c>
      <c r="I1762" s="161"/>
    </row>
    <row r="1763" ht="15.0" customHeight="1">
      <c r="A1763" s="101" t="s">
        <v>3091</v>
      </c>
      <c r="B1763" s="96" t="str">
        <f>VLOOKUP(A1763,company_data!$A$2:$H$2051,8,FALSE)</f>
        <v>https://cipher.com/</v>
      </c>
      <c r="C1763" s="157" t="s">
        <v>19186</v>
      </c>
      <c r="D1763" s="158" t="s">
        <v>5</v>
      </c>
      <c r="E1763" s="157"/>
      <c r="F1763" s="101"/>
      <c r="G1763" s="159"/>
      <c r="H1763" s="161"/>
      <c r="I1763" s="161"/>
    </row>
    <row r="1764" ht="15.0" customHeight="1">
      <c r="A1764" s="97" t="s">
        <v>247</v>
      </c>
      <c r="B1764" s="105" t="s">
        <v>16245</v>
      </c>
      <c r="C1764" s="158" t="s">
        <v>19187</v>
      </c>
      <c r="D1764" s="158" t="s">
        <v>17</v>
      </c>
      <c r="E1764" s="158" t="s">
        <v>19188</v>
      </c>
      <c r="F1764" s="101"/>
      <c r="G1764" s="159"/>
      <c r="H1764" s="161" t="s">
        <v>19189</v>
      </c>
      <c r="I1764" s="160" t="s">
        <v>17379</v>
      </c>
    </row>
    <row r="1765" ht="15.0" customHeight="1">
      <c r="A1765" s="101" t="s">
        <v>3108</v>
      </c>
      <c r="B1765" s="96" t="str">
        <f>VLOOKUP(A1765,company_data!$A$2:$H$2051,8,FALSE)</f>
        <v>https://www.ciphercloud.com/</v>
      </c>
      <c r="C1765" s="157" t="s">
        <v>19190</v>
      </c>
      <c r="D1765" s="158" t="s">
        <v>10</v>
      </c>
      <c r="E1765" s="157" t="s">
        <v>18171</v>
      </c>
      <c r="F1765" s="101"/>
      <c r="G1765" s="159"/>
      <c r="H1765" s="161" t="s">
        <v>19191</v>
      </c>
      <c r="I1765" s="161"/>
    </row>
    <row r="1766" ht="15.0" customHeight="1">
      <c r="A1766" s="101" t="s">
        <v>3108</v>
      </c>
      <c r="B1766" s="96" t="str">
        <f>VLOOKUP(A1766,company_data!$A$2:$H$2051,8,FALSE)</f>
        <v>https://www.ciphercloud.com/</v>
      </c>
      <c r="C1766" s="157" t="s">
        <v>19192</v>
      </c>
      <c r="D1766" s="158" t="s">
        <v>13</v>
      </c>
      <c r="E1766" s="158" t="s">
        <v>15</v>
      </c>
      <c r="F1766" s="101"/>
      <c r="G1766" s="159"/>
      <c r="H1766" s="161" t="s">
        <v>19193</v>
      </c>
      <c r="I1766" s="161"/>
    </row>
    <row r="1767" ht="15.0" customHeight="1">
      <c r="A1767" s="101" t="s">
        <v>3108</v>
      </c>
      <c r="B1767" s="96" t="str">
        <f>VLOOKUP(A1767,company_data!$A$2:$H$2051,8,FALSE)</f>
        <v>https://www.ciphercloud.com/</v>
      </c>
      <c r="C1767" s="157" t="s">
        <v>17920</v>
      </c>
      <c r="D1767" s="158" t="s">
        <v>5</v>
      </c>
      <c r="E1767" s="158" t="s">
        <v>19121</v>
      </c>
      <c r="F1767" s="101"/>
      <c r="G1767" s="159"/>
      <c r="H1767" s="161" t="s">
        <v>19194</v>
      </c>
      <c r="I1767" s="161"/>
    </row>
    <row r="1768" ht="15.0" customHeight="1">
      <c r="A1768" s="101" t="s">
        <v>3108</v>
      </c>
      <c r="B1768" s="96" t="str">
        <f>VLOOKUP(A1768,company_data!$A$2:$H$2051,8,FALSE)</f>
        <v>https://www.ciphercloud.com/</v>
      </c>
      <c r="C1768" s="157" t="s">
        <v>19195</v>
      </c>
      <c r="D1768" s="158" t="s">
        <v>12</v>
      </c>
      <c r="E1768" s="157"/>
      <c r="F1768" s="101"/>
      <c r="G1768" s="159"/>
      <c r="H1768" s="161" t="s">
        <v>19196</v>
      </c>
      <c r="I1768" s="161"/>
    </row>
    <row r="1769" ht="15.0" customHeight="1">
      <c r="A1769" s="101" t="s">
        <v>3108</v>
      </c>
      <c r="B1769" s="96" t="str">
        <f>VLOOKUP(A1769,company_data!$A$2:$H$2051,8,FALSE)</f>
        <v>https://www.ciphercloud.com/</v>
      </c>
      <c r="C1769" s="157" t="s">
        <v>19197</v>
      </c>
      <c r="D1769" s="158" t="s">
        <v>34</v>
      </c>
      <c r="E1769" s="157"/>
      <c r="F1769" s="101"/>
      <c r="G1769" s="159"/>
      <c r="H1769" s="161" t="s">
        <v>19198</v>
      </c>
      <c r="I1769" s="161"/>
    </row>
    <row r="1770" ht="15.0" customHeight="1">
      <c r="A1770" s="101" t="s">
        <v>3519</v>
      </c>
      <c r="B1770" s="96" t="str">
        <f>VLOOKUP(A1770,company_data!$A$2:$H$2051,8,FALSE)</f>
        <v>https://quantanova.com/</v>
      </c>
      <c r="C1770" s="157" t="s">
        <v>19199</v>
      </c>
      <c r="D1770" s="158" t="s">
        <v>13</v>
      </c>
      <c r="E1770" s="157"/>
      <c r="F1770" s="101"/>
      <c r="G1770" s="159"/>
      <c r="H1770" s="161" t="s">
        <v>19200</v>
      </c>
      <c r="I1770" s="161"/>
    </row>
    <row r="1771" ht="15.0" customHeight="1">
      <c r="A1771" s="101" t="s">
        <v>3519</v>
      </c>
      <c r="B1771" s="96" t="str">
        <f>VLOOKUP(A1771,company_data!$A$2:$H$2051,8,FALSE)</f>
        <v>https://quantanova.com/</v>
      </c>
      <c r="C1771" s="157" t="s">
        <v>19201</v>
      </c>
      <c r="D1771" s="158" t="s">
        <v>13</v>
      </c>
      <c r="E1771" s="157"/>
      <c r="F1771" s="101"/>
      <c r="G1771" s="159"/>
      <c r="H1771" s="161" t="s">
        <v>19202</v>
      </c>
      <c r="I1771" s="161"/>
    </row>
    <row r="1772" ht="15.0" customHeight="1">
      <c r="A1772" s="101" t="s">
        <v>3117</v>
      </c>
      <c r="B1772" s="96" t="str">
        <f>VLOOKUP(A1772,company_data!$A$2:$H$2051,8,FALSE)</f>
        <v>https://www.ciphernova.com/</v>
      </c>
      <c r="C1772" s="157" t="s">
        <v>16319</v>
      </c>
      <c r="D1772" s="158" t="s">
        <v>5</v>
      </c>
      <c r="E1772" s="157"/>
      <c r="F1772" s="101"/>
      <c r="G1772" s="175" t="s">
        <v>15951</v>
      </c>
      <c r="H1772" s="161"/>
      <c r="I1772" s="161"/>
    </row>
    <row r="1773" ht="15.0" customHeight="1">
      <c r="A1773" s="101" t="s">
        <v>3117</v>
      </c>
      <c r="B1773" s="96" t="str">
        <f>VLOOKUP(A1773,company_data!$A$2:$H$2051,8,FALSE)</f>
        <v>https://www.ciphernova.com/</v>
      </c>
      <c r="C1773" s="157" t="s">
        <v>19203</v>
      </c>
      <c r="D1773" s="158" t="s">
        <v>46</v>
      </c>
      <c r="E1773" s="157"/>
      <c r="F1773" s="101"/>
      <c r="G1773" s="159"/>
      <c r="H1773" s="161"/>
      <c r="I1773" s="161"/>
    </row>
    <row r="1774" ht="15.0" customHeight="1">
      <c r="A1774" s="101" t="s">
        <v>3117</v>
      </c>
      <c r="B1774" s="96" t="str">
        <f>VLOOKUP(A1774,company_data!$A$2:$H$2051,8,FALSE)</f>
        <v>https://www.ciphernova.com/</v>
      </c>
      <c r="C1774" s="157" t="s">
        <v>15890</v>
      </c>
      <c r="D1774" s="158" t="s">
        <v>6</v>
      </c>
      <c r="E1774" s="157"/>
      <c r="F1774" s="101"/>
      <c r="G1774" s="159"/>
      <c r="H1774" s="161" t="s">
        <v>19204</v>
      </c>
      <c r="I1774" s="161"/>
    </row>
    <row r="1775" ht="15.0" customHeight="1">
      <c r="A1775" s="101" t="s">
        <v>3117</v>
      </c>
      <c r="B1775" s="96" t="str">
        <f>VLOOKUP(A1775,company_data!$A$2:$H$2051,8,FALSE)</f>
        <v>https://www.ciphernova.com/</v>
      </c>
      <c r="C1775" s="157" t="s">
        <v>11</v>
      </c>
      <c r="D1775" s="157" t="s">
        <v>11</v>
      </c>
      <c r="E1775" s="157"/>
      <c r="F1775" s="101"/>
      <c r="G1775" s="159"/>
      <c r="H1775" s="161" t="s">
        <v>19205</v>
      </c>
      <c r="I1775" s="161"/>
    </row>
    <row r="1776" ht="15.0" customHeight="1">
      <c r="A1776" s="101" t="s">
        <v>3123</v>
      </c>
      <c r="B1776" s="96" t="str">
        <f>VLOOKUP(A1776,company_data!$A$2:$H$2051,8,FALSE)</f>
        <v>https://www.ciphertechs.com/</v>
      </c>
      <c r="C1776" s="157" t="s">
        <v>19206</v>
      </c>
      <c r="D1776" s="158" t="s">
        <v>15</v>
      </c>
      <c r="E1776" s="158" t="s">
        <v>19207</v>
      </c>
      <c r="F1776" s="101"/>
      <c r="G1776" s="159"/>
      <c r="H1776" s="161"/>
      <c r="I1776" s="161"/>
    </row>
    <row r="1777" ht="15.0" customHeight="1">
      <c r="A1777" s="101" t="s">
        <v>3123</v>
      </c>
      <c r="B1777" s="96" t="str">
        <f>VLOOKUP(A1777,company_data!$A$2:$H$2051,8,FALSE)</f>
        <v>https://www.ciphertechs.com/</v>
      </c>
      <c r="C1777" s="157" t="s">
        <v>19208</v>
      </c>
      <c r="D1777" s="158" t="s">
        <v>32</v>
      </c>
      <c r="E1777" s="158" t="s">
        <v>15831</v>
      </c>
      <c r="F1777" s="101"/>
      <c r="G1777" s="159"/>
      <c r="H1777" s="161" t="s">
        <v>19209</v>
      </c>
      <c r="I1777" s="161"/>
    </row>
    <row r="1778" ht="15.0" customHeight="1">
      <c r="A1778" s="101" t="s">
        <v>3123</v>
      </c>
      <c r="B1778" s="96" t="str">
        <f>VLOOKUP(A1778,company_data!$A$2:$H$2051,8,FALSE)</f>
        <v>https://www.ciphertechs.com/</v>
      </c>
      <c r="C1778" s="157" t="s">
        <v>19210</v>
      </c>
      <c r="D1778" s="158" t="s">
        <v>30</v>
      </c>
      <c r="E1778" s="158" t="s">
        <v>16341</v>
      </c>
      <c r="F1778" s="97" t="s">
        <v>19211</v>
      </c>
      <c r="G1778" s="159"/>
      <c r="H1778" s="161" t="s">
        <v>19212</v>
      </c>
      <c r="I1778" s="161"/>
    </row>
    <row r="1779" ht="15.0" customHeight="1">
      <c r="A1779" s="101" t="s">
        <v>3123</v>
      </c>
      <c r="B1779" s="96" t="str">
        <f>VLOOKUP(A1779,company_data!$A$2:$H$2051,8,FALSE)</f>
        <v>https://www.ciphertechs.com/</v>
      </c>
      <c r="C1779" s="157" t="s">
        <v>19213</v>
      </c>
      <c r="D1779" s="157" t="s">
        <v>18</v>
      </c>
      <c r="E1779" s="157" t="s">
        <v>19214</v>
      </c>
      <c r="F1779" s="101"/>
      <c r="G1779" s="159"/>
      <c r="H1779" s="161" t="s">
        <v>19215</v>
      </c>
      <c r="I1779" s="161"/>
    </row>
    <row r="1780" ht="15.0" customHeight="1">
      <c r="A1780" s="101" t="s">
        <v>3123</v>
      </c>
      <c r="B1780" s="96" t="str">
        <f>VLOOKUP(A1780,company_data!$A$2:$H$2051,8,FALSE)</f>
        <v>https://www.ciphertechs.com/</v>
      </c>
      <c r="C1780" s="157" t="s">
        <v>19216</v>
      </c>
      <c r="D1780" s="158" t="s">
        <v>14</v>
      </c>
      <c r="E1780" s="158" t="s">
        <v>19217</v>
      </c>
      <c r="F1780" s="97" t="s">
        <v>19218</v>
      </c>
      <c r="G1780" s="159"/>
      <c r="H1780" s="161" t="s">
        <v>19219</v>
      </c>
      <c r="I1780" s="161"/>
    </row>
    <row r="1781" ht="15.0" customHeight="1">
      <c r="A1781" s="101" t="s">
        <v>3123</v>
      </c>
      <c r="B1781" s="96" t="str">
        <f>VLOOKUP(A1781,company_data!$A$2:$H$2051,8,FALSE)</f>
        <v>https://www.ciphertechs.com/</v>
      </c>
      <c r="C1781" s="157" t="s">
        <v>19220</v>
      </c>
      <c r="D1781" s="157" t="s">
        <v>6</v>
      </c>
      <c r="E1781" s="157" t="s">
        <v>16904</v>
      </c>
      <c r="F1781" s="101"/>
      <c r="G1781" s="159"/>
      <c r="H1781" s="161" t="s">
        <v>19221</v>
      </c>
      <c r="I1781" s="161"/>
    </row>
    <row r="1782" ht="15.0" customHeight="1">
      <c r="A1782" s="101" t="s">
        <v>3123</v>
      </c>
      <c r="B1782" s="96" t="str">
        <f>VLOOKUP(A1782,company_data!$A$2:$H$2051,8,FALSE)</f>
        <v>https://www.ciphertechs.com/</v>
      </c>
      <c r="C1782" s="157" t="s">
        <v>19222</v>
      </c>
      <c r="D1782" s="157" t="s">
        <v>8</v>
      </c>
      <c r="E1782" s="158" t="s">
        <v>16480</v>
      </c>
      <c r="F1782" s="101"/>
      <c r="G1782" s="159"/>
      <c r="H1782" s="161" t="s">
        <v>19223</v>
      </c>
      <c r="I1782" s="161"/>
    </row>
    <row r="1783" ht="15.0" customHeight="1">
      <c r="A1783" s="101" t="s">
        <v>3123</v>
      </c>
      <c r="B1783" s="96" t="str">
        <f>VLOOKUP(A1783,company_data!$A$2:$H$2051,8,FALSE)</f>
        <v>https://www.ciphertechs.com/</v>
      </c>
      <c r="C1783" s="157" t="s">
        <v>19224</v>
      </c>
      <c r="D1783" s="158" t="s">
        <v>5</v>
      </c>
      <c r="E1783" s="158"/>
      <c r="F1783" s="97"/>
      <c r="G1783" s="159"/>
      <c r="H1783" s="161"/>
      <c r="I1783" s="161"/>
    </row>
    <row r="1784" ht="15.0" customHeight="1">
      <c r="A1784" s="101" t="s">
        <v>3123</v>
      </c>
      <c r="B1784" s="96" t="str">
        <f>VLOOKUP(A1784,company_data!$A$2:$H$2051,8,FALSE)</f>
        <v>https://www.ciphertechs.com/</v>
      </c>
      <c r="C1784" s="157" t="s">
        <v>19225</v>
      </c>
      <c r="D1784" s="158" t="s">
        <v>9</v>
      </c>
      <c r="E1784" s="157"/>
      <c r="F1784" s="101"/>
      <c r="G1784" s="159"/>
      <c r="H1784" s="161" t="s">
        <v>19226</v>
      </c>
      <c r="I1784" s="161"/>
    </row>
    <row r="1785" ht="15.0" customHeight="1">
      <c r="A1785" s="101" t="s">
        <v>3123</v>
      </c>
      <c r="B1785" s="96" t="str">
        <f>VLOOKUP(A1785,company_data!$A$2:$H$2051,8,FALSE)</f>
        <v>https://www.ciphertechs.com/</v>
      </c>
      <c r="C1785" s="157" t="s">
        <v>19227</v>
      </c>
      <c r="D1785" s="158" t="s">
        <v>6</v>
      </c>
      <c r="E1785" s="157"/>
      <c r="F1785" s="101"/>
      <c r="G1785" s="159"/>
      <c r="H1785" s="161" t="s">
        <v>19228</v>
      </c>
      <c r="I1785" s="161"/>
    </row>
    <row r="1786" ht="15.0" customHeight="1">
      <c r="A1786" s="101" t="s">
        <v>3123</v>
      </c>
      <c r="B1786" s="96" t="str">
        <f>VLOOKUP(A1786,company_data!$A$2:$H$2051,8,FALSE)</f>
        <v>https://www.ciphertechs.com/</v>
      </c>
      <c r="C1786" s="157" t="s">
        <v>19229</v>
      </c>
      <c r="D1786" s="158" t="s">
        <v>31</v>
      </c>
      <c r="E1786" s="157"/>
      <c r="F1786" s="101"/>
      <c r="G1786" s="159"/>
      <c r="H1786" s="161" t="s">
        <v>19230</v>
      </c>
      <c r="I1786" s="161"/>
    </row>
    <row r="1787" ht="15.0" customHeight="1">
      <c r="A1787" s="101" t="s">
        <v>3123</v>
      </c>
      <c r="B1787" s="96" t="str">
        <f>VLOOKUP(A1787,company_data!$A$2:$H$2051,8,FALSE)</f>
        <v>https://www.ciphertechs.com/</v>
      </c>
      <c r="C1787" s="158" t="s">
        <v>19231</v>
      </c>
      <c r="D1787" s="158" t="s">
        <v>33</v>
      </c>
      <c r="E1787" s="158"/>
      <c r="F1787" s="97"/>
      <c r="G1787" s="159"/>
      <c r="H1787" s="161"/>
      <c r="I1787" s="161"/>
    </row>
    <row r="1788" ht="15.0" customHeight="1">
      <c r="A1788" s="101" t="s">
        <v>3123</v>
      </c>
      <c r="B1788" s="96" t="str">
        <f>VLOOKUP(A1788,company_data!$A$2:$H$2051,8,FALSE)</f>
        <v>https://www.ciphertechs.com/</v>
      </c>
      <c r="C1788" s="157" t="s">
        <v>19232</v>
      </c>
      <c r="D1788" s="158" t="s">
        <v>18</v>
      </c>
      <c r="E1788" s="157"/>
      <c r="F1788" s="101"/>
      <c r="G1788" s="159"/>
      <c r="H1788" s="161" t="s">
        <v>19233</v>
      </c>
      <c r="I1788" s="161"/>
    </row>
    <row r="1789" ht="15.0" customHeight="1">
      <c r="A1789" s="101" t="s">
        <v>3123</v>
      </c>
      <c r="B1789" s="96" t="str">
        <f>VLOOKUP(A1789,company_data!$A$2:$H$2051,8,FALSE)</f>
        <v>https://www.ciphertechs.com/</v>
      </c>
      <c r="C1789" s="157" t="s">
        <v>19234</v>
      </c>
      <c r="D1789" s="158" t="s">
        <v>22</v>
      </c>
      <c r="E1789" s="157"/>
      <c r="F1789" s="101"/>
      <c r="G1789" s="159"/>
      <c r="H1789" s="161"/>
      <c r="I1789" s="161"/>
    </row>
    <row r="1790" ht="15.0" customHeight="1">
      <c r="A1790" s="101" t="s">
        <v>3129</v>
      </c>
      <c r="B1790" s="96" t="str">
        <f>VLOOKUP(A1790,company_data!$A$2:$H$2051,8,FALSE)</f>
        <v>https://ciphertrace.com/</v>
      </c>
      <c r="C1790" s="157" t="s">
        <v>19235</v>
      </c>
      <c r="D1790" s="158" t="s">
        <v>52</v>
      </c>
      <c r="E1790" s="157" t="s">
        <v>19236</v>
      </c>
      <c r="F1790" s="101" t="s">
        <v>19235</v>
      </c>
      <c r="G1790" s="159"/>
      <c r="H1790" s="161"/>
      <c r="I1790" s="161"/>
    </row>
    <row r="1791" ht="15.0" customHeight="1">
      <c r="A1791" s="101" t="s">
        <v>3129</v>
      </c>
      <c r="B1791" s="96" t="str">
        <f>VLOOKUP(A1791,company_data!$A$2:$H$2051,8,FALSE)</f>
        <v>https://ciphertrace.com/</v>
      </c>
      <c r="C1791" s="157" t="s">
        <v>19237</v>
      </c>
      <c r="D1791" s="158" t="s">
        <v>16</v>
      </c>
      <c r="E1791" s="158" t="s">
        <v>19238</v>
      </c>
      <c r="F1791" s="101"/>
      <c r="G1791" s="159"/>
      <c r="H1791" s="161"/>
      <c r="I1791" s="161"/>
    </row>
    <row r="1792" ht="15.0" customHeight="1">
      <c r="A1792" s="101" t="s">
        <v>3129</v>
      </c>
      <c r="B1792" s="96" t="str">
        <f>VLOOKUP(A1792,company_data!$A$2:$H$2051,8,FALSE)</f>
        <v>https://ciphertrace.com/</v>
      </c>
      <c r="C1792" s="157" t="s">
        <v>19239</v>
      </c>
      <c r="D1792" s="158" t="s">
        <v>52</v>
      </c>
      <c r="E1792" s="158" t="s">
        <v>18856</v>
      </c>
      <c r="F1792" s="101"/>
      <c r="G1792" s="159"/>
      <c r="H1792" s="161" t="s">
        <v>19240</v>
      </c>
      <c r="I1792" s="161"/>
    </row>
    <row r="1793" ht="15.0" customHeight="1">
      <c r="A1793" s="101" t="s">
        <v>3129</v>
      </c>
      <c r="B1793" s="96" t="str">
        <f>VLOOKUP(A1793,company_data!$A$2:$H$2051,8,FALSE)</f>
        <v>https://ciphertrace.com/</v>
      </c>
      <c r="C1793" s="157" t="s">
        <v>19110</v>
      </c>
      <c r="D1793" s="158" t="s">
        <v>14</v>
      </c>
      <c r="E1793" s="157"/>
      <c r="F1793" s="101"/>
      <c r="G1793" s="159"/>
      <c r="H1793" s="161"/>
      <c r="I1793" s="161"/>
    </row>
    <row r="1794" ht="15.0" customHeight="1">
      <c r="A1794" s="101" t="s">
        <v>3129</v>
      </c>
      <c r="B1794" s="96" t="str">
        <f>VLOOKUP(A1794,company_data!$A$2:$H$2051,8,FALSE)</f>
        <v>https://ciphertrace.com/</v>
      </c>
      <c r="C1794" s="157" t="s">
        <v>19241</v>
      </c>
      <c r="D1794" s="158" t="s">
        <v>11</v>
      </c>
      <c r="E1794" s="157"/>
      <c r="F1794" s="101"/>
      <c r="G1794" s="159"/>
      <c r="H1794" s="161"/>
      <c r="I1794" s="161"/>
    </row>
    <row r="1795" ht="15.0" customHeight="1">
      <c r="A1795" s="101" t="s">
        <v>3137</v>
      </c>
      <c r="B1795" s="96" t="str">
        <f>VLOOKUP(A1795,company_data!$A$2:$H$2051,8,FALSE)</f>
        <v>https://circadence.com/</v>
      </c>
      <c r="C1795" s="157" t="s">
        <v>19242</v>
      </c>
      <c r="D1795" s="158" t="s">
        <v>11</v>
      </c>
      <c r="E1795" s="158" t="s">
        <v>17114</v>
      </c>
      <c r="F1795" s="101"/>
      <c r="G1795" s="159"/>
      <c r="H1795" s="161" t="s">
        <v>19243</v>
      </c>
      <c r="I1795" s="161"/>
    </row>
    <row r="1796" ht="15.0" customHeight="1">
      <c r="A1796" s="97" t="s">
        <v>3153</v>
      </c>
      <c r="B1796" s="105" t="s">
        <v>3156</v>
      </c>
      <c r="C1796" s="158" t="s">
        <v>3153</v>
      </c>
      <c r="D1796" s="158" t="s">
        <v>46</v>
      </c>
      <c r="E1796" s="158"/>
      <c r="F1796" s="101"/>
      <c r="G1796" s="159"/>
      <c r="H1796" s="161"/>
      <c r="I1796" s="161"/>
    </row>
    <row r="1797" ht="15.0" customHeight="1">
      <c r="A1797" s="101" t="s">
        <v>3161</v>
      </c>
      <c r="B1797" s="96" t="str">
        <f>VLOOKUP(A1797,company_data!$A$2:$H$2051,8,FALSE)</f>
        <v>https://www.cisecurity.org/</v>
      </c>
      <c r="C1797" s="158" t="s">
        <v>19244</v>
      </c>
      <c r="D1797" s="158" t="s">
        <v>14</v>
      </c>
      <c r="E1797" s="158" t="s">
        <v>19245</v>
      </c>
      <c r="F1797" s="101"/>
      <c r="G1797" s="159"/>
      <c r="H1797" s="161"/>
      <c r="I1797" s="161"/>
    </row>
    <row r="1798" ht="15.0" customHeight="1">
      <c r="A1798" s="101" t="s">
        <v>3161</v>
      </c>
      <c r="B1798" s="96" t="str">
        <f>VLOOKUP(A1798,company_data!$A$2:$H$2051,8,FALSE)</f>
        <v>https://www.cisecurity.org/</v>
      </c>
      <c r="C1798" s="157" t="s">
        <v>19246</v>
      </c>
      <c r="D1798" s="158" t="s">
        <v>5</v>
      </c>
      <c r="E1798" s="158" t="s">
        <v>19247</v>
      </c>
      <c r="F1798" s="97" t="s">
        <v>19248</v>
      </c>
      <c r="G1798" s="159"/>
      <c r="H1798" s="161"/>
      <c r="I1798" s="161"/>
    </row>
    <row r="1799" ht="15.0" customHeight="1">
      <c r="A1799" s="101" t="s">
        <v>3161</v>
      </c>
      <c r="B1799" s="96" t="str">
        <f>VLOOKUP(A1799,company_data!$A$2:$H$2051,8,FALSE)</f>
        <v>https://www.cisecurity.org/</v>
      </c>
      <c r="C1799" s="157" t="s">
        <v>19249</v>
      </c>
      <c r="D1799" s="158" t="s">
        <v>14</v>
      </c>
      <c r="E1799" s="158" t="s">
        <v>19250</v>
      </c>
      <c r="F1799" s="101"/>
      <c r="G1799" s="159"/>
      <c r="H1799" s="161"/>
      <c r="I1799" s="161"/>
    </row>
    <row r="1800" ht="15.0" customHeight="1">
      <c r="A1800" s="101" t="s">
        <v>3161</v>
      </c>
      <c r="B1800" s="96" t="str">
        <f>VLOOKUP(A1800,company_data!$A$2:$H$2051,8,FALSE)</f>
        <v>https://www.cisecurity.org/</v>
      </c>
      <c r="C1800" s="157" t="s">
        <v>19251</v>
      </c>
      <c r="D1800" s="158" t="s">
        <v>14</v>
      </c>
      <c r="E1800" s="158" t="s">
        <v>19250</v>
      </c>
      <c r="F1800" s="101"/>
      <c r="G1800" s="159"/>
      <c r="H1800" s="161"/>
      <c r="I1800" s="161"/>
    </row>
    <row r="1801" ht="15.0" customHeight="1">
      <c r="A1801" s="101" t="s">
        <v>3161</v>
      </c>
      <c r="B1801" s="96" t="str">
        <f>VLOOKUP(A1801,company_data!$A$2:$H$2051,8,FALSE)</f>
        <v>https://www.cisecurity.org/</v>
      </c>
      <c r="C1801" s="157" t="s">
        <v>19252</v>
      </c>
      <c r="D1801" s="158" t="s">
        <v>14</v>
      </c>
      <c r="E1801" s="158" t="s">
        <v>19250</v>
      </c>
      <c r="F1801" s="101"/>
      <c r="G1801" s="159"/>
      <c r="H1801" s="161"/>
      <c r="I1801" s="161"/>
    </row>
    <row r="1802" ht="15.0" customHeight="1">
      <c r="A1802" s="101" t="s">
        <v>3161</v>
      </c>
      <c r="B1802" s="96" t="str">
        <f>VLOOKUP(A1802,company_data!$A$2:$H$2051,8,FALSE)</f>
        <v>https://www.cisecurity.org/</v>
      </c>
      <c r="C1802" s="157" t="s">
        <v>19253</v>
      </c>
      <c r="D1802" s="158" t="s">
        <v>14</v>
      </c>
      <c r="E1802" s="158" t="s">
        <v>19250</v>
      </c>
      <c r="F1802" s="101"/>
      <c r="G1802" s="159"/>
      <c r="H1802" s="161"/>
      <c r="I1802" s="161"/>
    </row>
    <row r="1803" ht="15.0" customHeight="1">
      <c r="A1803" s="101" t="s">
        <v>3161</v>
      </c>
      <c r="B1803" s="96" t="str">
        <f>VLOOKUP(A1803,company_data!$A$2:$H$2051,8,FALSE)</f>
        <v>https://www.cisecurity.org/</v>
      </c>
      <c r="C1803" s="157" t="s">
        <v>19254</v>
      </c>
      <c r="D1803" s="158" t="s">
        <v>14</v>
      </c>
      <c r="E1803" s="158" t="s">
        <v>15897</v>
      </c>
      <c r="F1803" s="101"/>
      <c r="G1803" s="159"/>
      <c r="H1803" s="161"/>
      <c r="I1803" s="161"/>
    </row>
    <row r="1804" ht="15.0" customHeight="1">
      <c r="A1804" s="101" t="s">
        <v>3161</v>
      </c>
      <c r="B1804" s="96" t="str">
        <f>VLOOKUP(A1804,company_data!$A$2:$H$2051,8,FALSE)</f>
        <v>https://www.cisecurity.org/</v>
      </c>
      <c r="C1804" s="157" t="s">
        <v>19255</v>
      </c>
      <c r="D1804" s="158" t="s">
        <v>7</v>
      </c>
      <c r="E1804" s="157"/>
      <c r="F1804" s="101"/>
      <c r="G1804" s="159"/>
      <c r="H1804" s="161"/>
      <c r="I1804" s="161"/>
    </row>
    <row r="1805" ht="15.0" customHeight="1">
      <c r="A1805" s="101" t="s">
        <v>3308</v>
      </c>
      <c r="B1805" s="96" t="str">
        <f>VLOOKUP(A1805,company_data!$A$2:$H$2051,8,FALSE)</f>
        <v>https://www.cisco.com/</v>
      </c>
      <c r="C1805" s="158" t="s">
        <v>19256</v>
      </c>
      <c r="D1805" s="158" t="s">
        <v>21</v>
      </c>
      <c r="E1805" s="158" t="s">
        <v>19257</v>
      </c>
      <c r="F1805" s="101"/>
      <c r="G1805" s="159"/>
      <c r="H1805" s="161"/>
      <c r="I1805" s="161"/>
    </row>
    <row r="1806" ht="15.0" customHeight="1">
      <c r="A1806" s="101" t="s">
        <v>3308</v>
      </c>
      <c r="B1806" s="96" t="str">
        <f>VLOOKUP(A1806,company_data!$A$2:$H$2051,8,FALSE)</f>
        <v>https://www.cisco.com/</v>
      </c>
      <c r="C1806" s="157" t="s">
        <v>19258</v>
      </c>
      <c r="D1806" s="158" t="s">
        <v>25</v>
      </c>
      <c r="E1806" s="158" t="s">
        <v>17099</v>
      </c>
      <c r="F1806" s="97" t="s">
        <v>19259</v>
      </c>
      <c r="G1806" s="159"/>
      <c r="H1806" s="161"/>
      <c r="I1806" s="161"/>
    </row>
    <row r="1807" ht="15.0" customHeight="1">
      <c r="A1807" s="101" t="s">
        <v>3308</v>
      </c>
      <c r="B1807" s="96" t="str">
        <f>VLOOKUP(A1807,company_data!$A$2:$H$2051,8,FALSE)</f>
        <v>https://www.cisco.com/</v>
      </c>
      <c r="C1807" s="157" t="s">
        <v>16051</v>
      </c>
      <c r="D1807" s="158" t="s">
        <v>23</v>
      </c>
      <c r="E1807" s="158" t="s">
        <v>9</v>
      </c>
      <c r="F1807" s="101"/>
      <c r="G1807" s="159"/>
      <c r="H1807" s="161"/>
      <c r="I1807" s="161"/>
    </row>
    <row r="1808" ht="15.0" customHeight="1">
      <c r="A1808" s="101" t="s">
        <v>3308</v>
      </c>
      <c r="B1808" s="96" t="str">
        <f>VLOOKUP(A1808,company_data!$A$2:$H$2051,8,FALSE)</f>
        <v>https://www.cisco.com/</v>
      </c>
      <c r="C1808" s="157" t="s">
        <v>19260</v>
      </c>
      <c r="D1808" s="158" t="s">
        <v>10</v>
      </c>
      <c r="E1808" s="158" t="s">
        <v>19261</v>
      </c>
      <c r="F1808" s="97" t="s">
        <v>19262</v>
      </c>
      <c r="G1808" s="159"/>
      <c r="H1808" s="161"/>
      <c r="I1808" s="161"/>
    </row>
    <row r="1809" ht="15.0" customHeight="1">
      <c r="A1809" s="101" t="s">
        <v>3308</v>
      </c>
      <c r="B1809" s="96" t="str">
        <f>VLOOKUP(A1809,company_data!$A$2:$H$2051,8,FALSE)</f>
        <v>https://www.cisco.com/</v>
      </c>
      <c r="C1809" s="157" t="s">
        <v>19263</v>
      </c>
      <c r="D1809" s="158" t="s">
        <v>12</v>
      </c>
      <c r="E1809" s="158" t="s">
        <v>19264</v>
      </c>
      <c r="F1809" s="97" t="s">
        <v>16745</v>
      </c>
      <c r="G1809" s="159"/>
      <c r="H1809" s="161"/>
      <c r="I1809" s="161"/>
    </row>
    <row r="1810" ht="15.0" customHeight="1">
      <c r="A1810" s="101" t="s">
        <v>3308</v>
      </c>
      <c r="B1810" s="96" t="str">
        <f>VLOOKUP(A1810,company_data!$A$2:$H$2051,8,FALSE)</f>
        <v>https://www.cisco.com/</v>
      </c>
      <c r="C1810" s="157" t="s">
        <v>19265</v>
      </c>
      <c r="D1810" s="158" t="s">
        <v>31</v>
      </c>
      <c r="E1810" s="158" t="s">
        <v>20</v>
      </c>
      <c r="F1810" s="101"/>
      <c r="G1810" s="159"/>
      <c r="H1810" s="161"/>
      <c r="I1810" s="161"/>
    </row>
    <row r="1811" ht="15.0" customHeight="1">
      <c r="A1811" s="101" t="s">
        <v>3308</v>
      </c>
      <c r="B1811" s="96" t="str">
        <f>VLOOKUP(A1811,company_data!$A$2:$H$2051,8,FALSE)</f>
        <v>https://www.cisco.com/</v>
      </c>
      <c r="C1811" s="157" t="s">
        <v>19266</v>
      </c>
      <c r="D1811" s="158" t="s">
        <v>9</v>
      </c>
      <c r="E1811" s="158" t="s">
        <v>19267</v>
      </c>
      <c r="F1811" s="101"/>
      <c r="G1811" s="159"/>
      <c r="H1811" s="161"/>
      <c r="I1811" s="161"/>
    </row>
    <row r="1812" ht="15.0" customHeight="1">
      <c r="A1812" s="101" t="s">
        <v>3734</v>
      </c>
      <c r="B1812" s="96" t="str">
        <f>VLOOKUP(A1812,company_data!$A$2:$H$2051,8,FALSE)</f>
        <v>https://www.citrix.com/</v>
      </c>
      <c r="C1812" s="157" t="s">
        <v>19268</v>
      </c>
      <c r="D1812" s="158" t="s">
        <v>8</v>
      </c>
      <c r="E1812" s="158" t="s">
        <v>19269</v>
      </c>
      <c r="F1812" s="97" t="s">
        <v>19270</v>
      </c>
      <c r="G1812" s="159"/>
      <c r="H1812" s="161"/>
      <c r="I1812" s="161"/>
    </row>
    <row r="1813" ht="15.0" customHeight="1">
      <c r="A1813" s="101" t="s">
        <v>3734</v>
      </c>
      <c r="B1813" s="96" t="str">
        <f>VLOOKUP(A1813,company_data!$A$2:$H$2051,8,FALSE)</f>
        <v>https://www.citrix.com/</v>
      </c>
      <c r="C1813" s="157" t="s">
        <v>19271</v>
      </c>
      <c r="D1813" s="158" t="s">
        <v>8</v>
      </c>
      <c r="E1813" s="158" t="s">
        <v>19269</v>
      </c>
      <c r="F1813" s="97" t="s">
        <v>19272</v>
      </c>
      <c r="G1813" s="159"/>
      <c r="H1813" s="161"/>
      <c r="I1813" s="161"/>
    </row>
    <row r="1814" ht="15.0" customHeight="1">
      <c r="A1814" s="101" t="s">
        <v>3734</v>
      </c>
      <c r="B1814" s="96" t="str">
        <f>VLOOKUP(A1814,company_data!$A$2:$H$2051,8,FALSE)</f>
        <v>https://www.citrix.com/</v>
      </c>
      <c r="C1814" s="157" t="s">
        <v>19273</v>
      </c>
      <c r="D1814" s="158" t="s">
        <v>24</v>
      </c>
      <c r="E1814" s="158" t="s">
        <v>19274</v>
      </c>
      <c r="F1814" s="101"/>
      <c r="G1814" s="159"/>
      <c r="H1814" s="161"/>
      <c r="I1814" s="161"/>
    </row>
    <row r="1815" ht="15.0" customHeight="1">
      <c r="A1815" s="101" t="s">
        <v>3734</v>
      </c>
      <c r="B1815" s="96" t="str">
        <f>VLOOKUP(A1815,company_data!$A$2:$H$2051,8,FALSE)</f>
        <v>https://www.citrix.com/</v>
      </c>
      <c r="C1815" s="157" t="s">
        <v>19275</v>
      </c>
      <c r="D1815" s="157" t="s">
        <v>8</v>
      </c>
      <c r="E1815" s="158" t="s">
        <v>16480</v>
      </c>
      <c r="F1815" s="101"/>
      <c r="G1815" s="159"/>
      <c r="H1815" s="161"/>
      <c r="I1815" s="161"/>
    </row>
    <row r="1816" ht="15.0" customHeight="1">
      <c r="A1816" s="101" t="s">
        <v>3734</v>
      </c>
      <c r="B1816" s="96" t="str">
        <f>VLOOKUP(A1816,company_data!$A$2:$H$2051,8,FALSE)</f>
        <v>https://www.citrix.com/</v>
      </c>
      <c r="C1816" s="157" t="s">
        <v>19276</v>
      </c>
      <c r="D1816" s="158" t="s">
        <v>9</v>
      </c>
      <c r="E1816" s="157"/>
      <c r="F1816" s="101"/>
      <c r="G1816" s="159"/>
      <c r="H1816" s="161"/>
      <c r="I1816" s="161"/>
    </row>
    <row r="1817" ht="15.0" customHeight="1">
      <c r="A1817" s="101" t="s">
        <v>3167</v>
      </c>
      <c r="B1817" s="96" t="str">
        <f>VLOOKUP(A1817,company_data!$A$2:$H$2051,8,FALSE)</f>
        <v>https://www.claranetcybersecurity.com/</v>
      </c>
      <c r="C1817" s="157" t="s">
        <v>19277</v>
      </c>
      <c r="D1817" s="158" t="s">
        <v>5</v>
      </c>
      <c r="E1817" s="158" t="s">
        <v>15850</v>
      </c>
      <c r="F1817" s="101"/>
      <c r="G1817" s="159"/>
      <c r="H1817" s="161"/>
      <c r="I1817" s="161"/>
    </row>
    <row r="1818" ht="15.0" customHeight="1">
      <c r="A1818" s="101" t="s">
        <v>3167</v>
      </c>
      <c r="B1818" s="96" t="str">
        <f>VLOOKUP(A1818,company_data!$A$2:$H$2051,8,FALSE)</f>
        <v>https://www.claranetcybersecurity.com/</v>
      </c>
      <c r="C1818" s="157" t="s">
        <v>19278</v>
      </c>
      <c r="D1818" s="158" t="s">
        <v>5</v>
      </c>
      <c r="E1818" s="158" t="s">
        <v>15850</v>
      </c>
      <c r="F1818" s="101"/>
      <c r="G1818" s="159"/>
      <c r="H1818" s="161"/>
      <c r="I1818" s="161"/>
    </row>
    <row r="1819" ht="15.0" customHeight="1">
      <c r="A1819" s="101" t="s">
        <v>3167</v>
      </c>
      <c r="B1819" s="96" t="str">
        <f>VLOOKUP(A1819,company_data!$A$2:$H$2051,8,FALSE)</f>
        <v>https://www.claranetcybersecurity.com/</v>
      </c>
      <c r="C1819" s="157" t="s">
        <v>19279</v>
      </c>
      <c r="D1819" s="157" t="s">
        <v>5</v>
      </c>
      <c r="E1819" s="157" t="s">
        <v>16275</v>
      </c>
      <c r="F1819" s="101"/>
      <c r="G1819" s="159"/>
      <c r="H1819" s="161"/>
      <c r="I1819" s="161"/>
    </row>
    <row r="1820" ht="15.0" customHeight="1">
      <c r="A1820" s="101" t="s">
        <v>3167</v>
      </c>
      <c r="B1820" s="96" t="str">
        <f>VLOOKUP(A1820,company_data!$A$2:$H$2051,8,FALSE)</f>
        <v>https://www.claranetcybersecurity.com/</v>
      </c>
      <c r="C1820" s="157" t="s">
        <v>19280</v>
      </c>
      <c r="D1820" s="157" t="s">
        <v>11</v>
      </c>
      <c r="E1820" s="157"/>
      <c r="F1820" s="101"/>
      <c r="G1820" s="159"/>
      <c r="H1820" s="161"/>
      <c r="I1820" s="161"/>
    </row>
    <row r="1821" ht="15.0" customHeight="1">
      <c r="A1821" s="101" t="s">
        <v>3183</v>
      </c>
      <c r="B1821" s="96" t="str">
        <f>VLOOKUP(A1821,company_data!$A$2:$H$2051,8,FALSE)</f>
        <v>https://clarivate.com/</v>
      </c>
      <c r="C1821" s="157" t="s">
        <v>19281</v>
      </c>
      <c r="D1821" s="158" t="s">
        <v>5</v>
      </c>
      <c r="E1821" s="158" t="s">
        <v>16845</v>
      </c>
      <c r="F1821" s="101"/>
      <c r="G1821" s="159"/>
      <c r="H1821" s="161"/>
      <c r="I1821" s="161"/>
    </row>
    <row r="1822" ht="15.0" customHeight="1">
      <c r="A1822" s="101" t="s">
        <v>3183</v>
      </c>
      <c r="B1822" s="96" t="str">
        <f>VLOOKUP(A1822,company_data!$A$2:$H$2051,8,FALSE)</f>
        <v>https://clarivate.com/</v>
      </c>
      <c r="C1822" s="157" t="s">
        <v>19282</v>
      </c>
      <c r="D1822" s="158" t="s">
        <v>5</v>
      </c>
      <c r="E1822" s="158" t="s">
        <v>19283</v>
      </c>
      <c r="F1822" s="101"/>
      <c r="G1822" s="159"/>
      <c r="H1822" s="161"/>
      <c r="I1822" s="161"/>
    </row>
    <row r="1823" ht="15.0" customHeight="1">
      <c r="A1823" s="101" t="s">
        <v>3183</v>
      </c>
      <c r="B1823" s="96" t="str">
        <f>VLOOKUP(A1823,company_data!$A$2:$H$2051,8,FALSE)</f>
        <v>https://clarivate.com/</v>
      </c>
      <c r="C1823" s="158" t="s">
        <v>19284</v>
      </c>
      <c r="D1823" s="158" t="s">
        <v>5</v>
      </c>
      <c r="E1823" s="158" t="s">
        <v>19285</v>
      </c>
      <c r="F1823" s="101"/>
      <c r="G1823" s="159"/>
      <c r="H1823" s="161"/>
      <c r="I1823" s="161"/>
    </row>
    <row r="1824" ht="15.0" customHeight="1">
      <c r="A1824" s="101" t="s">
        <v>3183</v>
      </c>
      <c r="B1824" s="96" t="str">
        <f>VLOOKUP(A1824,company_data!$A$2:$H$2051,8,FALSE)</f>
        <v>https://clarivate.com/</v>
      </c>
      <c r="C1824" s="157" t="s">
        <v>19286</v>
      </c>
      <c r="D1824" s="158" t="s">
        <v>5</v>
      </c>
      <c r="E1824" s="158" t="s">
        <v>19287</v>
      </c>
      <c r="F1824" s="101"/>
      <c r="G1824" s="159"/>
      <c r="H1824" s="161"/>
      <c r="I1824" s="161"/>
    </row>
    <row r="1825" ht="15.0" customHeight="1">
      <c r="A1825" s="101" t="s">
        <v>3183</v>
      </c>
      <c r="B1825" s="96" t="str">
        <f>VLOOKUP(A1825,company_data!$A$2:$H$2051,8,FALSE)</f>
        <v>https://clarivate.com/</v>
      </c>
      <c r="C1825" s="157" t="s">
        <v>19288</v>
      </c>
      <c r="D1825" s="158" t="s">
        <v>5</v>
      </c>
      <c r="E1825" s="158" t="s">
        <v>19289</v>
      </c>
      <c r="F1825" s="101"/>
      <c r="G1825" s="159"/>
      <c r="H1825" s="161"/>
      <c r="I1825" s="161"/>
    </row>
    <row r="1826" ht="15.0" customHeight="1">
      <c r="A1826" s="101" t="s">
        <v>3183</v>
      </c>
      <c r="B1826" s="96" t="str">
        <f>VLOOKUP(A1826,company_data!$A$2:$H$2051,8,FALSE)</f>
        <v>https://clarivate.com/</v>
      </c>
      <c r="C1826" s="157" t="s">
        <v>19290</v>
      </c>
      <c r="D1826" s="158" t="s">
        <v>5</v>
      </c>
      <c r="E1826" s="158" t="s">
        <v>19291</v>
      </c>
      <c r="F1826" s="101"/>
      <c r="G1826" s="159"/>
      <c r="H1826" s="161"/>
      <c r="I1826" s="161"/>
    </row>
    <row r="1827" ht="15.0" customHeight="1">
      <c r="A1827" s="101" t="s">
        <v>3193</v>
      </c>
      <c r="B1827" s="96" t="str">
        <f>VLOOKUP(A1827,company_data!$A$2:$H$2051,8,FALSE)</f>
        <v>https://www.claroty.com/</v>
      </c>
      <c r="C1827" s="158" t="s">
        <v>19292</v>
      </c>
      <c r="D1827" s="158" t="s">
        <v>35</v>
      </c>
      <c r="E1827" s="158" t="s">
        <v>23</v>
      </c>
      <c r="F1827" s="97" t="s">
        <v>17179</v>
      </c>
      <c r="G1827" s="159"/>
      <c r="H1827" s="161" t="s">
        <v>19293</v>
      </c>
      <c r="I1827" s="161"/>
    </row>
    <row r="1828" ht="15.0" customHeight="1">
      <c r="A1828" s="101" t="s">
        <v>3193</v>
      </c>
      <c r="B1828" s="96" t="str">
        <f>VLOOKUP(A1828,company_data!$A$2:$H$2051,8,FALSE)</f>
        <v>https://www.claroty.com/</v>
      </c>
      <c r="C1828" s="157" t="s">
        <v>19294</v>
      </c>
      <c r="D1828" s="158" t="s">
        <v>35</v>
      </c>
      <c r="E1828" s="158" t="s">
        <v>19295</v>
      </c>
      <c r="F1828" s="101"/>
      <c r="G1828" s="159"/>
      <c r="H1828" s="161"/>
      <c r="I1828" s="161"/>
    </row>
    <row r="1829" ht="15.0" customHeight="1">
      <c r="A1829" s="101" t="s">
        <v>3193</v>
      </c>
      <c r="B1829" s="96" t="str">
        <f>VLOOKUP(A1829,company_data!$A$2:$H$2051,8,FALSE)</f>
        <v>https://www.claroty.com/</v>
      </c>
      <c r="C1829" s="158" t="s">
        <v>18926</v>
      </c>
      <c r="D1829" s="158" t="s">
        <v>35</v>
      </c>
      <c r="E1829" s="158"/>
      <c r="F1829" s="97"/>
      <c r="G1829" s="159"/>
      <c r="H1829" s="161"/>
      <c r="I1829" s="161"/>
    </row>
    <row r="1830" ht="15.0" customHeight="1">
      <c r="A1830" s="101" t="s">
        <v>8077</v>
      </c>
      <c r="B1830" s="96" t="str">
        <f>VLOOKUP(A1830,company_data!$A$2:$H$2051,8,FALSE)</f>
        <v>https://www.iai.co.il/</v>
      </c>
      <c r="C1830" s="157" t="s">
        <v>19296</v>
      </c>
      <c r="D1830" s="158" t="s">
        <v>17</v>
      </c>
      <c r="E1830" s="158" t="s">
        <v>17132</v>
      </c>
      <c r="F1830" s="97" t="s">
        <v>17354</v>
      </c>
      <c r="G1830" s="159"/>
      <c r="H1830" s="161" t="s">
        <v>19297</v>
      </c>
      <c r="I1830" s="161"/>
    </row>
    <row r="1831" ht="15.0" customHeight="1">
      <c r="A1831" s="101" t="s">
        <v>3201</v>
      </c>
      <c r="B1831" s="96" t="str">
        <f>VLOOKUP(A1831,company_data!$A$2:$H$2051,8,FALSE)</f>
        <v>https://www.clavister.com/</v>
      </c>
      <c r="C1831" s="157" t="s">
        <v>19298</v>
      </c>
      <c r="D1831" s="158" t="s">
        <v>23</v>
      </c>
      <c r="E1831" s="158" t="s">
        <v>19299</v>
      </c>
      <c r="F1831" s="101"/>
      <c r="G1831" s="159"/>
      <c r="H1831" s="161"/>
      <c r="I1831" s="161"/>
    </row>
    <row r="1832" ht="15.0" customHeight="1">
      <c r="A1832" s="101" t="s">
        <v>3201</v>
      </c>
      <c r="B1832" s="96" t="str">
        <f>VLOOKUP(A1832,company_data!$A$2:$H$2051,8,FALSE)</f>
        <v>https://www.clavister.com/</v>
      </c>
      <c r="C1832" s="157" t="s">
        <v>15890</v>
      </c>
      <c r="D1832" s="158" t="s">
        <v>6</v>
      </c>
      <c r="E1832" s="158" t="s">
        <v>16476</v>
      </c>
      <c r="F1832" s="97" t="s">
        <v>19300</v>
      </c>
      <c r="G1832" s="159"/>
      <c r="H1832" s="161"/>
      <c r="I1832" s="161"/>
    </row>
    <row r="1833" ht="15.0" customHeight="1">
      <c r="A1833" s="101" t="s">
        <v>3201</v>
      </c>
      <c r="B1833" s="96" t="str">
        <f>VLOOKUP(A1833,company_data!$A$2:$H$2051,8,FALSE)</f>
        <v>https://www.clavister.com/</v>
      </c>
      <c r="C1833" s="157" t="s">
        <v>19301</v>
      </c>
      <c r="D1833" s="158" t="s">
        <v>23</v>
      </c>
      <c r="E1833" s="158" t="s">
        <v>19302</v>
      </c>
      <c r="F1833" s="101"/>
      <c r="G1833" s="159"/>
      <c r="H1833" s="161"/>
      <c r="I1833" s="161"/>
    </row>
    <row r="1834" ht="15.0" customHeight="1">
      <c r="A1834" s="101" t="s">
        <v>3201</v>
      </c>
      <c r="B1834" s="96" t="str">
        <f>VLOOKUP(A1834,company_data!$A$2:$H$2051,8,FALSE)</f>
        <v>https://www.clavister.com/</v>
      </c>
      <c r="C1834" s="157" t="s">
        <v>16091</v>
      </c>
      <c r="D1834" s="158" t="s">
        <v>23</v>
      </c>
      <c r="E1834" s="158" t="s">
        <v>19303</v>
      </c>
      <c r="F1834" s="97" t="s">
        <v>15966</v>
      </c>
      <c r="G1834" s="159"/>
      <c r="H1834" s="161"/>
      <c r="I1834" s="161"/>
    </row>
    <row r="1835" ht="15.0" customHeight="1">
      <c r="A1835" s="101" t="s">
        <v>3201</v>
      </c>
      <c r="B1835" s="96" t="str">
        <f>VLOOKUP(A1835,company_data!$A$2:$H$2051,8,FALSE)</f>
        <v>https://www.clavister.com/</v>
      </c>
      <c r="C1835" s="157" t="s">
        <v>16625</v>
      </c>
      <c r="D1835" s="158" t="s">
        <v>15</v>
      </c>
      <c r="E1835" s="157"/>
      <c r="F1835" s="101"/>
      <c r="G1835" s="159"/>
      <c r="H1835" s="161"/>
      <c r="I1835" s="161"/>
    </row>
    <row r="1836" ht="15.0" customHeight="1">
      <c r="A1836" s="101" t="s">
        <v>3211</v>
      </c>
      <c r="B1836" s="96" t="str">
        <f>VLOOKUP(A1836,company_data!$A$2:$H$2051,8,FALSE)</f>
        <v>https://www.cleafy.com/</v>
      </c>
      <c r="C1836" s="157" t="s">
        <v>19304</v>
      </c>
      <c r="D1836" s="158" t="s">
        <v>37</v>
      </c>
      <c r="E1836" s="158" t="s">
        <v>19305</v>
      </c>
      <c r="F1836" s="97" t="s">
        <v>19306</v>
      </c>
      <c r="G1836" s="159"/>
      <c r="H1836" s="161"/>
      <c r="I1836" s="161"/>
    </row>
    <row r="1837" ht="15.0" customHeight="1">
      <c r="A1837" s="101" t="s">
        <v>3218</v>
      </c>
      <c r="B1837" s="96" t="str">
        <f>VLOOKUP(A1837,company_data!$A$2:$H$2051,8,FALSE)</f>
        <v>https://www.cleardata.com/</v>
      </c>
      <c r="C1837" s="157" t="s">
        <v>16196</v>
      </c>
      <c r="D1837" s="157" t="s">
        <v>7</v>
      </c>
      <c r="E1837" s="157" t="s">
        <v>16391</v>
      </c>
      <c r="F1837" s="101"/>
      <c r="G1837" s="159"/>
      <c r="H1837" s="161" t="s">
        <v>19307</v>
      </c>
      <c r="I1837" s="161"/>
    </row>
    <row r="1838" ht="15.0" customHeight="1">
      <c r="A1838" s="101" t="s">
        <v>3218</v>
      </c>
      <c r="B1838" s="96" t="str">
        <f>VLOOKUP(A1838,company_data!$A$2:$H$2051,8,FALSE)</f>
        <v>https://www.cleardata.com/</v>
      </c>
      <c r="C1838" s="157" t="s">
        <v>19308</v>
      </c>
      <c r="D1838" s="158" t="s">
        <v>14</v>
      </c>
      <c r="E1838" s="158" t="s">
        <v>19309</v>
      </c>
      <c r="F1838" s="101"/>
      <c r="G1838" s="159"/>
      <c r="H1838" s="161" t="s">
        <v>19310</v>
      </c>
      <c r="I1838" s="161"/>
    </row>
    <row r="1839" ht="15.0" customHeight="1">
      <c r="A1839" s="101" t="s">
        <v>3218</v>
      </c>
      <c r="B1839" s="96" t="str">
        <f>VLOOKUP(A1839,company_data!$A$2:$H$2051,8,FALSE)</f>
        <v>https://www.cleardata.com/</v>
      </c>
      <c r="C1839" s="158" t="s">
        <v>19311</v>
      </c>
      <c r="D1839" s="157" t="s">
        <v>5</v>
      </c>
      <c r="E1839" s="158" t="s">
        <v>15871</v>
      </c>
      <c r="F1839" s="101"/>
      <c r="G1839" s="159"/>
      <c r="H1839" s="161" t="s">
        <v>19312</v>
      </c>
      <c r="I1839" s="161"/>
    </row>
    <row r="1840" ht="15.0" customHeight="1">
      <c r="A1840" s="101" t="s">
        <v>3218</v>
      </c>
      <c r="B1840" s="96" t="str">
        <f>VLOOKUP(A1840,company_data!$A$2:$H$2051,8,FALSE)</f>
        <v>https://www.cleardata.com/</v>
      </c>
      <c r="C1840" s="157" t="s">
        <v>19313</v>
      </c>
      <c r="D1840" s="158" t="s">
        <v>14</v>
      </c>
      <c r="E1840" s="158" t="s">
        <v>19314</v>
      </c>
      <c r="F1840" s="101"/>
      <c r="G1840" s="159"/>
      <c r="H1840" s="161" t="s">
        <v>19315</v>
      </c>
      <c r="I1840" s="161"/>
    </row>
    <row r="1841" ht="15.0" customHeight="1">
      <c r="A1841" s="101" t="s">
        <v>3218</v>
      </c>
      <c r="B1841" s="96" t="str">
        <f>VLOOKUP(A1841,company_data!$A$2:$H$2051,8,FALSE)</f>
        <v>https://www.cleardata.com/</v>
      </c>
      <c r="C1841" s="157" t="s">
        <v>19316</v>
      </c>
      <c r="D1841" s="158" t="s">
        <v>14</v>
      </c>
      <c r="E1841" s="157"/>
      <c r="F1841" s="101"/>
      <c r="G1841" s="159"/>
      <c r="H1841" s="161" t="s">
        <v>19317</v>
      </c>
      <c r="I1841" s="161"/>
    </row>
    <row r="1842" ht="15.0" customHeight="1">
      <c r="A1842" s="101" t="s">
        <v>3227</v>
      </c>
      <c r="B1842" s="96" t="str">
        <f>VLOOKUP(A1842,company_data!$A$2:$H$2051,8,FALSE)</f>
        <v>https://www.clearops.io/</v>
      </c>
      <c r="C1842" s="158" t="s">
        <v>19318</v>
      </c>
      <c r="D1842" s="158" t="s">
        <v>5</v>
      </c>
      <c r="E1842" s="158" t="s">
        <v>19319</v>
      </c>
      <c r="F1842" s="101"/>
      <c r="G1842" s="159"/>
      <c r="H1842" s="161"/>
      <c r="I1842" s="161"/>
    </row>
    <row r="1843" ht="15.0" customHeight="1">
      <c r="A1843" s="101" t="s">
        <v>3227</v>
      </c>
      <c r="B1843" s="96" t="str">
        <f>VLOOKUP(A1843,company_data!$A$2:$H$2051,8,FALSE)</f>
        <v>https://www.clearops.io/</v>
      </c>
      <c r="C1843" s="158" t="s">
        <v>18846</v>
      </c>
      <c r="D1843" s="158" t="s">
        <v>5</v>
      </c>
      <c r="E1843" s="158" t="s">
        <v>18846</v>
      </c>
      <c r="F1843" s="101"/>
      <c r="G1843" s="159"/>
      <c r="H1843" s="161"/>
      <c r="I1843" s="161"/>
    </row>
    <row r="1844" ht="15.0" customHeight="1">
      <c r="A1844" s="97" t="s">
        <v>3232</v>
      </c>
      <c r="B1844" s="96" t="s">
        <v>3234</v>
      </c>
      <c r="C1844" s="158" t="s">
        <v>19320</v>
      </c>
      <c r="D1844" s="158" t="s">
        <v>55</v>
      </c>
      <c r="E1844" s="158" t="s">
        <v>19321</v>
      </c>
      <c r="F1844" s="97" t="s">
        <v>19322</v>
      </c>
      <c r="G1844" s="159"/>
      <c r="H1844" s="161"/>
      <c r="I1844" s="161"/>
    </row>
    <row r="1845" ht="15.0" customHeight="1">
      <c r="A1845" s="101" t="s">
        <v>3232</v>
      </c>
      <c r="B1845" s="96" t="str">
        <f>VLOOKUP(A1845,company_data!$A$2:$H$2051,8,FALSE)</f>
        <v>https://www.clearspeed.com/</v>
      </c>
      <c r="C1845" s="157" t="s">
        <v>19323</v>
      </c>
      <c r="D1845" s="158" t="s">
        <v>5</v>
      </c>
      <c r="E1845" s="158" t="s">
        <v>19324</v>
      </c>
      <c r="F1845" s="101"/>
      <c r="G1845" s="159"/>
      <c r="H1845" s="161" t="s">
        <v>19325</v>
      </c>
      <c r="I1845" s="161"/>
    </row>
    <row r="1846" ht="15.0" customHeight="1">
      <c r="A1846" s="101" t="s">
        <v>3249</v>
      </c>
      <c r="B1846" s="96" t="s">
        <v>3252</v>
      </c>
      <c r="C1846" s="158" t="s">
        <v>19326</v>
      </c>
      <c r="D1846" s="158" t="s">
        <v>14</v>
      </c>
      <c r="E1846" s="158" t="s">
        <v>19327</v>
      </c>
      <c r="F1846" s="101"/>
      <c r="G1846" s="159"/>
      <c r="H1846" s="161"/>
      <c r="I1846" s="161"/>
    </row>
    <row r="1847" ht="15.0" customHeight="1">
      <c r="A1847" s="101" t="s">
        <v>3249</v>
      </c>
      <c r="B1847" s="96" t="s">
        <v>3252</v>
      </c>
      <c r="C1847" s="158" t="s">
        <v>19328</v>
      </c>
      <c r="D1847" s="158" t="s">
        <v>7</v>
      </c>
      <c r="E1847" s="158" t="s">
        <v>19329</v>
      </c>
      <c r="F1847" s="97" t="s">
        <v>19330</v>
      </c>
      <c r="G1847" s="159"/>
      <c r="H1847" s="161"/>
      <c r="I1847" s="161"/>
    </row>
    <row r="1848" ht="15.0" customHeight="1">
      <c r="A1848" s="101" t="s">
        <v>3249</v>
      </c>
      <c r="B1848" s="96" t="s">
        <v>3252</v>
      </c>
      <c r="C1848" s="157" t="s">
        <v>19331</v>
      </c>
      <c r="D1848" s="158" t="s">
        <v>14</v>
      </c>
      <c r="E1848" s="158" t="s">
        <v>19332</v>
      </c>
      <c r="F1848" s="101"/>
      <c r="G1848" s="159"/>
      <c r="H1848" s="161" t="s">
        <v>19333</v>
      </c>
      <c r="I1848" s="161"/>
    </row>
    <row r="1849" ht="15.0" customHeight="1">
      <c r="A1849" s="101" t="s">
        <v>3249</v>
      </c>
      <c r="B1849" s="96" t="s">
        <v>3252</v>
      </c>
      <c r="C1849" s="158" t="s">
        <v>19334</v>
      </c>
      <c r="D1849" s="158" t="s">
        <v>14</v>
      </c>
      <c r="E1849" s="158" t="s">
        <v>19335</v>
      </c>
      <c r="F1849" s="101"/>
      <c r="G1849" s="159"/>
      <c r="H1849" s="161"/>
      <c r="I1849" s="161"/>
    </row>
    <row r="1850" ht="15.0" customHeight="1">
      <c r="A1850" s="101" t="s">
        <v>3249</v>
      </c>
      <c r="B1850" s="96" t="s">
        <v>3252</v>
      </c>
      <c r="C1850" s="158" t="s">
        <v>19336</v>
      </c>
      <c r="D1850" s="158" t="s">
        <v>14</v>
      </c>
      <c r="E1850" s="158" t="s">
        <v>19337</v>
      </c>
      <c r="F1850" s="101"/>
      <c r="G1850" s="159"/>
      <c r="H1850" s="161"/>
      <c r="I1850" s="161"/>
    </row>
    <row r="1851" ht="15.0" customHeight="1">
      <c r="A1851" s="101" t="s">
        <v>3249</v>
      </c>
      <c r="B1851" s="96" t="s">
        <v>3252</v>
      </c>
      <c r="C1851" s="158" t="s">
        <v>19338</v>
      </c>
      <c r="D1851" s="158" t="s">
        <v>14</v>
      </c>
      <c r="E1851" s="158" t="s">
        <v>19339</v>
      </c>
      <c r="F1851" s="101"/>
      <c r="G1851" s="159"/>
      <c r="H1851" s="161"/>
      <c r="I1851" s="161"/>
    </row>
    <row r="1852" ht="15.0" customHeight="1">
      <c r="A1852" s="101" t="s">
        <v>3249</v>
      </c>
      <c r="B1852" s="96" t="str">
        <f>VLOOKUP(A1852,company_data!$A$2:$H$2051,8,FALSE)</f>
        <v>https://clearwatercompliance.com/</v>
      </c>
      <c r="C1852" s="157" t="s">
        <v>19340</v>
      </c>
      <c r="D1852" s="158" t="s">
        <v>5</v>
      </c>
      <c r="E1852" s="158" t="s">
        <v>18846</v>
      </c>
      <c r="F1852" s="97" t="s">
        <v>18080</v>
      </c>
      <c r="G1852" s="159"/>
      <c r="H1852" s="161"/>
      <c r="I1852" s="161"/>
    </row>
    <row r="1853" ht="15.0" customHeight="1">
      <c r="A1853" s="101" t="s">
        <v>3249</v>
      </c>
      <c r="B1853" s="96" t="s">
        <v>3252</v>
      </c>
      <c r="C1853" s="158" t="s">
        <v>19341</v>
      </c>
      <c r="D1853" s="158" t="s">
        <v>5</v>
      </c>
      <c r="E1853" s="158" t="s">
        <v>15859</v>
      </c>
      <c r="F1853" s="97" t="s">
        <v>19342</v>
      </c>
      <c r="G1853" s="159"/>
      <c r="H1853" s="161"/>
      <c r="I1853" s="161"/>
    </row>
    <row r="1854" ht="15.0" customHeight="1">
      <c r="A1854" s="101" t="s">
        <v>3249</v>
      </c>
      <c r="B1854" s="96" t="s">
        <v>3252</v>
      </c>
      <c r="C1854" s="157" t="s">
        <v>19343</v>
      </c>
      <c r="D1854" s="158" t="s">
        <v>14</v>
      </c>
      <c r="E1854" s="157"/>
      <c r="F1854" s="101"/>
      <c r="G1854" s="159"/>
      <c r="H1854" s="161"/>
      <c r="I1854" s="161"/>
    </row>
    <row r="1855" ht="15.0" customHeight="1">
      <c r="A1855" s="101" t="s">
        <v>3249</v>
      </c>
      <c r="B1855" s="96" t="s">
        <v>3252</v>
      </c>
      <c r="C1855" s="158" t="s">
        <v>19344</v>
      </c>
      <c r="D1855" s="158" t="s">
        <v>5</v>
      </c>
      <c r="E1855" s="157"/>
      <c r="F1855" s="101"/>
      <c r="G1855" s="159"/>
      <c r="H1855" s="161"/>
      <c r="I1855" s="161"/>
    </row>
    <row r="1856" ht="15.0" customHeight="1">
      <c r="A1856" s="101" t="s">
        <v>3257</v>
      </c>
      <c r="B1856" s="96" t="str">
        <f>VLOOKUP(A1856,company_data!$A$2:$H$2051,8,FALSE)</f>
        <v>https://www.clickssl.net/</v>
      </c>
      <c r="C1856" s="157" t="s">
        <v>19345</v>
      </c>
      <c r="D1856" s="158" t="s">
        <v>13</v>
      </c>
      <c r="E1856" s="158" t="s">
        <v>19345</v>
      </c>
      <c r="F1856" s="101"/>
      <c r="G1856" s="159"/>
      <c r="H1856" s="161" t="s">
        <v>19346</v>
      </c>
      <c r="I1856" s="161"/>
    </row>
    <row r="1857" ht="15.0" customHeight="1">
      <c r="A1857" s="101" t="s">
        <v>3257</v>
      </c>
      <c r="B1857" s="96" t="str">
        <f>VLOOKUP(A1857,company_data!$A$2:$H$2051,8,FALSE)</f>
        <v>https://www.clickssl.net/</v>
      </c>
      <c r="C1857" s="157" t="s">
        <v>19347</v>
      </c>
      <c r="D1857" s="158" t="s">
        <v>13</v>
      </c>
      <c r="E1857" s="158" t="s">
        <v>19348</v>
      </c>
      <c r="F1857" s="101"/>
      <c r="G1857" s="159"/>
      <c r="H1857" s="161" t="s">
        <v>19349</v>
      </c>
      <c r="I1857" s="161"/>
    </row>
    <row r="1858" ht="15.0" customHeight="1">
      <c r="A1858" s="101" t="s">
        <v>19350</v>
      </c>
      <c r="B1858" s="105" t="s">
        <v>19351</v>
      </c>
      <c r="C1858" s="158" t="s">
        <v>19352</v>
      </c>
      <c r="D1858" s="158" t="s">
        <v>8</v>
      </c>
      <c r="E1858" s="158" t="s">
        <v>13</v>
      </c>
      <c r="F1858" s="101"/>
      <c r="G1858" s="159"/>
      <c r="H1858" s="161"/>
      <c r="I1858" s="161"/>
    </row>
    <row r="1859" ht="15.0" customHeight="1">
      <c r="A1859" s="101" t="s">
        <v>3260</v>
      </c>
      <c r="B1859" s="96" t="str">
        <f>VLOOKUP(A1859,company_data!$A$2:$H$2051,8,FALSE)</f>
        <v>https://www.clone-systems.com/</v>
      </c>
      <c r="C1859" s="157" t="s">
        <v>19353</v>
      </c>
      <c r="D1859" s="158" t="s">
        <v>8</v>
      </c>
      <c r="E1859" s="157"/>
      <c r="F1859" s="101"/>
      <c r="G1859" s="159"/>
      <c r="H1859" s="161" t="s">
        <v>19354</v>
      </c>
      <c r="I1859" s="161"/>
    </row>
    <row r="1860" ht="15.0" customHeight="1">
      <c r="A1860" s="101" t="s">
        <v>3260</v>
      </c>
      <c r="B1860" s="96" t="str">
        <f>VLOOKUP(A1860,company_data!$A$2:$H$2051,8,FALSE)</f>
        <v>https://www.clone-systems.com/</v>
      </c>
      <c r="C1860" s="157" t="s">
        <v>19355</v>
      </c>
      <c r="D1860" s="158" t="s">
        <v>8</v>
      </c>
      <c r="E1860" s="157"/>
      <c r="F1860" s="101"/>
      <c r="G1860" s="159"/>
      <c r="H1860" s="161" t="s">
        <v>19356</v>
      </c>
      <c r="I1860" s="161"/>
    </row>
    <row r="1861" ht="15.0" customHeight="1">
      <c r="A1861" s="101" t="s">
        <v>3260</v>
      </c>
      <c r="B1861" s="96" t="str">
        <f>VLOOKUP(A1861,company_data!$A$2:$H$2051,8,FALSE)</f>
        <v>https://www.clone-systems.com/</v>
      </c>
      <c r="C1861" s="157" t="s">
        <v>19357</v>
      </c>
      <c r="D1861" s="158" t="s">
        <v>15</v>
      </c>
      <c r="E1861" s="157"/>
      <c r="F1861" s="101"/>
      <c r="G1861" s="159"/>
      <c r="H1861" s="161" t="s">
        <v>19358</v>
      </c>
      <c r="I1861" s="161"/>
    </row>
    <row r="1862" ht="15.0" customHeight="1">
      <c r="A1862" s="101" t="s">
        <v>3260</v>
      </c>
      <c r="B1862" s="96" t="str">
        <f>VLOOKUP(A1862,company_data!$A$2:$H$2051,8,FALSE)</f>
        <v>https://www.clone-systems.com/</v>
      </c>
      <c r="C1862" s="157" t="s">
        <v>19359</v>
      </c>
      <c r="D1862" s="157" t="s">
        <v>5</v>
      </c>
      <c r="E1862" s="157"/>
      <c r="F1862" s="101"/>
      <c r="G1862" s="159"/>
      <c r="H1862" s="161" t="s">
        <v>19360</v>
      </c>
      <c r="I1862" s="161"/>
    </row>
    <row r="1863" ht="15.0" customHeight="1">
      <c r="A1863" s="101" t="s">
        <v>3260</v>
      </c>
      <c r="B1863" s="96" t="str">
        <f>VLOOKUP(A1863,company_data!$A$2:$H$2051,8,FALSE)</f>
        <v>https://www.clone-systems.com/</v>
      </c>
      <c r="C1863" s="157" t="s">
        <v>19361</v>
      </c>
      <c r="D1863" s="158" t="s">
        <v>9</v>
      </c>
      <c r="E1863" s="157"/>
      <c r="F1863" s="101"/>
      <c r="G1863" s="159"/>
      <c r="H1863" s="161" t="s">
        <v>19362</v>
      </c>
      <c r="I1863" s="161"/>
    </row>
    <row r="1864" ht="15.0" customHeight="1">
      <c r="A1864" s="101" t="s">
        <v>3260</v>
      </c>
      <c r="B1864" s="96" t="str">
        <f>VLOOKUP(A1864,company_data!$A$2:$H$2051,8,FALSE)</f>
        <v>https://www.clone-systems.com/</v>
      </c>
      <c r="C1864" s="157" t="s">
        <v>19363</v>
      </c>
      <c r="D1864" s="158" t="s">
        <v>10</v>
      </c>
      <c r="E1864" s="157"/>
      <c r="F1864" s="101"/>
      <c r="G1864" s="159"/>
      <c r="H1864" s="161" t="s">
        <v>19364</v>
      </c>
      <c r="I1864" s="161"/>
    </row>
    <row r="1865" ht="15.0" customHeight="1">
      <c r="A1865" s="101" t="s">
        <v>3264</v>
      </c>
      <c r="B1865" s="96" t="str">
        <f>VLOOKUP(A1865,company_data!$A$2:$H$2051,8,FALSE)</f>
        <v>https://www.cloudconformity.com/</v>
      </c>
      <c r="C1865" s="157" t="s">
        <v>19365</v>
      </c>
      <c r="D1865" s="158" t="s">
        <v>59</v>
      </c>
      <c r="E1865" s="158" t="s">
        <v>19366</v>
      </c>
      <c r="F1865" s="101"/>
      <c r="G1865" s="159"/>
      <c r="H1865" s="161" t="s">
        <v>19367</v>
      </c>
      <c r="I1865" s="161"/>
    </row>
    <row r="1866" ht="15.0" customHeight="1">
      <c r="A1866" s="101" t="s">
        <v>3264</v>
      </c>
      <c r="B1866" s="96" t="str">
        <f>VLOOKUP(A1866,company_data!$A$2:$H$2051,8,FALSE)</f>
        <v>https://www.cloudconformity.com/</v>
      </c>
      <c r="C1866" s="157" t="s">
        <v>19368</v>
      </c>
      <c r="D1866" s="158" t="s">
        <v>15</v>
      </c>
      <c r="E1866" s="158" t="s">
        <v>16882</v>
      </c>
      <c r="F1866" s="101"/>
      <c r="G1866" s="159"/>
      <c r="H1866" s="161"/>
      <c r="I1866" s="161"/>
    </row>
    <row r="1867" ht="15.0" customHeight="1">
      <c r="A1867" s="101" t="s">
        <v>3264</v>
      </c>
      <c r="B1867" s="96" t="str">
        <f>VLOOKUP(A1867,company_data!$A$2:$H$2051,8,FALSE)</f>
        <v>https://www.cloudconformity.com/</v>
      </c>
      <c r="C1867" s="157" t="s">
        <v>19369</v>
      </c>
      <c r="D1867" s="158" t="s">
        <v>15</v>
      </c>
      <c r="E1867" s="158" t="s">
        <v>19370</v>
      </c>
      <c r="F1867" s="101"/>
      <c r="G1867" s="159"/>
      <c r="H1867" s="161"/>
      <c r="I1867" s="161"/>
    </row>
    <row r="1868" ht="15.0" customHeight="1">
      <c r="A1868" s="101" t="s">
        <v>3264</v>
      </c>
      <c r="B1868" s="96" t="str">
        <f>VLOOKUP(A1868,company_data!$A$2:$H$2051,8,FALSE)</f>
        <v>https://www.cloudconformity.com/</v>
      </c>
      <c r="C1868" s="157" t="s">
        <v>19371</v>
      </c>
      <c r="D1868" s="158" t="s">
        <v>15</v>
      </c>
      <c r="E1868" s="158" t="s">
        <v>19372</v>
      </c>
      <c r="F1868" s="101"/>
      <c r="G1868" s="159"/>
      <c r="H1868" s="161"/>
      <c r="I1868" s="161"/>
    </row>
    <row r="1869" ht="15.0" customHeight="1">
      <c r="A1869" s="101" t="s">
        <v>3264</v>
      </c>
      <c r="B1869" s="96" t="str">
        <f>VLOOKUP(A1869,company_data!$A$2:$H$2051,8,FALSE)</f>
        <v>https://www.cloudconformity.com/</v>
      </c>
      <c r="C1869" s="157" t="s">
        <v>19373</v>
      </c>
      <c r="D1869" s="158" t="s">
        <v>15</v>
      </c>
      <c r="E1869" s="158" t="s">
        <v>19374</v>
      </c>
      <c r="F1869" s="101"/>
      <c r="G1869" s="159"/>
      <c r="H1869" s="161"/>
      <c r="I1869" s="161"/>
    </row>
    <row r="1870" ht="15.0" customHeight="1">
      <c r="A1870" s="101" t="s">
        <v>3270</v>
      </c>
      <c r="B1870" s="96" t="str">
        <f>VLOOKUP(A1870,company_data!$A$2:$H$2051,8,FALSE)</f>
        <v>https://www.cloudrangecyber.com/</v>
      </c>
      <c r="C1870" s="157" t="s">
        <v>19375</v>
      </c>
      <c r="D1870" s="158" t="s">
        <v>11</v>
      </c>
      <c r="E1870" s="158" t="s">
        <v>3270</v>
      </c>
      <c r="F1870" s="101"/>
      <c r="G1870" s="159"/>
      <c r="H1870" s="161"/>
      <c r="I1870" s="161"/>
    </row>
    <row r="1871" ht="15.0" customHeight="1">
      <c r="A1871" s="101" t="s">
        <v>3270</v>
      </c>
      <c r="B1871" s="96" t="str">
        <f>VLOOKUP(A1871,company_data!$A$2:$H$2051,8,FALSE)</f>
        <v>https://www.cloudrangecyber.com/</v>
      </c>
      <c r="C1871" s="157" t="s">
        <v>19376</v>
      </c>
      <c r="D1871" s="157" t="s">
        <v>11</v>
      </c>
      <c r="E1871" s="158" t="s">
        <v>16433</v>
      </c>
      <c r="F1871" s="101"/>
      <c r="G1871" s="159"/>
      <c r="H1871" s="161"/>
      <c r="I1871" s="161"/>
    </row>
    <row r="1872" ht="15.0" customHeight="1">
      <c r="A1872" s="101" t="s">
        <v>3270</v>
      </c>
      <c r="B1872" s="96" t="str">
        <f>VLOOKUP(A1872,company_data!$A$2:$H$2051,8,FALSE)</f>
        <v>https://www.cloudrangecyber.com/</v>
      </c>
      <c r="C1872" s="157" t="s">
        <v>19377</v>
      </c>
      <c r="D1872" s="157" t="s">
        <v>11</v>
      </c>
      <c r="E1872" s="158" t="s">
        <v>19378</v>
      </c>
      <c r="F1872" s="101"/>
      <c r="G1872" s="159"/>
      <c r="H1872" s="161" t="s">
        <v>19379</v>
      </c>
      <c r="I1872" s="161"/>
    </row>
    <row r="1873" ht="15.0" customHeight="1">
      <c r="A1873" s="101" t="s">
        <v>3286</v>
      </c>
      <c r="B1873" s="96" t="s">
        <v>3289</v>
      </c>
      <c r="C1873" s="158" t="s">
        <v>15947</v>
      </c>
      <c r="D1873" s="158" t="s">
        <v>8</v>
      </c>
      <c r="E1873" s="157"/>
      <c r="F1873" s="101"/>
      <c r="G1873" s="159"/>
      <c r="H1873" s="161"/>
      <c r="I1873" s="161"/>
    </row>
    <row r="1874" ht="15.0" customHeight="1">
      <c r="A1874" s="101" t="s">
        <v>3286</v>
      </c>
      <c r="B1874" s="96" t="s">
        <v>3289</v>
      </c>
      <c r="C1874" s="158" t="s">
        <v>19238</v>
      </c>
      <c r="D1874" s="158" t="s">
        <v>52</v>
      </c>
      <c r="E1874" s="157"/>
      <c r="F1874" s="101"/>
      <c r="G1874" s="159"/>
      <c r="H1874" s="161"/>
      <c r="I1874" s="161"/>
    </row>
    <row r="1875" ht="15.0" customHeight="1">
      <c r="A1875" s="101" t="s">
        <v>3286</v>
      </c>
      <c r="B1875" s="96" t="s">
        <v>3289</v>
      </c>
      <c r="C1875" s="158" t="s">
        <v>15892</v>
      </c>
      <c r="D1875" s="158" t="s">
        <v>20</v>
      </c>
      <c r="E1875" s="157"/>
      <c r="F1875" s="101"/>
      <c r="G1875" s="159"/>
      <c r="H1875" s="161"/>
      <c r="I1875" s="161"/>
    </row>
    <row r="1876" ht="15.0" customHeight="1">
      <c r="A1876" s="101" t="s">
        <v>3286</v>
      </c>
      <c r="B1876" s="96" t="str">
        <f>VLOOKUP(A1876,company_data!$A$2:$H$2051,8,FALSE)</f>
        <v>https://v2.cloudbric.com/</v>
      </c>
      <c r="C1876" s="158" t="s">
        <v>19380</v>
      </c>
      <c r="D1876" s="158" t="s">
        <v>26</v>
      </c>
      <c r="E1876" s="157"/>
      <c r="F1876" s="101"/>
      <c r="G1876" s="159"/>
      <c r="H1876" s="161"/>
      <c r="I1876" s="161"/>
    </row>
    <row r="1877" ht="15.0" customHeight="1">
      <c r="A1877" s="101" t="s">
        <v>3296</v>
      </c>
      <c r="B1877" s="96" t="str">
        <f>VLOOKUP(A1877,company_data!$A$2:$H$2051,8,FALSE)</f>
        <v>https://cloudcheckr.com/</v>
      </c>
      <c r="C1877" s="157" t="s">
        <v>19381</v>
      </c>
      <c r="D1877" s="158" t="s">
        <v>15</v>
      </c>
      <c r="E1877" s="158" t="s">
        <v>15843</v>
      </c>
      <c r="F1877" s="101"/>
      <c r="G1877" s="159"/>
      <c r="H1877" s="161" t="s">
        <v>19382</v>
      </c>
      <c r="I1877" s="161"/>
    </row>
    <row r="1878" ht="15.0" customHeight="1">
      <c r="A1878" s="101" t="s">
        <v>3296</v>
      </c>
      <c r="B1878" s="96" t="str">
        <f>VLOOKUP(A1878,company_data!$A$2:$H$2051,8,FALSE)</f>
        <v>https://cloudcheckr.com/</v>
      </c>
      <c r="C1878" s="157" t="s">
        <v>19383</v>
      </c>
      <c r="D1878" s="158" t="s">
        <v>15</v>
      </c>
      <c r="E1878" s="158" t="s">
        <v>19384</v>
      </c>
      <c r="F1878" s="101"/>
      <c r="G1878" s="159"/>
      <c r="H1878" s="161" t="s">
        <v>19385</v>
      </c>
      <c r="I1878" s="161"/>
    </row>
    <row r="1879" ht="15.0" customHeight="1">
      <c r="A1879" s="101" t="s">
        <v>3296</v>
      </c>
      <c r="B1879" s="96" t="str">
        <f>VLOOKUP(A1879,company_data!$A$2:$H$2051,8,FALSE)</f>
        <v>https://cloudcheckr.com/</v>
      </c>
      <c r="C1879" s="157" t="s">
        <v>19386</v>
      </c>
      <c r="D1879" s="158" t="s">
        <v>15</v>
      </c>
      <c r="E1879" s="158" t="s">
        <v>19387</v>
      </c>
      <c r="F1879" s="101"/>
      <c r="G1879" s="159"/>
      <c r="H1879" s="161" t="s">
        <v>19388</v>
      </c>
      <c r="I1879" s="161"/>
    </row>
    <row r="1880" ht="15.0" customHeight="1">
      <c r="A1880" s="101" t="s">
        <v>3296</v>
      </c>
      <c r="B1880" s="96" t="str">
        <f>VLOOKUP(A1880,company_data!$A$2:$H$2051,8,FALSE)</f>
        <v>https://cloudcheckr.com/</v>
      </c>
      <c r="C1880" s="157" t="s">
        <v>19389</v>
      </c>
      <c r="D1880" s="158" t="s">
        <v>15</v>
      </c>
      <c r="E1880" s="158" t="s">
        <v>19390</v>
      </c>
      <c r="F1880" s="101"/>
      <c r="G1880" s="159"/>
      <c r="H1880" s="161" t="s">
        <v>19391</v>
      </c>
      <c r="I1880" s="161"/>
    </row>
    <row r="1881" ht="15.0" customHeight="1">
      <c r="A1881" s="101" t="s">
        <v>3781</v>
      </c>
      <c r="B1881" s="96" t="str">
        <f>VLOOKUP(A1881,company_data!$A$2:$H$2051,8,FALSE)</f>
        <v>https://www.cloudera.com/</v>
      </c>
      <c r="C1881" s="157" t="s">
        <v>19392</v>
      </c>
      <c r="D1881" s="158" t="s">
        <v>5</v>
      </c>
      <c r="E1881" s="158" t="s">
        <v>19393</v>
      </c>
      <c r="F1881" s="101"/>
      <c r="G1881" s="159"/>
      <c r="H1881" s="161" t="s">
        <v>19394</v>
      </c>
      <c r="I1881" s="161"/>
    </row>
    <row r="1882" ht="15.0" customHeight="1">
      <c r="A1882" s="101" t="s">
        <v>3781</v>
      </c>
      <c r="B1882" s="96" t="str">
        <f>VLOOKUP(A1882,company_data!$A$2:$H$2051,8,FALSE)</f>
        <v>https://www.cloudera.com/</v>
      </c>
      <c r="C1882" s="157" t="s">
        <v>19395</v>
      </c>
      <c r="D1882" s="158" t="s">
        <v>8</v>
      </c>
      <c r="E1882" s="158" t="s">
        <v>19396</v>
      </c>
      <c r="F1882" s="101"/>
      <c r="G1882" s="159"/>
      <c r="H1882" s="161" t="s">
        <v>19397</v>
      </c>
      <c r="I1882" s="161"/>
    </row>
    <row r="1883" ht="15.0" customHeight="1">
      <c r="A1883" s="101" t="s">
        <v>3781</v>
      </c>
      <c r="B1883" s="96" t="str">
        <f>VLOOKUP(A1883,company_data!$A$2:$H$2051,8,FALSE)</f>
        <v>https://www.cloudera.com/</v>
      </c>
      <c r="C1883" s="157" t="s">
        <v>19398</v>
      </c>
      <c r="D1883" s="158" t="s">
        <v>15</v>
      </c>
      <c r="E1883" s="158" t="s">
        <v>19399</v>
      </c>
      <c r="F1883" s="101"/>
      <c r="G1883" s="159"/>
      <c r="H1883" s="161" t="s">
        <v>19400</v>
      </c>
      <c r="I1883" s="161"/>
    </row>
    <row r="1884" ht="15.0" customHeight="1">
      <c r="A1884" s="101" t="s">
        <v>3781</v>
      </c>
      <c r="B1884" s="96" t="str">
        <f>VLOOKUP(A1884,company_data!$A$2:$H$2051,8,FALSE)</f>
        <v>https://www.cloudera.com/</v>
      </c>
      <c r="C1884" s="157" t="s">
        <v>19401</v>
      </c>
      <c r="D1884" s="158" t="s">
        <v>8</v>
      </c>
      <c r="E1884" s="158" t="s">
        <v>19402</v>
      </c>
      <c r="F1884" s="101"/>
      <c r="G1884" s="159"/>
      <c r="H1884" s="161" t="s">
        <v>19403</v>
      </c>
      <c r="I1884" s="161"/>
    </row>
    <row r="1885" ht="15.0" customHeight="1">
      <c r="A1885" s="101" t="s">
        <v>3781</v>
      </c>
      <c r="B1885" s="96" t="str">
        <f>VLOOKUP(A1885,company_data!$A$2:$H$2051,8,FALSE)</f>
        <v>https://www.cloudera.com/</v>
      </c>
      <c r="C1885" s="157" t="s">
        <v>19404</v>
      </c>
      <c r="D1885" s="158" t="s">
        <v>12</v>
      </c>
      <c r="E1885" s="158" t="s">
        <v>19405</v>
      </c>
      <c r="F1885" s="101"/>
      <c r="G1885" s="159"/>
      <c r="H1885" s="161" t="s">
        <v>19406</v>
      </c>
      <c r="I1885" s="161"/>
    </row>
    <row r="1886" ht="15.0" customHeight="1">
      <c r="A1886" s="101" t="s">
        <v>3820</v>
      </c>
      <c r="B1886" s="96" t="str">
        <f>VLOOKUP(A1886,company_data!$A$2:$H$2051,8,FALSE)</f>
        <v>https://www.cloudflare.com/</v>
      </c>
      <c r="C1886" s="157" t="s">
        <v>19407</v>
      </c>
      <c r="D1886" s="157" t="s">
        <v>8</v>
      </c>
      <c r="E1886" s="158" t="s">
        <v>16467</v>
      </c>
      <c r="F1886" s="101"/>
      <c r="G1886" s="159"/>
      <c r="H1886" s="161"/>
      <c r="I1886" s="161"/>
    </row>
    <row r="1887" ht="15.0" customHeight="1">
      <c r="A1887" s="101" t="s">
        <v>3820</v>
      </c>
      <c r="B1887" s="96" t="str">
        <f>VLOOKUP(A1887,company_data!$A$2:$H$2051,8,FALSE)</f>
        <v>https://www.cloudflare.com/</v>
      </c>
      <c r="C1887" s="157" t="s">
        <v>19408</v>
      </c>
      <c r="D1887" s="158" t="s">
        <v>28</v>
      </c>
      <c r="E1887" s="158" t="s">
        <v>19409</v>
      </c>
      <c r="F1887" s="101"/>
      <c r="G1887" s="159"/>
      <c r="H1887" s="161"/>
      <c r="I1887" s="161"/>
    </row>
    <row r="1888" ht="15.0" customHeight="1">
      <c r="A1888" s="101" t="s">
        <v>3820</v>
      </c>
      <c r="B1888" s="96" t="str">
        <f>VLOOKUP(A1888,company_data!$A$2:$H$2051,8,FALSE)</f>
        <v>https://www.cloudflare.com/</v>
      </c>
      <c r="C1888" s="157" t="s">
        <v>19256</v>
      </c>
      <c r="D1888" s="158" t="s">
        <v>8</v>
      </c>
      <c r="E1888" s="158" t="s">
        <v>19410</v>
      </c>
      <c r="F1888" s="101"/>
      <c r="G1888" s="159"/>
      <c r="H1888" s="161"/>
      <c r="I1888" s="161"/>
    </row>
    <row r="1889" ht="15.0" customHeight="1">
      <c r="A1889" s="101" t="s">
        <v>3820</v>
      </c>
      <c r="B1889" s="96" t="str">
        <f>VLOOKUP(A1889,company_data!$A$2:$H$2051,8,FALSE)</f>
        <v>https://www.cloudflare.com/</v>
      </c>
      <c r="C1889" s="157" t="s">
        <v>19411</v>
      </c>
      <c r="D1889" s="158" t="s">
        <v>28</v>
      </c>
      <c r="E1889" s="158" t="s">
        <v>19412</v>
      </c>
      <c r="F1889" s="101"/>
      <c r="G1889" s="159"/>
      <c r="H1889" s="161"/>
      <c r="I1889" s="161"/>
    </row>
    <row r="1890" ht="15.0" customHeight="1">
      <c r="A1890" s="101" t="s">
        <v>3820</v>
      </c>
      <c r="B1890" s="96" t="str">
        <f>VLOOKUP(A1890,company_data!$A$2:$H$2051,8,FALSE)</f>
        <v>https://www.cloudflare.com/</v>
      </c>
      <c r="C1890" s="157" t="s">
        <v>19413</v>
      </c>
      <c r="D1890" s="158" t="s">
        <v>37</v>
      </c>
      <c r="E1890" s="158" t="s">
        <v>19414</v>
      </c>
      <c r="F1890" s="97" t="s">
        <v>19415</v>
      </c>
      <c r="G1890" s="159"/>
      <c r="H1890" s="161"/>
      <c r="I1890" s="161"/>
    </row>
    <row r="1891" ht="15.0" customHeight="1">
      <c r="A1891" s="101" t="s">
        <v>3820</v>
      </c>
      <c r="B1891" s="96" t="str">
        <f>VLOOKUP(A1891,company_data!$A$2:$H$2051,8,FALSE)</f>
        <v>https://www.cloudflare.com/</v>
      </c>
      <c r="C1891" s="157" t="s">
        <v>19416</v>
      </c>
      <c r="D1891" s="158" t="s">
        <v>8</v>
      </c>
      <c r="E1891" s="158" t="s">
        <v>19417</v>
      </c>
      <c r="F1891" s="101"/>
      <c r="G1891" s="159"/>
      <c r="H1891" s="161"/>
      <c r="I1891" s="161"/>
    </row>
    <row r="1892" ht="15.0" customHeight="1">
      <c r="A1892" s="101" t="s">
        <v>3820</v>
      </c>
      <c r="B1892" s="96" t="str">
        <f>VLOOKUP(A1892,company_data!$A$2:$H$2051,8,FALSE)</f>
        <v>https://www.cloudflare.com/</v>
      </c>
      <c r="C1892" s="157" t="s">
        <v>19418</v>
      </c>
      <c r="D1892" s="158" t="s">
        <v>8</v>
      </c>
      <c r="E1892" s="158" t="s">
        <v>19419</v>
      </c>
      <c r="F1892" s="101"/>
      <c r="G1892" s="159"/>
      <c r="H1892" s="161"/>
      <c r="I1892" s="161"/>
    </row>
    <row r="1893" ht="15.0" customHeight="1">
      <c r="A1893" s="101" t="s">
        <v>3820</v>
      </c>
      <c r="B1893" s="96" t="str">
        <f>VLOOKUP(A1893,company_data!$A$2:$H$2051,8,FALSE)</f>
        <v>https://www.cloudflare.com/</v>
      </c>
      <c r="C1893" s="157" t="s">
        <v>19420</v>
      </c>
      <c r="D1893" s="158" t="s">
        <v>10</v>
      </c>
      <c r="E1893" s="158" t="s">
        <v>19421</v>
      </c>
      <c r="F1893" s="101"/>
      <c r="G1893" s="159"/>
      <c r="H1893" s="161"/>
      <c r="I1893" s="161"/>
    </row>
    <row r="1894" ht="15.0" customHeight="1">
      <c r="A1894" s="101" t="s">
        <v>3820</v>
      </c>
      <c r="B1894" s="96" t="str">
        <f>VLOOKUP(A1894,company_data!$A$2:$H$2051,8,FALSE)</f>
        <v>https://www.cloudflare.com/</v>
      </c>
      <c r="C1894" s="157" t="s">
        <v>17979</v>
      </c>
      <c r="D1894" s="158" t="s">
        <v>8</v>
      </c>
      <c r="E1894" s="158" t="s">
        <v>17979</v>
      </c>
      <c r="F1894" s="101"/>
      <c r="G1894" s="159"/>
      <c r="H1894" s="161"/>
      <c r="I1894" s="161"/>
    </row>
    <row r="1895" ht="15.0" customHeight="1">
      <c r="A1895" s="101" t="s">
        <v>3820</v>
      </c>
      <c r="B1895" s="96" t="str">
        <f>VLOOKUP(A1895,company_data!$A$2:$H$2051,8,FALSE)</f>
        <v>https://www.cloudflare.com/</v>
      </c>
      <c r="C1895" s="157" t="s">
        <v>19422</v>
      </c>
      <c r="D1895" s="158" t="s">
        <v>10</v>
      </c>
      <c r="E1895" s="158" t="s">
        <v>19422</v>
      </c>
      <c r="F1895" s="101"/>
      <c r="G1895" s="159"/>
      <c r="H1895" s="161"/>
      <c r="I1895" s="161"/>
    </row>
    <row r="1896" ht="15.0" customHeight="1">
      <c r="A1896" s="101" t="s">
        <v>3820</v>
      </c>
      <c r="B1896" s="96" t="str">
        <f>VLOOKUP(A1896,company_data!$A$2:$H$2051,8,FALSE)</f>
        <v>https://www.cloudflare.com/</v>
      </c>
      <c r="C1896" s="158" t="s">
        <v>19423</v>
      </c>
      <c r="D1896" s="158" t="s">
        <v>10</v>
      </c>
      <c r="E1896" s="158" t="s">
        <v>19424</v>
      </c>
      <c r="F1896" s="101"/>
      <c r="G1896" s="170"/>
      <c r="H1896" s="161"/>
      <c r="I1896" s="161"/>
    </row>
    <row r="1897" ht="15.0" customHeight="1">
      <c r="A1897" s="101" t="s">
        <v>3820</v>
      </c>
      <c r="B1897" s="96" t="str">
        <f>VLOOKUP(A1897,company_data!$A$2:$H$2051,8,FALSE)</f>
        <v>https://www.cloudflare.com/</v>
      </c>
      <c r="C1897" s="157" t="s">
        <v>19425</v>
      </c>
      <c r="D1897" s="158" t="s">
        <v>8</v>
      </c>
      <c r="E1897" s="158" t="s">
        <v>19426</v>
      </c>
      <c r="F1897" s="101"/>
      <c r="G1897" s="159"/>
      <c r="H1897" s="161"/>
      <c r="I1897" s="161"/>
    </row>
    <row r="1898" ht="15.0" customHeight="1">
      <c r="A1898" s="101" t="s">
        <v>3820</v>
      </c>
      <c r="B1898" s="96" t="str">
        <f>VLOOKUP(A1898,company_data!$A$2:$H$2051,8,FALSE)</f>
        <v>https://www.cloudflare.com/</v>
      </c>
      <c r="C1898" s="157" t="s">
        <v>19427</v>
      </c>
      <c r="D1898" s="158" t="s">
        <v>8</v>
      </c>
      <c r="E1898" s="158" t="s">
        <v>19428</v>
      </c>
      <c r="F1898" s="101"/>
      <c r="G1898" s="159"/>
      <c r="H1898" s="161"/>
      <c r="I1898" s="161"/>
    </row>
    <row r="1899" ht="15.0" customHeight="1">
      <c r="A1899" s="101" t="s">
        <v>3820</v>
      </c>
      <c r="B1899" s="96" t="str">
        <f>VLOOKUP(A1899,company_data!$A$2:$H$2051,8,FALSE)</f>
        <v>https://www.cloudflare.com/</v>
      </c>
      <c r="C1899" s="157" t="s">
        <v>19429</v>
      </c>
      <c r="D1899" s="158" t="s">
        <v>8</v>
      </c>
      <c r="E1899" s="158" t="s">
        <v>19428</v>
      </c>
      <c r="F1899" s="101"/>
      <c r="G1899" s="159"/>
      <c r="H1899" s="161"/>
      <c r="I1899" s="161"/>
    </row>
    <row r="1900" ht="15.0" customHeight="1">
      <c r="A1900" s="101" t="s">
        <v>3820</v>
      </c>
      <c r="B1900" s="96" t="str">
        <f>VLOOKUP(A1900,company_data!$A$2:$H$2051,8,FALSE)</f>
        <v>https://www.cloudflare.com/</v>
      </c>
      <c r="C1900" s="157" t="s">
        <v>19430</v>
      </c>
      <c r="D1900" s="158" t="s">
        <v>10</v>
      </c>
      <c r="E1900" s="158" t="s">
        <v>19431</v>
      </c>
      <c r="F1900" s="101"/>
      <c r="G1900" s="159"/>
      <c r="H1900" s="161"/>
      <c r="I1900" s="161"/>
    </row>
    <row r="1901" ht="15.0" customHeight="1">
      <c r="A1901" s="101" t="s">
        <v>3820</v>
      </c>
      <c r="B1901" s="96" t="str">
        <f>VLOOKUP(A1901,company_data!$A$2:$H$2051,8,FALSE)</f>
        <v>https://www.cloudflare.com/</v>
      </c>
      <c r="C1901" s="157" t="s">
        <v>19432</v>
      </c>
      <c r="D1901" s="158" t="s">
        <v>10</v>
      </c>
      <c r="E1901" s="158" t="s">
        <v>19433</v>
      </c>
      <c r="F1901" s="101"/>
      <c r="G1901" s="159"/>
      <c r="H1901" s="161"/>
      <c r="I1901" s="161"/>
    </row>
    <row r="1902" ht="15.0" customHeight="1">
      <c r="A1902" s="101" t="s">
        <v>3820</v>
      </c>
      <c r="B1902" s="96" t="str">
        <f>VLOOKUP(A1902,company_data!$A$2:$H$2051,8,FALSE)</f>
        <v>https://www.cloudflare.com/</v>
      </c>
      <c r="C1902" s="158" t="s">
        <v>19434</v>
      </c>
      <c r="D1902" s="158" t="s">
        <v>8</v>
      </c>
      <c r="E1902" s="158" t="s">
        <v>19435</v>
      </c>
      <c r="F1902" s="97" t="s">
        <v>19436</v>
      </c>
      <c r="G1902" s="159"/>
      <c r="H1902" s="161"/>
      <c r="I1902" s="161"/>
    </row>
    <row r="1903" ht="15.0" customHeight="1">
      <c r="A1903" s="101" t="s">
        <v>3820</v>
      </c>
      <c r="B1903" s="96" t="str">
        <f>VLOOKUP(A1903,company_data!$A$2:$H$2051,8,FALSE)</f>
        <v>https://www.cloudflare.com/</v>
      </c>
      <c r="C1903" s="158" t="s">
        <v>19437</v>
      </c>
      <c r="D1903" s="158" t="s">
        <v>8</v>
      </c>
      <c r="E1903" s="158" t="s">
        <v>16480</v>
      </c>
      <c r="F1903" s="101"/>
      <c r="G1903" s="159"/>
      <c r="H1903" s="161"/>
      <c r="I1903" s="161"/>
    </row>
    <row r="1904" ht="15.0" customHeight="1">
      <c r="A1904" s="101" t="s">
        <v>3820</v>
      </c>
      <c r="B1904" s="96" t="str">
        <f>VLOOKUP(A1904,company_data!$A$2:$H$2051,8,FALSE)</f>
        <v>https://www.cloudflare.com/</v>
      </c>
      <c r="C1904" s="157" t="s">
        <v>19438</v>
      </c>
      <c r="D1904" s="158" t="s">
        <v>8</v>
      </c>
      <c r="E1904" s="158" t="s">
        <v>19439</v>
      </c>
      <c r="F1904" s="101"/>
      <c r="G1904" s="159"/>
      <c r="H1904" s="161"/>
      <c r="I1904" s="161"/>
    </row>
    <row r="1905" ht="15.0" customHeight="1">
      <c r="A1905" s="101" t="s">
        <v>3820</v>
      </c>
      <c r="B1905" s="96" t="str">
        <f>VLOOKUP(A1905,company_data!$A$2:$H$2051,8,FALSE)</f>
        <v>https://www.cloudflare.com/</v>
      </c>
      <c r="C1905" s="157" t="s">
        <v>19440</v>
      </c>
      <c r="D1905" s="158" t="s">
        <v>46</v>
      </c>
      <c r="E1905" s="158" t="s">
        <v>19441</v>
      </c>
      <c r="F1905" s="101"/>
      <c r="G1905" s="159"/>
      <c r="H1905" s="161"/>
      <c r="I1905" s="161"/>
    </row>
    <row r="1906" ht="15.0" customHeight="1">
      <c r="A1906" s="101" t="s">
        <v>3820</v>
      </c>
      <c r="B1906" s="96" t="str">
        <f>VLOOKUP(A1906,company_data!$A$2:$H$2051,8,FALSE)</f>
        <v>https://www.cloudflare.com/</v>
      </c>
      <c r="C1906" s="157" t="s">
        <v>18160</v>
      </c>
      <c r="D1906" s="158" t="s">
        <v>49</v>
      </c>
      <c r="E1906" s="157"/>
      <c r="F1906" s="101"/>
      <c r="G1906" s="159"/>
      <c r="H1906" s="161"/>
      <c r="I1906" s="161"/>
    </row>
    <row r="1907" ht="15.0" customHeight="1">
      <c r="A1907" s="101" t="s">
        <v>3820</v>
      </c>
      <c r="B1907" s="96" t="str">
        <f>VLOOKUP(A1907,company_data!$A$2:$H$2051,8,FALSE)</f>
        <v>https://www.cloudflare.com/</v>
      </c>
      <c r="C1907" s="158" t="s">
        <v>19442</v>
      </c>
      <c r="D1907" s="158" t="s">
        <v>8</v>
      </c>
      <c r="E1907" s="157"/>
      <c r="F1907" s="101"/>
      <c r="G1907" s="159"/>
      <c r="H1907" s="161"/>
      <c r="I1907" s="161"/>
    </row>
    <row r="1908" ht="15.0" customHeight="1">
      <c r="A1908" s="101" t="s">
        <v>3820</v>
      </c>
      <c r="B1908" s="96" t="str">
        <f>VLOOKUP(A1908,company_data!$A$2:$H$2051,8,FALSE)</f>
        <v>https://www.cloudflare.com/</v>
      </c>
      <c r="C1908" s="157" t="s">
        <v>15963</v>
      </c>
      <c r="D1908" s="158" t="s">
        <v>28</v>
      </c>
      <c r="E1908" s="157"/>
      <c r="F1908" s="101"/>
      <c r="G1908" s="159"/>
      <c r="H1908" s="161"/>
      <c r="I1908" s="161"/>
    </row>
    <row r="1909" ht="15.0" customHeight="1">
      <c r="A1909" s="101" t="s">
        <v>3820</v>
      </c>
      <c r="B1909" s="96" t="str">
        <f>VLOOKUP(A1909,company_data!$A$2:$H$2051,8,FALSE)</f>
        <v>https://www.cloudflare.com/</v>
      </c>
      <c r="C1909" s="157" t="s">
        <v>19443</v>
      </c>
      <c r="D1909" s="158" t="s">
        <v>13</v>
      </c>
      <c r="E1909" s="157"/>
      <c r="F1909" s="101"/>
      <c r="G1909" s="159"/>
      <c r="H1909" s="161"/>
      <c r="I1909" s="161"/>
    </row>
    <row r="1910" ht="15.0" customHeight="1">
      <c r="A1910" s="101" t="s">
        <v>3820</v>
      </c>
      <c r="B1910" s="96" t="str">
        <f>VLOOKUP(A1910,company_data!$A$2:$H$2051,8,FALSE)</f>
        <v>https://www.cloudflare.com/</v>
      </c>
      <c r="C1910" s="157" t="s">
        <v>19444</v>
      </c>
      <c r="D1910" s="158" t="s">
        <v>10</v>
      </c>
      <c r="E1910" s="157"/>
      <c r="F1910" s="101"/>
      <c r="G1910" s="170"/>
      <c r="H1910" s="161"/>
      <c r="I1910" s="161"/>
    </row>
    <row r="1911" ht="15.0" customHeight="1">
      <c r="A1911" s="101" t="s">
        <v>3820</v>
      </c>
      <c r="B1911" s="96" t="str">
        <f>VLOOKUP(A1911,company_data!$A$2:$H$2051,8,FALSE)</f>
        <v>https://www.cloudflare.com/</v>
      </c>
      <c r="C1911" s="157" t="s">
        <v>18612</v>
      </c>
      <c r="D1911" s="158" t="s">
        <v>34</v>
      </c>
      <c r="E1911" s="157"/>
      <c r="F1911" s="101"/>
      <c r="G1911" s="159"/>
      <c r="H1911" s="161"/>
      <c r="I1911" s="161"/>
    </row>
    <row r="1912" ht="15.0" customHeight="1">
      <c r="A1912" s="101" t="s">
        <v>3820</v>
      </c>
      <c r="B1912" s="96" t="str">
        <f>VLOOKUP(A1912,company_data!$A$2:$H$2051,8,FALSE)</f>
        <v>https://www.cloudflare.com/</v>
      </c>
      <c r="C1912" s="158" t="s">
        <v>19445</v>
      </c>
      <c r="D1912" s="158" t="s">
        <v>34</v>
      </c>
      <c r="E1912" s="157"/>
      <c r="F1912" s="101"/>
      <c r="G1912" s="159"/>
      <c r="H1912" s="161"/>
      <c r="I1912" s="161"/>
    </row>
    <row r="1913" ht="15.0" customHeight="1">
      <c r="A1913" s="101" t="s">
        <v>3311</v>
      </c>
      <c r="B1913" s="96" t="str">
        <f>VLOOKUP(A1913,company_data!$A$2:$H$2051,8,FALSE)</f>
        <v>https://cloudknox.io/</v>
      </c>
      <c r="C1913" s="157" t="s">
        <v>19446</v>
      </c>
      <c r="D1913" s="158" t="s">
        <v>15</v>
      </c>
      <c r="E1913" s="158" t="s">
        <v>19447</v>
      </c>
      <c r="F1913" s="101"/>
      <c r="G1913" s="159"/>
      <c r="H1913" s="161" t="s">
        <v>19448</v>
      </c>
      <c r="I1913" s="161"/>
    </row>
    <row r="1914" ht="15.0" customHeight="1">
      <c r="A1914" s="101" t="s">
        <v>3323</v>
      </c>
      <c r="B1914" s="96" t="str">
        <f>VLOOKUP(A1914,company_data!$A$2:$H$2051,8,FALSE)</f>
        <v>https://www.cloudmark.com/</v>
      </c>
      <c r="C1914" s="157" t="s">
        <v>16435</v>
      </c>
      <c r="D1914" s="158" t="s">
        <v>42</v>
      </c>
      <c r="E1914" s="158" t="s">
        <v>16435</v>
      </c>
      <c r="F1914" s="101"/>
      <c r="G1914" s="159"/>
      <c r="H1914" s="161" t="s">
        <v>19449</v>
      </c>
      <c r="I1914" s="161"/>
    </row>
    <row r="1915" ht="15.0" customHeight="1">
      <c r="A1915" s="101" t="s">
        <v>3323</v>
      </c>
      <c r="B1915" s="96" t="str">
        <f>VLOOKUP(A1915,company_data!$A$2:$H$2051,8,FALSE)</f>
        <v>https://www.cloudmark.com/</v>
      </c>
      <c r="C1915" s="157" t="s">
        <v>17708</v>
      </c>
      <c r="D1915" s="157" t="s">
        <v>11</v>
      </c>
      <c r="E1915" s="157" t="s">
        <v>17708</v>
      </c>
      <c r="F1915" s="101"/>
      <c r="G1915" s="159"/>
      <c r="H1915" s="161"/>
      <c r="I1915" s="161"/>
    </row>
    <row r="1916" ht="15.0" customHeight="1">
      <c r="A1916" s="101" t="s">
        <v>3323</v>
      </c>
      <c r="B1916" s="96" t="str">
        <f>VLOOKUP(A1916,company_data!$A$2:$H$2051,8,FALSE)</f>
        <v>https://www.cloudmark.com/</v>
      </c>
      <c r="C1916" s="157" t="s">
        <v>15843</v>
      </c>
      <c r="D1916" s="158" t="s">
        <v>15</v>
      </c>
      <c r="E1916" s="157"/>
      <c r="F1916" s="101"/>
      <c r="G1916" s="159"/>
      <c r="H1916" s="161" t="s">
        <v>19450</v>
      </c>
      <c r="I1916" s="161"/>
    </row>
    <row r="1917" ht="15.0" customHeight="1">
      <c r="A1917" s="101" t="s">
        <v>3323</v>
      </c>
      <c r="B1917" s="96" t="str">
        <f>VLOOKUP(A1917,company_data!$A$2:$H$2051,8,FALSE)</f>
        <v>https://www.cloudmark.com/</v>
      </c>
      <c r="C1917" s="157" t="s">
        <v>19451</v>
      </c>
      <c r="D1917" s="158" t="s">
        <v>14</v>
      </c>
      <c r="E1917" s="157"/>
      <c r="F1917" s="101"/>
      <c r="G1917" s="159"/>
      <c r="H1917" s="161"/>
      <c r="I1917" s="161"/>
    </row>
    <row r="1918" ht="15.0" customHeight="1">
      <c r="A1918" s="101" t="s">
        <v>3323</v>
      </c>
      <c r="B1918" s="96" t="str">
        <f>VLOOKUP(A1918,company_data!$A$2:$H$2051,8,FALSE)</f>
        <v>https://www.cloudmark.com/</v>
      </c>
      <c r="C1918" s="157" t="s">
        <v>19452</v>
      </c>
      <c r="D1918" s="158" t="s">
        <v>12</v>
      </c>
      <c r="E1918" s="157"/>
      <c r="F1918" s="101"/>
      <c r="G1918" s="159"/>
      <c r="H1918" s="161" t="s">
        <v>19453</v>
      </c>
      <c r="I1918" s="161"/>
    </row>
    <row r="1919" ht="15.0" customHeight="1">
      <c r="A1919" s="101" t="s">
        <v>3323</v>
      </c>
      <c r="B1919" s="96" t="str">
        <f>VLOOKUP(A1919,company_data!$A$2:$H$2051,8,FALSE)</f>
        <v>https://www.cloudmark.com/</v>
      </c>
      <c r="C1919" s="157" t="s">
        <v>19454</v>
      </c>
      <c r="D1919" s="158" t="s">
        <v>19</v>
      </c>
      <c r="E1919" s="157"/>
      <c r="F1919" s="101"/>
      <c r="G1919" s="159"/>
      <c r="H1919" s="161" t="s">
        <v>19455</v>
      </c>
      <c r="I1919" s="161"/>
    </row>
    <row r="1920" ht="15.0" customHeight="1">
      <c r="A1920" s="101" t="s">
        <v>3323</v>
      </c>
      <c r="B1920" s="96" t="str">
        <f>VLOOKUP(A1920,company_data!$A$2:$H$2051,8,FALSE)</f>
        <v>https://www.cloudmark.com/</v>
      </c>
      <c r="C1920" s="157" t="s">
        <v>19456</v>
      </c>
      <c r="D1920" s="158" t="s">
        <v>7</v>
      </c>
      <c r="E1920" s="157"/>
      <c r="F1920" s="101"/>
      <c r="G1920" s="159"/>
      <c r="H1920" s="161"/>
      <c r="I1920" s="161"/>
    </row>
    <row r="1921" ht="15.0" customHeight="1">
      <c r="A1921" s="101" t="s">
        <v>3323</v>
      </c>
      <c r="B1921" s="96" t="str">
        <f>VLOOKUP(A1921,company_data!$A$2:$H$2051,8,FALSE)</f>
        <v>https://www.cloudmark.com/</v>
      </c>
      <c r="C1921" s="157" t="s">
        <v>19457</v>
      </c>
      <c r="D1921" s="158" t="s">
        <v>30</v>
      </c>
      <c r="E1921" s="157"/>
      <c r="F1921" s="101"/>
      <c r="G1921" s="159"/>
      <c r="H1921" s="161" t="s">
        <v>19458</v>
      </c>
      <c r="I1921" s="161"/>
    </row>
    <row r="1922" ht="15.0" customHeight="1">
      <c r="A1922" s="101" t="s">
        <v>3333</v>
      </c>
      <c r="B1922" s="96" t="str">
        <f>VLOOKUP(A1922,company_data!$A$2:$H$2051,8,FALSE)</f>
        <v>https://www.cloudmask.com/</v>
      </c>
      <c r="C1922" s="157" t="s">
        <v>19459</v>
      </c>
      <c r="D1922" s="158" t="s">
        <v>19</v>
      </c>
      <c r="E1922" s="158" t="s">
        <v>19460</v>
      </c>
      <c r="F1922" s="101"/>
      <c r="G1922" s="159"/>
      <c r="H1922" s="161"/>
      <c r="I1922" s="161"/>
    </row>
    <row r="1923" ht="15.0" customHeight="1">
      <c r="A1923" s="101" t="s">
        <v>3333</v>
      </c>
      <c r="B1923" s="96" t="str">
        <f>VLOOKUP(A1923,company_data!$A$2:$H$2051,8,FALSE)</f>
        <v>https://www.cloudmask.com/</v>
      </c>
      <c r="C1923" s="157" t="s">
        <v>19461</v>
      </c>
      <c r="D1923" s="158" t="s">
        <v>7</v>
      </c>
      <c r="E1923" s="158" t="s">
        <v>19462</v>
      </c>
      <c r="F1923" s="101"/>
      <c r="G1923" s="159"/>
      <c r="H1923" s="161"/>
      <c r="I1923" s="161"/>
    </row>
    <row r="1924" ht="15.0" customHeight="1">
      <c r="A1924" s="101" t="s">
        <v>3333</v>
      </c>
      <c r="B1924" s="96" t="str">
        <f>VLOOKUP(A1924,company_data!$A$2:$H$2051,8,FALSE)</f>
        <v>https://www.cloudmask.com/</v>
      </c>
      <c r="C1924" s="157" t="s">
        <v>19463</v>
      </c>
      <c r="D1924" s="158" t="s">
        <v>47</v>
      </c>
      <c r="E1924" s="157"/>
      <c r="F1924" s="101"/>
      <c r="G1924" s="159"/>
      <c r="H1924" s="161"/>
      <c r="I1924" s="161"/>
    </row>
    <row r="1925" ht="15.0" customHeight="1">
      <c r="A1925" s="101" t="s">
        <v>3333</v>
      </c>
      <c r="B1925" s="96" t="str">
        <f>VLOOKUP(A1925,company_data!$A$2:$H$2051,8,FALSE)</f>
        <v>https://www.cloudmask.com/</v>
      </c>
      <c r="C1925" s="157" t="s">
        <v>19464</v>
      </c>
      <c r="D1925" s="158" t="s">
        <v>13</v>
      </c>
      <c r="E1925" s="157"/>
      <c r="F1925" s="101"/>
      <c r="G1925" s="159"/>
      <c r="H1925" s="161"/>
      <c r="I1925" s="161"/>
    </row>
    <row r="1926" ht="15.0" customHeight="1">
      <c r="A1926" s="101" t="s">
        <v>3333</v>
      </c>
      <c r="B1926" s="96" t="str">
        <f>VLOOKUP(A1926,company_data!$A$2:$H$2051,8,FALSE)</f>
        <v>https://www.cloudmask.com/</v>
      </c>
      <c r="C1926" s="157" t="s">
        <v>19465</v>
      </c>
      <c r="D1926" s="158" t="s">
        <v>24</v>
      </c>
      <c r="E1926" s="157"/>
      <c r="F1926" s="101"/>
      <c r="G1926" s="159"/>
      <c r="H1926" s="161"/>
      <c r="I1926" s="161"/>
    </row>
    <row r="1927" ht="15.0" customHeight="1">
      <c r="A1927" s="101" t="s">
        <v>3355</v>
      </c>
      <c r="B1927" s="96" t="str">
        <f>VLOOKUP(A1927,company_data!$A$2:$H$2051,8,FALSE)</f>
        <v>https://www.cloudneeti.com/</v>
      </c>
      <c r="C1927" s="157" t="s">
        <v>19466</v>
      </c>
      <c r="D1927" s="158" t="s">
        <v>14</v>
      </c>
      <c r="E1927" s="158" t="s">
        <v>19467</v>
      </c>
      <c r="F1927" s="101"/>
      <c r="G1927" s="159"/>
      <c r="H1927" s="161"/>
      <c r="I1927" s="161"/>
    </row>
    <row r="1928" ht="15.0" customHeight="1">
      <c r="A1928" s="101" t="s">
        <v>3362</v>
      </c>
      <c r="B1928" s="96" t="str">
        <f>VLOOKUP(A1928,company_data!$A$2:$H$2051,8,FALSE)</f>
        <v>https://www.cloudpassage.com/</v>
      </c>
      <c r="C1928" s="157" t="s">
        <v>19468</v>
      </c>
      <c r="D1928" s="158" t="s">
        <v>15</v>
      </c>
      <c r="E1928" s="158" t="s">
        <v>19469</v>
      </c>
      <c r="F1928" s="97" t="s">
        <v>14</v>
      </c>
      <c r="G1928" s="164" t="s">
        <v>15951</v>
      </c>
      <c r="H1928" s="161" t="s">
        <v>19470</v>
      </c>
      <c r="I1928" s="161"/>
    </row>
    <row r="1929" ht="15.0" customHeight="1">
      <c r="A1929" s="97" t="s">
        <v>15646</v>
      </c>
      <c r="B1929" s="96" t="str">
        <f>VLOOKUP(A1929,company_data!$A$2:$H$2051,8,FALSE)</f>
        <v>https://cloudsek.com</v>
      </c>
      <c r="C1929" s="158" t="s">
        <v>19471</v>
      </c>
      <c r="D1929" s="158" t="s">
        <v>42</v>
      </c>
      <c r="E1929" s="158" t="s">
        <v>19472</v>
      </c>
      <c r="F1929" s="101"/>
      <c r="G1929" s="164" t="s">
        <v>15951</v>
      </c>
      <c r="H1929" s="161"/>
      <c r="I1929" s="161"/>
    </row>
    <row r="1930" ht="15.0" customHeight="1">
      <c r="A1930" s="97" t="s">
        <v>15646</v>
      </c>
      <c r="B1930" s="96" t="str">
        <f>VLOOKUP(A1930,company_data!$A$2:$H$2051,8,FALSE)</f>
        <v>https://cloudsek.com</v>
      </c>
      <c r="C1930" s="158" t="s">
        <v>19473</v>
      </c>
      <c r="D1930" s="158" t="s">
        <v>20</v>
      </c>
      <c r="E1930" s="158" t="s">
        <v>19474</v>
      </c>
      <c r="F1930" s="101"/>
      <c r="G1930" s="164" t="s">
        <v>15951</v>
      </c>
      <c r="H1930" s="160" t="s">
        <v>19475</v>
      </c>
      <c r="I1930" s="161"/>
    </row>
    <row r="1931" ht="15.0" customHeight="1">
      <c r="A1931" s="101" t="s">
        <v>3372</v>
      </c>
      <c r="B1931" s="105" t="s">
        <v>19476</v>
      </c>
      <c r="C1931" s="157" t="s">
        <v>19477</v>
      </c>
      <c r="D1931" s="158" t="s">
        <v>5</v>
      </c>
      <c r="E1931" s="157" t="s">
        <v>17764</v>
      </c>
      <c r="F1931" s="101"/>
      <c r="G1931" s="159"/>
      <c r="H1931" s="161"/>
      <c r="I1931" s="161"/>
    </row>
    <row r="1932" ht="15.0" customHeight="1">
      <c r="A1932" s="101" t="s">
        <v>3372</v>
      </c>
      <c r="B1932" s="105" t="s">
        <v>19476</v>
      </c>
      <c r="C1932" s="157" t="s">
        <v>19478</v>
      </c>
      <c r="D1932" s="158" t="s">
        <v>18</v>
      </c>
      <c r="E1932" s="158" t="s">
        <v>19479</v>
      </c>
      <c r="F1932" s="101"/>
      <c r="G1932" s="159"/>
      <c r="H1932" s="161"/>
      <c r="I1932" s="161"/>
    </row>
    <row r="1933" ht="15.0" customHeight="1">
      <c r="A1933" s="101" t="s">
        <v>3372</v>
      </c>
      <c r="B1933" s="105" t="s">
        <v>19476</v>
      </c>
      <c r="C1933" s="158" t="s">
        <v>19480</v>
      </c>
      <c r="D1933" s="158" t="s">
        <v>15</v>
      </c>
      <c r="E1933" s="158" t="s">
        <v>19481</v>
      </c>
      <c r="F1933" s="101"/>
      <c r="G1933" s="159"/>
      <c r="H1933" s="161"/>
      <c r="I1933" s="161"/>
    </row>
    <row r="1934" ht="15.0" customHeight="1">
      <c r="A1934" s="101" t="s">
        <v>3372</v>
      </c>
      <c r="B1934" s="105" t="s">
        <v>19476</v>
      </c>
      <c r="C1934" s="157" t="s">
        <v>19482</v>
      </c>
      <c r="D1934" s="158" t="s">
        <v>8</v>
      </c>
      <c r="E1934" s="158" t="s">
        <v>19483</v>
      </c>
      <c r="F1934" s="101"/>
      <c r="G1934" s="159"/>
      <c r="H1934" s="161"/>
      <c r="I1934" s="161"/>
    </row>
    <row r="1935" ht="15.0" customHeight="1">
      <c r="A1935" s="101" t="s">
        <v>3372</v>
      </c>
      <c r="B1935" s="105" t="s">
        <v>19476</v>
      </c>
      <c r="C1935" s="158" t="s">
        <v>19484</v>
      </c>
      <c r="D1935" s="158" t="s">
        <v>14</v>
      </c>
      <c r="E1935" s="157"/>
      <c r="F1935" s="101"/>
      <c r="G1935" s="159"/>
      <c r="H1935" s="161"/>
      <c r="I1935" s="161"/>
    </row>
    <row r="1936" ht="15.0" customHeight="1">
      <c r="A1936" s="101" t="s">
        <v>3372</v>
      </c>
      <c r="B1936" s="105" t="s">
        <v>19476</v>
      </c>
      <c r="C1936" s="158" t="s">
        <v>16745</v>
      </c>
      <c r="D1936" s="158" t="s">
        <v>51</v>
      </c>
      <c r="E1936" s="157"/>
      <c r="F1936" s="101"/>
      <c r="G1936" s="159"/>
      <c r="H1936" s="161"/>
      <c r="I1936" s="161"/>
    </row>
    <row r="1937" ht="15.0" customHeight="1">
      <c r="A1937" s="101" t="s">
        <v>3372</v>
      </c>
      <c r="B1937" s="105" t="s">
        <v>19476</v>
      </c>
      <c r="C1937" s="158" t="s">
        <v>17132</v>
      </c>
      <c r="D1937" s="158" t="s">
        <v>12</v>
      </c>
      <c r="E1937" s="157"/>
      <c r="F1937" s="101"/>
      <c r="G1937" s="159"/>
      <c r="H1937" s="161"/>
      <c r="I1937" s="161"/>
    </row>
    <row r="1938" ht="15.0" customHeight="1">
      <c r="A1938" s="101" t="s">
        <v>3372</v>
      </c>
      <c r="B1938" s="105" t="s">
        <v>19476</v>
      </c>
      <c r="C1938" s="158" t="s">
        <v>19485</v>
      </c>
      <c r="D1938" s="158" t="s">
        <v>6</v>
      </c>
      <c r="E1938" s="157"/>
      <c r="F1938" s="101"/>
      <c r="G1938" s="159"/>
      <c r="H1938" s="161"/>
      <c r="I1938" s="161"/>
    </row>
    <row r="1939" ht="15.0" customHeight="1">
      <c r="A1939" s="101" t="s">
        <v>3372</v>
      </c>
      <c r="B1939" s="105" t="s">
        <v>19476</v>
      </c>
      <c r="C1939" s="158" t="s">
        <v>15917</v>
      </c>
      <c r="D1939" s="158" t="s">
        <v>32</v>
      </c>
      <c r="E1939" s="158"/>
      <c r="F1939" s="101"/>
      <c r="G1939" s="159"/>
      <c r="H1939" s="161"/>
      <c r="I1939" s="161"/>
    </row>
    <row r="1940" ht="15.0" customHeight="1">
      <c r="A1940" s="101" t="s">
        <v>3383</v>
      </c>
      <c r="B1940" s="96" t="str">
        <f>VLOOKUP(A1940,company_data!$A$2:$H$2051,8,FALSE)</f>
        <v>https://cmd.com/</v>
      </c>
      <c r="C1940" s="158" t="s">
        <v>19486</v>
      </c>
      <c r="D1940" s="158" t="s">
        <v>9</v>
      </c>
      <c r="E1940" s="158" t="s">
        <v>18153</v>
      </c>
      <c r="F1940" s="97" t="s">
        <v>19487</v>
      </c>
      <c r="G1940" s="159"/>
      <c r="H1940" s="160" t="s">
        <v>19488</v>
      </c>
      <c r="I1940" s="161"/>
    </row>
    <row r="1941" ht="15.0" customHeight="1">
      <c r="A1941" s="101" t="s">
        <v>3994</v>
      </c>
      <c r="B1941" s="96" t="str">
        <f>VLOOKUP(A1941,company_data!$A$2:$H$2051,8,FALSE)</f>
        <v>https://www.cna.com/</v>
      </c>
      <c r="C1941" s="158" t="s">
        <v>19489</v>
      </c>
      <c r="D1941" s="158" t="s">
        <v>5</v>
      </c>
      <c r="E1941" s="158" t="s">
        <v>16421</v>
      </c>
      <c r="F1941" s="97" t="s">
        <v>19489</v>
      </c>
      <c r="G1941" s="159"/>
      <c r="H1941" s="161"/>
      <c r="I1941" s="161"/>
    </row>
    <row r="1942" ht="15.0" customHeight="1">
      <c r="A1942" s="101" t="s">
        <v>3994</v>
      </c>
      <c r="B1942" s="96" t="str">
        <f>VLOOKUP(A1942,company_data!$A$2:$H$2051,8,FALSE)</f>
        <v>https://www.cna.com/</v>
      </c>
      <c r="C1942" s="158" t="s">
        <v>16422</v>
      </c>
      <c r="D1942" s="158" t="s">
        <v>5</v>
      </c>
      <c r="E1942" s="158" t="s">
        <v>16421</v>
      </c>
      <c r="F1942" s="97" t="s">
        <v>16422</v>
      </c>
      <c r="G1942" s="159"/>
      <c r="H1942" s="161"/>
      <c r="I1942" s="161"/>
    </row>
    <row r="1943" ht="15.0" customHeight="1">
      <c r="A1943" s="101" t="s">
        <v>3397</v>
      </c>
      <c r="B1943" s="96" t="str">
        <f>VLOOKUP(A1943,company_data!$A$2:$H$2051,8,FALSE)</f>
        <v>https://www.coalfire.com/</v>
      </c>
      <c r="C1943" s="158" t="s">
        <v>19490</v>
      </c>
      <c r="D1943" s="158" t="s">
        <v>5</v>
      </c>
      <c r="E1943" s="158" t="s">
        <v>19491</v>
      </c>
      <c r="F1943" s="101"/>
      <c r="G1943" s="159"/>
      <c r="H1943" s="161"/>
      <c r="I1943" s="161"/>
    </row>
    <row r="1944" ht="15.0" customHeight="1">
      <c r="A1944" s="101" t="s">
        <v>3397</v>
      </c>
      <c r="B1944" s="96" t="str">
        <f>VLOOKUP(A1944,company_data!$A$2:$H$2051,8,FALSE)</f>
        <v>https://www.coalfire.com/</v>
      </c>
      <c r="C1944" s="157" t="s">
        <v>19492</v>
      </c>
      <c r="D1944" s="158" t="s">
        <v>15</v>
      </c>
      <c r="E1944" s="158" t="s">
        <v>19493</v>
      </c>
      <c r="F1944" s="101"/>
      <c r="G1944" s="159"/>
      <c r="H1944" s="161"/>
      <c r="I1944" s="161"/>
    </row>
    <row r="1945" ht="15.0" customHeight="1">
      <c r="A1945" s="101" t="s">
        <v>3397</v>
      </c>
      <c r="B1945" s="96" t="str">
        <f>VLOOKUP(A1945,company_data!$A$2:$H$2051,8,FALSE)</f>
        <v>https://www.coalfire.com/</v>
      </c>
      <c r="C1945" s="157" t="s">
        <v>19494</v>
      </c>
      <c r="D1945" s="158" t="s">
        <v>5</v>
      </c>
      <c r="E1945" s="158" t="s">
        <v>19495</v>
      </c>
      <c r="F1945" s="101"/>
      <c r="G1945" s="159"/>
      <c r="H1945" s="161"/>
      <c r="I1945" s="161"/>
    </row>
    <row r="1946" ht="15.0" customHeight="1">
      <c r="A1946" s="101" t="s">
        <v>3397</v>
      </c>
      <c r="B1946" s="96" t="str">
        <f>VLOOKUP(A1946,company_data!$A$2:$H$2051,8,FALSE)</f>
        <v>https://www.coalfire.com/</v>
      </c>
      <c r="C1946" s="158" t="s">
        <v>19496</v>
      </c>
      <c r="D1946" s="158" t="s">
        <v>5</v>
      </c>
      <c r="E1946" s="158" t="s">
        <v>18443</v>
      </c>
      <c r="F1946" s="101"/>
      <c r="G1946" s="159"/>
      <c r="H1946" s="161" t="s">
        <v>19497</v>
      </c>
      <c r="I1946" s="161"/>
    </row>
    <row r="1947" ht="15.0" customHeight="1">
      <c r="A1947" s="101" t="s">
        <v>3397</v>
      </c>
      <c r="B1947" s="96" t="str">
        <f>VLOOKUP(A1947,company_data!$A$2:$H$2051,8,FALSE)</f>
        <v>https://www.coalfire.com/</v>
      </c>
      <c r="C1947" s="158" t="s">
        <v>15843</v>
      </c>
      <c r="D1947" s="158" t="s">
        <v>15</v>
      </c>
      <c r="E1947" s="157"/>
      <c r="F1947" s="101"/>
      <c r="G1947" s="159"/>
      <c r="H1947" s="161" t="s">
        <v>19498</v>
      </c>
      <c r="I1947" s="161"/>
    </row>
    <row r="1948" ht="15.0" customHeight="1">
      <c r="A1948" s="101" t="s">
        <v>3397</v>
      </c>
      <c r="B1948" s="96" t="str">
        <f>VLOOKUP(A1948,company_data!$A$2:$H$2051,8,FALSE)</f>
        <v>https://www.coalfire.com/</v>
      </c>
      <c r="C1948" s="157" t="s">
        <v>19499</v>
      </c>
      <c r="D1948" s="158" t="s">
        <v>14</v>
      </c>
      <c r="E1948" s="157"/>
      <c r="F1948" s="101"/>
      <c r="G1948" s="159"/>
      <c r="H1948" s="161"/>
      <c r="I1948" s="161"/>
    </row>
    <row r="1949" ht="15.0" customHeight="1">
      <c r="A1949" s="101" t="s">
        <v>3397</v>
      </c>
      <c r="B1949" s="96" t="str">
        <f>VLOOKUP(A1949,company_data!$A$2:$H$2051,8,FALSE)</f>
        <v>https://www.coalfire.com/</v>
      </c>
      <c r="C1949" s="158" t="s">
        <v>19500</v>
      </c>
      <c r="D1949" s="158" t="s">
        <v>46</v>
      </c>
      <c r="E1949" s="157"/>
      <c r="F1949" s="101"/>
      <c r="G1949" s="159"/>
      <c r="H1949" s="161"/>
      <c r="I1949" s="161"/>
    </row>
    <row r="1950" ht="15.0" customHeight="1">
      <c r="A1950" s="101" t="s">
        <v>3409</v>
      </c>
      <c r="B1950" s="96" t="s">
        <v>3412</v>
      </c>
      <c r="C1950" s="158" t="s">
        <v>19501</v>
      </c>
      <c r="D1950" s="158" t="s">
        <v>9</v>
      </c>
      <c r="E1950" s="158" t="s">
        <v>18153</v>
      </c>
      <c r="F1950" s="101"/>
      <c r="G1950" s="159"/>
      <c r="H1950" s="161"/>
      <c r="I1950" s="161"/>
    </row>
    <row r="1951" ht="15.0" customHeight="1">
      <c r="A1951" s="101" t="s">
        <v>3409</v>
      </c>
      <c r="B1951" s="96" t="str">
        <f>VLOOKUP(A1951,company_data!$A$2:$H$2051,8,FALSE)</f>
        <v>https://www.coalitioninc.com/</v>
      </c>
      <c r="C1951" s="157" t="s">
        <v>16422</v>
      </c>
      <c r="D1951" s="158" t="s">
        <v>5</v>
      </c>
      <c r="E1951" s="158" t="s">
        <v>16421</v>
      </c>
      <c r="F1951" s="97" t="s">
        <v>16422</v>
      </c>
      <c r="G1951" s="159"/>
      <c r="H1951" s="161"/>
      <c r="I1951" s="161"/>
    </row>
    <row r="1952" ht="15.0" customHeight="1">
      <c r="A1952" s="101" t="s">
        <v>3409</v>
      </c>
      <c r="B1952" s="96" t="s">
        <v>3412</v>
      </c>
      <c r="C1952" s="158" t="s">
        <v>19502</v>
      </c>
      <c r="D1952" s="158" t="s">
        <v>5</v>
      </c>
      <c r="E1952" s="158" t="s">
        <v>15897</v>
      </c>
      <c r="F1952" s="101"/>
      <c r="G1952" s="159"/>
      <c r="H1952" s="161"/>
      <c r="I1952" s="161"/>
    </row>
    <row r="1953" ht="15.0" customHeight="1">
      <c r="A1953" s="101" t="s">
        <v>3409</v>
      </c>
      <c r="B1953" s="96" t="s">
        <v>3412</v>
      </c>
      <c r="C1953" s="158" t="s">
        <v>19503</v>
      </c>
      <c r="D1953" s="158" t="s">
        <v>7</v>
      </c>
      <c r="E1953" s="158" t="s">
        <v>15857</v>
      </c>
      <c r="F1953" s="101"/>
      <c r="G1953" s="159"/>
      <c r="H1953" s="161"/>
      <c r="I1953" s="161"/>
    </row>
    <row r="1954" ht="15.0" customHeight="1">
      <c r="A1954" s="101" t="s">
        <v>3409</v>
      </c>
      <c r="B1954" s="96" t="s">
        <v>3412</v>
      </c>
      <c r="C1954" s="158" t="s">
        <v>19504</v>
      </c>
      <c r="D1954" s="158" t="s">
        <v>28</v>
      </c>
      <c r="E1954" s="157"/>
      <c r="F1954" s="101"/>
      <c r="G1954" s="159"/>
      <c r="H1954" s="161"/>
      <c r="I1954" s="161"/>
    </row>
    <row r="1955" ht="15.0" customHeight="1">
      <c r="A1955" s="101" t="s">
        <v>3409</v>
      </c>
      <c r="B1955" s="96" t="s">
        <v>3412</v>
      </c>
      <c r="C1955" s="158" t="s">
        <v>19505</v>
      </c>
      <c r="D1955" s="158" t="s">
        <v>57</v>
      </c>
      <c r="E1955" s="157"/>
      <c r="F1955" s="101"/>
      <c r="G1955" s="159"/>
      <c r="H1955" s="161"/>
      <c r="I1955" s="161"/>
    </row>
    <row r="1956" ht="15.0" customHeight="1">
      <c r="A1956" s="101" t="s">
        <v>3409</v>
      </c>
      <c r="B1956" s="96" t="s">
        <v>3412</v>
      </c>
      <c r="C1956" s="158" t="s">
        <v>19506</v>
      </c>
      <c r="D1956" s="158" t="s">
        <v>27</v>
      </c>
      <c r="E1956" s="157"/>
      <c r="F1956" s="101"/>
      <c r="G1956" s="159"/>
      <c r="H1956" s="161"/>
      <c r="I1956" s="161"/>
    </row>
    <row r="1957" ht="15.0" customHeight="1">
      <c r="A1957" s="101" t="s">
        <v>3409</v>
      </c>
      <c r="B1957" s="96" t="s">
        <v>3412</v>
      </c>
      <c r="C1957" s="158" t="s">
        <v>19507</v>
      </c>
      <c r="D1957" s="158" t="s">
        <v>30</v>
      </c>
      <c r="E1957" s="157"/>
      <c r="F1957" s="101"/>
      <c r="G1957" s="159"/>
      <c r="H1957" s="161"/>
      <c r="I1957" s="161"/>
    </row>
    <row r="1958" ht="15.0" customHeight="1">
      <c r="A1958" s="101" t="s">
        <v>3409</v>
      </c>
      <c r="B1958" s="96" t="str">
        <f>VLOOKUP(A1958,company_data!$A$2:$H$2051,8,FALSE)</f>
        <v>https://www.coalitioninc.com/</v>
      </c>
      <c r="C1958" s="158" t="s">
        <v>17708</v>
      </c>
      <c r="D1958" s="158" t="s">
        <v>11</v>
      </c>
      <c r="E1958" s="157"/>
      <c r="F1958" s="101"/>
      <c r="G1958" s="159"/>
      <c r="H1958" s="161"/>
      <c r="I1958" s="161"/>
    </row>
    <row r="1959" ht="15.0" customHeight="1">
      <c r="A1959" s="101" t="s">
        <v>3417</v>
      </c>
      <c r="B1959" s="96" t="str">
        <f>VLOOKUP(A1959,company_data!$A$2:$H$2051,8,FALSE)</f>
        <v>https://cobalt.io/</v>
      </c>
      <c r="C1959" s="157" t="s">
        <v>19508</v>
      </c>
      <c r="D1959" s="158" t="s">
        <v>5</v>
      </c>
      <c r="E1959" s="158" t="s">
        <v>19509</v>
      </c>
      <c r="F1959" s="101"/>
      <c r="G1959" s="159"/>
      <c r="H1959" s="161"/>
      <c r="I1959" s="160" t="s">
        <v>19510</v>
      </c>
    </row>
    <row r="1960" ht="15.0" customHeight="1">
      <c r="A1960" s="101" t="s">
        <v>3434</v>
      </c>
      <c r="B1960" s="96" t="str">
        <f>VLOOKUP(A1960,company_data!$A$2:$H$2051,8,FALSE)</f>
        <v>https://coblue.eu/</v>
      </c>
      <c r="C1960" s="157" t="s">
        <v>19511</v>
      </c>
      <c r="D1960" s="158" t="s">
        <v>16</v>
      </c>
      <c r="E1960" s="158" t="s">
        <v>19512</v>
      </c>
      <c r="F1960" s="101"/>
      <c r="G1960" s="159"/>
      <c r="H1960" s="161"/>
      <c r="I1960" s="161"/>
    </row>
    <row r="1961" ht="15.0" customHeight="1">
      <c r="A1961" s="101" t="s">
        <v>3434</v>
      </c>
      <c r="B1961" s="96" t="str">
        <f>VLOOKUP(A1961,company_data!$A$2:$H$2051,8,FALSE)</f>
        <v>https://coblue.eu/</v>
      </c>
      <c r="C1961" s="158" t="s">
        <v>19513</v>
      </c>
      <c r="D1961" s="158" t="s">
        <v>5</v>
      </c>
      <c r="E1961" s="158" t="s">
        <v>19514</v>
      </c>
      <c r="F1961" s="101"/>
      <c r="G1961" s="159"/>
      <c r="H1961" s="161"/>
      <c r="I1961" s="161"/>
    </row>
    <row r="1962" ht="15.0" customHeight="1">
      <c r="A1962" s="101" t="s">
        <v>3434</v>
      </c>
      <c r="B1962" s="96" t="str">
        <f>VLOOKUP(A1962,company_data!$A$2:$H$2051,8,FALSE)</f>
        <v>https://coblue.eu/</v>
      </c>
      <c r="C1962" s="157" t="s">
        <v>19515</v>
      </c>
      <c r="D1962" s="158" t="s">
        <v>5</v>
      </c>
      <c r="E1962" s="158" t="s">
        <v>15897</v>
      </c>
      <c r="F1962" s="101"/>
      <c r="G1962" s="159"/>
      <c r="H1962" s="161" t="s">
        <v>19516</v>
      </c>
      <c r="I1962" s="161"/>
    </row>
    <row r="1963" ht="15.0" customHeight="1">
      <c r="A1963" s="101" t="s">
        <v>3434</v>
      </c>
      <c r="B1963" s="96" t="str">
        <f>VLOOKUP(A1963,company_data!$A$2:$H$2051,8,FALSE)</f>
        <v>https://coblue.eu/</v>
      </c>
      <c r="C1963" s="157" t="s">
        <v>19517</v>
      </c>
      <c r="D1963" s="158" t="s">
        <v>24</v>
      </c>
      <c r="E1963" s="157"/>
      <c r="F1963" s="101"/>
      <c r="G1963" s="159"/>
      <c r="H1963" s="161"/>
      <c r="I1963" s="161"/>
    </row>
    <row r="1964" ht="15.0" customHeight="1">
      <c r="A1964" s="101" t="s">
        <v>4110</v>
      </c>
      <c r="B1964" s="96" t="str">
        <f>VLOOKUP(A1964,company_data!$A$2:$H$2051,8,FALSE)</f>
        <v>https://www.cybeats.com/</v>
      </c>
      <c r="C1964" s="157" t="s">
        <v>19518</v>
      </c>
      <c r="D1964" s="158" t="s">
        <v>17</v>
      </c>
      <c r="E1964" s="158" t="s">
        <v>19519</v>
      </c>
      <c r="F1964" s="101"/>
      <c r="G1964" s="159"/>
      <c r="H1964" s="161" t="s">
        <v>19520</v>
      </c>
      <c r="I1964" s="161"/>
    </row>
    <row r="1965" ht="15.0" customHeight="1">
      <c r="A1965" s="101" t="s">
        <v>15521</v>
      </c>
      <c r="B1965" s="96" t="str">
        <f>VLOOKUP(A1965,company_data!$A$2:$H$2051,8,FALSE)</f>
        <v>https://www.zerofox.com/</v>
      </c>
      <c r="C1965" s="157" t="s">
        <v>19521</v>
      </c>
      <c r="D1965" s="158" t="s">
        <v>17</v>
      </c>
      <c r="E1965" s="183" t="s">
        <v>46</v>
      </c>
      <c r="F1965" s="184"/>
      <c r="G1965" s="159"/>
      <c r="H1965" s="161" t="s">
        <v>19522</v>
      </c>
      <c r="I1965" s="161"/>
    </row>
    <row r="1966" ht="15.0" customHeight="1">
      <c r="A1966" s="101" t="s">
        <v>557</v>
      </c>
      <c r="B1966" s="96" t="str">
        <f>VLOOKUP(A1966,company_data!$A$2:$H$2051,8,FALSE)</f>
        <v>https://afilias.info/</v>
      </c>
      <c r="C1966" s="158" t="s">
        <v>19523</v>
      </c>
      <c r="D1966" s="158" t="s">
        <v>17</v>
      </c>
      <c r="E1966" s="158" t="s">
        <v>16291</v>
      </c>
      <c r="F1966" s="101"/>
      <c r="G1966" s="164" t="s">
        <v>15951</v>
      </c>
      <c r="H1966" s="161" t="s">
        <v>19524</v>
      </c>
      <c r="I1966" s="161"/>
    </row>
    <row r="1967" ht="15.0" customHeight="1">
      <c r="A1967" s="101" t="s">
        <v>4093</v>
      </c>
      <c r="B1967" s="96" t="str">
        <f>VLOOKUP(A1967,company_data!$A$2:$H$2051,8,FALSE)</f>
        <v>https://www.cyansecurity.com/</v>
      </c>
      <c r="C1967" s="157" t="s">
        <v>16090</v>
      </c>
      <c r="D1967" s="158" t="s">
        <v>17</v>
      </c>
      <c r="E1967" s="158" t="s">
        <v>9</v>
      </c>
      <c r="F1967" s="101"/>
      <c r="G1967" s="159"/>
      <c r="H1967" s="161" t="s">
        <v>19525</v>
      </c>
      <c r="I1967" s="161"/>
    </row>
    <row r="1968" ht="15.0" customHeight="1">
      <c r="A1968" s="101" t="s">
        <v>7990</v>
      </c>
      <c r="B1968" s="96" t="str">
        <f>VLOOKUP(A1968,company_data!$A$2:$H$2051,8,FALSE)</f>
        <v>https://intsights.com/</v>
      </c>
      <c r="C1968" s="157" t="s">
        <v>19526</v>
      </c>
      <c r="D1968" s="158" t="s">
        <v>17</v>
      </c>
      <c r="E1968" s="158" t="s">
        <v>19527</v>
      </c>
      <c r="F1968" s="101"/>
      <c r="G1968" s="170"/>
      <c r="H1968" s="161" t="s">
        <v>19528</v>
      </c>
      <c r="I1968" s="161"/>
    </row>
    <row r="1969" ht="15.0" customHeight="1">
      <c r="A1969" s="101" t="s">
        <v>3447</v>
      </c>
      <c r="B1969" s="96" t="str">
        <f>VLOOKUP(A1969,company_data!$A$2:$H$2051,8,FALSE)</f>
        <v>https://codedx.com/</v>
      </c>
      <c r="C1969" s="157" t="s">
        <v>19529</v>
      </c>
      <c r="D1969" s="158" t="s">
        <v>8</v>
      </c>
      <c r="E1969" s="158" t="s">
        <v>19530</v>
      </c>
      <c r="F1969" s="101"/>
      <c r="G1969" s="159"/>
      <c r="H1969" s="161"/>
      <c r="I1969" s="161"/>
    </row>
    <row r="1970" ht="15.0" customHeight="1">
      <c r="A1970" s="97" t="s">
        <v>3455</v>
      </c>
      <c r="B1970" s="105" t="s">
        <v>3456</v>
      </c>
      <c r="C1970" s="158" t="s">
        <v>19531</v>
      </c>
      <c r="D1970" s="158" t="s">
        <v>8</v>
      </c>
      <c r="E1970" s="158" t="s">
        <v>19532</v>
      </c>
      <c r="F1970" s="101"/>
      <c r="G1970" s="175" t="s">
        <v>15951</v>
      </c>
      <c r="H1970" s="160" t="s">
        <v>19533</v>
      </c>
      <c r="I1970" s="161"/>
    </row>
    <row r="1971" ht="15.0" customHeight="1">
      <c r="A1971" s="97" t="s">
        <v>3455</v>
      </c>
      <c r="B1971" s="105" t="s">
        <v>3456</v>
      </c>
      <c r="C1971" s="158" t="s">
        <v>19534</v>
      </c>
      <c r="D1971" s="158" t="s">
        <v>8</v>
      </c>
      <c r="E1971" s="158" t="s">
        <v>19535</v>
      </c>
      <c r="F1971" s="101"/>
      <c r="G1971" s="164" t="s">
        <v>15951</v>
      </c>
      <c r="H1971" s="161"/>
      <c r="I1971" s="161"/>
    </row>
    <row r="1972" ht="15.0" customHeight="1">
      <c r="A1972" s="101" t="s">
        <v>3457</v>
      </c>
      <c r="B1972" s="96" t="str">
        <f>VLOOKUP(A1972,company_data!$A$2:$H$2051,8,FALSE)</f>
        <v>https://www.code42.com/</v>
      </c>
      <c r="C1972" s="157" t="s">
        <v>19536</v>
      </c>
      <c r="D1972" s="158" t="s">
        <v>55</v>
      </c>
      <c r="E1972" s="158" t="s">
        <v>19537</v>
      </c>
      <c r="F1972" s="97" t="s">
        <v>19538</v>
      </c>
      <c r="G1972" s="159"/>
      <c r="H1972" s="161" t="s">
        <v>19539</v>
      </c>
      <c r="I1972" s="161"/>
    </row>
    <row r="1973" ht="15.0" customHeight="1">
      <c r="A1973" s="101" t="s">
        <v>3457</v>
      </c>
      <c r="B1973" s="96" t="str">
        <f>VLOOKUP(A1973,company_data!$A$2:$H$2051,8,FALSE)</f>
        <v>https://www.code42.com/</v>
      </c>
      <c r="C1973" s="158" t="s">
        <v>19540</v>
      </c>
      <c r="D1973" s="158" t="s">
        <v>55</v>
      </c>
      <c r="E1973" s="158" t="s">
        <v>19541</v>
      </c>
      <c r="F1973" s="101"/>
      <c r="G1973" s="159"/>
      <c r="H1973" s="161" t="s">
        <v>19542</v>
      </c>
      <c r="I1973" s="161"/>
    </row>
    <row r="1974" ht="15.0" customHeight="1">
      <c r="A1974" s="101" t="s">
        <v>3467</v>
      </c>
      <c r="B1974" s="96" t="str">
        <f>VLOOKUP(A1974,company_data!$A$2:$H$2051,8,FALSE)</f>
        <v>https://cofense.com/</v>
      </c>
      <c r="C1974" s="158" t="s">
        <v>19543</v>
      </c>
      <c r="D1974" s="158" t="s">
        <v>33</v>
      </c>
      <c r="E1974" s="158" t="s">
        <v>19544</v>
      </c>
      <c r="F1974" s="101"/>
      <c r="G1974" s="159"/>
      <c r="H1974" s="161" t="s">
        <v>19545</v>
      </c>
      <c r="I1974" s="161"/>
    </row>
    <row r="1975" ht="15.0" customHeight="1">
      <c r="A1975" s="101" t="s">
        <v>3467</v>
      </c>
      <c r="B1975" s="96" t="str">
        <f>VLOOKUP(A1975,company_data!$A$2:$H$2051,8,FALSE)</f>
        <v>https://cofense.com/</v>
      </c>
      <c r="C1975" s="157" t="s">
        <v>19546</v>
      </c>
      <c r="D1975" s="158" t="s">
        <v>5</v>
      </c>
      <c r="E1975" s="158" t="s">
        <v>33</v>
      </c>
      <c r="F1975" s="101"/>
      <c r="G1975" s="159"/>
      <c r="H1975" s="161" t="s">
        <v>19547</v>
      </c>
      <c r="I1975" s="161"/>
    </row>
    <row r="1976" ht="15.0" customHeight="1">
      <c r="A1976" s="101" t="s">
        <v>3467</v>
      </c>
      <c r="B1976" s="96" t="str">
        <f>VLOOKUP(A1976,company_data!$A$2:$H$2051,8,FALSE)</f>
        <v>https://cofense.com/</v>
      </c>
      <c r="C1976" s="157" t="s">
        <v>19548</v>
      </c>
      <c r="D1976" s="158" t="s">
        <v>11</v>
      </c>
      <c r="E1976" s="158" t="s">
        <v>33</v>
      </c>
      <c r="F1976" s="101"/>
      <c r="G1976" s="159"/>
      <c r="H1976" s="161" t="s">
        <v>19549</v>
      </c>
      <c r="I1976" s="161"/>
    </row>
    <row r="1977" ht="15.0" customHeight="1">
      <c r="A1977" s="101" t="s">
        <v>3467</v>
      </c>
      <c r="B1977" s="96" t="str">
        <f>VLOOKUP(A1977,company_data!$A$2:$H$2051,8,FALSE)</f>
        <v>https://cofense.com/</v>
      </c>
      <c r="C1977" s="157" t="s">
        <v>19550</v>
      </c>
      <c r="D1977" s="158" t="s">
        <v>11</v>
      </c>
      <c r="E1977" s="158" t="s">
        <v>17708</v>
      </c>
      <c r="F1977" s="101"/>
      <c r="G1977" s="159"/>
      <c r="H1977" s="161" t="s">
        <v>19551</v>
      </c>
      <c r="I1977" s="161"/>
    </row>
    <row r="1978" ht="15.0" customHeight="1">
      <c r="A1978" s="101" t="s">
        <v>3467</v>
      </c>
      <c r="B1978" s="96" t="str">
        <f>VLOOKUP(A1978,company_data!$A$2:$H$2051,8,FALSE)</f>
        <v>https://cofense.com/</v>
      </c>
      <c r="C1978" s="157" t="s">
        <v>19552</v>
      </c>
      <c r="D1978" s="158" t="s">
        <v>33</v>
      </c>
      <c r="E1978" s="158" t="s">
        <v>19553</v>
      </c>
      <c r="F1978" s="101"/>
      <c r="G1978" s="159"/>
      <c r="H1978" s="161" t="s">
        <v>19554</v>
      </c>
      <c r="I1978" s="161"/>
    </row>
    <row r="1979" ht="15.0" customHeight="1">
      <c r="A1979" s="101" t="s">
        <v>3467</v>
      </c>
      <c r="B1979" s="96" t="str">
        <f>VLOOKUP(A1979,company_data!$A$2:$H$2051,8,FALSE)</f>
        <v>https://cofense.com/</v>
      </c>
      <c r="C1979" s="157" t="s">
        <v>19555</v>
      </c>
      <c r="D1979" s="158" t="s">
        <v>33</v>
      </c>
      <c r="E1979" s="157"/>
      <c r="F1979" s="101"/>
      <c r="G1979" s="159"/>
      <c r="H1979" s="161" t="s">
        <v>19556</v>
      </c>
      <c r="I1979" s="161"/>
    </row>
    <row r="1980" ht="15.0" customHeight="1">
      <c r="A1980" s="101" t="s">
        <v>3467</v>
      </c>
      <c r="B1980" s="96" t="str">
        <f>VLOOKUP(A1980,company_data!$A$2:$H$2051,8,FALSE)</f>
        <v>https://cofense.com/</v>
      </c>
      <c r="C1980" s="157" t="s">
        <v>19557</v>
      </c>
      <c r="D1980" s="158" t="s">
        <v>33</v>
      </c>
      <c r="E1980" s="157"/>
      <c r="F1980" s="101"/>
      <c r="G1980" s="159"/>
      <c r="H1980" s="161" t="s">
        <v>19558</v>
      </c>
      <c r="I1980" s="161"/>
    </row>
    <row r="1981" ht="15.0" customHeight="1">
      <c r="A1981" s="101" t="s">
        <v>3476</v>
      </c>
      <c r="B1981" s="105" t="s">
        <v>19559</v>
      </c>
      <c r="C1981" s="157" t="s">
        <v>19560</v>
      </c>
      <c r="D1981" s="158" t="s">
        <v>12</v>
      </c>
      <c r="E1981" s="157"/>
      <c r="F1981" s="101"/>
      <c r="G1981" s="159"/>
      <c r="H1981" s="161" t="s">
        <v>19561</v>
      </c>
      <c r="I1981" s="161"/>
    </row>
    <row r="1982" ht="15.0" customHeight="1">
      <c r="A1982" s="101" t="s">
        <v>3481</v>
      </c>
      <c r="B1982" s="96" t="str">
        <f>VLOOKUP(A1982,company_data!$A$2:$H$2051,8,FALSE)</f>
        <v>https://www.cohesive.net/</v>
      </c>
      <c r="C1982" s="158" t="s">
        <v>19562</v>
      </c>
      <c r="D1982" s="158" t="s">
        <v>15</v>
      </c>
      <c r="E1982" s="158" t="s">
        <v>23</v>
      </c>
      <c r="F1982" s="97" t="s">
        <v>16620</v>
      </c>
      <c r="G1982" s="159"/>
      <c r="H1982" s="161" t="s">
        <v>19563</v>
      </c>
      <c r="I1982" s="161"/>
    </row>
    <row r="1983" ht="15.0" customHeight="1">
      <c r="A1983" s="101" t="s">
        <v>3481</v>
      </c>
      <c r="B1983" s="96" t="str">
        <f>VLOOKUP(A1983,company_data!$A$2:$H$2051,8,FALSE)</f>
        <v>https://www.cohesive.net/</v>
      </c>
      <c r="C1983" s="157" t="s">
        <v>19564</v>
      </c>
      <c r="D1983" s="158" t="s">
        <v>34</v>
      </c>
      <c r="E1983" s="158" t="s">
        <v>19121</v>
      </c>
      <c r="F1983" s="97" t="s">
        <v>16617</v>
      </c>
      <c r="G1983" s="159"/>
      <c r="H1983" s="161"/>
      <c r="I1983" s="161"/>
    </row>
    <row r="1984" ht="15.0" customHeight="1">
      <c r="A1984" s="101" t="s">
        <v>3490</v>
      </c>
      <c r="B1984" s="105" t="s">
        <v>19565</v>
      </c>
      <c r="C1984" s="157" t="s">
        <v>19566</v>
      </c>
      <c r="D1984" s="158" t="s">
        <v>13</v>
      </c>
      <c r="E1984" s="158" t="s">
        <v>19567</v>
      </c>
      <c r="F1984" s="157"/>
      <c r="G1984" s="159"/>
      <c r="H1984" s="161"/>
      <c r="I1984" s="161"/>
    </row>
    <row r="1985" ht="15.0" customHeight="1">
      <c r="A1985" s="101" t="s">
        <v>3490</v>
      </c>
      <c r="B1985" s="105" t="s">
        <v>19565</v>
      </c>
      <c r="C1985" s="157" t="s">
        <v>19568</v>
      </c>
      <c r="D1985" s="158" t="s">
        <v>13</v>
      </c>
      <c r="E1985" s="157"/>
      <c r="F1985" s="157"/>
      <c r="G1985" s="159"/>
      <c r="H1985" s="161"/>
      <c r="I1985" s="161"/>
    </row>
    <row r="1986" ht="15.0" customHeight="1">
      <c r="A1986" s="101" t="s">
        <v>3490</v>
      </c>
      <c r="B1986" s="105" t="s">
        <v>19565</v>
      </c>
      <c r="C1986" s="157" t="s">
        <v>13</v>
      </c>
      <c r="D1986" s="158" t="s">
        <v>13</v>
      </c>
      <c r="E1986" s="157"/>
      <c r="F1986" s="157"/>
      <c r="G1986" s="159"/>
      <c r="H1986" s="161"/>
      <c r="I1986" s="161"/>
    </row>
    <row r="1987" ht="15.0" customHeight="1">
      <c r="A1987" s="101" t="s">
        <v>3490</v>
      </c>
      <c r="B1987" s="105" t="s">
        <v>19565</v>
      </c>
      <c r="C1987" s="157" t="s">
        <v>19569</v>
      </c>
      <c r="D1987" s="158" t="s">
        <v>6</v>
      </c>
      <c r="E1987" s="157"/>
      <c r="F1987" s="157"/>
      <c r="G1987" s="159"/>
      <c r="H1987" s="161"/>
      <c r="I1987" s="161"/>
    </row>
    <row r="1988" ht="15.0" customHeight="1">
      <c r="A1988" s="101" t="s">
        <v>3490</v>
      </c>
      <c r="B1988" s="105" t="s">
        <v>19565</v>
      </c>
      <c r="C1988" s="157" t="s">
        <v>19570</v>
      </c>
      <c r="D1988" s="158" t="s">
        <v>6</v>
      </c>
      <c r="E1988" s="157"/>
      <c r="F1988" s="157"/>
      <c r="G1988" s="159"/>
      <c r="H1988" s="161"/>
      <c r="I1988" s="161"/>
    </row>
    <row r="1989" ht="15.0" customHeight="1">
      <c r="A1989" s="101" t="s">
        <v>3498</v>
      </c>
      <c r="B1989" s="96" t="str">
        <f>VLOOKUP(A1989,company_data!$A$2:$H$2051,8,FALSE)</f>
        <v>https://www.commugen.com/</v>
      </c>
      <c r="C1989" s="157" t="s">
        <v>19571</v>
      </c>
      <c r="D1989" s="158" t="s">
        <v>14</v>
      </c>
      <c r="E1989" s="158" t="s">
        <v>16856</v>
      </c>
      <c r="F1989" s="101"/>
      <c r="G1989" s="159"/>
      <c r="H1989" s="161" t="s">
        <v>19572</v>
      </c>
      <c r="I1989" s="161"/>
    </row>
    <row r="1990" ht="15.0" customHeight="1">
      <c r="A1990" s="101" t="s">
        <v>3498</v>
      </c>
      <c r="B1990" s="96" t="str">
        <f>VLOOKUP(A1990,company_data!$A$2:$H$2051,8,FALSE)</f>
        <v>https://www.commugen.com/</v>
      </c>
      <c r="C1990" s="157" t="s">
        <v>16196</v>
      </c>
      <c r="D1990" s="157" t="s">
        <v>7</v>
      </c>
      <c r="E1990" s="157" t="s">
        <v>16391</v>
      </c>
      <c r="F1990" s="101"/>
      <c r="G1990" s="159"/>
      <c r="H1990" s="161" t="s">
        <v>19573</v>
      </c>
      <c r="I1990" s="161"/>
    </row>
    <row r="1991" ht="15.0" customHeight="1">
      <c r="A1991" s="101" t="s">
        <v>3498</v>
      </c>
      <c r="B1991" s="96" t="str">
        <f>VLOOKUP(A1991,company_data!$A$2:$H$2051,8,FALSE)</f>
        <v>https://www.commugen.com/</v>
      </c>
      <c r="C1991" s="157" t="s">
        <v>19574</v>
      </c>
      <c r="D1991" s="158" t="s">
        <v>5</v>
      </c>
      <c r="E1991" s="158" t="s">
        <v>19575</v>
      </c>
      <c r="F1991" s="101"/>
      <c r="G1991" s="159"/>
      <c r="H1991" s="161" t="s">
        <v>19576</v>
      </c>
      <c r="I1991" s="161"/>
    </row>
    <row r="1992" ht="15.0" customHeight="1">
      <c r="A1992" s="101" t="s">
        <v>3498</v>
      </c>
      <c r="B1992" s="96" t="str">
        <f>VLOOKUP(A1992,company_data!$A$2:$H$2051,8,FALSE)</f>
        <v>https://www.commugen.com/</v>
      </c>
      <c r="C1992" s="157" t="s">
        <v>19577</v>
      </c>
      <c r="D1992" s="158" t="s">
        <v>14</v>
      </c>
      <c r="E1992" s="158" t="s">
        <v>18846</v>
      </c>
      <c r="F1992" s="101"/>
      <c r="G1992" s="159"/>
      <c r="H1992" s="161" t="s">
        <v>19578</v>
      </c>
      <c r="I1992" s="161"/>
    </row>
    <row r="1993" ht="15.0" customHeight="1">
      <c r="A1993" s="101" t="s">
        <v>3504</v>
      </c>
      <c r="B1993" s="96" t="str">
        <f>VLOOKUP(A1993,company_data!$A$2:$H$2051,8,FALSE)</f>
        <v>https://www.communitake.com/</v>
      </c>
      <c r="C1993" s="157" t="s">
        <v>17367</v>
      </c>
      <c r="D1993" s="158" t="s">
        <v>20</v>
      </c>
      <c r="E1993" s="158" t="s">
        <v>19579</v>
      </c>
      <c r="F1993" s="97" t="s">
        <v>19580</v>
      </c>
      <c r="G1993" s="159"/>
      <c r="H1993" s="161" t="s">
        <v>19581</v>
      </c>
      <c r="I1993" s="161"/>
    </row>
    <row r="1994" ht="15.0" customHeight="1">
      <c r="A1994" s="101" t="s">
        <v>3504</v>
      </c>
      <c r="B1994" s="96" t="str">
        <f>VLOOKUP(A1994,company_data!$A$2:$H$2051,8,FALSE)</f>
        <v>https://www.communitake.com/</v>
      </c>
      <c r="C1994" s="157" t="s">
        <v>19582</v>
      </c>
      <c r="D1994" s="158" t="s">
        <v>20</v>
      </c>
      <c r="E1994" s="158" t="s">
        <v>19583</v>
      </c>
      <c r="F1994" s="101"/>
      <c r="G1994" s="159"/>
      <c r="H1994" s="161" t="s">
        <v>19584</v>
      </c>
      <c r="I1994" s="161"/>
    </row>
    <row r="1995" ht="15.0" customHeight="1">
      <c r="A1995" s="101" t="s">
        <v>3504</v>
      </c>
      <c r="B1995" s="96" t="str">
        <f>VLOOKUP(A1995,company_data!$A$2:$H$2051,8,FALSE)</f>
        <v>https://www.communitake.com/</v>
      </c>
      <c r="C1995" s="157" t="s">
        <v>19585</v>
      </c>
      <c r="D1995" s="158" t="s">
        <v>20</v>
      </c>
      <c r="E1995" s="158" t="s">
        <v>16051</v>
      </c>
      <c r="F1995" s="101"/>
      <c r="G1995" s="159"/>
      <c r="H1995" s="161" t="s">
        <v>19586</v>
      </c>
      <c r="I1995" s="161"/>
    </row>
    <row r="1996" ht="15.0" customHeight="1">
      <c r="A1996" s="101" t="s">
        <v>3513</v>
      </c>
      <c r="B1996" s="96" t="s">
        <v>3516</v>
      </c>
      <c r="C1996" s="158" t="s">
        <v>19587</v>
      </c>
      <c r="D1996" s="158" t="s">
        <v>5</v>
      </c>
      <c r="E1996" s="158" t="s">
        <v>19588</v>
      </c>
      <c r="F1996" s="97" t="s">
        <v>19589</v>
      </c>
      <c r="G1996" s="159"/>
      <c r="H1996" s="161"/>
      <c r="I1996" s="161"/>
    </row>
    <row r="1997" ht="15.0" customHeight="1">
      <c r="A1997" s="101" t="s">
        <v>3513</v>
      </c>
      <c r="B1997" s="96" t="str">
        <f>VLOOKUP(A1997,company_data!$A$2:$H$2051,8,FALSE)</f>
        <v>https://www.comodo.com/</v>
      </c>
      <c r="C1997" s="158" t="s">
        <v>15947</v>
      </c>
      <c r="D1997" s="158" t="s">
        <v>8</v>
      </c>
      <c r="E1997" s="158" t="s">
        <v>19590</v>
      </c>
      <c r="F1997" s="101"/>
      <c r="G1997" s="159"/>
      <c r="H1997" s="161"/>
      <c r="I1997" s="161"/>
    </row>
    <row r="1998" ht="15.0" customHeight="1">
      <c r="A1998" s="101" t="s">
        <v>3513</v>
      </c>
      <c r="B1998" s="96" t="str">
        <f>VLOOKUP(A1998,company_data!$A$2:$H$2051,8,FALSE)</f>
        <v>https://www.comodo.com/</v>
      </c>
      <c r="C1998" s="158" t="s">
        <v>19591</v>
      </c>
      <c r="D1998" s="158" t="s">
        <v>8</v>
      </c>
      <c r="E1998" s="157"/>
      <c r="F1998" s="101"/>
      <c r="G1998" s="159"/>
      <c r="H1998" s="161" t="s">
        <v>19592</v>
      </c>
      <c r="I1998" s="161"/>
    </row>
    <row r="1999" ht="15.0" customHeight="1">
      <c r="A1999" s="101" t="s">
        <v>3513</v>
      </c>
      <c r="B1999" s="96" t="s">
        <v>3516</v>
      </c>
      <c r="C1999" s="158" t="s">
        <v>19593</v>
      </c>
      <c r="D1999" s="158" t="s">
        <v>5</v>
      </c>
      <c r="E1999" s="158"/>
      <c r="F1999" s="101"/>
      <c r="G1999" s="159"/>
      <c r="H1999" s="161"/>
      <c r="I1999" s="161"/>
    </row>
    <row r="2000" ht="15.0" customHeight="1">
      <c r="A2000" s="101" t="s">
        <v>3513</v>
      </c>
      <c r="B2000" s="96" t="str">
        <f>VLOOKUP(A2000,company_data!$A$2:$H$2051,8,FALSE)</f>
        <v>https://www.comodo.com/</v>
      </c>
      <c r="C2000" s="158" t="s">
        <v>19594</v>
      </c>
      <c r="D2000" s="158" t="s">
        <v>9</v>
      </c>
      <c r="E2000" s="157"/>
      <c r="F2000" s="101"/>
      <c r="G2000" s="159"/>
      <c r="H2000" s="161"/>
      <c r="I2000" s="161"/>
    </row>
    <row r="2001" ht="15.0" customHeight="1">
      <c r="A2001" s="101" t="s">
        <v>3513</v>
      </c>
      <c r="B2001" s="96" t="str">
        <f>VLOOKUP(A2001,company_data!$A$2:$H$2051,8,FALSE)</f>
        <v>https://www.comodo.com/</v>
      </c>
      <c r="C2001" s="158" t="s">
        <v>19595</v>
      </c>
      <c r="D2001" s="158" t="s">
        <v>9</v>
      </c>
      <c r="E2001" s="157"/>
      <c r="F2001" s="101"/>
      <c r="G2001" s="159"/>
      <c r="H2001" s="161"/>
      <c r="I2001" s="161"/>
    </row>
    <row r="2002" ht="15.0" customHeight="1">
      <c r="A2002" s="101" t="s">
        <v>3513</v>
      </c>
      <c r="B2002" s="96" t="str">
        <f>VLOOKUP(A2002,company_data!$A$2:$H$2051,8,FALSE)</f>
        <v>https://www.comodo.com/</v>
      </c>
      <c r="C2002" s="158" t="s">
        <v>19595</v>
      </c>
      <c r="D2002" s="158" t="s">
        <v>9</v>
      </c>
      <c r="E2002" s="157"/>
      <c r="F2002" s="101"/>
      <c r="G2002" s="159"/>
      <c r="H2002" s="161"/>
      <c r="I2002" s="161"/>
    </row>
    <row r="2003" ht="15.0" customHeight="1">
      <c r="A2003" s="101" t="s">
        <v>3513</v>
      </c>
      <c r="B2003" s="96" t="str">
        <f>VLOOKUP(A2003,company_data!$A$2:$H$2051,8,FALSE)</f>
        <v>https://www.comodo.com/</v>
      </c>
      <c r="C2003" s="158" t="s">
        <v>19596</v>
      </c>
      <c r="D2003" s="158" t="s">
        <v>32</v>
      </c>
      <c r="E2003" s="157"/>
      <c r="F2003" s="101"/>
      <c r="G2003" s="159"/>
      <c r="H2003" s="161"/>
      <c r="I2003" s="161"/>
    </row>
    <row r="2004" ht="15.0" customHeight="1">
      <c r="A2004" s="101" t="s">
        <v>3513</v>
      </c>
      <c r="B2004" s="96" t="str">
        <f>VLOOKUP(A2004,company_data!$A$2:$H$2051,8,FALSE)</f>
        <v>https://www.comodo.com/</v>
      </c>
      <c r="C2004" s="158" t="s">
        <v>16196</v>
      </c>
      <c r="D2004" s="158" t="s">
        <v>7</v>
      </c>
      <c r="E2004" s="157"/>
      <c r="F2004" s="101"/>
      <c r="G2004" s="159"/>
      <c r="H2004" s="161"/>
      <c r="I2004" s="161"/>
    </row>
    <row r="2005" ht="15.0" customHeight="1">
      <c r="A2005" s="101" t="s">
        <v>3513</v>
      </c>
      <c r="B2005" s="96" t="str">
        <f>VLOOKUP(A2005,company_data!$A$2:$H$2051,8,FALSE)</f>
        <v>https://www.comodo.com/</v>
      </c>
      <c r="C2005" s="158" t="s">
        <v>16091</v>
      </c>
      <c r="D2005" s="158" t="s">
        <v>10</v>
      </c>
      <c r="E2005" s="157"/>
      <c r="F2005" s="101"/>
      <c r="G2005" s="159"/>
      <c r="H2005" s="161"/>
      <c r="I2005" s="161"/>
    </row>
    <row r="2006" ht="15.0" customHeight="1">
      <c r="A2006" s="101" t="s">
        <v>3513</v>
      </c>
      <c r="B2006" s="96" t="str">
        <f>VLOOKUP(A2006,company_data!$A$2:$H$2051,8,FALSE)</f>
        <v>https://www.comodo.com/</v>
      </c>
      <c r="C2006" s="158" t="s">
        <v>19597</v>
      </c>
      <c r="D2006" s="158" t="s">
        <v>44</v>
      </c>
      <c r="E2006" s="157"/>
      <c r="F2006" s="101"/>
      <c r="G2006" s="159"/>
      <c r="H2006" s="161"/>
      <c r="I2006" s="161"/>
    </row>
    <row r="2007" ht="15.0" customHeight="1">
      <c r="A2007" s="185" t="s">
        <v>11231</v>
      </c>
      <c r="B2007" s="186" t="str">
        <f>VLOOKUP(A2007,company_data!$A$2:$H$2051,8,FALSE)</f>
        <v>https://rayzone.com/</v>
      </c>
      <c r="C2007" s="187" t="s">
        <v>19598</v>
      </c>
      <c r="D2007" s="158" t="s">
        <v>17</v>
      </c>
      <c r="E2007" s="188" t="s">
        <v>19599</v>
      </c>
      <c r="F2007" s="185"/>
      <c r="G2007" s="159"/>
      <c r="H2007" s="189" t="s">
        <v>19600</v>
      </c>
      <c r="I2007" s="189"/>
    </row>
    <row r="2008" ht="15.0" customHeight="1">
      <c r="A2008" s="101" t="s">
        <v>3527</v>
      </c>
      <c r="B2008" s="96" t="str">
        <f>VLOOKUP(A2008,company_data!$A$2:$H$2051,8,FALSE)</f>
        <v>https://www.complianceiq.com/</v>
      </c>
      <c r="C2008" s="157" t="s">
        <v>19601</v>
      </c>
      <c r="D2008" s="158" t="s">
        <v>11</v>
      </c>
      <c r="E2008" s="158" t="s">
        <v>19602</v>
      </c>
      <c r="F2008" s="101"/>
      <c r="G2008" s="159"/>
      <c r="H2008" s="161" t="s">
        <v>19603</v>
      </c>
      <c r="I2008" s="161"/>
    </row>
    <row r="2009" ht="15.0" customHeight="1">
      <c r="A2009" s="101" t="s">
        <v>3531</v>
      </c>
      <c r="B2009" s="96" t="s">
        <v>3534</v>
      </c>
      <c r="C2009" s="158" t="s">
        <v>19604</v>
      </c>
      <c r="D2009" s="158" t="s">
        <v>25</v>
      </c>
      <c r="E2009" s="158" t="s">
        <v>17918</v>
      </c>
      <c r="F2009" s="101"/>
      <c r="G2009" s="159"/>
      <c r="H2009" s="161"/>
      <c r="I2009" s="161"/>
    </row>
    <row r="2010" ht="15.0" customHeight="1">
      <c r="A2010" s="101" t="s">
        <v>3531</v>
      </c>
      <c r="B2010" s="96" t="s">
        <v>3534</v>
      </c>
      <c r="C2010" s="158" t="s">
        <v>15850</v>
      </c>
      <c r="D2010" s="158" t="s">
        <v>5</v>
      </c>
      <c r="E2010" s="158" t="s">
        <v>15850</v>
      </c>
      <c r="F2010" s="101"/>
      <c r="G2010" s="159"/>
      <c r="H2010" s="161"/>
      <c r="I2010" s="161"/>
    </row>
    <row r="2011" ht="15.0" customHeight="1">
      <c r="A2011" s="101" t="s">
        <v>3531</v>
      </c>
      <c r="B2011" s="96" t="str">
        <f>VLOOKUP(A2011,company_data!$A$2:$H$2051,8,FALSE)</f>
        <v>https://www.compliancepoint.com/</v>
      </c>
      <c r="C2011" s="157" t="s">
        <v>19605</v>
      </c>
      <c r="D2011" s="158" t="s">
        <v>12</v>
      </c>
      <c r="E2011" s="158" t="s">
        <v>18</v>
      </c>
      <c r="F2011" s="97" t="s">
        <v>18443</v>
      </c>
      <c r="G2011" s="159"/>
      <c r="H2011" s="161" t="s">
        <v>19606</v>
      </c>
      <c r="I2011" s="161"/>
    </row>
    <row r="2012" ht="15.0" customHeight="1">
      <c r="A2012" s="101" t="s">
        <v>3531</v>
      </c>
      <c r="B2012" s="96" t="s">
        <v>3534</v>
      </c>
      <c r="C2012" s="158" t="s">
        <v>19607</v>
      </c>
      <c r="D2012" s="158" t="s">
        <v>8</v>
      </c>
      <c r="E2012" s="157"/>
      <c r="F2012" s="101"/>
      <c r="G2012" s="159"/>
      <c r="H2012" s="161"/>
      <c r="I2012" s="161"/>
    </row>
    <row r="2013" ht="15.0" customHeight="1">
      <c r="A2013" s="101" t="s">
        <v>3531</v>
      </c>
      <c r="B2013" s="96" t="s">
        <v>3534</v>
      </c>
      <c r="C2013" s="158" t="s">
        <v>19608</v>
      </c>
      <c r="D2013" s="158" t="s">
        <v>60</v>
      </c>
      <c r="E2013" s="157"/>
      <c r="F2013" s="101"/>
      <c r="G2013" s="159"/>
      <c r="H2013" s="161"/>
      <c r="I2013" s="161"/>
    </row>
    <row r="2014" ht="15.0" customHeight="1">
      <c r="A2014" s="101" t="s">
        <v>3531</v>
      </c>
      <c r="B2014" s="96" t="str">
        <f>VLOOKUP(A2014,company_data!$A$2:$H$2051,8,FALSE)</f>
        <v>https://www.compliancepoint.com/</v>
      </c>
      <c r="C2014" s="157" t="s">
        <v>19609</v>
      </c>
      <c r="D2014" s="158" t="s">
        <v>14</v>
      </c>
      <c r="E2014" s="157"/>
      <c r="F2014" s="101"/>
      <c r="G2014" s="159"/>
      <c r="H2014" s="161" t="s">
        <v>19610</v>
      </c>
      <c r="I2014" s="161"/>
    </row>
    <row r="2015" ht="15.0" customHeight="1">
      <c r="A2015" s="101" t="s">
        <v>3531</v>
      </c>
      <c r="B2015" s="96" t="s">
        <v>3534</v>
      </c>
      <c r="C2015" s="158" t="s">
        <v>19611</v>
      </c>
      <c r="D2015" s="158" t="s">
        <v>14</v>
      </c>
      <c r="E2015" s="157"/>
      <c r="F2015" s="101"/>
      <c r="G2015" s="159"/>
      <c r="H2015" s="161"/>
      <c r="I2015" s="161"/>
    </row>
    <row r="2016" ht="15.0" customHeight="1">
      <c r="A2016" s="101" t="s">
        <v>3531</v>
      </c>
      <c r="B2016" s="96" t="s">
        <v>3534</v>
      </c>
      <c r="C2016" s="158" t="s">
        <v>16196</v>
      </c>
      <c r="D2016" s="158" t="s">
        <v>7</v>
      </c>
      <c r="E2016" s="157"/>
      <c r="F2016" s="101"/>
      <c r="G2016" s="159"/>
      <c r="H2016" s="161"/>
      <c r="I2016" s="161"/>
    </row>
    <row r="2017" ht="15.0" customHeight="1">
      <c r="A2017" s="101" t="s">
        <v>3531</v>
      </c>
      <c r="B2017" s="96" t="s">
        <v>3534</v>
      </c>
      <c r="C2017" s="158" t="s">
        <v>19612</v>
      </c>
      <c r="D2017" s="158" t="s">
        <v>20</v>
      </c>
      <c r="E2017" s="157"/>
      <c r="F2017" s="101"/>
      <c r="G2017" s="159"/>
      <c r="H2017" s="161"/>
      <c r="I2017" s="161"/>
    </row>
    <row r="2018" ht="15.0" customHeight="1">
      <c r="A2018" s="101" t="s">
        <v>3531</v>
      </c>
      <c r="B2018" s="96" t="s">
        <v>3534</v>
      </c>
      <c r="C2018" s="158" t="s">
        <v>18835</v>
      </c>
      <c r="D2018" s="158" t="s">
        <v>11</v>
      </c>
      <c r="E2018" s="157"/>
      <c r="F2018" s="101"/>
      <c r="G2018" s="159"/>
      <c r="H2018" s="161"/>
      <c r="I2018" s="161"/>
    </row>
    <row r="2019" ht="15.0" customHeight="1">
      <c r="A2019" s="101" t="s">
        <v>3531</v>
      </c>
      <c r="B2019" s="96" t="s">
        <v>3534</v>
      </c>
      <c r="C2019" s="158" t="s">
        <v>18365</v>
      </c>
      <c r="D2019" s="158" t="s">
        <v>22</v>
      </c>
      <c r="E2019" s="157"/>
      <c r="F2019" s="101"/>
      <c r="G2019" s="159"/>
      <c r="H2019" s="161"/>
      <c r="I2019" s="161"/>
    </row>
    <row r="2020" ht="15.0" customHeight="1">
      <c r="A2020" s="101" t="s">
        <v>3538</v>
      </c>
      <c r="B2020" s="96" t="str">
        <f>VLOOKUP(A2020,company_data!$A$2:$H$2051,8,FALSE)</f>
        <v>https://compliancy-group.com/</v>
      </c>
      <c r="C2020" s="158" t="s">
        <v>19613</v>
      </c>
      <c r="D2020" s="158" t="s">
        <v>14</v>
      </c>
      <c r="E2020" s="157"/>
      <c r="F2020" s="101"/>
      <c r="G2020" s="159"/>
      <c r="H2020" s="161" t="s">
        <v>19614</v>
      </c>
      <c r="I2020" s="161"/>
    </row>
    <row r="2021" ht="15.0" customHeight="1">
      <c r="A2021" s="101" t="s">
        <v>3538</v>
      </c>
      <c r="B2021" s="96" t="str">
        <f>VLOOKUP(A2021,company_data!$A$2:$H$2051,8,FALSE)</f>
        <v>https://compliancy-group.com/</v>
      </c>
      <c r="C2021" s="158" t="s">
        <v>19615</v>
      </c>
      <c r="D2021" s="158" t="s">
        <v>14</v>
      </c>
      <c r="E2021" s="157"/>
      <c r="F2021" s="101"/>
      <c r="G2021" s="159"/>
      <c r="H2021" s="161"/>
      <c r="I2021" s="161"/>
    </row>
    <row r="2022" ht="15.0" customHeight="1">
      <c r="A2022" s="101" t="s">
        <v>3538</v>
      </c>
      <c r="B2022" s="96" t="str">
        <f>VLOOKUP(A2022,company_data!$A$2:$H$2051,8,FALSE)</f>
        <v>https://compliancy-group.com/</v>
      </c>
      <c r="C2022" s="157" t="s">
        <v>19616</v>
      </c>
      <c r="D2022" s="158" t="s">
        <v>7</v>
      </c>
      <c r="E2022" s="157"/>
      <c r="F2022" s="101"/>
      <c r="G2022" s="159"/>
      <c r="H2022" s="161"/>
      <c r="I2022" s="161"/>
    </row>
    <row r="2023" ht="15.0" customHeight="1">
      <c r="A2023" s="101" t="s">
        <v>3546</v>
      </c>
      <c r="B2023" s="96" t="str">
        <f>VLOOKUP(A2023,company_data!$A$2:$H$2051,8,FALSE)</f>
        <v>https://www.comptia.org/</v>
      </c>
      <c r="C2023" s="157" t="s">
        <v>19617</v>
      </c>
      <c r="D2023" s="157" t="s">
        <v>11</v>
      </c>
      <c r="E2023" s="157"/>
      <c r="F2023" s="101"/>
      <c r="G2023" s="159"/>
      <c r="H2023" s="161"/>
      <c r="I2023" s="161"/>
    </row>
    <row r="2024" ht="15.0" customHeight="1">
      <c r="A2024" s="101" t="s">
        <v>3546</v>
      </c>
      <c r="B2024" s="96" t="str">
        <f>VLOOKUP(A2024,company_data!$A$2:$H$2051,8,FALSE)</f>
        <v>https://www.comptia.org/</v>
      </c>
      <c r="C2024" s="157" t="s">
        <v>19618</v>
      </c>
      <c r="D2024" s="157" t="s">
        <v>11</v>
      </c>
      <c r="E2024" s="157"/>
      <c r="F2024" s="101"/>
      <c r="G2024" s="159"/>
      <c r="H2024" s="161"/>
      <c r="I2024" s="161"/>
    </row>
    <row r="2025" ht="15.0" customHeight="1">
      <c r="A2025" s="101" t="s">
        <v>3546</v>
      </c>
      <c r="B2025" s="96" t="str">
        <f>VLOOKUP(A2025,company_data!$A$2:$H$2051,8,FALSE)</f>
        <v>https://www.comptia.org/</v>
      </c>
      <c r="C2025" s="157" t="s">
        <v>18972</v>
      </c>
      <c r="D2025" s="157" t="s">
        <v>11</v>
      </c>
      <c r="E2025" s="157"/>
      <c r="F2025" s="101"/>
      <c r="G2025" s="159"/>
      <c r="H2025" s="161"/>
      <c r="I2025" s="161"/>
    </row>
    <row r="2026" ht="15.0" customHeight="1">
      <c r="A2026" s="101" t="s">
        <v>3546</v>
      </c>
      <c r="B2026" s="96" t="str">
        <f>VLOOKUP(A2026,company_data!$A$2:$H$2051,8,FALSE)</f>
        <v>https://www.comptia.org/</v>
      </c>
      <c r="C2026" s="157" t="s">
        <v>11</v>
      </c>
      <c r="D2026" s="157" t="s">
        <v>11</v>
      </c>
      <c r="E2026" s="157"/>
      <c r="F2026" s="101"/>
      <c r="G2026" s="159"/>
      <c r="H2026" s="161"/>
      <c r="I2026" s="161"/>
    </row>
    <row r="2027" ht="15.0" customHeight="1">
      <c r="A2027" s="101" t="s">
        <v>3558</v>
      </c>
      <c r="B2027" s="96" t="str">
        <f>VLOOKUP(A2027,company_data!$A$2:$H$2051,8,FALSE)</f>
        <v>https://comsecglobal.com/</v>
      </c>
      <c r="C2027" s="157" t="s">
        <v>19619</v>
      </c>
      <c r="D2027" s="158" t="s">
        <v>7</v>
      </c>
      <c r="E2027" s="158" t="s">
        <v>17764</v>
      </c>
      <c r="F2027" s="101"/>
      <c r="G2027" s="159"/>
      <c r="H2027" s="161" t="s">
        <v>19620</v>
      </c>
      <c r="I2027" s="161"/>
    </row>
    <row r="2028" ht="15.0" customHeight="1">
      <c r="A2028" s="101" t="s">
        <v>3558</v>
      </c>
      <c r="B2028" s="96" t="str">
        <f>VLOOKUP(A2028,company_data!$A$2:$H$2051,8,FALSE)</f>
        <v>https://comsecglobal.com/</v>
      </c>
      <c r="C2028" s="157" t="s">
        <v>19621</v>
      </c>
      <c r="D2028" s="158" t="s">
        <v>5</v>
      </c>
      <c r="E2028" s="158" t="s">
        <v>18433</v>
      </c>
      <c r="F2028" s="101"/>
      <c r="G2028" s="159"/>
      <c r="H2028" s="161" t="s">
        <v>19622</v>
      </c>
      <c r="I2028" s="161"/>
    </row>
    <row r="2029" ht="15.0" customHeight="1">
      <c r="A2029" s="101" t="s">
        <v>3558</v>
      </c>
      <c r="B2029" s="96" t="str">
        <f>VLOOKUP(A2029,company_data!$A$2:$H$2051,8,FALSE)</f>
        <v>https://comsecglobal.com/</v>
      </c>
      <c r="C2029" s="157" t="s">
        <v>19623</v>
      </c>
      <c r="D2029" s="158" t="s">
        <v>14</v>
      </c>
      <c r="E2029" s="158" t="s">
        <v>16856</v>
      </c>
      <c r="F2029" s="101"/>
      <c r="G2029" s="159"/>
      <c r="H2029" s="161" t="s">
        <v>19624</v>
      </c>
      <c r="I2029" s="161"/>
    </row>
    <row r="2030" ht="15.0" customHeight="1">
      <c r="A2030" s="101" t="s">
        <v>3558</v>
      </c>
      <c r="B2030" s="96" t="str">
        <f>VLOOKUP(A2030,company_data!$A$2:$H$2051,8,FALSE)</f>
        <v>https://comsecglobal.com/</v>
      </c>
      <c r="C2030" s="157" t="s">
        <v>19625</v>
      </c>
      <c r="D2030" s="158" t="s">
        <v>28</v>
      </c>
      <c r="E2030" s="158" t="s">
        <v>16759</v>
      </c>
      <c r="F2030" s="97" t="s">
        <v>33</v>
      </c>
      <c r="G2030" s="159"/>
      <c r="H2030" s="161" t="s">
        <v>19626</v>
      </c>
      <c r="I2030" s="161"/>
    </row>
    <row r="2031" ht="15.0" customHeight="1">
      <c r="A2031" s="101" t="s">
        <v>3558</v>
      </c>
      <c r="B2031" s="96" t="str">
        <f>VLOOKUP(A2031,company_data!$A$2:$H$2051,8,FALSE)</f>
        <v>https://comsecglobal.com/</v>
      </c>
      <c r="C2031" s="157" t="s">
        <v>19627</v>
      </c>
      <c r="D2031" s="157" t="s">
        <v>11</v>
      </c>
      <c r="E2031" s="157"/>
      <c r="F2031" s="101"/>
      <c r="G2031" s="159"/>
      <c r="H2031" s="161" t="s">
        <v>19628</v>
      </c>
      <c r="I2031" s="161"/>
    </row>
    <row r="2032" ht="15.0" customHeight="1">
      <c r="A2032" s="101" t="s">
        <v>3566</v>
      </c>
      <c r="B2032" s="96" t="str">
        <f>VLOOKUP(A2032,company_data!$A$2:$H$2051,8,FALSE)</f>
        <v>https://www.concentric.ai/</v>
      </c>
      <c r="C2032" s="157" t="s">
        <v>19629</v>
      </c>
      <c r="D2032" s="158" t="s">
        <v>12</v>
      </c>
      <c r="E2032" s="158" t="s">
        <v>19630</v>
      </c>
      <c r="F2032" s="97" t="s">
        <v>16429</v>
      </c>
      <c r="G2032" s="159"/>
      <c r="H2032" s="161" t="s">
        <v>19631</v>
      </c>
      <c r="I2032" s="161"/>
    </row>
    <row r="2033" ht="15.0" customHeight="1">
      <c r="A2033" s="101" t="s">
        <v>4153</v>
      </c>
      <c r="B2033" s="96" t="str">
        <f>VLOOKUP(A2033,company_data!$A$2:$H$2051,8,FALSE)</f>
        <v>https://www.concur.com/</v>
      </c>
      <c r="C2033" s="158" t="s">
        <v>19632</v>
      </c>
      <c r="D2033" s="158" t="s">
        <v>5</v>
      </c>
      <c r="E2033" s="158" t="s">
        <v>19633</v>
      </c>
      <c r="F2033" s="97" t="s">
        <v>17743</v>
      </c>
      <c r="G2033" s="159"/>
      <c r="H2033" s="161"/>
      <c r="I2033" s="161"/>
    </row>
    <row r="2034" ht="15.0" customHeight="1">
      <c r="A2034" s="101" t="s">
        <v>3581</v>
      </c>
      <c r="B2034" s="96" t="str">
        <f>VLOOKUP(A2034,company_data!$A$2:$H$2051,8,FALSE)</f>
        <v>https://www.confluent.io/</v>
      </c>
      <c r="C2034" s="157" t="s">
        <v>15871</v>
      </c>
      <c r="D2034" s="157" t="s">
        <v>5</v>
      </c>
      <c r="E2034" s="157" t="s">
        <v>15871</v>
      </c>
      <c r="F2034" s="101"/>
      <c r="G2034" s="159"/>
      <c r="H2034" s="161" t="s">
        <v>19634</v>
      </c>
      <c r="I2034" s="161"/>
    </row>
    <row r="2035" ht="15.0" customHeight="1">
      <c r="A2035" s="101" t="s">
        <v>3581</v>
      </c>
      <c r="B2035" s="96" t="str">
        <f>VLOOKUP(A2035,company_data!$A$2:$H$2051,8,FALSE)</f>
        <v>https://www.confluent.io/</v>
      </c>
      <c r="C2035" s="157" t="s">
        <v>19635</v>
      </c>
      <c r="D2035" s="158" t="s">
        <v>8</v>
      </c>
      <c r="E2035" s="157"/>
      <c r="F2035" s="101"/>
      <c r="G2035" s="159"/>
      <c r="H2035" s="161" t="s">
        <v>19636</v>
      </c>
      <c r="I2035" s="161"/>
    </row>
    <row r="2036" ht="15.0" customHeight="1">
      <c r="A2036" s="101" t="s">
        <v>3581</v>
      </c>
      <c r="B2036" s="96" t="str">
        <f>VLOOKUP(A2036,company_data!$A$2:$H$2051,8,FALSE)</f>
        <v>https://www.confluent.io/</v>
      </c>
      <c r="C2036" s="157" t="s">
        <v>19637</v>
      </c>
      <c r="D2036" s="158" t="s">
        <v>15</v>
      </c>
      <c r="E2036" s="157"/>
      <c r="F2036" s="101"/>
      <c r="G2036" s="159"/>
      <c r="H2036" s="161" t="s">
        <v>19638</v>
      </c>
      <c r="I2036" s="161"/>
    </row>
    <row r="2037" ht="15.0" customHeight="1">
      <c r="A2037" s="101" t="s">
        <v>3581</v>
      </c>
      <c r="B2037" s="96" t="str">
        <f>VLOOKUP(A2037,company_data!$A$2:$H$2051,8,FALSE)</f>
        <v>https://www.confluent.io/</v>
      </c>
      <c r="C2037" s="157" t="s">
        <v>19639</v>
      </c>
      <c r="D2037" s="158" t="s">
        <v>15</v>
      </c>
      <c r="E2037" s="157"/>
      <c r="F2037" s="101"/>
      <c r="G2037" s="159"/>
      <c r="H2037" s="161"/>
      <c r="I2037" s="161"/>
    </row>
    <row r="2038" ht="15.0" customHeight="1">
      <c r="A2038" s="101" t="s">
        <v>3581</v>
      </c>
      <c r="B2038" s="96" t="str">
        <f>VLOOKUP(A2038,company_data!$A$2:$H$2051,8,FALSE)</f>
        <v>https://www.confluent.io/</v>
      </c>
      <c r="C2038" s="157" t="s">
        <v>11</v>
      </c>
      <c r="D2038" s="157" t="s">
        <v>11</v>
      </c>
      <c r="E2038" s="157"/>
      <c r="F2038" s="101"/>
      <c r="G2038" s="159"/>
      <c r="H2038" s="161" t="s">
        <v>19640</v>
      </c>
      <c r="I2038" s="161"/>
    </row>
    <row r="2039" ht="15.0" customHeight="1">
      <c r="A2039" s="101" t="s">
        <v>2133</v>
      </c>
      <c r="B2039" s="96" t="str">
        <f>VLOOKUP(A2039,company_data!$A$2:$H$2051,8,FALSE)</f>
        <v>https://www.boozallen.com/</v>
      </c>
      <c r="C2039" s="157" t="s">
        <v>19641</v>
      </c>
      <c r="D2039" s="158" t="s">
        <v>17</v>
      </c>
      <c r="E2039" s="158" t="s">
        <v>19642</v>
      </c>
      <c r="F2039" s="101"/>
      <c r="G2039" s="159"/>
      <c r="H2039" s="161" t="s">
        <v>19643</v>
      </c>
      <c r="I2039" s="161"/>
    </row>
    <row r="2040" ht="15.0" customHeight="1">
      <c r="A2040" s="101" t="s">
        <v>9133</v>
      </c>
      <c r="B2040" s="96" t="str">
        <f>VLOOKUP(A2040,company_data!$A$2:$H$2051,8,FALSE)</f>
        <v>https://megaplanit.com/</v>
      </c>
      <c r="C2040" s="158" t="s">
        <v>19644</v>
      </c>
      <c r="D2040" s="158" t="s">
        <v>17</v>
      </c>
      <c r="E2040" s="158" t="s">
        <v>16160</v>
      </c>
      <c r="F2040" s="101"/>
      <c r="G2040" s="159"/>
      <c r="H2040" s="161"/>
      <c r="I2040" s="161"/>
    </row>
    <row r="2041" ht="15.0" customHeight="1">
      <c r="A2041" s="101" t="s">
        <v>3599</v>
      </c>
      <c r="B2041" s="96" t="str">
        <f>VLOOKUP(A2041,company_data!$A$2:$H$2051,8,FALSE)</f>
        <v>https://www.connectwise.com/</v>
      </c>
      <c r="C2041" s="157" t="s">
        <v>19645</v>
      </c>
      <c r="D2041" s="158" t="s">
        <v>7</v>
      </c>
      <c r="E2041" s="158" t="s">
        <v>16341</v>
      </c>
      <c r="F2041" s="101"/>
      <c r="G2041" s="159"/>
      <c r="H2041" s="161" t="s">
        <v>19646</v>
      </c>
      <c r="I2041" s="161"/>
    </row>
    <row r="2042" ht="15.0" customHeight="1">
      <c r="A2042" s="101" t="s">
        <v>3599</v>
      </c>
      <c r="B2042" s="96" t="str">
        <f>VLOOKUP(A2042,company_data!$A$2:$H$2051,8,FALSE)</f>
        <v>https://www.connectwise.com/</v>
      </c>
      <c r="C2042" s="157" t="s">
        <v>19647</v>
      </c>
      <c r="D2042" s="158" t="s">
        <v>7</v>
      </c>
      <c r="E2042" s="158" t="s">
        <v>16391</v>
      </c>
      <c r="F2042" s="101"/>
      <c r="G2042" s="159"/>
      <c r="H2042" s="161" t="s">
        <v>19648</v>
      </c>
      <c r="I2042" s="161"/>
    </row>
    <row r="2043" ht="15.0" customHeight="1">
      <c r="A2043" s="101" t="s">
        <v>3599</v>
      </c>
      <c r="B2043" s="96" t="str">
        <f>VLOOKUP(A2043,company_data!$A$2:$H$2051,8,FALSE)</f>
        <v>https://www.connectwise.com/</v>
      </c>
      <c r="C2043" s="157" t="s">
        <v>19649</v>
      </c>
      <c r="D2043" s="158" t="s">
        <v>26</v>
      </c>
      <c r="E2043" s="158" t="s">
        <v>19650</v>
      </c>
      <c r="F2043" s="97" t="s">
        <v>509</v>
      </c>
      <c r="G2043" s="159"/>
      <c r="H2043" s="161" t="s">
        <v>19651</v>
      </c>
      <c r="I2043" s="161"/>
    </row>
    <row r="2044" ht="15.0" customHeight="1">
      <c r="A2044" s="101" t="s">
        <v>3599</v>
      </c>
      <c r="B2044" s="96" t="str">
        <f>VLOOKUP(A2044,company_data!$A$2:$H$2051,8,FALSE)</f>
        <v>https://www.connectwise.com/</v>
      </c>
      <c r="C2044" s="157" t="s">
        <v>19652</v>
      </c>
      <c r="D2044" s="158" t="s">
        <v>5</v>
      </c>
      <c r="E2044" s="158" t="s">
        <v>19653</v>
      </c>
      <c r="F2044" s="97" t="s">
        <v>19654</v>
      </c>
      <c r="G2044" s="159"/>
      <c r="H2044" s="161" t="s">
        <v>19655</v>
      </c>
      <c r="I2044" s="161"/>
    </row>
    <row r="2045" ht="15.0" customHeight="1">
      <c r="A2045" s="101" t="s">
        <v>3599</v>
      </c>
      <c r="B2045" s="96" t="str">
        <f>VLOOKUP(A2045,company_data!$A$2:$H$2051,8,FALSE)</f>
        <v>https://www.connectwise.com/</v>
      </c>
      <c r="C2045" s="157" t="s">
        <v>19656</v>
      </c>
      <c r="D2045" s="158" t="s">
        <v>5</v>
      </c>
      <c r="E2045" s="158" t="s">
        <v>19653</v>
      </c>
      <c r="F2045" s="97" t="s">
        <v>19654</v>
      </c>
      <c r="G2045" s="159"/>
      <c r="H2045" s="161" t="s">
        <v>19657</v>
      </c>
      <c r="I2045" s="161"/>
    </row>
    <row r="2046" ht="15.0" customHeight="1">
      <c r="A2046" s="101" t="s">
        <v>3599</v>
      </c>
      <c r="B2046" s="96" t="str">
        <f>VLOOKUP(A2046,company_data!$A$2:$H$2051,8,FALSE)</f>
        <v>https://www.connectwise.com/</v>
      </c>
      <c r="C2046" s="157" t="s">
        <v>19658</v>
      </c>
      <c r="D2046" s="158" t="s">
        <v>5</v>
      </c>
      <c r="E2046" s="158" t="s">
        <v>15897</v>
      </c>
      <c r="F2046" s="101"/>
      <c r="G2046" s="159"/>
      <c r="H2046" s="161" t="s">
        <v>19659</v>
      </c>
      <c r="I2046" s="161"/>
    </row>
    <row r="2047" ht="15.0" customHeight="1">
      <c r="A2047" s="101" t="s">
        <v>3599</v>
      </c>
      <c r="B2047" s="96" t="str">
        <f>VLOOKUP(A2047,company_data!$A$2:$H$2051,8,FALSE)</f>
        <v>https://www.connectwise.com/</v>
      </c>
      <c r="C2047" s="157" t="s">
        <v>19660</v>
      </c>
      <c r="D2047" s="158" t="s">
        <v>38</v>
      </c>
      <c r="E2047" s="157"/>
      <c r="F2047" s="101"/>
      <c r="G2047" s="159"/>
      <c r="H2047" s="161" t="s">
        <v>19661</v>
      </c>
      <c r="I2047" s="161"/>
    </row>
    <row r="2048" ht="15.0" customHeight="1">
      <c r="A2048" s="101" t="s">
        <v>3599</v>
      </c>
      <c r="B2048" s="96" t="str">
        <f>VLOOKUP(A2048,company_data!$A$2:$H$2051,8,FALSE)</f>
        <v>https://www.connectwise.com/</v>
      </c>
      <c r="C2048" s="158" t="s">
        <v>19662</v>
      </c>
      <c r="D2048" s="158" t="s">
        <v>18</v>
      </c>
      <c r="E2048" s="157"/>
      <c r="F2048" s="101"/>
      <c r="G2048" s="159"/>
      <c r="H2048" s="161"/>
      <c r="I2048" s="160" t="s">
        <v>19663</v>
      </c>
    </row>
    <row r="2049" ht="15.0" customHeight="1">
      <c r="A2049" s="101" t="s">
        <v>518</v>
      </c>
      <c r="B2049" s="96" t="str">
        <f>VLOOKUP(A2049,company_data!$A$2:$H$2051,8,FALSE)</f>
        <v>https://www.adaptivemobile.com/</v>
      </c>
      <c r="C2049" s="157" t="s">
        <v>19664</v>
      </c>
      <c r="D2049" s="158" t="s">
        <v>17</v>
      </c>
      <c r="E2049" s="158" t="s">
        <v>19665</v>
      </c>
      <c r="F2049" s="97" t="s">
        <v>16234</v>
      </c>
      <c r="G2049" s="159"/>
      <c r="H2049" s="161" t="s">
        <v>19666</v>
      </c>
      <c r="I2049" s="161"/>
    </row>
    <row r="2050" ht="15.0" customHeight="1">
      <c r="A2050" s="101" t="s">
        <v>3609</v>
      </c>
      <c r="B2050" s="96" t="str">
        <f>VLOOKUP(A2050,company_data!$A$2:$H$2051,8,FALSE)</f>
        <v>https://conquestsecurity.com/</v>
      </c>
      <c r="C2050" s="157" t="s">
        <v>16162</v>
      </c>
      <c r="D2050" s="158" t="s">
        <v>22</v>
      </c>
      <c r="E2050" s="158" t="s">
        <v>509</v>
      </c>
      <c r="F2050" s="101"/>
      <c r="G2050" s="159"/>
      <c r="H2050" s="161" t="s">
        <v>19667</v>
      </c>
      <c r="I2050" s="161"/>
    </row>
    <row r="2051" ht="15.0" customHeight="1">
      <c r="A2051" s="101" t="s">
        <v>3609</v>
      </c>
      <c r="B2051" s="96" t="str">
        <f>VLOOKUP(A2051,company_data!$A$2:$H$2051,8,FALSE)</f>
        <v>https://conquestsecurity.com/</v>
      </c>
      <c r="C2051" s="157" t="s">
        <v>15850</v>
      </c>
      <c r="D2051" s="158" t="s">
        <v>5</v>
      </c>
      <c r="E2051" s="158" t="s">
        <v>15850</v>
      </c>
      <c r="F2051" s="101"/>
      <c r="G2051" s="159"/>
      <c r="H2051" s="161"/>
      <c r="I2051" s="161"/>
    </row>
    <row r="2052" ht="15.0" customHeight="1">
      <c r="A2052" s="101" t="s">
        <v>3609</v>
      </c>
      <c r="B2052" s="96" t="str">
        <f>VLOOKUP(A2052,company_data!$A$2:$H$2051,8,FALSE)</f>
        <v>https://conquestsecurity.com/</v>
      </c>
      <c r="C2052" s="157" t="s">
        <v>19668</v>
      </c>
      <c r="D2052" s="158" t="s">
        <v>33</v>
      </c>
      <c r="E2052" s="157"/>
      <c r="F2052" s="101"/>
      <c r="G2052" s="159"/>
      <c r="H2052" s="161" t="s">
        <v>19669</v>
      </c>
      <c r="I2052" s="161"/>
    </row>
    <row r="2053" ht="15.0" customHeight="1">
      <c r="A2053" s="101" t="s">
        <v>4093</v>
      </c>
      <c r="B2053" s="96" t="str">
        <f>VLOOKUP(A2053,company_data!$A$2:$H$2051,8,FALSE)</f>
        <v>https://www.cyansecurity.com/</v>
      </c>
      <c r="C2053" s="157" t="s">
        <v>19670</v>
      </c>
      <c r="D2053" s="158" t="s">
        <v>17</v>
      </c>
      <c r="E2053" s="158" t="s">
        <v>19671</v>
      </c>
      <c r="F2053" s="101"/>
      <c r="G2053" s="159"/>
      <c r="H2053" s="161" t="s">
        <v>19672</v>
      </c>
      <c r="I2053" s="161"/>
    </row>
    <row r="2054" ht="15.0" customHeight="1">
      <c r="A2054" s="101" t="s">
        <v>4093</v>
      </c>
      <c r="B2054" s="96" t="str">
        <f>VLOOKUP(A2054,company_data!$A$2:$H$2051,8,FALSE)</f>
        <v>https://www.cyansecurity.com/</v>
      </c>
      <c r="C2054" s="157" t="s">
        <v>19673</v>
      </c>
      <c r="D2054" s="158" t="s">
        <v>17</v>
      </c>
      <c r="E2054" s="158" t="s">
        <v>19671</v>
      </c>
      <c r="F2054" s="101"/>
      <c r="G2054" s="159"/>
      <c r="H2054" s="161" t="s">
        <v>19674</v>
      </c>
      <c r="I2054" s="161"/>
    </row>
    <row r="2055" ht="15.0" customHeight="1">
      <c r="A2055" s="101" t="s">
        <v>4798</v>
      </c>
      <c r="B2055" s="96" t="str">
        <f>VLOOKUP(A2055,company_data!$A$2:$H$2051,8,FALSE)</f>
        <v>https://www.darkowl.com/</v>
      </c>
      <c r="C2055" s="169" t="s">
        <v>19675</v>
      </c>
      <c r="D2055" s="158" t="s">
        <v>17</v>
      </c>
      <c r="E2055" s="158" t="s">
        <v>59</v>
      </c>
      <c r="F2055" s="157"/>
      <c r="G2055" s="159"/>
      <c r="H2055" s="160" t="s">
        <v>19676</v>
      </c>
      <c r="I2055" s="161"/>
    </row>
    <row r="2056" ht="15.0" customHeight="1">
      <c r="A2056" s="101" t="s">
        <v>4093</v>
      </c>
      <c r="B2056" s="96" t="str">
        <f>VLOOKUP(A2056,company_data!$A$2:$H$2051,8,FALSE)</f>
        <v>https://www.cyansecurity.com/</v>
      </c>
      <c r="C2056" s="157" t="s">
        <v>19677</v>
      </c>
      <c r="D2056" s="158" t="s">
        <v>17</v>
      </c>
      <c r="E2056" s="158" t="s">
        <v>19678</v>
      </c>
      <c r="F2056" s="101"/>
      <c r="G2056" s="159"/>
      <c r="H2056" s="161" t="s">
        <v>19679</v>
      </c>
      <c r="I2056" s="161"/>
    </row>
    <row r="2057" ht="15.0" customHeight="1">
      <c r="A2057" s="97" t="s">
        <v>247</v>
      </c>
      <c r="B2057" s="105" t="s">
        <v>16245</v>
      </c>
      <c r="C2057" s="158" t="s">
        <v>19680</v>
      </c>
      <c r="D2057" s="158" t="s">
        <v>42</v>
      </c>
      <c r="E2057" s="158" t="s">
        <v>16435</v>
      </c>
      <c r="F2057" s="101"/>
      <c r="G2057" s="159"/>
      <c r="H2057" s="161"/>
      <c r="I2057" s="161"/>
    </row>
    <row r="2058" ht="15.0" customHeight="1">
      <c r="A2058" s="97" t="s">
        <v>247</v>
      </c>
      <c r="B2058" s="105" t="s">
        <v>16245</v>
      </c>
      <c r="C2058" s="158" t="s">
        <v>19681</v>
      </c>
      <c r="D2058" s="158" t="s">
        <v>30</v>
      </c>
      <c r="E2058" s="157"/>
      <c r="F2058" s="101"/>
      <c r="G2058" s="159"/>
      <c r="H2058" s="161" t="s">
        <v>19682</v>
      </c>
      <c r="I2058" s="160" t="s">
        <v>17379</v>
      </c>
    </row>
    <row r="2059" ht="15.0" customHeight="1">
      <c r="A2059" s="101" t="s">
        <v>3810</v>
      </c>
      <c r="B2059" s="96" t="str">
        <f>VLOOKUP(A2059,company_data!$A$2:$H$2051,8,FALSE)</f>
        <v>https://www.countercraftsec.com/</v>
      </c>
      <c r="C2059" s="157" t="s">
        <v>19683</v>
      </c>
      <c r="D2059" s="158" t="s">
        <v>17</v>
      </c>
      <c r="E2059" s="158" t="s">
        <v>17418</v>
      </c>
      <c r="F2059" s="101"/>
      <c r="G2059" s="159"/>
      <c r="H2059" s="161" t="s">
        <v>19684</v>
      </c>
      <c r="I2059" s="161"/>
    </row>
    <row r="2060" ht="15.0" customHeight="1">
      <c r="A2060" s="101" t="s">
        <v>3617</v>
      </c>
      <c r="B2060" s="96" t="str">
        <f>VLOOKUP(A2060,company_data!$A$2:$H$2051,8,FALSE)</f>
        <v>https://contentsecurity.com.au/</v>
      </c>
      <c r="C2060" s="157" t="s">
        <v>19685</v>
      </c>
      <c r="D2060" s="158" t="s">
        <v>32</v>
      </c>
      <c r="E2060" s="158" t="s">
        <v>15831</v>
      </c>
      <c r="F2060" s="101"/>
      <c r="G2060" s="159"/>
      <c r="H2060" s="161" t="s">
        <v>19686</v>
      </c>
      <c r="I2060" s="161"/>
    </row>
    <row r="2061" ht="15.0" customHeight="1">
      <c r="A2061" s="101" t="s">
        <v>3617</v>
      </c>
      <c r="B2061" s="96" t="str">
        <f>VLOOKUP(A2061,company_data!$A$2:$H$2051,8,FALSE)</f>
        <v>https://contentsecurity.com.au/</v>
      </c>
      <c r="C2061" s="157" t="s">
        <v>16160</v>
      </c>
      <c r="D2061" s="157" t="s">
        <v>7</v>
      </c>
      <c r="E2061" s="157" t="s">
        <v>16391</v>
      </c>
      <c r="F2061" s="101"/>
      <c r="G2061" s="159"/>
      <c r="H2061" s="161" t="s">
        <v>19687</v>
      </c>
      <c r="I2061" s="161"/>
    </row>
    <row r="2062" ht="15.0" customHeight="1">
      <c r="A2062" s="101" t="s">
        <v>3617</v>
      </c>
      <c r="B2062" s="96" t="str">
        <f>VLOOKUP(A2062,company_data!$A$2:$H$2051,8,FALSE)</f>
        <v>https://contentsecurity.com.au/</v>
      </c>
      <c r="C2062" s="157" t="s">
        <v>19688</v>
      </c>
      <c r="D2062" s="158" t="s">
        <v>14</v>
      </c>
      <c r="E2062" s="157"/>
      <c r="F2062" s="101"/>
      <c r="G2062" s="159"/>
      <c r="H2062" s="161" t="s">
        <v>19689</v>
      </c>
      <c r="I2062" s="161"/>
    </row>
    <row r="2063" ht="15.0" customHeight="1">
      <c r="A2063" s="101" t="s">
        <v>3617</v>
      </c>
      <c r="B2063" s="96" t="str">
        <f>VLOOKUP(A2063,company_data!$A$2:$H$2051,8,FALSE)</f>
        <v>https://contentsecurity.com.au/</v>
      </c>
      <c r="C2063" s="157" t="s">
        <v>19015</v>
      </c>
      <c r="D2063" s="157" t="s">
        <v>11</v>
      </c>
      <c r="E2063" s="157"/>
      <c r="F2063" s="101"/>
      <c r="G2063" s="159"/>
      <c r="H2063" s="161" t="s">
        <v>19690</v>
      </c>
      <c r="I2063" s="161"/>
    </row>
    <row r="2064" ht="15.0" customHeight="1">
      <c r="A2064" s="190" t="s">
        <v>14011</v>
      </c>
      <c r="B2064" s="191" t="s">
        <v>14014</v>
      </c>
      <c r="C2064" s="192" t="s">
        <v>19691</v>
      </c>
      <c r="D2064" s="158" t="s">
        <v>17</v>
      </c>
      <c r="E2064" s="192" t="s">
        <v>19692</v>
      </c>
      <c r="F2064" s="193"/>
      <c r="G2064" s="194"/>
      <c r="H2064" s="195" t="s">
        <v>19693</v>
      </c>
      <c r="I2064" s="196"/>
    </row>
    <row r="2065" ht="15.0" customHeight="1">
      <c r="A2065" s="101" t="s">
        <v>3627</v>
      </c>
      <c r="B2065" s="96" t="str">
        <f>VLOOKUP(A2065,company_data!$A$2:$H$2051,8,FALSE)</f>
        <v>https://contentguard.com/</v>
      </c>
      <c r="C2065" s="157" t="s">
        <v>19694</v>
      </c>
      <c r="D2065" s="158" t="s">
        <v>19</v>
      </c>
      <c r="E2065" s="157"/>
      <c r="F2065" s="101"/>
      <c r="G2065" s="159"/>
      <c r="H2065" s="161"/>
      <c r="I2065" s="161"/>
    </row>
    <row r="2066" ht="15.0" customHeight="1">
      <c r="A2066" s="101" t="s">
        <v>3634</v>
      </c>
      <c r="B2066" s="96" t="str">
        <f>VLOOKUP(A2066,company_data!$A$2:$H$2051,8,FALSE)</f>
        <v>https://www.contentkeeper.com/</v>
      </c>
      <c r="C2066" s="157" t="s">
        <v>19695</v>
      </c>
      <c r="D2066" s="158" t="s">
        <v>49</v>
      </c>
      <c r="E2066" s="157"/>
      <c r="F2066" s="101"/>
      <c r="G2066" s="159"/>
      <c r="H2066" s="161" t="s">
        <v>19696</v>
      </c>
      <c r="I2066" s="161"/>
    </row>
    <row r="2067" ht="15.0" customHeight="1">
      <c r="A2067" s="101" t="s">
        <v>3634</v>
      </c>
      <c r="B2067" s="96" t="str">
        <f>VLOOKUP(A2067,company_data!$A$2:$H$2051,8,FALSE)</f>
        <v>https://www.contentkeeper.com/</v>
      </c>
      <c r="C2067" s="157" t="s">
        <v>19697</v>
      </c>
      <c r="D2067" s="158" t="s">
        <v>8</v>
      </c>
      <c r="E2067" s="157"/>
      <c r="F2067" s="101"/>
      <c r="G2067" s="159"/>
      <c r="H2067" s="161" t="s">
        <v>19698</v>
      </c>
      <c r="I2067" s="161"/>
    </row>
    <row r="2068" ht="15.0" customHeight="1">
      <c r="A2068" s="101" t="s">
        <v>3634</v>
      </c>
      <c r="B2068" s="96" t="str">
        <f>VLOOKUP(A2068,company_data!$A$2:$H$2051,8,FALSE)</f>
        <v>https://www.contentkeeper.com/</v>
      </c>
      <c r="C2068" s="157" t="s">
        <v>19699</v>
      </c>
      <c r="D2068" s="158" t="s">
        <v>8</v>
      </c>
      <c r="E2068" s="157"/>
      <c r="F2068" s="101"/>
      <c r="G2068" s="159"/>
      <c r="H2068" s="161" t="s">
        <v>19700</v>
      </c>
      <c r="I2068" s="161"/>
    </row>
    <row r="2069" ht="15.0" customHeight="1">
      <c r="A2069" s="101" t="s">
        <v>3634</v>
      </c>
      <c r="B2069" s="96" t="str">
        <f>VLOOKUP(A2069,company_data!$A$2:$H$2051,8,FALSE)</f>
        <v>https://www.contentkeeper.com/</v>
      </c>
      <c r="C2069" s="157" t="s">
        <v>19701</v>
      </c>
      <c r="D2069" s="158" t="s">
        <v>15</v>
      </c>
      <c r="E2069" s="157"/>
      <c r="F2069" s="101"/>
      <c r="G2069" s="159"/>
      <c r="H2069" s="161" t="s">
        <v>19702</v>
      </c>
      <c r="I2069" s="161"/>
    </row>
    <row r="2070" ht="15.0" customHeight="1">
      <c r="A2070" s="101" t="s">
        <v>3634</v>
      </c>
      <c r="B2070" s="96" t="str">
        <f>VLOOKUP(A2070,company_data!$A$2:$H$2051,8,FALSE)</f>
        <v>https://www.contentkeeper.com/</v>
      </c>
      <c r="C2070" s="157" t="s">
        <v>19703</v>
      </c>
      <c r="D2070" s="158" t="s">
        <v>23</v>
      </c>
      <c r="E2070" s="157"/>
      <c r="F2070" s="101"/>
      <c r="G2070" s="159"/>
      <c r="H2070" s="161" t="s">
        <v>19704</v>
      </c>
      <c r="I2070" s="161"/>
    </row>
    <row r="2071" ht="15.0" customHeight="1">
      <c r="A2071" s="101" t="s">
        <v>3634</v>
      </c>
      <c r="B2071" s="96" t="str">
        <f>VLOOKUP(A2071,company_data!$A$2:$H$2051,8,FALSE)</f>
        <v>https://www.contentkeeper.com/</v>
      </c>
      <c r="C2071" s="157" t="s">
        <v>19705</v>
      </c>
      <c r="D2071" s="158" t="s">
        <v>20</v>
      </c>
      <c r="E2071" s="157"/>
      <c r="F2071" s="101"/>
      <c r="G2071" s="159"/>
      <c r="H2071" s="161" t="s">
        <v>19706</v>
      </c>
      <c r="I2071" s="161"/>
    </row>
    <row r="2072" ht="15.0" customHeight="1">
      <c r="A2072" s="101" t="s">
        <v>3634</v>
      </c>
      <c r="B2072" s="96" t="str">
        <f>VLOOKUP(A2072,company_data!$A$2:$H$2051,8,FALSE)</f>
        <v>https://www.contentkeeper.com/</v>
      </c>
      <c r="C2072" s="157" t="s">
        <v>19707</v>
      </c>
      <c r="D2072" s="158" t="s">
        <v>10</v>
      </c>
      <c r="E2072" s="157"/>
      <c r="F2072" s="101"/>
      <c r="G2072" s="159"/>
      <c r="H2072" s="161" t="s">
        <v>19708</v>
      </c>
      <c r="I2072" s="161"/>
    </row>
    <row r="2073" ht="15.0" customHeight="1">
      <c r="A2073" s="101" t="s">
        <v>3634</v>
      </c>
      <c r="B2073" s="96" t="str">
        <f>VLOOKUP(A2073,company_data!$A$2:$H$2051,8,FALSE)</f>
        <v>https://www.contentkeeper.com/</v>
      </c>
      <c r="C2073" s="157" t="s">
        <v>19709</v>
      </c>
      <c r="D2073" s="158" t="s">
        <v>24</v>
      </c>
      <c r="E2073" s="157"/>
      <c r="F2073" s="101"/>
      <c r="G2073" s="159"/>
      <c r="H2073" s="161" t="s">
        <v>19710</v>
      </c>
      <c r="I2073" s="161"/>
    </row>
    <row r="2074" ht="15.0" customHeight="1">
      <c r="A2074" s="101" t="s">
        <v>3643</v>
      </c>
      <c r="B2074" s="96" t="str">
        <f>VLOOKUP(A2074,company_data!$A$2:$H$2051,8,FALSE)</f>
        <v>https://www.contextis.com/</v>
      </c>
      <c r="C2074" s="157" t="s">
        <v>19711</v>
      </c>
      <c r="D2074" s="158" t="s">
        <v>20</v>
      </c>
      <c r="E2074" s="158" t="s">
        <v>19301</v>
      </c>
      <c r="F2074" s="97" t="s">
        <v>15879</v>
      </c>
      <c r="G2074" s="159"/>
      <c r="H2074" s="161" t="s">
        <v>19712</v>
      </c>
      <c r="I2074" s="161"/>
    </row>
    <row r="2075" ht="15.0" customHeight="1">
      <c r="A2075" s="101" t="s">
        <v>3643</v>
      </c>
      <c r="B2075" s="96" t="str">
        <f>VLOOKUP(A2075,company_data!$A$2:$H$2051,8,FALSE)</f>
        <v>https://www.contextis.com/</v>
      </c>
      <c r="C2075" s="157" t="s">
        <v>19713</v>
      </c>
      <c r="D2075" s="158" t="s">
        <v>32</v>
      </c>
      <c r="E2075" s="158" t="s">
        <v>15831</v>
      </c>
      <c r="F2075" s="101"/>
      <c r="G2075" s="159"/>
      <c r="H2075" s="161" t="s">
        <v>19714</v>
      </c>
      <c r="I2075" s="161"/>
    </row>
    <row r="2076" ht="15.0" customHeight="1">
      <c r="A2076" s="101" t="s">
        <v>3643</v>
      </c>
      <c r="B2076" s="96" t="str">
        <f>VLOOKUP(A2076,company_data!$A$2:$H$2051,8,FALSE)</f>
        <v>https://www.contextis.com/</v>
      </c>
      <c r="C2076" s="157" t="s">
        <v>15850</v>
      </c>
      <c r="D2076" s="158" t="s">
        <v>5</v>
      </c>
      <c r="E2076" s="158" t="s">
        <v>15850</v>
      </c>
      <c r="F2076" s="101"/>
      <c r="G2076" s="159"/>
      <c r="H2076" s="161" t="s">
        <v>19715</v>
      </c>
      <c r="I2076" s="161"/>
    </row>
    <row r="2077" ht="15.0" customHeight="1">
      <c r="A2077" s="101" t="s">
        <v>3643</v>
      </c>
      <c r="B2077" s="96" t="str">
        <f>VLOOKUP(A2077,company_data!$A$2:$H$2051,8,FALSE)</f>
        <v>https://www.contextis.com/</v>
      </c>
      <c r="C2077" s="157" t="s">
        <v>16275</v>
      </c>
      <c r="D2077" s="157" t="s">
        <v>5</v>
      </c>
      <c r="E2077" s="157" t="s">
        <v>16275</v>
      </c>
      <c r="F2077" s="101"/>
      <c r="G2077" s="159"/>
      <c r="H2077" s="161" t="s">
        <v>19716</v>
      </c>
      <c r="I2077" s="161"/>
    </row>
    <row r="2078" ht="15.0" customHeight="1">
      <c r="A2078" s="101" t="s">
        <v>3643</v>
      </c>
      <c r="B2078" s="96" t="str">
        <f>VLOOKUP(A2078,company_data!$A$2:$H$2051,8,FALSE)</f>
        <v>https://www.contextis.com/</v>
      </c>
      <c r="C2078" s="157" t="s">
        <v>19717</v>
      </c>
      <c r="D2078" s="158" t="s">
        <v>56</v>
      </c>
      <c r="E2078" s="157"/>
      <c r="F2078" s="101"/>
      <c r="G2078" s="159"/>
      <c r="H2078" s="161" t="s">
        <v>19718</v>
      </c>
      <c r="I2078" s="161"/>
    </row>
    <row r="2079" ht="15.0" customHeight="1">
      <c r="A2079" s="101" t="s">
        <v>3643</v>
      </c>
      <c r="B2079" s="96" t="str">
        <f>VLOOKUP(A2079,company_data!$A$2:$H$2051,8,FALSE)</f>
        <v>https://www.contextis.com/</v>
      </c>
      <c r="C2079" s="157" t="s">
        <v>19719</v>
      </c>
      <c r="D2079" s="158" t="s">
        <v>44</v>
      </c>
      <c r="E2079" s="157"/>
      <c r="F2079" s="101"/>
      <c r="G2079" s="159"/>
      <c r="H2079" s="161" t="s">
        <v>19720</v>
      </c>
      <c r="I2079" s="161"/>
    </row>
    <row r="2080" ht="15.0" customHeight="1">
      <c r="A2080" s="101" t="s">
        <v>3643</v>
      </c>
      <c r="B2080" s="96" t="str">
        <f>VLOOKUP(A2080,company_data!$A$2:$H$2051,8,FALSE)</f>
        <v>https://www.contextis.com/</v>
      </c>
      <c r="C2080" s="157" t="s">
        <v>16162</v>
      </c>
      <c r="D2080" s="158" t="s">
        <v>22</v>
      </c>
      <c r="E2080" s="157"/>
      <c r="F2080" s="101"/>
      <c r="G2080" s="159"/>
      <c r="H2080" s="161" t="s">
        <v>19721</v>
      </c>
      <c r="I2080" s="161"/>
    </row>
    <row r="2081" ht="15.0" customHeight="1">
      <c r="A2081" s="101" t="s">
        <v>518</v>
      </c>
      <c r="B2081" s="96" t="str">
        <f>VLOOKUP(A2081,company_data!$A$2:$H$2051,8,FALSE)</f>
        <v>https://www.adaptivemobile.com/</v>
      </c>
      <c r="C2081" s="157" t="s">
        <v>19722</v>
      </c>
      <c r="D2081" s="158" t="s">
        <v>17</v>
      </c>
      <c r="E2081" s="158" t="s">
        <v>19723</v>
      </c>
      <c r="F2081" s="97" t="s">
        <v>16234</v>
      </c>
      <c r="G2081" s="159"/>
      <c r="H2081" s="162" t="s">
        <v>19724</v>
      </c>
      <c r="I2081" s="161"/>
    </row>
    <row r="2082" ht="15.0" customHeight="1">
      <c r="A2082" s="101" t="s">
        <v>3651</v>
      </c>
      <c r="B2082" s="96" t="str">
        <f>VLOOKUP(A2082,company_data!$A$2:$H$2051,8,FALSE)</f>
        <v>https://www.contextspace.com/</v>
      </c>
      <c r="C2082" s="157" t="s">
        <v>19725</v>
      </c>
      <c r="D2082" s="158" t="s">
        <v>12</v>
      </c>
      <c r="E2082" s="158" t="s">
        <v>19726</v>
      </c>
      <c r="F2082" s="101"/>
      <c r="G2082" s="159"/>
      <c r="H2082" s="161" t="s">
        <v>19727</v>
      </c>
      <c r="I2082" s="161"/>
    </row>
    <row r="2083" ht="15.0" customHeight="1">
      <c r="A2083" s="101" t="s">
        <v>3651</v>
      </c>
      <c r="B2083" s="96" t="str">
        <f>VLOOKUP(A2083,company_data!$A$2:$H$2051,8,FALSE)</f>
        <v>https://www.contextspace.com/</v>
      </c>
      <c r="C2083" s="157" t="s">
        <v>19728</v>
      </c>
      <c r="D2083" s="158" t="s">
        <v>14</v>
      </c>
      <c r="E2083" s="157"/>
      <c r="F2083" s="101"/>
      <c r="G2083" s="159"/>
      <c r="H2083" s="161" t="s">
        <v>19729</v>
      </c>
      <c r="I2083" s="161"/>
    </row>
    <row r="2084" ht="15.0" customHeight="1">
      <c r="A2084" s="101" t="s">
        <v>3651</v>
      </c>
      <c r="B2084" s="96" t="str">
        <f>VLOOKUP(A2084,company_data!$A$2:$H$2051,8,FALSE)</f>
        <v>https://www.contextspace.com/</v>
      </c>
      <c r="C2084" s="157" t="s">
        <v>19730</v>
      </c>
      <c r="D2084" s="158" t="s">
        <v>23</v>
      </c>
      <c r="E2084" s="157"/>
      <c r="F2084" s="101"/>
      <c r="G2084" s="159"/>
      <c r="H2084" s="161" t="s">
        <v>19731</v>
      </c>
      <c r="I2084" s="161"/>
    </row>
    <row r="2085" ht="15.0" customHeight="1">
      <c r="A2085" s="101" t="s">
        <v>3658</v>
      </c>
      <c r="B2085" s="96" t="str">
        <f>VLOOKUP(A2085,company_data!$A$2:$H$2051,8,FALSE)</f>
        <v>https://contextualsecurity.com/</v>
      </c>
      <c r="C2085" s="157" t="s">
        <v>19732</v>
      </c>
      <c r="D2085" s="158" t="s">
        <v>14</v>
      </c>
      <c r="E2085" s="158" t="s">
        <v>19732</v>
      </c>
      <c r="F2085" s="101"/>
      <c r="G2085" s="159"/>
      <c r="H2085" s="161" t="s">
        <v>19733</v>
      </c>
      <c r="I2085" s="161"/>
    </row>
    <row r="2086" ht="15.0" customHeight="1">
      <c r="A2086" s="101" t="s">
        <v>3658</v>
      </c>
      <c r="B2086" s="96" t="str">
        <f>VLOOKUP(A2086,company_data!$A$2:$H$2051,8,FALSE)</f>
        <v>https://contextualsecurity.com/</v>
      </c>
      <c r="C2086" s="157" t="s">
        <v>19734</v>
      </c>
      <c r="D2086" s="158" t="s">
        <v>14</v>
      </c>
      <c r="E2086" s="158" t="s">
        <v>19735</v>
      </c>
      <c r="F2086" s="101"/>
      <c r="G2086" s="159"/>
      <c r="H2086" s="161" t="s">
        <v>19736</v>
      </c>
      <c r="I2086" s="161"/>
    </row>
    <row r="2087" ht="15.0" customHeight="1">
      <c r="A2087" s="101" t="s">
        <v>3658</v>
      </c>
      <c r="B2087" s="96" t="str">
        <f>VLOOKUP(A2087,company_data!$A$2:$H$2051,8,FALSE)</f>
        <v>https://contextualsecurity.com/</v>
      </c>
      <c r="C2087" s="157" t="s">
        <v>19737</v>
      </c>
      <c r="D2087" s="158" t="s">
        <v>14</v>
      </c>
      <c r="E2087" s="158" t="s">
        <v>18694</v>
      </c>
      <c r="F2087" s="101"/>
      <c r="G2087" s="159"/>
      <c r="H2087" s="161" t="s">
        <v>19738</v>
      </c>
      <c r="I2087" s="161"/>
    </row>
    <row r="2088" ht="15.0" customHeight="1">
      <c r="A2088" s="101" t="s">
        <v>3658</v>
      </c>
      <c r="B2088" s="96" t="str">
        <f>VLOOKUP(A2088,company_data!$A$2:$H$2051,8,FALSE)</f>
        <v>https://contextualsecurity.com/</v>
      </c>
      <c r="C2088" s="157" t="s">
        <v>19739</v>
      </c>
      <c r="D2088" s="158" t="s">
        <v>14</v>
      </c>
      <c r="E2088" s="158" t="s">
        <v>19740</v>
      </c>
      <c r="F2088" s="101"/>
      <c r="G2088" s="159"/>
      <c r="H2088" s="161" t="s">
        <v>19741</v>
      </c>
      <c r="I2088" s="161"/>
    </row>
    <row r="2089" ht="15.0" customHeight="1">
      <c r="A2089" s="101" t="s">
        <v>3658</v>
      </c>
      <c r="B2089" s="96" t="str">
        <f>VLOOKUP(A2089,company_data!$A$2:$H$2051,8,FALSE)</f>
        <v>https://contextualsecurity.com/</v>
      </c>
      <c r="C2089" s="157" t="s">
        <v>19742</v>
      </c>
      <c r="D2089" s="158" t="s">
        <v>14</v>
      </c>
      <c r="E2089" s="158" t="s">
        <v>17201</v>
      </c>
      <c r="F2089" s="101"/>
      <c r="G2089" s="159"/>
      <c r="H2089" s="161" t="s">
        <v>19743</v>
      </c>
      <c r="I2089" s="161"/>
    </row>
    <row r="2090" ht="15.0" customHeight="1">
      <c r="A2090" s="101" t="s">
        <v>3658</v>
      </c>
      <c r="B2090" s="96" t="str">
        <f>VLOOKUP(A2090,company_data!$A$2:$H$2051,8,FALSE)</f>
        <v>https://contextualsecurity.com/</v>
      </c>
      <c r="C2090" s="157" t="s">
        <v>15850</v>
      </c>
      <c r="D2090" s="158" t="s">
        <v>5</v>
      </c>
      <c r="E2090" s="158" t="s">
        <v>15850</v>
      </c>
      <c r="F2090" s="101"/>
      <c r="G2090" s="159"/>
      <c r="H2090" s="161" t="s">
        <v>19744</v>
      </c>
      <c r="I2090" s="161"/>
    </row>
    <row r="2091" ht="15.0" customHeight="1">
      <c r="A2091" s="101" t="s">
        <v>3675</v>
      </c>
      <c r="B2091" s="96" t="str">
        <f>VLOOKUP(A2091,company_data!$A$2:$H$2051,8,FALSE)</f>
        <v>https://continuumgrc.com/</v>
      </c>
      <c r="C2091" s="157" t="s">
        <v>19745</v>
      </c>
      <c r="D2091" s="157" t="s">
        <v>14</v>
      </c>
      <c r="E2091" s="157" t="s">
        <v>16856</v>
      </c>
      <c r="F2091" s="101"/>
      <c r="G2091" s="159"/>
      <c r="H2091" s="161" t="s">
        <v>19746</v>
      </c>
      <c r="I2091" s="161"/>
    </row>
    <row r="2092" ht="15.0" customHeight="1">
      <c r="A2092" s="101" t="s">
        <v>3675</v>
      </c>
      <c r="B2092" s="96" t="str">
        <f>VLOOKUP(A2092,company_data!$A$2:$H$2051,8,FALSE)</f>
        <v>https://continuumgrc.com/</v>
      </c>
      <c r="C2092" s="157" t="s">
        <v>17359</v>
      </c>
      <c r="D2092" s="158" t="s">
        <v>5</v>
      </c>
      <c r="E2092" s="158" t="s">
        <v>17359</v>
      </c>
      <c r="F2092" s="101"/>
      <c r="G2092" s="159"/>
      <c r="H2092" s="161" t="s">
        <v>19747</v>
      </c>
      <c r="I2092" s="161"/>
    </row>
    <row r="2093" ht="15.0" customHeight="1">
      <c r="A2093" s="101" t="s">
        <v>3675</v>
      </c>
      <c r="B2093" s="96" t="str">
        <f>VLOOKUP(A2093,company_data!$A$2:$H$2051,8,FALSE)</f>
        <v>https://continuumgrc.com/</v>
      </c>
      <c r="C2093" s="157" t="s">
        <v>19748</v>
      </c>
      <c r="D2093" s="158" t="s">
        <v>14</v>
      </c>
      <c r="E2093" s="157"/>
      <c r="F2093" s="101"/>
      <c r="G2093" s="159"/>
      <c r="H2093" s="161" t="s">
        <v>19749</v>
      </c>
      <c r="I2093" s="161"/>
    </row>
    <row r="2094" ht="15.0" customHeight="1">
      <c r="A2094" s="101" t="s">
        <v>3675</v>
      </c>
      <c r="B2094" s="96" t="str">
        <f>VLOOKUP(A2094,company_data!$A$2:$H$2051,8,FALSE)</f>
        <v>https://continuumgrc.com/</v>
      </c>
      <c r="C2094" s="157" t="s">
        <v>19750</v>
      </c>
      <c r="D2094" s="158" t="s">
        <v>14</v>
      </c>
      <c r="E2094" s="157"/>
      <c r="F2094" s="101"/>
      <c r="G2094" s="159"/>
      <c r="H2094" s="161" t="s">
        <v>19750</v>
      </c>
      <c r="I2094" s="161"/>
    </row>
    <row r="2095" ht="15.0" customHeight="1">
      <c r="A2095" s="101" t="s">
        <v>3682</v>
      </c>
      <c r="B2095" s="96" t="str">
        <f>VLOOKUP(A2095,company_data!$A$2:$H$2051,8,FALSE)</f>
        <v>https://www.contrastsecurity.com/</v>
      </c>
      <c r="C2095" s="158" t="s">
        <v>19751</v>
      </c>
      <c r="D2095" s="158" t="s">
        <v>8</v>
      </c>
      <c r="E2095" s="158" t="s">
        <v>19139</v>
      </c>
      <c r="F2095" s="101"/>
      <c r="G2095" s="159"/>
      <c r="H2095" s="161" t="s">
        <v>19752</v>
      </c>
      <c r="I2095" s="161"/>
    </row>
    <row r="2096" ht="15.0" customHeight="1">
      <c r="A2096" s="101" t="s">
        <v>3682</v>
      </c>
      <c r="B2096" s="96" t="str">
        <f>VLOOKUP(A2096,company_data!$A$2:$H$2051,8,FALSE)</f>
        <v>https://www.contrastsecurity.com/</v>
      </c>
      <c r="C2096" s="158" t="s">
        <v>19753</v>
      </c>
      <c r="D2096" s="158" t="s">
        <v>8</v>
      </c>
      <c r="E2096" s="158" t="s">
        <v>19145</v>
      </c>
      <c r="F2096" s="101"/>
      <c r="G2096" s="159"/>
      <c r="H2096" s="161" t="s">
        <v>19754</v>
      </c>
      <c r="I2096" s="161"/>
    </row>
    <row r="2097" ht="15.0" customHeight="1">
      <c r="A2097" s="101" t="s">
        <v>3682</v>
      </c>
      <c r="B2097" s="96" t="str">
        <f>VLOOKUP(A2097,company_data!$A$2:$H$2051,8,FALSE)</f>
        <v>https://www.contrastsecurity.com/</v>
      </c>
      <c r="C2097" s="158" t="s">
        <v>19755</v>
      </c>
      <c r="D2097" s="158" t="s">
        <v>8</v>
      </c>
      <c r="E2097" s="158" t="s">
        <v>16898</v>
      </c>
      <c r="F2097" s="158"/>
      <c r="G2097" s="159"/>
      <c r="H2097" s="161"/>
      <c r="I2097" s="161"/>
    </row>
    <row r="2098" ht="15.0" customHeight="1">
      <c r="A2098" s="101" t="s">
        <v>3691</v>
      </c>
      <c r="B2098" s="96" t="str">
        <f>VLOOKUP(A2098,company_data!$A$2:$H$2051,8,FALSE)</f>
        <v>https://www.controlcase.com/</v>
      </c>
      <c r="C2098" s="157" t="s">
        <v>15850</v>
      </c>
      <c r="D2098" s="158" t="s">
        <v>5</v>
      </c>
      <c r="E2098" s="158" t="s">
        <v>15850</v>
      </c>
      <c r="F2098" s="101"/>
      <c r="G2098" s="159"/>
      <c r="H2098" s="161" t="s">
        <v>19756</v>
      </c>
      <c r="I2098" s="161"/>
    </row>
    <row r="2099" ht="15.0" customHeight="1">
      <c r="A2099" s="101" t="s">
        <v>3691</v>
      </c>
      <c r="B2099" s="96" t="str">
        <f>VLOOKUP(A2099,company_data!$A$2:$H$2051,8,FALSE)</f>
        <v>https://www.controlcase.com/</v>
      </c>
      <c r="C2099" s="157" t="s">
        <v>19757</v>
      </c>
      <c r="D2099" s="158" t="s">
        <v>8</v>
      </c>
      <c r="E2099" s="158" t="s">
        <v>11</v>
      </c>
      <c r="F2099" s="101"/>
      <c r="G2099" s="159"/>
      <c r="H2099" s="161" t="s">
        <v>19758</v>
      </c>
      <c r="I2099" s="161"/>
    </row>
    <row r="2100" ht="15.0" customHeight="1">
      <c r="A2100" s="101" t="s">
        <v>3691</v>
      </c>
      <c r="B2100" s="96" t="str">
        <f>VLOOKUP(A2100,company_data!$A$2:$H$2051,8,FALSE)</f>
        <v>https://www.controlcase.com/</v>
      </c>
      <c r="C2100" s="157" t="s">
        <v>19759</v>
      </c>
      <c r="D2100" s="158" t="s">
        <v>8</v>
      </c>
      <c r="E2100" s="157"/>
      <c r="F2100" s="101"/>
      <c r="G2100" s="159"/>
      <c r="H2100" s="161" t="s">
        <v>19760</v>
      </c>
      <c r="I2100" s="161"/>
    </row>
    <row r="2101" ht="15.0" customHeight="1">
      <c r="A2101" s="101" t="s">
        <v>3691</v>
      </c>
      <c r="B2101" s="96" t="str">
        <f>VLOOKUP(A2101,company_data!$A$2:$H$2051,8,FALSE)</f>
        <v>https://www.controlcase.com/</v>
      </c>
      <c r="C2101" s="157" t="s">
        <v>19761</v>
      </c>
      <c r="D2101" s="158" t="s">
        <v>39</v>
      </c>
      <c r="E2101" s="157"/>
      <c r="F2101" s="101"/>
      <c r="G2101" s="159"/>
      <c r="H2101" s="161" t="s">
        <v>19762</v>
      </c>
      <c r="I2101" s="161"/>
    </row>
    <row r="2102" ht="15.0" customHeight="1">
      <c r="A2102" s="101" t="s">
        <v>3691</v>
      </c>
      <c r="B2102" s="96" t="str">
        <f>VLOOKUP(A2102,company_data!$A$2:$H$2051,8,FALSE)</f>
        <v>https://www.controlcase.com/</v>
      </c>
      <c r="C2102" s="157" t="s">
        <v>19763</v>
      </c>
      <c r="D2102" s="158" t="s">
        <v>5</v>
      </c>
      <c r="E2102" s="157"/>
      <c r="F2102" s="101"/>
      <c r="G2102" s="159"/>
      <c r="H2102" s="161" t="s">
        <v>19764</v>
      </c>
      <c r="I2102" s="161"/>
    </row>
    <row r="2103" ht="15.0" customHeight="1">
      <c r="A2103" s="101" t="s">
        <v>3691</v>
      </c>
      <c r="B2103" s="96" t="str">
        <f>VLOOKUP(A2103,company_data!$A$2:$H$2051,8,FALSE)</f>
        <v>https://www.controlcase.com/</v>
      </c>
      <c r="C2103" s="157" t="s">
        <v>19765</v>
      </c>
      <c r="D2103" s="158" t="s">
        <v>5</v>
      </c>
      <c r="E2103" s="157"/>
      <c r="F2103" s="101"/>
      <c r="G2103" s="159"/>
      <c r="H2103" s="161" t="s">
        <v>19766</v>
      </c>
      <c r="I2103" s="161"/>
    </row>
    <row r="2104" ht="15.0" customHeight="1">
      <c r="A2104" s="101" t="s">
        <v>3691</v>
      </c>
      <c r="B2104" s="96" t="str">
        <f>VLOOKUP(A2104,company_data!$A$2:$H$2051,8,FALSE)</f>
        <v>https://www.controlcase.com/</v>
      </c>
      <c r="C2104" s="157" t="s">
        <v>19767</v>
      </c>
      <c r="D2104" s="158" t="s">
        <v>23</v>
      </c>
      <c r="E2104" s="157"/>
      <c r="F2104" s="101"/>
      <c r="G2104" s="159"/>
      <c r="H2104" s="161" t="s">
        <v>19768</v>
      </c>
      <c r="I2104" s="161"/>
    </row>
    <row r="2105" ht="15.0" customHeight="1">
      <c r="A2105" s="101" t="s">
        <v>3691</v>
      </c>
      <c r="B2105" s="96" t="str">
        <f>VLOOKUP(A2105,company_data!$A$2:$H$2051,8,FALSE)</f>
        <v>https://www.controlcase.com/</v>
      </c>
      <c r="C2105" s="157" t="s">
        <v>19769</v>
      </c>
      <c r="D2105" s="158" t="s">
        <v>22</v>
      </c>
      <c r="E2105" s="157"/>
      <c r="F2105" s="101"/>
      <c r="G2105" s="159"/>
      <c r="H2105" s="161" t="s">
        <v>19770</v>
      </c>
      <c r="I2105" s="161"/>
    </row>
    <row r="2106" ht="15.0" customHeight="1">
      <c r="A2106" s="101" t="s">
        <v>3691</v>
      </c>
      <c r="B2106" s="96" t="str">
        <f>VLOOKUP(A2106,company_data!$A$2:$H$2051,8,FALSE)</f>
        <v>https://www.controlcase.com/</v>
      </c>
      <c r="C2106" s="157" t="s">
        <v>19771</v>
      </c>
      <c r="D2106" s="158" t="s">
        <v>22</v>
      </c>
      <c r="E2106" s="157"/>
      <c r="F2106" s="101"/>
      <c r="G2106" s="159"/>
      <c r="H2106" s="161" t="s">
        <v>19772</v>
      </c>
      <c r="I2106" s="161"/>
    </row>
    <row r="2107" ht="15.0" customHeight="1">
      <c r="A2107" s="101" t="s">
        <v>3711</v>
      </c>
      <c r="B2107" s="96" t="str">
        <f>VLOOKUP(A2107,company_data!$A$2:$H$2051,8,FALSE)</f>
        <v>https://www.convergeone.com/</v>
      </c>
      <c r="C2107" s="157" t="s">
        <v>19773</v>
      </c>
      <c r="D2107" s="158" t="s">
        <v>5</v>
      </c>
      <c r="E2107" s="158" t="s">
        <v>15883</v>
      </c>
      <c r="F2107" s="101"/>
      <c r="G2107" s="159"/>
      <c r="H2107" s="161" t="s">
        <v>19774</v>
      </c>
      <c r="I2107" s="161"/>
    </row>
    <row r="2108" ht="15.0" customHeight="1">
      <c r="A2108" s="101" t="s">
        <v>3721</v>
      </c>
      <c r="B2108" s="96" t="str">
        <f>VLOOKUP(A2108,company_data!$A$2:$H$2051,8,FALSE)</f>
        <v>https://www.coraxcyber.co/</v>
      </c>
      <c r="C2108" s="157" t="s">
        <v>19775</v>
      </c>
      <c r="D2108" s="158" t="s">
        <v>12</v>
      </c>
      <c r="E2108" s="158" t="s">
        <v>14011</v>
      </c>
      <c r="F2108" s="97" t="s">
        <v>15857</v>
      </c>
      <c r="G2108" s="159"/>
      <c r="H2108" s="161" t="s">
        <v>19776</v>
      </c>
      <c r="I2108" s="161"/>
    </row>
    <row r="2109" ht="15.0" customHeight="1">
      <c r="A2109" s="101" t="s">
        <v>3728</v>
      </c>
      <c r="B2109" s="96" t="str">
        <f>VLOOKUP(A2109,company_data!$A$2:$H$2051,8,FALSE)</f>
        <v>https://www.cord3inc.com/</v>
      </c>
      <c r="C2109" s="157" t="s">
        <v>19777</v>
      </c>
      <c r="D2109" s="158" t="s">
        <v>12</v>
      </c>
      <c r="E2109" s="158" t="s">
        <v>19778</v>
      </c>
      <c r="F2109" s="101"/>
      <c r="G2109" s="159"/>
      <c r="H2109" s="161" t="s">
        <v>19779</v>
      </c>
      <c r="I2109" s="161"/>
    </row>
    <row r="2110" ht="15.0" customHeight="1">
      <c r="A2110" s="101" t="s">
        <v>3728</v>
      </c>
      <c r="B2110" s="96" t="str">
        <f>VLOOKUP(A2110,company_data!$A$2:$H$2051,8,FALSE)</f>
        <v>https://www.cord3inc.com/</v>
      </c>
      <c r="C2110" s="157" t="s">
        <v>19780</v>
      </c>
      <c r="D2110" s="158" t="s">
        <v>13</v>
      </c>
      <c r="E2110" s="158" t="s">
        <v>15</v>
      </c>
      <c r="F2110" s="101"/>
      <c r="G2110" s="159"/>
      <c r="H2110" s="161" t="s">
        <v>19781</v>
      </c>
      <c r="I2110" s="161"/>
    </row>
    <row r="2111" ht="15.0" customHeight="1">
      <c r="A2111" s="101" t="s">
        <v>3728</v>
      </c>
      <c r="B2111" s="96" t="str">
        <f>VLOOKUP(A2111,company_data!$A$2:$H$2051,8,FALSE)</f>
        <v>https://www.cord3inc.com/</v>
      </c>
      <c r="C2111" s="157" t="s">
        <v>19782</v>
      </c>
      <c r="D2111" s="158" t="s">
        <v>19</v>
      </c>
      <c r="E2111" s="158" t="s">
        <v>13</v>
      </c>
      <c r="F2111" s="97" t="s">
        <v>18506</v>
      </c>
      <c r="G2111" s="159"/>
      <c r="H2111" s="161" t="s">
        <v>19783</v>
      </c>
      <c r="I2111" s="161"/>
    </row>
    <row r="2112" ht="15.0" customHeight="1">
      <c r="A2112" s="101" t="s">
        <v>3745</v>
      </c>
      <c r="B2112" s="96" t="str">
        <f>VLOOKUP(A2112,company_data!$A$2:$H$2051,8,FALSE)</f>
        <v>https://www.coresecurity.com/</v>
      </c>
      <c r="C2112" s="157" t="s">
        <v>19784</v>
      </c>
      <c r="D2112" s="158" t="s">
        <v>5</v>
      </c>
      <c r="E2112" s="158" t="s">
        <v>19785</v>
      </c>
      <c r="F2112" s="101"/>
      <c r="G2112" s="159"/>
      <c r="H2112" s="161" t="s">
        <v>19786</v>
      </c>
      <c r="I2112" s="161"/>
    </row>
    <row r="2113" ht="15.0" customHeight="1">
      <c r="A2113" s="101" t="s">
        <v>3745</v>
      </c>
      <c r="B2113" s="96" t="str">
        <f>VLOOKUP(A2113,company_data!$A$2:$H$2051,8,FALSE)</f>
        <v>https://www.coresecurity.com/</v>
      </c>
      <c r="C2113" s="157" t="s">
        <v>19787</v>
      </c>
      <c r="D2113" s="158" t="s">
        <v>5</v>
      </c>
      <c r="E2113" s="158" t="s">
        <v>17072</v>
      </c>
      <c r="F2113" s="101"/>
      <c r="G2113" s="159"/>
      <c r="H2113" s="161" t="s">
        <v>19788</v>
      </c>
      <c r="I2113" s="161"/>
    </row>
    <row r="2114" ht="15.0" customHeight="1">
      <c r="A2114" s="101" t="s">
        <v>3745</v>
      </c>
      <c r="B2114" s="96" t="str">
        <f>VLOOKUP(A2114,company_data!$A$2:$H$2051,8,FALSE)</f>
        <v>https://www.coresecurity.com/</v>
      </c>
      <c r="C2114" s="157" t="s">
        <v>19789</v>
      </c>
      <c r="D2114" s="157" t="s">
        <v>9</v>
      </c>
      <c r="E2114" s="157" t="s">
        <v>16110</v>
      </c>
      <c r="F2114" s="101" t="s">
        <v>16111</v>
      </c>
      <c r="G2114" s="159"/>
      <c r="H2114" s="161" t="s">
        <v>19790</v>
      </c>
      <c r="I2114" s="161"/>
    </row>
    <row r="2115" ht="15.0" customHeight="1">
      <c r="A2115" s="101" t="s">
        <v>3745</v>
      </c>
      <c r="B2115" s="96" t="str">
        <f>VLOOKUP(A2115,company_data!$A$2:$H$2051,8,FALSE)</f>
        <v>https://www.coresecurity.com/</v>
      </c>
      <c r="C2115" s="157" t="s">
        <v>19791</v>
      </c>
      <c r="D2115" s="157" t="s">
        <v>5</v>
      </c>
      <c r="E2115" s="158" t="s">
        <v>19792</v>
      </c>
      <c r="F2115" s="101"/>
      <c r="G2115" s="159"/>
      <c r="H2115" s="161" t="s">
        <v>19793</v>
      </c>
      <c r="I2115" s="161"/>
    </row>
    <row r="2116" ht="15.0" customHeight="1">
      <c r="A2116" s="101" t="s">
        <v>3745</v>
      </c>
      <c r="B2116" s="96" t="str">
        <f>VLOOKUP(A2116,company_data!$A$2:$H$2051,8,FALSE)</f>
        <v>https://www.coresecurity.com/</v>
      </c>
      <c r="C2116" s="157" t="s">
        <v>19794</v>
      </c>
      <c r="D2116" s="158" t="s">
        <v>5</v>
      </c>
      <c r="E2116" s="158" t="s">
        <v>16856</v>
      </c>
      <c r="F2116" s="101"/>
      <c r="G2116" s="159"/>
      <c r="H2116" s="161" t="s">
        <v>19795</v>
      </c>
      <c r="I2116" s="161"/>
    </row>
    <row r="2117" ht="15.0" customHeight="1">
      <c r="A2117" s="101" t="s">
        <v>3745</v>
      </c>
      <c r="B2117" s="96" t="str">
        <f>VLOOKUP(A2117,company_data!$A$2:$H$2051,8,FALSE)</f>
        <v>https://www.coresecurity.com/</v>
      </c>
      <c r="C2117" s="157" t="s">
        <v>19796</v>
      </c>
      <c r="D2117" s="158" t="s">
        <v>5</v>
      </c>
      <c r="E2117" s="158" t="s">
        <v>17597</v>
      </c>
      <c r="F2117" s="101"/>
      <c r="G2117" s="159"/>
      <c r="H2117" s="161" t="s">
        <v>19797</v>
      </c>
      <c r="I2117" s="161"/>
    </row>
    <row r="2118" ht="15.0" customHeight="1">
      <c r="A2118" s="101" t="s">
        <v>3745</v>
      </c>
      <c r="B2118" s="96" t="str">
        <f>VLOOKUP(A2118,company_data!$A$2:$H$2051,8,FALSE)</f>
        <v>https://www.coresecurity.com/</v>
      </c>
      <c r="C2118" s="157" t="s">
        <v>19798</v>
      </c>
      <c r="D2118" s="158" t="s">
        <v>5</v>
      </c>
      <c r="E2118" s="158" t="s">
        <v>19799</v>
      </c>
      <c r="F2118" s="101"/>
      <c r="G2118" s="159"/>
      <c r="H2118" s="161" t="s">
        <v>19800</v>
      </c>
      <c r="I2118" s="161"/>
    </row>
    <row r="2119" ht="15.0" customHeight="1">
      <c r="A2119" s="101" t="s">
        <v>3753</v>
      </c>
      <c r="B2119" s="96" t="str">
        <f>VLOOKUP(A2119,company_data!$A$2:$H$2051,8,FALSE)</f>
        <v>https://corelight.com/</v>
      </c>
      <c r="C2119" s="157" t="s">
        <v>19801</v>
      </c>
      <c r="D2119" s="158" t="s">
        <v>10</v>
      </c>
      <c r="E2119" s="158" t="s">
        <v>19802</v>
      </c>
      <c r="F2119" s="101"/>
      <c r="G2119" s="159"/>
      <c r="H2119" s="161" t="s">
        <v>19803</v>
      </c>
      <c r="I2119" s="161"/>
    </row>
    <row r="2120" ht="15.0" customHeight="1">
      <c r="A2120" s="101" t="s">
        <v>3753</v>
      </c>
      <c r="B2120" s="96" t="str">
        <f>VLOOKUP(A2120,company_data!$A$2:$H$2051,8,FALSE)</f>
        <v>https://corelight.com/</v>
      </c>
      <c r="C2120" s="157" t="s">
        <v>19804</v>
      </c>
      <c r="D2120" s="158" t="s">
        <v>10</v>
      </c>
      <c r="E2120" s="157"/>
      <c r="F2120" s="101"/>
      <c r="G2120" s="159"/>
      <c r="H2120" s="161" t="s">
        <v>19805</v>
      </c>
      <c r="I2120" s="161"/>
    </row>
    <row r="2121" ht="15.0" customHeight="1">
      <c r="A2121" s="101" t="s">
        <v>4234</v>
      </c>
      <c r="B2121" s="96" t="str">
        <f>VLOOKUP(A2121,company_data!$A$2:$H$2051,8,FALSE)</f>
        <v>https://www.corero.com/</v>
      </c>
      <c r="C2121" s="157" t="s">
        <v>19806</v>
      </c>
      <c r="D2121" s="158" t="s">
        <v>28</v>
      </c>
      <c r="E2121" s="158" t="s">
        <v>19807</v>
      </c>
      <c r="F2121" s="97" t="s">
        <v>19808</v>
      </c>
      <c r="G2121" s="159"/>
      <c r="H2121" s="161" t="s">
        <v>19809</v>
      </c>
      <c r="I2121" s="161"/>
    </row>
    <row r="2122" ht="15.0" customHeight="1">
      <c r="A2122" s="101" t="s">
        <v>4234</v>
      </c>
      <c r="B2122" s="96" t="str">
        <f>VLOOKUP(A2122,company_data!$A$2:$H$2051,8,FALSE)</f>
        <v>https://www.corero.com/</v>
      </c>
      <c r="C2122" s="157" t="s">
        <v>19810</v>
      </c>
      <c r="D2122" s="158" t="s">
        <v>28</v>
      </c>
      <c r="E2122" s="157"/>
      <c r="F2122" s="101"/>
      <c r="G2122" s="159"/>
      <c r="H2122" s="161" t="s">
        <v>19811</v>
      </c>
      <c r="I2122" s="161"/>
    </row>
    <row r="2123" ht="15.0" customHeight="1">
      <c r="A2123" s="101" t="s">
        <v>3763</v>
      </c>
      <c r="B2123" s="96" t="str">
        <f>VLOOKUP(A2123,company_data!$A$2:$H$2051,8,FALSE)</f>
        <v>https://www.coro.net/</v>
      </c>
      <c r="C2123" s="157" t="s">
        <v>19812</v>
      </c>
      <c r="D2123" s="158" t="s">
        <v>8</v>
      </c>
      <c r="E2123" s="158" t="s">
        <v>18171</v>
      </c>
      <c r="F2123" s="101"/>
      <c r="G2123" s="159"/>
      <c r="H2123" s="161" t="s">
        <v>19813</v>
      </c>
      <c r="I2123" s="161"/>
    </row>
    <row r="2124" ht="15.0" customHeight="1">
      <c r="A2124" s="101" t="s">
        <v>3763</v>
      </c>
      <c r="B2124" s="96" t="str">
        <f>VLOOKUP(A2124,company_data!$A$2:$H$2051,8,FALSE)</f>
        <v>https://www.coro.net/</v>
      </c>
      <c r="C2124" s="157" t="s">
        <v>19814</v>
      </c>
      <c r="D2124" s="158" t="s">
        <v>12</v>
      </c>
      <c r="E2124" s="158" t="s">
        <v>18171</v>
      </c>
      <c r="F2124" s="101"/>
      <c r="G2124" s="159"/>
      <c r="H2124" s="161" t="s">
        <v>19815</v>
      </c>
      <c r="I2124" s="161"/>
    </row>
    <row r="2125" ht="15.0" customHeight="1">
      <c r="A2125" s="101" t="s">
        <v>3763</v>
      </c>
      <c r="B2125" s="96" t="str">
        <f>VLOOKUP(A2125,company_data!$A$2:$H$2051,8,FALSE)</f>
        <v>https://www.coro.net/</v>
      </c>
      <c r="C2125" s="157" t="s">
        <v>19816</v>
      </c>
      <c r="D2125" s="158" t="s">
        <v>19</v>
      </c>
      <c r="E2125" s="158" t="s">
        <v>18171</v>
      </c>
      <c r="F2125" s="101"/>
      <c r="G2125" s="159"/>
      <c r="H2125" s="161" t="s">
        <v>19817</v>
      </c>
      <c r="I2125" s="161"/>
    </row>
    <row r="2126" ht="15.0" customHeight="1">
      <c r="A2126" s="101" t="s">
        <v>3763</v>
      </c>
      <c r="B2126" s="96" t="str">
        <f>VLOOKUP(A2126,company_data!$A$2:$H$2051,8,FALSE)</f>
        <v>https://www.coro.net/</v>
      </c>
      <c r="C2126" s="157" t="s">
        <v>19818</v>
      </c>
      <c r="D2126" s="158" t="s">
        <v>9</v>
      </c>
      <c r="E2126" s="158" t="s">
        <v>16404</v>
      </c>
      <c r="F2126" s="101"/>
      <c r="G2126" s="159"/>
      <c r="H2126" s="161" t="s">
        <v>19819</v>
      </c>
      <c r="I2126" s="161"/>
    </row>
    <row r="2127" ht="15.0" customHeight="1">
      <c r="A2127" s="101" t="s">
        <v>3772</v>
      </c>
      <c r="B2127" s="105" t="s">
        <v>19820</v>
      </c>
      <c r="C2127" s="157" t="s">
        <v>19821</v>
      </c>
      <c r="D2127" s="158" t="s">
        <v>51</v>
      </c>
      <c r="E2127" s="157"/>
      <c r="F2127" s="101"/>
      <c r="G2127" s="159"/>
      <c r="H2127" s="161" t="s">
        <v>19822</v>
      </c>
      <c r="I2127" s="161"/>
    </row>
    <row r="2128" ht="15.0" customHeight="1">
      <c r="A2128" s="101" t="s">
        <v>3772</v>
      </c>
      <c r="B2128" s="105" t="s">
        <v>19820</v>
      </c>
      <c r="C2128" s="157" t="s">
        <v>19823</v>
      </c>
      <c r="D2128" s="158" t="s">
        <v>23</v>
      </c>
      <c r="E2128" s="157"/>
      <c r="F2128" s="101"/>
      <c r="G2128" s="159"/>
      <c r="H2128" s="161" t="s">
        <v>19824</v>
      </c>
      <c r="I2128" s="161"/>
    </row>
    <row r="2129" ht="15.0" customHeight="1">
      <c r="A2129" s="101" t="s">
        <v>4563</v>
      </c>
      <c r="B2129" s="96" t="s">
        <v>4566</v>
      </c>
      <c r="C2129" s="158" t="s">
        <v>19825</v>
      </c>
      <c r="D2129" s="158" t="s">
        <v>17</v>
      </c>
      <c r="E2129" s="158" t="s">
        <v>19826</v>
      </c>
      <c r="F2129" s="101"/>
      <c r="G2129" s="159"/>
      <c r="H2129" s="161"/>
      <c r="I2129" s="161"/>
    </row>
    <row r="2130" ht="15.0" customHeight="1">
      <c r="A2130" s="101" t="s">
        <v>3790</v>
      </c>
      <c r="B2130" s="105" t="s">
        <v>19827</v>
      </c>
      <c r="C2130" s="157" t="s">
        <v>17764</v>
      </c>
      <c r="D2130" s="158" t="s">
        <v>5</v>
      </c>
      <c r="E2130" s="157" t="s">
        <v>17764</v>
      </c>
      <c r="F2130" s="101"/>
      <c r="G2130" s="159"/>
      <c r="H2130" s="161" t="s">
        <v>19828</v>
      </c>
      <c r="I2130" s="161"/>
    </row>
    <row r="2131" ht="15.0" customHeight="1">
      <c r="A2131" s="101" t="s">
        <v>3790</v>
      </c>
      <c r="B2131" s="105" t="s">
        <v>19827</v>
      </c>
      <c r="C2131" s="157" t="s">
        <v>19829</v>
      </c>
      <c r="D2131" s="158" t="s">
        <v>51</v>
      </c>
      <c r="E2131" s="158" t="s">
        <v>19263</v>
      </c>
      <c r="F2131" s="97" t="s">
        <v>15</v>
      </c>
      <c r="G2131" s="159"/>
      <c r="H2131" s="161" t="s">
        <v>19830</v>
      </c>
      <c r="I2131" s="161"/>
    </row>
    <row r="2132" ht="15.0" customHeight="1">
      <c r="A2132" s="101" t="s">
        <v>3790</v>
      </c>
      <c r="B2132" s="105" t="s">
        <v>19827</v>
      </c>
      <c r="C2132" s="157" t="s">
        <v>19831</v>
      </c>
      <c r="D2132" s="158" t="s">
        <v>7</v>
      </c>
      <c r="E2132" s="158" t="s">
        <v>16341</v>
      </c>
      <c r="F2132" s="101"/>
      <c r="G2132" s="159"/>
      <c r="H2132" s="161" t="s">
        <v>19832</v>
      </c>
      <c r="I2132" s="161"/>
    </row>
    <row r="2133" ht="15.0" customHeight="1">
      <c r="A2133" s="101" t="s">
        <v>3790</v>
      </c>
      <c r="B2133" s="105" t="s">
        <v>19827</v>
      </c>
      <c r="C2133" s="157" t="s">
        <v>16160</v>
      </c>
      <c r="D2133" s="157" t="s">
        <v>7</v>
      </c>
      <c r="E2133" s="157" t="s">
        <v>16391</v>
      </c>
      <c r="F2133" s="101"/>
      <c r="G2133" s="159"/>
      <c r="H2133" s="161" t="s">
        <v>19833</v>
      </c>
      <c r="I2133" s="161"/>
    </row>
    <row r="2134" ht="15.0" customHeight="1">
      <c r="A2134" s="101" t="s">
        <v>3800</v>
      </c>
      <c r="B2134" s="96" t="str">
        <f>VLOOKUP(A2134,company_data!$A$2:$H$2051,8,FALSE)</f>
        <v>https://www.endpointprotector.com/</v>
      </c>
      <c r="C2134" s="157" t="s">
        <v>19834</v>
      </c>
      <c r="D2134" s="158" t="s">
        <v>5</v>
      </c>
      <c r="E2134" s="158" t="s">
        <v>19835</v>
      </c>
      <c r="F2134" s="101"/>
      <c r="G2134" s="159"/>
      <c r="H2134" s="161" t="s">
        <v>19836</v>
      </c>
      <c r="I2134" s="161"/>
    </row>
    <row r="2135" ht="15.0" customHeight="1">
      <c r="A2135" s="101" t="s">
        <v>3800</v>
      </c>
      <c r="B2135" s="96" t="str">
        <f>VLOOKUP(A2135,company_data!$A$2:$H$2051,8,FALSE)</f>
        <v>https://www.endpointprotector.com/</v>
      </c>
      <c r="C2135" s="157" t="s">
        <v>17078</v>
      </c>
      <c r="D2135" s="158" t="s">
        <v>5</v>
      </c>
      <c r="E2135" s="157"/>
      <c r="F2135" s="101"/>
      <c r="G2135" s="159"/>
      <c r="H2135" s="161" t="s">
        <v>19837</v>
      </c>
      <c r="I2135" s="161"/>
    </row>
    <row r="2136" ht="15.0" customHeight="1">
      <c r="A2136" s="101" t="s">
        <v>3800</v>
      </c>
      <c r="B2136" s="96" t="str">
        <f>VLOOKUP(A2136,company_data!$A$2:$H$2051,8,FALSE)</f>
        <v>https://www.endpointprotector.com/</v>
      </c>
      <c r="C2136" s="157" t="s">
        <v>19838</v>
      </c>
      <c r="D2136" s="158" t="s">
        <v>12</v>
      </c>
      <c r="E2136" s="157"/>
      <c r="F2136" s="101"/>
      <c r="G2136" s="159"/>
      <c r="H2136" s="161" t="s">
        <v>19839</v>
      </c>
      <c r="I2136" s="161"/>
    </row>
    <row r="2137" ht="15.0" customHeight="1">
      <c r="A2137" s="101" t="s">
        <v>3800</v>
      </c>
      <c r="B2137" s="96" t="str">
        <f>VLOOKUP(A2137,company_data!$A$2:$H$2051,8,FALSE)</f>
        <v>https://www.endpointprotector.com/</v>
      </c>
      <c r="C2137" s="157" t="s">
        <v>19840</v>
      </c>
      <c r="D2137" s="158" t="s">
        <v>12</v>
      </c>
      <c r="E2137" s="157"/>
      <c r="F2137" s="101"/>
      <c r="G2137" s="159"/>
      <c r="H2137" s="161" t="s">
        <v>19841</v>
      </c>
      <c r="I2137" s="161"/>
    </row>
    <row r="2138" ht="15.0" customHeight="1">
      <c r="A2138" s="101" t="s">
        <v>3800</v>
      </c>
      <c r="B2138" s="96" t="str">
        <f>VLOOKUP(A2138,company_data!$A$2:$H$2051,8,FALSE)</f>
        <v>https://www.endpointprotector.com/</v>
      </c>
      <c r="C2138" s="157" t="s">
        <v>19842</v>
      </c>
      <c r="D2138" s="158" t="s">
        <v>13</v>
      </c>
      <c r="E2138" s="157"/>
      <c r="F2138" s="101"/>
      <c r="G2138" s="159"/>
      <c r="H2138" s="161" t="s">
        <v>19843</v>
      </c>
      <c r="I2138" s="161"/>
    </row>
    <row r="2139" ht="15.0" customHeight="1">
      <c r="A2139" s="101" t="s">
        <v>3800</v>
      </c>
      <c r="B2139" s="96" t="str">
        <f>VLOOKUP(A2139,company_data!$A$2:$H$2051,8,FALSE)</f>
        <v>https://www.endpointprotector.com/</v>
      </c>
      <c r="C2139" s="157" t="s">
        <v>19844</v>
      </c>
      <c r="D2139" s="158" t="s">
        <v>13</v>
      </c>
      <c r="E2139" s="157"/>
      <c r="F2139" s="101"/>
      <c r="G2139" s="159"/>
      <c r="H2139" s="161" t="s">
        <v>19845</v>
      </c>
      <c r="I2139" s="161"/>
    </row>
    <row r="2140" ht="15.0" customHeight="1">
      <c r="A2140" s="101" t="s">
        <v>10571</v>
      </c>
      <c r="B2140" s="96" t="str">
        <f>VLOOKUP(A2140,company_data!$A$2:$H$2051,8,FALSE)</f>
        <v>https://www.picussecurity.com/</v>
      </c>
      <c r="C2140" s="157" t="s">
        <v>19846</v>
      </c>
      <c r="D2140" s="158" t="s">
        <v>17</v>
      </c>
      <c r="E2140" s="158" t="s">
        <v>44</v>
      </c>
      <c r="F2140" s="101"/>
      <c r="G2140" s="159"/>
      <c r="H2140" s="161" t="s">
        <v>19847</v>
      </c>
      <c r="I2140" s="161"/>
    </row>
    <row r="2141" ht="15.0" customHeight="1">
      <c r="A2141" s="101" t="s">
        <v>10571</v>
      </c>
      <c r="B2141" s="96" t="str">
        <f>VLOOKUP(A2141,company_data!$A$2:$H$2051,8,FALSE)</f>
        <v>https://www.picussecurity.com/</v>
      </c>
      <c r="C2141" s="157" t="s">
        <v>19848</v>
      </c>
      <c r="D2141" s="158" t="s">
        <v>17</v>
      </c>
      <c r="E2141" s="158" t="s">
        <v>44</v>
      </c>
      <c r="F2141" s="101"/>
      <c r="G2141" s="159"/>
      <c r="H2141" s="161" t="s">
        <v>19849</v>
      </c>
      <c r="I2141" s="161"/>
    </row>
    <row r="2142" ht="15.0" customHeight="1">
      <c r="A2142" s="101" t="s">
        <v>3810</v>
      </c>
      <c r="B2142" s="96" t="str">
        <f>VLOOKUP(A2142,company_data!$A$2:$H$2051,8,FALSE)</f>
        <v>https://www.countercraftsec.com/</v>
      </c>
      <c r="C2142" s="157" t="s">
        <v>19850</v>
      </c>
      <c r="D2142" s="158" t="s">
        <v>45</v>
      </c>
      <c r="E2142" s="157"/>
      <c r="F2142" s="101"/>
      <c r="G2142" s="159"/>
      <c r="H2142" s="161" t="s">
        <v>19851</v>
      </c>
      <c r="I2142" s="161"/>
    </row>
    <row r="2143" ht="15.0" customHeight="1">
      <c r="A2143" s="101" t="s">
        <v>3810</v>
      </c>
      <c r="B2143" s="96" t="str">
        <f>VLOOKUP(A2143,company_data!$A$2:$H$2051,8,FALSE)</f>
        <v>https://www.countercraftsec.com/</v>
      </c>
      <c r="C2143" s="157" t="s">
        <v>19852</v>
      </c>
      <c r="D2143" s="158" t="s">
        <v>17</v>
      </c>
      <c r="E2143" s="158" t="s">
        <v>19853</v>
      </c>
      <c r="F2143" s="101"/>
      <c r="G2143" s="159"/>
      <c r="H2143" s="161" t="s">
        <v>19854</v>
      </c>
      <c r="I2143" s="161"/>
    </row>
    <row r="2144" ht="15.0" customHeight="1">
      <c r="A2144" s="185" t="s">
        <v>11231</v>
      </c>
      <c r="B2144" s="186" t="str">
        <f>VLOOKUP(A2144,company_data!$A$2:$H$2051,8,FALSE)</f>
        <v>https://rayzone.com/</v>
      </c>
      <c r="C2144" s="187" t="s">
        <v>19855</v>
      </c>
      <c r="D2144" s="158" t="s">
        <v>17</v>
      </c>
      <c r="E2144" s="188" t="s">
        <v>19856</v>
      </c>
      <c r="F2144" s="185"/>
      <c r="G2144" s="159"/>
      <c r="H2144" s="189" t="s">
        <v>19857</v>
      </c>
      <c r="I2144" s="189"/>
    </row>
    <row r="2145" ht="15.0" customHeight="1">
      <c r="A2145" s="101" t="s">
        <v>3831</v>
      </c>
      <c r="B2145" s="96" t="str">
        <f>VLOOKUP(A2145,company_data!$A$2:$H$2051,8,FALSE)</f>
        <v>https://www.counterflow.ai/</v>
      </c>
      <c r="C2145" s="157" t="s">
        <v>19858</v>
      </c>
      <c r="D2145" s="158" t="s">
        <v>31</v>
      </c>
      <c r="E2145" s="157"/>
      <c r="F2145" s="101"/>
      <c r="G2145" s="159"/>
      <c r="H2145" s="161" t="s">
        <v>19859</v>
      </c>
      <c r="I2145" s="161"/>
    </row>
    <row r="2146" ht="15.0" customHeight="1">
      <c r="A2146" s="101" t="s">
        <v>3831</v>
      </c>
      <c r="B2146" s="96" t="str">
        <f>VLOOKUP(A2146,company_data!$A$2:$H$2051,8,FALSE)</f>
        <v>https://www.counterflow.ai/</v>
      </c>
      <c r="C2146" s="157" t="s">
        <v>19860</v>
      </c>
      <c r="D2146" s="158" t="s">
        <v>31</v>
      </c>
      <c r="E2146" s="157"/>
      <c r="F2146" s="101"/>
      <c r="G2146" s="159"/>
      <c r="H2146" s="161" t="s">
        <v>19861</v>
      </c>
      <c r="I2146" s="161"/>
    </row>
    <row r="2147" ht="15.0" customHeight="1">
      <c r="A2147" s="101" t="s">
        <v>3840</v>
      </c>
      <c r="B2147" s="96" t="str">
        <f>VLOOKUP(A2147,company_data!$A$2:$H$2051,8,FALSE)</f>
        <v>https://www.counterhack.com/</v>
      </c>
      <c r="C2147" s="157" t="s">
        <v>15850</v>
      </c>
      <c r="D2147" s="158" t="s">
        <v>5</v>
      </c>
      <c r="E2147" s="157" t="s">
        <v>15850</v>
      </c>
      <c r="F2147" s="101"/>
      <c r="G2147" s="159"/>
      <c r="H2147" s="161" t="s">
        <v>19862</v>
      </c>
      <c r="I2147" s="161"/>
    </row>
    <row r="2148" ht="15.0" customHeight="1">
      <c r="A2148" s="101" t="s">
        <v>3840</v>
      </c>
      <c r="B2148" s="96" t="str">
        <f>VLOOKUP(A2148,company_data!$A$2:$H$2051,8,FALSE)</f>
        <v>https://www.counterhack.com/</v>
      </c>
      <c r="C2148" s="157" t="s">
        <v>19863</v>
      </c>
      <c r="D2148" s="157" t="s">
        <v>5</v>
      </c>
      <c r="E2148" s="157"/>
      <c r="F2148" s="101"/>
      <c r="G2148" s="159"/>
      <c r="H2148" s="161" t="s">
        <v>19864</v>
      </c>
      <c r="I2148" s="161"/>
    </row>
    <row r="2149" ht="15.0" customHeight="1">
      <c r="A2149" s="101" t="s">
        <v>3840</v>
      </c>
      <c r="B2149" s="96" t="str">
        <f>VLOOKUP(A2149,company_data!$A$2:$H$2051,8,FALSE)</f>
        <v>https://www.counterhack.com/</v>
      </c>
      <c r="C2149" s="157" t="s">
        <v>19865</v>
      </c>
      <c r="D2149" s="158" t="s">
        <v>16</v>
      </c>
      <c r="E2149" s="157"/>
      <c r="F2149" s="101"/>
      <c r="G2149" s="159"/>
      <c r="H2149" s="161" t="s">
        <v>19866</v>
      </c>
      <c r="I2149" s="161"/>
    </row>
    <row r="2150" ht="15.0" customHeight="1">
      <c r="A2150" s="101" t="s">
        <v>3840</v>
      </c>
      <c r="B2150" s="96" t="str">
        <f>VLOOKUP(A2150,company_data!$A$2:$H$2051,8,FALSE)</f>
        <v>https://www.counterhack.com/</v>
      </c>
      <c r="C2150" s="157" t="s">
        <v>16863</v>
      </c>
      <c r="D2150" s="158" t="s">
        <v>30</v>
      </c>
      <c r="E2150" s="157"/>
      <c r="F2150" s="101"/>
      <c r="G2150" s="159"/>
      <c r="H2150" s="161" t="s">
        <v>19867</v>
      </c>
      <c r="I2150" s="161"/>
    </row>
    <row r="2151" ht="15.0" customHeight="1">
      <c r="A2151" s="101" t="s">
        <v>3849</v>
      </c>
      <c r="B2151" s="96" t="str">
        <f>VLOOKUP(A2151,company_data!$A$2:$H$2051,8,FALSE)</f>
        <v>https://www.countertack.com</v>
      </c>
      <c r="C2151" s="157" t="s">
        <v>19868</v>
      </c>
      <c r="D2151" s="158" t="s">
        <v>8</v>
      </c>
      <c r="E2151" s="157"/>
      <c r="F2151" s="101"/>
      <c r="G2151" s="159"/>
      <c r="H2151" s="161" t="s">
        <v>19869</v>
      </c>
      <c r="I2151" s="161"/>
    </row>
    <row r="2152" ht="15.0" customHeight="1">
      <c r="A2152" s="101" t="s">
        <v>3849</v>
      </c>
      <c r="B2152" s="96" t="str">
        <f>VLOOKUP(A2152,company_data!$A$2:$H$2051,8,FALSE)</f>
        <v>https://www.countertack.com</v>
      </c>
      <c r="C2152" s="157" t="s">
        <v>19870</v>
      </c>
      <c r="D2152" s="158" t="s">
        <v>19</v>
      </c>
      <c r="E2152" s="157"/>
      <c r="F2152" s="101"/>
      <c r="G2152" s="159"/>
      <c r="H2152" s="161" t="s">
        <v>19871</v>
      </c>
      <c r="I2152" s="161"/>
    </row>
    <row r="2153" ht="15.0" customHeight="1">
      <c r="A2153" s="101" t="s">
        <v>3849</v>
      </c>
      <c r="B2153" s="96" t="str">
        <f>VLOOKUP(A2153,company_data!$A$2:$H$2051,8,FALSE)</f>
        <v>https://www.countertack.com</v>
      </c>
      <c r="C2153" s="157" t="s">
        <v>19872</v>
      </c>
      <c r="D2153" s="158" t="s">
        <v>9</v>
      </c>
      <c r="E2153" s="157"/>
      <c r="F2153" s="101"/>
      <c r="G2153" s="159"/>
      <c r="H2153" s="161" t="s">
        <v>19873</v>
      </c>
      <c r="I2153" s="161"/>
    </row>
    <row r="2154" ht="15.0" customHeight="1">
      <c r="A2154" s="101" t="s">
        <v>3849</v>
      </c>
      <c r="B2154" s="96" t="str">
        <f>VLOOKUP(A2154,company_data!$A$2:$H$2051,8,FALSE)</f>
        <v>https://www.countertack.com</v>
      </c>
      <c r="C2154" s="157" t="s">
        <v>19874</v>
      </c>
      <c r="D2154" s="158" t="s">
        <v>9</v>
      </c>
      <c r="E2154" s="157"/>
      <c r="F2154" s="101"/>
      <c r="G2154" s="159"/>
      <c r="H2154" s="161" t="s">
        <v>19875</v>
      </c>
      <c r="I2154" s="161"/>
    </row>
    <row r="2155" ht="15.0" customHeight="1">
      <c r="A2155" s="101" t="s">
        <v>3849</v>
      </c>
      <c r="B2155" s="96" t="str">
        <f>VLOOKUP(A2155,company_data!$A$2:$H$2051,8,FALSE)</f>
        <v>https://www.countertack.com</v>
      </c>
      <c r="C2155" s="157" t="s">
        <v>19876</v>
      </c>
      <c r="D2155" s="158" t="s">
        <v>16</v>
      </c>
      <c r="E2155" s="157"/>
      <c r="F2155" s="101"/>
      <c r="G2155" s="159"/>
      <c r="H2155" s="161" t="s">
        <v>19877</v>
      </c>
      <c r="I2155" s="161"/>
    </row>
    <row r="2156" ht="15.0" customHeight="1">
      <c r="A2156" s="101" t="s">
        <v>3849</v>
      </c>
      <c r="B2156" s="96" t="str">
        <f>VLOOKUP(A2156,company_data!$A$2:$H$2051,8,FALSE)</f>
        <v>https://www.countertack.com</v>
      </c>
      <c r="C2156" s="157" t="s">
        <v>19878</v>
      </c>
      <c r="D2156" s="158" t="s">
        <v>27</v>
      </c>
      <c r="E2156" s="157"/>
      <c r="F2156" s="101"/>
      <c r="G2156" s="159"/>
      <c r="H2156" s="161" t="s">
        <v>19879</v>
      </c>
      <c r="I2156" s="161"/>
    </row>
    <row r="2157" ht="15.0" customHeight="1">
      <c r="A2157" s="101" t="s">
        <v>3866</v>
      </c>
      <c r="B2157" s="96" t="str">
        <f>VLOOKUP(A2157,company_data!$A$2:$H$2051,8,FALSE)</f>
        <v>https://www.cpacket.com/</v>
      </c>
      <c r="C2157" s="157" t="s">
        <v>19880</v>
      </c>
      <c r="D2157" s="158" t="s">
        <v>5</v>
      </c>
      <c r="E2157" s="158" t="s">
        <v>19881</v>
      </c>
      <c r="F2157" s="101"/>
      <c r="G2157" s="159"/>
      <c r="H2157" s="161" t="s">
        <v>19882</v>
      </c>
      <c r="I2157" s="161"/>
    </row>
    <row r="2158" ht="15.0" customHeight="1">
      <c r="A2158" s="101" t="s">
        <v>3866</v>
      </c>
      <c r="B2158" s="96" t="str">
        <f>VLOOKUP(A2158,company_data!$A$2:$H$2051,8,FALSE)</f>
        <v>https://www.cpacket.com/</v>
      </c>
      <c r="C2158" s="157" t="s">
        <v>19883</v>
      </c>
      <c r="D2158" s="158" t="s">
        <v>10</v>
      </c>
      <c r="E2158" s="158" t="s">
        <v>19884</v>
      </c>
      <c r="F2158" s="101"/>
      <c r="G2158" s="159"/>
      <c r="H2158" s="161" t="s">
        <v>19885</v>
      </c>
      <c r="I2158" s="161"/>
    </row>
    <row r="2159" ht="15.0" customHeight="1">
      <c r="A2159" s="101" t="s">
        <v>3866</v>
      </c>
      <c r="B2159" s="96" t="str">
        <f>VLOOKUP(A2159,company_data!$A$2:$H$2051,8,FALSE)</f>
        <v>https://www.cpacket.com/</v>
      </c>
      <c r="C2159" s="157" t="s">
        <v>19886</v>
      </c>
      <c r="D2159" s="158" t="s">
        <v>5</v>
      </c>
      <c r="E2159" s="158" t="s">
        <v>16871</v>
      </c>
      <c r="F2159" s="101"/>
      <c r="G2159" s="159"/>
      <c r="H2159" s="161" t="s">
        <v>19887</v>
      </c>
      <c r="I2159" s="161"/>
    </row>
    <row r="2160" ht="15.0" customHeight="1">
      <c r="A2160" s="101" t="s">
        <v>3866</v>
      </c>
      <c r="B2160" s="96" t="str">
        <f>VLOOKUP(A2160,company_data!$A$2:$H$2051,8,FALSE)</f>
        <v>https://www.cpacket.com/</v>
      </c>
      <c r="C2160" s="157" t="s">
        <v>19888</v>
      </c>
      <c r="D2160" s="158" t="s">
        <v>10</v>
      </c>
      <c r="E2160" s="158" t="s">
        <v>19889</v>
      </c>
      <c r="F2160" s="101"/>
      <c r="G2160" s="159"/>
      <c r="H2160" s="161" t="s">
        <v>19890</v>
      </c>
      <c r="I2160" s="161"/>
    </row>
    <row r="2161" ht="15.0" customHeight="1">
      <c r="A2161" s="101" t="s">
        <v>3866</v>
      </c>
      <c r="B2161" s="96" t="str">
        <f>VLOOKUP(A2161,company_data!$A$2:$H$2051,8,FALSE)</f>
        <v>https://www.cpacket.com/</v>
      </c>
      <c r="C2161" s="157" t="s">
        <v>19891</v>
      </c>
      <c r="D2161" s="158" t="s">
        <v>21</v>
      </c>
      <c r="E2161" s="157"/>
      <c r="F2161" s="101"/>
      <c r="G2161" s="159"/>
      <c r="H2161" s="161" t="s">
        <v>19892</v>
      </c>
      <c r="I2161" s="161"/>
    </row>
    <row r="2162" ht="15.0" customHeight="1">
      <c r="A2162" s="101" t="s">
        <v>3875</v>
      </c>
      <c r="B2162" s="96" t="str">
        <f>VLOOKUP(A2162,company_data!$A$2:$H$2051,8,FALSE)</f>
        <v>https://cradlepoint.com/</v>
      </c>
      <c r="C2162" s="157" t="s">
        <v>19893</v>
      </c>
      <c r="D2162" s="158" t="s">
        <v>25</v>
      </c>
      <c r="E2162" s="158" t="s">
        <v>19894</v>
      </c>
      <c r="F2162" s="101"/>
      <c r="G2162" s="159"/>
      <c r="H2162" s="161" t="s">
        <v>19895</v>
      </c>
      <c r="I2162" s="161"/>
    </row>
    <row r="2163" ht="15.0" customHeight="1">
      <c r="A2163" s="101" t="s">
        <v>3888</v>
      </c>
      <c r="B2163" s="96" t="str">
        <f>VLOOKUP(A2163,company_data!$A$2:$H$2051,8,FALSE)</f>
        <v>https://www.criticalstart.com/</v>
      </c>
      <c r="C2163" s="158" t="s">
        <v>19896</v>
      </c>
      <c r="D2163" s="158" t="s">
        <v>5</v>
      </c>
      <c r="E2163" s="158" t="s">
        <v>19897</v>
      </c>
      <c r="F2163" s="101"/>
      <c r="G2163" s="159"/>
      <c r="H2163" s="161" t="s">
        <v>19898</v>
      </c>
      <c r="I2163" s="161"/>
    </row>
    <row r="2164" ht="15.0" customHeight="1">
      <c r="A2164" s="101" t="s">
        <v>3888</v>
      </c>
      <c r="B2164" s="96" t="str">
        <f>VLOOKUP(A2164,company_data!$A$2:$H$2051,8,FALSE)</f>
        <v>https://www.criticalstart.com/</v>
      </c>
      <c r="C2164" s="157" t="s">
        <v>18091</v>
      </c>
      <c r="D2164" s="157" t="s">
        <v>7</v>
      </c>
      <c r="E2164" s="157" t="s">
        <v>16341</v>
      </c>
      <c r="F2164" s="101"/>
      <c r="G2164" s="159"/>
      <c r="H2164" s="161" t="s">
        <v>19899</v>
      </c>
      <c r="I2164" s="161"/>
    </row>
    <row r="2165" ht="15.0" customHeight="1">
      <c r="A2165" s="101" t="s">
        <v>3888</v>
      </c>
      <c r="B2165" s="96" t="s">
        <v>3891</v>
      </c>
      <c r="C2165" s="158" t="s">
        <v>19900</v>
      </c>
      <c r="D2165" s="158" t="s">
        <v>32</v>
      </c>
      <c r="E2165" s="158" t="s">
        <v>16863</v>
      </c>
      <c r="F2165" s="101"/>
      <c r="G2165" s="159"/>
      <c r="H2165" s="161"/>
      <c r="I2165" s="161"/>
    </row>
    <row r="2166" ht="15.0" customHeight="1">
      <c r="A2166" s="101" t="s">
        <v>3888</v>
      </c>
      <c r="B2166" s="96" t="s">
        <v>3891</v>
      </c>
      <c r="C2166" s="158" t="s">
        <v>19901</v>
      </c>
      <c r="D2166" s="158" t="s">
        <v>15</v>
      </c>
      <c r="E2166" s="158" t="s">
        <v>18698</v>
      </c>
      <c r="F2166" s="101"/>
      <c r="G2166" s="159"/>
      <c r="H2166" s="161"/>
      <c r="I2166" s="161"/>
    </row>
    <row r="2167" ht="15.0" customHeight="1">
      <c r="A2167" s="101" t="s">
        <v>3902</v>
      </c>
      <c r="B2167" s="96" t="str">
        <f>VLOOKUP(A2167,company_data!$A$2:$H$2051,8,FALSE)</f>
        <v>https://cronus-cyber.com/</v>
      </c>
      <c r="C2167" s="157" t="s">
        <v>19902</v>
      </c>
      <c r="D2167" s="158" t="s">
        <v>58</v>
      </c>
      <c r="E2167" s="158" t="s">
        <v>17471</v>
      </c>
      <c r="F2167" s="101"/>
      <c r="G2167" s="159"/>
      <c r="H2167" s="161" t="s">
        <v>19903</v>
      </c>
      <c r="I2167" s="160" t="s">
        <v>19904</v>
      </c>
    </row>
    <row r="2168" ht="15.0" customHeight="1">
      <c r="A2168" s="101" t="s">
        <v>3902</v>
      </c>
      <c r="B2168" s="96" t="str">
        <f>VLOOKUP(A2168,company_data!$A$2:$H$2051,8,FALSE)</f>
        <v>https://cronus-cyber.com/</v>
      </c>
      <c r="C2168" s="157" t="s">
        <v>19905</v>
      </c>
      <c r="D2168" s="158" t="s">
        <v>58</v>
      </c>
      <c r="E2168" s="158" t="s">
        <v>17471</v>
      </c>
      <c r="F2168" s="97"/>
      <c r="G2168" s="159"/>
      <c r="H2168" s="161" t="s">
        <v>19906</v>
      </c>
      <c r="I2168" s="161"/>
    </row>
    <row r="2169" ht="15.0" customHeight="1">
      <c r="A2169" s="101" t="s">
        <v>3902</v>
      </c>
      <c r="B2169" s="96" t="str">
        <f>VLOOKUP(A2169,company_data!$A$2:$H$2051,8,FALSE)</f>
        <v>https://cronus-cyber.com/</v>
      </c>
      <c r="C2169" s="157" t="s">
        <v>19907</v>
      </c>
      <c r="D2169" s="158" t="s">
        <v>7</v>
      </c>
      <c r="E2169" s="158" t="s">
        <v>17471</v>
      </c>
      <c r="F2169" s="101"/>
      <c r="G2169" s="159"/>
      <c r="H2169" s="161" t="s">
        <v>19908</v>
      </c>
      <c r="I2169" s="161"/>
    </row>
    <row r="2170" ht="15.0" customHeight="1">
      <c r="A2170" s="101" t="s">
        <v>3912</v>
      </c>
      <c r="B2170" s="96" t="str">
        <f>VLOOKUP(A2170,company_data!$A$2:$H$2051,8,FALSE)</f>
        <v>https://crowdsec.net/</v>
      </c>
      <c r="C2170" s="157" t="s">
        <v>19909</v>
      </c>
      <c r="D2170" s="157" t="s">
        <v>8</v>
      </c>
      <c r="E2170" s="158" t="s">
        <v>16467</v>
      </c>
      <c r="F2170" s="101"/>
      <c r="G2170" s="159"/>
      <c r="H2170" s="161" t="s">
        <v>19910</v>
      </c>
      <c r="I2170" s="161"/>
    </row>
    <row r="2171" ht="15.0" customHeight="1">
      <c r="A2171" s="101" t="s">
        <v>3912</v>
      </c>
      <c r="B2171" s="96" t="str">
        <f>VLOOKUP(A2171,company_data!$A$2:$H$2051,8,FALSE)</f>
        <v>https://crowdsec.net/</v>
      </c>
      <c r="C2171" s="157" t="s">
        <v>19911</v>
      </c>
      <c r="D2171" s="157" t="s">
        <v>8</v>
      </c>
      <c r="E2171" s="158" t="s">
        <v>16467</v>
      </c>
      <c r="F2171" s="101"/>
      <c r="G2171" s="159"/>
      <c r="H2171" s="161" t="s">
        <v>19912</v>
      </c>
      <c r="I2171" s="161"/>
    </row>
    <row r="2172" ht="15.0" customHeight="1">
      <c r="A2172" s="101" t="s">
        <v>3912</v>
      </c>
      <c r="B2172" s="96" t="str">
        <f>VLOOKUP(A2172,company_data!$A$2:$H$2051,8,FALSE)</f>
        <v>https://crowdsec.net/</v>
      </c>
      <c r="C2172" s="157" t="s">
        <v>19913</v>
      </c>
      <c r="D2172" s="157" t="s">
        <v>8</v>
      </c>
      <c r="E2172" s="158" t="s">
        <v>16467</v>
      </c>
      <c r="F2172" s="101"/>
      <c r="G2172" s="159"/>
      <c r="H2172" s="161" t="s">
        <v>19914</v>
      </c>
      <c r="I2172" s="161"/>
    </row>
    <row r="2173" ht="15.0" customHeight="1">
      <c r="A2173" s="101" t="s">
        <v>8528</v>
      </c>
      <c r="B2173" s="96" t="str">
        <f>VLOOKUP(A2173,company_data!$A$2:$H$2051,8,FALSE)</f>
        <v>https://www.juniper.net/us/en/</v>
      </c>
      <c r="C2173" s="158" t="s">
        <v>19915</v>
      </c>
      <c r="D2173" s="158" t="s">
        <v>17</v>
      </c>
      <c r="E2173" s="158" t="s">
        <v>36</v>
      </c>
      <c r="F2173" s="97" t="s">
        <v>23</v>
      </c>
      <c r="G2173" s="159"/>
      <c r="H2173" s="161"/>
      <c r="I2173" s="161"/>
    </row>
    <row r="2174" ht="15.0" customHeight="1">
      <c r="A2174" s="101" t="s">
        <v>15440</v>
      </c>
      <c r="B2174" s="96" t="str">
        <f>VLOOKUP(A2174,company_data!$A$2:$H$2051,8,FALSE)</f>
        <v>https://www.yaanatech.com/</v>
      </c>
      <c r="C2174" s="157" t="s">
        <v>19916</v>
      </c>
      <c r="D2174" s="158" t="s">
        <v>17</v>
      </c>
      <c r="E2174" s="197" t="s">
        <v>19917</v>
      </c>
      <c r="F2174" s="198" t="s">
        <v>19918</v>
      </c>
      <c r="G2174" s="159"/>
      <c r="H2174" s="161" t="s">
        <v>19919</v>
      </c>
      <c r="I2174" s="161"/>
    </row>
    <row r="2175" ht="15.0" customHeight="1">
      <c r="A2175" s="101" t="s">
        <v>998</v>
      </c>
      <c r="B2175" s="96" t="str">
        <f>VLOOKUP(A2175,company_data!$A$2:$H$2051,8,FALSE)</f>
        <v>https://www.antiy.net/</v>
      </c>
      <c r="C2175" s="157" t="s">
        <v>19920</v>
      </c>
      <c r="D2175" s="158" t="s">
        <v>17</v>
      </c>
      <c r="E2175" s="158" t="s">
        <v>19921</v>
      </c>
      <c r="F2175" s="158"/>
      <c r="G2175" s="164" t="s">
        <v>15951</v>
      </c>
      <c r="H2175" s="162" t="s">
        <v>19922</v>
      </c>
      <c r="I2175" s="168"/>
    </row>
    <row r="2176" ht="15.0" customHeight="1">
      <c r="A2176" s="97" t="s">
        <v>3193</v>
      </c>
      <c r="B2176" s="96" t="s">
        <v>3196</v>
      </c>
      <c r="C2176" s="158" t="s">
        <v>19923</v>
      </c>
      <c r="D2176" s="158" t="s">
        <v>17</v>
      </c>
      <c r="E2176" s="158" t="s">
        <v>16186</v>
      </c>
      <c r="F2176" s="97"/>
      <c r="G2176" s="159"/>
      <c r="H2176" s="161"/>
      <c r="I2176" s="161"/>
    </row>
    <row r="2177" ht="15.0" customHeight="1">
      <c r="A2177" s="101" t="s">
        <v>4563</v>
      </c>
      <c r="B2177" s="96" t="str">
        <f>VLOOKUP(A2177,company_data!$A$2:$H$2051,8,FALSE)</f>
        <v>https://www.crowdstrike.com/</v>
      </c>
      <c r="C2177" s="158" t="s">
        <v>19924</v>
      </c>
      <c r="D2177" s="157" t="s">
        <v>9</v>
      </c>
      <c r="E2177" s="158" t="s">
        <v>18153</v>
      </c>
      <c r="F2177" s="101"/>
      <c r="G2177" s="159"/>
      <c r="H2177" s="161" t="s">
        <v>19925</v>
      </c>
      <c r="I2177" s="161"/>
    </row>
    <row r="2178" ht="15.0" customHeight="1">
      <c r="A2178" s="101" t="s">
        <v>4563</v>
      </c>
      <c r="B2178" s="96" t="s">
        <v>4566</v>
      </c>
      <c r="C2178" s="158" t="s">
        <v>19926</v>
      </c>
      <c r="D2178" s="158" t="s">
        <v>7</v>
      </c>
      <c r="E2178" s="158" t="s">
        <v>16090</v>
      </c>
      <c r="F2178" s="101"/>
      <c r="G2178" s="159"/>
      <c r="H2178" s="161"/>
      <c r="I2178" s="161"/>
    </row>
    <row r="2179" ht="15.0" customHeight="1">
      <c r="A2179" s="101" t="s">
        <v>4563</v>
      </c>
      <c r="B2179" s="96" t="s">
        <v>4566</v>
      </c>
      <c r="C2179" s="158" t="s">
        <v>19927</v>
      </c>
      <c r="D2179" s="158" t="s">
        <v>36</v>
      </c>
      <c r="E2179" s="158" t="s">
        <v>6</v>
      </c>
      <c r="F2179" s="101"/>
      <c r="G2179" s="159"/>
      <c r="H2179" s="161"/>
      <c r="I2179" s="160" t="s">
        <v>19928</v>
      </c>
    </row>
    <row r="2180" ht="15.0" customHeight="1">
      <c r="A2180" s="101" t="s">
        <v>4563</v>
      </c>
      <c r="B2180" s="96" t="s">
        <v>4566</v>
      </c>
      <c r="C2180" s="158" t="s">
        <v>19929</v>
      </c>
      <c r="D2180" s="158" t="s">
        <v>15</v>
      </c>
      <c r="E2180" s="158" t="s">
        <v>19930</v>
      </c>
      <c r="F2180" s="101"/>
      <c r="G2180" s="159"/>
      <c r="H2180" s="161"/>
      <c r="I2180" s="161"/>
    </row>
    <row r="2181" ht="15.0" customHeight="1">
      <c r="A2181" s="101" t="s">
        <v>4563</v>
      </c>
      <c r="B2181" s="96" t="s">
        <v>4566</v>
      </c>
      <c r="C2181" s="158" t="s">
        <v>19931</v>
      </c>
      <c r="D2181" s="158" t="s">
        <v>7</v>
      </c>
      <c r="E2181" s="158" t="s">
        <v>16863</v>
      </c>
      <c r="F2181" s="101"/>
      <c r="G2181" s="159"/>
      <c r="H2181" s="161"/>
      <c r="I2181" s="161"/>
    </row>
    <row r="2182" ht="15.0" customHeight="1">
      <c r="A2182" s="101" t="s">
        <v>4563</v>
      </c>
      <c r="B2182" s="96" t="s">
        <v>4566</v>
      </c>
      <c r="C2182" s="158" t="s">
        <v>19932</v>
      </c>
      <c r="D2182" s="158" t="s">
        <v>15</v>
      </c>
      <c r="E2182" s="158" t="s">
        <v>19128</v>
      </c>
      <c r="F2182" s="101"/>
      <c r="G2182" s="159"/>
      <c r="H2182" s="161"/>
      <c r="I2182" s="161"/>
    </row>
    <row r="2183" ht="15.0" customHeight="1">
      <c r="A2183" s="101" t="s">
        <v>4563</v>
      </c>
      <c r="B2183" s="96" t="s">
        <v>4566</v>
      </c>
      <c r="C2183" s="158" t="s">
        <v>19933</v>
      </c>
      <c r="D2183" s="158" t="s">
        <v>8</v>
      </c>
      <c r="E2183" s="158"/>
      <c r="F2183" s="101"/>
      <c r="G2183" s="159"/>
      <c r="H2183" s="161"/>
      <c r="I2183" s="161"/>
    </row>
    <row r="2184" ht="15.0" customHeight="1">
      <c r="A2184" s="101" t="s">
        <v>4563</v>
      </c>
      <c r="B2184" s="96" t="s">
        <v>4566</v>
      </c>
      <c r="C2184" s="158" t="s">
        <v>17063</v>
      </c>
      <c r="D2184" s="158" t="s">
        <v>50</v>
      </c>
      <c r="E2184" s="158"/>
      <c r="F2184" s="101"/>
      <c r="G2184" s="159"/>
      <c r="H2184" s="161"/>
      <c r="I2184" s="161"/>
    </row>
    <row r="2185" ht="15.0" customHeight="1">
      <c r="A2185" s="101" t="s">
        <v>4563</v>
      </c>
      <c r="B2185" s="96" t="s">
        <v>4566</v>
      </c>
      <c r="C2185" s="158" t="s">
        <v>19934</v>
      </c>
      <c r="D2185" s="158" t="s">
        <v>9</v>
      </c>
      <c r="E2185" s="158"/>
      <c r="F2185" s="101"/>
      <c r="G2185" s="159"/>
      <c r="H2185" s="161"/>
      <c r="I2185" s="161"/>
    </row>
    <row r="2186" ht="15.0" customHeight="1">
      <c r="A2186" s="101" t="s">
        <v>4563</v>
      </c>
      <c r="B2186" s="96" t="s">
        <v>4566</v>
      </c>
      <c r="C2186" s="158" t="s">
        <v>19935</v>
      </c>
      <c r="D2186" s="158" t="s">
        <v>23</v>
      </c>
      <c r="E2186" s="158"/>
      <c r="F2186" s="101"/>
      <c r="G2186" s="159"/>
      <c r="H2186" s="161"/>
      <c r="I2186" s="161"/>
    </row>
    <row r="2187" ht="15.0" customHeight="1">
      <c r="A2187" s="101" t="s">
        <v>4563</v>
      </c>
      <c r="B2187" s="96" t="s">
        <v>4566</v>
      </c>
      <c r="C2187" s="158" t="s">
        <v>19936</v>
      </c>
      <c r="D2187" s="158" t="s">
        <v>16</v>
      </c>
      <c r="E2187" s="158"/>
      <c r="F2187" s="101"/>
      <c r="G2187" s="159"/>
      <c r="H2187" s="161"/>
      <c r="I2187" s="161"/>
    </row>
    <row r="2188" ht="15.0" customHeight="1">
      <c r="A2188" s="101" t="s">
        <v>4563</v>
      </c>
      <c r="B2188" s="96" t="s">
        <v>4566</v>
      </c>
      <c r="C2188" s="158" t="s">
        <v>19937</v>
      </c>
      <c r="D2188" s="158" t="s">
        <v>37</v>
      </c>
      <c r="E2188" s="158"/>
      <c r="F2188" s="101"/>
      <c r="G2188" s="159"/>
      <c r="H2188" s="161"/>
      <c r="I2188" s="161"/>
    </row>
    <row r="2189" ht="15.0" customHeight="1">
      <c r="A2189" s="101" t="s">
        <v>4563</v>
      </c>
      <c r="B2189" s="96" t="s">
        <v>4566</v>
      </c>
      <c r="C2189" s="158" t="s">
        <v>19938</v>
      </c>
      <c r="D2189" s="158" t="s">
        <v>30</v>
      </c>
      <c r="E2189" s="158"/>
      <c r="F2189" s="101"/>
      <c r="G2189" s="159"/>
      <c r="H2189" s="161"/>
      <c r="I2189" s="161"/>
    </row>
    <row r="2190" ht="15.0" customHeight="1">
      <c r="A2190" s="101" t="s">
        <v>4563</v>
      </c>
      <c r="B2190" s="96" t="s">
        <v>4566</v>
      </c>
      <c r="C2190" s="158" t="s">
        <v>19939</v>
      </c>
      <c r="D2190" s="158" t="s">
        <v>22</v>
      </c>
      <c r="E2190" s="158"/>
      <c r="F2190" s="101"/>
      <c r="G2190" s="159"/>
      <c r="H2190" s="161"/>
      <c r="I2190" s="161"/>
    </row>
    <row r="2191" ht="15.0" customHeight="1">
      <c r="A2191" s="101" t="s">
        <v>3930</v>
      </c>
      <c r="B2191" s="96" t="str">
        <f>VLOOKUP(A2191,company_data!$A$2:$H$2051,8,FALSE)</f>
        <v>https://www.crownsterling.io/</v>
      </c>
      <c r="C2191" s="157" t="s">
        <v>19940</v>
      </c>
      <c r="D2191" s="158" t="s">
        <v>8</v>
      </c>
      <c r="E2191" s="158" t="s">
        <v>19941</v>
      </c>
      <c r="F2191" s="101"/>
      <c r="G2191" s="159"/>
      <c r="H2191" s="161" t="s">
        <v>19942</v>
      </c>
      <c r="I2191" s="161"/>
    </row>
    <row r="2192" ht="15.0" customHeight="1">
      <c r="A2192" s="101" t="s">
        <v>3930</v>
      </c>
      <c r="B2192" s="96" t="str">
        <f>VLOOKUP(A2192,company_data!$A$2:$H$2051,8,FALSE)</f>
        <v>https://www.crownsterling.io/</v>
      </c>
      <c r="C2192" s="157" t="s">
        <v>19943</v>
      </c>
      <c r="D2192" s="158" t="s">
        <v>13</v>
      </c>
      <c r="E2192" s="157"/>
      <c r="F2192" s="101"/>
      <c r="G2192" s="159"/>
      <c r="H2192" s="161" t="s">
        <v>19944</v>
      </c>
      <c r="I2192" s="161"/>
    </row>
    <row r="2193" ht="15.0" customHeight="1">
      <c r="A2193" s="101" t="s">
        <v>3937</v>
      </c>
      <c r="B2193" s="96" t="str">
        <f>VLOOKUP(A2193,company_data!$A$2:$H$2051,8,FALSE)</f>
        <v>https://www.crypsisgroup.com/</v>
      </c>
      <c r="C2193" s="157" t="s">
        <v>19945</v>
      </c>
      <c r="D2193" s="158" t="s">
        <v>12</v>
      </c>
      <c r="E2193" s="158" t="s">
        <v>19946</v>
      </c>
      <c r="F2193" s="101"/>
      <c r="G2193" s="159"/>
      <c r="H2193" s="161" t="s">
        <v>19947</v>
      </c>
      <c r="I2193" s="161"/>
    </row>
    <row r="2194" ht="15.0" customHeight="1">
      <c r="A2194" s="101" t="s">
        <v>3937</v>
      </c>
      <c r="B2194" s="96" t="str">
        <f>VLOOKUP(A2194,company_data!$A$2:$H$2051,8,FALSE)</f>
        <v>https://www.crypsisgroup.com/</v>
      </c>
      <c r="C2194" s="157" t="s">
        <v>19948</v>
      </c>
      <c r="D2194" s="157" t="s">
        <v>9</v>
      </c>
      <c r="E2194" s="157" t="s">
        <v>16371</v>
      </c>
      <c r="F2194" s="101"/>
      <c r="G2194" s="159"/>
      <c r="H2194" s="161" t="s">
        <v>19949</v>
      </c>
      <c r="I2194" s="161"/>
    </row>
    <row r="2195" ht="15.0" customHeight="1">
      <c r="A2195" s="101" t="s">
        <v>3937</v>
      </c>
      <c r="B2195" s="96" t="str">
        <f>VLOOKUP(A2195,company_data!$A$2:$H$2051,8,FALSE)</f>
        <v>https://www.crypsisgroup.com/</v>
      </c>
      <c r="C2195" s="157" t="s">
        <v>19950</v>
      </c>
      <c r="D2195" s="157" t="s">
        <v>7</v>
      </c>
      <c r="E2195" s="157" t="s">
        <v>16391</v>
      </c>
      <c r="F2195" s="101"/>
      <c r="G2195" s="159"/>
      <c r="H2195" s="161" t="s">
        <v>19951</v>
      </c>
      <c r="I2195" s="161"/>
    </row>
    <row r="2196" ht="15.0" customHeight="1">
      <c r="A2196" s="101" t="s">
        <v>3937</v>
      </c>
      <c r="B2196" s="96" t="str">
        <f>VLOOKUP(A2196,company_data!$A$2:$H$2051,8,FALSE)</f>
        <v>https://www.crypsisgroup.com/</v>
      </c>
      <c r="C2196" s="157" t="s">
        <v>19952</v>
      </c>
      <c r="D2196" s="158" t="s">
        <v>60</v>
      </c>
      <c r="E2196" s="157"/>
      <c r="F2196" s="101"/>
      <c r="G2196" s="159"/>
      <c r="H2196" s="161" t="s">
        <v>19953</v>
      </c>
      <c r="I2196" s="161"/>
    </row>
    <row r="2197" ht="15.0" customHeight="1">
      <c r="A2197" s="101" t="s">
        <v>3937</v>
      </c>
      <c r="B2197" s="96" t="str">
        <f>VLOOKUP(A2197,company_data!$A$2:$H$2051,8,FALSE)</f>
        <v>https://www.crypsisgroup.com/</v>
      </c>
      <c r="C2197" s="157" t="s">
        <v>19954</v>
      </c>
      <c r="D2197" s="158" t="s">
        <v>5</v>
      </c>
      <c r="E2197" s="157"/>
      <c r="F2197" s="101"/>
      <c r="G2197" s="159"/>
      <c r="H2197" s="161" t="s">
        <v>19955</v>
      </c>
      <c r="I2197" s="161"/>
    </row>
    <row r="2198" ht="15.0" customHeight="1">
      <c r="A2198" s="101" t="s">
        <v>3937</v>
      </c>
      <c r="B2198" s="96" t="str">
        <f>VLOOKUP(A2198,company_data!$A$2:$H$2051,8,FALSE)</f>
        <v>https://www.crypsisgroup.com/</v>
      </c>
      <c r="C2198" s="158" t="s">
        <v>19956</v>
      </c>
      <c r="D2198" s="158" t="s">
        <v>16</v>
      </c>
      <c r="E2198" s="157"/>
      <c r="F2198" s="101"/>
      <c r="G2198" s="159"/>
      <c r="H2198" s="161" t="s">
        <v>19957</v>
      </c>
      <c r="I2198" s="161"/>
    </row>
    <row r="2199" ht="15.0" customHeight="1">
      <c r="A2199" s="101" t="s">
        <v>7195</v>
      </c>
      <c r="B2199" s="96" t="str">
        <f>VLOOKUP(A2199,company_data!$A$2:$H$2051,8,FALSE)</f>
        <v>https://haystax.com/haystax-technology-named-as-key-platform-company/</v>
      </c>
      <c r="C2199" s="157" t="s">
        <v>19958</v>
      </c>
      <c r="D2199" s="158" t="s">
        <v>17</v>
      </c>
      <c r="E2199" s="158" t="s">
        <v>16186</v>
      </c>
      <c r="F2199" s="97" t="s">
        <v>19826</v>
      </c>
      <c r="G2199" s="159"/>
      <c r="H2199" s="161" t="s">
        <v>19959</v>
      </c>
      <c r="I2199" s="161"/>
    </row>
    <row r="2200" ht="15.0" customHeight="1">
      <c r="A2200" s="101" t="s">
        <v>3956</v>
      </c>
      <c r="B2200" s="96" t="str">
        <f>VLOOKUP(A2200,company_data!$A$2:$H$2051,8,FALSE)</f>
        <v>https://www.cryptoquantique.com/</v>
      </c>
      <c r="C2200" s="158" t="s">
        <v>19960</v>
      </c>
      <c r="D2200" s="158" t="s">
        <v>13</v>
      </c>
      <c r="E2200" s="158" t="s">
        <v>19961</v>
      </c>
      <c r="F2200" s="97" t="s">
        <v>19962</v>
      </c>
      <c r="G2200" s="159"/>
      <c r="H2200" s="161" t="s">
        <v>19963</v>
      </c>
      <c r="I2200" s="161"/>
    </row>
    <row r="2201" ht="15.0" customHeight="1">
      <c r="A2201" s="101" t="s">
        <v>3956</v>
      </c>
      <c r="B2201" s="96" t="str">
        <f>VLOOKUP(A2201,company_data!$A$2:$H$2051,8,FALSE)</f>
        <v>https://www.cryptoquantique.com/</v>
      </c>
      <c r="C2201" s="158" t="s">
        <v>19964</v>
      </c>
      <c r="D2201" s="158" t="s">
        <v>13</v>
      </c>
      <c r="E2201" s="158" t="s">
        <v>15981</v>
      </c>
      <c r="F2201" s="101"/>
      <c r="G2201" s="159"/>
      <c r="H2201" s="161" t="s">
        <v>19965</v>
      </c>
      <c r="I2201" s="161"/>
    </row>
    <row r="2202" ht="15.0" customHeight="1">
      <c r="A2202" s="101" t="s">
        <v>3963</v>
      </c>
      <c r="B2202" s="96" t="str">
        <f>VLOOKUP(A2202,company_data!$A$2:$H$2051,8,FALSE)</f>
        <v>https://crypto.com/en/index.html</v>
      </c>
      <c r="C2202" s="158" t="s">
        <v>19966</v>
      </c>
      <c r="D2202" s="158" t="s">
        <v>52</v>
      </c>
      <c r="E2202" s="158" t="s">
        <v>20</v>
      </c>
      <c r="F2202" s="101"/>
      <c r="G2202" s="159"/>
      <c r="H2202" s="161"/>
      <c r="I2202" s="161"/>
    </row>
    <row r="2203" ht="15.0" customHeight="1">
      <c r="A2203" s="101" t="s">
        <v>3975</v>
      </c>
      <c r="B2203" s="96" t="str">
        <f>VLOOKUP(A2203,company_data!$A$2:$H$2051,8,FALSE)</f>
        <v>https://www.cryptolotus.com/</v>
      </c>
      <c r="C2203" s="158" t="s">
        <v>19967</v>
      </c>
      <c r="D2203" s="158" t="s">
        <v>52</v>
      </c>
      <c r="E2203" s="157"/>
      <c r="F2203" s="101"/>
      <c r="G2203" s="159"/>
      <c r="H2203" s="161"/>
      <c r="I2203" s="161"/>
    </row>
    <row r="2204" ht="15.0" customHeight="1">
      <c r="A2204" s="101" t="s">
        <v>3978</v>
      </c>
      <c r="B2204" s="96" t="str">
        <f>VLOOKUP(A2204,company_data!$A$2:$H$2051,8,FALSE)</f>
        <v>https://www.cryptomathic.com/</v>
      </c>
      <c r="C2204" s="157" t="s">
        <v>19968</v>
      </c>
      <c r="D2204" s="158" t="s">
        <v>8</v>
      </c>
      <c r="E2204" s="158" t="s">
        <v>19969</v>
      </c>
      <c r="F2204" s="101"/>
      <c r="G2204" s="159"/>
      <c r="H2204" s="161" t="s">
        <v>19970</v>
      </c>
      <c r="I2204" s="161"/>
    </row>
    <row r="2205" ht="15.0" customHeight="1">
      <c r="A2205" s="101" t="s">
        <v>3978</v>
      </c>
      <c r="B2205" s="96" t="str">
        <f>VLOOKUP(A2205,company_data!$A$2:$H$2051,8,FALSE)</f>
        <v>https://www.cryptomathic.com/</v>
      </c>
      <c r="C2205" s="157" t="s">
        <v>19971</v>
      </c>
      <c r="D2205" s="158" t="s">
        <v>8</v>
      </c>
      <c r="E2205" s="158" t="s">
        <v>20</v>
      </c>
      <c r="F2205" s="101"/>
      <c r="G2205" s="159"/>
      <c r="H2205" s="161" t="s">
        <v>19972</v>
      </c>
      <c r="I2205" s="161"/>
    </row>
    <row r="2206" ht="15.0" customHeight="1">
      <c r="A2206" s="101" t="s">
        <v>3978</v>
      </c>
      <c r="B2206" s="96" t="str">
        <f>VLOOKUP(A2206,company_data!$A$2:$H$2051,8,FALSE)</f>
        <v>https://www.cryptomathic.com/</v>
      </c>
      <c r="C2206" s="157" t="s">
        <v>19973</v>
      </c>
      <c r="D2206" s="158" t="s">
        <v>13</v>
      </c>
      <c r="E2206" s="157"/>
      <c r="F2206" s="101"/>
      <c r="G2206" s="159"/>
      <c r="H2206" s="161" t="s">
        <v>19974</v>
      </c>
      <c r="I2206" s="161"/>
    </row>
    <row r="2207" ht="15.0" customHeight="1">
      <c r="A2207" s="101" t="s">
        <v>3988</v>
      </c>
      <c r="B2207" s="96" t="str">
        <f>VLOOKUP(A2207,company_data!$A$2:$H$2051,8,FALSE)</f>
        <v>https://www.cryptomill.com/</v>
      </c>
      <c r="C2207" s="157" t="s">
        <v>19975</v>
      </c>
      <c r="D2207" s="158" t="s">
        <v>10</v>
      </c>
      <c r="E2207" s="158" t="s">
        <v>15</v>
      </c>
      <c r="F2207" s="97" t="s">
        <v>19976</v>
      </c>
      <c r="G2207" s="159"/>
      <c r="H2207" s="161" t="s">
        <v>19977</v>
      </c>
      <c r="I2207" s="161"/>
    </row>
    <row r="2208" ht="15.0" customHeight="1">
      <c r="A2208" s="101" t="s">
        <v>3988</v>
      </c>
      <c r="B2208" s="96" t="str">
        <f>VLOOKUP(A2208,company_data!$A$2:$H$2051,8,FALSE)</f>
        <v>https://www.cryptomill.com/</v>
      </c>
      <c r="C2208" s="157" t="s">
        <v>19978</v>
      </c>
      <c r="D2208" s="158" t="s">
        <v>12</v>
      </c>
      <c r="E2208" s="158" t="s">
        <v>14</v>
      </c>
      <c r="F2208" s="101"/>
      <c r="G2208" s="159"/>
      <c r="H2208" s="161" t="s">
        <v>19979</v>
      </c>
      <c r="I2208" s="161"/>
    </row>
    <row r="2209" ht="15.0" customHeight="1">
      <c r="A2209" s="101" t="s">
        <v>3988</v>
      </c>
      <c r="B2209" s="96" t="str">
        <f>VLOOKUP(A2209,company_data!$A$2:$H$2051,8,FALSE)</f>
        <v>https://www.cryptomill.com/</v>
      </c>
      <c r="C2209" s="157" t="s">
        <v>19980</v>
      </c>
      <c r="D2209" s="158" t="s">
        <v>24</v>
      </c>
      <c r="E2209" s="157"/>
      <c r="F2209" s="101"/>
      <c r="G2209" s="159"/>
      <c r="H2209" s="161" t="s">
        <v>19981</v>
      </c>
      <c r="I2209" s="161"/>
    </row>
    <row r="2210" ht="15.0" customHeight="1">
      <c r="A2210" s="101" t="s">
        <v>4002</v>
      </c>
      <c r="B2210" s="96" t="str">
        <f>VLOOKUP(A2210,company_data!$A$2:$H$2051,8,FALSE)</f>
        <v>https://cryptosense.com/</v>
      </c>
      <c r="C2210" s="157" t="s">
        <v>19982</v>
      </c>
      <c r="D2210" s="158" t="s">
        <v>49</v>
      </c>
      <c r="E2210" s="158" t="s">
        <v>19983</v>
      </c>
      <c r="F2210" s="101"/>
      <c r="G2210" s="159"/>
      <c r="H2210" s="161" t="s">
        <v>19984</v>
      </c>
      <c r="I2210" s="161"/>
    </row>
    <row r="2211" ht="15.0" customHeight="1">
      <c r="A2211" s="101" t="s">
        <v>4017</v>
      </c>
      <c r="B2211" s="96" t="str">
        <f>VLOOKUP(A2211,company_data!$A$2:$H$2051,8,FALSE)</f>
        <v>https://cryptotec.com/</v>
      </c>
      <c r="C2211" s="157" t="s">
        <v>19985</v>
      </c>
      <c r="D2211" s="158" t="s">
        <v>10</v>
      </c>
      <c r="E2211" s="158" t="s">
        <v>19986</v>
      </c>
      <c r="F2211" s="97" t="s">
        <v>19987</v>
      </c>
      <c r="G2211" s="159"/>
      <c r="H2211" s="161" t="s">
        <v>19988</v>
      </c>
      <c r="I2211" s="161"/>
    </row>
    <row r="2212" ht="15.0" customHeight="1">
      <c r="A2212" s="101" t="s">
        <v>4017</v>
      </c>
      <c r="B2212" s="96" t="str">
        <f>VLOOKUP(A2212,company_data!$A$2:$H$2051,8,FALSE)</f>
        <v>https://cryptotec.com/</v>
      </c>
      <c r="C2212" s="157" t="s">
        <v>19989</v>
      </c>
      <c r="D2212" s="158" t="s">
        <v>13</v>
      </c>
      <c r="E2212" s="158" t="s">
        <v>19990</v>
      </c>
      <c r="F2212" s="97" t="s">
        <v>19991</v>
      </c>
      <c r="G2212" s="159"/>
      <c r="H2212" s="161" t="s">
        <v>19992</v>
      </c>
      <c r="I2212" s="161"/>
    </row>
    <row r="2213" ht="15.0" customHeight="1">
      <c r="A2213" s="101" t="s">
        <v>4017</v>
      </c>
      <c r="B2213" s="96" t="str">
        <f>VLOOKUP(A2213,company_data!$A$2:$H$2051,8,FALSE)</f>
        <v>https://cryptotec.com/</v>
      </c>
      <c r="C2213" s="157" t="s">
        <v>19993</v>
      </c>
      <c r="D2213" s="158" t="s">
        <v>5</v>
      </c>
      <c r="E2213" s="158" t="s">
        <v>16700</v>
      </c>
      <c r="F2213" s="97" t="s">
        <v>19994</v>
      </c>
      <c r="G2213" s="159"/>
      <c r="H2213" s="161" t="s">
        <v>19995</v>
      </c>
      <c r="I2213" s="161"/>
    </row>
    <row r="2214" ht="15.0" customHeight="1">
      <c r="A2214" s="101" t="s">
        <v>4025</v>
      </c>
      <c r="B2214" s="96" t="str">
        <f>VLOOKUP(A2214,company_data!$A$2:$H$2051,8,FALSE)</f>
        <v>https://www.cryptshare.com/en/home/</v>
      </c>
      <c r="C2214" s="158" t="s">
        <v>4025</v>
      </c>
      <c r="D2214" s="158" t="s">
        <v>14</v>
      </c>
      <c r="E2214" s="157" t="s">
        <v>19996</v>
      </c>
      <c r="F2214" s="157" t="s">
        <v>19997</v>
      </c>
      <c r="G2214" s="159"/>
      <c r="H2214" s="161" t="s">
        <v>19998</v>
      </c>
      <c r="I2214" s="161"/>
    </row>
    <row r="2215" ht="15.0" customHeight="1">
      <c r="A2215" s="101" t="s">
        <v>1350</v>
      </c>
      <c r="B2215" s="96" t="str">
        <f>VLOOKUP(A2215,company_data!$A$2:$H$2051,8,FALSE)</f>
        <v>https://www.arkoselabs.com/</v>
      </c>
      <c r="C2215" s="157" t="s">
        <v>19999</v>
      </c>
      <c r="D2215" s="158" t="s">
        <v>17</v>
      </c>
      <c r="E2215" s="158" t="s">
        <v>14011</v>
      </c>
      <c r="F2215" s="101"/>
      <c r="G2215" s="159"/>
      <c r="H2215" s="161" t="s">
        <v>20000</v>
      </c>
      <c r="I2215" s="161"/>
    </row>
    <row r="2216" ht="15.0" customHeight="1">
      <c r="A2216" s="101" t="s">
        <v>4034</v>
      </c>
      <c r="B2216" s="96" t="str">
        <f>VLOOKUP(A2216,company_data!$A$2:$H$2051,8,FALSE)</f>
        <v>https://www.cryptyk.com/</v>
      </c>
      <c r="C2216" s="157" t="s">
        <v>20001</v>
      </c>
      <c r="D2216" s="158" t="s">
        <v>13</v>
      </c>
      <c r="E2216" s="158" t="s">
        <v>20002</v>
      </c>
      <c r="F2216" s="101"/>
      <c r="G2216" s="159"/>
      <c r="H2216" s="161" t="s">
        <v>20003</v>
      </c>
      <c r="I2216" s="161"/>
    </row>
    <row r="2217" ht="15.0" customHeight="1">
      <c r="A2217" s="97" t="s">
        <v>15648</v>
      </c>
      <c r="B2217" s="199" t="s">
        <v>20004</v>
      </c>
      <c r="C2217" s="158" t="s">
        <v>20005</v>
      </c>
      <c r="D2217" s="158" t="s">
        <v>16</v>
      </c>
      <c r="E2217" s="158" t="s">
        <v>15831</v>
      </c>
      <c r="F2217" s="157"/>
      <c r="G2217" s="159"/>
      <c r="H2217" s="161"/>
      <c r="I2217" s="161"/>
    </row>
    <row r="2218" ht="15.0" customHeight="1">
      <c r="A2218" s="97" t="s">
        <v>15648</v>
      </c>
      <c r="B2218" s="199" t="s">
        <v>20004</v>
      </c>
      <c r="C2218" s="158" t="s">
        <v>19218</v>
      </c>
      <c r="D2218" s="158" t="s">
        <v>5</v>
      </c>
      <c r="E2218" s="158" t="s">
        <v>19218</v>
      </c>
      <c r="F2218" s="157"/>
      <c r="G2218" s="159"/>
      <c r="H2218" s="161"/>
      <c r="I2218" s="161"/>
    </row>
    <row r="2219" ht="15.0" customHeight="1">
      <c r="A2219" s="97" t="s">
        <v>15648</v>
      </c>
      <c r="B2219" s="199" t="s">
        <v>20004</v>
      </c>
      <c r="C2219" s="158" t="s">
        <v>15917</v>
      </c>
      <c r="D2219" s="158" t="s">
        <v>32</v>
      </c>
      <c r="E2219" s="158" t="s">
        <v>15917</v>
      </c>
      <c r="F2219" s="157"/>
      <c r="G2219" s="159"/>
      <c r="H2219" s="161"/>
      <c r="I2219" s="161"/>
    </row>
    <row r="2220" ht="15.0" customHeight="1">
      <c r="A2220" s="97" t="s">
        <v>15648</v>
      </c>
      <c r="B2220" s="199" t="s">
        <v>20004</v>
      </c>
      <c r="C2220" s="158" t="s">
        <v>20006</v>
      </c>
      <c r="D2220" s="158" t="s">
        <v>5</v>
      </c>
      <c r="E2220" s="158" t="s">
        <v>20007</v>
      </c>
      <c r="F2220" s="157"/>
      <c r="G2220" s="159"/>
      <c r="H2220" s="161"/>
      <c r="I2220" s="161"/>
    </row>
    <row r="2221" ht="15.0" customHeight="1">
      <c r="A2221" s="97" t="s">
        <v>15648</v>
      </c>
      <c r="B2221" s="199" t="s">
        <v>20004</v>
      </c>
      <c r="C2221" s="158" t="s">
        <v>20008</v>
      </c>
      <c r="D2221" s="158" t="s">
        <v>7</v>
      </c>
      <c r="E2221" s="158" t="s">
        <v>16341</v>
      </c>
      <c r="F2221" s="157"/>
      <c r="G2221" s="159"/>
      <c r="H2221" s="161"/>
      <c r="I2221" s="161"/>
    </row>
    <row r="2222" ht="15.0" customHeight="1">
      <c r="A2222" s="97" t="s">
        <v>15648</v>
      </c>
      <c r="B2222" s="199" t="s">
        <v>20004</v>
      </c>
      <c r="C2222" s="158" t="s">
        <v>20009</v>
      </c>
      <c r="D2222" s="158" t="s">
        <v>5</v>
      </c>
      <c r="E2222" s="158" t="s">
        <v>15850</v>
      </c>
      <c r="F2222" s="157"/>
      <c r="G2222" s="159"/>
      <c r="H2222" s="161"/>
      <c r="I2222" s="161"/>
    </row>
    <row r="2223" ht="15.0" customHeight="1">
      <c r="A2223" s="97" t="s">
        <v>15648</v>
      </c>
      <c r="B2223" s="105" t="s">
        <v>20004</v>
      </c>
      <c r="C2223" s="158" t="s">
        <v>16275</v>
      </c>
      <c r="D2223" s="158" t="s">
        <v>5</v>
      </c>
      <c r="E2223" s="158" t="s">
        <v>16275</v>
      </c>
      <c r="F2223" s="157"/>
      <c r="G2223" s="159"/>
      <c r="H2223" s="161"/>
      <c r="I2223" s="161"/>
    </row>
    <row r="2224" ht="15.0" customHeight="1">
      <c r="A2224" s="97" t="s">
        <v>15648</v>
      </c>
      <c r="B2224" s="199" t="s">
        <v>20004</v>
      </c>
      <c r="C2224" s="158" t="s">
        <v>14011</v>
      </c>
      <c r="D2224" s="158" t="s">
        <v>17</v>
      </c>
      <c r="E2224" s="158" t="s">
        <v>14011</v>
      </c>
      <c r="F2224" s="157"/>
      <c r="G2224" s="159"/>
      <c r="H2224" s="161"/>
      <c r="I2224" s="161"/>
    </row>
    <row r="2225" ht="15.0" customHeight="1">
      <c r="A2225" s="97" t="s">
        <v>15648</v>
      </c>
      <c r="B2225" s="199" t="s">
        <v>20004</v>
      </c>
      <c r="C2225" s="158" t="s">
        <v>20010</v>
      </c>
      <c r="D2225" s="158" t="s">
        <v>19</v>
      </c>
      <c r="E2225" s="157"/>
      <c r="F2225" s="157"/>
      <c r="G2225" s="159"/>
      <c r="H2225" s="161"/>
      <c r="I2225" s="161"/>
    </row>
    <row r="2226" ht="15.0" customHeight="1">
      <c r="A2226" s="97" t="s">
        <v>15648</v>
      </c>
      <c r="B2226" s="199" t="s">
        <v>20004</v>
      </c>
      <c r="C2226" s="158" t="s">
        <v>17102</v>
      </c>
      <c r="D2226" s="158" t="s">
        <v>33</v>
      </c>
      <c r="E2226" s="157"/>
      <c r="F2226" s="157"/>
      <c r="G2226" s="159"/>
      <c r="H2226" s="161"/>
      <c r="I2226" s="161"/>
    </row>
    <row r="2227" ht="15.0" customHeight="1">
      <c r="A2227" s="101" t="s">
        <v>4766</v>
      </c>
      <c r="B2227" s="96" t="str">
        <f>VLOOKUP(A2227,company_data!$A$2:$H$2051,8,FALSE)</f>
        <v>https://www.cspi.com/</v>
      </c>
      <c r="C2227" s="157" t="s">
        <v>20011</v>
      </c>
      <c r="D2227" s="158" t="s">
        <v>44</v>
      </c>
      <c r="E2227" s="158" t="s">
        <v>15</v>
      </c>
      <c r="F2227" s="157"/>
      <c r="G2227" s="159"/>
      <c r="H2227" s="161" t="s">
        <v>20012</v>
      </c>
      <c r="I2227" s="161"/>
    </row>
    <row r="2228" ht="15.0" customHeight="1">
      <c r="A2228" s="101" t="s">
        <v>4766</v>
      </c>
      <c r="B2228" s="96" t="str">
        <f>VLOOKUP(A2228,company_data!$A$2:$H$2051,8,FALSE)</f>
        <v>https://www.cspi.com/</v>
      </c>
      <c r="C2228" s="157" t="s">
        <v>20013</v>
      </c>
      <c r="D2228" s="158" t="s">
        <v>10</v>
      </c>
      <c r="E2228" s="157"/>
      <c r="F2228" s="101"/>
      <c r="G2228" s="159"/>
      <c r="H2228" s="161" t="s">
        <v>20014</v>
      </c>
      <c r="I2228" s="161"/>
    </row>
    <row r="2229" ht="15.0" customHeight="1">
      <c r="A2229" s="101" t="s">
        <v>2070</v>
      </c>
      <c r="B2229" s="96" t="str">
        <f>VLOOKUP(A2229,company_data!$A$2:$H$2051,8,FALSE)</f>
        <v>https://www.home.neustar/</v>
      </c>
      <c r="C2229" s="158" t="s">
        <v>20015</v>
      </c>
      <c r="D2229" s="158" t="s">
        <v>17</v>
      </c>
      <c r="E2229" s="158" t="s">
        <v>20016</v>
      </c>
      <c r="F2229" s="101"/>
      <c r="G2229" s="159"/>
      <c r="H2229" s="161"/>
      <c r="I2229" s="161"/>
    </row>
    <row r="2230" ht="15.0" customHeight="1">
      <c r="A2230" s="101" t="s">
        <v>4057</v>
      </c>
      <c r="B2230" s="96" t="str">
        <f>VLOOKUP(A2230,company_data!$A$2:$H$2051,8,FALSE)</f>
        <v>https://www.cubro.com/en/</v>
      </c>
      <c r="C2230" s="157" t="s">
        <v>20017</v>
      </c>
      <c r="D2230" s="158" t="s">
        <v>15</v>
      </c>
      <c r="E2230" s="158" t="s">
        <v>20018</v>
      </c>
      <c r="F2230" s="101"/>
      <c r="G2230" s="159"/>
      <c r="H2230" s="161" t="s">
        <v>20019</v>
      </c>
      <c r="I2230" s="161"/>
    </row>
    <row r="2231" ht="15.0" customHeight="1">
      <c r="A2231" s="101" t="s">
        <v>4057</v>
      </c>
      <c r="B2231" s="96" t="str">
        <f>VLOOKUP(A2231,company_data!$A$2:$H$2051,8,FALSE)</f>
        <v>https://www.cubro.com/en/</v>
      </c>
      <c r="C2231" s="157" t="s">
        <v>20020</v>
      </c>
      <c r="D2231" s="158" t="s">
        <v>23</v>
      </c>
      <c r="E2231" s="158" t="s">
        <v>16385</v>
      </c>
      <c r="F2231" s="101"/>
      <c r="G2231" s="159"/>
      <c r="H2231" s="161" t="s">
        <v>20021</v>
      </c>
      <c r="I2231" s="161"/>
    </row>
    <row r="2232" ht="15.0" customHeight="1">
      <c r="A2232" s="101" t="s">
        <v>4057</v>
      </c>
      <c r="B2232" s="96" t="str">
        <f>VLOOKUP(A2232,company_data!$A$2:$H$2051,8,FALSE)</f>
        <v>https://www.cubro.com/en/</v>
      </c>
      <c r="C2232" s="158" t="s">
        <v>20022</v>
      </c>
      <c r="D2232" s="158" t="s">
        <v>31</v>
      </c>
      <c r="E2232" s="158" t="s">
        <v>18972</v>
      </c>
      <c r="F2232" s="101"/>
      <c r="G2232" s="159"/>
      <c r="H2232" s="161" t="s">
        <v>20023</v>
      </c>
      <c r="I2232" s="161"/>
    </row>
    <row r="2233" ht="15.0" customHeight="1">
      <c r="A2233" s="101" t="s">
        <v>4057</v>
      </c>
      <c r="B2233" s="96" t="str">
        <f>VLOOKUP(A2233,company_data!$A$2:$H$2051,8,FALSE)</f>
        <v>https://www.cubro.com/en/</v>
      </c>
      <c r="C2233" s="157" t="s">
        <v>20024</v>
      </c>
      <c r="D2233" s="158" t="s">
        <v>10</v>
      </c>
      <c r="E2233" s="157"/>
      <c r="F2233" s="101"/>
      <c r="G2233" s="159"/>
      <c r="H2233" s="161" t="s">
        <v>20025</v>
      </c>
      <c r="I2233" s="161"/>
    </row>
    <row r="2234" ht="15.0" customHeight="1">
      <c r="A2234" s="101" t="s">
        <v>4057</v>
      </c>
      <c r="B2234" s="96" t="str">
        <f>VLOOKUP(A2234,company_data!$A$2:$H$2051,8,FALSE)</f>
        <v>https://www.cubro.com/en/</v>
      </c>
      <c r="C2234" s="157" t="s">
        <v>20026</v>
      </c>
      <c r="D2234" s="158" t="s">
        <v>10</v>
      </c>
      <c r="E2234" s="157"/>
      <c r="F2234" s="101"/>
      <c r="G2234" s="159"/>
      <c r="H2234" s="161" t="s">
        <v>20027</v>
      </c>
      <c r="I2234" s="161"/>
    </row>
    <row r="2235" ht="15.0" customHeight="1">
      <c r="A2235" s="101" t="s">
        <v>4057</v>
      </c>
      <c r="B2235" s="96" t="str">
        <f>VLOOKUP(A2235,company_data!$A$2:$H$2051,8,FALSE)</f>
        <v>https://www.cubro.com/en/</v>
      </c>
      <c r="C2235" s="157" t="s">
        <v>20028</v>
      </c>
      <c r="D2235" s="158" t="s">
        <v>21</v>
      </c>
      <c r="E2235" s="157"/>
      <c r="F2235" s="101"/>
      <c r="G2235" s="159"/>
      <c r="H2235" s="161" t="s">
        <v>20029</v>
      </c>
      <c r="I2235" s="161"/>
    </row>
    <row r="2236" ht="15.0" customHeight="1">
      <c r="A2236" s="101" t="s">
        <v>4068</v>
      </c>
      <c r="B2236" s="96" t="str">
        <f>VLOOKUP(A2236,company_data!$A$2:$H$2051,8,FALSE)</f>
        <v>https://www.curasoftware.com/</v>
      </c>
      <c r="C2236" s="157" t="s">
        <v>20030</v>
      </c>
      <c r="D2236" s="158" t="s">
        <v>5</v>
      </c>
      <c r="E2236" s="158" t="s">
        <v>20031</v>
      </c>
      <c r="F2236" s="101"/>
      <c r="G2236" s="159"/>
      <c r="H2236" s="161" t="s">
        <v>20032</v>
      </c>
      <c r="I2236" s="161"/>
    </row>
    <row r="2237" ht="15.0" customHeight="1">
      <c r="A2237" s="101" t="s">
        <v>4068</v>
      </c>
      <c r="B2237" s="96" t="str">
        <f>VLOOKUP(A2237,company_data!$A$2:$H$2051,8,FALSE)</f>
        <v>https://www.curasoftware.com/</v>
      </c>
      <c r="C2237" s="157" t="s">
        <v>20033</v>
      </c>
      <c r="D2237" s="158" t="s">
        <v>5</v>
      </c>
      <c r="E2237" s="158" t="s">
        <v>20034</v>
      </c>
      <c r="F2237" s="101"/>
      <c r="G2237" s="159"/>
      <c r="H2237" s="161" t="s">
        <v>20035</v>
      </c>
      <c r="I2237" s="161"/>
    </row>
    <row r="2238" ht="15.0" customHeight="1">
      <c r="A2238" s="101" t="s">
        <v>4068</v>
      </c>
      <c r="B2238" s="96" t="str">
        <f>VLOOKUP(A2238,company_data!$A$2:$H$2051,8,FALSE)</f>
        <v>https://www.curasoftware.com/</v>
      </c>
      <c r="C2238" s="157" t="s">
        <v>20036</v>
      </c>
      <c r="D2238" s="158" t="s">
        <v>5</v>
      </c>
      <c r="E2238" s="158" t="s">
        <v>17359</v>
      </c>
      <c r="F2238" s="101"/>
      <c r="G2238" s="159"/>
      <c r="H2238" s="161" t="s">
        <v>20037</v>
      </c>
      <c r="I2238" s="161"/>
    </row>
    <row r="2239" ht="15.0" customHeight="1">
      <c r="A2239" s="101" t="s">
        <v>4068</v>
      </c>
      <c r="B2239" s="96" t="str">
        <f>VLOOKUP(A2239,company_data!$A$2:$H$2051,8,FALSE)</f>
        <v>https://www.curasoftware.com/</v>
      </c>
      <c r="C2239" s="157" t="s">
        <v>20038</v>
      </c>
      <c r="D2239" s="158" t="s">
        <v>14</v>
      </c>
      <c r="E2239" s="157"/>
      <c r="F2239" s="101"/>
      <c r="G2239" s="159"/>
      <c r="H2239" s="161" t="s">
        <v>20039</v>
      </c>
      <c r="I2239" s="161"/>
    </row>
    <row r="2240" ht="15.0" customHeight="1">
      <c r="A2240" s="101" t="s">
        <v>4068</v>
      </c>
      <c r="B2240" s="96" t="str">
        <f>VLOOKUP(A2240,company_data!$A$2:$H$2051,8,FALSE)</f>
        <v>https://www.curasoftware.com/</v>
      </c>
      <c r="C2240" s="157" t="s">
        <v>20040</v>
      </c>
      <c r="D2240" s="158" t="s">
        <v>14</v>
      </c>
      <c r="E2240" s="157"/>
      <c r="F2240" s="101"/>
      <c r="G2240" s="159"/>
      <c r="H2240" s="161" t="s">
        <v>20041</v>
      </c>
      <c r="I2240" s="161"/>
    </row>
    <row r="2241" ht="15.0" customHeight="1">
      <c r="A2241" s="101" t="s">
        <v>4078</v>
      </c>
      <c r="B2241" s="96" t="str">
        <f>VLOOKUP(A2241,company_data!$A$2:$H$2051,8,FALSE)</f>
        <v>https://curtail.com/</v>
      </c>
      <c r="C2241" s="157" t="s">
        <v>20042</v>
      </c>
      <c r="D2241" s="158" t="s">
        <v>10</v>
      </c>
      <c r="E2241" s="157"/>
      <c r="F2241" s="101"/>
      <c r="G2241" s="159"/>
      <c r="H2241" s="161" t="s">
        <v>20043</v>
      </c>
      <c r="I2241" s="161"/>
    </row>
    <row r="2242" ht="15.0" customHeight="1">
      <c r="A2242" s="101" t="s">
        <v>4078</v>
      </c>
      <c r="B2242" s="96" t="str">
        <f>VLOOKUP(A2242,company_data!$A$2:$H$2051,8,FALSE)</f>
        <v>https://curtail.com/</v>
      </c>
      <c r="C2242" s="157" t="s">
        <v>20044</v>
      </c>
      <c r="D2242" s="158" t="s">
        <v>21</v>
      </c>
      <c r="E2242" s="157"/>
      <c r="F2242" s="101"/>
      <c r="G2242" s="159"/>
      <c r="H2242" s="161" t="s">
        <v>20045</v>
      </c>
      <c r="I2242" s="161"/>
    </row>
    <row r="2243" ht="15.0" customHeight="1">
      <c r="A2243" s="101" t="s">
        <v>4085</v>
      </c>
      <c r="B2243" s="96" t="str">
        <f>VLOOKUP(A2243,company_data!$A$2:$H$2051,8,FALSE)</f>
        <v>https://www.cryptovision.com/en/welcome/</v>
      </c>
      <c r="C2243" s="157" t="s">
        <v>20046</v>
      </c>
      <c r="D2243" s="158" t="s">
        <v>13</v>
      </c>
      <c r="E2243" s="158" t="s">
        <v>20047</v>
      </c>
      <c r="F2243" s="101"/>
      <c r="G2243" s="159"/>
      <c r="H2243" s="161" t="s">
        <v>20048</v>
      </c>
      <c r="I2243" s="161"/>
    </row>
    <row r="2244" ht="15.0" customHeight="1">
      <c r="A2244" s="101" t="s">
        <v>4085</v>
      </c>
      <c r="B2244" s="96" t="str">
        <f>VLOOKUP(A2244,company_data!$A$2:$H$2051,8,FALSE)</f>
        <v>https://www.cryptovision.com/en/welcome/</v>
      </c>
      <c r="C2244" s="157" t="s">
        <v>20049</v>
      </c>
      <c r="D2244" s="158" t="s">
        <v>13</v>
      </c>
      <c r="E2244" s="158" t="s">
        <v>20050</v>
      </c>
      <c r="F2244" s="101"/>
      <c r="G2244" s="159"/>
      <c r="H2244" s="161" t="s">
        <v>20051</v>
      </c>
      <c r="I2244" s="161"/>
    </row>
    <row r="2245" ht="15.0" customHeight="1">
      <c r="A2245" s="101" t="s">
        <v>4085</v>
      </c>
      <c r="B2245" s="96" t="str">
        <f>VLOOKUP(A2245,company_data!$A$2:$H$2051,8,FALSE)</f>
        <v>https://www.cryptovision.com/en/welcome/</v>
      </c>
      <c r="C2245" s="157" t="s">
        <v>20052</v>
      </c>
      <c r="D2245" s="158" t="s">
        <v>13</v>
      </c>
      <c r="E2245" s="158" t="s">
        <v>15981</v>
      </c>
      <c r="F2245" s="101"/>
      <c r="G2245" s="159"/>
      <c r="H2245" s="161" t="s">
        <v>20053</v>
      </c>
      <c r="I2245" s="161"/>
    </row>
    <row r="2246" ht="15.0" customHeight="1">
      <c r="A2246" s="101" t="s">
        <v>4085</v>
      </c>
      <c r="B2246" s="96" t="str">
        <f>VLOOKUP(A2246,company_data!$A$2:$H$2051,8,FALSE)</f>
        <v>https://www.cryptovision.com/en/welcome/</v>
      </c>
      <c r="C2246" s="157" t="s">
        <v>20054</v>
      </c>
      <c r="D2246" s="158" t="s">
        <v>13</v>
      </c>
      <c r="E2246" s="158" t="s">
        <v>20055</v>
      </c>
      <c r="F2246" s="101"/>
      <c r="G2246" s="159"/>
      <c r="H2246" s="161" t="s">
        <v>20056</v>
      </c>
      <c r="I2246" s="161"/>
    </row>
    <row r="2247" ht="15.0" customHeight="1">
      <c r="A2247" s="101" t="s">
        <v>4085</v>
      </c>
      <c r="B2247" s="96" t="str">
        <f>VLOOKUP(A2247,company_data!$A$2:$H$2051,8,FALSE)</f>
        <v>https://www.cryptovision.com/en/welcome/</v>
      </c>
      <c r="C2247" s="157" t="s">
        <v>20057</v>
      </c>
      <c r="D2247" s="158" t="s">
        <v>13</v>
      </c>
      <c r="E2247" s="158" t="s">
        <v>20058</v>
      </c>
      <c r="F2247" s="97" t="s">
        <v>20059</v>
      </c>
      <c r="G2247" s="159"/>
      <c r="H2247" s="161" t="s">
        <v>20060</v>
      </c>
      <c r="I2247" s="161"/>
    </row>
    <row r="2248" ht="15.0" customHeight="1">
      <c r="A2248" s="101" t="s">
        <v>4085</v>
      </c>
      <c r="B2248" s="96" t="str">
        <f>VLOOKUP(A2248,company_data!$A$2:$H$2051,8,FALSE)</f>
        <v>https://www.cryptovision.com/en/welcome/</v>
      </c>
      <c r="C2248" s="157" t="s">
        <v>20061</v>
      </c>
      <c r="D2248" s="158" t="s">
        <v>13</v>
      </c>
      <c r="E2248" s="158" t="s">
        <v>20062</v>
      </c>
      <c r="F2248" s="101"/>
      <c r="G2248" s="159"/>
      <c r="H2248" s="161" t="s">
        <v>20063</v>
      </c>
      <c r="I2248" s="161"/>
    </row>
    <row r="2249" ht="15.0" customHeight="1">
      <c r="A2249" s="101" t="s">
        <v>2070</v>
      </c>
      <c r="B2249" s="96" t="str">
        <f>VLOOKUP(A2249,company_data!$A$2:$H$2051,8,FALSE)</f>
        <v>https://www.home.neustar/</v>
      </c>
      <c r="C2249" s="158" t="s">
        <v>20064</v>
      </c>
      <c r="D2249" s="158" t="s">
        <v>17</v>
      </c>
      <c r="E2249" s="158" t="s">
        <v>20016</v>
      </c>
      <c r="F2249" s="101"/>
      <c r="G2249" s="159"/>
      <c r="H2249" s="161"/>
      <c r="I2249" s="161"/>
    </row>
    <row r="2250" ht="15.0" customHeight="1">
      <c r="A2250" s="101" t="s">
        <v>2070</v>
      </c>
      <c r="B2250" s="96" t="str">
        <f>VLOOKUP(A2250,company_data!$A$2:$H$2051,8,FALSE)</f>
        <v>https://www.home.neustar/</v>
      </c>
      <c r="C2250" s="158" t="s">
        <v>20065</v>
      </c>
      <c r="D2250" s="158" t="s">
        <v>17</v>
      </c>
      <c r="E2250" s="158" t="s">
        <v>20016</v>
      </c>
      <c r="F2250" s="101"/>
      <c r="G2250" s="159"/>
      <c r="H2250" s="161"/>
      <c r="I2250" s="161"/>
    </row>
    <row r="2251" ht="15.0" customHeight="1">
      <c r="A2251" s="101" t="s">
        <v>966</v>
      </c>
      <c r="B2251" s="96" t="str">
        <f>VLOOKUP(A2251,company_data!$A$2:$H$2051,8,FALSE)</f>
        <v>www.anomali.com</v>
      </c>
      <c r="C2251" s="157" t="s">
        <v>20066</v>
      </c>
      <c r="D2251" s="158" t="s">
        <v>17</v>
      </c>
      <c r="E2251" s="158" t="s">
        <v>20067</v>
      </c>
      <c r="F2251" s="157"/>
      <c r="G2251" s="159"/>
      <c r="H2251" s="162" t="s">
        <v>20068</v>
      </c>
      <c r="I2251" s="161"/>
    </row>
    <row r="2252" ht="15.0" customHeight="1">
      <c r="A2252" s="101" t="s">
        <v>3946</v>
      </c>
      <c r="B2252" s="96" t="str">
        <f>VLOOKUP(A2252,company_data!$A$2:$H$2051,8,FALSE)</f>
        <v>https://www.crypteianetworks.com/</v>
      </c>
      <c r="C2252" s="157" t="s">
        <v>20069</v>
      </c>
      <c r="D2252" s="158" t="s">
        <v>17</v>
      </c>
      <c r="E2252" s="158" t="s">
        <v>20067</v>
      </c>
      <c r="F2252" s="101"/>
      <c r="G2252" s="159"/>
      <c r="H2252" s="161" t="s">
        <v>20070</v>
      </c>
      <c r="I2252" s="161"/>
    </row>
    <row r="2253" ht="15.0" customHeight="1">
      <c r="A2253" s="101" t="s">
        <v>4383</v>
      </c>
      <c r="B2253" s="96" t="str">
        <f>VLOOKUP(A2253,company_data!$A$2:$H$2051,8,FALSE)</f>
        <v>https://cyberint.com/</v>
      </c>
      <c r="C2253" s="158" t="s">
        <v>20071</v>
      </c>
      <c r="D2253" s="158" t="s">
        <v>17</v>
      </c>
      <c r="E2253" s="158" t="s">
        <v>20067</v>
      </c>
      <c r="F2253" s="101"/>
      <c r="G2253" s="159"/>
      <c r="H2253" s="161" t="s">
        <v>20072</v>
      </c>
      <c r="I2253" s="161"/>
    </row>
    <row r="2254" ht="15.0" customHeight="1">
      <c r="A2254" s="101" t="s">
        <v>5567</v>
      </c>
      <c r="B2254" s="96" t="str">
        <f>VLOOKUP(A2254,company_data!$A$2:$H$2051,8,FALSE)</f>
        <v>https://www.eclecticiq.com</v>
      </c>
      <c r="C2254" s="157" t="s">
        <v>20073</v>
      </c>
      <c r="D2254" s="158" t="s">
        <v>17</v>
      </c>
      <c r="E2254" s="158" t="s">
        <v>20067</v>
      </c>
      <c r="F2254" s="101"/>
      <c r="G2254" s="159"/>
      <c r="H2254" s="161" t="s">
        <v>20074</v>
      </c>
      <c r="I2254" s="161"/>
    </row>
    <row r="2255" ht="15.0" customHeight="1">
      <c r="A2255" s="101" t="s">
        <v>4110</v>
      </c>
      <c r="B2255" s="96" t="str">
        <f>VLOOKUP(A2255,company_data!$A$2:$H$2051,8,FALSE)</f>
        <v>https://www.cybeats.com/</v>
      </c>
      <c r="C2255" s="157" t="s">
        <v>20075</v>
      </c>
      <c r="D2255" s="158" t="s">
        <v>44</v>
      </c>
      <c r="E2255" s="158" t="s">
        <v>20076</v>
      </c>
      <c r="F2255" s="101"/>
      <c r="G2255" s="159"/>
      <c r="H2255" s="161" t="s">
        <v>20077</v>
      </c>
      <c r="I2255" s="161"/>
    </row>
    <row r="2256" ht="15.0" customHeight="1">
      <c r="A2256" s="101" t="s">
        <v>4119</v>
      </c>
      <c r="B2256" s="96" t="str">
        <f>VLOOKUP(A2256,company_data!$A$2:$H$2051,8,FALSE)</f>
        <v>https://cybelangel.com/</v>
      </c>
      <c r="C2256" s="157" t="s">
        <v>20078</v>
      </c>
      <c r="D2256" s="158" t="s">
        <v>12</v>
      </c>
      <c r="E2256" s="158" t="s">
        <v>20079</v>
      </c>
      <c r="F2256" s="101"/>
      <c r="G2256" s="159"/>
      <c r="H2256" s="161" t="s">
        <v>20080</v>
      </c>
      <c r="I2256" s="161"/>
    </row>
    <row r="2257" ht="15.0" customHeight="1">
      <c r="A2257" s="101" t="s">
        <v>4136</v>
      </c>
      <c r="B2257" s="96" t="str">
        <f>VLOOKUP(A2257,company_data!$A$2:$H$2051,8,FALSE)</f>
        <v>https://www.cyberadapt.com/</v>
      </c>
      <c r="C2257" s="157" t="s">
        <v>20081</v>
      </c>
      <c r="D2257" s="158" t="s">
        <v>10</v>
      </c>
      <c r="E2257" s="158" t="s">
        <v>20082</v>
      </c>
      <c r="F2257" s="101"/>
      <c r="G2257" s="159"/>
      <c r="H2257" s="161" t="s">
        <v>20083</v>
      </c>
      <c r="I2257" s="161"/>
    </row>
    <row r="2258" ht="15.0" customHeight="1">
      <c r="A2258" s="101" t="s">
        <v>4163</v>
      </c>
      <c r="B2258" s="105" t="s">
        <v>20084</v>
      </c>
      <c r="C2258" s="158" t="s">
        <v>16431</v>
      </c>
      <c r="D2258" s="158" t="s">
        <v>5</v>
      </c>
      <c r="E2258" s="158" t="s">
        <v>20085</v>
      </c>
      <c r="F2258" s="101"/>
      <c r="G2258" s="159"/>
      <c r="H2258" s="161"/>
      <c r="I2258" s="161"/>
    </row>
    <row r="2259" ht="15.0" customHeight="1">
      <c r="A2259" s="101" t="s">
        <v>4163</v>
      </c>
      <c r="B2259" s="105" t="s">
        <v>20084</v>
      </c>
      <c r="C2259" s="158" t="s">
        <v>20086</v>
      </c>
      <c r="D2259" s="158" t="s">
        <v>7</v>
      </c>
      <c r="E2259" s="158" t="s">
        <v>16341</v>
      </c>
      <c r="F2259" s="101"/>
      <c r="G2259" s="159"/>
      <c r="H2259" s="161"/>
      <c r="I2259" s="161"/>
    </row>
    <row r="2260" ht="15.0" customHeight="1">
      <c r="A2260" s="101" t="s">
        <v>4163</v>
      </c>
      <c r="B2260" s="105" t="s">
        <v>20084</v>
      </c>
      <c r="C2260" s="158" t="s">
        <v>20087</v>
      </c>
      <c r="D2260" s="158" t="s">
        <v>22</v>
      </c>
      <c r="E2260" s="158" t="s">
        <v>17003</v>
      </c>
      <c r="F2260" s="101"/>
      <c r="G2260" s="159"/>
      <c r="H2260" s="161"/>
      <c r="I2260" s="161"/>
    </row>
    <row r="2261" ht="15.0" customHeight="1">
      <c r="A2261" s="101" t="s">
        <v>4163</v>
      </c>
      <c r="B2261" s="105" t="s">
        <v>20084</v>
      </c>
      <c r="C2261" s="158" t="s">
        <v>20088</v>
      </c>
      <c r="D2261" s="158" t="s">
        <v>7</v>
      </c>
      <c r="E2261" s="158" t="s">
        <v>20089</v>
      </c>
      <c r="F2261" s="101"/>
      <c r="G2261" s="159"/>
      <c r="H2261" s="161"/>
      <c r="I2261" s="161"/>
    </row>
    <row r="2262" ht="15.0" customHeight="1">
      <c r="A2262" s="101" t="s">
        <v>4163</v>
      </c>
      <c r="B2262" s="105" t="s">
        <v>20084</v>
      </c>
      <c r="C2262" s="158" t="s">
        <v>20090</v>
      </c>
      <c r="D2262" s="158" t="s">
        <v>7</v>
      </c>
      <c r="E2262" s="158" t="s">
        <v>20091</v>
      </c>
      <c r="F2262" s="101"/>
      <c r="G2262" s="159"/>
      <c r="H2262" s="161"/>
      <c r="I2262" s="161"/>
    </row>
    <row r="2263" ht="15.0" customHeight="1">
      <c r="A2263" s="101" t="s">
        <v>4163</v>
      </c>
      <c r="B2263" s="105" t="s">
        <v>20084</v>
      </c>
      <c r="C2263" s="158" t="s">
        <v>20092</v>
      </c>
      <c r="D2263" s="158" t="s">
        <v>14</v>
      </c>
      <c r="E2263" s="158"/>
      <c r="F2263" s="101"/>
      <c r="G2263" s="159"/>
      <c r="H2263" s="161"/>
      <c r="I2263" s="161"/>
    </row>
    <row r="2264" ht="15.0" customHeight="1">
      <c r="A2264" s="101" t="s">
        <v>4163</v>
      </c>
      <c r="B2264" s="105" t="s">
        <v>20084</v>
      </c>
      <c r="C2264" s="158" t="s">
        <v>15897</v>
      </c>
      <c r="D2264" s="158" t="s">
        <v>5</v>
      </c>
      <c r="E2264" s="158"/>
      <c r="F2264" s="101"/>
      <c r="G2264" s="159"/>
      <c r="H2264" s="161"/>
      <c r="I2264" s="161"/>
    </row>
    <row r="2265" ht="15.0" customHeight="1">
      <c r="A2265" s="101" t="s">
        <v>4163</v>
      </c>
      <c r="B2265" s="105" t="s">
        <v>20084</v>
      </c>
      <c r="C2265" s="158" t="s">
        <v>16</v>
      </c>
      <c r="D2265" s="158" t="s">
        <v>16</v>
      </c>
      <c r="E2265" s="158"/>
      <c r="F2265" s="101"/>
      <c r="G2265" s="159"/>
      <c r="H2265" s="161"/>
      <c r="I2265" s="161"/>
    </row>
    <row r="2266" ht="15.0" customHeight="1">
      <c r="A2266" s="101" t="s">
        <v>4163</v>
      </c>
      <c r="B2266" s="105" t="s">
        <v>20084</v>
      </c>
      <c r="C2266" s="158" t="s">
        <v>20093</v>
      </c>
      <c r="D2266" s="158" t="s">
        <v>32</v>
      </c>
      <c r="E2266" s="158"/>
      <c r="F2266" s="101"/>
      <c r="G2266" s="159"/>
      <c r="H2266" s="161"/>
      <c r="I2266" s="161"/>
    </row>
    <row r="2267" ht="15.0" customHeight="1">
      <c r="A2267" s="101" t="s">
        <v>4168</v>
      </c>
      <c r="B2267" s="96" t="str">
        <f>VLOOKUP(A2267,company_data!$A$2:$H$2051,8,FALSE)</f>
        <v>https://www.cyberdiligence.com/</v>
      </c>
      <c r="C2267" s="157" t="s">
        <v>20094</v>
      </c>
      <c r="D2267" s="158" t="s">
        <v>39</v>
      </c>
      <c r="E2267" s="158" t="s">
        <v>16953</v>
      </c>
      <c r="F2267" s="101"/>
      <c r="G2267" s="159"/>
      <c r="H2267" s="161" t="s">
        <v>20095</v>
      </c>
      <c r="I2267" s="161"/>
    </row>
    <row r="2268" ht="15.0" customHeight="1">
      <c r="A2268" s="101" t="s">
        <v>4168</v>
      </c>
      <c r="B2268" s="96" t="str">
        <f>VLOOKUP(A2268,company_data!$A$2:$H$2051,8,FALSE)</f>
        <v>https://www.cyberdiligence.com/</v>
      </c>
      <c r="C2268" s="157" t="s">
        <v>15917</v>
      </c>
      <c r="D2268" s="158" t="s">
        <v>32</v>
      </c>
      <c r="E2268" s="158" t="s">
        <v>15831</v>
      </c>
      <c r="F2268" s="101"/>
      <c r="G2268" s="159"/>
      <c r="H2268" s="161" t="s">
        <v>20096</v>
      </c>
      <c r="I2268" s="161"/>
    </row>
    <row r="2269" ht="15.0" customHeight="1">
      <c r="A2269" s="101" t="s">
        <v>4168</v>
      </c>
      <c r="B2269" s="96" t="str">
        <f>VLOOKUP(A2269,company_data!$A$2:$H$2051,8,FALSE)</f>
        <v>https://www.cyberdiligence.com/</v>
      </c>
      <c r="C2269" s="157" t="s">
        <v>20097</v>
      </c>
      <c r="D2269" s="158" t="s">
        <v>5</v>
      </c>
      <c r="E2269" s="158" t="s">
        <v>18433</v>
      </c>
      <c r="F2269" s="101"/>
      <c r="G2269" s="159"/>
      <c r="H2269" s="161" t="s">
        <v>20098</v>
      </c>
      <c r="I2269" s="161"/>
    </row>
    <row r="2270" ht="15.0" customHeight="1">
      <c r="A2270" s="101" t="s">
        <v>4168</v>
      </c>
      <c r="B2270" s="96" t="str">
        <f>VLOOKUP(A2270,company_data!$A$2:$H$2051,8,FALSE)</f>
        <v>https://www.cyberdiligence.com/</v>
      </c>
      <c r="C2270" s="157" t="s">
        <v>20099</v>
      </c>
      <c r="D2270" s="158" t="s">
        <v>5</v>
      </c>
      <c r="E2270" s="158" t="s">
        <v>20100</v>
      </c>
      <c r="F2270" s="101"/>
      <c r="G2270" s="159"/>
      <c r="H2270" s="161" t="s">
        <v>20101</v>
      </c>
      <c r="I2270" s="161"/>
    </row>
    <row r="2271" ht="15.0" customHeight="1">
      <c r="A2271" s="101" t="s">
        <v>4168</v>
      </c>
      <c r="B2271" s="96" t="str">
        <f>VLOOKUP(A2271,company_data!$A$2:$H$2051,8,FALSE)</f>
        <v>https://www.cyberdiligence.com/</v>
      </c>
      <c r="C2271" s="157" t="s">
        <v>15940</v>
      </c>
      <c r="D2271" s="158" t="s">
        <v>16</v>
      </c>
      <c r="E2271" s="157"/>
      <c r="F2271" s="101"/>
      <c r="G2271" s="159"/>
      <c r="H2271" s="161" t="s">
        <v>20102</v>
      </c>
      <c r="I2271" s="161"/>
    </row>
    <row r="2272" ht="15.0" customHeight="1">
      <c r="A2272" s="101" t="s">
        <v>4176</v>
      </c>
      <c r="B2272" s="96" t="s">
        <v>4180</v>
      </c>
      <c r="C2272" s="158" t="s">
        <v>20103</v>
      </c>
      <c r="D2272" s="158" t="s">
        <v>5</v>
      </c>
      <c r="E2272" s="158" t="s">
        <v>20104</v>
      </c>
      <c r="F2272" s="101"/>
      <c r="G2272" s="159"/>
      <c r="H2272" s="161"/>
      <c r="I2272" s="161"/>
    </row>
    <row r="2273" ht="15.0" customHeight="1">
      <c r="A2273" s="101" t="s">
        <v>4176</v>
      </c>
      <c r="B2273" s="96" t="s">
        <v>4180</v>
      </c>
      <c r="C2273" s="158" t="s">
        <v>20105</v>
      </c>
      <c r="D2273" s="158" t="s">
        <v>5</v>
      </c>
      <c r="E2273" s="158" t="s">
        <v>20106</v>
      </c>
      <c r="F2273" s="101"/>
      <c r="G2273" s="159"/>
      <c r="H2273" s="161"/>
      <c r="I2273" s="161"/>
    </row>
    <row r="2274" ht="15.0" customHeight="1">
      <c r="A2274" s="101" t="s">
        <v>4176</v>
      </c>
      <c r="B2274" s="96" t="s">
        <v>4180</v>
      </c>
      <c r="C2274" s="158" t="s">
        <v>20107</v>
      </c>
      <c r="D2274" s="158" t="s">
        <v>10</v>
      </c>
      <c r="E2274" s="158" t="s">
        <v>20108</v>
      </c>
      <c r="F2274" s="101"/>
      <c r="G2274" s="159"/>
      <c r="H2274" s="161"/>
      <c r="I2274" s="161"/>
    </row>
    <row r="2275" ht="15.0" customHeight="1">
      <c r="A2275" s="101" t="s">
        <v>4176</v>
      </c>
      <c r="B2275" s="96" t="s">
        <v>4180</v>
      </c>
      <c r="C2275" s="158" t="s">
        <v>18887</v>
      </c>
      <c r="D2275" s="158" t="s">
        <v>5</v>
      </c>
      <c r="E2275" s="158" t="s">
        <v>18433</v>
      </c>
      <c r="F2275" s="101"/>
      <c r="G2275" s="159"/>
      <c r="H2275" s="161"/>
      <c r="I2275" s="161"/>
    </row>
    <row r="2276" ht="15.0" customHeight="1">
      <c r="A2276" s="101" t="s">
        <v>4176</v>
      </c>
      <c r="B2276" s="96" t="s">
        <v>4180</v>
      </c>
      <c r="C2276" s="158" t="s">
        <v>20109</v>
      </c>
      <c r="D2276" s="158" t="s">
        <v>10</v>
      </c>
      <c r="E2276" s="158" t="s">
        <v>20110</v>
      </c>
      <c r="F2276" s="97" t="s">
        <v>20111</v>
      </c>
      <c r="G2276" s="159"/>
      <c r="H2276" s="161"/>
      <c r="I2276" s="161"/>
    </row>
    <row r="2277" ht="15.0" customHeight="1">
      <c r="A2277" s="101" t="s">
        <v>4176</v>
      </c>
      <c r="B2277" s="96" t="s">
        <v>4180</v>
      </c>
      <c r="C2277" s="158" t="s">
        <v>20112</v>
      </c>
      <c r="D2277" s="158" t="s">
        <v>5</v>
      </c>
      <c r="E2277" s="158" t="s">
        <v>20113</v>
      </c>
      <c r="F2277" s="101"/>
      <c r="G2277" s="159"/>
      <c r="H2277" s="161"/>
      <c r="I2277" s="161"/>
    </row>
    <row r="2278" ht="15.0" customHeight="1">
      <c r="A2278" s="101" t="s">
        <v>4176</v>
      </c>
      <c r="B2278" s="96" t="str">
        <f>VLOOKUP(A2278,company_data!$A$2:$H$2051,8,FALSE)</f>
        <v>https://www.cyberesi.com/</v>
      </c>
      <c r="C2278" s="157" t="s">
        <v>18277</v>
      </c>
      <c r="D2278" s="157" t="s">
        <v>7</v>
      </c>
      <c r="E2278" s="157" t="s">
        <v>16341</v>
      </c>
      <c r="F2278" s="101"/>
      <c r="G2278" s="159"/>
      <c r="H2278" s="161" t="s">
        <v>20114</v>
      </c>
      <c r="I2278" s="161"/>
    </row>
    <row r="2279" ht="15.0" customHeight="1">
      <c r="A2279" s="101" t="s">
        <v>4176</v>
      </c>
      <c r="B2279" s="96" t="s">
        <v>4180</v>
      </c>
      <c r="C2279" s="158" t="s">
        <v>20009</v>
      </c>
      <c r="D2279" s="158" t="s">
        <v>5</v>
      </c>
      <c r="E2279" s="158" t="s">
        <v>15850</v>
      </c>
      <c r="F2279" s="101"/>
      <c r="G2279" s="159"/>
      <c r="H2279" s="161"/>
      <c r="I2279" s="161"/>
    </row>
    <row r="2280" ht="15.0" customHeight="1">
      <c r="A2280" s="101" t="s">
        <v>4176</v>
      </c>
      <c r="B2280" s="96" t="s">
        <v>4180</v>
      </c>
      <c r="C2280" s="158" t="s">
        <v>20115</v>
      </c>
      <c r="D2280" s="158" t="s">
        <v>5</v>
      </c>
      <c r="E2280" s="158" t="s">
        <v>17856</v>
      </c>
      <c r="F2280" s="101"/>
      <c r="G2280" s="159"/>
      <c r="H2280" s="161"/>
      <c r="I2280" s="161"/>
    </row>
    <row r="2281" ht="15.0" customHeight="1">
      <c r="A2281" s="101" t="s">
        <v>4176</v>
      </c>
      <c r="B2281" s="96" t="s">
        <v>4180</v>
      </c>
      <c r="C2281" s="158" t="s">
        <v>20116</v>
      </c>
      <c r="D2281" s="158" t="s">
        <v>5</v>
      </c>
      <c r="E2281" s="158" t="s">
        <v>20117</v>
      </c>
      <c r="F2281" s="101"/>
      <c r="G2281" s="159"/>
      <c r="H2281" s="161"/>
      <c r="I2281" s="161"/>
    </row>
    <row r="2282" ht="15.0" customHeight="1">
      <c r="A2282" s="101" t="s">
        <v>4176</v>
      </c>
      <c r="B2282" s="96" t="s">
        <v>4180</v>
      </c>
      <c r="C2282" s="158" t="s">
        <v>20118</v>
      </c>
      <c r="D2282" s="158" t="s">
        <v>11</v>
      </c>
      <c r="E2282" s="158" t="s">
        <v>19602</v>
      </c>
      <c r="F2282" s="101"/>
      <c r="G2282" s="159"/>
      <c r="H2282" s="161"/>
      <c r="I2282" s="161"/>
    </row>
    <row r="2283" ht="15.0" customHeight="1">
      <c r="A2283" s="101" t="s">
        <v>4176</v>
      </c>
      <c r="B2283" s="96" t="s">
        <v>4180</v>
      </c>
      <c r="C2283" s="158" t="s">
        <v>20119</v>
      </c>
      <c r="D2283" s="158" t="s">
        <v>11</v>
      </c>
      <c r="E2283" s="158" t="s">
        <v>20120</v>
      </c>
      <c r="F2283" s="101"/>
      <c r="G2283" s="159"/>
      <c r="H2283" s="161"/>
      <c r="I2283" s="161"/>
    </row>
    <row r="2284" ht="15.0" customHeight="1">
      <c r="A2284" s="101" t="s">
        <v>4176</v>
      </c>
      <c r="B2284" s="96" t="str">
        <f>VLOOKUP(A2284,company_data!$A$2:$H$2051,8,FALSE)</f>
        <v>https://www.cyberesi.com/</v>
      </c>
      <c r="C2284" s="158" t="s">
        <v>20121</v>
      </c>
      <c r="D2284" s="158" t="s">
        <v>14</v>
      </c>
      <c r="E2284" s="157"/>
      <c r="F2284" s="101"/>
      <c r="G2284" s="159"/>
      <c r="H2284" s="161" t="s">
        <v>20122</v>
      </c>
      <c r="I2284" s="161"/>
    </row>
    <row r="2285" ht="15.0" customHeight="1">
      <c r="A2285" s="101" t="s">
        <v>4176</v>
      </c>
      <c r="B2285" s="96" t="s">
        <v>4180</v>
      </c>
      <c r="C2285" s="158" t="s">
        <v>19314</v>
      </c>
      <c r="D2285" s="158" t="s">
        <v>5</v>
      </c>
      <c r="E2285" s="158"/>
      <c r="F2285" s="101"/>
      <c r="G2285" s="159"/>
      <c r="H2285" s="161"/>
      <c r="I2285" s="161"/>
    </row>
    <row r="2286" ht="15.0" customHeight="1">
      <c r="A2286" s="101" t="s">
        <v>4176</v>
      </c>
      <c r="B2286" s="96" t="s">
        <v>4180</v>
      </c>
      <c r="C2286" s="158" t="s">
        <v>20123</v>
      </c>
      <c r="D2286" s="158" t="s">
        <v>9</v>
      </c>
      <c r="E2286" s="158"/>
      <c r="F2286" s="101"/>
      <c r="G2286" s="159"/>
      <c r="H2286" s="161"/>
      <c r="I2286" s="161"/>
    </row>
    <row r="2287" ht="15.0" customHeight="1">
      <c r="A2287" s="101" t="s">
        <v>4176</v>
      </c>
      <c r="B2287" s="96" t="s">
        <v>4180</v>
      </c>
      <c r="C2287" s="158" t="s">
        <v>20124</v>
      </c>
      <c r="D2287" s="158" t="s">
        <v>32</v>
      </c>
      <c r="E2287" s="158"/>
      <c r="F2287" s="101"/>
      <c r="G2287" s="159"/>
      <c r="H2287" s="161"/>
      <c r="I2287" s="161"/>
    </row>
    <row r="2288" ht="15.0" customHeight="1">
      <c r="A2288" s="101" t="s">
        <v>4176</v>
      </c>
      <c r="B2288" s="96" t="s">
        <v>4180</v>
      </c>
      <c r="C2288" s="158" t="s">
        <v>16162</v>
      </c>
      <c r="D2288" s="158" t="s">
        <v>22</v>
      </c>
      <c r="E2288" s="158"/>
      <c r="F2288" s="101"/>
      <c r="G2288" s="159"/>
      <c r="H2288" s="161"/>
      <c r="I2288" s="161"/>
    </row>
    <row r="2289" ht="15.0" customHeight="1">
      <c r="A2289" s="101" t="s">
        <v>4183</v>
      </c>
      <c r="B2289" s="96" t="str">
        <f>VLOOKUP(A2289,company_data!$A$2:$H$2051,8,FALSE)</f>
        <v>https://cybergrc.com/</v>
      </c>
      <c r="C2289" s="157" t="s">
        <v>20125</v>
      </c>
      <c r="D2289" s="158" t="s">
        <v>5</v>
      </c>
      <c r="E2289" s="158" t="s">
        <v>16856</v>
      </c>
      <c r="F2289" s="101"/>
      <c r="G2289" s="159"/>
      <c r="H2289" s="161" t="s">
        <v>20126</v>
      </c>
      <c r="I2289" s="161"/>
    </row>
    <row r="2290" ht="15.0" customHeight="1">
      <c r="A2290" s="101" t="s">
        <v>4183</v>
      </c>
      <c r="B2290" s="96" t="str">
        <f>VLOOKUP(A2290,company_data!$A$2:$H$2051,8,FALSE)</f>
        <v>https://cybergrc.com/</v>
      </c>
      <c r="C2290" s="157" t="s">
        <v>20127</v>
      </c>
      <c r="D2290" s="157" t="s">
        <v>7</v>
      </c>
      <c r="E2290" s="157" t="s">
        <v>16391</v>
      </c>
      <c r="F2290" s="101"/>
      <c r="G2290" s="159"/>
      <c r="H2290" s="161" t="s">
        <v>20128</v>
      </c>
      <c r="I2290" s="161"/>
    </row>
    <row r="2291" ht="15.0" customHeight="1">
      <c r="A2291" s="101" t="s">
        <v>4189</v>
      </c>
      <c r="B2291" s="96" t="str">
        <f>VLOOKUP(A2291,company_data!$A$2:$H$2051,8,FALSE)</f>
        <v>https://www.cybermongol.ca/</v>
      </c>
      <c r="C2291" s="200" t="s">
        <v>16672</v>
      </c>
      <c r="D2291" s="158" t="s">
        <v>56</v>
      </c>
      <c r="E2291" s="158"/>
      <c r="F2291" s="101"/>
      <c r="G2291" s="170"/>
      <c r="H2291" s="161"/>
      <c r="I2291" s="161"/>
    </row>
    <row r="2292" ht="15.0" customHeight="1">
      <c r="A2292" s="101" t="s">
        <v>4196</v>
      </c>
      <c r="B2292" s="96" t="str">
        <f>VLOOKUP(A2292,company_data!$A$2:$H$2051,8,FALSE)</f>
        <v>https://www.cyberriskalliance.com/</v>
      </c>
      <c r="C2292" s="157"/>
      <c r="D2292" s="158" t="s">
        <v>11</v>
      </c>
      <c r="E2292" s="157"/>
      <c r="F2292" s="101"/>
      <c r="G2292" s="159"/>
      <c r="H2292" s="161"/>
      <c r="I2292" s="161"/>
    </row>
    <row r="2293" ht="15.0" customHeight="1">
      <c r="A2293" s="101" t="s">
        <v>4202</v>
      </c>
      <c r="B2293" s="96" t="str">
        <f>VLOOKUP(A2293,company_data!$A$2:$H$2051,8,FALSE)</f>
        <v>https://www.cyberriskaware.com/</v>
      </c>
      <c r="C2293" s="157" t="s">
        <v>20129</v>
      </c>
      <c r="D2293" s="158" t="s">
        <v>5</v>
      </c>
      <c r="E2293" s="158" t="s">
        <v>18433</v>
      </c>
      <c r="F2293" s="101"/>
      <c r="G2293" s="159"/>
      <c r="H2293" s="161" t="s">
        <v>20130</v>
      </c>
      <c r="I2293" s="161"/>
    </row>
    <row r="2294" ht="15.0" customHeight="1">
      <c r="A2294" s="101" t="s">
        <v>4202</v>
      </c>
      <c r="B2294" s="96" t="str">
        <f>VLOOKUP(A2294,company_data!$A$2:$H$2051,8,FALSE)</f>
        <v>https://www.cyberriskaware.com/</v>
      </c>
      <c r="C2294" s="157" t="s">
        <v>20131</v>
      </c>
      <c r="D2294" s="158" t="s">
        <v>5</v>
      </c>
      <c r="E2294" s="158" t="s">
        <v>20132</v>
      </c>
      <c r="F2294" s="97" t="s">
        <v>14</v>
      </c>
      <c r="G2294" s="159"/>
      <c r="H2294" s="161" t="s">
        <v>20133</v>
      </c>
      <c r="I2294" s="161"/>
    </row>
    <row r="2295" ht="15.0" customHeight="1">
      <c r="A2295" s="101" t="s">
        <v>4202</v>
      </c>
      <c r="B2295" s="96" t="str">
        <f>VLOOKUP(A2295,company_data!$A$2:$H$2051,8,FALSE)</f>
        <v>https://www.cyberriskaware.com/</v>
      </c>
      <c r="C2295" s="157" t="s">
        <v>17708</v>
      </c>
      <c r="D2295" s="157" t="s">
        <v>11</v>
      </c>
      <c r="E2295" s="158" t="s">
        <v>19602</v>
      </c>
      <c r="F2295" s="101"/>
      <c r="G2295" s="159"/>
      <c r="H2295" s="161" t="s">
        <v>20134</v>
      </c>
      <c r="I2295" s="161"/>
    </row>
    <row r="2296" ht="15.0" customHeight="1">
      <c r="A2296" s="101" t="s">
        <v>4202</v>
      </c>
      <c r="B2296" s="96" t="str">
        <f>VLOOKUP(A2296,company_data!$A$2:$H$2051,8,FALSE)</f>
        <v>https://www.cyberriskaware.com/</v>
      </c>
      <c r="C2296" s="157" t="s">
        <v>18694</v>
      </c>
      <c r="D2296" s="158" t="s">
        <v>14</v>
      </c>
      <c r="E2296" s="157"/>
      <c r="F2296" s="101"/>
      <c r="G2296" s="159"/>
      <c r="H2296" s="161" t="s">
        <v>20135</v>
      </c>
      <c r="I2296" s="161"/>
    </row>
    <row r="2297" ht="15.0" customHeight="1">
      <c r="A2297" s="101" t="s">
        <v>4202</v>
      </c>
      <c r="B2297" s="96" t="str">
        <f>VLOOKUP(A2297,company_data!$A$2:$H$2051,8,FALSE)</f>
        <v>https://www.cyberriskaware.com/</v>
      </c>
      <c r="C2297" s="157" t="s">
        <v>18362</v>
      </c>
      <c r="D2297" s="158" t="s">
        <v>33</v>
      </c>
      <c r="E2297" s="157"/>
      <c r="F2297" s="101"/>
      <c r="G2297" s="159"/>
      <c r="H2297" s="161" t="s">
        <v>20136</v>
      </c>
      <c r="I2297" s="161"/>
    </row>
    <row r="2298" ht="15.0" customHeight="1">
      <c r="A2298" s="101" t="s">
        <v>4202</v>
      </c>
      <c r="B2298" s="96" t="str">
        <f>VLOOKUP(A2298,company_data!$A$2:$H$2051,8,FALSE)</f>
        <v>https://www.cyberriskaware.com/</v>
      </c>
      <c r="C2298" s="157" t="s">
        <v>20137</v>
      </c>
      <c r="D2298" s="157" t="s">
        <v>11</v>
      </c>
      <c r="E2298" s="157"/>
      <c r="F2298" s="101"/>
      <c r="G2298" s="159"/>
      <c r="H2298" s="161" t="s">
        <v>20138</v>
      </c>
      <c r="I2298" s="161"/>
    </row>
    <row r="2299" ht="15.0" customHeight="1">
      <c r="A2299" s="101" t="s">
        <v>4220</v>
      </c>
      <c r="B2299" s="96" t="str">
        <f>VLOOKUP(A2299,company_data!$A$2:$H$2051,8,FALSE)</f>
        <v>https://cyberskyline.com/</v>
      </c>
      <c r="C2299" s="157" t="s">
        <v>20139</v>
      </c>
      <c r="D2299" s="158" t="s">
        <v>11</v>
      </c>
      <c r="E2299" s="158" t="s">
        <v>14</v>
      </c>
      <c r="F2299" s="101"/>
      <c r="G2299" s="159"/>
      <c r="H2299" s="161" t="s">
        <v>20140</v>
      </c>
      <c r="I2299" s="161"/>
    </row>
    <row r="2300" ht="15.0" customHeight="1">
      <c r="A2300" s="101" t="s">
        <v>4220</v>
      </c>
      <c r="B2300" s="96" t="str">
        <f>VLOOKUP(A2300,company_data!$A$2:$H$2051,8,FALSE)</f>
        <v>https://cyberskyline.com/</v>
      </c>
      <c r="C2300" s="157" t="s">
        <v>20141</v>
      </c>
      <c r="D2300" s="158" t="s">
        <v>11</v>
      </c>
      <c r="E2300" s="158" t="s">
        <v>20142</v>
      </c>
      <c r="F2300" s="101"/>
      <c r="G2300" s="159"/>
      <c r="H2300" s="161" t="s">
        <v>20143</v>
      </c>
      <c r="I2300" s="161"/>
    </row>
    <row r="2301" ht="15.0" customHeight="1">
      <c r="A2301" s="101" t="s">
        <v>4227</v>
      </c>
      <c r="B2301" s="96" t="str">
        <f>VLOOKUP(A2301,company_data!$A$2:$H$2051,8,FALSE)</f>
        <v>https://www.cybersmartdefence.com/</v>
      </c>
      <c r="C2301" s="157" t="s">
        <v>20144</v>
      </c>
      <c r="D2301" s="158" t="s">
        <v>5</v>
      </c>
      <c r="E2301" s="157" t="s">
        <v>15850</v>
      </c>
      <c r="F2301" s="101"/>
      <c r="G2301" s="159"/>
      <c r="H2301" s="161" t="s">
        <v>20145</v>
      </c>
      <c r="I2301" s="161"/>
    </row>
    <row r="2302" ht="15.0" customHeight="1">
      <c r="A2302" s="101" t="s">
        <v>4227</v>
      </c>
      <c r="B2302" s="96" t="str">
        <f>VLOOKUP(A2302,company_data!$A$2:$H$2051,8,FALSE)</f>
        <v>https://www.cybersmartdefence.com/</v>
      </c>
      <c r="C2302" s="157" t="s">
        <v>20146</v>
      </c>
      <c r="D2302" s="157" t="s">
        <v>5</v>
      </c>
      <c r="E2302" s="158" t="s">
        <v>17297</v>
      </c>
      <c r="F2302" s="101"/>
      <c r="G2302" s="159"/>
      <c r="H2302" s="161" t="s">
        <v>20147</v>
      </c>
      <c r="I2302" s="161"/>
    </row>
    <row r="2303" ht="15.0" customHeight="1">
      <c r="A2303" s="101" t="s">
        <v>4227</v>
      </c>
      <c r="B2303" s="96" t="str">
        <f>VLOOKUP(A2303,company_data!$A$2:$H$2051,8,FALSE)</f>
        <v>https://www.cybersmartdefence.com/</v>
      </c>
      <c r="C2303" s="158" t="s">
        <v>20148</v>
      </c>
      <c r="D2303" s="158" t="s">
        <v>22</v>
      </c>
      <c r="E2303" s="157" t="s">
        <v>16162</v>
      </c>
      <c r="F2303" s="101"/>
      <c r="G2303" s="159"/>
      <c r="H2303" s="161" t="s">
        <v>20149</v>
      </c>
      <c r="I2303" s="161"/>
    </row>
    <row r="2304" ht="15.0" customHeight="1">
      <c r="A2304" s="101" t="s">
        <v>4227</v>
      </c>
      <c r="B2304" s="96" t="str">
        <f>VLOOKUP(A2304,company_data!$A$2:$H$2051,8,FALSE)</f>
        <v>https://www.cybersmartdefence.com/</v>
      </c>
      <c r="C2304" s="157" t="s">
        <v>20150</v>
      </c>
      <c r="D2304" s="157" t="s">
        <v>11</v>
      </c>
      <c r="E2304" s="157"/>
      <c r="F2304" s="101"/>
      <c r="G2304" s="159"/>
      <c r="H2304" s="161" t="s">
        <v>20151</v>
      </c>
      <c r="I2304" s="161"/>
    </row>
    <row r="2305" ht="15.0" customHeight="1">
      <c r="A2305" s="101" t="s">
        <v>8413</v>
      </c>
      <c r="B2305" s="96" t="str">
        <f>VLOOKUP(A2305,company_data!$A$2:$H$2051,8,FALSE)</f>
        <v>https://ke-la.com/</v>
      </c>
      <c r="C2305" s="157" t="s">
        <v>20152</v>
      </c>
      <c r="D2305" s="158" t="s">
        <v>17</v>
      </c>
      <c r="E2305" s="158" t="s">
        <v>20067</v>
      </c>
      <c r="F2305" s="101"/>
      <c r="G2305" s="159"/>
      <c r="H2305" s="161" t="s">
        <v>20153</v>
      </c>
      <c r="I2305" s="161"/>
    </row>
    <row r="2306" ht="15.0" customHeight="1">
      <c r="A2306" s="101" t="s">
        <v>4230</v>
      </c>
      <c r="B2306" s="96" t="str">
        <f>VLOOKUP(A2306,company_data!$A$2:$H$2051,8,FALSE)</f>
        <v>https://www.cybertriage.com/</v>
      </c>
      <c r="C2306" s="158" t="s">
        <v>15917</v>
      </c>
      <c r="D2306" s="158" t="s">
        <v>32</v>
      </c>
      <c r="E2306" s="158" t="s">
        <v>16</v>
      </c>
      <c r="F2306" s="101"/>
      <c r="G2306" s="159"/>
      <c r="H2306" s="161"/>
      <c r="I2306" s="161"/>
    </row>
    <row r="2307" ht="15.0" customHeight="1">
      <c r="A2307" s="101" t="s">
        <v>4245</v>
      </c>
      <c r="B2307" s="96" t="str">
        <f>VLOOKUP(A2307,company_data!$A$2:$H$2051,8,FALSE)</f>
        <v>https://www.cybera.com/</v>
      </c>
      <c r="C2307" s="157" t="s">
        <v>20154</v>
      </c>
      <c r="D2307" s="158" t="s">
        <v>10</v>
      </c>
      <c r="E2307" s="158" t="s">
        <v>15</v>
      </c>
      <c r="F2307" s="101"/>
      <c r="G2307" s="159"/>
      <c r="H2307" s="161" t="s">
        <v>20155</v>
      </c>
      <c r="I2307" s="161"/>
    </row>
    <row r="2308" ht="15.0" customHeight="1">
      <c r="A2308" s="101" t="s">
        <v>4245</v>
      </c>
      <c r="B2308" s="96" t="str">
        <f>VLOOKUP(A2308,company_data!$A$2:$H$2051,8,FALSE)</f>
        <v>https://www.cybera.com/</v>
      </c>
      <c r="C2308" s="157" t="s">
        <v>20156</v>
      </c>
      <c r="D2308" s="158" t="s">
        <v>10</v>
      </c>
      <c r="E2308" s="158" t="s">
        <v>20157</v>
      </c>
      <c r="F2308" s="101"/>
      <c r="G2308" s="159"/>
      <c r="H2308" s="161" t="s">
        <v>20158</v>
      </c>
      <c r="I2308" s="161"/>
    </row>
    <row r="2309" ht="15.0" customHeight="1">
      <c r="A2309" s="101" t="s">
        <v>4245</v>
      </c>
      <c r="B2309" s="96" t="str">
        <f>VLOOKUP(A2309,company_data!$A$2:$H$2051,8,FALSE)</f>
        <v>https://www.cybera.com/</v>
      </c>
      <c r="C2309" s="157" t="s">
        <v>20159</v>
      </c>
      <c r="D2309" s="158" t="s">
        <v>10</v>
      </c>
      <c r="E2309" s="158" t="s">
        <v>16615</v>
      </c>
      <c r="F2309" s="101"/>
      <c r="G2309" s="159"/>
      <c r="H2309" s="161" t="s">
        <v>20160</v>
      </c>
      <c r="I2309" s="161"/>
    </row>
    <row r="2310" ht="15.0" customHeight="1">
      <c r="A2310" s="101" t="s">
        <v>4245</v>
      </c>
      <c r="B2310" s="96" t="str">
        <f>VLOOKUP(A2310,company_data!$A$2:$H$2051,8,FALSE)</f>
        <v>https://www.cybera.com/</v>
      </c>
      <c r="C2310" s="158" t="s">
        <v>20161</v>
      </c>
      <c r="D2310" s="158" t="s">
        <v>14</v>
      </c>
      <c r="E2310" s="157"/>
      <c r="F2310" s="101"/>
      <c r="G2310" s="159"/>
      <c r="H2310" s="161" t="s">
        <v>20162</v>
      </c>
      <c r="I2310" s="161"/>
    </row>
    <row r="2311" ht="15.0" customHeight="1">
      <c r="A2311" s="101" t="s">
        <v>4255</v>
      </c>
      <c r="B2311" s="96" t="str">
        <f>VLOOKUP(A2311,company_data!$A$2:$H$2051,8,FALSE)</f>
        <v>https://cyberalpha.io/</v>
      </c>
      <c r="C2311" s="157" t="s">
        <v>20163</v>
      </c>
      <c r="D2311" s="157" t="s">
        <v>8</v>
      </c>
      <c r="E2311" s="158" t="s">
        <v>16480</v>
      </c>
      <c r="F2311" s="101"/>
      <c r="G2311" s="159"/>
      <c r="H2311" s="161" t="s">
        <v>20164</v>
      </c>
      <c r="I2311" s="160"/>
    </row>
    <row r="2312" ht="15.0" customHeight="1">
      <c r="A2312" s="101" t="s">
        <v>4255</v>
      </c>
      <c r="B2312" s="96" t="str">
        <f>VLOOKUP(A2312,company_data!$A$2:$H$2051,8,FALSE)</f>
        <v>https://cyberalpha.io/</v>
      </c>
      <c r="C2312" s="157" t="s">
        <v>20165</v>
      </c>
      <c r="D2312" s="157" t="s">
        <v>8</v>
      </c>
      <c r="E2312" s="158" t="s">
        <v>16934</v>
      </c>
      <c r="F2312" s="97" t="s">
        <v>16110</v>
      </c>
      <c r="G2312" s="159"/>
      <c r="H2312" s="162" t="s">
        <v>20166</v>
      </c>
      <c r="I2312" s="161"/>
    </row>
    <row r="2313" ht="15.0" customHeight="1">
      <c r="A2313" s="101" t="s">
        <v>4255</v>
      </c>
      <c r="B2313" s="96" t="str">
        <f>VLOOKUP(A2313,company_data!$A$2:$H$2051,8,FALSE)</f>
        <v>https://cyberalpha.io/</v>
      </c>
      <c r="C2313" s="157" t="s">
        <v>20167</v>
      </c>
      <c r="D2313" s="157" t="s">
        <v>8</v>
      </c>
      <c r="E2313" s="158" t="s">
        <v>16934</v>
      </c>
      <c r="F2313" s="97" t="s">
        <v>16110</v>
      </c>
      <c r="G2313" s="159"/>
      <c r="H2313" s="162" t="s">
        <v>20168</v>
      </c>
      <c r="I2313" s="161"/>
    </row>
    <row r="2314" ht="15.0" customHeight="1">
      <c r="A2314" s="101" t="s">
        <v>4255</v>
      </c>
      <c r="B2314" s="96" t="str">
        <f>VLOOKUP(A2314,company_data!$A$2:$H$2051,8,FALSE)</f>
        <v>https://cyberalpha.io/</v>
      </c>
      <c r="C2314" s="157" t="s">
        <v>20169</v>
      </c>
      <c r="D2314" s="158" t="s">
        <v>7</v>
      </c>
      <c r="E2314" s="158" t="s">
        <v>16934</v>
      </c>
      <c r="F2314" s="97" t="s">
        <v>16110</v>
      </c>
      <c r="G2314" s="159"/>
      <c r="H2314" s="161" t="s">
        <v>20170</v>
      </c>
      <c r="I2314" s="161"/>
    </row>
    <row r="2315" ht="15.0" customHeight="1">
      <c r="A2315" s="101" t="s">
        <v>4833</v>
      </c>
      <c r="B2315" s="96" t="str">
        <f>VLOOKUP(A2315,company_data!$A$2:$H$2051,8,FALSE)</f>
        <v>https://www.cyberark.com/</v>
      </c>
      <c r="C2315" s="158" t="s">
        <v>20171</v>
      </c>
      <c r="D2315" s="158" t="s">
        <v>6</v>
      </c>
      <c r="E2315" s="158" t="s">
        <v>15</v>
      </c>
      <c r="F2315" s="157"/>
      <c r="G2315" s="159"/>
      <c r="H2315" s="161" t="s">
        <v>20172</v>
      </c>
      <c r="I2315" s="161"/>
    </row>
    <row r="2316" ht="15.0" customHeight="1">
      <c r="A2316" s="101" t="s">
        <v>4833</v>
      </c>
      <c r="B2316" s="96" t="str">
        <f>VLOOKUP(A2316,company_data!$A$2:$H$2051,8,FALSE)</f>
        <v>https://www.cyberark.com/</v>
      </c>
      <c r="C2316" s="158" t="s">
        <v>20173</v>
      </c>
      <c r="D2316" s="158" t="s">
        <v>46</v>
      </c>
      <c r="E2316" s="158" t="s">
        <v>19112</v>
      </c>
      <c r="F2316" s="157"/>
      <c r="G2316" s="159"/>
      <c r="H2316" s="161"/>
      <c r="I2316" s="161"/>
    </row>
    <row r="2317" ht="15.0" customHeight="1">
      <c r="A2317" s="101" t="s">
        <v>4833</v>
      </c>
      <c r="B2317" s="96" t="str">
        <f>VLOOKUP(A2317,company_data!$A$2:$H$2051,8,FALSE)</f>
        <v>https://www.cyberark.com/</v>
      </c>
      <c r="C2317" s="158" t="s">
        <v>20174</v>
      </c>
      <c r="D2317" s="158" t="s">
        <v>46</v>
      </c>
      <c r="E2317" s="158" t="s">
        <v>19112</v>
      </c>
      <c r="F2317" s="157"/>
      <c r="G2317" s="159"/>
      <c r="H2317" s="161"/>
      <c r="I2317" s="161"/>
    </row>
    <row r="2318" ht="15.0" customHeight="1">
      <c r="A2318" s="101" t="s">
        <v>4833</v>
      </c>
      <c r="B2318" s="96" t="str">
        <f>VLOOKUP(A2318,company_data!$A$2:$H$2051,8,FALSE)</f>
        <v>https://www.cyberark.com/</v>
      </c>
      <c r="C2318" s="158" t="s">
        <v>20175</v>
      </c>
      <c r="D2318" s="158" t="s">
        <v>46</v>
      </c>
      <c r="E2318" s="158" t="s">
        <v>19112</v>
      </c>
      <c r="F2318" s="157"/>
      <c r="G2318" s="159"/>
      <c r="H2318" s="161"/>
      <c r="I2318" s="161"/>
    </row>
    <row r="2319" ht="15.0" customHeight="1">
      <c r="A2319" s="101" t="s">
        <v>4833</v>
      </c>
      <c r="B2319" s="96" t="str">
        <f>VLOOKUP(A2319,company_data!$A$2:$H$2051,8,FALSE)</f>
        <v>https://www.cyberark.com/</v>
      </c>
      <c r="C2319" s="158" t="s">
        <v>20176</v>
      </c>
      <c r="D2319" s="158" t="s">
        <v>9</v>
      </c>
      <c r="E2319" s="158" t="s">
        <v>16411</v>
      </c>
      <c r="F2319" s="157"/>
      <c r="G2319" s="159"/>
      <c r="H2319" s="161"/>
      <c r="I2319" s="161"/>
    </row>
    <row r="2320" ht="15.0" customHeight="1">
      <c r="A2320" s="101" t="s">
        <v>4833</v>
      </c>
      <c r="B2320" s="96" t="str">
        <f>VLOOKUP(A2320,company_data!$A$2:$H$2051,8,FALSE)</f>
        <v>https://www.cyberark.com/</v>
      </c>
      <c r="C2320" s="158" t="s">
        <v>20177</v>
      </c>
      <c r="D2320" s="158" t="s">
        <v>6</v>
      </c>
      <c r="E2320" s="158" t="s">
        <v>16411</v>
      </c>
      <c r="F2320" s="157"/>
      <c r="G2320" s="159"/>
      <c r="H2320" s="161" t="s">
        <v>20178</v>
      </c>
      <c r="I2320" s="161"/>
    </row>
    <row r="2321" ht="15.0" customHeight="1">
      <c r="A2321" s="101" t="s">
        <v>4833</v>
      </c>
      <c r="B2321" s="96" t="str">
        <f>VLOOKUP(A2321,company_data!$A$2:$H$2051,8,FALSE)</f>
        <v>https://www.cyberark.com/</v>
      </c>
      <c r="C2321" s="158" t="s">
        <v>20179</v>
      </c>
      <c r="D2321" s="158" t="s">
        <v>6</v>
      </c>
      <c r="E2321" s="158" t="s">
        <v>16719</v>
      </c>
      <c r="F2321" s="158" t="s">
        <v>16476</v>
      </c>
      <c r="G2321" s="159"/>
      <c r="H2321" s="161"/>
      <c r="I2321" s="161"/>
    </row>
    <row r="2322" ht="15.0" customHeight="1">
      <c r="A2322" s="101" t="s">
        <v>4833</v>
      </c>
      <c r="B2322" s="96" t="str">
        <f>VLOOKUP(A2322,company_data!$A$2:$H$2051,8,FALSE)</f>
        <v>https://www.cyberark.com/</v>
      </c>
      <c r="C2322" s="158" t="s">
        <v>20180</v>
      </c>
      <c r="D2322" s="158" t="s">
        <v>6</v>
      </c>
      <c r="E2322" s="158" t="s">
        <v>16719</v>
      </c>
      <c r="F2322" s="157"/>
      <c r="G2322" s="159"/>
      <c r="H2322" s="161"/>
      <c r="I2322" s="161"/>
    </row>
    <row r="2323" ht="15.0" customHeight="1">
      <c r="A2323" s="101" t="s">
        <v>4833</v>
      </c>
      <c r="B2323" s="96" t="str">
        <f>VLOOKUP(A2323,company_data!$A$2:$H$2051,8,FALSE)</f>
        <v>https://www.cyberark.com/</v>
      </c>
      <c r="C2323" s="158" t="s">
        <v>20181</v>
      </c>
      <c r="D2323" s="158" t="s">
        <v>6</v>
      </c>
      <c r="E2323" s="158" t="s">
        <v>16102</v>
      </c>
      <c r="F2323" s="157"/>
      <c r="G2323" s="159"/>
      <c r="H2323" s="161" t="s">
        <v>20182</v>
      </c>
      <c r="I2323" s="161"/>
    </row>
    <row r="2324" ht="15.0" customHeight="1">
      <c r="A2324" s="101" t="s">
        <v>4259</v>
      </c>
      <c r="B2324" s="96" t="str">
        <f>VLOOKUP(A2324,company_data!$A$2:$H$2051,8,FALSE)</f>
        <v>https://www.cyberbit.com/</v>
      </c>
      <c r="C2324" s="157" t="s">
        <v>20183</v>
      </c>
      <c r="D2324" s="157" t="s">
        <v>11</v>
      </c>
      <c r="E2324" s="158" t="s">
        <v>20142</v>
      </c>
      <c r="F2324" s="101"/>
      <c r="G2324" s="159"/>
      <c r="H2324" s="161" t="s">
        <v>20184</v>
      </c>
      <c r="I2324" s="161"/>
    </row>
    <row r="2325" ht="15.0" customHeight="1">
      <c r="A2325" s="101" t="s">
        <v>4259</v>
      </c>
      <c r="B2325" s="96" t="str">
        <f>VLOOKUP(A2325,company_data!$A$2:$H$2051,8,FALSE)</f>
        <v>https://www.cyberbit.com/</v>
      </c>
      <c r="C2325" s="157" t="s">
        <v>20185</v>
      </c>
      <c r="D2325" s="158" t="s">
        <v>11</v>
      </c>
      <c r="E2325" s="158" t="s">
        <v>16433</v>
      </c>
      <c r="F2325" s="101"/>
      <c r="G2325" s="159"/>
      <c r="H2325" s="161" t="s">
        <v>20186</v>
      </c>
      <c r="I2325" s="161"/>
    </row>
    <row r="2326" ht="15.0" customHeight="1">
      <c r="A2326" s="101" t="s">
        <v>4259</v>
      </c>
      <c r="B2326" s="96" t="str">
        <f>VLOOKUP(A2326,company_data!$A$2:$H$2051,8,FALSE)</f>
        <v>https://www.cyberbit.com/</v>
      </c>
      <c r="C2326" s="157" t="s">
        <v>20187</v>
      </c>
      <c r="D2326" s="158" t="s">
        <v>11</v>
      </c>
      <c r="E2326" s="158" t="s">
        <v>19807</v>
      </c>
      <c r="F2326" s="101"/>
      <c r="G2326" s="159"/>
      <c r="H2326" s="161" t="s">
        <v>20188</v>
      </c>
      <c r="I2326" s="161"/>
    </row>
    <row r="2327" ht="15.0" customHeight="1">
      <c r="A2327" s="101" t="s">
        <v>4269</v>
      </c>
      <c r="B2327" s="96" t="str">
        <f>VLOOKUP(A2327,company_data!$A$2:$H$2051,8,FALSE)</f>
        <v>https://cybercentric.com/</v>
      </c>
      <c r="C2327" s="158" t="s">
        <v>4269</v>
      </c>
      <c r="D2327" s="158" t="s">
        <v>55</v>
      </c>
      <c r="E2327" s="158" t="s">
        <v>20189</v>
      </c>
      <c r="F2327" s="97" t="s">
        <v>20190</v>
      </c>
      <c r="G2327" s="159"/>
      <c r="H2327" s="161" t="s">
        <v>20191</v>
      </c>
      <c r="I2327" s="161"/>
    </row>
    <row r="2328" ht="15.0" customHeight="1">
      <c r="A2328" s="101" t="s">
        <v>4269</v>
      </c>
      <c r="B2328" s="96" t="str">
        <f>VLOOKUP(A2328,company_data!$A$2:$H$2051,8,FALSE)</f>
        <v>https://cybercentric.com/</v>
      </c>
      <c r="C2328" s="158" t="s">
        <v>20192</v>
      </c>
      <c r="D2328" s="158" t="s">
        <v>5</v>
      </c>
      <c r="E2328" s="158" t="s">
        <v>20193</v>
      </c>
      <c r="F2328" s="101"/>
      <c r="G2328" s="159"/>
      <c r="H2328" s="161" t="s">
        <v>20194</v>
      </c>
      <c r="I2328" s="161"/>
    </row>
    <row r="2329" ht="15.0" customHeight="1">
      <c r="A2329" s="101" t="s">
        <v>4274</v>
      </c>
      <c r="B2329" s="96" t="str">
        <f>VLOOKUP(A2329,company_data!$A$2:$H$2051,8,FALSE)</f>
        <v>https://cybercrocodile.com/</v>
      </c>
      <c r="C2329" s="157" t="s">
        <v>20195</v>
      </c>
      <c r="D2329" s="158" t="s">
        <v>11</v>
      </c>
      <c r="E2329" s="157"/>
      <c r="F2329" s="101"/>
      <c r="G2329" s="159"/>
      <c r="H2329" s="161" t="s">
        <v>20196</v>
      </c>
      <c r="I2329" s="161"/>
    </row>
    <row r="2330" ht="15.0" customHeight="1">
      <c r="A2330" s="101" t="s">
        <v>4289</v>
      </c>
      <c r="B2330" s="96" t="str">
        <f>VLOOKUP(A2330,company_data!$A$2:$H$2051,8,FALSE)</f>
        <v>https://cyberdefenses.com/</v>
      </c>
      <c r="C2330" s="158" t="s">
        <v>20197</v>
      </c>
      <c r="D2330" s="158" t="s">
        <v>18</v>
      </c>
      <c r="E2330" s="158" t="s">
        <v>14</v>
      </c>
      <c r="F2330" s="101"/>
      <c r="G2330" s="159"/>
      <c r="H2330" s="161" t="s">
        <v>20198</v>
      </c>
      <c r="I2330" s="161"/>
    </row>
    <row r="2331" ht="15.0" customHeight="1">
      <c r="A2331" s="101" t="s">
        <v>4289</v>
      </c>
      <c r="B2331" s="96" t="s">
        <v>4293</v>
      </c>
      <c r="C2331" s="158" t="s">
        <v>20199</v>
      </c>
      <c r="D2331" s="158" t="s">
        <v>42</v>
      </c>
      <c r="E2331" s="158" t="s">
        <v>18428</v>
      </c>
      <c r="F2331" s="97"/>
      <c r="G2331" s="159"/>
      <c r="H2331" s="161"/>
      <c r="I2331" s="161"/>
    </row>
    <row r="2332" ht="15.0" customHeight="1">
      <c r="A2332" s="101" t="s">
        <v>4289</v>
      </c>
      <c r="B2332" s="96" t="s">
        <v>4293</v>
      </c>
      <c r="C2332" s="158" t="s">
        <v>20200</v>
      </c>
      <c r="D2332" s="158" t="s">
        <v>5</v>
      </c>
      <c r="E2332" s="158" t="s">
        <v>16856</v>
      </c>
      <c r="F2332" s="101"/>
      <c r="G2332" s="159"/>
      <c r="H2332" s="161"/>
      <c r="I2332" s="161"/>
    </row>
    <row r="2333" ht="15.0" customHeight="1">
      <c r="A2333" s="101" t="s">
        <v>4289</v>
      </c>
      <c r="B2333" s="96" t="s">
        <v>4293</v>
      </c>
      <c r="C2333" s="158" t="s">
        <v>14</v>
      </c>
      <c r="D2333" s="158" t="s">
        <v>14</v>
      </c>
      <c r="E2333" s="158" t="s">
        <v>20201</v>
      </c>
      <c r="F2333" s="97" t="s">
        <v>18694</v>
      </c>
      <c r="G2333" s="159"/>
      <c r="H2333" s="161"/>
      <c r="I2333" s="161"/>
    </row>
    <row r="2334" ht="15.0" customHeight="1">
      <c r="A2334" s="101" t="s">
        <v>4289</v>
      </c>
      <c r="B2334" s="96" t="s">
        <v>4293</v>
      </c>
      <c r="C2334" s="158" t="s">
        <v>20202</v>
      </c>
      <c r="D2334" s="158" t="s">
        <v>5</v>
      </c>
      <c r="E2334" s="158" t="s">
        <v>18698</v>
      </c>
      <c r="F2334" s="101"/>
      <c r="G2334" s="159"/>
      <c r="H2334" s="161"/>
      <c r="I2334" s="161"/>
    </row>
    <row r="2335" ht="15.0" customHeight="1">
      <c r="A2335" s="101" t="s">
        <v>4289</v>
      </c>
      <c r="B2335" s="96" t="str">
        <f>VLOOKUP(A2335,company_data!$A$2:$H$2051,8,FALSE)</f>
        <v>https://cyberdefenses.com/</v>
      </c>
      <c r="C2335" s="158" t="s">
        <v>20203</v>
      </c>
      <c r="D2335" s="158" t="s">
        <v>14</v>
      </c>
      <c r="E2335" s="157"/>
      <c r="F2335" s="101"/>
      <c r="G2335" s="159"/>
      <c r="H2335" s="161" t="s">
        <v>20204</v>
      </c>
      <c r="I2335" s="161"/>
    </row>
    <row r="2336" ht="15.0" customHeight="1">
      <c r="A2336" s="101" t="s">
        <v>4289</v>
      </c>
      <c r="B2336" s="96" t="s">
        <v>4293</v>
      </c>
      <c r="C2336" s="158" t="s">
        <v>20205</v>
      </c>
      <c r="D2336" s="158" t="s">
        <v>5</v>
      </c>
      <c r="E2336" s="157"/>
      <c r="F2336" s="101"/>
      <c r="G2336" s="159"/>
      <c r="H2336" s="161"/>
      <c r="I2336" s="161"/>
    </row>
    <row r="2337" ht="15.0" customHeight="1">
      <c r="A2337" s="101" t="s">
        <v>4289</v>
      </c>
      <c r="B2337" s="96" t="s">
        <v>4293</v>
      </c>
      <c r="C2337" s="158" t="s">
        <v>20206</v>
      </c>
      <c r="D2337" s="158" t="s">
        <v>5</v>
      </c>
      <c r="E2337" s="157"/>
      <c r="F2337" s="101"/>
      <c r="G2337" s="159"/>
      <c r="H2337" s="161"/>
      <c r="I2337" s="161"/>
    </row>
    <row r="2338" ht="15.0" customHeight="1">
      <c r="A2338" s="101" t="s">
        <v>4289</v>
      </c>
      <c r="B2338" s="96" t="s">
        <v>4293</v>
      </c>
      <c r="C2338" s="158" t="s">
        <v>20207</v>
      </c>
      <c r="D2338" s="158" t="s">
        <v>5</v>
      </c>
      <c r="E2338" s="158"/>
      <c r="F2338" s="101"/>
      <c r="G2338" s="159"/>
      <c r="H2338" s="161"/>
      <c r="I2338" s="161"/>
    </row>
    <row r="2339" ht="15.0" customHeight="1">
      <c r="A2339" s="101" t="s">
        <v>4289</v>
      </c>
      <c r="B2339" s="96" t="s">
        <v>4293</v>
      </c>
      <c r="C2339" s="158" t="s">
        <v>20208</v>
      </c>
      <c r="D2339" s="158" t="s">
        <v>5</v>
      </c>
      <c r="E2339" s="158"/>
      <c r="F2339" s="101"/>
      <c r="G2339" s="159"/>
      <c r="H2339" s="161"/>
      <c r="I2339" s="161"/>
    </row>
    <row r="2340" ht="15.0" customHeight="1">
      <c r="A2340" s="101" t="s">
        <v>4289</v>
      </c>
      <c r="B2340" s="96" t="s">
        <v>4293</v>
      </c>
      <c r="C2340" s="158" t="s">
        <v>20209</v>
      </c>
      <c r="D2340" s="158" t="s">
        <v>5</v>
      </c>
      <c r="E2340" s="158"/>
      <c r="F2340" s="97"/>
      <c r="G2340" s="159"/>
      <c r="H2340" s="161"/>
      <c r="I2340" s="161"/>
    </row>
    <row r="2341" ht="15.0" customHeight="1">
      <c r="A2341" s="101" t="s">
        <v>4289</v>
      </c>
      <c r="B2341" s="96" t="s">
        <v>4293</v>
      </c>
      <c r="C2341" s="158" t="s">
        <v>17132</v>
      </c>
      <c r="D2341" s="158" t="s">
        <v>12</v>
      </c>
      <c r="E2341" s="158"/>
      <c r="F2341" s="97"/>
      <c r="G2341" s="159"/>
      <c r="H2341" s="161"/>
      <c r="I2341" s="161"/>
    </row>
    <row r="2342" ht="15.0" customHeight="1">
      <c r="A2342" s="101" t="s">
        <v>4289</v>
      </c>
      <c r="B2342" s="96" t="s">
        <v>4293</v>
      </c>
      <c r="C2342" s="158" t="s">
        <v>16</v>
      </c>
      <c r="D2342" s="158" t="s">
        <v>16</v>
      </c>
      <c r="E2342" s="158"/>
      <c r="F2342" s="97"/>
      <c r="G2342" s="159"/>
      <c r="H2342" s="161"/>
      <c r="I2342" s="161"/>
    </row>
    <row r="2343" ht="15.0" customHeight="1">
      <c r="A2343" s="101" t="s">
        <v>4289</v>
      </c>
      <c r="B2343" s="96" t="str">
        <f>VLOOKUP(A2343,company_data!$A$2:$H$2051,8,FALSE)</f>
        <v>https://cyberdefenses.com/</v>
      </c>
      <c r="C2343" s="158" t="s">
        <v>15917</v>
      </c>
      <c r="D2343" s="158" t="s">
        <v>32</v>
      </c>
      <c r="E2343" s="157"/>
      <c r="F2343" s="101"/>
      <c r="G2343" s="159"/>
      <c r="H2343" s="161" t="s">
        <v>20210</v>
      </c>
      <c r="I2343" s="161"/>
    </row>
    <row r="2344" ht="15.0" customHeight="1">
      <c r="A2344" s="101" t="s">
        <v>4289</v>
      </c>
      <c r="B2344" s="96" t="s">
        <v>4293</v>
      </c>
      <c r="C2344" s="158" t="s">
        <v>18457</v>
      </c>
      <c r="D2344" s="158" t="s">
        <v>57</v>
      </c>
      <c r="E2344" s="158"/>
      <c r="F2344" s="97"/>
      <c r="G2344" s="159"/>
      <c r="H2344" s="161"/>
      <c r="I2344" s="161"/>
    </row>
    <row r="2345" ht="15.0" customHeight="1">
      <c r="A2345" s="101" t="s">
        <v>4289</v>
      </c>
      <c r="B2345" s="96" t="s">
        <v>4293</v>
      </c>
      <c r="C2345" s="158" t="s">
        <v>20211</v>
      </c>
      <c r="D2345" s="158" t="s">
        <v>26</v>
      </c>
      <c r="E2345" s="157"/>
      <c r="F2345" s="101"/>
      <c r="G2345" s="159"/>
      <c r="H2345" s="161"/>
      <c r="I2345" s="161"/>
    </row>
    <row r="2346" ht="15.0" customHeight="1">
      <c r="A2346" s="101" t="s">
        <v>4289</v>
      </c>
      <c r="B2346" s="96" t="s">
        <v>4293</v>
      </c>
      <c r="C2346" s="158" t="s">
        <v>16863</v>
      </c>
      <c r="D2346" s="158" t="s">
        <v>30</v>
      </c>
      <c r="E2346" s="158"/>
      <c r="F2346" s="97"/>
      <c r="G2346" s="159"/>
      <c r="H2346" s="161"/>
      <c r="I2346" s="161"/>
    </row>
    <row r="2347" ht="15.0" customHeight="1">
      <c r="A2347" s="101" t="s">
        <v>4289</v>
      </c>
      <c r="B2347" s="96" t="s">
        <v>4293</v>
      </c>
      <c r="C2347" s="158" t="s">
        <v>16162</v>
      </c>
      <c r="D2347" s="158" t="s">
        <v>22</v>
      </c>
      <c r="E2347" s="158"/>
      <c r="F2347" s="97"/>
      <c r="G2347" s="159"/>
      <c r="H2347" s="161"/>
      <c r="I2347" s="161"/>
    </row>
    <row r="2348" ht="15.0" customHeight="1">
      <c r="A2348" s="101" t="s">
        <v>8855</v>
      </c>
      <c r="B2348" s="96" t="str">
        <f>VLOOKUP(A2348,company_data!$A$2:$H$2051,8,FALSE)</f>
        <v>https://www.lookingglasscyber.com/</v>
      </c>
      <c r="C2348" s="158" t="s">
        <v>20212</v>
      </c>
      <c r="D2348" s="158" t="s">
        <v>17</v>
      </c>
      <c r="E2348" s="158" t="s">
        <v>20067</v>
      </c>
      <c r="F2348" s="101"/>
      <c r="G2348" s="159"/>
      <c r="H2348" s="161" t="s">
        <v>20213</v>
      </c>
      <c r="I2348" s="161"/>
    </row>
    <row r="2349" ht="15.0" customHeight="1">
      <c r="A2349" s="101" t="s">
        <v>11262</v>
      </c>
      <c r="B2349" s="96" t="str">
        <f>VLOOKUP(A2349,company_data!$A$2:$H$2051,8,FALSE)</f>
        <v>https://www.recordedfuture.com/</v>
      </c>
      <c r="C2349" s="158" t="s">
        <v>20214</v>
      </c>
      <c r="D2349" s="158" t="s">
        <v>17</v>
      </c>
      <c r="E2349" s="158" t="s">
        <v>20067</v>
      </c>
      <c r="F2349" s="101"/>
      <c r="G2349" s="159"/>
      <c r="H2349" s="161" t="s">
        <v>20215</v>
      </c>
      <c r="I2349" s="161"/>
    </row>
    <row r="2350" ht="15.0" customHeight="1">
      <c r="A2350" s="101" t="s">
        <v>4297</v>
      </c>
      <c r="B2350" s="96" t="str">
        <f>VLOOKUP(A2350,company_data!$A$2:$H$2051,8,FALSE)</f>
        <v>https://www.cybereason.com/</v>
      </c>
      <c r="C2350" s="157" t="s">
        <v>20216</v>
      </c>
      <c r="D2350" s="158" t="s">
        <v>5</v>
      </c>
      <c r="E2350" s="158" t="s">
        <v>15831</v>
      </c>
      <c r="F2350" s="101"/>
      <c r="G2350" s="159"/>
      <c r="H2350" s="161" t="s">
        <v>20217</v>
      </c>
      <c r="I2350" s="161"/>
    </row>
    <row r="2351" ht="15.0" customHeight="1">
      <c r="A2351" s="101" t="s">
        <v>4297</v>
      </c>
      <c r="B2351" s="96" t="str">
        <f>VLOOKUP(A2351,company_data!$A$2:$H$2051,8,FALSE)</f>
        <v>https://www.cybereason.com/</v>
      </c>
      <c r="C2351" s="157" t="s">
        <v>20218</v>
      </c>
      <c r="D2351" s="158" t="s">
        <v>5</v>
      </c>
      <c r="E2351" s="158" t="s">
        <v>15831</v>
      </c>
      <c r="F2351" s="101"/>
      <c r="G2351" s="159"/>
      <c r="H2351" s="161"/>
      <c r="I2351" s="161"/>
    </row>
    <row r="2352" ht="15.0" customHeight="1">
      <c r="A2352" s="101" t="s">
        <v>4297</v>
      </c>
      <c r="B2352" s="96" t="str">
        <f>VLOOKUP(A2352,company_data!$A$2:$H$2051,8,FALSE)</f>
        <v>https://www.cybereason.com/</v>
      </c>
      <c r="C2352" s="157" t="s">
        <v>20219</v>
      </c>
      <c r="D2352" s="158" t="s">
        <v>5</v>
      </c>
      <c r="E2352" s="158" t="s">
        <v>20113</v>
      </c>
      <c r="F2352" s="101"/>
      <c r="G2352" s="159"/>
      <c r="H2352" s="161" t="s">
        <v>20220</v>
      </c>
      <c r="I2352" s="161"/>
    </row>
    <row r="2353" ht="15.0" customHeight="1">
      <c r="A2353" s="101" t="s">
        <v>4297</v>
      </c>
      <c r="B2353" s="96" t="str">
        <f>VLOOKUP(A2353,company_data!$A$2:$H$2051,8,FALSE)</f>
        <v>https://www.cybereason.com/</v>
      </c>
      <c r="C2353" s="157" t="s">
        <v>20221</v>
      </c>
      <c r="D2353" s="158" t="s">
        <v>7</v>
      </c>
      <c r="E2353" s="157" t="s">
        <v>16341</v>
      </c>
      <c r="F2353" s="101"/>
      <c r="G2353" s="159"/>
      <c r="H2353" s="161" t="s">
        <v>20222</v>
      </c>
      <c r="I2353" s="161"/>
    </row>
    <row r="2354" ht="15.0" customHeight="1">
      <c r="A2354" s="101" t="s">
        <v>4297</v>
      </c>
      <c r="B2354" s="96" t="str">
        <f>VLOOKUP(A2354,company_data!$A$2:$H$2051,8,FALSE)</f>
        <v>https://www.cybereason.com/</v>
      </c>
      <c r="C2354" s="157" t="s">
        <v>20223</v>
      </c>
      <c r="D2354" s="158" t="s">
        <v>7</v>
      </c>
      <c r="E2354" s="157" t="s">
        <v>16341</v>
      </c>
      <c r="F2354" s="101"/>
      <c r="G2354" s="159"/>
      <c r="H2354" s="161" t="s">
        <v>20224</v>
      </c>
      <c r="I2354" s="161"/>
    </row>
    <row r="2355" ht="15.0" customHeight="1">
      <c r="A2355" s="101" t="s">
        <v>4297</v>
      </c>
      <c r="B2355" s="96" t="str">
        <f>VLOOKUP(A2355,company_data!$A$2:$H$2051,8,FALSE)</f>
        <v>https://www.cybereason.com/</v>
      </c>
      <c r="C2355" s="157" t="s">
        <v>20225</v>
      </c>
      <c r="D2355" s="158" t="s">
        <v>7</v>
      </c>
      <c r="E2355" s="157" t="s">
        <v>16341</v>
      </c>
      <c r="F2355" s="101"/>
      <c r="G2355" s="159"/>
      <c r="H2355" s="161" t="s">
        <v>20226</v>
      </c>
      <c r="I2355" s="161"/>
    </row>
    <row r="2356" ht="15.0" customHeight="1">
      <c r="A2356" s="101" t="s">
        <v>4297</v>
      </c>
      <c r="B2356" s="96" t="str">
        <f>VLOOKUP(A2356,company_data!$A$2:$H$2051,8,FALSE)</f>
        <v>https://www.cybereason.com/</v>
      </c>
      <c r="C2356" s="157" t="s">
        <v>17094</v>
      </c>
      <c r="D2356" s="157" t="s">
        <v>7</v>
      </c>
      <c r="E2356" s="157" t="s">
        <v>16341</v>
      </c>
      <c r="F2356" s="101"/>
      <c r="G2356" s="159"/>
      <c r="H2356" s="161" t="s">
        <v>20227</v>
      </c>
      <c r="I2356" s="161"/>
    </row>
    <row r="2357" ht="15.0" customHeight="1">
      <c r="A2357" s="101" t="s">
        <v>4297</v>
      </c>
      <c r="B2357" s="96" t="str">
        <f>VLOOKUP(A2357,company_data!$A$2:$H$2051,8,FALSE)</f>
        <v>https://www.cybereason.com/</v>
      </c>
      <c r="C2357" s="157" t="s">
        <v>20228</v>
      </c>
      <c r="D2357" s="158" t="s">
        <v>5</v>
      </c>
      <c r="E2357" s="157"/>
      <c r="F2357" s="101"/>
      <c r="G2357" s="159"/>
      <c r="H2357" s="161" t="s">
        <v>20229</v>
      </c>
      <c r="I2357" s="161"/>
    </row>
    <row r="2358" ht="15.0" customHeight="1">
      <c r="A2358" s="101" t="s">
        <v>4297</v>
      </c>
      <c r="B2358" s="96" t="str">
        <f>VLOOKUP(A2358,company_data!$A$2:$H$2051,8,FALSE)</f>
        <v>https://www.cybereason.com/</v>
      </c>
      <c r="C2358" s="157" t="s">
        <v>20230</v>
      </c>
      <c r="D2358" s="158" t="s">
        <v>5</v>
      </c>
      <c r="E2358" s="157"/>
      <c r="F2358" s="101"/>
      <c r="G2358" s="159"/>
      <c r="H2358" s="161" t="s">
        <v>20231</v>
      </c>
      <c r="I2358" s="161"/>
    </row>
    <row r="2359" ht="15.0" customHeight="1">
      <c r="A2359" s="97" t="s">
        <v>4314</v>
      </c>
      <c r="B2359" s="105" t="s">
        <v>4316</v>
      </c>
      <c r="C2359" s="158" t="s">
        <v>4314</v>
      </c>
      <c r="D2359" s="158" t="s">
        <v>33</v>
      </c>
      <c r="E2359" s="158"/>
      <c r="F2359" s="101"/>
      <c r="G2359" s="159"/>
      <c r="H2359" s="161"/>
      <c r="I2359" s="160" t="s">
        <v>20232</v>
      </c>
    </row>
    <row r="2360" ht="15.0" customHeight="1">
      <c r="A2360" s="101" t="s">
        <v>4339</v>
      </c>
      <c r="B2360" s="96" t="str">
        <f>VLOOKUP(A2360,company_data!$A$2:$H$2051,8,FALSE)</f>
        <v>https://www.cyberghostvpn.com/en_US/</v>
      </c>
      <c r="C2360" s="157" t="s">
        <v>20233</v>
      </c>
      <c r="D2360" s="157" t="s">
        <v>9</v>
      </c>
      <c r="E2360" s="157" t="s">
        <v>16772</v>
      </c>
      <c r="F2360" s="101"/>
      <c r="G2360" s="159"/>
      <c r="H2360" s="161" t="s">
        <v>20234</v>
      </c>
      <c r="I2360" s="161"/>
    </row>
    <row r="2361" ht="15.0" customHeight="1">
      <c r="A2361" s="101" t="s">
        <v>4339</v>
      </c>
      <c r="B2361" s="96" t="str">
        <f>VLOOKUP(A2361,company_data!$A$2:$H$2051,8,FALSE)</f>
        <v>https://www.cyberghostvpn.com/en_US/</v>
      </c>
      <c r="C2361" s="157" t="s">
        <v>20235</v>
      </c>
      <c r="D2361" s="157" t="s">
        <v>9</v>
      </c>
      <c r="E2361" s="157" t="s">
        <v>16772</v>
      </c>
      <c r="F2361" s="101"/>
      <c r="G2361" s="159"/>
      <c r="H2361" s="161" t="s">
        <v>20236</v>
      </c>
      <c r="I2361" s="161"/>
    </row>
    <row r="2362" ht="15.0" customHeight="1">
      <c r="A2362" s="101" t="s">
        <v>4339</v>
      </c>
      <c r="B2362" s="96" t="str">
        <f>VLOOKUP(A2362,company_data!$A$2:$H$2051,8,FALSE)</f>
        <v>https://www.cyberghostvpn.com/en_US/</v>
      </c>
      <c r="C2362" s="157" t="s">
        <v>20237</v>
      </c>
      <c r="D2362" s="157" t="s">
        <v>9</v>
      </c>
      <c r="E2362" s="157" t="s">
        <v>16772</v>
      </c>
      <c r="F2362" s="101"/>
      <c r="G2362" s="159"/>
      <c r="H2362" s="161" t="s">
        <v>20238</v>
      </c>
      <c r="I2362" s="161"/>
    </row>
    <row r="2363" ht="15.0" customHeight="1">
      <c r="A2363" s="101" t="s">
        <v>4339</v>
      </c>
      <c r="B2363" s="96" t="str">
        <f>VLOOKUP(A2363,company_data!$A$2:$H$2051,8,FALSE)</f>
        <v>https://www.cyberghostvpn.com/en_US/</v>
      </c>
      <c r="C2363" s="157" t="s">
        <v>20239</v>
      </c>
      <c r="D2363" s="157" t="s">
        <v>9</v>
      </c>
      <c r="E2363" s="157" t="s">
        <v>16772</v>
      </c>
      <c r="F2363" s="101"/>
      <c r="G2363" s="159"/>
      <c r="H2363" s="161" t="s">
        <v>20240</v>
      </c>
      <c r="I2363" s="161"/>
    </row>
    <row r="2364" ht="15.0" customHeight="1">
      <c r="A2364" s="101" t="s">
        <v>4339</v>
      </c>
      <c r="B2364" s="96" t="str">
        <f>VLOOKUP(A2364,company_data!$A$2:$H$2051,8,FALSE)</f>
        <v>https://www.cyberghostvpn.com/en_US/</v>
      </c>
      <c r="C2364" s="157" t="s">
        <v>20241</v>
      </c>
      <c r="D2364" s="157" t="s">
        <v>9</v>
      </c>
      <c r="E2364" s="157" t="s">
        <v>16772</v>
      </c>
      <c r="F2364" s="101"/>
      <c r="G2364" s="159"/>
      <c r="H2364" s="161" t="s">
        <v>20242</v>
      </c>
      <c r="I2364" s="161"/>
    </row>
    <row r="2365" ht="15.0" customHeight="1">
      <c r="A2365" s="101" t="s">
        <v>4339</v>
      </c>
      <c r="B2365" s="96" t="str">
        <f>VLOOKUP(A2365,company_data!$A$2:$H$2051,8,FALSE)</f>
        <v>https://www.cyberghostvpn.com/en_US/</v>
      </c>
      <c r="C2365" s="157" t="s">
        <v>20243</v>
      </c>
      <c r="D2365" s="157" t="s">
        <v>9</v>
      </c>
      <c r="E2365" s="157" t="s">
        <v>16772</v>
      </c>
      <c r="F2365" s="101"/>
      <c r="G2365" s="159"/>
      <c r="H2365" s="161" t="s">
        <v>20244</v>
      </c>
      <c r="I2365" s="161"/>
    </row>
    <row r="2366" ht="15.0" customHeight="1">
      <c r="A2366" s="101" t="s">
        <v>4339</v>
      </c>
      <c r="B2366" s="96" t="str">
        <f>VLOOKUP(A2366,company_data!$A$2:$H$2051,8,FALSE)</f>
        <v>https://www.cyberghostvpn.com/en_US/</v>
      </c>
      <c r="C2366" s="157" t="s">
        <v>20245</v>
      </c>
      <c r="D2366" s="157" t="s">
        <v>9</v>
      </c>
      <c r="E2366" s="157" t="s">
        <v>16772</v>
      </c>
      <c r="F2366" s="101"/>
      <c r="G2366" s="159"/>
      <c r="H2366" s="161" t="s">
        <v>20246</v>
      </c>
      <c r="I2366" s="161"/>
    </row>
    <row r="2367" ht="15.0" customHeight="1">
      <c r="A2367" s="101" t="s">
        <v>4339</v>
      </c>
      <c r="B2367" s="96" t="str">
        <f>VLOOKUP(A2367,company_data!$A$2:$H$2051,8,FALSE)</f>
        <v>https://www.cyberghostvpn.com/en_US/</v>
      </c>
      <c r="C2367" s="157" t="s">
        <v>20247</v>
      </c>
      <c r="D2367" s="157" t="s">
        <v>9</v>
      </c>
      <c r="E2367" s="157" t="s">
        <v>16772</v>
      </c>
      <c r="F2367" s="101"/>
      <c r="G2367" s="159"/>
      <c r="H2367" s="161" t="s">
        <v>20248</v>
      </c>
      <c r="I2367" s="161"/>
    </row>
    <row r="2368" ht="15.0" customHeight="1">
      <c r="A2368" s="101" t="s">
        <v>4339</v>
      </c>
      <c r="B2368" s="96" t="str">
        <f>VLOOKUP(A2368,company_data!$A$2:$H$2051,8,FALSE)</f>
        <v>https://www.cyberghostvpn.com/en_US/</v>
      </c>
      <c r="C2368" s="157" t="s">
        <v>20249</v>
      </c>
      <c r="D2368" s="157" t="s">
        <v>9</v>
      </c>
      <c r="E2368" s="157" t="s">
        <v>16772</v>
      </c>
      <c r="F2368" s="101"/>
      <c r="G2368" s="159"/>
      <c r="H2368" s="161" t="s">
        <v>20250</v>
      </c>
      <c r="I2368" s="161"/>
    </row>
    <row r="2369" ht="15.0" customHeight="1">
      <c r="A2369" s="101" t="s">
        <v>4339</v>
      </c>
      <c r="B2369" s="96" t="str">
        <f>VLOOKUP(A2369,company_data!$A$2:$H$2051,8,FALSE)</f>
        <v>https://www.cyberghostvpn.com/en_US/</v>
      </c>
      <c r="C2369" s="157" t="s">
        <v>20251</v>
      </c>
      <c r="D2369" s="157" t="s">
        <v>9</v>
      </c>
      <c r="E2369" s="157" t="s">
        <v>16772</v>
      </c>
      <c r="F2369" s="101"/>
      <c r="G2369" s="159"/>
      <c r="H2369" s="161" t="s">
        <v>20252</v>
      </c>
      <c r="I2369" s="161"/>
    </row>
    <row r="2370" ht="15.0" customHeight="1">
      <c r="A2370" s="101" t="s">
        <v>4339</v>
      </c>
      <c r="B2370" s="96" t="str">
        <f>VLOOKUP(A2370,company_data!$A$2:$H$2051,8,FALSE)</f>
        <v>https://www.cyberghostvpn.com/en_US/</v>
      </c>
      <c r="C2370" s="157" t="s">
        <v>20253</v>
      </c>
      <c r="D2370" s="157" t="s">
        <v>9</v>
      </c>
      <c r="E2370" s="157" t="s">
        <v>16772</v>
      </c>
      <c r="F2370" s="101"/>
      <c r="G2370" s="159"/>
      <c r="H2370" s="161" t="s">
        <v>20254</v>
      </c>
      <c r="I2370" s="161"/>
    </row>
    <row r="2371" ht="15.0" customHeight="1">
      <c r="A2371" s="101" t="s">
        <v>4339</v>
      </c>
      <c r="B2371" s="96" t="str">
        <f>VLOOKUP(A2371,company_data!$A$2:$H$2051,8,FALSE)</f>
        <v>https://www.cyberghostvpn.com/en_US/</v>
      </c>
      <c r="C2371" s="157" t="s">
        <v>20255</v>
      </c>
      <c r="D2371" s="157" t="s">
        <v>9</v>
      </c>
      <c r="E2371" s="157" t="s">
        <v>16772</v>
      </c>
      <c r="F2371" s="101"/>
      <c r="G2371" s="159"/>
      <c r="H2371" s="161" t="s">
        <v>20256</v>
      </c>
      <c r="I2371" s="161"/>
    </row>
    <row r="2372" ht="15.0" customHeight="1">
      <c r="A2372" s="101" t="s">
        <v>4339</v>
      </c>
      <c r="B2372" s="96" t="str">
        <f>VLOOKUP(A2372,company_data!$A$2:$H$2051,8,FALSE)</f>
        <v>https://www.cyberghostvpn.com/en_US/</v>
      </c>
      <c r="C2372" s="157" t="s">
        <v>20257</v>
      </c>
      <c r="D2372" s="157" t="s">
        <v>9</v>
      </c>
      <c r="E2372" s="157" t="s">
        <v>16772</v>
      </c>
      <c r="F2372" s="101"/>
      <c r="G2372" s="159"/>
      <c r="H2372" s="161" t="s">
        <v>20258</v>
      </c>
      <c r="I2372" s="161"/>
    </row>
    <row r="2373" ht="15.0" customHeight="1">
      <c r="A2373" s="101" t="s">
        <v>4339</v>
      </c>
      <c r="B2373" s="96" t="str">
        <f>VLOOKUP(A2373,company_data!$A$2:$H$2051,8,FALSE)</f>
        <v>https://www.cyberghostvpn.com/en_US/</v>
      </c>
      <c r="C2373" s="157" t="s">
        <v>20259</v>
      </c>
      <c r="D2373" s="157" t="s">
        <v>9</v>
      </c>
      <c r="E2373" s="157" t="s">
        <v>16772</v>
      </c>
      <c r="F2373" s="101"/>
      <c r="G2373" s="159"/>
      <c r="H2373" s="161" t="s">
        <v>20260</v>
      </c>
      <c r="I2373" s="161"/>
    </row>
    <row r="2374" ht="15.0" customHeight="1">
      <c r="A2374" s="101" t="s">
        <v>4339</v>
      </c>
      <c r="B2374" s="96" t="str">
        <f>VLOOKUP(A2374,company_data!$A$2:$H$2051,8,FALSE)</f>
        <v>https://www.cyberghostvpn.com/en_US/</v>
      </c>
      <c r="C2374" s="157" t="s">
        <v>20261</v>
      </c>
      <c r="D2374" s="157" t="s">
        <v>9</v>
      </c>
      <c r="E2374" s="157" t="s">
        <v>16772</v>
      </c>
      <c r="F2374" s="101"/>
      <c r="G2374" s="159"/>
      <c r="H2374" s="161" t="s">
        <v>20262</v>
      </c>
      <c r="I2374" s="161"/>
    </row>
    <row r="2375" ht="15.0" customHeight="1">
      <c r="A2375" s="101" t="s">
        <v>4339</v>
      </c>
      <c r="B2375" s="96" t="str">
        <f>VLOOKUP(A2375,company_data!$A$2:$H$2051,8,FALSE)</f>
        <v>https://www.cyberghostvpn.com/en_US/</v>
      </c>
      <c r="C2375" s="157" t="s">
        <v>20263</v>
      </c>
      <c r="D2375" s="157" t="s">
        <v>9</v>
      </c>
      <c r="E2375" s="157" t="s">
        <v>16772</v>
      </c>
      <c r="F2375" s="101"/>
      <c r="G2375" s="159"/>
      <c r="H2375" s="161" t="s">
        <v>20262</v>
      </c>
      <c r="I2375" s="161"/>
    </row>
    <row r="2376" ht="15.0" customHeight="1">
      <c r="A2376" s="101" t="s">
        <v>4339</v>
      </c>
      <c r="B2376" s="96" t="str">
        <f>VLOOKUP(A2376,company_data!$A$2:$H$2051,8,FALSE)</f>
        <v>https://www.cyberghostvpn.com/en_US/</v>
      </c>
      <c r="C2376" s="157" t="s">
        <v>20264</v>
      </c>
      <c r="D2376" s="157" t="s">
        <v>9</v>
      </c>
      <c r="E2376" s="157" t="s">
        <v>16772</v>
      </c>
      <c r="F2376" s="101"/>
      <c r="G2376" s="159"/>
      <c r="H2376" s="161" t="s">
        <v>20265</v>
      </c>
      <c r="I2376" s="161"/>
    </row>
    <row r="2377" ht="15.0" customHeight="1">
      <c r="A2377" s="101" t="s">
        <v>4339</v>
      </c>
      <c r="B2377" s="96" t="str">
        <f>VLOOKUP(A2377,company_data!$A$2:$H$2051,8,FALSE)</f>
        <v>https://www.cyberghostvpn.com/en_US/</v>
      </c>
      <c r="C2377" s="157" t="s">
        <v>20266</v>
      </c>
      <c r="D2377" s="157" t="s">
        <v>9</v>
      </c>
      <c r="E2377" s="157" t="s">
        <v>16772</v>
      </c>
      <c r="F2377" s="101"/>
      <c r="G2377" s="159"/>
      <c r="H2377" s="161" t="s">
        <v>20267</v>
      </c>
      <c r="I2377" s="161"/>
    </row>
    <row r="2378" ht="15.0" customHeight="1">
      <c r="A2378" s="101" t="s">
        <v>4339</v>
      </c>
      <c r="B2378" s="96" t="str">
        <f>VLOOKUP(A2378,company_data!$A$2:$H$2051,8,FALSE)</f>
        <v>https://www.cyberghostvpn.com/en_US/</v>
      </c>
      <c r="C2378" s="157" t="s">
        <v>20268</v>
      </c>
      <c r="D2378" s="157" t="s">
        <v>9</v>
      </c>
      <c r="E2378" s="157" t="s">
        <v>16772</v>
      </c>
      <c r="F2378" s="101"/>
      <c r="G2378" s="159"/>
      <c r="H2378" s="161" t="s">
        <v>20269</v>
      </c>
      <c r="I2378" s="161"/>
    </row>
    <row r="2379" ht="15.0" customHeight="1">
      <c r="A2379" s="101" t="s">
        <v>4339</v>
      </c>
      <c r="B2379" s="96" t="str">
        <f>VLOOKUP(A2379,company_data!$A$2:$H$2051,8,FALSE)</f>
        <v>https://www.cyberghostvpn.com/en_US/</v>
      </c>
      <c r="C2379" s="157" t="s">
        <v>20270</v>
      </c>
      <c r="D2379" s="157" t="s">
        <v>9</v>
      </c>
      <c r="E2379" s="157" t="s">
        <v>16772</v>
      </c>
      <c r="F2379" s="101"/>
      <c r="G2379" s="159"/>
      <c r="H2379" s="161" t="s">
        <v>20271</v>
      </c>
      <c r="I2379" s="161"/>
    </row>
    <row r="2380" ht="15.0" customHeight="1">
      <c r="A2380" s="101" t="s">
        <v>4345</v>
      </c>
      <c r="B2380" s="96" t="str">
        <f>VLOOKUP(A2380,company_data!$A$2:$H$2051,8,FALSE)</f>
        <v>https://www.cybergrx.com/</v>
      </c>
      <c r="C2380" s="158" t="s">
        <v>20272</v>
      </c>
      <c r="D2380" s="158" t="s">
        <v>5</v>
      </c>
      <c r="E2380" s="158" t="s">
        <v>20273</v>
      </c>
      <c r="F2380" s="101"/>
      <c r="G2380" s="159"/>
      <c r="H2380" s="161"/>
      <c r="I2380" s="161"/>
    </row>
    <row r="2381" ht="15.0" customHeight="1">
      <c r="A2381" s="101" t="s">
        <v>4355</v>
      </c>
      <c r="B2381" s="96" t="str">
        <f>VLOOKUP(A2381,company_data!$A$2:$H$2051,8,FALSE)</f>
        <v>https://www.cybergym.com/</v>
      </c>
      <c r="C2381" s="157" t="s">
        <v>20274</v>
      </c>
      <c r="D2381" s="158" t="s">
        <v>11</v>
      </c>
      <c r="E2381" s="158" t="s">
        <v>15</v>
      </c>
      <c r="F2381" s="101"/>
      <c r="G2381" s="159"/>
      <c r="H2381" s="161" t="s">
        <v>20275</v>
      </c>
      <c r="I2381" s="161"/>
    </row>
    <row r="2382" ht="15.0" customHeight="1">
      <c r="A2382" s="101" t="s">
        <v>4355</v>
      </c>
      <c r="B2382" s="96" t="str">
        <f>VLOOKUP(A2382,company_data!$A$2:$H$2051,8,FALSE)</f>
        <v>https://www.cybergym.com/</v>
      </c>
      <c r="C2382" s="157" t="s">
        <v>20276</v>
      </c>
      <c r="D2382" s="158" t="s">
        <v>11</v>
      </c>
      <c r="E2382" s="158" t="s">
        <v>20277</v>
      </c>
      <c r="F2382" s="101"/>
      <c r="G2382" s="159"/>
      <c r="H2382" s="161" t="s">
        <v>20278</v>
      </c>
      <c r="I2382" s="161"/>
    </row>
    <row r="2383" ht="15.0" customHeight="1">
      <c r="A2383" s="101" t="s">
        <v>4355</v>
      </c>
      <c r="B2383" s="96" t="str">
        <f>VLOOKUP(A2383,company_data!$A$2:$H$2051,8,FALSE)</f>
        <v>https://www.cybergym.com/</v>
      </c>
      <c r="C2383" s="157" t="s">
        <v>20279</v>
      </c>
      <c r="D2383" s="158" t="s">
        <v>11</v>
      </c>
      <c r="E2383" s="157"/>
      <c r="F2383" s="101"/>
      <c r="G2383" s="159"/>
      <c r="H2383" s="161" t="s">
        <v>20280</v>
      </c>
      <c r="I2383" s="161"/>
    </row>
    <row r="2384" ht="15.0" customHeight="1">
      <c r="A2384" s="101" t="s">
        <v>4355</v>
      </c>
      <c r="B2384" s="96" t="str">
        <f>VLOOKUP(A2384,company_data!$A$2:$H$2051,8,FALSE)</f>
        <v>https://www.cybergym.com/</v>
      </c>
      <c r="C2384" s="157" t="s">
        <v>20281</v>
      </c>
      <c r="D2384" s="157" t="s">
        <v>11</v>
      </c>
      <c r="E2384" s="157"/>
      <c r="F2384" s="101"/>
      <c r="G2384" s="159"/>
      <c r="H2384" s="161" t="s">
        <v>20282</v>
      </c>
      <c r="I2384" s="161"/>
    </row>
    <row r="2385" ht="15.0" customHeight="1">
      <c r="A2385" s="101" t="s">
        <v>4355</v>
      </c>
      <c r="B2385" s="96" t="str">
        <f>VLOOKUP(A2385,company_data!$A$2:$H$2051,8,FALSE)</f>
        <v>https://www.cybergym.com/</v>
      </c>
      <c r="C2385" s="157" t="s">
        <v>20283</v>
      </c>
      <c r="D2385" s="158" t="s">
        <v>11</v>
      </c>
      <c r="E2385" s="157"/>
      <c r="F2385" s="101"/>
      <c r="G2385" s="159"/>
      <c r="H2385" s="161" t="s">
        <v>20284</v>
      </c>
      <c r="I2385" s="161"/>
    </row>
    <row r="2386" ht="15.0" customHeight="1">
      <c r="A2386" s="101" t="s">
        <v>4365</v>
      </c>
      <c r="B2386" s="96" t="str">
        <f>VLOOKUP(A2386,company_data!$A$2:$H$2051,8,FALSE)</f>
        <v>https://cyberhoot.com/</v>
      </c>
      <c r="C2386" s="158" t="s">
        <v>20285</v>
      </c>
      <c r="D2386" s="158" t="s">
        <v>11</v>
      </c>
      <c r="E2386" s="157"/>
      <c r="F2386" s="101"/>
      <c r="G2386" s="159"/>
      <c r="H2386" s="161"/>
      <c r="I2386" s="161"/>
    </row>
    <row r="2387" ht="15.0" customHeight="1">
      <c r="A2387" s="101" t="s">
        <v>4372</v>
      </c>
      <c r="B2387" s="96" t="str">
        <f>VLOOKUP(A2387,company_data!$A$2:$H$2051,8,FALSE)</f>
        <v>https://cyberinc.com/</v>
      </c>
      <c r="C2387" s="158" t="s">
        <v>17927</v>
      </c>
      <c r="D2387" s="158" t="s">
        <v>9</v>
      </c>
      <c r="E2387" s="158" t="s">
        <v>18160</v>
      </c>
      <c r="F2387" s="101"/>
      <c r="G2387" s="159"/>
      <c r="H2387" s="161" t="s">
        <v>20286</v>
      </c>
      <c r="I2387" s="161"/>
    </row>
    <row r="2388" ht="15.0" customHeight="1">
      <c r="A2388" s="101" t="s">
        <v>4372</v>
      </c>
      <c r="B2388" s="96" t="str">
        <f>VLOOKUP(A2388,company_data!$A$2:$H$2051,8,FALSE)</f>
        <v>https://cyberinc.com/</v>
      </c>
      <c r="C2388" s="158" t="s">
        <v>16128</v>
      </c>
      <c r="D2388" s="158" t="s">
        <v>19</v>
      </c>
      <c r="E2388" s="158" t="s">
        <v>18062</v>
      </c>
      <c r="F2388" s="101"/>
      <c r="G2388" s="159"/>
      <c r="H2388" s="161" t="s">
        <v>20287</v>
      </c>
      <c r="I2388" s="160" t="s">
        <v>20288</v>
      </c>
    </row>
    <row r="2389" ht="15.0" customHeight="1">
      <c r="A2389" s="101" t="s">
        <v>4372</v>
      </c>
      <c r="B2389" s="96" t="s">
        <v>4376</v>
      </c>
      <c r="C2389" s="158" t="s">
        <v>20289</v>
      </c>
      <c r="D2389" s="158" t="s">
        <v>49</v>
      </c>
      <c r="E2389" s="158"/>
      <c r="F2389" s="101"/>
      <c r="G2389" s="159"/>
      <c r="H2389" s="161"/>
      <c r="I2389" s="161"/>
    </row>
    <row r="2390" ht="15.0" customHeight="1">
      <c r="A2390" s="101" t="s">
        <v>6285</v>
      </c>
      <c r="B2390" s="96" t="str">
        <f>VLOOKUP(A2390,company_data!$A$2:$H$2051,8,FALSE)</f>
        <v>https://www.flashpoint-intel.com/</v>
      </c>
      <c r="C2390" s="157" t="s">
        <v>20290</v>
      </c>
      <c r="D2390" s="158" t="s">
        <v>17</v>
      </c>
      <c r="E2390" s="158" t="s">
        <v>20067</v>
      </c>
      <c r="F2390" s="101"/>
      <c r="G2390" s="159"/>
      <c r="H2390" s="161" t="s">
        <v>20291</v>
      </c>
      <c r="I2390" s="161"/>
    </row>
    <row r="2391" ht="15.0" customHeight="1">
      <c r="A2391" s="101" t="s">
        <v>4383</v>
      </c>
      <c r="B2391" s="96" t="str">
        <f>VLOOKUP(A2391,company_data!$A$2:$H$2051,8,FALSE)</f>
        <v>https://cyberint.com/</v>
      </c>
      <c r="C2391" s="158" t="s">
        <v>20292</v>
      </c>
      <c r="D2391" s="158" t="s">
        <v>16</v>
      </c>
      <c r="E2391" s="158" t="s">
        <v>15831</v>
      </c>
      <c r="F2391" s="101"/>
      <c r="G2391" s="159"/>
      <c r="H2391" s="161" t="s">
        <v>20293</v>
      </c>
      <c r="I2391" s="161"/>
    </row>
    <row r="2392" ht="15.0" customHeight="1">
      <c r="A2392" s="101" t="s">
        <v>4383</v>
      </c>
      <c r="B2392" s="96" t="str">
        <f>VLOOKUP(A2392,company_data!$A$2:$H$2051,8,FALSE)</f>
        <v>https://cyberint.com/</v>
      </c>
      <c r="C2392" s="158" t="s">
        <v>20071</v>
      </c>
      <c r="D2392" s="158" t="s">
        <v>42</v>
      </c>
      <c r="E2392" s="158" t="s">
        <v>20294</v>
      </c>
      <c r="F2392" s="101"/>
      <c r="G2392" s="159"/>
      <c r="H2392" s="161" t="s">
        <v>20295</v>
      </c>
      <c r="I2392" s="161"/>
    </row>
    <row r="2393" ht="15.0" customHeight="1">
      <c r="A2393" s="101" t="s">
        <v>4383</v>
      </c>
      <c r="B2393" s="96" t="str">
        <f>VLOOKUP(A2393,company_data!$A$2:$H$2051,8,FALSE)</f>
        <v>https://cyberint.com/</v>
      </c>
      <c r="C2393" s="158" t="s">
        <v>20071</v>
      </c>
      <c r="D2393" s="158" t="s">
        <v>33</v>
      </c>
      <c r="E2393" s="158" t="s">
        <v>20296</v>
      </c>
      <c r="F2393" s="101"/>
      <c r="G2393" s="159"/>
      <c r="H2393" s="161" t="s">
        <v>20297</v>
      </c>
      <c r="I2393" s="161"/>
    </row>
    <row r="2394" ht="15.0" customHeight="1">
      <c r="A2394" s="101" t="s">
        <v>4383</v>
      </c>
      <c r="B2394" s="96" t="str">
        <f>VLOOKUP(A2394,company_data!$A$2:$H$2051,8,FALSE)</f>
        <v>https://cyberint.com/</v>
      </c>
      <c r="C2394" s="157" t="s">
        <v>20298</v>
      </c>
      <c r="D2394" s="158" t="s">
        <v>7</v>
      </c>
      <c r="E2394" s="157"/>
      <c r="F2394" s="101"/>
      <c r="G2394" s="159"/>
      <c r="H2394" s="161" t="s">
        <v>20299</v>
      </c>
      <c r="I2394" s="161"/>
    </row>
    <row r="2395" ht="15.0" customHeight="1">
      <c r="A2395" s="101" t="s">
        <v>4383</v>
      </c>
      <c r="B2395" s="96" t="str">
        <f>VLOOKUP(A2395,company_data!$A$2:$H$2051,8,FALSE)</f>
        <v>https://cyberint.com/</v>
      </c>
      <c r="C2395" s="158" t="s">
        <v>20300</v>
      </c>
      <c r="D2395" s="158" t="s">
        <v>7</v>
      </c>
      <c r="E2395" s="157"/>
      <c r="F2395" s="101"/>
      <c r="G2395" s="159"/>
      <c r="H2395" s="161"/>
      <c r="I2395" s="161"/>
    </row>
    <row r="2396" ht="15.0" customHeight="1">
      <c r="A2396" s="101" t="s">
        <v>4383</v>
      </c>
      <c r="B2396" s="96" t="str">
        <f>VLOOKUP(A2396,company_data!$A$2:$H$2051,8,FALSE)</f>
        <v>https://cyberint.com/</v>
      </c>
      <c r="C2396" s="158" t="s">
        <v>20301</v>
      </c>
      <c r="D2396" s="158" t="s">
        <v>7</v>
      </c>
      <c r="E2396" s="157"/>
      <c r="F2396" s="101"/>
      <c r="G2396" s="159"/>
      <c r="H2396" s="161"/>
      <c r="I2396" s="161"/>
    </row>
    <row r="2397" ht="15.0" customHeight="1">
      <c r="A2397" s="101" t="s">
        <v>4383</v>
      </c>
      <c r="B2397" s="96" t="str">
        <f>VLOOKUP(A2397,company_data!$A$2:$H$2051,8,FALSE)</f>
        <v>https://cyberint.com/</v>
      </c>
      <c r="C2397" s="158" t="s">
        <v>15850</v>
      </c>
      <c r="D2397" s="158" t="s">
        <v>5</v>
      </c>
      <c r="E2397" s="157"/>
      <c r="F2397" s="101"/>
      <c r="G2397" s="159"/>
      <c r="H2397" s="161"/>
      <c r="I2397" s="161"/>
    </row>
    <row r="2398" ht="15.0" customHeight="1">
      <c r="A2398" s="101" t="s">
        <v>4383</v>
      </c>
      <c r="B2398" s="96" t="str">
        <f>VLOOKUP(A2398,company_data!$A$2:$H$2051,8,FALSE)</f>
        <v>https://cyberint.com/</v>
      </c>
      <c r="C2398" s="158" t="s">
        <v>20302</v>
      </c>
      <c r="D2398" s="158" t="s">
        <v>5</v>
      </c>
      <c r="E2398" s="157"/>
      <c r="F2398" s="101"/>
      <c r="G2398" s="159"/>
      <c r="H2398" s="161"/>
      <c r="I2398" s="161"/>
    </row>
    <row r="2399" ht="15.0" customHeight="1">
      <c r="A2399" s="101" t="s">
        <v>4395</v>
      </c>
      <c r="B2399" s="96" t="str">
        <f>VLOOKUP(A2399,company_data!$A$2:$H$2051,8,FALSE)</f>
        <v>https://www.cyberis.co.uk/</v>
      </c>
      <c r="C2399" s="158" t="s">
        <v>15850</v>
      </c>
      <c r="D2399" s="158" t="s">
        <v>5</v>
      </c>
      <c r="E2399" s="158" t="s">
        <v>15850</v>
      </c>
      <c r="F2399" s="101"/>
      <c r="G2399" s="159"/>
      <c r="H2399" s="161" t="s">
        <v>20303</v>
      </c>
      <c r="I2399" s="161"/>
    </row>
    <row r="2400" ht="15.0" customHeight="1">
      <c r="A2400" s="101" t="s">
        <v>4395</v>
      </c>
      <c r="B2400" s="96" t="str">
        <f>VLOOKUP(A2400,company_data!$A$2:$H$2051,8,FALSE)</f>
        <v>https://www.cyberis.co.uk/</v>
      </c>
      <c r="C2400" s="158" t="s">
        <v>20304</v>
      </c>
      <c r="D2400" s="158" t="s">
        <v>8</v>
      </c>
      <c r="E2400" s="157"/>
      <c r="F2400" s="101"/>
      <c r="G2400" s="159"/>
      <c r="H2400" s="161" t="s">
        <v>20305</v>
      </c>
      <c r="I2400" s="161"/>
    </row>
    <row r="2401" ht="15.0" customHeight="1">
      <c r="A2401" s="101" t="s">
        <v>4395</v>
      </c>
      <c r="B2401" s="96" t="s">
        <v>4399</v>
      </c>
      <c r="C2401" s="158" t="s">
        <v>20306</v>
      </c>
      <c r="D2401" s="158" t="s">
        <v>23</v>
      </c>
      <c r="E2401" s="157"/>
      <c r="F2401" s="101"/>
      <c r="G2401" s="159"/>
      <c r="H2401" s="161"/>
      <c r="I2401" s="161"/>
    </row>
    <row r="2402" ht="15.0" customHeight="1">
      <c r="A2402" s="101" t="s">
        <v>4395</v>
      </c>
      <c r="B2402" s="96" t="s">
        <v>4399</v>
      </c>
      <c r="C2402" s="158" t="s">
        <v>16</v>
      </c>
      <c r="D2402" s="158" t="s">
        <v>16</v>
      </c>
      <c r="E2402" s="157"/>
      <c r="F2402" s="101"/>
      <c r="G2402" s="159"/>
      <c r="H2402" s="161"/>
      <c r="I2402" s="161"/>
    </row>
    <row r="2403" ht="15.0" customHeight="1">
      <c r="A2403" s="101" t="s">
        <v>4395</v>
      </c>
      <c r="B2403" s="96" t="s">
        <v>4399</v>
      </c>
      <c r="C2403" s="158" t="s">
        <v>15917</v>
      </c>
      <c r="D2403" s="158" t="s">
        <v>32</v>
      </c>
      <c r="E2403" s="157"/>
      <c r="F2403" s="101"/>
      <c r="G2403" s="159"/>
      <c r="H2403" s="161"/>
      <c r="I2403" s="161"/>
    </row>
    <row r="2404" ht="15.0" customHeight="1">
      <c r="A2404" s="101" t="s">
        <v>4395</v>
      </c>
      <c r="B2404" s="96" t="s">
        <v>4399</v>
      </c>
      <c r="C2404" s="158" t="s">
        <v>20307</v>
      </c>
      <c r="D2404" s="158" t="s">
        <v>59</v>
      </c>
      <c r="E2404" s="157"/>
      <c r="F2404" s="101"/>
      <c r="G2404" s="159"/>
      <c r="H2404" s="161"/>
      <c r="I2404" s="161"/>
    </row>
    <row r="2405" ht="15.0" customHeight="1">
      <c r="A2405" s="101" t="s">
        <v>4395</v>
      </c>
      <c r="B2405" s="96" t="s">
        <v>4399</v>
      </c>
      <c r="C2405" s="158" t="s">
        <v>20308</v>
      </c>
      <c r="D2405" s="158" t="s">
        <v>26</v>
      </c>
      <c r="E2405" s="157"/>
      <c r="F2405" s="101"/>
      <c r="G2405" s="159"/>
      <c r="H2405" s="161"/>
      <c r="I2405" s="161"/>
    </row>
    <row r="2406" ht="15.0" customHeight="1">
      <c r="A2406" s="101" t="s">
        <v>4395</v>
      </c>
      <c r="B2406" s="96" t="s">
        <v>4399</v>
      </c>
      <c r="C2406" s="158" t="s">
        <v>15853</v>
      </c>
      <c r="D2406" s="158" t="s">
        <v>62</v>
      </c>
      <c r="E2406" s="157"/>
      <c r="F2406" s="101"/>
      <c r="G2406" s="159"/>
      <c r="H2406" s="161"/>
      <c r="I2406" s="161"/>
    </row>
    <row r="2407" ht="15.0" customHeight="1">
      <c r="A2407" s="101" t="s">
        <v>4395</v>
      </c>
      <c r="B2407" s="96" t="str">
        <f>VLOOKUP(A2407,company_data!$A$2:$H$2051,8,FALSE)</f>
        <v>https://www.cyberis.co.uk/</v>
      </c>
      <c r="C2407" s="158" t="s">
        <v>16264</v>
      </c>
      <c r="D2407" s="158" t="s">
        <v>22</v>
      </c>
      <c r="E2407" s="157"/>
      <c r="F2407" s="101"/>
      <c r="G2407" s="159"/>
      <c r="H2407" s="161" t="s">
        <v>20309</v>
      </c>
      <c r="I2407" s="161"/>
    </row>
    <row r="2408" ht="15.0" customHeight="1">
      <c r="A2408" s="101" t="s">
        <v>4395</v>
      </c>
      <c r="B2408" s="96" t="s">
        <v>4399</v>
      </c>
      <c r="C2408" s="158" t="s">
        <v>20310</v>
      </c>
      <c r="D2408" s="158" t="s">
        <v>43</v>
      </c>
      <c r="E2408" s="157"/>
      <c r="F2408" s="101"/>
      <c r="G2408" s="159"/>
      <c r="H2408" s="161"/>
      <c r="I2408" s="161"/>
    </row>
    <row r="2409" ht="15.0" customHeight="1">
      <c r="A2409" s="101" t="s">
        <v>11488</v>
      </c>
      <c r="B2409" s="96" t="str">
        <f>VLOOKUP(A2409,company_data!$A$2:$H$2051,8,FALSE)</f>
        <v>www.reversinglabs.com/</v>
      </c>
      <c r="C2409" s="157" t="s">
        <v>20311</v>
      </c>
      <c r="D2409" s="158" t="s">
        <v>17</v>
      </c>
      <c r="E2409" s="158" t="s">
        <v>20067</v>
      </c>
      <c r="F2409" s="101"/>
      <c r="G2409" s="159"/>
      <c r="H2409" s="161" t="s">
        <v>20312</v>
      </c>
      <c r="I2409" s="161"/>
    </row>
    <row r="2410" ht="15.0" customHeight="1">
      <c r="A2410" s="101" t="s">
        <v>4400</v>
      </c>
      <c r="B2410" s="96" t="str">
        <f>VLOOKUP(A2410,company_data!$A$2:$H$2051,8,FALSE)</f>
        <v>https://thecybermaniacs.com/</v>
      </c>
      <c r="C2410" s="157" t="s">
        <v>20313</v>
      </c>
      <c r="D2410" s="158" t="s">
        <v>11</v>
      </c>
      <c r="E2410" s="158" t="s">
        <v>19602</v>
      </c>
      <c r="F2410" s="101"/>
      <c r="G2410" s="159"/>
      <c r="H2410" s="161" t="s">
        <v>20314</v>
      </c>
      <c r="I2410" s="161"/>
    </row>
    <row r="2411" ht="15.0" customHeight="1">
      <c r="A2411" s="101" t="s">
        <v>4406</v>
      </c>
      <c r="B2411" s="96" t="str">
        <f>VLOOKUP(A2411,company_data!$A$2:$H$2051,8,FALSE)</f>
        <v>https://www.cybermaxx.com/</v>
      </c>
      <c r="C2411" s="157" t="s">
        <v>20315</v>
      </c>
      <c r="D2411" s="158" t="s">
        <v>9</v>
      </c>
      <c r="E2411" s="157"/>
      <c r="F2411" s="101"/>
      <c r="G2411" s="159"/>
      <c r="H2411" s="161"/>
      <c r="I2411" s="161"/>
    </row>
    <row r="2412" ht="15.0" customHeight="1">
      <c r="A2412" s="101" t="s">
        <v>4406</v>
      </c>
      <c r="B2412" s="96" t="str">
        <f>VLOOKUP(A2412,company_data!$A$2:$H$2051,8,FALSE)</f>
        <v>https://www.cybermaxx.com/</v>
      </c>
      <c r="C2412" s="157" t="s">
        <v>20316</v>
      </c>
      <c r="D2412" s="158" t="s">
        <v>32</v>
      </c>
      <c r="E2412" s="157"/>
      <c r="F2412" s="101"/>
      <c r="G2412" s="159"/>
      <c r="H2412" s="161" t="s">
        <v>20317</v>
      </c>
      <c r="I2412" s="161"/>
    </row>
    <row r="2413" ht="15.0" customHeight="1">
      <c r="A2413" s="101" t="s">
        <v>4406</v>
      </c>
      <c r="B2413" s="96" t="str">
        <f>VLOOKUP(A2413,company_data!$A$2:$H$2051,8,FALSE)</f>
        <v>https://www.cybermaxx.com/</v>
      </c>
      <c r="C2413" s="157" t="s">
        <v>20318</v>
      </c>
      <c r="D2413" s="158" t="s">
        <v>10</v>
      </c>
      <c r="E2413" s="157"/>
      <c r="F2413" s="101"/>
      <c r="G2413" s="159"/>
      <c r="H2413" s="161" t="s">
        <v>20319</v>
      </c>
      <c r="I2413" s="161"/>
    </row>
    <row r="2414" ht="15.0" customHeight="1">
      <c r="A2414" s="101" t="s">
        <v>4406</v>
      </c>
      <c r="B2414" s="96" t="str">
        <f>VLOOKUP(A2414,company_data!$A$2:$H$2051,8,FALSE)</f>
        <v>https://www.cybermaxx.com/</v>
      </c>
      <c r="C2414" s="157" t="s">
        <v>20320</v>
      </c>
      <c r="D2414" s="158" t="s">
        <v>18</v>
      </c>
      <c r="E2414" s="157"/>
      <c r="F2414" s="101"/>
      <c r="G2414" s="159"/>
      <c r="H2414" s="161" t="s">
        <v>20321</v>
      </c>
      <c r="I2414" s="161"/>
    </row>
    <row r="2415" ht="15.0" customHeight="1">
      <c r="A2415" s="101" t="s">
        <v>4406</v>
      </c>
      <c r="B2415" s="96" t="str">
        <f>VLOOKUP(A2415,company_data!$A$2:$H$2051,8,FALSE)</f>
        <v>https://www.cybermaxx.com/</v>
      </c>
      <c r="C2415" s="157" t="s">
        <v>20322</v>
      </c>
      <c r="D2415" s="158" t="s">
        <v>22</v>
      </c>
      <c r="E2415" s="157"/>
      <c r="F2415" s="101"/>
      <c r="G2415" s="159"/>
      <c r="H2415" s="161" t="s">
        <v>20323</v>
      </c>
      <c r="I2415" s="161"/>
    </row>
    <row r="2416" ht="15.0" customHeight="1">
      <c r="A2416" s="101" t="s">
        <v>4411</v>
      </c>
      <c r="B2416" s="96" t="str">
        <f>VLOOKUP(A2416,company_data!$A$2:$H$2051,8,FALSE)</f>
        <v>https://www.cybermdx.com/</v>
      </c>
      <c r="C2416" s="157" t="s">
        <v>20324</v>
      </c>
      <c r="D2416" s="158" t="s">
        <v>39</v>
      </c>
      <c r="E2416" s="158" t="s">
        <v>20325</v>
      </c>
      <c r="F2416" s="101"/>
      <c r="G2416" s="159"/>
      <c r="H2416" s="161" t="s">
        <v>20326</v>
      </c>
      <c r="I2416" s="161"/>
    </row>
    <row r="2417" ht="15.0" customHeight="1">
      <c r="A2417" s="101" t="s">
        <v>4411</v>
      </c>
      <c r="B2417" s="96" t="str">
        <f>VLOOKUP(A2417,company_data!$A$2:$H$2051,8,FALSE)</f>
        <v>https://www.cybermdx.com/</v>
      </c>
      <c r="C2417" s="157" t="s">
        <v>20327</v>
      </c>
      <c r="D2417" s="158" t="s">
        <v>5</v>
      </c>
      <c r="E2417" s="158" t="s">
        <v>20328</v>
      </c>
      <c r="F2417" s="97" t="s">
        <v>20329</v>
      </c>
      <c r="G2417" s="159"/>
      <c r="H2417" s="161" t="s">
        <v>20330</v>
      </c>
      <c r="I2417" s="161"/>
    </row>
    <row r="2418" ht="15.0" customHeight="1">
      <c r="A2418" s="101" t="s">
        <v>4411</v>
      </c>
      <c r="B2418" s="96" t="str">
        <f>VLOOKUP(A2418,company_data!$A$2:$H$2051,8,FALSE)</f>
        <v>https://www.cybermdx.com/</v>
      </c>
      <c r="C2418" s="157" t="s">
        <v>20331</v>
      </c>
      <c r="D2418" s="158" t="s">
        <v>32</v>
      </c>
      <c r="E2418" s="158" t="s">
        <v>16186</v>
      </c>
      <c r="F2418" s="101"/>
      <c r="G2418" s="159"/>
      <c r="H2418" s="161" t="s">
        <v>20332</v>
      </c>
      <c r="I2418" s="161"/>
    </row>
    <row r="2419" ht="15.0" customHeight="1">
      <c r="A2419" s="101" t="s">
        <v>4411</v>
      </c>
      <c r="B2419" s="96" t="str">
        <f>VLOOKUP(A2419,company_data!$A$2:$H$2051,8,FALSE)</f>
        <v>https://www.cybermdx.com/</v>
      </c>
      <c r="C2419" s="157" t="s">
        <v>20333</v>
      </c>
      <c r="D2419" s="158" t="s">
        <v>14</v>
      </c>
      <c r="E2419" s="157"/>
      <c r="F2419" s="101"/>
      <c r="G2419" s="159"/>
      <c r="H2419" s="161" t="s">
        <v>20334</v>
      </c>
      <c r="I2419" s="161"/>
    </row>
    <row r="2420" ht="15.0" customHeight="1">
      <c r="A2420" s="101" t="s">
        <v>4411</v>
      </c>
      <c r="B2420" s="96" t="str">
        <f>VLOOKUP(A2420,company_data!$A$2:$H$2051,8,FALSE)</f>
        <v>https://www.cybermdx.com/</v>
      </c>
      <c r="C2420" s="157" t="s">
        <v>20335</v>
      </c>
      <c r="D2420" s="158" t="s">
        <v>31</v>
      </c>
      <c r="E2420" s="157"/>
      <c r="F2420" s="101"/>
      <c r="G2420" s="159"/>
      <c r="H2420" s="161" t="s">
        <v>20336</v>
      </c>
      <c r="I2420" s="161"/>
    </row>
    <row r="2421" ht="15.0" customHeight="1">
      <c r="A2421" s="101" t="s">
        <v>4411</v>
      </c>
      <c r="B2421" s="96" t="str">
        <f>VLOOKUP(A2421,company_data!$A$2:$H$2051,8,FALSE)</f>
        <v>https://www.cybermdx.com/</v>
      </c>
      <c r="C2421" s="157" t="s">
        <v>20337</v>
      </c>
      <c r="D2421" s="158" t="s">
        <v>22</v>
      </c>
      <c r="E2421" s="157"/>
      <c r="F2421" s="101"/>
      <c r="G2421" s="159"/>
      <c r="H2421" s="161" t="s">
        <v>20338</v>
      </c>
      <c r="I2421" s="161"/>
    </row>
    <row r="2422" ht="15.0" customHeight="1">
      <c r="A2422" s="101" t="s">
        <v>4419</v>
      </c>
      <c r="B2422" s="96" t="str">
        <f>VLOOKUP(A2422,company_data!$A$2:$H$2051,8,FALSE)</f>
        <v>https://cybernetiq.ca/</v>
      </c>
      <c r="C2422" s="158" t="s">
        <v>20339</v>
      </c>
      <c r="D2422" s="158" t="s">
        <v>30</v>
      </c>
      <c r="E2422" s="158" t="s">
        <v>15917</v>
      </c>
      <c r="F2422" s="97" t="s">
        <v>18365</v>
      </c>
      <c r="G2422" s="159"/>
      <c r="H2422" s="161" t="s">
        <v>20340</v>
      </c>
      <c r="I2422" s="161"/>
    </row>
    <row r="2423" ht="15.0" customHeight="1">
      <c r="A2423" s="101" t="s">
        <v>4426</v>
      </c>
      <c r="B2423" s="96" t="str">
        <f>VLOOKUP(A2423,company_data!$A$2:$H$2051,8,FALSE)</f>
        <v>https://cybernetix.com/</v>
      </c>
      <c r="C2423" s="157" t="s">
        <v>17708</v>
      </c>
      <c r="D2423" s="157" t="s">
        <v>11</v>
      </c>
      <c r="E2423" s="157" t="s">
        <v>17708</v>
      </c>
      <c r="F2423" s="101"/>
      <c r="G2423" s="159"/>
      <c r="H2423" s="161" t="s">
        <v>20341</v>
      </c>
      <c r="I2423" s="161"/>
    </row>
    <row r="2424" ht="15.0" customHeight="1">
      <c r="A2424" s="101" t="s">
        <v>4426</v>
      </c>
      <c r="B2424" s="96" t="str">
        <f>VLOOKUP(A2424,company_data!$A$2:$H$2051,8,FALSE)</f>
        <v>https://cybernetix.com/</v>
      </c>
      <c r="C2424" s="157" t="s">
        <v>20342</v>
      </c>
      <c r="D2424" s="158" t="s">
        <v>5</v>
      </c>
      <c r="E2424" s="157"/>
      <c r="F2424" s="101"/>
      <c r="G2424" s="159"/>
      <c r="H2424" s="161" t="s">
        <v>20343</v>
      </c>
      <c r="I2424" s="161"/>
    </row>
    <row r="2425" ht="15.0" customHeight="1">
      <c r="A2425" s="101" t="s">
        <v>4426</v>
      </c>
      <c r="B2425" s="96" t="str">
        <f>VLOOKUP(A2425,company_data!$A$2:$H$2051,8,FALSE)</f>
        <v>https://cybernetix.com/</v>
      </c>
      <c r="C2425" s="157" t="s">
        <v>20344</v>
      </c>
      <c r="D2425" s="158" t="s">
        <v>5</v>
      </c>
      <c r="E2425" s="157"/>
      <c r="F2425" s="101"/>
      <c r="G2425" s="159"/>
      <c r="H2425" s="161"/>
      <c r="I2425" s="161"/>
    </row>
    <row r="2426" ht="15.0" customHeight="1">
      <c r="A2426" s="101" t="s">
        <v>4426</v>
      </c>
      <c r="B2426" s="96" t="str">
        <f>VLOOKUP(A2426,company_data!$A$2:$H$2051,8,FALSE)</f>
        <v>https://cybernetix.com/</v>
      </c>
      <c r="C2426" s="157" t="s">
        <v>20345</v>
      </c>
      <c r="D2426" s="158" t="s">
        <v>5</v>
      </c>
      <c r="E2426" s="157"/>
      <c r="F2426" s="101"/>
      <c r="G2426" s="159"/>
      <c r="H2426" s="161" t="s">
        <v>20346</v>
      </c>
      <c r="I2426" s="161"/>
    </row>
    <row r="2427" ht="15.0" customHeight="1">
      <c r="A2427" s="101" t="s">
        <v>4426</v>
      </c>
      <c r="B2427" s="96" t="str">
        <f>VLOOKUP(A2427,company_data!$A$2:$H$2051,8,FALSE)</f>
        <v>https://cybernetix.com/</v>
      </c>
      <c r="C2427" s="157" t="s">
        <v>20347</v>
      </c>
      <c r="D2427" s="158" t="s">
        <v>5</v>
      </c>
      <c r="E2427" s="157"/>
      <c r="F2427" s="101"/>
      <c r="G2427" s="159"/>
      <c r="H2427" s="161" t="s">
        <v>20348</v>
      </c>
      <c r="I2427" s="161"/>
    </row>
    <row r="2428" ht="15.0" customHeight="1">
      <c r="A2428" s="101" t="s">
        <v>4433</v>
      </c>
      <c r="B2428" s="96" t="str">
        <f>VLOOKUP(A2428,company_data!$A$2:$H$2051,8,FALSE)</f>
        <v>https://www.cyberowl.io/</v>
      </c>
      <c r="C2428" s="157" t="s">
        <v>20349</v>
      </c>
      <c r="D2428" s="158" t="s">
        <v>7</v>
      </c>
      <c r="E2428" s="158" t="s">
        <v>17764</v>
      </c>
      <c r="F2428" s="101"/>
      <c r="G2428" s="159"/>
      <c r="H2428" s="161" t="s">
        <v>20350</v>
      </c>
      <c r="I2428" s="161"/>
    </row>
    <row r="2429" ht="15.0" customHeight="1">
      <c r="A2429" s="101" t="s">
        <v>4440</v>
      </c>
      <c r="B2429" s="96" t="str">
        <f>VLOOKUP(A2429,company_data!$A$2:$H$2051,8,FALSE)</f>
        <v>https://www.cyberpeak.net/</v>
      </c>
      <c r="C2429" s="157" t="s">
        <v>20351</v>
      </c>
      <c r="D2429" s="157" t="s">
        <v>5</v>
      </c>
      <c r="E2429" s="158" t="s">
        <v>20352</v>
      </c>
      <c r="F2429" s="101"/>
      <c r="G2429" s="159"/>
      <c r="H2429" s="161" t="s">
        <v>20353</v>
      </c>
      <c r="I2429" s="161"/>
    </row>
    <row r="2430" ht="15.0" customHeight="1">
      <c r="A2430" s="101" t="s">
        <v>4440</v>
      </c>
      <c r="B2430" s="96" t="str">
        <f>VLOOKUP(A2430,company_data!$A$2:$H$2051,8,FALSE)</f>
        <v>https://www.cyberpeak.net/</v>
      </c>
      <c r="C2430" s="157" t="s">
        <v>20354</v>
      </c>
      <c r="D2430" s="157" t="s">
        <v>7</v>
      </c>
      <c r="E2430" s="157" t="s">
        <v>16391</v>
      </c>
      <c r="F2430" s="101"/>
      <c r="G2430" s="159"/>
      <c r="H2430" s="161" t="s">
        <v>20355</v>
      </c>
      <c r="I2430" s="161"/>
    </row>
    <row r="2431" ht="15.0" customHeight="1">
      <c r="A2431" s="101" t="s">
        <v>4440</v>
      </c>
      <c r="B2431" s="96" t="str">
        <f>VLOOKUP(A2431,company_data!$A$2:$H$2051,8,FALSE)</f>
        <v>https://www.cyberpeak.net/</v>
      </c>
      <c r="C2431" s="157" t="s">
        <v>20356</v>
      </c>
      <c r="D2431" s="157" t="s">
        <v>5</v>
      </c>
      <c r="E2431" s="157" t="s">
        <v>15871</v>
      </c>
      <c r="F2431" s="101"/>
      <c r="G2431" s="159"/>
      <c r="H2431" s="161" t="s">
        <v>20357</v>
      </c>
      <c r="I2431" s="161"/>
    </row>
    <row r="2432" ht="15.0" customHeight="1">
      <c r="A2432" s="101" t="s">
        <v>4440</v>
      </c>
      <c r="B2432" s="96" t="str">
        <f>VLOOKUP(A2432,company_data!$A$2:$H$2051,8,FALSE)</f>
        <v>https://www.cyberpeak.net/</v>
      </c>
      <c r="C2432" s="157" t="s">
        <v>20358</v>
      </c>
      <c r="D2432" s="157" t="s">
        <v>5</v>
      </c>
      <c r="E2432" s="157" t="s">
        <v>15897</v>
      </c>
      <c r="F2432" s="101"/>
      <c r="G2432" s="159"/>
      <c r="H2432" s="161" t="s">
        <v>20359</v>
      </c>
      <c r="I2432" s="161"/>
    </row>
    <row r="2433" ht="15.0" customHeight="1">
      <c r="A2433" s="101" t="s">
        <v>4445</v>
      </c>
      <c r="B2433" s="96" t="str">
        <f>VLOOKUP(A2433,company_data!$A$2:$H$2051,8,FALSE)</f>
        <v>https://www.cyberpion.com/</v>
      </c>
      <c r="C2433" s="157" t="s">
        <v>20360</v>
      </c>
      <c r="D2433" s="158" t="s">
        <v>22</v>
      </c>
      <c r="E2433" s="158" t="s">
        <v>20361</v>
      </c>
      <c r="F2433" s="101"/>
      <c r="G2433" s="159"/>
      <c r="H2433" s="161" t="s">
        <v>20362</v>
      </c>
      <c r="I2433" s="161"/>
    </row>
    <row r="2434" ht="15.0" customHeight="1">
      <c r="A2434" s="101" t="s">
        <v>4452</v>
      </c>
      <c r="B2434" s="96" t="str">
        <f>VLOOKUP(A2434,company_data!$A$2:$H$2051,8,FALSE)</f>
        <v>https://www.cyberpointllc.com/</v>
      </c>
      <c r="C2434" s="157" t="s">
        <v>20363</v>
      </c>
      <c r="D2434" s="158" t="s">
        <v>20</v>
      </c>
      <c r="E2434" s="158" t="s">
        <v>20364</v>
      </c>
      <c r="F2434" s="101"/>
      <c r="G2434" s="159"/>
      <c r="H2434" s="161" t="s">
        <v>20365</v>
      </c>
      <c r="I2434" s="161"/>
    </row>
    <row r="2435" ht="15.0" customHeight="1">
      <c r="A2435" s="101" t="s">
        <v>4452</v>
      </c>
      <c r="B2435" s="96" t="str">
        <f>VLOOKUP(A2435,company_data!$A$2:$H$2051,8,FALSE)</f>
        <v>https://www.cyberpointllc.com/</v>
      </c>
      <c r="C2435" s="157" t="s">
        <v>17619</v>
      </c>
      <c r="D2435" s="158" t="s">
        <v>5</v>
      </c>
      <c r="E2435" s="158" t="s">
        <v>15831</v>
      </c>
      <c r="F2435" s="101"/>
      <c r="G2435" s="159"/>
      <c r="H2435" s="161" t="s">
        <v>20366</v>
      </c>
      <c r="I2435" s="161"/>
    </row>
    <row r="2436" ht="15.0" customHeight="1">
      <c r="A2436" s="101" t="s">
        <v>4452</v>
      </c>
      <c r="B2436" s="96" t="str">
        <f>VLOOKUP(A2436,company_data!$A$2:$H$2051,8,FALSE)</f>
        <v>https://www.cyberpointllc.com/</v>
      </c>
      <c r="C2436" s="157" t="s">
        <v>20367</v>
      </c>
      <c r="D2436" s="158" t="s">
        <v>22</v>
      </c>
      <c r="E2436" s="157" t="s">
        <v>15897</v>
      </c>
      <c r="F2436" s="101"/>
      <c r="G2436" s="159"/>
      <c r="H2436" s="161" t="s">
        <v>20368</v>
      </c>
      <c r="I2436" s="161"/>
    </row>
    <row r="2437" ht="15.0" customHeight="1">
      <c r="A2437" s="101" t="s">
        <v>4452</v>
      </c>
      <c r="B2437" s="96" t="str">
        <f>VLOOKUP(A2437,company_data!$A$2:$H$2051,8,FALSE)</f>
        <v>https://www.cyberpointllc.com/</v>
      </c>
      <c r="C2437" s="157" t="s">
        <v>20369</v>
      </c>
      <c r="D2437" s="157" t="s">
        <v>5</v>
      </c>
      <c r="E2437" s="158" t="s">
        <v>20370</v>
      </c>
      <c r="F2437" s="97" t="s">
        <v>17856</v>
      </c>
      <c r="G2437" s="159"/>
      <c r="H2437" s="161" t="s">
        <v>20371</v>
      </c>
      <c r="I2437" s="161"/>
    </row>
    <row r="2438" ht="15.0" customHeight="1">
      <c r="A2438" s="101" t="s">
        <v>4452</v>
      </c>
      <c r="B2438" s="96" t="str">
        <f>VLOOKUP(A2438,company_data!$A$2:$H$2051,8,FALSE)</f>
        <v>https://www.cyberpointllc.com/</v>
      </c>
      <c r="C2438" s="157" t="s">
        <v>20372</v>
      </c>
      <c r="D2438" s="158" t="s">
        <v>5</v>
      </c>
      <c r="E2438" s="157"/>
      <c r="F2438" s="101"/>
      <c r="G2438" s="159"/>
      <c r="H2438" s="161" t="s">
        <v>20373</v>
      </c>
      <c r="I2438" s="161"/>
    </row>
    <row r="2439" ht="15.0" customHeight="1">
      <c r="A2439" s="101" t="s">
        <v>4452</v>
      </c>
      <c r="B2439" s="96" t="str">
        <f>VLOOKUP(A2439,company_data!$A$2:$H$2051,8,FALSE)</f>
        <v>https://www.cyberpointllc.com/</v>
      </c>
      <c r="C2439" s="157" t="s">
        <v>20374</v>
      </c>
      <c r="D2439" s="158" t="s">
        <v>56</v>
      </c>
      <c r="E2439" s="157"/>
      <c r="F2439" s="101"/>
      <c r="G2439" s="159"/>
      <c r="H2439" s="161" t="s">
        <v>20375</v>
      </c>
      <c r="I2439" s="161"/>
    </row>
    <row r="2440" ht="15.0" customHeight="1">
      <c r="A2440" s="101" t="s">
        <v>4457</v>
      </c>
      <c r="B2440" s="96" t="str">
        <f>VLOOKUP(A2440,company_data!$A$2:$H$2051,8,FALSE)</f>
        <v>https://www.cyberprotex.com/</v>
      </c>
      <c r="C2440" s="157" t="s">
        <v>20376</v>
      </c>
      <c r="D2440" s="158" t="s">
        <v>14</v>
      </c>
      <c r="E2440" s="158" t="s">
        <v>20377</v>
      </c>
      <c r="F2440" s="101"/>
      <c r="G2440" s="159"/>
      <c r="H2440" s="161" t="s">
        <v>20378</v>
      </c>
      <c r="I2440" s="161"/>
    </row>
    <row r="2441" ht="15.0" customHeight="1">
      <c r="A2441" s="101" t="s">
        <v>4457</v>
      </c>
      <c r="B2441" s="96" t="str">
        <f>VLOOKUP(A2441,company_data!$A$2:$H$2051,8,FALSE)</f>
        <v>https://www.cyberprotex.com/</v>
      </c>
      <c r="C2441" s="157" t="s">
        <v>20379</v>
      </c>
      <c r="D2441" s="158" t="s">
        <v>14</v>
      </c>
      <c r="E2441" s="158" t="s">
        <v>20380</v>
      </c>
      <c r="F2441" s="101"/>
      <c r="G2441" s="159"/>
      <c r="H2441" s="161" t="s">
        <v>20381</v>
      </c>
      <c r="I2441" s="161"/>
    </row>
    <row r="2442" ht="15.0" customHeight="1">
      <c r="A2442" s="101" t="s">
        <v>4457</v>
      </c>
      <c r="B2442" s="96" t="str">
        <f>VLOOKUP(A2442,company_data!$A$2:$H$2051,8,FALSE)</f>
        <v>https://www.cyberprotex.com/</v>
      </c>
      <c r="C2442" s="157" t="s">
        <v>20382</v>
      </c>
      <c r="D2442" s="157" t="s">
        <v>11</v>
      </c>
      <c r="E2442" s="157" t="s">
        <v>17708</v>
      </c>
      <c r="F2442" s="101"/>
      <c r="G2442" s="159"/>
      <c r="H2442" s="161" t="s">
        <v>20383</v>
      </c>
      <c r="I2442" s="161"/>
    </row>
    <row r="2443" ht="15.0" customHeight="1">
      <c r="A2443" s="101" t="s">
        <v>4457</v>
      </c>
      <c r="B2443" s="96" t="str">
        <f>VLOOKUP(A2443,company_data!$A$2:$H$2051,8,FALSE)</f>
        <v>https://www.cyberprotex.com/</v>
      </c>
      <c r="C2443" s="157" t="s">
        <v>20384</v>
      </c>
      <c r="D2443" s="158" t="s">
        <v>14</v>
      </c>
      <c r="E2443" s="157"/>
      <c r="F2443" s="101"/>
      <c r="G2443" s="159"/>
      <c r="H2443" s="161" t="s">
        <v>20385</v>
      </c>
      <c r="I2443" s="161"/>
    </row>
    <row r="2444" ht="15.0" customHeight="1">
      <c r="A2444" s="101" t="s">
        <v>4457</v>
      </c>
      <c r="B2444" s="96" t="str">
        <f>VLOOKUP(A2444,company_data!$A$2:$H$2051,8,FALSE)</f>
        <v>https://www.cyberprotex.com/</v>
      </c>
      <c r="C2444" s="157" t="s">
        <v>20386</v>
      </c>
      <c r="D2444" s="158" t="s">
        <v>14</v>
      </c>
      <c r="E2444" s="157"/>
      <c r="F2444" s="101"/>
      <c r="G2444" s="159"/>
      <c r="H2444" s="161" t="s">
        <v>20387</v>
      </c>
      <c r="I2444" s="161"/>
    </row>
    <row r="2445" ht="15.0" customHeight="1">
      <c r="A2445" s="101" t="s">
        <v>4457</v>
      </c>
      <c r="B2445" s="96" t="str">
        <f>VLOOKUP(A2445,company_data!$A$2:$H$2051,8,FALSE)</f>
        <v>https://www.cyberprotex.com/</v>
      </c>
      <c r="C2445" s="157" t="s">
        <v>20388</v>
      </c>
      <c r="D2445" s="158" t="s">
        <v>7</v>
      </c>
      <c r="E2445" s="157"/>
      <c r="F2445" s="101"/>
      <c r="G2445" s="159"/>
      <c r="H2445" s="161" t="s">
        <v>20389</v>
      </c>
      <c r="I2445" s="161"/>
    </row>
    <row r="2446" ht="15.0" customHeight="1">
      <c r="A2446" s="101" t="s">
        <v>4465</v>
      </c>
      <c r="B2446" s="96" t="str">
        <f>VLOOKUP(A2446,company_data!$A$2:$H$2051,8,FALSE)</f>
        <v>https://www.cybersaint.io/</v>
      </c>
      <c r="C2446" s="157" t="s">
        <v>20390</v>
      </c>
      <c r="D2446" s="158" t="s">
        <v>14</v>
      </c>
      <c r="E2446" s="158" t="s">
        <v>16319</v>
      </c>
      <c r="F2446" s="97" t="s">
        <v>20391</v>
      </c>
      <c r="G2446" s="159"/>
      <c r="H2446" s="161" t="s">
        <v>20392</v>
      </c>
      <c r="I2446" s="161"/>
    </row>
    <row r="2447" ht="15.0" customHeight="1">
      <c r="A2447" s="101" t="s">
        <v>4475</v>
      </c>
      <c r="B2447" s="96" t="str">
        <f>VLOOKUP(A2447,company_data!$A$2:$H$2051,8,FALSE)</f>
        <v>https://cyberscout.com/en</v>
      </c>
      <c r="C2447" s="157" t="s">
        <v>20393</v>
      </c>
      <c r="D2447" s="158" t="s">
        <v>5</v>
      </c>
      <c r="E2447" s="158" t="s">
        <v>16421</v>
      </c>
      <c r="F2447" s="97" t="s">
        <v>16422</v>
      </c>
      <c r="G2447" s="159"/>
      <c r="H2447" s="161" t="s">
        <v>20394</v>
      </c>
      <c r="I2447" s="161"/>
    </row>
    <row r="2448" ht="15.0" customHeight="1">
      <c r="A2448" s="101" t="s">
        <v>4475</v>
      </c>
      <c r="B2448" s="96" t="str">
        <f>VLOOKUP(A2448,company_data!$A$2:$H$2051,8,FALSE)</f>
        <v>https://cyberscout.com/en</v>
      </c>
      <c r="C2448" s="157" t="s">
        <v>20395</v>
      </c>
      <c r="D2448" s="158" t="s">
        <v>32</v>
      </c>
      <c r="E2448" s="158"/>
      <c r="F2448" s="101"/>
      <c r="G2448" s="159"/>
      <c r="H2448" s="161" t="s">
        <v>20396</v>
      </c>
      <c r="I2448" s="161"/>
    </row>
    <row r="2449" ht="15.0" customHeight="1">
      <c r="A2449" s="101" t="s">
        <v>4475</v>
      </c>
      <c r="B2449" s="96" t="str">
        <f>VLOOKUP(A2449,company_data!$A$2:$H$2051,8,FALSE)</f>
        <v>https://cyberscout.com/en</v>
      </c>
      <c r="C2449" s="158" t="s">
        <v>20397</v>
      </c>
      <c r="D2449" s="158" t="s">
        <v>20</v>
      </c>
      <c r="E2449" s="157"/>
      <c r="F2449" s="101"/>
      <c r="G2449" s="159"/>
      <c r="H2449" s="161" t="s">
        <v>20398</v>
      </c>
      <c r="I2449" s="161"/>
    </row>
    <row r="2450" ht="15.0" customHeight="1">
      <c r="A2450" s="101" t="s">
        <v>4509</v>
      </c>
      <c r="B2450" s="96" t="str">
        <f>VLOOKUP(A2450,company_data!$A$2:$H$2051,8,FALSE)</f>
        <v>https://cybertrap.com/</v>
      </c>
      <c r="C2450" s="157" t="s">
        <v>20399</v>
      </c>
      <c r="D2450" s="157" t="s">
        <v>45</v>
      </c>
      <c r="E2450" s="157" t="s">
        <v>20400</v>
      </c>
      <c r="F2450" s="101"/>
      <c r="G2450" s="159"/>
      <c r="H2450" s="161" t="s">
        <v>20401</v>
      </c>
      <c r="I2450" s="161"/>
    </row>
    <row r="2451" ht="15.0" customHeight="1">
      <c r="A2451" s="101" t="s">
        <v>4509</v>
      </c>
      <c r="B2451" s="96" t="str">
        <f>VLOOKUP(A2451,company_data!$A$2:$H$2051,8,FALSE)</f>
        <v>https://cybertrap.com/</v>
      </c>
      <c r="C2451" s="157" t="s">
        <v>20402</v>
      </c>
      <c r="D2451" s="157" t="s">
        <v>45</v>
      </c>
      <c r="E2451" s="158" t="s">
        <v>9</v>
      </c>
      <c r="F2451" s="101"/>
      <c r="G2451" s="159"/>
      <c r="H2451" s="161" t="s">
        <v>20403</v>
      </c>
      <c r="I2451" s="161"/>
    </row>
    <row r="2452" ht="15.0" customHeight="1">
      <c r="A2452" s="101" t="s">
        <v>4509</v>
      </c>
      <c r="B2452" s="96" t="str">
        <f>VLOOKUP(A2452,company_data!$A$2:$H$2051,8,FALSE)</f>
        <v>https://cybertrap.com/</v>
      </c>
      <c r="C2452" s="157" t="s">
        <v>20404</v>
      </c>
      <c r="D2452" s="157" t="s">
        <v>45</v>
      </c>
      <c r="E2452" s="158" t="s">
        <v>19439</v>
      </c>
      <c r="F2452" s="101"/>
      <c r="G2452" s="159"/>
      <c r="H2452" s="161" t="s">
        <v>20405</v>
      </c>
      <c r="I2452" s="161"/>
    </row>
    <row r="2453" ht="15.0" customHeight="1">
      <c r="A2453" s="101" t="s">
        <v>4519</v>
      </c>
      <c r="B2453" s="96" t="str">
        <f>VLOOKUP(A2453,company_data!$A$2:$H$2051,8,FALSE)</f>
        <v>https://www.cyberussecurity.com/</v>
      </c>
      <c r="C2453" s="158" t="s">
        <v>20406</v>
      </c>
      <c r="D2453" s="158" t="s">
        <v>60</v>
      </c>
      <c r="E2453" s="158" t="s">
        <v>15917</v>
      </c>
      <c r="F2453" s="101"/>
      <c r="G2453" s="159"/>
      <c r="H2453" s="161"/>
      <c r="I2453" s="161"/>
    </row>
    <row r="2454" ht="15.0" customHeight="1">
      <c r="A2454" s="101" t="s">
        <v>4519</v>
      </c>
      <c r="B2454" s="96" t="str">
        <f>VLOOKUP(A2454,company_data!$A$2:$H$2051,8,FALSE)</f>
        <v>https://www.cyberussecurity.com/</v>
      </c>
      <c r="C2454" s="157" t="s">
        <v>20407</v>
      </c>
      <c r="D2454" s="158" t="s">
        <v>5</v>
      </c>
      <c r="E2454" s="157"/>
      <c r="F2454" s="101"/>
      <c r="G2454" s="159"/>
      <c r="H2454" s="161"/>
      <c r="I2454" s="161"/>
    </row>
    <row r="2455" ht="15.0" customHeight="1">
      <c r="A2455" s="101" t="s">
        <v>4519</v>
      </c>
      <c r="B2455" s="96" t="str">
        <f>VLOOKUP(A2455,company_data!$A$2:$H$2051,8,FALSE)</f>
        <v>https://www.cyberussecurity.com/</v>
      </c>
      <c r="C2455" s="157" t="s">
        <v>20408</v>
      </c>
      <c r="D2455" s="158" t="s">
        <v>11</v>
      </c>
      <c r="E2455" s="157"/>
      <c r="F2455" s="101"/>
      <c r="G2455" s="159"/>
      <c r="H2455" s="161"/>
      <c r="I2455" s="161"/>
    </row>
    <row r="2456" ht="15.0" customHeight="1">
      <c r="A2456" s="101" t="s">
        <v>4519</v>
      </c>
      <c r="B2456" s="96" t="str">
        <f>VLOOKUP(A2456,company_data!$A$2:$H$2051,8,FALSE)</f>
        <v>https://www.cyberussecurity.com/</v>
      </c>
      <c r="C2456" s="157" t="s">
        <v>20409</v>
      </c>
      <c r="D2456" s="158" t="s">
        <v>11</v>
      </c>
      <c r="E2456" s="157"/>
      <c r="F2456" s="101"/>
      <c r="G2456" s="159"/>
      <c r="H2456" s="161"/>
      <c r="I2456" s="161"/>
    </row>
    <row r="2457" ht="15.0" customHeight="1">
      <c r="A2457" s="101" t="s">
        <v>4519</v>
      </c>
      <c r="B2457" s="96" t="str">
        <f>VLOOKUP(A2457,company_data!$A$2:$H$2051,8,FALSE)</f>
        <v>https://www.cyberussecurity.com/</v>
      </c>
      <c r="C2457" s="157" t="s">
        <v>20410</v>
      </c>
      <c r="D2457" s="158" t="s">
        <v>11</v>
      </c>
      <c r="E2457" s="157"/>
      <c r="F2457" s="101"/>
      <c r="G2457" s="159"/>
      <c r="H2457" s="161"/>
      <c r="I2457" s="161"/>
    </row>
    <row r="2458" ht="15.0" customHeight="1">
      <c r="A2458" s="101" t="s">
        <v>4524</v>
      </c>
      <c r="B2458" s="96" t="str">
        <f>VLOOKUP(A2458,company_data!$A$2:$H$2051,8,FALSE)</f>
        <v>https://www.cybervista.net/</v>
      </c>
      <c r="C2458" s="157" t="s">
        <v>20411</v>
      </c>
      <c r="D2458" s="158" t="s">
        <v>11</v>
      </c>
      <c r="E2458" s="157"/>
      <c r="F2458" s="101"/>
      <c r="G2458" s="159"/>
      <c r="H2458" s="161" t="s">
        <v>20412</v>
      </c>
      <c r="I2458" s="161"/>
    </row>
    <row r="2459" ht="15.0" customHeight="1">
      <c r="A2459" s="101" t="s">
        <v>4532</v>
      </c>
      <c r="B2459" s="96" t="s">
        <v>4535</v>
      </c>
      <c r="C2459" s="158" t="s">
        <v>20413</v>
      </c>
      <c r="D2459" s="158" t="s">
        <v>37</v>
      </c>
      <c r="E2459" s="158" t="s">
        <v>16388</v>
      </c>
      <c r="F2459" s="101"/>
      <c r="G2459" s="159"/>
      <c r="H2459" s="161"/>
      <c r="I2459" s="161"/>
    </row>
    <row r="2460" ht="15.0" customHeight="1">
      <c r="A2460" s="101" t="s">
        <v>4532</v>
      </c>
      <c r="B2460" s="96" t="str">
        <f>VLOOKUP(A2460,company_data!$A$2:$H$2051,8,FALSE)</f>
        <v>https://cyberx-labs.com/</v>
      </c>
      <c r="C2460" s="158" t="s">
        <v>20414</v>
      </c>
      <c r="D2460" s="158" t="s">
        <v>34</v>
      </c>
      <c r="E2460" s="158" t="s">
        <v>16464</v>
      </c>
      <c r="F2460" s="101"/>
      <c r="G2460" s="159"/>
      <c r="H2460" s="161" t="s">
        <v>20415</v>
      </c>
      <c r="I2460" s="161"/>
    </row>
    <row r="2461" ht="15.0" customHeight="1">
      <c r="A2461" s="101" t="s">
        <v>4532</v>
      </c>
      <c r="B2461" s="96" t="str">
        <f>VLOOKUP(A2461,company_data!$A$2:$H$2051,8,FALSE)</f>
        <v>https://cyberx-labs.com/</v>
      </c>
      <c r="C2461" s="158" t="s">
        <v>15882</v>
      </c>
      <c r="D2461" s="158" t="s">
        <v>39</v>
      </c>
      <c r="E2461" s="158"/>
      <c r="F2461" s="101"/>
      <c r="G2461" s="159"/>
      <c r="H2461" s="161" t="s">
        <v>20416</v>
      </c>
      <c r="I2461" s="161"/>
    </row>
    <row r="2462" ht="15.0" customHeight="1">
      <c r="A2462" s="101" t="s">
        <v>4532</v>
      </c>
      <c r="B2462" s="96" t="s">
        <v>4535</v>
      </c>
      <c r="C2462" s="158" t="s">
        <v>15888</v>
      </c>
      <c r="D2462" s="158" t="s">
        <v>14</v>
      </c>
      <c r="E2462" s="157"/>
      <c r="F2462" s="101"/>
      <c r="G2462" s="159"/>
      <c r="H2462" s="161"/>
      <c r="I2462" s="161"/>
    </row>
    <row r="2463" ht="15.0" customHeight="1">
      <c r="A2463" s="101" t="s">
        <v>4532</v>
      </c>
      <c r="B2463" s="96" t="s">
        <v>4535</v>
      </c>
      <c r="C2463" s="158" t="s">
        <v>16</v>
      </c>
      <c r="D2463" s="158" t="s">
        <v>16</v>
      </c>
      <c r="E2463" s="157"/>
      <c r="F2463" s="101"/>
      <c r="G2463" s="159"/>
      <c r="H2463" s="161"/>
      <c r="I2463" s="161"/>
    </row>
    <row r="2464" ht="15.0" customHeight="1">
      <c r="A2464" s="101" t="s">
        <v>4532</v>
      </c>
      <c r="B2464" s="96" t="s">
        <v>4535</v>
      </c>
      <c r="C2464" s="158" t="s">
        <v>15917</v>
      </c>
      <c r="D2464" s="158" t="s">
        <v>32</v>
      </c>
      <c r="E2464" s="157"/>
      <c r="F2464" s="101"/>
      <c r="G2464" s="159"/>
      <c r="H2464" s="161"/>
      <c r="I2464" s="161"/>
    </row>
    <row r="2465" ht="15.0" customHeight="1">
      <c r="A2465" s="101" t="s">
        <v>4532</v>
      </c>
      <c r="B2465" s="96" t="s">
        <v>4535</v>
      </c>
      <c r="C2465" s="158" t="s">
        <v>20417</v>
      </c>
      <c r="D2465" s="158" t="s">
        <v>25</v>
      </c>
      <c r="E2465" s="157"/>
      <c r="F2465" s="101"/>
      <c r="G2465" s="159"/>
      <c r="H2465" s="161"/>
      <c r="I2465" s="161"/>
    </row>
    <row r="2466" ht="15.0" customHeight="1">
      <c r="A2466" s="101" t="s">
        <v>4532</v>
      </c>
      <c r="B2466" s="96" t="s">
        <v>4535</v>
      </c>
      <c r="C2466" s="158" t="s">
        <v>18926</v>
      </c>
      <c r="D2466" s="158" t="s">
        <v>26</v>
      </c>
      <c r="E2466" s="157"/>
      <c r="F2466" s="101"/>
      <c r="G2466" s="159"/>
      <c r="H2466" s="161"/>
      <c r="I2466" s="161"/>
    </row>
    <row r="2467" ht="15.0" customHeight="1">
      <c r="A2467" s="101" t="s">
        <v>4532</v>
      </c>
      <c r="B2467" s="96" t="str">
        <f>VLOOKUP(A2467,company_data!$A$2:$H$2051,8,FALSE)</f>
        <v>https://cyberx-labs.com/</v>
      </c>
      <c r="C2467" s="158" t="s">
        <v>20418</v>
      </c>
      <c r="D2467" s="158" t="s">
        <v>44</v>
      </c>
      <c r="E2467" s="157"/>
      <c r="F2467" s="101"/>
      <c r="G2467" s="159"/>
      <c r="H2467" s="161" t="s">
        <v>20419</v>
      </c>
      <c r="I2467" s="161"/>
    </row>
    <row r="2468" ht="15.0" customHeight="1">
      <c r="A2468" s="101" t="s">
        <v>4532</v>
      </c>
      <c r="B2468" s="96" t="s">
        <v>4535</v>
      </c>
      <c r="C2468" s="158" t="s">
        <v>16863</v>
      </c>
      <c r="D2468" s="158" t="s">
        <v>30</v>
      </c>
      <c r="E2468" s="157"/>
      <c r="F2468" s="101"/>
      <c r="G2468" s="159"/>
      <c r="H2468" s="161"/>
      <c r="I2468" s="161"/>
    </row>
    <row r="2469" ht="15.0" customHeight="1">
      <c r="A2469" s="101" t="s">
        <v>4532</v>
      </c>
      <c r="B2469" s="96" t="str">
        <f>VLOOKUP(A2469,company_data!$A$2:$H$2051,8,FALSE)</f>
        <v>https://cyberx-labs.com/</v>
      </c>
      <c r="C2469" s="158" t="s">
        <v>20420</v>
      </c>
      <c r="D2469" s="158" t="s">
        <v>22</v>
      </c>
      <c r="E2469" s="157"/>
      <c r="F2469" s="101"/>
      <c r="G2469" s="159"/>
      <c r="H2469" s="161" t="s">
        <v>20421</v>
      </c>
      <c r="I2469" s="161"/>
    </row>
    <row r="2470" ht="15.0" customHeight="1">
      <c r="A2470" s="101" t="s">
        <v>11488</v>
      </c>
      <c r="B2470" s="96" t="str">
        <f>VLOOKUP(A2470,company_data!$A$2:$H$2051,8,FALSE)</f>
        <v>www.reversinglabs.com/</v>
      </c>
      <c r="C2470" s="157" t="s">
        <v>20422</v>
      </c>
      <c r="D2470" s="158" t="s">
        <v>17</v>
      </c>
      <c r="E2470" s="158" t="s">
        <v>20067</v>
      </c>
      <c r="F2470" s="101"/>
      <c r="G2470" s="159"/>
      <c r="H2470" s="161" t="s">
        <v>20423</v>
      </c>
      <c r="I2470" s="161"/>
    </row>
    <row r="2471" ht="15.0" customHeight="1">
      <c r="A2471" s="101" t="s">
        <v>11488</v>
      </c>
      <c r="B2471" s="96" t="str">
        <f>VLOOKUP(A2471,company_data!$A$2:$H$2051,8,FALSE)</f>
        <v>www.reversinglabs.com/</v>
      </c>
      <c r="C2471" s="157" t="s">
        <v>20424</v>
      </c>
      <c r="D2471" s="158" t="s">
        <v>17</v>
      </c>
      <c r="E2471" s="158" t="s">
        <v>20067</v>
      </c>
      <c r="F2471" s="101"/>
      <c r="G2471" s="159"/>
      <c r="H2471" s="161" t="s">
        <v>20425</v>
      </c>
      <c r="I2471" s="161"/>
    </row>
    <row r="2472" ht="15.0" customHeight="1">
      <c r="A2472" s="97" t="s">
        <v>4542</v>
      </c>
      <c r="B2472" s="96" t="str">
        <f>VLOOKUP(A2472,company_data!$A$2:$H$2051,8,FALSE)</f>
        <v>https://cybesion.com/</v>
      </c>
      <c r="C2472" s="158" t="s">
        <v>17508</v>
      </c>
      <c r="D2472" s="158" t="s">
        <v>5</v>
      </c>
      <c r="E2472" s="157"/>
      <c r="F2472" s="101"/>
      <c r="G2472" s="170"/>
      <c r="H2472" s="161"/>
      <c r="I2472" s="161"/>
    </row>
    <row r="2473" ht="15.0" customHeight="1">
      <c r="A2473" s="97" t="s">
        <v>4542</v>
      </c>
      <c r="B2473" s="96" t="str">
        <f>VLOOKUP(A2473,company_data!$A$2:$H$2051,8,FALSE)</f>
        <v>https://cybesion.com/</v>
      </c>
      <c r="C2473" s="158" t="s">
        <v>16160</v>
      </c>
      <c r="D2473" s="158" t="s">
        <v>7</v>
      </c>
      <c r="E2473" s="157"/>
      <c r="F2473" s="101"/>
      <c r="G2473" s="170"/>
      <c r="H2473" s="161"/>
      <c r="I2473" s="161"/>
    </row>
    <row r="2474" ht="15.0" customHeight="1">
      <c r="A2474" s="101" t="s">
        <v>4548</v>
      </c>
      <c r="B2474" s="96" t="str">
        <f>VLOOKUP(A2474,company_data!$A$2:$H$2051,8,FALSE)</f>
        <v>www.cybonet.com
</v>
      </c>
      <c r="C2474" s="157" t="s">
        <v>20426</v>
      </c>
      <c r="D2474" s="158" t="s">
        <v>19</v>
      </c>
      <c r="E2474" s="157"/>
      <c r="F2474" s="101"/>
      <c r="G2474" s="159"/>
      <c r="H2474" s="161" t="s">
        <v>20427</v>
      </c>
      <c r="I2474" s="161"/>
    </row>
    <row r="2475" ht="15.0" customHeight="1">
      <c r="A2475" s="101" t="s">
        <v>4548</v>
      </c>
      <c r="B2475" s="96" t="str">
        <f>VLOOKUP(A2475,company_data!$A$2:$H$2051,8,FALSE)</f>
        <v>www.cybonet.com
</v>
      </c>
      <c r="C2475" s="157" t="s">
        <v>20428</v>
      </c>
      <c r="D2475" s="158" t="s">
        <v>19</v>
      </c>
      <c r="E2475" s="157"/>
      <c r="F2475" s="101"/>
      <c r="G2475" s="159"/>
      <c r="H2475" s="161" t="s">
        <v>20429</v>
      </c>
      <c r="I2475" s="161"/>
    </row>
    <row r="2476" ht="15.0" customHeight="1">
      <c r="A2476" s="101" t="s">
        <v>4548</v>
      </c>
      <c r="B2476" s="96" t="str">
        <f>VLOOKUP(A2476,company_data!$A$2:$H$2051,8,FALSE)</f>
        <v>www.cybonet.com
</v>
      </c>
      <c r="C2476" s="157" t="s">
        <v>20430</v>
      </c>
      <c r="D2476" s="158" t="s">
        <v>23</v>
      </c>
      <c r="E2476" s="157"/>
      <c r="F2476" s="101"/>
      <c r="G2476" s="159"/>
      <c r="H2476" s="161" t="s">
        <v>20431</v>
      </c>
      <c r="I2476" s="161"/>
    </row>
    <row r="2477" ht="15.0" customHeight="1">
      <c r="A2477" s="101" t="s">
        <v>4554</v>
      </c>
      <c r="B2477" s="96" t="str">
        <f>VLOOKUP(A2477,company_data!$A$2:$H$2051,8,FALSE)</f>
        <v>https://www.cybot.com/</v>
      </c>
      <c r="C2477" s="157" t="s">
        <v>20432</v>
      </c>
      <c r="D2477" s="158" t="s">
        <v>54</v>
      </c>
      <c r="E2477" s="158" t="s">
        <v>20433</v>
      </c>
      <c r="F2477" s="101"/>
      <c r="G2477" s="170"/>
      <c r="H2477" s="161" t="s">
        <v>20434</v>
      </c>
      <c r="I2477" s="161"/>
    </row>
    <row r="2478" ht="15.0" customHeight="1">
      <c r="A2478" s="101" t="s">
        <v>4574</v>
      </c>
      <c r="B2478" s="96" t="str">
        <f>VLOOKUP(A2478,company_data!$A$2:$H$2051,8,FALSE)</f>
        <v>https://www.cybrary.it/</v>
      </c>
      <c r="C2478" s="157" t="s">
        <v>20435</v>
      </c>
      <c r="D2478" s="157" t="s">
        <v>11</v>
      </c>
      <c r="E2478" s="157"/>
      <c r="F2478" s="101"/>
      <c r="G2478" s="159"/>
      <c r="H2478" s="161"/>
      <c r="I2478" s="161"/>
    </row>
    <row r="2479" ht="15.0" customHeight="1">
      <c r="A2479" s="101" t="s">
        <v>4574</v>
      </c>
      <c r="B2479" s="96" t="str">
        <f>VLOOKUP(A2479,company_data!$A$2:$H$2051,8,FALSE)</f>
        <v>https://www.cybrary.it/</v>
      </c>
      <c r="C2479" s="157" t="s">
        <v>20436</v>
      </c>
      <c r="D2479" s="157" t="s">
        <v>11</v>
      </c>
      <c r="E2479" s="157"/>
      <c r="F2479" s="101"/>
      <c r="G2479" s="159"/>
      <c r="H2479" s="161"/>
      <c r="I2479" s="161"/>
    </row>
    <row r="2480" ht="15.0" customHeight="1">
      <c r="A2480" s="101" t="s">
        <v>4574</v>
      </c>
      <c r="B2480" s="96" t="str">
        <f>VLOOKUP(A2480,company_data!$A$2:$H$2051,8,FALSE)</f>
        <v>https://www.cybrary.it/</v>
      </c>
      <c r="C2480" s="157" t="s">
        <v>20437</v>
      </c>
      <c r="D2480" s="157" t="s">
        <v>11</v>
      </c>
      <c r="E2480" s="157"/>
      <c r="F2480" s="101"/>
      <c r="G2480" s="159"/>
      <c r="H2480" s="161"/>
      <c r="I2480" s="161"/>
    </row>
    <row r="2481" ht="15.0" customHeight="1">
      <c r="A2481" s="101" t="s">
        <v>4580</v>
      </c>
      <c r="B2481" s="96" t="str">
        <f>VLOOKUP(A2481,company_data!$A$2:$H$2051,8,FALSE)</f>
        <v>https://cybriant.com/</v>
      </c>
      <c r="C2481" s="158" t="s">
        <v>20438</v>
      </c>
      <c r="D2481" s="158" t="s">
        <v>7</v>
      </c>
      <c r="E2481" s="158" t="s">
        <v>16341</v>
      </c>
      <c r="F2481" s="101"/>
      <c r="G2481" s="159"/>
      <c r="H2481" s="161"/>
      <c r="I2481" s="161"/>
    </row>
    <row r="2482" ht="15.0" customHeight="1">
      <c r="A2482" s="101" t="s">
        <v>4580</v>
      </c>
      <c r="B2482" s="96" t="s">
        <v>4584</v>
      </c>
      <c r="C2482" s="158" t="s">
        <v>18004</v>
      </c>
      <c r="D2482" s="158" t="s">
        <v>20</v>
      </c>
      <c r="E2482" s="158" t="s">
        <v>15897</v>
      </c>
      <c r="F2482" s="101"/>
      <c r="G2482" s="159"/>
      <c r="H2482" s="161"/>
      <c r="I2482" s="161"/>
    </row>
    <row r="2483" ht="15.0" customHeight="1">
      <c r="A2483" s="101" t="s">
        <v>4580</v>
      </c>
      <c r="B2483" s="96" t="str">
        <f>VLOOKUP(A2483,company_data!$A$2:$H$2051,8,FALSE)</f>
        <v>https://cybriant.com/</v>
      </c>
      <c r="C2483" s="158" t="s">
        <v>18434</v>
      </c>
      <c r="D2483" s="158" t="s">
        <v>7</v>
      </c>
      <c r="E2483" s="158" t="s">
        <v>18</v>
      </c>
      <c r="F2483" s="101"/>
      <c r="G2483" s="159"/>
      <c r="H2483" s="161" t="s">
        <v>20439</v>
      </c>
      <c r="I2483" s="161"/>
    </row>
    <row r="2484" ht="15.0" customHeight="1">
      <c r="A2484" s="101" t="s">
        <v>4580</v>
      </c>
      <c r="B2484" s="96" t="str">
        <f>VLOOKUP(A2484,company_data!$A$2:$H$2051,8,FALSE)</f>
        <v>https://cybriant.com/</v>
      </c>
      <c r="C2484" s="158" t="s">
        <v>20440</v>
      </c>
      <c r="D2484" s="158" t="s">
        <v>20</v>
      </c>
      <c r="E2484" s="158" t="s">
        <v>19124</v>
      </c>
      <c r="F2484" s="101"/>
      <c r="G2484" s="159"/>
      <c r="H2484" s="161" t="s">
        <v>20441</v>
      </c>
      <c r="I2484" s="161"/>
    </row>
    <row r="2485" ht="15.0" customHeight="1">
      <c r="A2485" s="101" t="s">
        <v>4580</v>
      </c>
      <c r="B2485" s="96" t="s">
        <v>4584</v>
      </c>
      <c r="C2485" s="158" t="s">
        <v>15859</v>
      </c>
      <c r="D2485" s="158" t="s">
        <v>5</v>
      </c>
      <c r="E2485" s="158" t="s">
        <v>18698</v>
      </c>
      <c r="F2485" s="101"/>
      <c r="G2485" s="159"/>
      <c r="H2485" s="161"/>
      <c r="I2485" s="161"/>
    </row>
    <row r="2486" ht="15.0" customHeight="1">
      <c r="A2486" s="101" t="s">
        <v>4580</v>
      </c>
      <c r="B2486" s="96" t="s">
        <v>4584</v>
      </c>
      <c r="C2486" s="158" t="s">
        <v>15862</v>
      </c>
      <c r="D2486" s="158" t="s">
        <v>8</v>
      </c>
      <c r="E2486" s="157"/>
      <c r="F2486" s="101"/>
      <c r="G2486" s="159"/>
      <c r="H2486" s="161"/>
      <c r="I2486" s="161"/>
    </row>
    <row r="2487" ht="15.0" customHeight="1">
      <c r="A2487" s="101" t="s">
        <v>4580</v>
      </c>
      <c r="B2487" s="96" t="s">
        <v>4584</v>
      </c>
      <c r="C2487" s="158" t="s">
        <v>20203</v>
      </c>
      <c r="D2487" s="158" t="s">
        <v>14</v>
      </c>
      <c r="E2487" s="157"/>
      <c r="F2487" s="101"/>
      <c r="G2487" s="159"/>
      <c r="H2487" s="161"/>
      <c r="I2487" s="161"/>
    </row>
    <row r="2488" ht="15.0" customHeight="1">
      <c r="A2488" s="101" t="s">
        <v>4580</v>
      </c>
      <c r="B2488" s="96" t="s">
        <v>4584</v>
      </c>
      <c r="C2488" s="158" t="s">
        <v>18043</v>
      </c>
      <c r="D2488" s="158" t="s">
        <v>5</v>
      </c>
      <c r="E2488" s="157"/>
      <c r="F2488" s="101"/>
      <c r="G2488" s="159"/>
      <c r="H2488" s="161"/>
      <c r="I2488" s="161"/>
    </row>
    <row r="2489" ht="15.0" customHeight="1">
      <c r="A2489" s="101" t="s">
        <v>4580</v>
      </c>
      <c r="B2489" s="96" t="str">
        <f>VLOOKUP(A2489,company_data!$A$2:$H$2051,8,FALSE)</f>
        <v>https://cybriant.com/</v>
      </c>
      <c r="C2489" s="158" t="s">
        <v>20442</v>
      </c>
      <c r="D2489" s="158" t="s">
        <v>7</v>
      </c>
      <c r="E2489" s="157"/>
      <c r="F2489" s="101"/>
      <c r="G2489" s="159"/>
      <c r="H2489" s="161" t="s">
        <v>20443</v>
      </c>
      <c r="I2489" s="161"/>
    </row>
    <row r="2490" ht="15.0" customHeight="1">
      <c r="A2490" s="101" t="s">
        <v>4580</v>
      </c>
      <c r="B2490" s="96" t="str">
        <f>VLOOKUP(A2490,company_data!$A$2:$H$2051,8,FALSE)</f>
        <v>https://cybriant.com/</v>
      </c>
      <c r="C2490" s="158" t="s">
        <v>15857</v>
      </c>
      <c r="D2490" s="158" t="s">
        <v>22</v>
      </c>
      <c r="E2490" s="157"/>
      <c r="F2490" s="101"/>
      <c r="G2490" s="159"/>
      <c r="H2490" s="161" t="s">
        <v>20444</v>
      </c>
      <c r="I2490" s="161"/>
    </row>
    <row r="2491" ht="15.0" customHeight="1">
      <c r="A2491" s="101" t="s">
        <v>4598</v>
      </c>
      <c r="B2491" s="96" t="str">
        <f>VLOOKUP(A2491,company_data!$A$2:$H$2051,8,FALSE)</f>
        <v>https://www.comtech-mct.com/</v>
      </c>
      <c r="C2491" s="157" t="s">
        <v>4598</v>
      </c>
      <c r="D2491" s="158" t="s">
        <v>11</v>
      </c>
      <c r="E2491" s="158" t="s">
        <v>17003</v>
      </c>
      <c r="F2491" s="101"/>
      <c r="G2491" s="159"/>
      <c r="H2491" s="161" t="s">
        <v>20445</v>
      </c>
      <c r="I2491" s="161"/>
    </row>
    <row r="2492" ht="15.0" customHeight="1">
      <c r="A2492" s="101" t="s">
        <v>4604</v>
      </c>
      <c r="B2492" s="96" t="str">
        <f>VLOOKUP(A2492,company_data!$A$2:$H$2051,8,FALSE)</f>
        <v>https://www.cybsafe.com/</v>
      </c>
      <c r="C2492" s="158" t="s">
        <v>4604</v>
      </c>
      <c r="D2492" s="158" t="s">
        <v>11</v>
      </c>
      <c r="E2492" s="158" t="s">
        <v>19602</v>
      </c>
      <c r="F2492" s="101"/>
      <c r="G2492" s="159"/>
      <c r="H2492" s="161" t="s">
        <v>20446</v>
      </c>
      <c r="I2492" s="161"/>
    </row>
    <row r="2493" ht="15.0" customHeight="1">
      <c r="A2493" s="101" t="s">
        <v>4610</v>
      </c>
      <c r="B2493" s="96" t="str">
        <f>VLOOKUP(A2493,company_data!$A$2:$H$2051,8,FALSE)</f>
        <v>https://www.cycognito.com/</v>
      </c>
      <c r="C2493" s="157" t="s">
        <v>20447</v>
      </c>
      <c r="D2493" s="158" t="s">
        <v>42</v>
      </c>
      <c r="E2493" s="157"/>
      <c r="F2493" s="101"/>
      <c r="G2493" s="159"/>
      <c r="H2493" s="161"/>
      <c r="I2493" s="161"/>
    </row>
    <row r="2494" ht="15.0" customHeight="1">
      <c r="A2494" s="101" t="s">
        <v>4619</v>
      </c>
      <c r="B2494" s="96" t="str">
        <f>VLOOKUP(A2494,company_data!$A$2:$H$2051,8,FALSE)</f>
        <v>https://www.cyfir.com/</v>
      </c>
      <c r="C2494" s="157" t="s">
        <v>20448</v>
      </c>
      <c r="D2494" s="158" t="s">
        <v>30</v>
      </c>
      <c r="E2494" s="158" t="s">
        <v>20449</v>
      </c>
      <c r="F2494" s="101"/>
      <c r="G2494" s="159"/>
      <c r="H2494" s="161" t="s">
        <v>20450</v>
      </c>
      <c r="I2494" s="161"/>
    </row>
    <row r="2495" ht="15.0" customHeight="1">
      <c r="A2495" s="101" t="s">
        <v>4619</v>
      </c>
      <c r="B2495" s="96" t="str">
        <f>VLOOKUP(A2495,company_data!$A$2:$H$2051,8,FALSE)</f>
        <v>https://www.cyfir.com/</v>
      </c>
      <c r="C2495" s="157" t="s">
        <v>20451</v>
      </c>
      <c r="D2495" s="158" t="s">
        <v>16</v>
      </c>
      <c r="E2495" s="158" t="s">
        <v>15930</v>
      </c>
      <c r="F2495" s="101"/>
      <c r="G2495" s="159"/>
      <c r="H2495" s="161" t="s">
        <v>20452</v>
      </c>
      <c r="I2495" s="161"/>
    </row>
    <row r="2496" ht="15.0" customHeight="1">
      <c r="A2496" s="101" t="s">
        <v>4619</v>
      </c>
      <c r="B2496" s="96" t="str">
        <f>VLOOKUP(A2496,company_data!$A$2:$H$2051,8,FALSE)</f>
        <v>https://www.cyfir.com/</v>
      </c>
      <c r="C2496" s="157" t="s">
        <v>20453</v>
      </c>
      <c r="D2496" s="158" t="s">
        <v>16</v>
      </c>
      <c r="E2496" s="158" t="s">
        <v>15917</v>
      </c>
      <c r="F2496" s="101"/>
      <c r="G2496" s="159"/>
      <c r="H2496" s="161" t="s">
        <v>20454</v>
      </c>
      <c r="I2496" s="161"/>
    </row>
    <row r="2497" ht="15.0" customHeight="1">
      <c r="A2497" s="101" t="s">
        <v>4619</v>
      </c>
      <c r="B2497" s="96" t="str">
        <f>VLOOKUP(A2497,company_data!$A$2:$H$2051,8,FALSE)</f>
        <v>https://www.cyfir.com/</v>
      </c>
      <c r="C2497" s="157" t="s">
        <v>20455</v>
      </c>
      <c r="D2497" s="158" t="s">
        <v>16</v>
      </c>
      <c r="E2497" s="158" t="s">
        <v>20456</v>
      </c>
      <c r="F2497" s="101"/>
      <c r="G2497" s="159"/>
      <c r="H2497" s="161" t="s">
        <v>20457</v>
      </c>
      <c r="I2497" s="161"/>
    </row>
    <row r="2498" ht="15.0" customHeight="1">
      <c r="A2498" s="101" t="s">
        <v>3075</v>
      </c>
      <c r="B2498" s="96" t="str">
        <f>VLOOKUP(A2498,company_data!$A$2:$H$2051,8,FALSE)</f>
        <v>https://chronicle.security/</v>
      </c>
      <c r="C2498" s="157" t="s">
        <v>20458</v>
      </c>
      <c r="D2498" s="158" t="s">
        <v>17</v>
      </c>
      <c r="E2498" s="158" t="s">
        <v>20459</v>
      </c>
      <c r="F2498" s="101"/>
      <c r="G2498" s="159"/>
      <c r="H2498" s="161" t="s">
        <v>20460</v>
      </c>
      <c r="I2498" s="161"/>
    </row>
    <row r="2499" ht="15.0" customHeight="1">
      <c r="A2499" s="101" t="s">
        <v>4628</v>
      </c>
      <c r="B2499" s="96" t="str">
        <f>VLOOKUP(A2499,company_data!$A$2:$H$2051,8,FALSE)</f>
        <v>https://www.cyfirma.com/</v>
      </c>
      <c r="C2499" s="158" t="s">
        <v>20461</v>
      </c>
      <c r="D2499" s="158" t="s">
        <v>5</v>
      </c>
      <c r="E2499" s="158" t="s">
        <v>20462</v>
      </c>
      <c r="F2499" s="101"/>
      <c r="G2499" s="159"/>
      <c r="H2499" s="161" t="s">
        <v>20463</v>
      </c>
      <c r="I2499" s="161"/>
    </row>
    <row r="2500" ht="15.0" customHeight="1">
      <c r="A2500" s="101" t="s">
        <v>4636</v>
      </c>
      <c r="B2500" s="96" t="str">
        <f>VLOOKUP(A2500,company_data!$A$2:$H$2051,8,FALSE)</f>
        <v>https://www.cygilant.com//</v>
      </c>
      <c r="C2500" s="201" t="s">
        <v>20464</v>
      </c>
      <c r="D2500" s="157" t="s">
        <v>7</v>
      </c>
      <c r="E2500" s="97" t="s">
        <v>18094</v>
      </c>
      <c r="G2500" s="159"/>
      <c r="H2500" s="161" t="s">
        <v>20465</v>
      </c>
      <c r="I2500" s="168"/>
    </row>
    <row r="2501" ht="15.0" customHeight="1">
      <c r="A2501" s="101" t="s">
        <v>4636</v>
      </c>
      <c r="B2501" s="96" t="str">
        <f>VLOOKUP(A2501,company_data!$A$2:$H$2051,8,FALSE)</f>
        <v>https://www.cygilant.com//</v>
      </c>
      <c r="C2501" s="202" t="s">
        <v>19225</v>
      </c>
      <c r="D2501" s="158" t="s">
        <v>9</v>
      </c>
      <c r="E2501" s="157"/>
      <c r="F2501" s="157"/>
      <c r="G2501" s="159"/>
      <c r="H2501" s="161" t="s">
        <v>20466</v>
      </c>
      <c r="I2501" s="161"/>
    </row>
    <row r="2502" ht="15.0" customHeight="1">
      <c r="A2502" s="101" t="s">
        <v>4636</v>
      </c>
      <c r="B2502" s="96" t="str">
        <f>VLOOKUP(A2502,company_data!$A$2:$H$2051,8,FALSE)</f>
        <v>https://www.cygilant.com//</v>
      </c>
      <c r="C2502" s="201" t="s">
        <v>20467</v>
      </c>
      <c r="D2502" s="158" t="s">
        <v>7</v>
      </c>
      <c r="E2502" s="157"/>
      <c r="F2502" s="157"/>
      <c r="G2502" s="159"/>
      <c r="H2502" s="161" t="s">
        <v>20468</v>
      </c>
      <c r="I2502" s="161"/>
    </row>
    <row r="2503" ht="15.0" customHeight="1">
      <c r="A2503" s="101" t="s">
        <v>4636</v>
      </c>
      <c r="B2503" s="96" t="str">
        <f>VLOOKUP(A2503,company_data!$A$2:$H$2051,8,FALSE)</f>
        <v>https://www.cygilant.com//</v>
      </c>
      <c r="C2503" s="201" t="s">
        <v>20469</v>
      </c>
      <c r="D2503" s="158" t="s">
        <v>57</v>
      </c>
      <c r="E2503" s="157"/>
      <c r="F2503" s="157"/>
      <c r="G2503" s="159"/>
      <c r="H2503" s="161" t="s">
        <v>20470</v>
      </c>
      <c r="I2503" s="161"/>
    </row>
    <row r="2504" ht="15.0" customHeight="1">
      <c r="A2504" s="101" t="s">
        <v>4636</v>
      </c>
      <c r="B2504" s="96" t="str">
        <f>VLOOKUP(A2504,company_data!$A$2:$H$2051,8,FALSE)</f>
        <v>https://www.cygilant.com//</v>
      </c>
      <c r="C2504" s="201" t="s">
        <v>19234</v>
      </c>
      <c r="D2504" s="158" t="s">
        <v>22</v>
      </c>
      <c r="E2504" s="157"/>
      <c r="F2504" s="157"/>
      <c r="G2504" s="159"/>
      <c r="H2504" s="161" t="s">
        <v>20471</v>
      </c>
      <c r="I2504" s="161"/>
    </row>
    <row r="2505" ht="15.0" customHeight="1">
      <c r="A2505" s="101" t="s">
        <v>4644</v>
      </c>
      <c r="B2505" s="96" t="str">
        <f>VLOOKUP(A2505,company_data!$A$2:$H$2051,8,FALSE)</f>
        <v>www.cyglass.com/</v>
      </c>
      <c r="C2505" s="157" t="s">
        <v>20472</v>
      </c>
      <c r="D2505" s="158" t="s">
        <v>10</v>
      </c>
      <c r="E2505" s="158" t="s">
        <v>17418</v>
      </c>
      <c r="F2505" s="101"/>
      <c r="G2505" s="159"/>
      <c r="H2505" s="161" t="s">
        <v>20473</v>
      </c>
      <c r="I2505" s="161"/>
    </row>
    <row r="2506" ht="15.0" customHeight="1">
      <c r="A2506" s="101" t="s">
        <v>4652</v>
      </c>
      <c r="B2506" s="96" t="str">
        <f>VLOOKUP(A2506,company_data!$A$2:$H$2051,8,FALSE)</f>
        <v>www.cylance.com</v>
      </c>
      <c r="C2506" s="157" t="s">
        <v>20474</v>
      </c>
      <c r="D2506" s="157" t="s">
        <v>9</v>
      </c>
      <c r="E2506" s="157" t="s">
        <v>16110</v>
      </c>
      <c r="F2506" s="101" t="s">
        <v>16111</v>
      </c>
      <c r="G2506" s="159"/>
      <c r="H2506" s="161" t="s">
        <v>20475</v>
      </c>
      <c r="I2506" s="161"/>
    </row>
    <row r="2507" ht="15.0" customHeight="1">
      <c r="A2507" s="101" t="s">
        <v>4662</v>
      </c>
      <c r="B2507" s="96" t="str">
        <f>VLOOKUP(A2507,company_data!$A$2:$H$2051,8,FALSE)</f>
        <v>https://cymatic.io/</v>
      </c>
      <c r="C2507" s="157" t="s">
        <v>20476</v>
      </c>
      <c r="D2507" s="158" t="s">
        <v>22</v>
      </c>
      <c r="E2507" s="158" t="s">
        <v>19537</v>
      </c>
      <c r="F2507" s="97" t="s">
        <v>19538</v>
      </c>
      <c r="G2507" s="159"/>
      <c r="H2507" s="161" t="s">
        <v>20477</v>
      </c>
      <c r="I2507" s="161"/>
    </row>
    <row r="2508" ht="15.0" customHeight="1">
      <c r="A2508" s="101" t="s">
        <v>4679</v>
      </c>
      <c r="B2508" s="96" t="str">
        <f>VLOOKUP(A2508,company_data!$A$2:$H$2051,8,FALSE)</f>
        <v>https://cymulate.com/</v>
      </c>
      <c r="C2508" s="157" t="s">
        <v>4679</v>
      </c>
      <c r="D2508" s="158" t="s">
        <v>58</v>
      </c>
      <c r="E2508" s="157" t="s">
        <v>17471</v>
      </c>
      <c r="F2508" s="101"/>
      <c r="G2508" s="159"/>
      <c r="H2508" s="161" t="s">
        <v>20478</v>
      </c>
      <c r="I2508" s="161"/>
    </row>
    <row r="2509" ht="15.0" customHeight="1">
      <c r="A2509" s="101" t="s">
        <v>4855</v>
      </c>
      <c r="B2509" s="96" t="str">
        <f>VLOOKUP(A2509,company_data!$A$2:$H$2051,8,FALSE)</f>
        <v>https://cynergistek.com/</v>
      </c>
      <c r="C2509" s="157" t="s">
        <v>20302</v>
      </c>
      <c r="D2509" s="158" t="s">
        <v>5</v>
      </c>
      <c r="E2509" s="158" t="s">
        <v>20479</v>
      </c>
      <c r="F2509" s="101"/>
      <c r="G2509" s="159"/>
      <c r="H2509" s="161" t="s">
        <v>20480</v>
      </c>
      <c r="I2509" s="161"/>
    </row>
    <row r="2510" ht="15.0" customHeight="1">
      <c r="A2510" s="101" t="s">
        <v>4855</v>
      </c>
      <c r="B2510" s="96" t="str">
        <f>VLOOKUP(A2510,company_data!$A$2:$H$2051,8,FALSE)</f>
        <v>https://cynergistek.com/</v>
      </c>
      <c r="C2510" s="157" t="s">
        <v>20481</v>
      </c>
      <c r="D2510" s="157" t="s">
        <v>5</v>
      </c>
      <c r="E2510" s="158" t="s">
        <v>19250</v>
      </c>
      <c r="F2510" s="101"/>
      <c r="G2510" s="159"/>
      <c r="H2510" s="161" t="s">
        <v>20482</v>
      </c>
      <c r="I2510" s="161"/>
    </row>
    <row r="2511" ht="15.0" customHeight="1">
      <c r="A2511" s="101" t="s">
        <v>4855</v>
      </c>
      <c r="B2511" s="96" t="str">
        <f>VLOOKUP(A2511,company_data!$A$2:$H$2051,8,FALSE)</f>
        <v>https://cynergistek.com/</v>
      </c>
      <c r="C2511" s="157" t="s">
        <v>19950</v>
      </c>
      <c r="D2511" s="157" t="s">
        <v>7</v>
      </c>
      <c r="E2511" s="157" t="s">
        <v>16391</v>
      </c>
      <c r="F2511" s="101"/>
      <c r="G2511" s="159"/>
      <c r="H2511" s="161" t="s">
        <v>20483</v>
      </c>
      <c r="I2511" s="161"/>
    </row>
    <row r="2512" ht="15.0" customHeight="1">
      <c r="A2512" s="101" t="s">
        <v>4855</v>
      </c>
      <c r="B2512" s="96" t="str">
        <f>VLOOKUP(A2512,company_data!$A$2:$H$2051,8,FALSE)</f>
        <v>https://cynergistek.com/</v>
      </c>
      <c r="C2512" s="157" t="s">
        <v>19278</v>
      </c>
      <c r="D2512" s="158" t="s">
        <v>5</v>
      </c>
      <c r="E2512" s="158" t="s">
        <v>15850</v>
      </c>
      <c r="F2512" s="101"/>
      <c r="G2512" s="159"/>
      <c r="H2512" s="161" t="s">
        <v>20484</v>
      </c>
      <c r="I2512" s="161"/>
    </row>
    <row r="2513" ht="15.0" customHeight="1">
      <c r="A2513" s="101" t="s">
        <v>4855</v>
      </c>
      <c r="B2513" s="96" t="str">
        <f>VLOOKUP(A2513,company_data!$A$2:$H$2051,8,FALSE)</f>
        <v>https://cynergistek.com/</v>
      </c>
      <c r="C2513" s="157" t="s">
        <v>20485</v>
      </c>
      <c r="D2513" s="158" t="s">
        <v>5</v>
      </c>
      <c r="E2513" s="158" t="s">
        <v>18816</v>
      </c>
      <c r="F2513" s="101"/>
      <c r="G2513" s="159"/>
      <c r="H2513" s="161" t="s">
        <v>20486</v>
      </c>
      <c r="I2513" s="161"/>
    </row>
    <row r="2514" ht="15.0" customHeight="1">
      <c r="A2514" s="101" t="s">
        <v>4855</v>
      </c>
      <c r="B2514" s="96" t="str">
        <f>VLOOKUP(A2514,company_data!$A$2:$H$2051,8,FALSE)</f>
        <v>https://cynergistek.com/</v>
      </c>
      <c r="C2514" s="157" t="s">
        <v>15897</v>
      </c>
      <c r="D2514" s="157" t="s">
        <v>5</v>
      </c>
      <c r="E2514" s="157" t="s">
        <v>15897</v>
      </c>
      <c r="F2514" s="101"/>
      <c r="G2514" s="159"/>
      <c r="H2514" s="161" t="s">
        <v>20487</v>
      </c>
      <c r="I2514" s="161"/>
    </row>
    <row r="2515" ht="15.0" customHeight="1">
      <c r="A2515" s="101" t="s">
        <v>4855</v>
      </c>
      <c r="B2515" s="96" t="str">
        <f>VLOOKUP(A2515,company_data!$A$2:$H$2051,8,FALSE)</f>
        <v>https://cynergistek.com/</v>
      </c>
      <c r="C2515" s="157" t="s">
        <v>18813</v>
      </c>
      <c r="D2515" s="158" t="s">
        <v>33</v>
      </c>
      <c r="E2515" s="157" t="s">
        <v>15853</v>
      </c>
      <c r="F2515" s="101"/>
      <c r="G2515" s="159"/>
      <c r="H2515" s="161" t="s">
        <v>20488</v>
      </c>
      <c r="I2515" s="161"/>
    </row>
    <row r="2516" ht="15.0" customHeight="1">
      <c r="A2516" s="101" t="s">
        <v>4855</v>
      </c>
      <c r="B2516" s="96" t="str">
        <f>VLOOKUP(A2516,company_data!$A$2:$H$2051,8,FALSE)</f>
        <v>https://cynergistek.com/</v>
      </c>
      <c r="C2516" s="157" t="s">
        <v>20489</v>
      </c>
      <c r="D2516" s="157" t="s">
        <v>5</v>
      </c>
      <c r="E2516" s="158" t="s">
        <v>18846</v>
      </c>
      <c r="F2516" s="101"/>
      <c r="G2516" s="159"/>
      <c r="H2516" s="161" t="s">
        <v>20490</v>
      </c>
      <c r="I2516" s="161"/>
    </row>
    <row r="2517" ht="15.0" customHeight="1">
      <c r="A2517" s="101" t="s">
        <v>4855</v>
      </c>
      <c r="B2517" s="96" t="str">
        <f>VLOOKUP(A2517,company_data!$A$2:$H$2051,8,FALSE)</f>
        <v>https://cynergistek.com/</v>
      </c>
      <c r="C2517" s="157" t="s">
        <v>20491</v>
      </c>
      <c r="D2517" s="157" t="s">
        <v>5</v>
      </c>
      <c r="E2517" s="157" t="s">
        <v>15859</v>
      </c>
      <c r="F2517" s="101"/>
      <c r="G2517" s="159"/>
      <c r="H2517" s="161" t="s">
        <v>20492</v>
      </c>
      <c r="I2517" s="161"/>
    </row>
    <row r="2518" ht="15.0" customHeight="1">
      <c r="A2518" s="101" t="s">
        <v>4855</v>
      </c>
      <c r="B2518" s="96" t="str">
        <f>VLOOKUP(A2518,company_data!$A$2:$H$2051,8,FALSE)</f>
        <v>https://cynergistek.com/</v>
      </c>
      <c r="C2518" s="157" t="s">
        <v>20493</v>
      </c>
      <c r="D2518" s="158" t="s">
        <v>14</v>
      </c>
      <c r="E2518" s="157"/>
      <c r="F2518" s="101"/>
      <c r="G2518" s="159"/>
      <c r="H2518" s="161" t="s">
        <v>20494</v>
      </c>
      <c r="I2518" s="161"/>
    </row>
    <row r="2519" ht="15.0" customHeight="1">
      <c r="A2519" s="101" t="s">
        <v>4855</v>
      </c>
      <c r="B2519" s="96" t="str">
        <f>VLOOKUP(A2519,company_data!$A$2:$H$2051,8,FALSE)</f>
        <v>https://cynergistek.com/</v>
      </c>
      <c r="C2519" s="157" t="s">
        <v>20495</v>
      </c>
      <c r="D2519" s="158" t="s">
        <v>5</v>
      </c>
      <c r="E2519" s="157"/>
      <c r="F2519" s="101"/>
      <c r="G2519" s="159"/>
      <c r="H2519" s="161" t="s">
        <v>20496</v>
      </c>
      <c r="I2519" s="161"/>
    </row>
    <row r="2520" ht="15.0" customHeight="1">
      <c r="A2520" s="101" t="s">
        <v>4855</v>
      </c>
      <c r="B2520" s="96" t="str">
        <f>VLOOKUP(A2520,company_data!$A$2:$H$2051,8,FALSE)</f>
        <v>https://cynergistek.com/</v>
      </c>
      <c r="C2520" s="157" t="s">
        <v>20497</v>
      </c>
      <c r="D2520" s="158" t="s">
        <v>22</v>
      </c>
      <c r="E2520" s="157"/>
      <c r="F2520" s="101"/>
      <c r="G2520" s="159"/>
      <c r="H2520" s="161" t="s">
        <v>20488</v>
      </c>
      <c r="I2520" s="161"/>
    </row>
    <row r="2521" ht="15.0" customHeight="1">
      <c r="A2521" s="101" t="s">
        <v>4687</v>
      </c>
      <c r="B2521" s="96" t="str">
        <f>VLOOKUP(A2521,company_data!$A$2:$H$2051,8,FALSE)</f>
        <v>https://www.cynerio.com/</v>
      </c>
      <c r="C2521" s="157" t="s">
        <v>20498</v>
      </c>
      <c r="D2521" s="158" t="s">
        <v>25</v>
      </c>
      <c r="E2521" s="157"/>
      <c r="F2521" s="101"/>
      <c r="G2521" s="159"/>
      <c r="H2521" s="161" t="s">
        <v>20499</v>
      </c>
      <c r="I2521" s="161"/>
    </row>
    <row r="2522" ht="15.0" customHeight="1">
      <c r="A2522" s="101" t="s">
        <v>4695</v>
      </c>
      <c r="B2522" s="96" t="str">
        <f>VLOOKUP(A2522,company_data!$A$2:$H$2051,8,FALSE)</f>
        <v>https://www.cynet.com/</v>
      </c>
      <c r="C2522" s="157" t="s">
        <v>20500</v>
      </c>
      <c r="D2522" s="158" t="s">
        <v>7</v>
      </c>
      <c r="E2522" s="158" t="s">
        <v>16341</v>
      </c>
      <c r="F2522" s="101"/>
      <c r="G2522" s="159"/>
      <c r="H2522" s="161" t="s">
        <v>20501</v>
      </c>
      <c r="I2522" s="161"/>
    </row>
    <row r="2523" ht="15.0" customHeight="1">
      <c r="A2523" s="101" t="s">
        <v>4695</v>
      </c>
      <c r="B2523" s="96" t="str">
        <f>VLOOKUP(A2523,company_data!$A$2:$H$2051,8,FALSE)</f>
        <v>https://www.cynet.com/</v>
      </c>
      <c r="C2523" s="157" t="s">
        <v>20502</v>
      </c>
      <c r="D2523" s="158" t="s">
        <v>7</v>
      </c>
      <c r="E2523" s="158" t="s">
        <v>20503</v>
      </c>
      <c r="F2523" s="101"/>
      <c r="G2523" s="159"/>
      <c r="H2523" s="161" t="s">
        <v>20504</v>
      </c>
      <c r="I2523" s="161"/>
    </row>
    <row r="2524" ht="15.0" customHeight="1">
      <c r="A2524" s="101" t="s">
        <v>4695</v>
      </c>
      <c r="B2524" s="96" t="str">
        <f>VLOOKUP(A2524,company_data!$A$2:$H$2051,8,FALSE)</f>
        <v>https://www.cynet.com/</v>
      </c>
      <c r="C2524" s="157" t="s">
        <v>20505</v>
      </c>
      <c r="D2524" s="158" t="s">
        <v>32</v>
      </c>
      <c r="E2524" s="157"/>
      <c r="F2524" s="101"/>
      <c r="G2524" s="159"/>
      <c r="H2524" s="161" t="s">
        <v>20506</v>
      </c>
      <c r="I2524" s="161"/>
    </row>
    <row r="2525" ht="15.0" customHeight="1">
      <c r="A2525" s="101" t="s">
        <v>4702</v>
      </c>
      <c r="B2525" s="96" t="str">
        <f>VLOOKUP(A2525,company_data!$A$2:$H$2051,8,FALSE)</f>
        <v>www.cypherix.com/
</v>
      </c>
      <c r="C2525" s="203" t="s">
        <v>20507</v>
      </c>
      <c r="D2525" s="158" t="s">
        <v>13</v>
      </c>
      <c r="E2525" s="158" t="s">
        <v>20508</v>
      </c>
      <c r="F2525" s="157"/>
      <c r="G2525" s="159"/>
      <c r="H2525" s="161" t="s">
        <v>20509</v>
      </c>
      <c r="I2525" s="161"/>
    </row>
    <row r="2526" ht="15.0" customHeight="1">
      <c r="A2526" s="101" t="s">
        <v>4702</v>
      </c>
      <c r="B2526" s="96" t="str">
        <f>VLOOKUP(A2526,company_data!$A$2:$H$2051,8,FALSE)</f>
        <v>www.cypherix.com/
</v>
      </c>
      <c r="C2526" s="203" t="s">
        <v>20510</v>
      </c>
      <c r="D2526" s="158" t="s">
        <v>13</v>
      </c>
      <c r="E2526" s="157"/>
      <c r="F2526" s="157"/>
      <c r="G2526" s="159"/>
      <c r="H2526" s="161" t="s">
        <v>20511</v>
      </c>
      <c r="I2526" s="161"/>
    </row>
    <row r="2527" ht="15.0" customHeight="1">
      <c r="A2527" s="101" t="s">
        <v>4702</v>
      </c>
      <c r="B2527" s="96" t="str">
        <f>VLOOKUP(A2527,company_data!$A$2:$H$2051,8,FALSE)</f>
        <v>www.cypherix.com/
</v>
      </c>
      <c r="C2527" s="203" t="s">
        <v>20512</v>
      </c>
      <c r="D2527" s="158" t="s">
        <v>13</v>
      </c>
      <c r="E2527" s="157"/>
      <c r="F2527" s="157"/>
      <c r="G2527" s="159"/>
      <c r="H2527" s="161" t="s">
        <v>20513</v>
      </c>
      <c r="I2527" s="168"/>
    </row>
    <row r="2528" ht="15.0" customHeight="1">
      <c r="A2528" s="101" t="s">
        <v>4702</v>
      </c>
      <c r="B2528" s="96" t="str">
        <f>VLOOKUP(A2528,company_data!$A$2:$H$2051,8,FALSE)</f>
        <v>www.cypherix.com/
</v>
      </c>
      <c r="C2528" s="203" t="s">
        <v>20514</v>
      </c>
      <c r="D2528" s="158" t="s">
        <v>13</v>
      </c>
      <c r="E2528" s="157"/>
      <c r="F2528" s="157"/>
      <c r="G2528" s="159"/>
      <c r="H2528" s="161" t="s">
        <v>20515</v>
      </c>
      <c r="I2528" s="161"/>
    </row>
    <row r="2529" ht="15.0" customHeight="1">
      <c r="A2529" s="101" t="s">
        <v>4702</v>
      </c>
      <c r="B2529" s="96" t="str">
        <f>VLOOKUP(A2529,company_data!$A$2:$H$2051,8,FALSE)</f>
        <v>www.cypherix.com/
</v>
      </c>
      <c r="C2529" s="157" t="s">
        <v>20516</v>
      </c>
      <c r="D2529" s="158" t="s">
        <v>13</v>
      </c>
      <c r="E2529" s="157"/>
      <c r="F2529" s="157"/>
      <c r="G2529" s="159"/>
      <c r="H2529" s="161" t="s">
        <v>20517</v>
      </c>
      <c r="I2529" s="161"/>
    </row>
    <row r="2530" ht="15.0" customHeight="1">
      <c r="A2530" s="101" t="s">
        <v>4702</v>
      </c>
      <c r="B2530" s="96" t="str">
        <f>VLOOKUP(A2530,company_data!$A$2:$H$2051,8,FALSE)</f>
        <v>www.cypherix.com/
</v>
      </c>
      <c r="C2530" s="203" t="s">
        <v>20518</v>
      </c>
      <c r="D2530" s="158" t="s">
        <v>13</v>
      </c>
      <c r="E2530" s="157"/>
      <c r="F2530" s="157"/>
      <c r="G2530" s="159"/>
      <c r="H2530" s="161" t="s">
        <v>20519</v>
      </c>
      <c r="I2530" s="161"/>
    </row>
    <row r="2531" ht="15.0" customHeight="1">
      <c r="A2531" s="101" t="s">
        <v>4708</v>
      </c>
      <c r="B2531" s="96" t="str">
        <f>VLOOKUP(A2531,company_data!$A$2:$H$2051,8,FALSE)</f>
        <v>https://www.cyr3con.ai/</v>
      </c>
      <c r="C2531" s="203" t="s">
        <v>20520</v>
      </c>
      <c r="D2531" s="158" t="s">
        <v>5</v>
      </c>
      <c r="E2531" s="158" t="s">
        <v>20521</v>
      </c>
      <c r="F2531" s="101"/>
      <c r="G2531" s="159"/>
      <c r="H2531" s="161" t="s">
        <v>20522</v>
      </c>
      <c r="I2531" s="161"/>
    </row>
    <row r="2532" ht="15.0" customHeight="1">
      <c r="A2532" s="101" t="s">
        <v>4708</v>
      </c>
      <c r="B2532" s="96" t="str">
        <f>VLOOKUP(A2532,company_data!$A$2:$H$2051,8,FALSE)</f>
        <v>https://www.cyr3con.ai/</v>
      </c>
      <c r="C2532" s="157" t="s">
        <v>20523</v>
      </c>
      <c r="D2532" s="158" t="s">
        <v>49</v>
      </c>
      <c r="E2532" s="158" t="s">
        <v>15984</v>
      </c>
      <c r="F2532" s="101"/>
      <c r="G2532" s="159"/>
      <c r="H2532" s="161" t="s">
        <v>20524</v>
      </c>
      <c r="I2532" s="161"/>
    </row>
    <row r="2533" ht="15.0" customHeight="1">
      <c r="A2533" s="101" t="s">
        <v>4708</v>
      </c>
      <c r="B2533" s="96" t="str">
        <f>VLOOKUP(A2533,company_data!$A$2:$H$2051,8,FALSE)</f>
        <v>https://www.cyr3con.ai/</v>
      </c>
      <c r="C2533" s="157" t="s">
        <v>20525</v>
      </c>
      <c r="D2533" s="158" t="s">
        <v>7</v>
      </c>
      <c r="E2533" s="157"/>
      <c r="F2533" s="101"/>
      <c r="G2533" s="159"/>
      <c r="H2533" s="161" t="s">
        <v>20526</v>
      </c>
      <c r="I2533" s="161"/>
    </row>
    <row r="2534" ht="15.0" customHeight="1">
      <c r="A2534" s="101" t="s">
        <v>4708</v>
      </c>
      <c r="B2534" s="96" t="str">
        <f>VLOOKUP(A2534,company_data!$A$2:$H$2051,8,FALSE)</f>
        <v>https://www.cyr3con.ai/</v>
      </c>
      <c r="C2534" s="157" t="s">
        <v>20527</v>
      </c>
      <c r="D2534" s="158" t="s">
        <v>22</v>
      </c>
      <c r="E2534" s="157"/>
      <c r="F2534" s="101"/>
      <c r="G2534" s="159"/>
      <c r="H2534" s="161" t="s">
        <v>20528</v>
      </c>
      <c r="I2534" s="161"/>
    </row>
    <row r="2535" ht="15.0" customHeight="1">
      <c r="A2535" s="101" t="s">
        <v>4708</v>
      </c>
      <c r="B2535" s="96" t="str">
        <f>VLOOKUP(A2535,company_data!$A$2:$H$2051,8,FALSE)</f>
        <v>https://www.cyr3con.ai/</v>
      </c>
      <c r="C2535" s="203" t="s">
        <v>20529</v>
      </c>
      <c r="D2535" s="158" t="s">
        <v>22</v>
      </c>
      <c r="E2535" s="157"/>
      <c r="F2535" s="101"/>
      <c r="G2535" s="159"/>
      <c r="H2535" s="161" t="s">
        <v>20530</v>
      </c>
      <c r="I2535" s="168"/>
    </row>
    <row r="2536" ht="15.0" customHeight="1">
      <c r="A2536" s="101" t="s">
        <v>4708</v>
      </c>
      <c r="B2536" s="96" t="str">
        <f>VLOOKUP(A2536,company_data!$A$2:$H$2051,8,FALSE)</f>
        <v>https://www.cyr3con.ai/</v>
      </c>
      <c r="C2536" s="203" t="s">
        <v>20531</v>
      </c>
      <c r="D2536" s="158" t="s">
        <v>22</v>
      </c>
      <c r="E2536" s="157"/>
      <c r="F2536" s="101"/>
      <c r="G2536" s="159"/>
      <c r="H2536" s="161" t="s">
        <v>20532</v>
      </c>
      <c r="I2536" s="161"/>
    </row>
    <row r="2537" ht="15.0" customHeight="1">
      <c r="A2537" s="101" t="s">
        <v>4716</v>
      </c>
      <c r="B2537" s="96" t="str">
        <f>VLOOKUP(A2537,company_data!$A$2:$H$2051,8,FALSE)</f>
        <v>www.cyral.com/</v>
      </c>
      <c r="C2537" s="157" t="s">
        <v>20533</v>
      </c>
      <c r="D2537" s="158" t="s">
        <v>15</v>
      </c>
      <c r="E2537" s="158" t="s">
        <v>15886</v>
      </c>
      <c r="F2537" s="101"/>
      <c r="G2537" s="159"/>
      <c r="H2537" s="161" t="s">
        <v>20534</v>
      </c>
      <c r="I2537" s="168"/>
    </row>
    <row r="2538" ht="15.0" customHeight="1">
      <c r="A2538" s="101" t="s">
        <v>4956</v>
      </c>
      <c r="B2538" s="96" t="str">
        <f>VLOOKUP(A2538,company_data!$A$2:$H$2051,8,FALSE)</f>
        <v>www.cyren.com/</v>
      </c>
      <c r="C2538" s="157" t="s">
        <v>20535</v>
      </c>
      <c r="D2538" s="158" t="s">
        <v>8</v>
      </c>
      <c r="E2538" s="158" t="s">
        <v>19439</v>
      </c>
      <c r="F2538" s="101"/>
      <c r="G2538" s="159"/>
      <c r="H2538" s="161" t="s">
        <v>20536</v>
      </c>
      <c r="I2538" s="168"/>
    </row>
    <row r="2539" ht="15.0" customHeight="1">
      <c r="A2539" s="101" t="s">
        <v>4956</v>
      </c>
      <c r="B2539" s="96" t="str">
        <f>VLOOKUP(A2539,company_data!$A$2:$H$2051,8,FALSE)</f>
        <v>www.cyren.com/</v>
      </c>
      <c r="C2539" s="157" t="s">
        <v>20537</v>
      </c>
      <c r="D2539" s="158" t="s">
        <v>19</v>
      </c>
      <c r="E2539" s="157"/>
      <c r="F2539" s="101"/>
      <c r="G2539" s="159"/>
      <c r="H2539" s="161" t="s">
        <v>20538</v>
      </c>
      <c r="I2539" s="168"/>
    </row>
    <row r="2540" ht="15.0" customHeight="1">
      <c r="A2540" s="101" t="s">
        <v>4956</v>
      </c>
      <c r="B2540" s="96" t="str">
        <f>VLOOKUP(A2540,company_data!$A$2:$H$2051,8,FALSE)</f>
        <v>www.cyren.com/</v>
      </c>
      <c r="C2540" s="157" t="s">
        <v>20539</v>
      </c>
      <c r="D2540" s="158" t="s">
        <v>19</v>
      </c>
      <c r="E2540" s="157"/>
      <c r="F2540" s="101"/>
      <c r="G2540" s="159"/>
      <c r="H2540" s="161" t="s">
        <v>20540</v>
      </c>
      <c r="I2540" s="168"/>
    </row>
    <row r="2541" ht="15.0" customHeight="1">
      <c r="A2541" s="101" t="s">
        <v>4956</v>
      </c>
      <c r="B2541" s="96" t="str">
        <f>VLOOKUP(A2541,company_data!$A$2:$H$2051,8,FALSE)</f>
        <v>www.cyren.com/</v>
      </c>
      <c r="C2541" s="157" t="s">
        <v>20541</v>
      </c>
      <c r="D2541" s="158" t="s">
        <v>37</v>
      </c>
      <c r="E2541" s="157"/>
      <c r="F2541" s="101"/>
      <c r="G2541" s="159"/>
      <c r="H2541" s="161" t="s">
        <v>20542</v>
      </c>
      <c r="I2541" s="168"/>
    </row>
    <row r="2542" ht="15.0" customHeight="1">
      <c r="A2542" s="101" t="s">
        <v>4628</v>
      </c>
      <c r="B2542" s="96" t="str">
        <f>VLOOKUP(A2542,company_data!$A$2:$H$2051,8,FALSE)</f>
        <v>https://www.cyfirma.com/</v>
      </c>
      <c r="C2542" s="158" t="s">
        <v>20543</v>
      </c>
      <c r="D2542" s="158" t="s">
        <v>17</v>
      </c>
      <c r="E2542" s="158" t="s">
        <v>20544</v>
      </c>
      <c r="F2542" s="101"/>
      <c r="G2542" s="159"/>
      <c r="H2542" s="161" t="s">
        <v>20545</v>
      </c>
      <c r="I2542" s="161"/>
    </row>
    <row r="2543" ht="15.0" customHeight="1">
      <c r="A2543" s="97" t="s">
        <v>20546</v>
      </c>
      <c r="B2543" s="105" t="s">
        <v>20547</v>
      </c>
      <c r="C2543" s="157" t="s">
        <v>20548</v>
      </c>
      <c r="D2543" s="158" t="s">
        <v>22</v>
      </c>
      <c r="E2543" s="158" t="s">
        <v>20549</v>
      </c>
      <c r="F2543" s="97" t="s">
        <v>20550</v>
      </c>
      <c r="G2543" s="159"/>
      <c r="H2543" s="161" t="s">
        <v>20551</v>
      </c>
      <c r="I2543" s="161"/>
    </row>
    <row r="2544" ht="15.0" customHeight="1">
      <c r="A2544" s="101" t="s">
        <v>3810</v>
      </c>
      <c r="B2544" s="96" t="str">
        <f>VLOOKUP(A2544,company_data!$A$2:$H$2051,8,FALSE)</f>
        <v>https://www.countercraftsec.com/</v>
      </c>
      <c r="C2544" s="157" t="s">
        <v>20552</v>
      </c>
      <c r="D2544" s="158" t="s">
        <v>17</v>
      </c>
      <c r="E2544" s="158" t="s">
        <v>16620</v>
      </c>
      <c r="F2544" s="101"/>
      <c r="G2544" s="159"/>
      <c r="H2544" s="161" t="s">
        <v>20553</v>
      </c>
      <c r="I2544" s="161"/>
    </row>
    <row r="2545" ht="15.0" customHeight="1">
      <c r="A2545" s="101" t="s">
        <v>675</v>
      </c>
      <c r="B2545" s="96" t="str">
        <f>VLOOKUP(A2545,company_data!$A$2:$H$2051,8,FALSE)</f>
        <v>https://www.airbus.com/space.html</v>
      </c>
      <c r="C2545" s="158" t="s">
        <v>17092</v>
      </c>
      <c r="D2545" s="158" t="s">
        <v>17</v>
      </c>
      <c r="E2545" s="157"/>
      <c r="F2545" s="101"/>
      <c r="G2545" s="159"/>
      <c r="H2545" s="161" t="s">
        <v>20554</v>
      </c>
      <c r="I2545" s="161"/>
    </row>
    <row r="2546" ht="15.0" customHeight="1">
      <c r="A2546" s="101" t="s">
        <v>625</v>
      </c>
      <c r="B2546" s="96" t="str">
        <f>VLOOKUP(A2546,company_data!$A$2:$H$2051,8,FALSE)</f>
        <v>https://www.akamai.com/</v>
      </c>
      <c r="C2546" s="158" t="s">
        <v>20555</v>
      </c>
      <c r="D2546" s="158" t="s">
        <v>17</v>
      </c>
      <c r="E2546" s="157"/>
      <c r="F2546" s="101"/>
      <c r="G2546" s="159"/>
      <c r="H2546" s="161" t="s">
        <v>20556</v>
      </c>
      <c r="I2546" s="161"/>
    </row>
    <row r="2547" ht="15.0" customHeight="1">
      <c r="A2547" s="101" t="s">
        <v>1222</v>
      </c>
      <c r="B2547" s="96" t="str">
        <f>VLOOKUP(A2547,company_data!$A$2:$H$2051,8,FALSE)</f>
        <v>https://arcticsecurity.com/</v>
      </c>
      <c r="C2547" s="157" t="s">
        <v>20557</v>
      </c>
      <c r="D2547" s="158" t="s">
        <v>17</v>
      </c>
      <c r="E2547" s="158"/>
      <c r="F2547" s="101"/>
      <c r="G2547" s="159"/>
      <c r="H2547" s="161" t="s">
        <v>20558</v>
      </c>
      <c r="I2547" s="161"/>
    </row>
    <row r="2548" ht="15.0" customHeight="1">
      <c r="A2548" s="101" t="s">
        <v>1325</v>
      </c>
      <c r="B2548" s="96" t="str">
        <f>VLOOKUP(A2548,company_data!$A$2:$H$2051,8,FALSE)</f>
        <v>https://cybersecurity.att.com/</v>
      </c>
      <c r="C2548" s="157" t="s">
        <v>20559</v>
      </c>
      <c r="D2548" s="158" t="s">
        <v>17</v>
      </c>
      <c r="E2548" s="157"/>
      <c r="F2548" s="101"/>
      <c r="G2548" s="159"/>
      <c r="H2548" s="161"/>
      <c r="I2548" s="161"/>
    </row>
    <row r="2549" ht="15.0" customHeight="1">
      <c r="A2549" s="101" t="s">
        <v>4737</v>
      </c>
      <c r="B2549" s="96" t="str">
        <f>VLOOKUP(A2549,company_data!$A$2:$H$2051,8,FALSE)</f>
        <v>https://www.cyxtera.com/</v>
      </c>
      <c r="C2549" s="157" t="s">
        <v>20560</v>
      </c>
      <c r="D2549" s="158" t="s">
        <v>51</v>
      </c>
      <c r="E2549" s="158" t="s">
        <v>19263</v>
      </c>
      <c r="F2549" s="101"/>
      <c r="G2549" s="159"/>
      <c r="H2549" s="161" t="s">
        <v>20561</v>
      </c>
      <c r="I2549" s="161"/>
    </row>
    <row r="2550" ht="15.0" customHeight="1">
      <c r="A2550" s="101" t="s">
        <v>4737</v>
      </c>
      <c r="B2550" s="96" t="str">
        <f>VLOOKUP(A2550,company_data!$A$2:$H$2051,8,FALSE)</f>
        <v>https://www.cyxtera.com/</v>
      </c>
      <c r="C2550" s="157" t="s">
        <v>20562</v>
      </c>
      <c r="D2550" s="180" t="s">
        <v>51</v>
      </c>
      <c r="E2550" s="180" t="s">
        <v>19263</v>
      </c>
      <c r="F2550" s="101"/>
      <c r="G2550" s="159"/>
      <c r="H2550" s="161" t="s">
        <v>20563</v>
      </c>
      <c r="I2550" s="168"/>
    </row>
    <row r="2551" ht="15.0" customHeight="1">
      <c r="A2551" s="101" t="s">
        <v>4737</v>
      </c>
      <c r="B2551" s="96" t="str">
        <f>VLOOKUP(A2551,company_data!$A$2:$H$2051,8,FALSE)</f>
        <v>https://www.cyxtera.com/</v>
      </c>
      <c r="C2551" s="157" t="s">
        <v>20564</v>
      </c>
      <c r="D2551" s="180" t="s">
        <v>51</v>
      </c>
      <c r="E2551" s="180" t="s">
        <v>19263</v>
      </c>
      <c r="F2551" s="101"/>
      <c r="G2551" s="159"/>
      <c r="H2551" s="161" t="s">
        <v>20565</v>
      </c>
      <c r="I2551" s="161"/>
    </row>
    <row r="2552" ht="15.0" customHeight="1">
      <c r="A2552" s="101" t="s">
        <v>4737</v>
      </c>
      <c r="B2552" s="96" t="str">
        <f>VLOOKUP(A2552,company_data!$A$2:$H$2051,8,FALSE)</f>
        <v>https://www.cyxtera.com/</v>
      </c>
      <c r="C2552" s="157" t="s">
        <v>20566</v>
      </c>
      <c r="D2552" s="180" t="s">
        <v>51</v>
      </c>
      <c r="E2552" s="180" t="s">
        <v>19263</v>
      </c>
      <c r="F2552" s="101"/>
      <c r="G2552" s="159"/>
      <c r="H2552" s="161" t="s">
        <v>20567</v>
      </c>
      <c r="I2552" s="161"/>
    </row>
    <row r="2553" ht="15.0" customHeight="1">
      <c r="A2553" s="101" t="s">
        <v>4748</v>
      </c>
      <c r="B2553" s="96" t="str">
        <f>VLOOKUP(A2553,company_data!$A$2:$H$2051,8,FALSE)</f>
        <v>https://www.deidentification.co/</v>
      </c>
      <c r="C2553" s="204" t="s">
        <v>20568</v>
      </c>
      <c r="D2553" s="158" t="s">
        <v>54</v>
      </c>
      <c r="E2553" s="157"/>
      <c r="F2553" s="101"/>
      <c r="G2553" s="164" t="s">
        <v>15951</v>
      </c>
      <c r="H2553" s="161" t="s">
        <v>20569</v>
      </c>
      <c r="I2553" s="161"/>
    </row>
    <row r="2554" ht="15.0" customHeight="1">
      <c r="A2554" s="101" t="s">
        <v>4748</v>
      </c>
      <c r="B2554" s="96" t="str">
        <f>VLOOKUP(A2554,company_data!$A$2:$H$2051,8,FALSE)</f>
        <v>https://www.deidentification.co/</v>
      </c>
      <c r="C2554" s="169" t="s">
        <v>20570</v>
      </c>
      <c r="D2554" s="158" t="s">
        <v>54</v>
      </c>
      <c r="E2554" s="157"/>
      <c r="F2554" s="157"/>
      <c r="G2554" s="164" t="s">
        <v>15951</v>
      </c>
      <c r="H2554" s="161" t="s">
        <v>20571</v>
      </c>
      <c r="I2554" s="161"/>
    </row>
    <row r="2555" ht="15.0" customHeight="1">
      <c r="A2555" s="101" t="s">
        <v>4748</v>
      </c>
      <c r="B2555" s="96" t="str">
        <f>VLOOKUP(A2555,company_data!$A$2:$H$2051,8,FALSE)</f>
        <v>https://www.deidentification.co/</v>
      </c>
      <c r="C2555" s="169" t="s">
        <v>20572</v>
      </c>
      <c r="D2555" s="158" t="s">
        <v>54</v>
      </c>
      <c r="E2555" s="157"/>
      <c r="F2555" s="157"/>
      <c r="G2555" s="164" t="s">
        <v>15951</v>
      </c>
      <c r="H2555" s="161" t="s">
        <v>20573</v>
      </c>
      <c r="I2555" s="161"/>
    </row>
    <row r="2556" ht="15.0" customHeight="1">
      <c r="A2556" s="101" t="s">
        <v>4754</v>
      </c>
      <c r="B2556" s="96" t="str">
        <f>VLOOKUP(A2556,company_data!$A$2:$H$2051,8,FALSE)</f>
        <v>www.d3security.com
</v>
      </c>
      <c r="C2556" s="157" t="s">
        <v>20574</v>
      </c>
      <c r="D2556" s="158" t="s">
        <v>18</v>
      </c>
      <c r="E2556" s="158" t="s">
        <v>18548</v>
      </c>
      <c r="F2556" s="101"/>
      <c r="G2556" s="159"/>
      <c r="H2556" s="161" t="s">
        <v>20575</v>
      </c>
      <c r="I2556" s="161"/>
    </row>
    <row r="2557" ht="15.0" customHeight="1">
      <c r="A2557" s="101" t="s">
        <v>4775</v>
      </c>
      <c r="B2557" s="96" t="str">
        <f>VLOOKUP(A2557,company_data!$A$2:$H$2051,8,FALSE)</f>
        <v>www.daon.com</v>
      </c>
      <c r="C2557" s="169" t="s">
        <v>20576</v>
      </c>
      <c r="D2557" s="158" t="s">
        <v>14</v>
      </c>
      <c r="E2557" s="157"/>
      <c r="F2557" s="157"/>
      <c r="G2557" s="159"/>
      <c r="H2557" s="161" t="s">
        <v>20577</v>
      </c>
      <c r="I2557" s="161"/>
    </row>
    <row r="2558" ht="15.0" customHeight="1">
      <c r="A2558" s="101" t="s">
        <v>4775</v>
      </c>
      <c r="B2558" s="96" t="str">
        <f>VLOOKUP(A2558,company_data!$A$2:$H$2051,8,FALSE)</f>
        <v>www.daon.com</v>
      </c>
      <c r="C2558" s="205" t="s">
        <v>20578</v>
      </c>
      <c r="D2558" s="158" t="s">
        <v>6</v>
      </c>
      <c r="E2558" s="157"/>
      <c r="F2558" s="157"/>
      <c r="G2558" s="159"/>
      <c r="H2558" s="161" t="s">
        <v>20579</v>
      </c>
      <c r="I2558" s="161"/>
    </row>
    <row r="2559" ht="15.0" customHeight="1">
      <c r="A2559" s="101" t="s">
        <v>4775</v>
      </c>
      <c r="B2559" s="96" t="str">
        <f>VLOOKUP(A2559,company_data!$A$2:$H$2051,8,FALSE)</f>
        <v>www.daon.com</v>
      </c>
      <c r="C2559" s="169" t="s">
        <v>20580</v>
      </c>
      <c r="D2559" s="158" t="s">
        <v>6</v>
      </c>
      <c r="E2559" s="157"/>
      <c r="F2559" s="157"/>
      <c r="G2559" s="159"/>
      <c r="H2559" s="161" t="s">
        <v>20581</v>
      </c>
      <c r="I2559" s="161"/>
    </row>
    <row r="2560" ht="15.0" customHeight="1">
      <c r="A2560" s="101" t="s">
        <v>4775</v>
      </c>
      <c r="B2560" s="96" t="str">
        <f>VLOOKUP(A2560,company_data!$A$2:$H$2051,8,FALSE)</f>
        <v>www.daon.com</v>
      </c>
      <c r="C2560" s="169" t="s">
        <v>20582</v>
      </c>
      <c r="D2560" s="158" t="s">
        <v>6</v>
      </c>
      <c r="E2560" s="157"/>
      <c r="F2560" s="157"/>
      <c r="G2560" s="159"/>
      <c r="H2560" s="161" t="s">
        <v>20583</v>
      </c>
      <c r="I2560" s="161"/>
    </row>
    <row r="2561" ht="15.0" customHeight="1">
      <c r="A2561" s="101" t="s">
        <v>4775</v>
      </c>
      <c r="B2561" s="96" t="str">
        <f>VLOOKUP(A2561,company_data!$A$2:$H$2051,8,FALSE)</f>
        <v>www.daon.com</v>
      </c>
      <c r="C2561" s="169" t="s">
        <v>20584</v>
      </c>
      <c r="D2561" s="158" t="s">
        <v>6</v>
      </c>
      <c r="E2561" s="157"/>
      <c r="F2561" s="157"/>
      <c r="G2561" s="159"/>
      <c r="H2561" s="161" t="s">
        <v>20585</v>
      </c>
      <c r="I2561" s="161"/>
    </row>
    <row r="2562" ht="15.0" customHeight="1">
      <c r="A2562" s="101" t="s">
        <v>4775</v>
      </c>
      <c r="B2562" s="96" t="str">
        <f>VLOOKUP(A2562,company_data!$A$2:$H$2051,8,FALSE)</f>
        <v>www.daon.com</v>
      </c>
      <c r="C2562" s="169" t="s">
        <v>20586</v>
      </c>
      <c r="D2562" s="158" t="s">
        <v>6</v>
      </c>
      <c r="E2562" s="157"/>
      <c r="F2562" s="157"/>
      <c r="G2562" s="159"/>
      <c r="H2562" s="161" t="s">
        <v>20587</v>
      </c>
      <c r="I2562" s="161"/>
    </row>
    <row r="2563" ht="15.0" customHeight="1">
      <c r="A2563" s="101" t="s">
        <v>4775</v>
      </c>
      <c r="B2563" s="96" t="str">
        <f>VLOOKUP(A2563,company_data!$A$2:$H$2051,8,FALSE)</f>
        <v>www.daon.com</v>
      </c>
      <c r="C2563" s="169" t="s">
        <v>20588</v>
      </c>
      <c r="D2563" s="158" t="s">
        <v>6</v>
      </c>
      <c r="E2563" s="157"/>
      <c r="F2563" s="157"/>
      <c r="G2563" s="159"/>
      <c r="H2563" s="161" t="s">
        <v>20589</v>
      </c>
      <c r="I2563" s="161"/>
    </row>
    <row r="2564" ht="15.0" customHeight="1">
      <c r="A2564" s="101" t="s">
        <v>1936</v>
      </c>
      <c r="B2564" s="96" t="str">
        <f>VLOOKUP(A2564,company_data!$A$2:$H$2051,8,FALSE)</f>
        <v>banduracyber.com/</v>
      </c>
      <c r="C2564" s="157" t="s">
        <v>20590</v>
      </c>
      <c r="D2564" s="158" t="s">
        <v>17</v>
      </c>
      <c r="E2564" s="157"/>
      <c r="F2564" s="101"/>
      <c r="G2564" s="159"/>
      <c r="H2564" s="161" t="s">
        <v>20591</v>
      </c>
      <c r="I2564" s="161"/>
    </row>
    <row r="2565" ht="15.0" customHeight="1">
      <c r="A2565" s="101" t="s">
        <v>4792</v>
      </c>
      <c r="B2565" s="96" t="str">
        <f>VLOOKUP(A2565,company_data!$A$2:$H$2051,8,FALSE)</f>
        <v>https://www.darklight.ai/</v>
      </c>
      <c r="C2565" s="204" t="s">
        <v>20592</v>
      </c>
      <c r="D2565" s="158" t="s">
        <v>22</v>
      </c>
      <c r="E2565" s="157"/>
      <c r="F2565" s="101"/>
      <c r="G2565" s="159"/>
      <c r="H2565" s="161" t="s">
        <v>20593</v>
      </c>
      <c r="I2565" s="161"/>
    </row>
    <row r="2566" ht="15.0" customHeight="1">
      <c r="A2566" s="101" t="s">
        <v>2517</v>
      </c>
      <c r="B2566" s="96" t="str">
        <f>VLOOKUP(A2566,company_data!$A$2:$H$2051,8,FALSE)</f>
        <v>https://www.bluevoyant.com/</v>
      </c>
      <c r="C2566" s="157" t="s">
        <v>14011</v>
      </c>
      <c r="D2566" s="158" t="s">
        <v>17</v>
      </c>
      <c r="E2566" s="157"/>
      <c r="F2566" s="101"/>
      <c r="G2566" s="159"/>
      <c r="H2566" s="161" t="s">
        <v>20594</v>
      </c>
      <c r="I2566" s="161"/>
    </row>
    <row r="2567" ht="15.0" customHeight="1">
      <c r="A2567" s="101" t="s">
        <v>3091</v>
      </c>
      <c r="B2567" s="96" t="str">
        <f>VLOOKUP(A2567,company_data!$A$2:$H$2051,8,FALSE)</f>
        <v>https://cipher.com/</v>
      </c>
      <c r="C2567" s="157" t="s">
        <v>20595</v>
      </c>
      <c r="D2567" s="158" t="s">
        <v>17</v>
      </c>
      <c r="E2567" s="157"/>
      <c r="F2567" s="101"/>
      <c r="G2567" s="159"/>
      <c r="H2567" s="161"/>
      <c r="I2567" s="161"/>
    </row>
    <row r="2568" ht="15.0" customHeight="1">
      <c r="A2568" s="101" t="s">
        <v>3438</v>
      </c>
      <c r="B2568" s="96" t="str">
        <f>VLOOKUP(A2568,company_data!$A$2:$H$2051,8,FALSE)</f>
        <v>https://cobwebs.com/</v>
      </c>
      <c r="C2568" s="157" t="s">
        <v>20596</v>
      </c>
      <c r="D2568" s="158" t="s">
        <v>17</v>
      </c>
      <c r="E2568" s="157"/>
      <c r="F2568" s="101"/>
      <c r="G2568" s="159"/>
      <c r="H2568" s="161"/>
      <c r="I2568" s="161"/>
    </row>
    <row r="2569" ht="15.0" customHeight="1">
      <c r="A2569" s="101" t="s">
        <v>3438</v>
      </c>
      <c r="B2569" s="96" t="str">
        <f>VLOOKUP(A2569,company_data!$A$2:$H$2051,8,FALSE)</f>
        <v>https://cobwebs.com/</v>
      </c>
      <c r="C2569" s="158" t="s">
        <v>20597</v>
      </c>
      <c r="D2569" s="158" t="s">
        <v>17</v>
      </c>
      <c r="E2569" s="157"/>
      <c r="F2569" s="101"/>
      <c r="G2569" s="159"/>
      <c r="H2569" s="161"/>
      <c r="I2569" s="161"/>
    </row>
    <row r="2570" ht="15.0" customHeight="1">
      <c r="A2570" s="101" t="s">
        <v>3438</v>
      </c>
      <c r="B2570" s="96" t="s">
        <v>3441</v>
      </c>
      <c r="C2570" s="158" t="s">
        <v>20598</v>
      </c>
      <c r="D2570" s="158" t="s">
        <v>17</v>
      </c>
      <c r="E2570" s="157"/>
      <c r="F2570" s="101"/>
      <c r="G2570" s="159"/>
      <c r="H2570" s="161"/>
      <c r="I2570" s="161"/>
    </row>
    <row r="2571" ht="15.0" customHeight="1">
      <c r="A2571" s="101" t="s">
        <v>5124</v>
      </c>
      <c r="B2571" s="96" t="str">
        <f>VLOOKUP(A2571,company_data!$A$2:$H$2051,8,FALSE)</f>
        <v>www.darktrace.com</v>
      </c>
      <c r="C2571" s="169" t="s">
        <v>20599</v>
      </c>
      <c r="D2571" s="158" t="s">
        <v>36</v>
      </c>
      <c r="E2571" s="158" t="s">
        <v>17132</v>
      </c>
      <c r="F2571" s="101"/>
      <c r="G2571" s="159"/>
      <c r="H2571" s="161" t="s">
        <v>20600</v>
      </c>
      <c r="I2571" s="161"/>
    </row>
    <row r="2572" ht="15.0" customHeight="1">
      <c r="A2572" s="101" t="s">
        <v>5124</v>
      </c>
      <c r="B2572" s="96" t="str">
        <f>VLOOKUP(A2572,company_data!$A$2:$H$2051,8,FALSE)</f>
        <v>www.darktrace.com</v>
      </c>
      <c r="C2572" s="169" t="s">
        <v>20601</v>
      </c>
      <c r="D2572" s="158" t="s">
        <v>36</v>
      </c>
      <c r="E2572" s="158" t="s">
        <v>17107</v>
      </c>
      <c r="F2572" s="101"/>
      <c r="G2572" s="159"/>
      <c r="H2572" s="161" t="s">
        <v>20602</v>
      </c>
      <c r="I2572" s="161"/>
    </row>
    <row r="2573" ht="15.0" customHeight="1">
      <c r="A2573" s="101" t="s">
        <v>5124</v>
      </c>
      <c r="B2573" s="96" t="str">
        <f>VLOOKUP(A2573,company_data!$A$2:$H$2051,8,FALSE)</f>
        <v>www.darktrace.com</v>
      </c>
      <c r="C2573" s="169" t="s">
        <v>20603</v>
      </c>
      <c r="D2573" s="158" t="s">
        <v>36</v>
      </c>
      <c r="E2573" s="158" t="s">
        <v>15917</v>
      </c>
      <c r="F2573" s="101"/>
      <c r="G2573" s="159"/>
      <c r="H2573" s="161" t="s">
        <v>20604</v>
      </c>
      <c r="I2573" s="161"/>
    </row>
    <row r="2574" ht="15.0" customHeight="1">
      <c r="A2574" s="101" t="s">
        <v>5124</v>
      </c>
      <c r="B2574" s="96" t="str">
        <f>VLOOKUP(A2574,company_data!$A$2:$H$2051,8,FALSE)</f>
        <v>www.darktrace.com</v>
      </c>
      <c r="C2574" s="169" t="s">
        <v>20605</v>
      </c>
      <c r="D2574" s="158" t="s">
        <v>36</v>
      </c>
      <c r="E2574" s="158" t="s">
        <v>16091</v>
      </c>
      <c r="F2574" s="101"/>
      <c r="G2574" s="159"/>
      <c r="H2574" s="161" t="s">
        <v>20606</v>
      </c>
      <c r="I2574" s="168"/>
    </row>
    <row r="2575" ht="15.0" customHeight="1">
      <c r="A2575" s="101" t="s">
        <v>5124</v>
      </c>
      <c r="B2575" s="96" t="str">
        <f>VLOOKUP(A2575,company_data!$A$2:$H$2051,8,FALSE)</f>
        <v>www.darktrace.com</v>
      </c>
      <c r="C2575" s="169" t="s">
        <v>20607</v>
      </c>
      <c r="D2575" s="158" t="s">
        <v>19</v>
      </c>
      <c r="E2575" s="157"/>
      <c r="F2575" s="101"/>
      <c r="G2575" s="159"/>
      <c r="H2575" s="160" t="s">
        <v>20608</v>
      </c>
      <c r="I2575" s="161"/>
    </row>
    <row r="2576" ht="15.0" customHeight="1">
      <c r="A2576" s="101" t="s">
        <v>4805</v>
      </c>
      <c r="B2576" s="96" t="str">
        <f>VLOOKUP(A2576,company_data!$A$2:$H$2051,8,FALSE)</f>
        <v>www.dashlane.com</v>
      </c>
      <c r="C2576" s="204" t="s">
        <v>4805</v>
      </c>
      <c r="D2576" s="158" t="s">
        <v>12</v>
      </c>
      <c r="E2576" s="158" t="s">
        <v>15840</v>
      </c>
      <c r="F2576" s="101"/>
      <c r="G2576" s="159"/>
      <c r="H2576" s="161" t="s">
        <v>20609</v>
      </c>
      <c r="I2576" s="161"/>
    </row>
    <row r="2577" ht="15.0" customHeight="1">
      <c r="A2577" s="101" t="s">
        <v>4814</v>
      </c>
      <c r="B2577" s="96" t="str">
        <f>VLOOKUP(A2577,company_data!$A$2:$H$2051,8,FALSE)</f>
        <v>www.datadev.com/</v>
      </c>
      <c r="C2577" s="204" t="s">
        <v>20610</v>
      </c>
      <c r="D2577" s="158" t="s">
        <v>12</v>
      </c>
      <c r="E2577" s="158" t="s">
        <v>20611</v>
      </c>
      <c r="F2577" s="101"/>
      <c r="G2577" s="164" t="s">
        <v>15951</v>
      </c>
      <c r="H2577" s="161" t="s">
        <v>20612</v>
      </c>
      <c r="I2577" s="161"/>
    </row>
    <row r="2578" ht="15.0" customHeight="1">
      <c r="A2578" s="101" t="s">
        <v>4814</v>
      </c>
      <c r="B2578" s="96" t="str">
        <f>VLOOKUP(A2578,company_data!$A$2:$H$2051,8,FALSE)</f>
        <v>www.datadev.com/</v>
      </c>
      <c r="C2578" s="204" t="s">
        <v>20613</v>
      </c>
      <c r="D2578" s="158" t="s">
        <v>12</v>
      </c>
      <c r="E2578" s="158" t="s">
        <v>20611</v>
      </c>
      <c r="F2578" s="101"/>
      <c r="G2578" s="164" t="s">
        <v>15951</v>
      </c>
      <c r="H2578" s="161" t="s">
        <v>20614</v>
      </c>
      <c r="I2578" s="161"/>
    </row>
    <row r="2579" ht="15.0" customHeight="1">
      <c r="A2579" s="101" t="s">
        <v>4814</v>
      </c>
      <c r="B2579" s="96" t="str">
        <f>VLOOKUP(A2579,company_data!$A$2:$H$2051,8,FALSE)</f>
        <v>www.datadev.com/</v>
      </c>
      <c r="C2579" s="204" t="s">
        <v>20615</v>
      </c>
      <c r="D2579" s="158" t="s">
        <v>12</v>
      </c>
      <c r="E2579" s="158" t="s">
        <v>20611</v>
      </c>
      <c r="F2579" s="101"/>
      <c r="G2579" s="164" t="s">
        <v>15951</v>
      </c>
      <c r="H2579" s="161" t="s">
        <v>20616</v>
      </c>
      <c r="I2579" s="161"/>
    </row>
    <row r="2580" ht="15.0" customHeight="1">
      <c r="A2580" s="101" t="s">
        <v>4814</v>
      </c>
      <c r="B2580" s="96" t="str">
        <f>VLOOKUP(A2580,company_data!$A$2:$H$2051,8,FALSE)</f>
        <v>www.datadev.com/</v>
      </c>
      <c r="C2580" s="204" t="s">
        <v>20617</v>
      </c>
      <c r="D2580" s="158" t="s">
        <v>12</v>
      </c>
      <c r="E2580" s="158" t="s">
        <v>20611</v>
      </c>
      <c r="F2580" s="101"/>
      <c r="G2580" s="164" t="s">
        <v>15951</v>
      </c>
      <c r="H2580" s="161" t="s">
        <v>20618</v>
      </c>
      <c r="I2580" s="161"/>
    </row>
    <row r="2581" ht="15.0" customHeight="1">
      <c r="A2581" s="101" t="s">
        <v>4814</v>
      </c>
      <c r="B2581" s="96" t="str">
        <f>VLOOKUP(A2581,company_data!$A$2:$H$2051,8,FALSE)</f>
        <v>www.datadev.com/</v>
      </c>
      <c r="C2581" s="204" t="s">
        <v>20619</v>
      </c>
      <c r="D2581" s="158" t="s">
        <v>12</v>
      </c>
      <c r="E2581" s="158" t="s">
        <v>20611</v>
      </c>
      <c r="F2581" s="101"/>
      <c r="G2581" s="164" t="s">
        <v>15951</v>
      </c>
      <c r="H2581" s="161" t="s">
        <v>20620</v>
      </c>
      <c r="I2581" s="161"/>
    </row>
    <row r="2582" ht="15.0" customHeight="1">
      <c r="A2582" s="101" t="s">
        <v>4819</v>
      </c>
      <c r="B2582" s="96" t="str">
        <f>VLOOKUP(A2582,company_data!$A$2:$H$2051,8,FALSE)</f>
        <v>www.datapassports.com/</v>
      </c>
      <c r="C2582" s="204" t="s">
        <v>20621</v>
      </c>
      <c r="D2582" s="158" t="s">
        <v>54</v>
      </c>
      <c r="E2582" s="181" t="s">
        <v>17132</v>
      </c>
      <c r="F2582" s="97" t="s">
        <v>13</v>
      </c>
      <c r="G2582" s="159"/>
      <c r="H2582" s="161" t="s">
        <v>20622</v>
      </c>
      <c r="I2582" s="161"/>
    </row>
    <row r="2583" ht="15.0" customHeight="1">
      <c r="A2583" s="101" t="s">
        <v>4826</v>
      </c>
      <c r="B2583" s="96" t="str">
        <f>VLOOKUP(A2583,company_data!$A$2:$H$2051,8,FALSE)</f>
        <v>https://www.datasecurityinc.com/</v>
      </c>
      <c r="C2583" s="204" t="s">
        <v>20623</v>
      </c>
      <c r="D2583" s="158" t="s">
        <v>12</v>
      </c>
      <c r="E2583" s="158" t="s">
        <v>20611</v>
      </c>
      <c r="F2583" s="101"/>
      <c r="G2583" s="164" t="s">
        <v>15951</v>
      </c>
      <c r="H2583" s="161" t="s">
        <v>20624</v>
      </c>
      <c r="I2583" s="161"/>
    </row>
    <row r="2584" ht="15.0" customHeight="1">
      <c r="A2584" s="101" t="s">
        <v>4826</v>
      </c>
      <c r="B2584" s="96" t="str">
        <f>VLOOKUP(A2584,company_data!$A$2:$H$2051,8,FALSE)</f>
        <v>https://www.datasecurityinc.com/</v>
      </c>
      <c r="C2584" s="204" t="s">
        <v>20613</v>
      </c>
      <c r="D2584" s="158" t="s">
        <v>12</v>
      </c>
      <c r="E2584" s="158" t="s">
        <v>20611</v>
      </c>
      <c r="F2584" s="101"/>
      <c r="G2584" s="164" t="s">
        <v>15951</v>
      </c>
      <c r="H2584" s="161" t="s">
        <v>20625</v>
      </c>
      <c r="I2584" s="161"/>
    </row>
    <row r="2585" ht="15.0" customHeight="1">
      <c r="A2585" s="101" t="s">
        <v>4844</v>
      </c>
      <c r="B2585" s="96" t="str">
        <f>VLOOKUP(A2585,company_data!$A$2:$H$2051,8,FALSE)</f>
        <v>https://datashepherd.net/</v>
      </c>
      <c r="C2585" s="157" t="s">
        <v>20626</v>
      </c>
      <c r="D2585" s="158" t="s">
        <v>12</v>
      </c>
      <c r="E2585" s="158" t="s">
        <v>20627</v>
      </c>
      <c r="F2585" s="101"/>
      <c r="G2585" s="159"/>
      <c r="H2585" s="161" t="s">
        <v>20628</v>
      </c>
      <c r="I2585" s="161"/>
    </row>
    <row r="2586" ht="15.0" customHeight="1">
      <c r="A2586" s="101" t="s">
        <v>4844</v>
      </c>
      <c r="B2586" s="96" t="str">
        <f>VLOOKUP(A2586,company_data!$A$2:$H$2051,8,FALSE)</f>
        <v>https://datashepherd.net/</v>
      </c>
      <c r="C2586" s="204" t="s">
        <v>20629</v>
      </c>
      <c r="D2586" s="158" t="s">
        <v>14</v>
      </c>
      <c r="E2586" s="157"/>
      <c r="F2586" s="101"/>
      <c r="G2586" s="159"/>
      <c r="H2586" s="161" t="s">
        <v>20630</v>
      </c>
      <c r="I2586" s="161"/>
    </row>
    <row r="2587" ht="15.0" customHeight="1">
      <c r="A2587" s="101" t="s">
        <v>4844</v>
      </c>
      <c r="B2587" s="96" t="str">
        <f>VLOOKUP(A2587,company_data!$A$2:$H$2051,8,FALSE)</f>
        <v>https://datashepherd.net/</v>
      </c>
      <c r="C2587" s="204" t="s">
        <v>16678</v>
      </c>
      <c r="D2587" s="158" t="s">
        <v>47</v>
      </c>
      <c r="E2587" s="157"/>
      <c r="F2587" s="101"/>
      <c r="G2587" s="159"/>
      <c r="H2587" s="161" t="s">
        <v>20631</v>
      </c>
      <c r="I2587" s="161"/>
    </row>
    <row r="2588" ht="15.0" customHeight="1">
      <c r="A2588" s="101" t="s">
        <v>4844</v>
      </c>
      <c r="B2588" s="96" t="str">
        <f>VLOOKUP(A2588,company_data!$A$2:$H$2051,8,FALSE)</f>
        <v>https://datashepherd.net/</v>
      </c>
      <c r="C2588" s="157" t="s">
        <v>20632</v>
      </c>
      <c r="D2588" s="158" t="s">
        <v>12</v>
      </c>
      <c r="E2588" s="157"/>
      <c r="F2588" s="101"/>
      <c r="G2588" s="159"/>
      <c r="H2588" s="161" t="s">
        <v>20633</v>
      </c>
      <c r="I2588" s="161"/>
    </row>
    <row r="2589" ht="15.0" customHeight="1">
      <c r="A2589" s="101" t="s">
        <v>4844</v>
      </c>
      <c r="B2589" s="96" t="str">
        <f>VLOOKUP(A2589,company_data!$A$2:$H$2051,8,FALSE)</f>
        <v>https://datashepherd.net/</v>
      </c>
      <c r="C2589" s="204" t="s">
        <v>20634</v>
      </c>
      <c r="D2589" s="158" t="s">
        <v>7</v>
      </c>
      <c r="E2589" s="157"/>
      <c r="F2589" s="157"/>
      <c r="G2589" s="159"/>
      <c r="H2589" s="161" t="s">
        <v>20635</v>
      </c>
      <c r="I2589" s="161"/>
    </row>
    <row r="2590" ht="15.0" customHeight="1">
      <c r="A2590" s="101" t="s">
        <v>4864</v>
      </c>
      <c r="B2590" s="96" t="str">
        <f>VLOOKUP(A2590,company_data!$A$2:$H$2051,8,FALSE)</f>
        <v>https://www.datatheorem.com/</v>
      </c>
      <c r="C2590" s="204" t="s">
        <v>20636</v>
      </c>
      <c r="D2590" s="157" t="s">
        <v>8</v>
      </c>
      <c r="E2590" s="158" t="s">
        <v>15857</v>
      </c>
      <c r="F2590" s="97" t="s">
        <v>20637</v>
      </c>
      <c r="G2590" s="159"/>
      <c r="H2590" s="161" t="s">
        <v>20638</v>
      </c>
      <c r="I2590" s="161"/>
    </row>
    <row r="2591" ht="15.0" customHeight="1">
      <c r="A2591" s="101" t="s">
        <v>4864</v>
      </c>
      <c r="B2591" s="96" t="str">
        <f>VLOOKUP(A2591,company_data!$A$2:$H$2051,8,FALSE)</f>
        <v>https://www.datatheorem.com/</v>
      </c>
      <c r="C2591" s="204" t="s">
        <v>20639</v>
      </c>
      <c r="D2591" s="158" t="s">
        <v>8</v>
      </c>
      <c r="E2591" s="158" t="s">
        <v>15857</v>
      </c>
      <c r="F2591" s="97" t="s">
        <v>15</v>
      </c>
      <c r="G2591" s="159"/>
      <c r="H2591" s="161" t="s">
        <v>20640</v>
      </c>
      <c r="I2591" s="161"/>
    </row>
    <row r="2592" ht="15.0" customHeight="1">
      <c r="A2592" s="101" t="s">
        <v>4864</v>
      </c>
      <c r="B2592" s="96" t="str">
        <f>VLOOKUP(A2592,company_data!$A$2:$H$2051,8,FALSE)</f>
        <v>https://www.datatheorem.com/</v>
      </c>
      <c r="C2592" s="157" t="s">
        <v>20641</v>
      </c>
      <c r="D2592" s="158" t="s">
        <v>8</v>
      </c>
      <c r="E2592" s="158" t="s">
        <v>15857</v>
      </c>
      <c r="F2592" s="97" t="s">
        <v>20</v>
      </c>
      <c r="G2592" s="159"/>
      <c r="H2592" s="161" t="s">
        <v>20642</v>
      </c>
      <c r="I2592" s="161"/>
    </row>
    <row r="2593" ht="15.0" customHeight="1">
      <c r="A2593" s="101" t="s">
        <v>4864</v>
      </c>
      <c r="B2593" s="96" t="str">
        <f>VLOOKUP(A2593,company_data!$A$2:$H$2051,8,FALSE)</f>
        <v>https://www.datatheorem.com/</v>
      </c>
      <c r="C2593" s="157" t="s">
        <v>20643</v>
      </c>
      <c r="D2593" s="158" t="s">
        <v>8</v>
      </c>
      <c r="E2593" s="181" t="s">
        <v>15857</v>
      </c>
      <c r="F2593" s="97" t="s">
        <v>20644</v>
      </c>
      <c r="G2593" s="159"/>
      <c r="H2593" s="161" t="s">
        <v>20645</v>
      </c>
      <c r="I2593" s="161"/>
    </row>
    <row r="2594" ht="15.0" customHeight="1">
      <c r="A2594" s="101" t="s">
        <v>5229</v>
      </c>
      <c r="B2594" s="96" t="str">
        <f>VLOOKUP(A2594,company_data!$A$2:$H$2051,8,FALSE)</f>
        <v>https://www.datadoghq.com/</v>
      </c>
      <c r="C2594" s="158" t="s">
        <v>20100</v>
      </c>
      <c r="D2594" s="157" t="s">
        <v>8</v>
      </c>
      <c r="E2594" s="158" t="s">
        <v>20646</v>
      </c>
      <c r="F2594" s="101"/>
      <c r="G2594" s="159"/>
      <c r="H2594" s="161" t="s">
        <v>20647</v>
      </c>
      <c r="I2594" s="161"/>
    </row>
    <row r="2595" ht="15.0" customHeight="1">
      <c r="A2595" s="101" t="s">
        <v>4872</v>
      </c>
      <c r="B2595" s="96" t="str">
        <f>VLOOKUP(A2595,company_data!$A$2:$H$2051,8,FALSE)</f>
        <v>https://datadome.co/</v>
      </c>
      <c r="C2595" s="157" t="s">
        <v>17799</v>
      </c>
      <c r="D2595" s="157" t="s">
        <v>8</v>
      </c>
      <c r="E2595" s="158" t="s">
        <v>16467</v>
      </c>
      <c r="F2595" s="101"/>
      <c r="G2595" s="159"/>
      <c r="H2595" s="161" t="s">
        <v>20648</v>
      </c>
      <c r="I2595" s="161"/>
    </row>
    <row r="2596" ht="15.0" customHeight="1">
      <c r="A2596" s="101" t="s">
        <v>4872</v>
      </c>
      <c r="B2596" s="96" t="str">
        <f>VLOOKUP(A2596,company_data!$A$2:$H$2051,8,FALSE)</f>
        <v>https://datadome.co/</v>
      </c>
      <c r="C2596" s="157" t="s">
        <v>15870</v>
      </c>
      <c r="D2596" s="157" t="s">
        <v>5</v>
      </c>
      <c r="E2596" s="157" t="s">
        <v>15871</v>
      </c>
      <c r="F2596" s="101"/>
      <c r="G2596" s="159"/>
      <c r="H2596" s="161" t="s">
        <v>20649</v>
      </c>
      <c r="I2596" s="161"/>
    </row>
    <row r="2597" ht="15.0" customHeight="1">
      <c r="A2597" s="101" t="s">
        <v>4880</v>
      </c>
      <c r="B2597" s="96" t="str">
        <f>VLOOKUP(A2597,company_data!$A$2:$H$2051,8,FALSE)</f>
        <v>https://www.dataendure.com/</v>
      </c>
      <c r="C2597" s="157" t="s">
        <v>16196</v>
      </c>
      <c r="D2597" s="157" t="s">
        <v>7</v>
      </c>
      <c r="E2597" s="157" t="s">
        <v>16391</v>
      </c>
      <c r="F2597" s="101"/>
      <c r="G2597" s="159"/>
      <c r="H2597" s="161" t="s">
        <v>20650</v>
      </c>
      <c r="I2597" s="161"/>
    </row>
    <row r="2598" ht="15.0" customHeight="1">
      <c r="A2598" s="101" t="s">
        <v>4880</v>
      </c>
      <c r="B2598" s="96" t="str">
        <f>VLOOKUP(A2598,company_data!$A$2:$H$2051,8,FALSE)</f>
        <v>https://www.dataendure.com/</v>
      </c>
      <c r="C2598" s="157" t="s">
        <v>18093</v>
      </c>
      <c r="D2598" s="157" t="s">
        <v>7</v>
      </c>
      <c r="E2598" s="97" t="s">
        <v>18094</v>
      </c>
      <c r="G2598" s="159"/>
      <c r="H2598" s="161" t="s">
        <v>20651</v>
      </c>
      <c r="I2598" s="161"/>
    </row>
    <row r="2599" ht="15.0" customHeight="1">
      <c r="A2599" s="101" t="s">
        <v>4880</v>
      </c>
      <c r="B2599" s="96" t="str">
        <f>VLOOKUP(A2599,company_data!$A$2:$H$2051,8,FALSE)</f>
        <v>https://www.dataendure.com/</v>
      </c>
      <c r="C2599" s="157" t="s">
        <v>19897</v>
      </c>
      <c r="D2599" s="157" t="s">
        <v>5</v>
      </c>
      <c r="E2599" s="157" t="s">
        <v>15871</v>
      </c>
      <c r="F2599" s="101"/>
      <c r="G2599" s="159"/>
      <c r="H2599" s="161" t="s">
        <v>20652</v>
      </c>
      <c r="I2599" s="161"/>
    </row>
    <row r="2600" ht="15.0" customHeight="1">
      <c r="A2600" s="101" t="s">
        <v>4880</v>
      </c>
      <c r="B2600" s="96" t="str">
        <f>VLOOKUP(A2600,company_data!$A$2:$H$2051,8,FALSE)</f>
        <v>https://www.dataendure.com/</v>
      </c>
      <c r="C2600" s="157" t="s">
        <v>20653</v>
      </c>
      <c r="D2600" s="157" t="s">
        <v>5</v>
      </c>
      <c r="E2600" s="157" t="s">
        <v>15871</v>
      </c>
      <c r="F2600" s="101"/>
      <c r="G2600" s="159"/>
      <c r="H2600" s="161" t="s">
        <v>20654</v>
      </c>
      <c r="I2600" s="161"/>
    </row>
    <row r="2601" ht="15.0" customHeight="1">
      <c r="A2601" s="101" t="s">
        <v>4880</v>
      </c>
      <c r="B2601" s="96" t="str">
        <f>VLOOKUP(A2601,company_data!$A$2:$H$2051,8,FALSE)</f>
        <v>https://www.dataendure.com/</v>
      </c>
      <c r="C2601" s="157" t="s">
        <v>20655</v>
      </c>
      <c r="D2601" s="157" t="s">
        <v>7</v>
      </c>
      <c r="E2601" s="157"/>
      <c r="F2601" s="101"/>
      <c r="G2601" s="159"/>
      <c r="H2601" s="161" t="s">
        <v>20656</v>
      </c>
      <c r="I2601" s="161"/>
    </row>
    <row r="2602" ht="15.0" customHeight="1">
      <c r="A2602" s="101" t="s">
        <v>4880</v>
      </c>
      <c r="B2602" s="96" t="str">
        <f>VLOOKUP(A2602,company_data!$A$2:$H$2051,8,FALSE)</f>
        <v>https://www.dataendure.com/</v>
      </c>
      <c r="C2602" s="157" t="s">
        <v>20657</v>
      </c>
      <c r="D2602" s="157" t="s">
        <v>7</v>
      </c>
      <c r="E2602" s="157"/>
      <c r="F2602" s="101"/>
      <c r="G2602" s="159"/>
      <c r="H2602" s="161" t="s">
        <v>20658</v>
      </c>
      <c r="I2602" s="161"/>
    </row>
    <row r="2603" ht="15.0" customHeight="1">
      <c r="A2603" s="101" t="s">
        <v>4887</v>
      </c>
      <c r="B2603" s="96" t="str">
        <f>VLOOKUP(A2603,company_data!$A$2:$H$2051,8,FALSE)</f>
        <v>https://www.dataguise.com/</v>
      </c>
      <c r="C2603" s="157" t="s">
        <v>20659</v>
      </c>
      <c r="D2603" s="158" t="s">
        <v>12</v>
      </c>
      <c r="E2603" s="158" t="s">
        <v>14</v>
      </c>
      <c r="F2603" s="101"/>
      <c r="G2603" s="159"/>
      <c r="H2603" s="161" t="s">
        <v>20660</v>
      </c>
      <c r="I2603" s="161"/>
    </row>
    <row r="2604" ht="15.0" customHeight="1">
      <c r="A2604" s="101" t="s">
        <v>4887</v>
      </c>
      <c r="B2604" s="96" t="str">
        <f>VLOOKUP(A2604,company_data!$A$2:$H$2051,8,FALSE)</f>
        <v>https://www.dataguise.com/</v>
      </c>
      <c r="C2604" s="157" t="s">
        <v>17618</v>
      </c>
      <c r="D2604" s="158" t="s">
        <v>12</v>
      </c>
      <c r="E2604" s="157"/>
      <c r="F2604" s="101"/>
      <c r="G2604" s="159"/>
      <c r="H2604" s="161" t="s">
        <v>20661</v>
      </c>
      <c r="I2604" s="161"/>
    </row>
    <row r="2605" ht="15.0" customHeight="1">
      <c r="A2605" s="101" t="s">
        <v>4887</v>
      </c>
      <c r="B2605" s="96" t="str">
        <f>VLOOKUP(A2605,company_data!$A$2:$H$2051,8,FALSE)</f>
        <v>https://www.dataguise.com/</v>
      </c>
      <c r="C2605" s="157" t="s">
        <v>20662</v>
      </c>
      <c r="D2605" s="158" t="s">
        <v>12</v>
      </c>
      <c r="E2605" s="157"/>
      <c r="F2605" s="101"/>
      <c r="G2605" s="159"/>
      <c r="H2605" s="161" t="s">
        <v>20663</v>
      </c>
      <c r="I2605" s="161"/>
    </row>
    <row r="2606" ht="15.0" customHeight="1">
      <c r="A2606" s="101" t="s">
        <v>4887</v>
      </c>
      <c r="B2606" s="96" t="str">
        <f>VLOOKUP(A2606,company_data!$A$2:$H$2051,8,FALSE)</f>
        <v>https://www.dataguise.com/</v>
      </c>
      <c r="C2606" s="157" t="s">
        <v>20664</v>
      </c>
      <c r="D2606" s="158" t="s">
        <v>12</v>
      </c>
      <c r="E2606" s="157"/>
      <c r="F2606" s="101"/>
      <c r="G2606" s="159"/>
      <c r="H2606" s="161" t="s">
        <v>20665</v>
      </c>
      <c r="I2606" s="161"/>
    </row>
    <row r="2607" ht="15.0" customHeight="1">
      <c r="A2607" s="101" t="s">
        <v>4887</v>
      </c>
      <c r="B2607" s="96" t="str">
        <f>VLOOKUP(A2607,company_data!$A$2:$H$2051,8,FALSE)</f>
        <v>https://www.dataguise.com/</v>
      </c>
      <c r="C2607" s="157" t="s">
        <v>20666</v>
      </c>
      <c r="D2607" s="158" t="s">
        <v>12</v>
      </c>
      <c r="E2607" s="157"/>
      <c r="F2607" s="101"/>
      <c r="G2607" s="159"/>
      <c r="H2607" s="161" t="s">
        <v>20667</v>
      </c>
      <c r="I2607" s="161"/>
    </row>
    <row r="2608" ht="15.0" customHeight="1">
      <c r="A2608" s="101" t="s">
        <v>4887</v>
      </c>
      <c r="B2608" s="96" t="str">
        <f>VLOOKUP(A2608,company_data!$A$2:$H$2051,8,FALSE)</f>
        <v>https://www.dataguise.com/</v>
      </c>
      <c r="C2608" s="157" t="s">
        <v>20668</v>
      </c>
      <c r="D2608" s="158" t="s">
        <v>12</v>
      </c>
      <c r="E2608" s="157"/>
      <c r="F2608" s="101"/>
      <c r="G2608" s="159"/>
      <c r="H2608" s="161" t="s">
        <v>20669</v>
      </c>
      <c r="I2608" s="161"/>
    </row>
    <row r="2609" ht="15.0" customHeight="1">
      <c r="A2609" s="101" t="s">
        <v>5256</v>
      </c>
      <c r="B2609" s="96" t="str">
        <f>VLOOKUP(A2609,company_data!$A$2:$H$2051,8,FALSE)</f>
        <v>https://www.dataio.com/</v>
      </c>
      <c r="C2609" s="158" t="s">
        <v>20670</v>
      </c>
      <c r="D2609" s="158" t="s">
        <v>25</v>
      </c>
      <c r="E2609" s="158" t="s">
        <v>17918</v>
      </c>
      <c r="F2609" s="101"/>
      <c r="G2609" s="159"/>
      <c r="H2609" s="161"/>
      <c r="I2609" s="161"/>
    </row>
    <row r="2610" ht="15.0" customHeight="1">
      <c r="A2610" s="101" t="s">
        <v>4897</v>
      </c>
      <c r="B2610" s="96" t="str">
        <f>VLOOKUP(A2610,company_data!$A$2:$H$2051,8,FALSE)</f>
        <v>https://datalocker.com/</v>
      </c>
      <c r="C2610" s="157" t="s">
        <v>20671</v>
      </c>
      <c r="D2610" s="158" t="s">
        <v>12</v>
      </c>
      <c r="E2610" s="157"/>
      <c r="F2610" s="101"/>
      <c r="G2610" s="159"/>
      <c r="H2610" s="161" t="s">
        <v>20672</v>
      </c>
      <c r="I2610" s="161"/>
    </row>
    <row r="2611" ht="15.0" customHeight="1">
      <c r="A2611" s="101" t="s">
        <v>4897</v>
      </c>
      <c r="B2611" s="96" t="str">
        <f>VLOOKUP(A2611,company_data!$A$2:$H$2051,8,FALSE)</f>
        <v>https://datalocker.com/</v>
      </c>
      <c r="C2611" s="158" t="s">
        <v>20673</v>
      </c>
      <c r="D2611" s="158" t="s">
        <v>13</v>
      </c>
      <c r="E2611" s="157"/>
      <c r="F2611" s="101"/>
      <c r="G2611" s="159"/>
      <c r="H2611" s="161" t="s">
        <v>20674</v>
      </c>
      <c r="I2611" s="161"/>
    </row>
    <row r="2612" ht="15.0" customHeight="1">
      <c r="A2612" s="101" t="s">
        <v>4897</v>
      </c>
      <c r="B2612" s="96" t="str">
        <f>VLOOKUP(A2612,company_data!$A$2:$H$2051,8,FALSE)</f>
        <v>https://datalocker.com/</v>
      </c>
      <c r="C2612" s="157" t="s">
        <v>20675</v>
      </c>
      <c r="D2612" s="158" t="s">
        <v>13</v>
      </c>
      <c r="E2612" s="157"/>
      <c r="F2612" s="101"/>
      <c r="G2612" s="159"/>
      <c r="H2612" s="161" t="s">
        <v>20676</v>
      </c>
      <c r="I2612" s="161"/>
    </row>
    <row r="2613" ht="15.0" customHeight="1">
      <c r="A2613" s="101" t="s">
        <v>4897</v>
      </c>
      <c r="B2613" s="96" t="str">
        <f>VLOOKUP(A2613,company_data!$A$2:$H$2051,8,FALSE)</f>
        <v>https://datalocker.com/</v>
      </c>
      <c r="C2613" s="157" t="s">
        <v>20677</v>
      </c>
      <c r="D2613" s="158" t="s">
        <v>13</v>
      </c>
      <c r="E2613" s="157"/>
      <c r="F2613" s="101"/>
      <c r="G2613" s="159"/>
      <c r="H2613" s="161" t="s">
        <v>20678</v>
      </c>
      <c r="I2613" s="161"/>
    </row>
    <row r="2614" ht="15.0" customHeight="1">
      <c r="A2614" s="101" t="s">
        <v>4907</v>
      </c>
      <c r="B2614" s="96" t="str">
        <f>VLOOKUP(A2614,company_data!$A$2:$H$2051,8,FALSE)</f>
        <v>https://www.datashieldprotect.com/</v>
      </c>
      <c r="C2614" s="158" t="s">
        <v>20679</v>
      </c>
      <c r="D2614" s="157" t="s">
        <v>7</v>
      </c>
      <c r="E2614" s="158" t="s">
        <v>16128</v>
      </c>
      <c r="F2614" s="101"/>
      <c r="G2614" s="159"/>
      <c r="H2614" s="161" t="s">
        <v>20680</v>
      </c>
      <c r="I2614" s="161"/>
    </row>
    <row r="2615" ht="15.0" customHeight="1">
      <c r="A2615" s="101" t="s">
        <v>4907</v>
      </c>
      <c r="B2615" s="96" t="str">
        <f>VLOOKUP(A2615,company_data!$A$2:$H$2051,8,FALSE)</f>
        <v>https://www.datashieldprotect.com/</v>
      </c>
      <c r="C2615" s="157" t="s">
        <v>20681</v>
      </c>
      <c r="D2615" s="157" t="s">
        <v>7</v>
      </c>
      <c r="E2615" s="158" t="s">
        <v>16090</v>
      </c>
      <c r="F2615" s="101"/>
      <c r="G2615" s="159"/>
      <c r="H2615" s="161" t="s">
        <v>20682</v>
      </c>
      <c r="I2615" s="161"/>
    </row>
    <row r="2616" ht="15.0" customHeight="1">
      <c r="A2616" s="101" t="s">
        <v>4907</v>
      </c>
      <c r="B2616" s="96" t="str">
        <f>VLOOKUP(A2616,company_data!$A$2:$H$2051,8,FALSE)</f>
        <v>https://www.datashieldprotect.com/</v>
      </c>
      <c r="C2616" s="157" t="s">
        <v>20008</v>
      </c>
      <c r="D2616" s="157" t="s">
        <v>7</v>
      </c>
      <c r="E2616" s="157" t="s">
        <v>16341</v>
      </c>
      <c r="F2616" s="101"/>
      <c r="G2616" s="159"/>
      <c r="H2616" s="161" t="s">
        <v>20683</v>
      </c>
      <c r="I2616" s="161"/>
    </row>
    <row r="2617" ht="15.0" customHeight="1">
      <c r="A2617" s="101" t="s">
        <v>4907</v>
      </c>
      <c r="B2617" s="96" t="str">
        <f>VLOOKUP(A2617,company_data!$A$2:$H$2051,8,FALSE)</f>
        <v>https://www.datashieldprotect.com/</v>
      </c>
      <c r="C2617" s="158" t="s">
        <v>9989</v>
      </c>
      <c r="D2617" s="157" t="s">
        <v>7</v>
      </c>
      <c r="E2617" s="158" t="s">
        <v>16275</v>
      </c>
      <c r="F2617" s="101"/>
      <c r="G2617" s="159"/>
      <c r="H2617" s="161" t="s">
        <v>20684</v>
      </c>
      <c r="I2617" s="161"/>
    </row>
    <row r="2618" ht="15.0" customHeight="1">
      <c r="A2618" s="101" t="s">
        <v>4907</v>
      </c>
      <c r="B2618" s="96" t="str">
        <f>VLOOKUP(A2618,company_data!$A$2:$H$2051,8,FALSE)</f>
        <v>https://www.datashieldprotect.com/</v>
      </c>
      <c r="C2618" s="158" t="s">
        <v>20685</v>
      </c>
      <c r="D2618" s="157" t="s">
        <v>7</v>
      </c>
      <c r="E2618" s="158" t="s">
        <v>18</v>
      </c>
      <c r="F2618" s="101"/>
      <c r="G2618" s="159"/>
      <c r="H2618" s="161"/>
      <c r="I2618" s="161"/>
    </row>
    <row r="2619" ht="15.0" customHeight="1">
      <c r="A2619" s="101" t="s">
        <v>4907</v>
      </c>
      <c r="B2619" s="96" t="str">
        <f>VLOOKUP(A2619,company_data!$A$2:$H$2051,8,FALSE)</f>
        <v>https://www.datashieldprotect.com/</v>
      </c>
      <c r="C2619" s="157" t="s">
        <v>20686</v>
      </c>
      <c r="D2619" s="157" t="s">
        <v>7</v>
      </c>
      <c r="E2619" s="158" t="s">
        <v>44</v>
      </c>
      <c r="F2619" s="101"/>
      <c r="G2619" s="159"/>
      <c r="H2619" s="161" t="s">
        <v>20687</v>
      </c>
      <c r="I2619" s="161"/>
    </row>
    <row r="2620" ht="15.0" customHeight="1">
      <c r="A2620" s="101" t="s">
        <v>4907</v>
      </c>
      <c r="B2620" s="96" t="str">
        <f>VLOOKUP(A2620,company_data!$A$2:$H$2051,8,FALSE)</f>
        <v>https://www.datashieldprotect.com/</v>
      </c>
      <c r="C2620" s="157" t="s">
        <v>20688</v>
      </c>
      <c r="D2620" s="157" t="s">
        <v>7</v>
      </c>
      <c r="E2620" s="158" t="s">
        <v>15857</v>
      </c>
      <c r="F2620" s="101"/>
      <c r="G2620" s="159"/>
      <c r="H2620" s="161" t="s">
        <v>20689</v>
      </c>
      <c r="I2620" s="161"/>
    </row>
    <row r="2621" ht="15.0" customHeight="1">
      <c r="A2621" s="101" t="s">
        <v>4907</v>
      </c>
      <c r="B2621" s="96" t="str">
        <f>VLOOKUP(A2621,company_data!$A$2:$H$2051,8,FALSE)</f>
        <v>https://www.datashieldprotect.com/</v>
      </c>
      <c r="C2621" s="158" t="s">
        <v>20690</v>
      </c>
      <c r="D2621" s="158" t="s">
        <v>7</v>
      </c>
      <c r="E2621" s="158"/>
      <c r="F2621" s="101"/>
      <c r="G2621" s="159"/>
      <c r="H2621" s="161"/>
      <c r="I2621" s="161"/>
    </row>
    <row r="2622" ht="15.0" customHeight="1">
      <c r="A2622" s="101" t="s">
        <v>4914</v>
      </c>
      <c r="B2622" s="96" t="str">
        <f>VLOOKUP(A2622,company_data!$A$2:$H$2051,8,FALSE)</f>
        <v>https://www.datasunrise.com/</v>
      </c>
      <c r="C2622" s="157" t="s">
        <v>20691</v>
      </c>
      <c r="D2622" s="157" t="s">
        <v>12</v>
      </c>
      <c r="E2622" s="157" t="s">
        <v>20692</v>
      </c>
      <c r="F2622" s="101"/>
      <c r="G2622" s="159"/>
      <c r="H2622" s="161" t="s">
        <v>20693</v>
      </c>
      <c r="I2622" s="161"/>
    </row>
    <row r="2623" ht="15.0" customHeight="1">
      <c r="A2623" s="101" t="s">
        <v>4914</v>
      </c>
      <c r="B2623" s="96" t="str">
        <f>VLOOKUP(A2623,company_data!$A$2:$H$2051,8,FALSE)</f>
        <v>https://www.datasunrise.com/</v>
      </c>
      <c r="C2623" s="157" t="s">
        <v>20694</v>
      </c>
      <c r="D2623" s="158" t="s">
        <v>12</v>
      </c>
      <c r="E2623" s="158" t="s">
        <v>19175</v>
      </c>
      <c r="F2623" s="101"/>
      <c r="G2623" s="159"/>
      <c r="H2623" s="161" t="s">
        <v>20695</v>
      </c>
      <c r="I2623" s="161"/>
    </row>
    <row r="2624" ht="15.0" customHeight="1">
      <c r="A2624" s="101" t="s">
        <v>4914</v>
      </c>
      <c r="B2624" s="96" t="str">
        <f>VLOOKUP(A2624,company_data!$A$2:$H$2051,8,FALSE)</f>
        <v>https://www.datasunrise.com/</v>
      </c>
      <c r="C2624" s="157" t="s">
        <v>20696</v>
      </c>
      <c r="D2624" s="158" t="s">
        <v>12</v>
      </c>
      <c r="E2624" s="158" t="s">
        <v>19175</v>
      </c>
      <c r="F2624" s="101"/>
      <c r="G2624" s="159"/>
      <c r="H2624" s="161" t="s">
        <v>20697</v>
      </c>
      <c r="I2624" s="161"/>
    </row>
    <row r="2625" ht="15.0" customHeight="1">
      <c r="A2625" s="101" t="s">
        <v>4914</v>
      </c>
      <c r="B2625" s="96" t="str">
        <f>VLOOKUP(A2625,company_data!$A$2:$H$2051,8,FALSE)</f>
        <v>https://www.datasunrise.com/</v>
      </c>
      <c r="C2625" s="157" t="s">
        <v>20698</v>
      </c>
      <c r="D2625" s="158" t="s">
        <v>12</v>
      </c>
      <c r="E2625" s="158" t="s">
        <v>19175</v>
      </c>
      <c r="F2625" s="101"/>
      <c r="G2625" s="159"/>
      <c r="H2625" s="161" t="s">
        <v>20699</v>
      </c>
      <c r="I2625" s="161"/>
    </row>
    <row r="2626" ht="15.0" customHeight="1">
      <c r="A2626" s="101" t="s">
        <v>4914</v>
      </c>
      <c r="B2626" s="96" t="str">
        <f>VLOOKUP(A2626,company_data!$A$2:$H$2051,8,FALSE)</f>
        <v>https://www.datasunrise.com/</v>
      </c>
      <c r="C2626" s="157" t="s">
        <v>20700</v>
      </c>
      <c r="D2626" s="158" t="s">
        <v>12</v>
      </c>
      <c r="E2626" s="158" t="s">
        <v>19175</v>
      </c>
      <c r="F2626" s="101"/>
      <c r="G2626" s="159"/>
      <c r="H2626" s="161"/>
      <c r="I2626" s="161"/>
    </row>
    <row r="2627" ht="15.0" customHeight="1">
      <c r="A2627" s="101" t="s">
        <v>4914</v>
      </c>
      <c r="B2627" s="96" t="str">
        <f>VLOOKUP(A2627,company_data!$A$2:$H$2051,8,FALSE)</f>
        <v>https://www.datasunrise.com/</v>
      </c>
      <c r="C2627" s="157" t="s">
        <v>20701</v>
      </c>
      <c r="D2627" s="158" t="s">
        <v>12</v>
      </c>
      <c r="E2627" s="158" t="s">
        <v>19175</v>
      </c>
      <c r="F2627" s="101"/>
      <c r="G2627" s="159"/>
      <c r="H2627" s="161" t="s">
        <v>20702</v>
      </c>
      <c r="I2627" s="161"/>
    </row>
    <row r="2628" ht="15.0" customHeight="1">
      <c r="A2628" s="101" t="s">
        <v>4921</v>
      </c>
      <c r="B2628" s="96" t="str">
        <f>VLOOKUP(A2628,company_data!$A$2:$H$2051,8,FALSE)</f>
        <v>https://www.datavisor.com/</v>
      </c>
      <c r="C2628" s="158" t="s">
        <v>20703</v>
      </c>
      <c r="D2628" s="158" t="s">
        <v>10</v>
      </c>
      <c r="E2628" s="158" t="s">
        <v>20704</v>
      </c>
      <c r="F2628" s="101"/>
      <c r="G2628" s="159"/>
      <c r="H2628" s="161" t="s">
        <v>20705</v>
      </c>
      <c r="I2628" s="161"/>
    </row>
    <row r="2629" ht="15.0" customHeight="1">
      <c r="A2629" s="101" t="s">
        <v>4921</v>
      </c>
      <c r="B2629" s="96" t="str">
        <f>VLOOKUP(A2629,company_data!$A$2:$H$2051,8,FALSE)</f>
        <v>https://www.datavisor.com/</v>
      </c>
      <c r="C2629" s="158" t="s">
        <v>20706</v>
      </c>
      <c r="D2629" s="158" t="s">
        <v>10</v>
      </c>
      <c r="E2629" s="158" t="s">
        <v>20704</v>
      </c>
      <c r="F2629" s="101"/>
      <c r="G2629" s="159"/>
      <c r="H2629" s="161" t="s">
        <v>20707</v>
      </c>
      <c r="I2629" s="161"/>
    </row>
    <row r="2630" ht="15.0" customHeight="1">
      <c r="A2630" s="101" t="s">
        <v>4921</v>
      </c>
      <c r="B2630" s="96" t="str">
        <f>VLOOKUP(A2630,company_data!$A$2:$H$2051,8,FALSE)</f>
        <v>https://www.datavisor.com/</v>
      </c>
      <c r="C2630" s="158" t="s">
        <v>20708</v>
      </c>
      <c r="D2630" s="158" t="s">
        <v>10</v>
      </c>
      <c r="E2630" s="158" t="s">
        <v>20704</v>
      </c>
      <c r="F2630" s="101"/>
      <c r="G2630" s="159"/>
      <c r="H2630" s="161" t="s">
        <v>20709</v>
      </c>
      <c r="I2630" s="161"/>
    </row>
    <row r="2631" ht="15.0" customHeight="1">
      <c r="A2631" s="101" t="s">
        <v>4921</v>
      </c>
      <c r="B2631" s="96" t="str">
        <f>VLOOKUP(A2631,company_data!$A$2:$H$2051,8,FALSE)</f>
        <v>https://www.datavisor.com/</v>
      </c>
      <c r="C2631" s="158" t="s">
        <v>20710</v>
      </c>
      <c r="D2631" s="158" t="s">
        <v>10</v>
      </c>
      <c r="E2631" s="158" t="s">
        <v>20704</v>
      </c>
      <c r="F2631" s="101"/>
      <c r="G2631" s="159"/>
      <c r="H2631" s="161" t="s">
        <v>20711</v>
      </c>
      <c r="I2631" s="161"/>
    </row>
    <row r="2632" ht="15.0" customHeight="1">
      <c r="A2632" s="97" t="s">
        <v>2316</v>
      </c>
      <c r="B2632" s="96" t="str">
        <f>VLOOKUP(A2632,company_data!$A$2:$H$2051,8,FALSE)</f>
        <v>https://www.datto.com/</v>
      </c>
      <c r="C2632" s="158" t="s">
        <v>20712</v>
      </c>
      <c r="D2632" s="158" t="s">
        <v>38</v>
      </c>
      <c r="E2632" s="158" t="s">
        <v>20713</v>
      </c>
      <c r="F2632" s="101"/>
      <c r="G2632" s="159"/>
      <c r="H2632" s="161"/>
      <c r="I2632" s="161"/>
    </row>
    <row r="2633" ht="15.0" customHeight="1">
      <c r="A2633" s="97" t="s">
        <v>2316</v>
      </c>
      <c r="B2633" s="96" t="str">
        <f>VLOOKUP(A2633,company_data!$A$2:$H$2051,8,FALSE)</f>
        <v>https://www.datto.com/</v>
      </c>
      <c r="C2633" s="158" t="s">
        <v>20714</v>
      </c>
      <c r="D2633" s="158" t="s">
        <v>38</v>
      </c>
      <c r="E2633" s="158" t="s">
        <v>20713</v>
      </c>
      <c r="F2633" s="101"/>
      <c r="G2633" s="159"/>
      <c r="H2633" s="161"/>
      <c r="I2633" s="161"/>
    </row>
    <row r="2634" ht="15.0" customHeight="1">
      <c r="A2634" s="97" t="s">
        <v>2316</v>
      </c>
      <c r="B2634" s="96" t="str">
        <f>VLOOKUP(A2634,company_data!$A$2:$H$2051,8,FALSE)</f>
        <v>https://www.datto.com/</v>
      </c>
      <c r="C2634" s="158" t="s">
        <v>20715</v>
      </c>
      <c r="D2634" s="158" t="s">
        <v>38</v>
      </c>
      <c r="E2634" s="158" t="s">
        <v>15</v>
      </c>
      <c r="F2634" s="101"/>
      <c r="G2634" s="159"/>
      <c r="H2634" s="161"/>
      <c r="I2634" s="161"/>
    </row>
    <row r="2635" ht="15.0" customHeight="1">
      <c r="A2635" s="97" t="s">
        <v>2316</v>
      </c>
      <c r="B2635" s="96" t="str">
        <f>VLOOKUP(A2635,company_data!$A$2:$H$2051,8,FALSE)</f>
        <v>https://www.datto.com/</v>
      </c>
      <c r="C2635" s="158" t="s">
        <v>20716</v>
      </c>
      <c r="D2635" s="158" t="s">
        <v>38</v>
      </c>
      <c r="E2635" s="157"/>
      <c r="F2635" s="101"/>
      <c r="G2635" s="159"/>
      <c r="H2635" s="161"/>
      <c r="I2635" s="161"/>
    </row>
    <row r="2636" ht="15.0" customHeight="1">
      <c r="A2636" s="97" t="s">
        <v>2316</v>
      </c>
      <c r="B2636" s="96" t="str">
        <f>VLOOKUP(A2636,company_data!$A$2:$H$2051,8,FALSE)</f>
        <v>https://www.datto.com/</v>
      </c>
      <c r="C2636" s="158" t="s">
        <v>20717</v>
      </c>
      <c r="D2636" s="158" t="s">
        <v>38</v>
      </c>
      <c r="E2636" s="157"/>
      <c r="F2636" s="101"/>
      <c r="G2636" s="159"/>
      <c r="H2636" s="161"/>
      <c r="I2636" s="161"/>
    </row>
    <row r="2637" ht="15.0" customHeight="1">
      <c r="A2637" s="97" t="s">
        <v>2316</v>
      </c>
      <c r="B2637" s="96" t="str">
        <f>VLOOKUP(A2637,company_data!$A$2:$H$2051,8,FALSE)</f>
        <v>https://www.datto.com/</v>
      </c>
      <c r="C2637" s="158" t="s">
        <v>20718</v>
      </c>
      <c r="D2637" s="158" t="s">
        <v>24</v>
      </c>
      <c r="E2637" s="157"/>
      <c r="F2637" s="101"/>
      <c r="G2637" s="159"/>
      <c r="H2637" s="161"/>
      <c r="I2637" s="161"/>
    </row>
    <row r="2638" ht="15.0" customHeight="1">
      <c r="A2638" s="101" t="s">
        <v>4929</v>
      </c>
      <c r="B2638" s="96" t="str">
        <f>VLOOKUP(A2638,company_data!$A$2:$H$2051,8,FALSE)</f>
        <v>https://www.dayzerosecurity.com/</v>
      </c>
      <c r="C2638" s="157" t="s">
        <v>20719</v>
      </c>
      <c r="D2638" s="158" t="s">
        <v>13</v>
      </c>
      <c r="E2638" s="158" t="s">
        <v>20720</v>
      </c>
      <c r="F2638" s="101"/>
      <c r="G2638" s="159"/>
      <c r="H2638" s="161" t="s">
        <v>20721</v>
      </c>
      <c r="I2638" s="161"/>
    </row>
    <row r="2639" ht="15.0" customHeight="1">
      <c r="A2639" s="101" t="s">
        <v>4929</v>
      </c>
      <c r="B2639" s="96" t="str">
        <f>VLOOKUP(A2639,company_data!$A$2:$H$2051,8,FALSE)</f>
        <v>https://www.dayzerosecurity.com/</v>
      </c>
      <c r="C2639" s="158" t="s">
        <v>15870</v>
      </c>
      <c r="D2639" s="158" t="s">
        <v>5</v>
      </c>
      <c r="E2639" s="158" t="s">
        <v>20688</v>
      </c>
      <c r="F2639" s="101"/>
      <c r="G2639" s="159"/>
      <c r="H2639" s="161"/>
      <c r="I2639" s="161"/>
    </row>
    <row r="2640" ht="15.0" customHeight="1">
      <c r="A2640" s="101" t="s">
        <v>4929</v>
      </c>
      <c r="B2640" s="96" t="str">
        <f>VLOOKUP(A2640,company_data!$A$2:$H$2051,8,FALSE)</f>
        <v>https://www.dayzerosecurity.com/</v>
      </c>
      <c r="C2640" s="157" t="s">
        <v>20722</v>
      </c>
      <c r="D2640" s="158" t="s">
        <v>8</v>
      </c>
      <c r="E2640" s="158" t="s">
        <v>15947</v>
      </c>
      <c r="F2640" s="101"/>
      <c r="G2640" s="159"/>
      <c r="H2640" s="161" t="s">
        <v>20723</v>
      </c>
      <c r="I2640" s="161"/>
    </row>
    <row r="2641" ht="15.0" customHeight="1">
      <c r="A2641" s="101" t="s">
        <v>4929</v>
      </c>
      <c r="B2641" s="96" t="str">
        <f>VLOOKUP(A2641,company_data!$A$2:$H$2051,8,FALSE)</f>
        <v>https://www.dayzerosecurity.com/</v>
      </c>
      <c r="C2641" s="157" t="s">
        <v>20724</v>
      </c>
      <c r="D2641" s="158" t="s">
        <v>12</v>
      </c>
      <c r="E2641" s="157"/>
      <c r="F2641" s="101"/>
      <c r="G2641" s="159"/>
      <c r="H2641" s="161" t="s">
        <v>20725</v>
      </c>
      <c r="I2641" s="161"/>
    </row>
    <row r="2642" ht="15.0" customHeight="1">
      <c r="A2642" s="101" t="s">
        <v>4929</v>
      </c>
      <c r="B2642" s="96" t="str">
        <f>VLOOKUP(A2642,company_data!$A$2:$H$2051,8,FALSE)</f>
        <v>https://www.dayzerosecurity.com/</v>
      </c>
      <c r="C2642" s="157" t="s">
        <v>20726</v>
      </c>
      <c r="D2642" s="158" t="s">
        <v>12</v>
      </c>
      <c r="E2642" s="157"/>
      <c r="F2642" s="101"/>
      <c r="G2642" s="159"/>
      <c r="H2642" s="161" t="s">
        <v>20727</v>
      </c>
      <c r="I2642" s="161"/>
    </row>
    <row r="2643" ht="15.0" customHeight="1">
      <c r="A2643" s="101" t="s">
        <v>4929</v>
      </c>
      <c r="B2643" s="96" t="str">
        <f>VLOOKUP(A2643,company_data!$A$2:$H$2051,8,FALSE)</f>
        <v>https://www.dayzerosecurity.com/</v>
      </c>
      <c r="C2643" s="157" t="s">
        <v>20728</v>
      </c>
      <c r="D2643" s="158" t="s">
        <v>12</v>
      </c>
      <c r="E2643" s="157"/>
      <c r="F2643" s="101"/>
      <c r="G2643" s="159"/>
      <c r="H2643" s="161" t="s">
        <v>20729</v>
      </c>
      <c r="I2643" s="161"/>
    </row>
    <row r="2644" ht="15.0" customHeight="1">
      <c r="A2644" s="101" t="s">
        <v>4929</v>
      </c>
      <c r="B2644" s="96" t="str">
        <f>VLOOKUP(A2644,company_data!$A$2:$H$2051,8,FALSE)</f>
        <v>https://www.dayzerosecurity.com/</v>
      </c>
      <c r="C2644" s="157" t="s">
        <v>20730</v>
      </c>
      <c r="D2644" s="158" t="s">
        <v>19</v>
      </c>
      <c r="E2644" s="157"/>
      <c r="F2644" s="101"/>
      <c r="G2644" s="159"/>
      <c r="H2644" s="161" t="s">
        <v>20731</v>
      </c>
      <c r="I2644" s="161"/>
    </row>
    <row r="2645" ht="15.0" customHeight="1">
      <c r="A2645" s="101" t="s">
        <v>4933</v>
      </c>
      <c r="B2645" s="96" t="str">
        <f>VLOOKUP(A2645,company_data!$A$2:$H$2051,8,FALSE)</f>
        <v>https://www.dbcybertech.com/</v>
      </c>
      <c r="C2645" s="157" t="s">
        <v>14</v>
      </c>
      <c r="D2645" s="158" t="s">
        <v>12</v>
      </c>
      <c r="E2645" s="157"/>
      <c r="F2645" s="101"/>
      <c r="G2645" s="159"/>
      <c r="H2645" s="161" t="s">
        <v>20732</v>
      </c>
      <c r="I2645" s="161"/>
    </row>
    <row r="2646" ht="15.0" customHeight="1">
      <c r="A2646" s="101" t="s">
        <v>4933</v>
      </c>
      <c r="B2646" s="96" t="str">
        <f>VLOOKUP(A2646,company_data!$A$2:$H$2051,8,FALSE)</f>
        <v>https://www.dbcybertech.com/</v>
      </c>
      <c r="C2646" s="157" t="s">
        <v>54</v>
      </c>
      <c r="D2646" s="158" t="s">
        <v>12</v>
      </c>
      <c r="E2646" s="157"/>
      <c r="F2646" s="101"/>
      <c r="G2646" s="159"/>
      <c r="H2646" s="161" t="s">
        <v>20733</v>
      </c>
      <c r="I2646" s="161"/>
    </row>
    <row r="2647" ht="15.0" customHeight="1">
      <c r="A2647" s="101" t="s">
        <v>4933</v>
      </c>
      <c r="B2647" s="96" t="str">
        <f>VLOOKUP(A2647,company_data!$A$2:$H$2051,8,FALSE)</f>
        <v>https://www.dbcybertech.com/</v>
      </c>
      <c r="C2647" s="157" t="s">
        <v>16051</v>
      </c>
      <c r="D2647" s="158" t="s">
        <v>12</v>
      </c>
      <c r="E2647" s="157"/>
      <c r="F2647" s="101"/>
      <c r="G2647" s="159"/>
      <c r="H2647" s="161" t="s">
        <v>20734</v>
      </c>
      <c r="I2647" s="161"/>
    </row>
    <row r="2648" ht="15.0" customHeight="1">
      <c r="A2648" s="101" t="s">
        <v>4933</v>
      </c>
      <c r="B2648" s="96" t="str">
        <f>VLOOKUP(A2648,company_data!$A$2:$H$2051,8,FALSE)</f>
        <v>https://www.dbcybertech.com/</v>
      </c>
      <c r="C2648" s="157" t="s">
        <v>20544</v>
      </c>
      <c r="D2648" s="158" t="s">
        <v>12</v>
      </c>
      <c r="E2648" s="157"/>
      <c r="F2648" s="101"/>
      <c r="G2648" s="159"/>
      <c r="H2648" s="161" t="s">
        <v>20735</v>
      </c>
      <c r="I2648" s="161"/>
    </row>
    <row r="2649" ht="15.0" customHeight="1">
      <c r="A2649" s="101" t="s">
        <v>5397</v>
      </c>
      <c r="B2649" s="96" t="str">
        <f>VLOOKUP(A2649,company_data!$A$2:$H$2051,8,FALSE)</f>
        <v>https://www.dbappsecurity.com/</v>
      </c>
      <c r="C2649" s="157" t="s">
        <v>20736</v>
      </c>
      <c r="D2649" s="158" t="s">
        <v>7</v>
      </c>
      <c r="E2649" s="158" t="s">
        <v>15843</v>
      </c>
      <c r="F2649" s="101"/>
      <c r="G2649" s="159"/>
      <c r="H2649" s="161"/>
      <c r="I2649" s="161"/>
    </row>
    <row r="2650" ht="15.0" customHeight="1">
      <c r="A2650" s="101" t="s">
        <v>5397</v>
      </c>
      <c r="B2650" s="96" t="str">
        <f>VLOOKUP(A2650,company_data!$A$2:$H$2051,8,FALSE)</f>
        <v>https://www.dbappsecurity.com/</v>
      </c>
      <c r="C2650" s="157" t="s">
        <v>20737</v>
      </c>
      <c r="D2650" s="158" t="s">
        <v>7</v>
      </c>
      <c r="E2650" s="158" t="s">
        <v>15843</v>
      </c>
      <c r="F2650" s="101"/>
      <c r="G2650" s="159"/>
      <c r="H2650" s="161"/>
      <c r="I2650" s="161"/>
    </row>
    <row r="2651" ht="15.0" customHeight="1">
      <c r="A2651" s="101" t="s">
        <v>5397</v>
      </c>
      <c r="B2651" s="96" t="str">
        <f>VLOOKUP(A2651,company_data!$A$2:$H$2051,8,FALSE)</f>
        <v>https://www.dbappsecurity.com/</v>
      </c>
      <c r="C2651" s="157" t="s">
        <v>20738</v>
      </c>
      <c r="D2651" s="158" t="s">
        <v>10</v>
      </c>
      <c r="E2651" s="158" t="s">
        <v>20739</v>
      </c>
      <c r="F2651" s="101"/>
      <c r="G2651" s="159"/>
      <c r="H2651" s="161"/>
      <c r="I2651" s="161"/>
    </row>
    <row r="2652" ht="15.0" customHeight="1">
      <c r="A2652" s="101" t="s">
        <v>5397</v>
      </c>
      <c r="B2652" s="96" t="str">
        <f>VLOOKUP(A2652,company_data!$A$2:$H$2051,8,FALSE)</f>
        <v>https://www.dbappsecurity.com/</v>
      </c>
      <c r="C2652" s="157" t="s">
        <v>20740</v>
      </c>
      <c r="D2652" s="158" t="s">
        <v>5</v>
      </c>
      <c r="E2652" s="158" t="s">
        <v>17003</v>
      </c>
      <c r="F2652" s="101"/>
      <c r="G2652" s="159"/>
      <c r="H2652" s="161"/>
      <c r="I2652" s="161"/>
    </row>
    <row r="2653" ht="15.0" customHeight="1">
      <c r="A2653" s="101" t="s">
        <v>5397</v>
      </c>
      <c r="B2653" s="96" t="str">
        <f>VLOOKUP(A2653,company_data!$A$2:$H$2051,8,FALSE)</f>
        <v>https://www.dbappsecurity.com/</v>
      </c>
      <c r="C2653" s="157" t="s">
        <v>20741</v>
      </c>
      <c r="D2653" s="158" t="s">
        <v>18</v>
      </c>
      <c r="E2653" s="158" t="s">
        <v>18548</v>
      </c>
      <c r="F2653" s="101"/>
      <c r="G2653" s="159"/>
      <c r="H2653" s="161" t="s">
        <v>20742</v>
      </c>
      <c r="I2653" s="161"/>
    </row>
    <row r="2654" ht="15.0" customHeight="1">
      <c r="A2654" s="101" t="s">
        <v>5397</v>
      </c>
      <c r="B2654" s="96" t="str">
        <f>VLOOKUP(A2654,company_data!$A$2:$H$2051,8,FALSE)</f>
        <v>https://www.dbappsecurity.com/</v>
      </c>
      <c r="C2654" s="157" t="s">
        <v>20743</v>
      </c>
      <c r="D2654" s="158" t="s">
        <v>15</v>
      </c>
      <c r="E2654" s="157"/>
      <c r="F2654" s="101"/>
      <c r="G2654" s="159"/>
      <c r="H2654" s="161"/>
      <c r="I2654" s="161"/>
    </row>
    <row r="2655" ht="15.0" customHeight="1">
      <c r="A2655" s="101" t="s">
        <v>3438</v>
      </c>
      <c r="B2655" s="96" t="s">
        <v>3441</v>
      </c>
      <c r="C2655" s="158" t="s">
        <v>20744</v>
      </c>
      <c r="D2655" s="158" t="s">
        <v>17</v>
      </c>
      <c r="E2655" s="157"/>
      <c r="F2655" s="101"/>
      <c r="G2655" s="159"/>
      <c r="H2655" s="161"/>
      <c r="I2655" s="161"/>
    </row>
    <row r="2656" ht="15.0" customHeight="1">
      <c r="A2656" s="101" t="s">
        <v>4941</v>
      </c>
      <c r="B2656" s="96" t="str">
        <f>VLOOKUP(A2656,company_data!$A$2:$H$2051,8,FALSE)</f>
        <v>https://deceptivebytes.com/</v>
      </c>
      <c r="C2656" s="158" t="s">
        <v>20745</v>
      </c>
      <c r="D2656" s="158" t="s">
        <v>9</v>
      </c>
      <c r="E2656" s="158" t="s">
        <v>16090</v>
      </c>
      <c r="F2656" s="101"/>
      <c r="G2656" s="159"/>
      <c r="H2656" s="161" t="s">
        <v>20746</v>
      </c>
      <c r="I2656" s="161"/>
    </row>
    <row r="2657" ht="15.0" customHeight="1">
      <c r="A2657" s="101" t="s">
        <v>4948</v>
      </c>
      <c r="B2657" s="96" t="str">
        <f>VLOOKUP(A2657,company_data!$A$2:$H$2051,8,FALSE)</f>
        <v>https://www.dedrone.com/</v>
      </c>
      <c r="C2657" s="158" t="s">
        <v>20747</v>
      </c>
      <c r="D2657" s="158" t="s">
        <v>29</v>
      </c>
      <c r="E2657" s="158" t="s">
        <v>20748</v>
      </c>
      <c r="F2657" s="101"/>
      <c r="G2657" s="159"/>
      <c r="H2657" s="161" t="s">
        <v>20749</v>
      </c>
      <c r="I2657" s="161"/>
    </row>
    <row r="2658" ht="15.0" customHeight="1">
      <c r="A2658" s="101" t="s">
        <v>4948</v>
      </c>
      <c r="B2658" s="96" t="str">
        <f>VLOOKUP(A2658,company_data!$A$2:$H$2051,8,FALSE)</f>
        <v>https://www.dedrone.com/</v>
      </c>
      <c r="C2658" s="158" t="s">
        <v>20750</v>
      </c>
      <c r="D2658" s="158" t="s">
        <v>29</v>
      </c>
      <c r="E2658" s="158" t="s">
        <v>20748</v>
      </c>
      <c r="F2658" s="101"/>
      <c r="G2658" s="159"/>
      <c r="H2658" s="161" t="s">
        <v>20751</v>
      </c>
      <c r="I2658" s="161"/>
    </row>
    <row r="2659" ht="15.0" customHeight="1">
      <c r="A2659" s="101" t="s">
        <v>4948</v>
      </c>
      <c r="B2659" s="96" t="str">
        <f>VLOOKUP(A2659,company_data!$A$2:$H$2051,8,FALSE)</f>
        <v>https://www.dedrone.com/</v>
      </c>
      <c r="C2659" s="158" t="s">
        <v>20752</v>
      </c>
      <c r="D2659" s="158" t="s">
        <v>29</v>
      </c>
      <c r="E2659" s="158" t="s">
        <v>20748</v>
      </c>
      <c r="F2659" s="101"/>
      <c r="G2659" s="159"/>
      <c r="H2659" s="161"/>
      <c r="I2659" s="161"/>
    </row>
    <row r="2660" ht="15.0" customHeight="1">
      <c r="A2660" s="101" t="s">
        <v>4948</v>
      </c>
      <c r="B2660" s="96" t="str">
        <f>VLOOKUP(A2660,company_data!$A$2:$H$2051,8,FALSE)</f>
        <v>https://www.dedrone.com/</v>
      </c>
      <c r="C2660" s="158" t="s">
        <v>20753</v>
      </c>
      <c r="D2660" s="158" t="s">
        <v>29</v>
      </c>
      <c r="E2660" s="158" t="s">
        <v>20748</v>
      </c>
      <c r="F2660" s="101"/>
      <c r="G2660" s="159"/>
      <c r="H2660" s="161"/>
      <c r="I2660" s="161"/>
    </row>
    <row r="2661" ht="15.0" customHeight="1">
      <c r="A2661" s="101" t="s">
        <v>4948</v>
      </c>
      <c r="B2661" s="96" t="str">
        <f>VLOOKUP(A2661,company_data!$A$2:$H$2051,8,FALSE)</f>
        <v>https://www.dedrone.com/</v>
      </c>
      <c r="C2661" s="158" t="s">
        <v>20754</v>
      </c>
      <c r="D2661" s="158" t="s">
        <v>29</v>
      </c>
      <c r="E2661" s="158" t="s">
        <v>20748</v>
      </c>
      <c r="F2661" s="101"/>
      <c r="G2661" s="159"/>
      <c r="H2661" s="161"/>
      <c r="I2661" s="161"/>
    </row>
    <row r="2662" ht="15.0" customHeight="1">
      <c r="A2662" s="101" t="s">
        <v>4967</v>
      </c>
      <c r="B2662" s="96" t="str">
        <f>VLOOKUP(A2662,company_data!$A$2:$H$2051,8,FALSE)</f>
        <v>https://www.deepidentity.com/</v>
      </c>
      <c r="C2662" s="158" t="s">
        <v>20755</v>
      </c>
      <c r="D2662" s="158" t="s">
        <v>5</v>
      </c>
      <c r="E2662" s="158" t="s">
        <v>15871</v>
      </c>
      <c r="F2662" s="101"/>
      <c r="G2662" s="159"/>
      <c r="H2662" s="161" t="s">
        <v>20756</v>
      </c>
      <c r="I2662" s="161"/>
    </row>
    <row r="2663" ht="15.0" customHeight="1">
      <c r="A2663" s="101" t="s">
        <v>4967</v>
      </c>
      <c r="B2663" s="96" t="str">
        <f>VLOOKUP(A2663,company_data!$A$2:$H$2051,8,FALSE)</f>
        <v>https://www.deepidentity.com/</v>
      </c>
      <c r="C2663" s="158" t="s">
        <v>20757</v>
      </c>
      <c r="D2663" s="158" t="s">
        <v>6</v>
      </c>
      <c r="E2663" s="157"/>
      <c r="F2663" s="101"/>
      <c r="G2663" s="159"/>
      <c r="H2663" s="161" t="s">
        <v>20758</v>
      </c>
      <c r="I2663" s="161"/>
    </row>
    <row r="2664" ht="15.0" customHeight="1">
      <c r="A2664" s="101" t="s">
        <v>4974</v>
      </c>
      <c r="B2664" s="96" t="str">
        <f>VLOOKUP(A2664,company_data!$A$2:$H$2051,8,FALSE)</f>
        <v>https://www.deepinstinct.com/</v>
      </c>
      <c r="C2664" s="157" t="s">
        <v>20759</v>
      </c>
      <c r="D2664" s="158" t="s">
        <v>19</v>
      </c>
      <c r="E2664" s="158" t="s">
        <v>18062</v>
      </c>
      <c r="F2664" s="101"/>
      <c r="G2664" s="159"/>
      <c r="H2664" s="161" t="s">
        <v>20760</v>
      </c>
      <c r="I2664" s="161"/>
    </row>
    <row r="2665" ht="15.0" customHeight="1">
      <c r="A2665" s="101" t="s">
        <v>4974</v>
      </c>
      <c r="B2665" s="96" t="str">
        <f>VLOOKUP(A2665,company_data!$A$2:$H$2051,8,FALSE)</f>
        <v>https://www.deepinstinct.com/</v>
      </c>
      <c r="C2665" s="157" t="s">
        <v>20761</v>
      </c>
      <c r="D2665" s="158" t="s">
        <v>20</v>
      </c>
      <c r="E2665" s="158" t="s">
        <v>15892</v>
      </c>
      <c r="F2665" s="101"/>
      <c r="G2665" s="159"/>
      <c r="H2665" s="161" t="s">
        <v>20762</v>
      </c>
      <c r="I2665" s="161"/>
    </row>
    <row r="2666" ht="15.0" customHeight="1">
      <c r="A2666" s="101" t="s">
        <v>4974</v>
      </c>
      <c r="B2666" s="96" t="str">
        <f>VLOOKUP(A2666,company_data!$A$2:$H$2051,8,FALSE)</f>
        <v>https://www.deepinstinct.com/</v>
      </c>
      <c r="C2666" s="158" t="s">
        <v>19921</v>
      </c>
      <c r="D2666" s="158" t="s">
        <v>30</v>
      </c>
      <c r="E2666" s="157"/>
      <c r="F2666" s="101"/>
      <c r="G2666" s="159"/>
      <c r="H2666" s="161" t="s">
        <v>20763</v>
      </c>
      <c r="I2666" s="161"/>
    </row>
    <row r="2667" ht="15.0" customHeight="1">
      <c r="A2667" s="101" t="s">
        <v>4985</v>
      </c>
      <c r="B2667" s="96" t="str">
        <f>VLOOKUP(A2667,company_data!$A$2:$H$2051,8,FALSE)</f>
        <v>https://www.deep-secure.com/</v>
      </c>
      <c r="C2667" s="157" t="s">
        <v>20764</v>
      </c>
      <c r="D2667" s="158" t="s">
        <v>12</v>
      </c>
      <c r="E2667" s="157"/>
      <c r="F2667" s="101"/>
      <c r="G2667" s="159"/>
      <c r="H2667" s="161" t="s">
        <v>20765</v>
      </c>
      <c r="I2667" s="161"/>
    </row>
    <row r="2668" ht="15.0" customHeight="1">
      <c r="A2668" s="101" t="s">
        <v>4985</v>
      </c>
      <c r="B2668" s="96" t="str">
        <f>VLOOKUP(A2668,company_data!$A$2:$H$2051,8,FALSE)</f>
        <v>https://www.deep-secure.com/</v>
      </c>
      <c r="C2668" s="157" t="s">
        <v>20766</v>
      </c>
      <c r="D2668" s="158" t="s">
        <v>12</v>
      </c>
      <c r="E2668" s="157"/>
      <c r="F2668" s="101"/>
      <c r="G2668" s="159"/>
      <c r="H2668" s="161" t="s">
        <v>20767</v>
      </c>
      <c r="I2668" s="161"/>
    </row>
    <row r="2669" ht="15.0" customHeight="1">
      <c r="A2669" s="101" t="s">
        <v>4985</v>
      </c>
      <c r="B2669" s="96" t="str">
        <f>VLOOKUP(A2669,company_data!$A$2:$H$2051,8,FALSE)</f>
        <v>https://www.deep-secure.com/</v>
      </c>
      <c r="C2669" s="157" t="s">
        <v>20768</v>
      </c>
      <c r="D2669" s="158" t="s">
        <v>12</v>
      </c>
      <c r="E2669" s="157"/>
      <c r="F2669" s="101"/>
      <c r="G2669" s="159"/>
      <c r="H2669" s="161" t="s">
        <v>20769</v>
      </c>
      <c r="I2669" s="161"/>
    </row>
    <row r="2670" ht="15.0" customHeight="1">
      <c r="A2670" s="101" t="s">
        <v>4985</v>
      </c>
      <c r="B2670" s="96" t="str">
        <f>VLOOKUP(A2670,company_data!$A$2:$H$2051,8,FALSE)</f>
        <v>https://www.deep-secure.com/</v>
      </c>
      <c r="C2670" s="157" t="s">
        <v>20770</v>
      </c>
      <c r="D2670" s="158" t="s">
        <v>12</v>
      </c>
      <c r="E2670" s="157"/>
      <c r="F2670" s="101"/>
      <c r="G2670" s="159"/>
      <c r="H2670" s="161" t="s">
        <v>20771</v>
      </c>
      <c r="I2670" s="161"/>
    </row>
    <row r="2671" ht="15.0" customHeight="1">
      <c r="A2671" s="101" t="s">
        <v>4985</v>
      </c>
      <c r="B2671" s="96" t="str">
        <f>VLOOKUP(A2671,company_data!$A$2:$H$2051,8,FALSE)</f>
        <v>https://www.deep-secure.com/</v>
      </c>
      <c r="C2671" s="158" t="s">
        <v>20772</v>
      </c>
      <c r="D2671" s="158" t="s">
        <v>12</v>
      </c>
      <c r="E2671" s="157"/>
      <c r="F2671" s="101"/>
      <c r="G2671" s="159"/>
      <c r="H2671" s="161"/>
      <c r="I2671" s="161"/>
    </row>
    <row r="2672" ht="15.0" customHeight="1">
      <c r="A2672" s="101" t="s">
        <v>4985</v>
      </c>
      <c r="B2672" s="96" t="str">
        <f>VLOOKUP(A2672,company_data!$A$2:$H$2051,8,FALSE)</f>
        <v>https://www.deep-secure.com/</v>
      </c>
      <c r="C2672" s="158" t="s">
        <v>20773</v>
      </c>
      <c r="D2672" s="158" t="s">
        <v>19</v>
      </c>
      <c r="E2672" s="157"/>
      <c r="F2672" s="101"/>
      <c r="G2672" s="159"/>
      <c r="H2672" s="161"/>
      <c r="I2672" s="161"/>
    </row>
    <row r="2673" ht="15.0" customHeight="1">
      <c r="A2673" s="101" t="s">
        <v>4985</v>
      </c>
      <c r="B2673" s="96" t="str">
        <f>VLOOKUP(A2673,company_data!$A$2:$H$2051,8,FALSE)</f>
        <v>https://www.deep-secure.com/</v>
      </c>
      <c r="C2673" s="158" t="s">
        <v>20774</v>
      </c>
      <c r="D2673" s="158" t="s">
        <v>10</v>
      </c>
      <c r="E2673" s="157"/>
      <c r="F2673" s="101"/>
      <c r="G2673" s="159"/>
      <c r="H2673" s="161"/>
      <c r="I2673" s="161"/>
    </row>
    <row r="2674" ht="15.0" customHeight="1">
      <c r="A2674" s="101" t="s">
        <v>4985</v>
      </c>
      <c r="B2674" s="96" t="str">
        <f>VLOOKUP(A2674,company_data!$A$2:$H$2051,8,FALSE)</f>
        <v>https://www.deep-secure.com/</v>
      </c>
      <c r="C2674" s="158" t="s">
        <v>20775</v>
      </c>
      <c r="D2674" s="158" t="s">
        <v>10</v>
      </c>
      <c r="E2674" s="157"/>
      <c r="F2674" s="101"/>
      <c r="G2674" s="159"/>
      <c r="H2674" s="161"/>
      <c r="I2674" s="161"/>
    </row>
    <row r="2675" ht="15.0" customHeight="1">
      <c r="A2675" s="101" t="s">
        <v>4985</v>
      </c>
      <c r="B2675" s="96" t="str">
        <f>VLOOKUP(A2675,company_data!$A$2:$H$2051,8,FALSE)</f>
        <v>https://www.deep-secure.com/</v>
      </c>
      <c r="C2675" s="158" t="s">
        <v>20776</v>
      </c>
      <c r="D2675" s="158" t="s">
        <v>10</v>
      </c>
      <c r="E2675" s="157"/>
      <c r="F2675" s="101"/>
      <c r="G2675" s="159"/>
      <c r="H2675" s="161"/>
      <c r="I2675" s="161"/>
    </row>
    <row r="2676" ht="15.0" customHeight="1">
      <c r="A2676" s="101" t="s">
        <v>4985</v>
      </c>
      <c r="B2676" s="96" t="str">
        <f>VLOOKUP(A2676,company_data!$A$2:$H$2051,8,FALSE)</f>
        <v>https://www.deep-secure.com/</v>
      </c>
      <c r="C2676" s="158" t="s">
        <v>20777</v>
      </c>
      <c r="D2676" s="158" t="s">
        <v>24</v>
      </c>
      <c r="E2676" s="157"/>
      <c r="F2676" s="101"/>
      <c r="G2676" s="159"/>
      <c r="H2676" s="161"/>
      <c r="I2676" s="161"/>
    </row>
    <row r="2677" ht="15.0" customHeight="1">
      <c r="A2677" s="101" t="s">
        <v>4991</v>
      </c>
      <c r="B2677" s="96" t="str">
        <f>VLOOKUP(A2677,company_data!$A$2:$H$2051,8,FALSE)</f>
        <v>https://deepfactor.io/</v>
      </c>
      <c r="C2677" s="158" t="s">
        <v>20778</v>
      </c>
      <c r="D2677" s="158" t="s">
        <v>8</v>
      </c>
      <c r="E2677" s="158" t="s">
        <v>16898</v>
      </c>
      <c r="F2677" s="101"/>
      <c r="G2677" s="159"/>
      <c r="H2677" s="161" t="s">
        <v>20779</v>
      </c>
      <c r="I2677" s="161"/>
    </row>
    <row r="2678" ht="15.0" customHeight="1">
      <c r="A2678" s="101" t="s">
        <v>4991</v>
      </c>
      <c r="B2678" s="96" t="str">
        <f>VLOOKUP(A2678,company_data!$A$2:$H$2051,8,FALSE)</f>
        <v>https://deepfactor.io/</v>
      </c>
      <c r="C2678" s="158" t="s">
        <v>20780</v>
      </c>
      <c r="D2678" s="158" t="s">
        <v>8</v>
      </c>
      <c r="E2678" s="158" t="s">
        <v>16898</v>
      </c>
      <c r="F2678" s="101"/>
      <c r="G2678" s="159"/>
      <c r="H2678" s="161"/>
      <c r="I2678" s="161"/>
    </row>
    <row r="2679" ht="15.0" customHeight="1">
      <c r="A2679" s="101" t="s">
        <v>4991</v>
      </c>
      <c r="B2679" s="96" t="str">
        <f>VLOOKUP(A2679,company_data!$A$2:$H$2051,8,FALSE)</f>
        <v>https://deepfactor.io/</v>
      </c>
      <c r="C2679" s="158" t="s">
        <v>20781</v>
      </c>
      <c r="D2679" s="158" t="s">
        <v>8</v>
      </c>
      <c r="E2679" s="158" t="s">
        <v>16898</v>
      </c>
      <c r="F2679" s="101"/>
      <c r="G2679" s="159"/>
      <c r="H2679" s="161"/>
      <c r="I2679" s="161"/>
    </row>
    <row r="2680" ht="15.0" customHeight="1">
      <c r="A2680" s="101" t="s">
        <v>4998</v>
      </c>
      <c r="B2680" s="96" t="str">
        <f>VLOOKUP(A2680,company_data!$A$2:$H$2051,8,FALSE)</f>
        <v>https://deepnetsecurity.com/</v>
      </c>
      <c r="C2680" s="157" t="s">
        <v>20782</v>
      </c>
      <c r="D2680" s="157" t="s">
        <v>6</v>
      </c>
      <c r="E2680" s="158" t="s">
        <v>16476</v>
      </c>
      <c r="F2680" s="101"/>
      <c r="G2680" s="159"/>
      <c r="H2680" s="161" t="s">
        <v>20783</v>
      </c>
      <c r="I2680" s="161"/>
    </row>
    <row r="2681" ht="15.0" customHeight="1">
      <c r="A2681" s="101" t="s">
        <v>4998</v>
      </c>
      <c r="B2681" s="96" t="str">
        <f>VLOOKUP(A2681,company_data!$A$2:$H$2051,8,FALSE)</f>
        <v>https://deepnetsecurity.com/</v>
      </c>
      <c r="C2681" s="157" t="s">
        <v>20784</v>
      </c>
      <c r="D2681" s="157" t="s">
        <v>6</v>
      </c>
      <c r="E2681" s="157" t="s">
        <v>16904</v>
      </c>
      <c r="F2681" s="101"/>
      <c r="G2681" s="159"/>
      <c r="H2681" s="161" t="s">
        <v>20785</v>
      </c>
      <c r="I2681" s="161"/>
    </row>
    <row r="2682" ht="15.0" customHeight="1">
      <c r="A2682" s="101" t="s">
        <v>4998</v>
      </c>
      <c r="B2682" s="96" t="str">
        <f>VLOOKUP(A2682,company_data!$A$2:$H$2051,8,FALSE)</f>
        <v>https://deepnetsecurity.com/</v>
      </c>
      <c r="C2682" s="157" t="s">
        <v>20786</v>
      </c>
      <c r="D2682" s="157" t="s">
        <v>6</v>
      </c>
      <c r="E2682" s="157"/>
      <c r="F2682" s="101"/>
      <c r="G2682" s="159"/>
      <c r="H2682" s="161" t="s">
        <v>20787</v>
      </c>
      <c r="I2682" s="161"/>
    </row>
    <row r="2683" ht="15.0" customHeight="1">
      <c r="A2683" s="101" t="s">
        <v>4998</v>
      </c>
      <c r="B2683" s="96" t="str">
        <f>VLOOKUP(A2683,company_data!$A$2:$H$2051,8,FALSE)</f>
        <v>https://deepnetsecurity.com/</v>
      </c>
      <c r="C2683" s="157" t="s">
        <v>20788</v>
      </c>
      <c r="D2683" s="157" t="s">
        <v>6</v>
      </c>
      <c r="E2683" s="157"/>
      <c r="F2683" s="101"/>
      <c r="G2683" s="159"/>
      <c r="H2683" s="161" t="s">
        <v>20789</v>
      </c>
      <c r="I2683" s="161"/>
    </row>
    <row r="2684" ht="15.0" customHeight="1">
      <c r="A2684" s="101" t="s">
        <v>5004</v>
      </c>
      <c r="B2684" s="96" t="str">
        <f>VLOOKUP(A2684,company_data!$A$2:$H$2051,8,FALSE)</f>
        <v>https://deepsource.io/</v>
      </c>
      <c r="C2684" s="157" t="s">
        <v>20790</v>
      </c>
      <c r="D2684" s="158" t="s">
        <v>8</v>
      </c>
      <c r="E2684" s="158" t="s">
        <v>19142</v>
      </c>
      <c r="F2684" s="101"/>
      <c r="G2684" s="159"/>
      <c r="H2684" s="161" t="s">
        <v>20791</v>
      </c>
      <c r="I2684" s="161"/>
    </row>
    <row r="2685" ht="15.0" customHeight="1">
      <c r="A2685" s="101" t="s">
        <v>5012</v>
      </c>
      <c r="B2685" s="96" t="str">
        <f>VLOOKUP(A2685,company_data!$A$2:$H$2051,8,FALSE)</f>
        <v>https://www.deepwatch.com/</v>
      </c>
      <c r="C2685" s="157" t="s">
        <v>20792</v>
      </c>
      <c r="D2685" s="157" t="s">
        <v>7</v>
      </c>
      <c r="E2685" s="157" t="s">
        <v>16341</v>
      </c>
      <c r="F2685" s="101"/>
      <c r="G2685" s="159"/>
      <c r="H2685" s="161" t="s">
        <v>20793</v>
      </c>
      <c r="I2685" s="161"/>
    </row>
    <row r="2686" ht="15.0" customHeight="1">
      <c r="A2686" s="101" t="s">
        <v>5012</v>
      </c>
      <c r="B2686" s="96" t="str">
        <f>VLOOKUP(A2686,company_data!$A$2:$H$2051,8,FALSE)</f>
        <v>https://www.deepwatch.com/</v>
      </c>
      <c r="C2686" s="157" t="s">
        <v>20794</v>
      </c>
      <c r="D2686" s="157" t="s">
        <v>7</v>
      </c>
      <c r="E2686" s="157" t="s">
        <v>16341</v>
      </c>
      <c r="F2686" s="101"/>
      <c r="G2686" s="159"/>
      <c r="H2686" s="161" t="s">
        <v>20795</v>
      </c>
      <c r="I2686" s="161"/>
    </row>
    <row r="2687" ht="15.0" customHeight="1">
      <c r="A2687" s="101" t="s">
        <v>5012</v>
      </c>
      <c r="B2687" s="96" t="str">
        <f>VLOOKUP(A2687,company_data!$A$2:$H$2051,8,FALSE)</f>
        <v>https://www.deepwatch.com/</v>
      </c>
      <c r="C2687" s="157" t="s">
        <v>15857</v>
      </c>
      <c r="D2687" s="158" t="s">
        <v>5</v>
      </c>
      <c r="E2687" s="158" t="s">
        <v>15871</v>
      </c>
      <c r="F2687" s="101"/>
      <c r="G2687" s="159"/>
      <c r="H2687" s="161" t="s">
        <v>20796</v>
      </c>
      <c r="I2687" s="161"/>
    </row>
    <row r="2688" ht="15.0" customHeight="1">
      <c r="A2688" s="101" t="s">
        <v>5021</v>
      </c>
      <c r="B2688" s="96" t="str">
        <f>VLOOKUP(A2688,company_data!$A$2:$H$2051,8,FALSE)</f>
        <v>https://defintel.com/</v>
      </c>
      <c r="C2688" s="158" t="s">
        <v>20797</v>
      </c>
      <c r="D2688" s="158" t="s">
        <v>10</v>
      </c>
      <c r="E2688" s="158" t="s">
        <v>16474</v>
      </c>
      <c r="F2688" s="101"/>
      <c r="G2688" s="159"/>
      <c r="H2688" s="161" t="s">
        <v>20798</v>
      </c>
      <c r="I2688" s="161"/>
    </row>
    <row r="2689" ht="15.0" customHeight="1">
      <c r="A2689" s="101" t="s">
        <v>5021</v>
      </c>
      <c r="B2689" s="96" t="str">
        <f>VLOOKUP(A2689,company_data!$A$2:$H$2051,8,FALSE)</f>
        <v>https://defintel.com/</v>
      </c>
      <c r="C2689" s="158" t="s">
        <v>20799</v>
      </c>
      <c r="D2689" s="158" t="s">
        <v>10</v>
      </c>
      <c r="E2689" s="157"/>
      <c r="F2689" s="101"/>
      <c r="G2689" s="159"/>
      <c r="H2689" s="161" t="s">
        <v>20800</v>
      </c>
      <c r="I2689" s="161"/>
    </row>
    <row r="2690" ht="15.0" customHeight="1">
      <c r="A2690" s="101" t="s">
        <v>5021</v>
      </c>
      <c r="B2690" s="96" t="str">
        <f>VLOOKUP(A2690,company_data!$A$2:$H$2051,8,FALSE)</f>
        <v>https://defintel.com/</v>
      </c>
      <c r="C2690" s="158" t="s">
        <v>20801</v>
      </c>
      <c r="D2690" s="158" t="s">
        <v>21</v>
      </c>
      <c r="E2690" s="157"/>
      <c r="F2690" s="101"/>
      <c r="G2690" s="159"/>
      <c r="H2690" s="161"/>
      <c r="I2690" s="161"/>
    </row>
    <row r="2691" ht="15.0" customHeight="1">
      <c r="A2691" s="101" t="s">
        <v>5028</v>
      </c>
      <c r="B2691" s="96" t="str">
        <f>VLOOKUP(A2691,company_data!$A$2:$H$2051,8,FALSE)</f>
        <v>https://www.defendify.io/</v>
      </c>
      <c r="C2691" s="157" t="s">
        <v>20802</v>
      </c>
      <c r="D2691" s="158" t="s">
        <v>10</v>
      </c>
      <c r="E2691" s="158" t="s">
        <v>15857</v>
      </c>
      <c r="F2691" s="97" t="s">
        <v>15947</v>
      </c>
      <c r="G2691" s="159"/>
      <c r="H2691" s="161" t="s">
        <v>20803</v>
      </c>
      <c r="I2691" s="161"/>
    </row>
    <row r="2692" ht="15.0" customHeight="1">
      <c r="A2692" s="101" t="s">
        <v>5038</v>
      </c>
      <c r="B2692" s="96" t="str">
        <f>VLOOKUP(A2692,company_data!$A$2:$H$2051,8,FALSE)</f>
        <v>https://www.defensestorm.com/</v>
      </c>
      <c r="C2692" s="158" t="s">
        <v>20804</v>
      </c>
      <c r="D2692" s="158" t="s">
        <v>14</v>
      </c>
      <c r="E2692" s="158" t="s">
        <v>15871</v>
      </c>
      <c r="F2692" s="101"/>
      <c r="G2692" s="159"/>
      <c r="H2692" s="161"/>
      <c r="I2692" s="161"/>
    </row>
    <row r="2693" ht="15.0" customHeight="1">
      <c r="A2693" s="101" t="s">
        <v>5038</v>
      </c>
      <c r="B2693" s="96" t="str">
        <f>VLOOKUP(A2693,company_data!$A$2:$H$2051,8,FALSE)</f>
        <v>https://www.defensestorm.com/</v>
      </c>
      <c r="C2693" s="158" t="s">
        <v>20805</v>
      </c>
      <c r="D2693" s="158" t="s">
        <v>14</v>
      </c>
      <c r="E2693" s="158" t="s">
        <v>15871</v>
      </c>
      <c r="F2693" s="101"/>
      <c r="G2693" s="159"/>
      <c r="H2693" s="161"/>
      <c r="I2693" s="161"/>
    </row>
    <row r="2694" ht="15.0" customHeight="1">
      <c r="A2694" s="101" t="s">
        <v>5038</v>
      </c>
      <c r="B2694" s="96" t="str">
        <f>VLOOKUP(A2694,company_data!$A$2:$H$2051,8,FALSE)</f>
        <v>https://www.defensestorm.com/</v>
      </c>
      <c r="C2694" s="158" t="s">
        <v>20806</v>
      </c>
      <c r="D2694" s="158" t="s">
        <v>14</v>
      </c>
      <c r="E2694" s="158" t="s">
        <v>15871</v>
      </c>
      <c r="F2694" s="101"/>
      <c r="G2694" s="159"/>
      <c r="H2694" s="161"/>
      <c r="I2694" s="161"/>
    </row>
    <row r="2695" ht="15.0" customHeight="1">
      <c r="A2695" s="101" t="s">
        <v>5038</v>
      </c>
      <c r="B2695" s="96" t="str">
        <f>VLOOKUP(A2695,company_data!$A$2:$H$2051,8,FALSE)</f>
        <v>https://www.defensestorm.com/</v>
      </c>
      <c r="C2695" s="158" t="s">
        <v>20807</v>
      </c>
      <c r="D2695" s="158" t="s">
        <v>14</v>
      </c>
      <c r="E2695" s="157"/>
      <c r="F2695" s="101"/>
      <c r="G2695" s="159"/>
      <c r="H2695" s="161" t="s">
        <v>20808</v>
      </c>
      <c r="I2695" s="161"/>
    </row>
    <row r="2696" ht="15.0" customHeight="1">
      <c r="A2696" s="101" t="s">
        <v>5047</v>
      </c>
      <c r="B2696" s="96" t="str">
        <f>VLOOKUP(A2696,company_data!$A$2:$H$2051,8,FALSE)</f>
        <v>https://definisec.io/</v>
      </c>
      <c r="C2696" s="157" t="s">
        <v>20809</v>
      </c>
      <c r="D2696" s="158" t="s">
        <v>12</v>
      </c>
      <c r="E2696" s="157"/>
      <c r="F2696" s="101"/>
      <c r="G2696" s="159"/>
      <c r="H2696" s="161" t="s">
        <v>20810</v>
      </c>
      <c r="I2696" s="161"/>
    </row>
    <row r="2697" ht="15.0" customHeight="1">
      <c r="A2697" s="101" t="s">
        <v>5053</v>
      </c>
      <c r="B2697" s="96" t="str">
        <f>VLOOKUP(A2697,company_data!$A$2:$H$2051,8,FALSE)</f>
        <v>https://dejavusecurity.squarespace.com/</v>
      </c>
      <c r="C2697" s="157" t="s">
        <v>20811</v>
      </c>
      <c r="D2697" s="157" t="s">
        <v>8</v>
      </c>
      <c r="E2697" s="157" t="s">
        <v>18723</v>
      </c>
      <c r="F2697" s="101"/>
      <c r="G2697" s="159"/>
      <c r="H2697" s="161" t="s">
        <v>20812</v>
      </c>
      <c r="I2697" s="161"/>
    </row>
    <row r="2698" ht="15.0" customHeight="1">
      <c r="A2698" s="101" t="s">
        <v>5053</v>
      </c>
      <c r="B2698" s="96" t="str">
        <f>VLOOKUP(A2698,company_data!$A$2:$H$2051,8,FALSE)</f>
        <v>https://dejavusecurity.squarespace.com/</v>
      </c>
      <c r="C2698" s="157" t="s">
        <v>20813</v>
      </c>
      <c r="D2698" s="158" t="s">
        <v>5</v>
      </c>
      <c r="E2698" s="158" t="s">
        <v>15871</v>
      </c>
      <c r="F2698" s="101"/>
      <c r="G2698" s="159"/>
      <c r="H2698" s="161" t="s">
        <v>20814</v>
      </c>
      <c r="I2698" s="161"/>
    </row>
    <row r="2699" ht="15.0" customHeight="1">
      <c r="A2699" s="101" t="s">
        <v>5053</v>
      </c>
      <c r="B2699" s="96" t="str">
        <f>VLOOKUP(A2699,company_data!$A$2:$H$2051,8,FALSE)</f>
        <v>https://dejavusecurity.squarespace.com/</v>
      </c>
      <c r="C2699" s="157" t="s">
        <v>20815</v>
      </c>
      <c r="D2699" s="158" t="s">
        <v>5</v>
      </c>
      <c r="E2699" s="158" t="s">
        <v>15871</v>
      </c>
      <c r="F2699" s="101"/>
      <c r="G2699" s="159"/>
      <c r="H2699" s="161" t="s">
        <v>20816</v>
      </c>
      <c r="I2699" s="161"/>
    </row>
    <row r="2700" ht="15.0" customHeight="1">
      <c r="A2700" s="101" t="s">
        <v>5053</v>
      </c>
      <c r="B2700" s="96" t="str">
        <f>VLOOKUP(A2700,company_data!$A$2:$H$2051,8,FALSE)</f>
        <v>https://dejavusecurity.squarespace.com/</v>
      </c>
      <c r="C2700" s="157" t="s">
        <v>20817</v>
      </c>
      <c r="D2700" s="158" t="s">
        <v>5</v>
      </c>
      <c r="E2700" s="158" t="s">
        <v>15871</v>
      </c>
      <c r="F2700" s="101"/>
      <c r="G2700" s="159"/>
      <c r="H2700" s="161" t="s">
        <v>20818</v>
      </c>
      <c r="I2700" s="161"/>
    </row>
    <row r="2701" ht="15.0" customHeight="1">
      <c r="A2701" s="101" t="s">
        <v>5053</v>
      </c>
      <c r="B2701" s="96" t="str">
        <f>VLOOKUP(A2701,company_data!$A$2:$H$2051,8,FALSE)</f>
        <v>https://dejavusecurity.squarespace.com/</v>
      </c>
      <c r="C2701" s="157" t="s">
        <v>20819</v>
      </c>
      <c r="D2701" s="158" t="s">
        <v>5</v>
      </c>
      <c r="E2701" s="158" t="s">
        <v>15871</v>
      </c>
      <c r="F2701" s="101"/>
      <c r="G2701" s="159"/>
      <c r="H2701" s="161" t="s">
        <v>20820</v>
      </c>
      <c r="I2701" s="161"/>
    </row>
    <row r="2702" ht="15.0" customHeight="1">
      <c r="A2702" s="101" t="s">
        <v>5053</v>
      </c>
      <c r="B2702" s="96" t="str">
        <f>VLOOKUP(A2702,company_data!$A$2:$H$2051,8,FALSE)</f>
        <v>https://dejavusecurity.squarespace.com/</v>
      </c>
      <c r="C2702" s="157" t="s">
        <v>20821</v>
      </c>
      <c r="D2702" s="158" t="s">
        <v>5</v>
      </c>
      <c r="E2702" s="158" t="s">
        <v>15871</v>
      </c>
      <c r="F2702" s="101"/>
      <c r="G2702" s="159"/>
      <c r="H2702" s="161" t="s">
        <v>20822</v>
      </c>
      <c r="I2702" s="161"/>
    </row>
    <row r="2703" ht="15.0" customHeight="1">
      <c r="A2703" s="101" t="s">
        <v>5053</v>
      </c>
      <c r="B2703" s="96" t="str">
        <f>VLOOKUP(A2703,company_data!$A$2:$H$2051,8,FALSE)</f>
        <v>https://dejavusecurity.squarespace.com/</v>
      </c>
      <c r="C2703" s="157" t="s">
        <v>20823</v>
      </c>
      <c r="D2703" s="158" t="s">
        <v>5</v>
      </c>
      <c r="E2703" s="158" t="s">
        <v>15871</v>
      </c>
      <c r="F2703" s="101"/>
      <c r="G2703" s="159"/>
      <c r="H2703" s="161" t="s">
        <v>20824</v>
      </c>
      <c r="I2703" s="161"/>
    </row>
    <row r="2704" ht="15.0" customHeight="1">
      <c r="A2704" s="101" t="s">
        <v>5053</v>
      </c>
      <c r="B2704" s="96" t="str">
        <f>VLOOKUP(A2704,company_data!$A$2:$H$2051,8,FALSE)</f>
        <v>https://dejavusecurity.squarespace.com/</v>
      </c>
      <c r="C2704" s="157" t="s">
        <v>20825</v>
      </c>
      <c r="D2704" s="158" t="s">
        <v>5</v>
      </c>
      <c r="E2704" s="158" t="s">
        <v>15871</v>
      </c>
      <c r="F2704" s="101"/>
      <c r="G2704" s="159"/>
      <c r="H2704" s="161" t="s">
        <v>20826</v>
      </c>
      <c r="I2704" s="161"/>
    </row>
    <row r="2705" ht="15.0" customHeight="1">
      <c r="A2705" s="101" t="s">
        <v>5060</v>
      </c>
      <c r="B2705" s="96" t="str">
        <f>VLOOKUP(A2705,company_data!$A$2:$H$2051,8,FALSE)</f>
        <v>https://www.delfigosecurity.com/</v>
      </c>
      <c r="C2705" s="157" t="s">
        <v>20827</v>
      </c>
      <c r="D2705" s="158" t="s">
        <v>6</v>
      </c>
      <c r="E2705" s="157"/>
      <c r="F2705" s="101"/>
      <c r="G2705" s="159"/>
      <c r="H2705" s="161" t="s">
        <v>20828</v>
      </c>
      <c r="I2705" s="161"/>
    </row>
    <row r="2706" ht="15.0" customHeight="1">
      <c r="A2706" s="101" t="s">
        <v>5060</v>
      </c>
      <c r="B2706" s="96" t="str">
        <f>VLOOKUP(A2706,company_data!$A$2:$H$2051,8,FALSE)</f>
        <v>https://www.delfigosecurity.com/</v>
      </c>
      <c r="C2706" s="157" t="s">
        <v>20829</v>
      </c>
      <c r="D2706" s="158" t="s">
        <v>6</v>
      </c>
      <c r="E2706" s="157"/>
      <c r="F2706" s="101"/>
      <c r="G2706" s="159"/>
      <c r="H2706" s="161" t="s">
        <v>20830</v>
      </c>
      <c r="I2706" s="161"/>
    </row>
    <row r="2707" ht="15.0" customHeight="1">
      <c r="A2707" s="101" t="s">
        <v>5066</v>
      </c>
      <c r="B2707" s="96" t="str">
        <f>VLOOKUP(A2707,company_data!$A$2:$H$2051,8,FALSE)</f>
        <v>https://www2.deloitte.com/</v>
      </c>
      <c r="C2707" s="158" t="s">
        <v>20831</v>
      </c>
      <c r="D2707" s="158" t="s">
        <v>5</v>
      </c>
      <c r="E2707" s="158" t="s">
        <v>17764</v>
      </c>
      <c r="F2707" s="101"/>
      <c r="G2707" s="159"/>
      <c r="H2707" s="161"/>
      <c r="I2707" s="161"/>
    </row>
    <row r="2708" ht="15.0" customHeight="1">
      <c r="A2708" s="101" t="s">
        <v>5073</v>
      </c>
      <c r="B2708" s="96" t="str">
        <f>VLOOKUP(A2708,company_data!$A$2:$H$2051,8,FALSE)</f>
        <v>https://deltarisk.com/</v>
      </c>
      <c r="C2708" s="157" t="s">
        <v>20832</v>
      </c>
      <c r="D2708" s="157" t="s">
        <v>5</v>
      </c>
      <c r="E2708" s="158" t="s">
        <v>15831</v>
      </c>
      <c r="F2708" s="101"/>
      <c r="G2708" s="159"/>
      <c r="H2708" s="161" t="s">
        <v>20833</v>
      </c>
      <c r="I2708" s="161"/>
    </row>
    <row r="2709" ht="15.0" customHeight="1">
      <c r="A2709" s="101" t="s">
        <v>5073</v>
      </c>
      <c r="B2709" s="96" t="str">
        <f>VLOOKUP(A2709,company_data!$A$2:$H$2051,8,FALSE)</f>
        <v>https://deltarisk.com/</v>
      </c>
      <c r="C2709" s="157" t="s">
        <v>20834</v>
      </c>
      <c r="D2709" s="157" t="s">
        <v>7</v>
      </c>
      <c r="E2709" s="97" t="s">
        <v>18094</v>
      </c>
      <c r="F2709" s="101"/>
      <c r="G2709" s="159"/>
      <c r="H2709" s="161" t="s">
        <v>20835</v>
      </c>
      <c r="I2709" s="161"/>
    </row>
    <row r="2710" ht="15.0" customHeight="1">
      <c r="A2710" s="101" t="s">
        <v>5073</v>
      </c>
      <c r="B2710" s="96" t="str">
        <f>VLOOKUP(A2710,company_data!$A$2:$H$2051,8,FALSE)</f>
        <v>https://deltarisk.com/</v>
      </c>
      <c r="C2710" s="157" t="s">
        <v>20836</v>
      </c>
      <c r="D2710" s="157" t="s">
        <v>5</v>
      </c>
      <c r="E2710" s="157" t="s">
        <v>15850</v>
      </c>
      <c r="F2710" s="101"/>
      <c r="G2710" s="159"/>
      <c r="H2710" s="161" t="s">
        <v>20837</v>
      </c>
      <c r="I2710" s="161"/>
    </row>
    <row r="2711" ht="15.0" customHeight="1">
      <c r="A2711" s="101" t="s">
        <v>5073</v>
      </c>
      <c r="B2711" s="96" t="str">
        <f>VLOOKUP(A2711,company_data!$A$2:$H$2051,8,FALSE)</f>
        <v>https://deltarisk.com/</v>
      </c>
      <c r="C2711" s="157" t="s">
        <v>20838</v>
      </c>
      <c r="D2711" s="157" t="s">
        <v>5</v>
      </c>
      <c r="E2711" s="157"/>
      <c r="F2711" s="101"/>
      <c r="G2711" s="159"/>
      <c r="H2711" s="161" t="s">
        <v>20839</v>
      </c>
      <c r="I2711" s="161"/>
    </row>
    <row r="2712" ht="15.0" customHeight="1">
      <c r="A2712" s="101" t="s">
        <v>5073</v>
      </c>
      <c r="B2712" s="96" t="str">
        <f>VLOOKUP(A2712,company_data!$A$2:$H$2051,8,FALSE)</f>
        <v>https://deltarisk.com/</v>
      </c>
      <c r="C2712" s="157" t="s">
        <v>20840</v>
      </c>
      <c r="D2712" s="157" t="s">
        <v>5</v>
      </c>
      <c r="E2712" s="157"/>
      <c r="F2712" s="101"/>
      <c r="G2712" s="159"/>
      <c r="H2712" s="161" t="s">
        <v>20841</v>
      </c>
      <c r="I2712" s="161"/>
    </row>
    <row r="2713" ht="15.0" customHeight="1">
      <c r="A2713" s="101" t="s">
        <v>5073</v>
      </c>
      <c r="B2713" s="96" t="str">
        <f>VLOOKUP(A2713,company_data!$A$2:$H$2051,8,FALSE)</f>
        <v>https://deltarisk.com/</v>
      </c>
      <c r="C2713" s="157" t="s">
        <v>20842</v>
      </c>
      <c r="D2713" s="157" t="s">
        <v>5</v>
      </c>
      <c r="E2713" s="157"/>
      <c r="F2713" s="101"/>
      <c r="G2713" s="159"/>
      <c r="H2713" s="161" t="s">
        <v>20843</v>
      </c>
      <c r="I2713" s="161"/>
    </row>
    <row r="2714" ht="15.0" customHeight="1">
      <c r="A2714" s="101" t="s">
        <v>5073</v>
      </c>
      <c r="B2714" s="96" t="str">
        <f>VLOOKUP(A2714,company_data!$A$2:$H$2051,8,FALSE)</f>
        <v>https://deltarisk.com/</v>
      </c>
      <c r="C2714" s="157" t="s">
        <v>20844</v>
      </c>
      <c r="D2714" s="157" t="s">
        <v>5</v>
      </c>
      <c r="E2714" s="157"/>
      <c r="F2714" s="101"/>
      <c r="G2714" s="159"/>
      <c r="H2714" s="161" t="s">
        <v>20845</v>
      </c>
      <c r="I2714" s="161"/>
    </row>
    <row r="2715" ht="15.0" customHeight="1">
      <c r="A2715" s="101" t="s">
        <v>5073</v>
      </c>
      <c r="B2715" s="96" t="str">
        <f>VLOOKUP(A2715,company_data!$A$2:$H$2051,8,FALSE)</f>
        <v>https://deltarisk.com/</v>
      </c>
      <c r="C2715" s="157" t="s">
        <v>20846</v>
      </c>
      <c r="D2715" s="157" t="s">
        <v>5</v>
      </c>
      <c r="E2715" s="157"/>
      <c r="F2715" s="101"/>
      <c r="G2715" s="159"/>
      <c r="H2715" s="161" t="s">
        <v>20847</v>
      </c>
      <c r="I2715" s="161"/>
    </row>
    <row r="2716" ht="15.0" customHeight="1">
      <c r="A2716" s="101" t="s">
        <v>5073</v>
      </c>
      <c r="B2716" s="96" t="str">
        <f>VLOOKUP(A2716,company_data!$A$2:$H$2051,8,FALSE)</f>
        <v>https://deltarisk.com/</v>
      </c>
      <c r="C2716" s="157" t="s">
        <v>20848</v>
      </c>
      <c r="D2716" s="157" t="s">
        <v>5</v>
      </c>
      <c r="E2716" s="157"/>
      <c r="F2716" s="101"/>
      <c r="G2716" s="159"/>
      <c r="H2716" s="161" t="s">
        <v>20849</v>
      </c>
      <c r="I2716" s="161"/>
    </row>
    <row r="2717" ht="15.0" customHeight="1">
      <c r="A2717" s="101" t="s">
        <v>5073</v>
      </c>
      <c r="B2717" s="96" t="str">
        <f>VLOOKUP(A2717,company_data!$A$2:$H$2051,8,FALSE)</f>
        <v>https://deltarisk.com/</v>
      </c>
      <c r="C2717" s="157" t="s">
        <v>20850</v>
      </c>
      <c r="D2717" s="157" t="s">
        <v>5</v>
      </c>
      <c r="E2717" s="157"/>
      <c r="F2717" s="101"/>
      <c r="G2717" s="159"/>
      <c r="H2717" s="161" t="s">
        <v>20851</v>
      </c>
      <c r="I2717" s="161"/>
    </row>
    <row r="2718" ht="15.0" customHeight="1">
      <c r="A2718" s="101" t="s">
        <v>5073</v>
      </c>
      <c r="B2718" s="96" t="str">
        <f>VLOOKUP(A2718,company_data!$A$2:$H$2051,8,FALSE)</f>
        <v>https://deltarisk.com/</v>
      </c>
      <c r="C2718" s="157" t="s">
        <v>20852</v>
      </c>
      <c r="D2718" s="157" t="s">
        <v>5</v>
      </c>
      <c r="E2718" s="157"/>
      <c r="F2718" s="101"/>
      <c r="G2718" s="159"/>
      <c r="H2718" s="161" t="s">
        <v>20853</v>
      </c>
      <c r="I2718" s="161"/>
    </row>
    <row r="2719" ht="15.0" customHeight="1">
      <c r="A2719" s="101" t="s">
        <v>5073</v>
      </c>
      <c r="B2719" s="96" t="str">
        <f>VLOOKUP(A2719,company_data!$A$2:$H$2051,8,FALSE)</f>
        <v>https://deltarisk.com/</v>
      </c>
      <c r="C2719" s="157" t="s">
        <v>20854</v>
      </c>
      <c r="D2719" s="158" t="s">
        <v>7</v>
      </c>
      <c r="E2719" s="157"/>
      <c r="F2719" s="101"/>
      <c r="G2719" s="159"/>
      <c r="H2719" s="161" t="s">
        <v>20855</v>
      </c>
      <c r="I2719" s="161"/>
    </row>
    <row r="2720" ht="15.0" customHeight="1">
      <c r="A2720" s="101" t="s">
        <v>5091</v>
      </c>
      <c r="B2720" s="96" t="str">
        <f>VLOOKUP(A2720,company_data!$A$2:$H$2051,8,FALSE)</f>
        <v>https://www.denimgroup.com/</v>
      </c>
      <c r="C2720" s="158" t="s">
        <v>20856</v>
      </c>
      <c r="D2720" s="158" t="s">
        <v>5</v>
      </c>
      <c r="E2720" s="158" t="s">
        <v>15862</v>
      </c>
      <c r="F2720" s="158"/>
      <c r="G2720" s="159"/>
      <c r="H2720" s="161"/>
      <c r="I2720" s="161"/>
    </row>
    <row r="2721" ht="15.0" customHeight="1">
      <c r="A2721" s="101" t="s">
        <v>5091</v>
      </c>
      <c r="B2721" s="96" t="str">
        <f>VLOOKUP(A2721,company_data!$A$2:$H$2051,8,FALSE)</f>
        <v>https://www.denimgroup.com/</v>
      </c>
      <c r="C2721" s="158" t="s">
        <v>20857</v>
      </c>
      <c r="D2721" s="158" t="s">
        <v>5</v>
      </c>
      <c r="E2721" s="158" t="s">
        <v>15862</v>
      </c>
      <c r="F2721" s="158" t="s">
        <v>15892</v>
      </c>
      <c r="G2721" s="159"/>
      <c r="H2721" s="161"/>
      <c r="I2721" s="161"/>
    </row>
    <row r="2722" ht="15.0" customHeight="1">
      <c r="A2722" s="101" t="s">
        <v>5091</v>
      </c>
      <c r="B2722" s="96" t="str">
        <f>VLOOKUP(A2722,company_data!$A$2:$H$2051,8,FALSE)</f>
        <v>https://www.denimgroup.com/</v>
      </c>
      <c r="C2722" s="158" t="s">
        <v>20858</v>
      </c>
      <c r="D2722" s="158" t="s">
        <v>5</v>
      </c>
      <c r="E2722" s="158" t="s">
        <v>15862</v>
      </c>
      <c r="F2722" s="158" t="s">
        <v>17918</v>
      </c>
      <c r="G2722" s="159"/>
      <c r="H2722" s="161"/>
      <c r="I2722" s="161"/>
    </row>
    <row r="2723" ht="15.0" customHeight="1">
      <c r="A2723" s="101" t="s">
        <v>5091</v>
      </c>
      <c r="B2723" s="96" t="str">
        <f>VLOOKUP(A2723,company_data!$A$2:$H$2051,8,FALSE)</f>
        <v>https://www.denimgroup.com/</v>
      </c>
      <c r="C2723" s="158" t="s">
        <v>20859</v>
      </c>
      <c r="D2723" s="158" t="s">
        <v>7</v>
      </c>
      <c r="E2723" s="158" t="s">
        <v>20860</v>
      </c>
      <c r="F2723" s="177" t="s">
        <v>16196</v>
      </c>
      <c r="G2723" s="159"/>
      <c r="H2723" s="161" t="s">
        <v>20861</v>
      </c>
      <c r="I2723" s="161"/>
    </row>
    <row r="2724" ht="15.0" customHeight="1">
      <c r="A2724" s="101" t="s">
        <v>5091</v>
      </c>
      <c r="B2724" s="96" t="str">
        <f>VLOOKUP(A2724,company_data!$A$2:$H$2051,8,FALSE)</f>
        <v>https://www.denimgroup.com/</v>
      </c>
      <c r="C2724" s="158" t="s">
        <v>20862</v>
      </c>
      <c r="D2724" s="158" t="s">
        <v>8</v>
      </c>
      <c r="E2724" s="158" t="s">
        <v>19530</v>
      </c>
      <c r="F2724" s="158"/>
      <c r="G2724" s="159"/>
      <c r="H2724" s="161" t="s">
        <v>20863</v>
      </c>
      <c r="I2724" s="161"/>
    </row>
    <row r="2725" ht="15.0" customHeight="1">
      <c r="A2725" s="101" t="s">
        <v>5098</v>
      </c>
      <c r="B2725" s="96" t="str">
        <f>VLOOKUP(A2725,company_data!$A$2:$H$2051,8,FALSE)</f>
        <v>https://www.denvercybersecurity.com/</v>
      </c>
      <c r="C2725" s="157" t="s">
        <v>20864</v>
      </c>
      <c r="D2725" s="158" t="s">
        <v>5</v>
      </c>
      <c r="E2725" s="158" t="s">
        <v>15831</v>
      </c>
      <c r="F2725" s="101"/>
      <c r="G2725" s="159"/>
      <c r="H2725" s="161" t="s">
        <v>20865</v>
      </c>
      <c r="I2725" s="161"/>
    </row>
    <row r="2726" ht="15.0" customHeight="1">
      <c r="A2726" s="101" t="s">
        <v>5098</v>
      </c>
      <c r="B2726" s="96" t="str">
        <f>VLOOKUP(A2726,company_data!$A$2:$H$2051,8,FALSE)</f>
        <v>https://www.denvercybersecurity.com/</v>
      </c>
      <c r="C2726" s="157" t="s">
        <v>20866</v>
      </c>
      <c r="D2726" s="157" t="s">
        <v>5</v>
      </c>
      <c r="E2726" s="157"/>
      <c r="F2726" s="101"/>
      <c r="G2726" s="159"/>
      <c r="H2726" s="161" t="s">
        <v>20867</v>
      </c>
      <c r="I2726" s="161"/>
    </row>
    <row r="2727" ht="15.0" customHeight="1">
      <c r="A2727" s="101" t="s">
        <v>5098</v>
      </c>
      <c r="B2727" s="96" t="str">
        <f>VLOOKUP(A2727,company_data!$A$2:$H$2051,8,FALSE)</f>
        <v>https://www.denvercybersecurity.com/</v>
      </c>
      <c r="C2727" s="157" t="s">
        <v>20868</v>
      </c>
      <c r="D2727" s="157" t="s">
        <v>5</v>
      </c>
      <c r="E2727" s="157"/>
      <c r="F2727" s="101"/>
      <c r="G2727" s="159"/>
      <c r="H2727" s="161" t="s">
        <v>20869</v>
      </c>
      <c r="I2727" s="161"/>
    </row>
    <row r="2728" ht="15.0" customHeight="1">
      <c r="A2728" s="101" t="s">
        <v>5098</v>
      </c>
      <c r="B2728" s="96" t="str">
        <f>VLOOKUP(A2728,company_data!$A$2:$H$2051,8,FALSE)</f>
        <v>https://www.denvercybersecurity.com/</v>
      </c>
      <c r="C2728" s="157" t="s">
        <v>20870</v>
      </c>
      <c r="D2728" s="157" t="s">
        <v>5</v>
      </c>
      <c r="E2728" s="157"/>
      <c r="F2728" s="101"/>
      <c r="G2728" s="159"/>
      <c r="H2728" s="161" t="s">
        <v>20871</v>
      </c>
      <c r="I2728" s="161"/>
    </row>
    <row r="2729" ht="15.0" customHeight="1">
      <c r="A2729" s="101" t="s">
        <v>5102</v>
      </c>
      <c r="B2729" s="96" t="str">
        <f>VLOOKUP(A2729,company_data!$A$2:$H$2051,8,FALSE)</f>
        <v>https://depthsecurity.com/</v>
      </c>
      <c r="C2729" s="157" t="s">
        <v>20872</v>
      </c>
      <c r="D2729" s="157" t="s">
        <v>5</v>
      </c>
      <c r="E2729" s="158" t="s">
        <v>15871</v>
      </c>
      <c r="F2729" s="158" t="s">
        <v>16919</v>
      </c>
      <c r="G2729" s="159"/>
      <c r="H2729" s="161" t="s">
        <v>20873</v>
      </c>
      <c r="I2729" s="161"/>
    </row>
    <row r="2730" ht="15.0" customHeight="1">
      <c r="A2730" s="101" t="s">
        <v>5102</v>
      </c>
      <c r="B2730" s="96" t="str">
        <f>VLOOKUP(A2730,company_data!$A$2:$H$2051,8,FALSE)</f>
        <v>https://depthsecurity.com/</v>
      </c>
      <c r="C2730" s="157" t="s">
        <v>20874</v>
      </c>
      <c r="D2730" s="157" t="s">
        <v>5</v>
      </c>
      <c r="E2730" s="158" t="s">
        <v>15871</v>
      </c>
      <c r="F2730" s="157"/>
      <c r="G2730" s="159"/>
      <c r="H2730" s="161" t="s">
        <v>20875</v>
      </c>
      <c r="I2730" s="161"/>
    </row>
    <row r="2731" ht="15.0" customHeight="1">
      <c r="A2731" s="101" t="s">
        <v>5102</v>
      </c>
      <c r="B2731" s="96" t="str">
        <f>VLOOKUP(A2731,company_data!$A$2:$H$2051,8,FALSE)</f>
        <v>https://depthsecurity.com/</v>
      </c>
      <c r="C2731" s="157" t="s">
        <v>18152</v>
      </c>
      <c r="D2731" s="157" t="s">
        <v>5</v>
      </c>
      <c r="E2731" s="158" t="s">
        <v>15871</v>
      </c>
      <c r="F2731" s="158" t="s">
        <v>20876</v>
      </c>
      <c r="G2731" s="159"/>
      <c r="H2731" s="161" t="s">
        <v>20877</v>
      </c>
      <c r="I2731" s="161"/>
    </row>
    <row r="2732" ht="15.0" customHeight="1">
      <c r="A2732" s="101" t="s">
        <v>5102</v>
      </c>
      <c r="B2732" s="96" t="str">
        <f>VLOOKUP(A2732,company_data!$A$2:$H$2051,8,FALSE)</f>
        <v>https://depthsecurity.com/</v>
      </c>
      <c r="C2732" s="157" t="s">
        <v>20878</v>
      </c>
      <c r="D2732" s="157" t="s">
        <v>5</v>
      </c>
      <c r="E2732" s="158" t="s">
        <v>15871</v>
      </c>
      <c r="F2732" s="158" t="s">
        <v>15892</v>
      </c>
      <c r="G2732" s="159"/>
      <c r="H2732" s="161" t="s">
        <v>20879</v>
      </c>
      <c r="I2732" s="161"/>
    </row>
    <row r="2733" ht="15.0" customHeight="1">
      <c r="A2733" s="101" t="s">
        <v>5102</v>
      </c>
      <c r="B2733" s="96" t="str">
        <f>VLOOKUP(A2733,company_data!$A$2:$H$2051,8,FALSE)</f>
        <v>https://depthsecurity.com/</v>
      </c>
      <c r="C2733" s="157" t="s">
        <v>20880</v>
      </c>
      <c r="D2733" s="157" t="s">
        <v>5</v>
      </c>
      <c r="E2733" s="158" t="s">
        <v>15871</v>
      </c>
      <c r="F2733" s="158" t="s">
        <v>17179</v>
      </c>
      <c r="G2733" s="159"/>
      <c r="H2733" s="161" t="s">
        <v>20881</v>
      </c>
      <c r="I2733" s="161"/>
    </row>
    <row r="2734" ht="15.0" customHeight="1">
      <c r="A2734" s="101" t="s">
        <v>5102</v>
      </c>
      <c r="B2734" s="96" t="str">
        <f>VLOOKUP(A2734,company_data!$A$2:$H$2051,8,FALSE)</f>
        <v>https://depthsecurity.com/</v>
      </c>
      <c r="C2734" s="157" t="s">
        <v>20882</v>
      </c>
      <c r="D2734" s="157" t="s">
        <v>5</v>
      </c>
      <c r="E2734" s="158" t="s">
        <v>15871</v>
      </c>
      <c r="F2734" s="158" t="s">
        <v>18</v>
      </c>
      <c r="G2734" s="159"/>
      <c r="H2734" s="161" t="s">
        <v>20883</v>
      </c>
      <c r="I2734" s="161"/>
    </row>
    <row r="2735" ht="15.0" customHeight="1">
      <c r="A2735" s="101" t="s">
        <v>5102</v>
      </c>
      <c r="B2735" s="96" t="str">
        <f>VLOOKUP(A2735,company_data!$A$2:$H$2051,8,FALSE)</f>
        <v>https://depthsecurity.com/</v>
      </c>
      <c r="C2735" s="157" t="s">
        <v>20884</v>
      </c>
      <c r="D2735" s="157" t="s">
        <v>5</v>
      </c>
      <c r="E2735" s="158" t="s">
        <v>15871</v>
      </c>
      <c r="F2735" s="158" t="s">
        <v>16275</v>
      </c>
      <c r="G2735" s="159"/>
      <c r="H2735" s="161" t="s">
        <v>20885</v>
      </c>
      <c r="I2735" s="161"/>
    </row>
    <row r="2736" ht="15.0" customHeight="1">
      <c r="A2736" s="101" t="s">
        <v>5102</v>
      </c>
      <c r="B2736" s="96" t="str">
        <f>VLOOKUP(A2736,company_data!$A$2:$H$2051,8,FALSE)</f>
        <v>https://depthsecurity.com/</v>
      </c>
      <c r="C2736" s="157" t="s">
        <v>15857</v>
      </c>
      <c r="D2736" s="157" t="s">
        <v>5</v>
      </c>
      <c r="E2736" s="158" t="s">
        <v>15871</v>
      </c>
      <c r="F2736" s="158" t="s">
        <v>15857</v>
      </c>
      <c r="G2736" s="159"/>
      <c r="H2736" s="161" t="s">
        <v>20886</v>
      </c>
      <c r="I2736" s="161"/>
    </row>
    <row r="2737" ht="15.0" customHeight="1">
      <c r="A2737" s="101" t="s">
        <v>5108</v>
      </c>
      <c r="B2737" s="96" t="str">
        <f>VLOOKUP(A2737,company_data!$A$2:$H$2051,8,FALSE)</f>
        <v>https://detectify.com/</v>
      </c>
      <c r="C2737" s="157" t="s">
        <v>20887</v>
      </c>
      <c r="D2737" s="158" t="s">
        <v>8</v>
      </c>
      <c r="E2737" s="97" t="s">
        <v>16203</v>
      </c>
      <c r="F2737" s="97"/>
      <c r="G2737" s="159"/>
      <c r="H2737" s="161" t="s">
        <v>20888</v>
      </c>
      <c r="I2737" s="161"/>
    </row>
    <row r="2738" ht="15.0" customHeight="1">
      <c r="A2738" s="101" t="s">
        <v>5108</v>
      </c>
      <c r="B2738" s="96" t="str">
        <f>VLOOKUP(A2738,company_data!$A$2:$H$2051,8,FALSE)</f>
        <v>https://detectify.com/</v>
      </c>
      <c r="C2738" s="157" t="s">
        <v>20889</v>
      </c>
      <c r="D2738" s="158" t="s">
        <v>8</v>
      </c>
      <c r="E2738" s="97" t="s">
        <v>16203</v>
      </c>
      <c r="F2738" s="97"/>
      <c r="G2738" s="159"/>
      <c r="H2738" s="161" t="s">
        <v>20890</v>
      </c>
      <c r="I2738" s="161"/>
    </row>
    <row r="2739" ht="15.0" customHeight="1">
      <c r="A2739" s="101" t="s">
        <v>5117</v>
      </c>
      <c r="B2739" s="96" t="str">
        <f>VLOOKUP(A2739,company_data!$A$2:$H$2051,8,FALSE)</f>
        <v>https://dtrsec.com/</v>
      </c>
      <c r="C2739" s="158" t="s">
        <v>15871</v>
      </c>
      <c r="D2739" s="158" t="s">
        <v>5</v>
      </c>
      <c r="E2739" s="158" t="s">
        <v>15871</v>
      </c>
      <c r="F2739" s="101"/>
      <c r="G2739" s="159"/>
      <c r="H2739" s="161"/>
      <c r="I2739" s="161"/>
    </row>
    <row r="2740" ht="15.0" customHeight="1">
      <c r="A2740" s="101" t="s">
        <v>5117</v>
      </c>
      <c r="B2740" s="96" t="str">
        <f>VLOOKUP(A2740,company_data!$A$2:$H$2051,8,FALSE)</f>
        <v>https://dtrsec.com/</v>
      </c>
      <c r="C2740" s="157" t="s">
        <v>20891</v>
      </c>
      <c r="D2740" s="158" t="s">
        <v>30</v>
      </c>
      <c r="E2740" s="157"/>
      <c r="F2740" s="101"/>
      <c r="G2740" s="159"/>
      <c r="H2740" s="161" t="s">
        <v>20892</v>
      </c>
      <c r="I2740" s="161"/>
    </row>
    <row r="2741" ht="15.0" customHeight="1">
      <c r="A2741" s="101" t="s">
        <v>5117</v>
      </c>
      <c r="B2741" s="96" t="str">
        <f>VLOOKUP(A2741,company_data!$A$2:$H$2051,8,FALSE)</f>
        <v>https://dtrsec.com/</v>
      </c>
      <c r="C2741" s="157" t="s">
        <v>20893</v>
      </c>
      <c r="D2741" s="158" t="s">
        <v>30</v>
      </c>
      <c r="E2741" s="157"/>
      <c r="F2741" s="101"/>
      <c r="G2741" s="159"/>
      <c r="H2741" s="161" t="s">
        <v>20894</v>
      </c>
      <c r="I2741" s="161"/>
    </row>
    <row r="2742" ht="15.0" customHeight="1">
      <c r="A2742" s="101" t="s">
        <v>5117</v>
      </c>
      <c r="B2742" s="96" t="str">
        <f>VLOOKUP(A2742,company_data!$A$2:$H$2051,8,FALSE)</f>
        <v>https://dtrsec.com/</v>
      </c>
      <c r="C2742" s="157" t="s">
        <v>20895</v>
      </c>
      <c r="D2742" s="158" t="s">
        <v>30</v>
      </c>
      <c r="E2742" s="157"/>
      <c r="F2742" s="101"/>
      <c r="G2742" s="159"/>
      <c r="H2742" s="161" t="s">
        <v>20896</v>
      </c>
      <c r="I2742" s="161"/>
    </row>
    <row r="2743" ht="15.0" customHeight="1">
      <c r="A2743" s="101" t="s">
        <v>5117</v>
      </c>
      <c r="B2743" s="96" t="str">
        <f>VLOOKUP(A2743,company_data!$A$2:$H$2051,8,FALSE)</f>
        <v>https://dtrsec.com/</v>
      </c>
      <c r="C2743" s="158" t="s">
        <v>20897</v>
      </c>
      <c r="D2743" s="158" t="s">
        <v>11</v>
      </c>
      <c r="E2743" s="157"/>
      <c r="F2743" s="101"/>
      <c r="G2743" s="159"/>
      <c r="H2743" s="161"/>
      <c r="I2743" s="161"/>
    </row>
    <row r="2744" ht="15.0" customHeight="1">
      <c r="A2744" s="101" t="s">
        <v>5134</v>
      </c>
      <c r="B2744" s="96" t="str">
        <f>VLOOKUP(A2744,company_data!$A$2:$H$2051,8,FALSE)</f>
        <v>https://devcondetect.com/</v>
      </c>
      <c r="C2744" s="157" t="s">
        <v>20898</v>
      </c>
      <c r="D2744" s="158" t="s">
        <v>8</v>
      </c>
      <c r="E2744" s="158" t="s">
        <v>15947</v>
      </c>
      <c r="F2744" s="101"/>
      <c r="G2744" s="159"/>
      <c r="H2744" s="161" t="s">
        <v>20899</v>
      </c>
      <c r="I2744" s="161"/>
    </row>
    <row r="2745" ht="15.0" customHeight="1">
      <c r="A2745" s="101" t="s">
        <v>5134</v>
      </c>
      <c r="B2745" s="96" t="str">
        <f>VLOOKUP(A2745,company_data!$A$2:$H$2051,8,FALSE)</f>
        <v>https://devcondetect.com/</v>
      </c>
      <c r="C2745" s="157" t="s">
        <v>20900</v>
      </c>
      <c r="D2745" s="158" t="s">
        <v>8</v>
      </c>
      <c r="E2745" s="158" t="s">
        <v>15947</v>
      </c>
      <c r="F2745" s="101"/>
      <c r="G2745" s="159"/>
      <c r="H2745" s="161" t="s">
        <v>20901</v>
      </c>
      <c r="I2745" s="161"/>
    </row>
    <row r="2746" ht="15.0" customHeight="1">
      <c r="A2746" s="101" t="s">
        <v>5134</v>
      </c>
      <c r="B2746" s="96" t="str">
        <f>VLOOKUP(A2746,company_data!$A$2:$H$2051,8,FALSE)</f>
        <v>https://devcondetect.com/</v>
      </c>
      <c r="C2746" s="157" t="s">
        <v>20902</v>
      </c>
      <c r="D2746" s="158" t="s">
        <v>8</v>
      </c>
      <c r="E2746" s="158" t="s">
        <v>15947</v>
      </c>
      <c r="F2746" s="101"/>
      <c r="G2746" s="159"/>
      <c r="H2746" s="161" t="s">
        <v>20903</v>
      </c>
      <c r="I2746" s="161"/>
    </row>
    <row r="2747" ht="15.0" customHeight="1">
      <c r="A2747" s="101" t="s">
        <v>5134</v>
      </c>
      <c r="B2747" s="96" t="str">
        <f>VLOOKUP(A2747,company_data!$A$2:$H$2051,8,FALSE)</f>
        <v>https://devcondetect.com/</v>
      </c>
      <c r="C2747" s="157" t="s">
        <v>20904</v>
      </c>
      <c r="D2747" s="158" t="s">
        <v>8</v>
      </c>
      <c r="E2747" s="158" t="s">
        <v>15947</v>
      </c>
      <c r="F2747" s="101"/>
      <c r="G2747" s="159"/>
      <c r="H2747" s="161" t="s">
        <v>20905</v>
      </c>
      <c r="I2747" s="161"/>
    </row>
    <row r="2748" ht="15.0" customHeight="1">
      <c r="A2748" s="101" t="s">
        <v>5134</v>
      </c>
      <c r="B2748" s="96" t="str">
        <f>VLOOKUP(A2748,company_data!$A$2:$H$2051,8,FALSE)</f>
        <v>https://devcondetect.com/</v>
      </c>
      <c r="C2748" s="157" t="s">
        <v>20906</v>
      </c>
      <c r="D2748" s="158" t="s">
        <v>8</v>
      </c>
      <c r="E2748" s="158" t="s">
        <v>15947</v>
      </c>
      <c r="F2748" s="101"/>
      <c r="G2748" s="159"/>
      <c r="H2748" s="161" t="s">
        <v>20907</v>
      </c>
      <c r="I2748" s="161"/>
    </row>
    <row r="2749" ht="15.0" customHeight="1">
      <c r="A2749" s="101" t="s">
        <v>5142</v>
      </c>
      <c r="B2749" s="96" t="str">
        <f>VLOOKUP(A2749,company_data!$A$2:$H$2051,8,FALSE)</f>
        <v>https://www.deviceauthority.com/</v>
      </c>
      <c r="C2749" s="157" t="s">
        <v>19035</v>
      </c>
      <c r="D2749" s="158" t="s">
        <v>13</v>
      </c>
      <c r="E2749" s="158" t="s">
        <v>16678</v>
      </c>
      <c r="F2749" s="101"/>
      <c r="G2749" s="159"/>
      <c r="H2749" s="161" t="s">
        <v>20908</v>
      </c>
      <c r="I2749" s="161"/>
    </row>
    <row r="2750" ht="15.0" customHeight="1">
      <c r="A2750" s="101" t="s">
        <v>5142</v>
      </c>
      <c r="B2750" s="96" t="str">
        <f>VLOOKUP(A2750,company_data!$A$2:$H$2051,8,FALSE)</f>
        <v>https://www.deviceauthority.com/</v>
      </c>
      <c r="C2750" s="157" t="s">
        <v>20909</v>
      </c>
      <c r="D2750" s="158" t="s">
        <v>25</v>
      </c>
      <c r="E2750" s="158" t="s">
        <v>17517</v>
      </c>
      <c r="F2750" s="101"/>
      <c r="G2750" s="159"/>
      <c r="H2750" s="161" t="s">
        <v>20910</v>
      </c>
      <c r="I2750" s="161"/>
    </row>
    <row r="2751" ht="15.0" customHeight="1">
      <c r="A2751" s="101" t="s">
        <v>5142</v>
      </c>
      <c r="B2751" s="96" t="str">
        <f>VLOOKUP(A2751,company_data!$A$2:$H$2051,8,FALSE)</f>
        <v>https://www.deviceauthority.com/</v>
      </c>
      <c r="C2751" s="157" t="s">
        <v>20911</v>
      </c>
      <c r="D2751" s="158" t="s">
        <v>13</v>
      </c>
      <c r="E2751" s="157"/>
      <c r="F2751" s="101"/>
      <c r="G2751" s="159"/>
      <c r="H2751" s="161" t="s">
        <v>20912</v>
      </c>
      <c r="I2751" s="161"/>
    </row>
    <row r="2752" ht="15.0" customHeight="1">
      <c r="A2752" s="101" t="s">
        <v>5142</v>
      </c>
      <c r="B2752" s="96" t="str">
        <f>VLOOKUP(A2752,company_data!$A$2:$H$2051,8,FALSE)</f>
        <v>https://www.deviceauthority.com/</v>
      </c>
      <c r="C2752" s="157" t="s">
        <v>20913</v>
      </c>
      <c r="D2752" s="158" t="s">
        <v>13</v>
      </c>
      <c r="E2752" s="157"/>
      <c r="F2752" s="101"/>
      <c r="G2752" s="159"/>
      <c r="H2752" s="161" t="s">
        <v>20914</v>
      </c>
      <c r="I2752" s="161"/>
    </row>
    <row r="2753" ht="15.0" customHeight="1">
      <c r="A2753" s="101" t="s">
        <v>5142</v>
      </c>
      <c r="B2753" s="96" t="str">
        <f>VLOOKUP(A2753,company_data!$A$2:$H$2051,8,FALSE)</f>
        <v>https://www.deviceauthority.com/</v>
      </c>
      <c r="C2753" s="157" t="s">
        <v>20915</v>
      </c>
      <c r="D2753" s="158" t="s">
        <v>31</v>
      </c>
      <c r="E2753" s="157"/>
      <c r="F2753" s="101"/>
      <c r="G2753" s="159"/>
      <c r="H2753" s="161" t="s">
        <v>20916</v>
      </c>
      <c r="I2753" s="161"/>
    </row>
    <row r="2754" ht="15.0" customHeight="1">
      <c r="A2754" s="101" t="s">
        <v>5142</v>
      </c>
      <c r="B2754" s="96" t="str">
        <f>VLOOKUP(A2754,company_data!$A$2:$H$2051,8,FALSE)</f>
        <v>https://www.deviceauthority.com/</v>
      </c>
      <c r="C2754" s="157" t="s">
        <v>17179</v>
      </c>
      <c r="D2754" s="158" t="s">
        <v>31</v>
      </c>
      <c r="E2754" s="157"/>
      <c r="F2754" s="101"/>
      <c r="G2754" s="159"/>
      <c r="H2754" s="161" t="s">
        <v>20917</v>
      </c>
      <c r="I2754" s="161"/>
    </row>
    <row r="2755" ht="15.0" customHeight="1">
      <c r="A2755" s="101" t="s">
        <v>5151</v>
      </c>
      <c r="B2755" s="96" t="str">
        <f>VLOOKUP(A2755,company_data!$A$2:$H$2051,8,FALSE)</f>
        <v>https://www.devicelock.com/</v>
      </c>
      <c r="C2755" s="158" t="s">
        <v>20918</v>
      </c>
      <c r="D2755" s="158" t="s">
        <v>9</v>
      </c>
      <c r="E2755" s="158" t="s">
        <v>18373</v>
      </c>
      <c r="F2755" s="101"/>
      <c r="G2755" s="159"/>
      <c r="H2755" s="161" t="s">
        <v>20919</v>
      </c>
      <c r="I2755" s="161"/>
    </row>
    <row r="2756" ht="15.0" customHeight="1">
      <c r="A2756" s="101" t="s">
        <v>5157</v>
      </c>
      <c r="B2756" s="96" t="str">
        <f>VLOOKUP(A2756,company_data!$A$2:$H$2051,8,FALSE)</f>
        <v>https://www.devo.com/</v>
      </c>
      <c r="C2756" s="157" t="s">
        <v>20920</v>
      </c>
      <c r="D2756" s="158" t="s">
        <v>18</v>
      </c>
      <c r="E2756" s="157"/>
      <c r="F2756" s="101"/>
      <c r="G2756" s="159"/>
      <c r="H2756" s="161" t="s">
        <v>20921</v>
      </c>
      <c r="I2756" s="161"/>
    </row>
    <row r="2757" ht="15.0" customHeight="1">
      <c r="A2757" s="101" t="s">
        <v>5157</v>
      </c>
      <c r="B2757" s="96" t="str">
        <f>VLOOKUP(A2757,company_data!$A$2:$H$2051,8,FALSE)</f>
        <v>https://www.devo.com/</v>
      </c>
      <c r="C2757" s="157" t="s">
        <v>20922</v>
      </c>
      <c r="D2757" s="158" t="s">
        <v>18</v>
      </c>
      <c r="E2757" s="157"/>
      <c r="F2757" s="157"/>
      <c r="G2757" s="159"/>
      <c r="H2757" s="161" t="s">
        <v>20923</v>
      </c>
      <c r="I2757" s="161"/>
    </row>
    <row r="2758" ht="15.0" customHeight="1">
      <c r="A2758" s="101" t="s">
        <v>5157</v>
      </c>
      <c r="B2758" s="96" t="str">
        <f>VLOOKUP(A2758,company_data!$A$2:$H$2051,8,FALSE)</f>
        <v>https://www.devo.com/</v>
      </c>
      <c r="C2758" s="157" t="s">
        <v>20924</v>
      </c>
      <c r="D2758" s="158" t="s">
        <v>18</v>
      </c>
      <c r="E2758" s="157"/>
      <c r="F2758" s="101"/>
      <c r="G2758" s="159"/>
      <c r="H2758" s="161" t="s">
        <v>20925</v>
      </c>
      <c r="I2758" s="161"/>
    </row>
    <row r="2759" ht="15.0" customHeight="1">
      <c r="A2759" s="97" t="s">
        <v>46</v>
      </c>
      <c r="B2759" s="105" t="s">
        <v>20926</v>
      </c>
      <c r="C2759" s="158" t="s">
        <v>15660</v>
      </c>
      <c r="D2759" s="158" t="s">
        <v>6</v>
      </c>
      <c r="E2759" s="158"/>
      <c r="F2759" s="101"/>
      <c r="G2759" s="170"/>
      <c r="H2759" s="161"/>
      <c r="I2759" s="161"/>
    </row>
    <row r="2760" ht="15.0" customHeight="1">
      <c r="A2760" s="101" t="s">
        <v>5176</v>
      </c>
      <c r="B2760" s="96" t="str">
        <f>VLOOKUP(A2760,company_data!$A$2:$H$2051,8,FALSE)</f>
        <v>https://dh2i.com/</v>
      </c>
      <c r="C2760" s="157" t="s">
        <v>20927</v>
      </c>
      <c r="D2760" s="158" t="s">
        <v>10</v>
      </c>
      <c r="E2760" s="158" t="s">
        <v>16620</v>
      </c>
      <c r="F2760" s="101"/>
      <c r="G2760" s="159"/>
      <c r="H2760" s="161" t="s">
        <v>20928</v>
      </c>
      <c r="I2760" s="161"/>
    </row>
    <row r="2761" ht="15.0" customHeight="1">
      <c r="A2761" s="101" t="s">
        <v>5183</v>
      </c>
      <c r="B2761" s="96" t="str">
        <f>VLOOKUP(A2761,company_data!$A$2:$H$2051,8,FALSE)</f>
        <v>https://www.digicert.com/</v>
      </c>
      <c r="C2761" s="158" t="s">
        <v>20929</v>
      </c>
      <c r="D2761" s="158" t="s">
        <v>13</v>
      </c>
      <c r="E2761" s="158" t="s">
        <v>16969</v>
      </c>
      <c r="F2761" s="101"/>
      <c r="G2761" s="159"/>
      <c r="H2761" s="161"/>
      <c r="I2761" s="161"/>
    </row>
    <row r="2762" ht="15.0" customHeight="1">
      <c r="A2762" s="101" t="s">
        <v>5183</v>
      </c>
      <c r="B2762" s="96" t="str">
        <f>VLOOKUP(A2762,company_data!$A$2:$H$2051,8,FALSE)</f>
        <v>https://www.digicert.com/</v>
      </c>
      <c r="C2762" s="158" t="s">
        <v>15871</v>
      </c>
      <c r="D2762" s="158" t="s">
        <v>5</v>
      </c>
      <c r="E2762" s="158" t="s">
        <v>15871</v>
      </c>
      <c r="F2762" s="101"/>
      <c r="G2762" s="159"/>
      <c r="H2762" s="161"/>
      <c r="I2762" s="161"/>
    </row>
    <row r="2763" ht="15.0" customHeight="1">
      <c r="A2763" s="101" t="s">
        <v>5183</v>
      </c>
      <c r="B2763" s="96" t="str">
        <f>VLOOKUP(A2763,company_data!$A$2:$H$2051,8,FALSE)</f>
        <v>https://www.digicert.com/</v>
      </c>
      <c r="C2763" s="157" t="s">
        <v>20930</v>
      </c>
      <c r="D2763" s="158" t="s">
        <v>13</v>
      </c>
      <c r="E2763" s="158" t="s">
        <v>19348</v>
      </c>
      <c r="F2763" s="101"/>
      <c r="G2763" s="159"/>
      <c r="H2763" s="161" t="s">
        <v>20931</v>
      </c>
      <c r="I2763" s="161"/>
    </row>
    <row r="2764" ht="15.0" customHeight="1">
      <c r="A2764" s="101" t="s">
        <v>5183</v>
      </c>
      <c r="B2764" s="96" t="str">
        <f>VLOOKUP(A2764,company_data!$A$2:$H$2051,8,FALSE)</f>
        <v>https://www.digicert.com/</v>
      </c>
      <c r="C2764" s="157" t="s">
        <v>20932</v>
      </c>
      <c r="D2764" s="158" t="s">
        <v>13</v>
      </c>
      <c r="E2764" s="158" t="s">
        <v>19348</v>
      </c>
      <c r="F2764" s="101"/>
      <c r="G2764" s="159"/>
      <c r="H2764" s="161" t="s">
        <v>20933</v>
      </c>
      <c r="I2764" s="161"/>
    </row>
    <row r="2765" ht="15.0" customHeight="1">
      <c r="A2765" s="101" t="s">
        <v>5183</v>
      </c>
      <c r="B2765" s="96" t="str">
        <f>VLOOKUP(A2765,company_data!$A$2:$H$2051,8,FALSE)</f>
        <v>https://www.digicert.com/</v>
      </c>
      <c r="C2765" s="157" t="s">
        <v>20934</v>
      </c>
      <c r="D2765" s="158" t="s">
        <v>13</v>
      </c>
      <c r="E2765" s="158" t="s">
        <v>19348</v>
      </c>
      <c r="F2765" s="101"/>
      <c r="G2765" s="159"/>
      <c r="H2765" s="161" t="s">
        <v>20935</v>
      </c>
      <c r="I2765" s="161"/>
    </row>
    <row r="2766" ht="15.0" customHeight="1">
      <c r="A2766" s="101" t="s">
        <v>5183</v>
      </c>
      <c r="B2766" s="96" t="str">
        <f>VLOOKUP(A2766,company_data!$A$2:$H$2051,8,FALSE)</f>
        <v>https://www.digicert.com/</v>
      </c>
      <c r="C2766" s="157" t="s">
        <v>20936</v>
      </c>
      <c r="D2766" s="158" t="s">
        <v>13</v>
      </c>
      <c r="E2766" s="158" t="s">
        <v>19348</v>
      </c>
      <c r="F2766" s="101"/>
      <c r="G2766" s="159"/>
      <c r="H2766" s="161" t="s">
        <v>20937</v>
      </c>
      <c r="I2766" s="161"/>
    </row>
    <row r="2767" ht="15.0" customHeight="1">
      <c r="A2767" s="101" t="s">
        <v>5183</v>
      </c>
      <c r="B2767" s="96" t="str">
        <f>VLOOKUP(A2767,company_data!$A$2:$H$2051,8,FALSE)</f>
        <v>https://www.digicert.com/</v>
      </c>
      <c r="C2767" s="157" t="s">
        <v>20938</v>
      </c>
      <c r="D2767" s="158" t="s">
        <v>13</v>
      </c>
      <c r="E2767" s="158" t="s">
        <v>19348</v>
      </c>
      <c r="F2767" s="101"/>
      <c r="G2767" s="159"/>
      <c r="H2767" s="161" t="s">
        <v>20939</v>
      </c>
      <c r="I2767" s="161"/>
    </row>
    <row r="2768" ht="15.0" customHeight="1">
      <c r="A2768" s="101" t="s">
        <v>5183</v>
      </c>
      <c r="B2768" s="96" t="str">
        <f>VLOOKUP(A2768,company_data!$A$2:$H$2051,8,FALSE)</f>
        <v>https://www.digicert.com/</v>
      </c>
      <c r="C2768" s="157" t="s">
        <v>20940</v>
      </c>
      <c r="D2768" s="158" t="s">
        <v>13</v>
      </c>
      <c r="E2768" s="158" t="s">
        <v>19348</v>
      </c>
      <c r="F2768" s="101"/>
      <c r="G2768" s="159"/>
      <c r="H2768" s="161" t="s">
        <v>20941</v>
      </c>
      <c r="I2768" s="161"/>
    </row>
    <row r="2769" ht="15.0" customHeight="1">
      <c r="A2769" s="101" t="s">
        <v>5183</v>
      </c>
      <c r="B2769" s="96" t="str">
        <f>VLOOKUP(A2769,company_data!$A$2:$H$2051,8,FALSE)</f>
        <v>https://www.digicert.com/</v>
      </c>
      <c r="C2769" s="157" t="s">
        <v>20942</v>
      </c>
      <c r="D2769" s="158" t="s">
        <v>13</v>
      </c>
      <c r="E2769" s="158" t="s">
        <v>19348</v>
      </c>
      <c r="F2769" s="101"/>
      <c r="G2769" s="159"/>
      <c r="H2769" s="161" t="s">
        <v>20943</v>
      </c>
      <c r="I2769" s="161"/>
    </row>
    <row r="2770" ht="15.0" customHeight="1">
      <c r="A2770" s="101" t="s">
        <v>5183</v>
      </c>
      <c r="B2770" s="96" t="str">
        <f>VLOOKUP(A2770,company_data!$A$2:$H$2051,8,FALSE)</f>
        <v>https://www.digicert.com/</v>
      </c>
      <c r="C2770" s="157" t="s">
        <v>20944</v>
      </c>
      <c r="D2770" s="158" t="s">
        <v>13</v>
      </c>
      <c r="E2770" s="158" t="s">
        <v>19348</v>
      </c>
      <c r="F2770" s="101"/>
      <c r="G2770" s="159"/>
      <c r="H2770" s="161" t="s">
        <v>20945</v>
      </c>
      <c r="I2770" s="161"/>
    </row>
    <row r="2771" ht="15.0" customHeight="1">
      <c r="A2771" s="101" t="s">
        <v>5183</v>
      </c>
      <c r="B2771" s="96" t="str">
        <f>VLOOKUP(A2771,company_data!$A$2:$H$2051,8,FALSE)</f>
        <v>https://www.digicert.com/</v>
      </c>
      <c r="C2771" s="157" t="s">
        <v>20946</v>
      </c>
      <c r="D2771" s="158" t="s">
        <v>13</v>
      </c>
      <c r="E2771" s="158" t="s">
        <v>19348</v>
      </c>
      <c r="F2771" s="101"/>
      <c r="G2771" s="159"/>
      <c r="H2771" s="161" t="s">
        <v>20947</v>
      </c>
      <c r="I2771" s="161"/>
    </row>
    <row r="2772" ht="15.0" customHeight="1">
      <c r="A2772" s="101" t="s">
        <v>5183</v>
      </c>
      <c r="B2772" s="96" t="str">
        <f>VLOOKUP(A2772,company_data!$A$2:$H$2051,8,FALSE)</f>
        <v>https://www.digicert.com/</v>
      </c>
      <c r="C2772" s="158" t="s">
        <v>20948</v>
      </c>
      <c r="D2772" s="158" t="s">
        <v>13</v>
      </c>
      <c r="E2772" s="158"/>
      <c r="F2772" s="101"/>
      <c r="G2772" s="159"/>
      <c r="H2772" s="161"/>
      <c r="I2772" s="161"/>
    </row>
    <row r="2773" ht="15.0" customHeight="1">
      <c r="A2773" s="101" t="s">
        <v>5183</v>
      </c>
      <c r="B2773" s="96" t="str">
        <f>VLOOKUP(A2773,company_data!$A$2:$H$2051,8,FALSE)</f>
        <v>https://www.digicert.com/</v>
      </c>
      <c r="C2773" s="158" t="s">
        <v>20949</v>
      </c>
      <c r="D2773" s="158" t="s">
        <v>13</v>
      </c>
      <c r="E2773" s="158"/>
      <c r="F2773" s="101"/>
      <c r="G2773" s="159"/>
      <c r="H2773" s="161"/>
      <c r="I2773" s="161"/>
    </row>
    <row r="2774" ht="15.0" customHeight="1">
      <c r="A2774" s="101" t="s">
        <v>5183</v>
      </c>
      <c r="B2774" s="96" t="str">
        <f>VLOOKUP(A2774,company_data!$A$2:$H$2051,8,FALSE)</f>
        <v>https://www.digicert.com/</v>
      </c>
      <c r="C2774" s="158" t="s">
        <v>20950</v>
      </c>
      <c r="D2774" s="158" t="s">
        <v>13</v>
      </c>
      <c r="E2774" s="158"/>
      <c r="F2774" s="101"/>
      <c r="G2774" s="159"/>
      <c r="H2774" s="161"/>
      <c r="I2774" s="161"/>
    </row>
    <row r="2775" ht="15.0" customHeight="1">
      <c r="A2775" s="101" t="s">
        <v>5194</v>
      </c>
      <c r="B2775" s="96" t="str">
        <f>VLOOKUP(A2775,company_data!$A$2:$H$2051,8,FALSE)</f>
        <v>https://digify.com/</v>
      </c>
      <c r="C2775" s="157" t="s">
        <v>20951</v>
      </c>
      <c r="D2775" s="158" t="s">
        <v>12</v>
      </c>
      <c r="E2775" s="157"/>
      <c r="F2775" s="101"/>
      <c r="G2775" s="159"/>
      <c r="H2775" s="161" t="s">
        <v>20952</v>
      </c>
      <c r="I2775" s="161"/>
    </row>
    <row r="2776" ht="15.0" customHeight="1">
      <c r="A2776" s="101" t="s">
        <v>5194</v>
      </c>
      <c r="B2776" s="96" t="str">
        <f>VLOOKUP(A2776,company_data!$A$2:$H$2051,8,FALSE)</f>
        <v>https://digify.com/</v>
      </c>
      <c r="C2776" s="157" t="s">
        <v>20953</v>
      </c>
      <c r="D2776" s="158" t="s">
        <v>12</v>
      </c>
      <c r="E2776" s="157"/>
      <c r="F2776" s="101"/>
      <c r="G2776" s="159"/>
      <c r="H2776" s="161" t="s">
        <v>20954</v>
      </c>
      <c r="I2776" s="161"/>
    </row>
    <row r="2777" ht="15.0" customHeight="1">
      <c r="A2777" s="101" t="s">
        <v>5194</v>
      </c>
      <c r="B2777" s="96" t="str">
        <f>VLOOKUP(A2777,company_data!$A$2:$H$2051,8,FALSE)</f>
        <v>https://digify.com/</v>
      </c>
      <c r="C2777" s="157" t="s">
        <v>20955</v>
      </c>
      <c r="D2777" s="158" t="s">
        <v>24</v>
      </c>
      <c r="E2777" s="157"/>
      <c r="F2777" s="101"/>
      <c r="G2777" s="159"/>
      <c r="H2777" s="161" t="s">
        <v>20956</v>
      </c>
      <c r="I2777" s="161"/>
    </row>
    <row r="2778" ht="15.0" customHeight="1">
      <c r="A2778" s="101" t="s">
        <v>5194</v>
      </c>
      <c r="B2778" s="96" t="str">
        <f>VLOOKUP(A2778,company_data!$A$2:$H$2051,8,FALSE)</f>
        <v>https://digify.com/</v>
      </c>
      <c r="C2778" s="157" t="s">
        <v>20957</v>
      </c>
      <c r="D2778" s="158" t="s">
        <v>24</v>
      </c>
      <c r="E2778" s="157"/>
      <c r="F2778" s="101"/>
      <c r="G2778" s="159"/>
      <c r="H2778" s="161" t="s">
        <v>20958</v>
      </c>
      <c r="I2778" s="161"/>
    </row>
    <row r="2779" ht="15.0" customHeight="1">
      <c r="A2779" s="101" t="s">
        <v>5200</v>
      </c>
      <c r="B2779" s="96" t="str">
        <f>VLOOKUP(A2779,company_data!$A$2:$H$2051,8,FALSE)</f>
        <v>https://www.digitaldefense.com/</v>
      </c>
      <c r="C2779" s="158" t="s">
        <v>20959</v>
      </c>
      <c r="D2779" s="158" t="s">
        <v>8</v>
      </c>
      <c r="E2779" s="158" t="s">
        <v>16203</v>
      </c>
      <c r="F2779" s="101"/>
      <c r="G2779" s="159"/>
      <c r="H2779" s="161"/>
      <c r="I2779" s="161"/>
    </row>
    <row r="2780" ht="15.0" customHeight="1">
      <c r="A2780" s="101" t="s">
        <v>5200</v>
      </c>
      <c r="B2780" s="96" t="str">
        <f>VLOOKUP(A2780,company_data!$A$2:$H$2051,8,FALSE)</f>
        <v>https://www.digitaldefense.com/</v>
      </c>
      <c r="C2780" s="157" t="s">
        <v>20960</v>
      </c>
      <c r="D2780" s="158" t="s">
        <v>14</v>
      </c>
      <c r="E2780" s="158" t="s">
        <v>20161</v>
      </c>
      <c r="F2780" s="101"/>
      <c r="G2780" s="159"/>
      <c r="H2780" s="161" t="s">
        <v>20961</v>
      </c>
      <c r="I2780" s="161"/>
    </row>
    <row r="2781" ht="15.0" customHeight="1">
      <c r="A2781" s="101" t="s">
        <v>5200</v>
      </c>
      <c r="B2781" s="96" t="str">
        <f>VLOOKUP(A2781,company_data!$A$2:$H$2051,8,FALSE)</f>
        <v>https://www.digitaldefense.com/</v>
      </c>
      <c r="C2781" s="158" t="s">
        <v>20962</v>
      </c>
      <c r="D2781" s="158" t="s">
        <v>5</v>
      </c>
      <c r="E2781" s="158" t="s">
        <v>15850</v>
      </c>
      <c r="F2781" s="101"/>
      <c r="G2781" s="159"/>
      <c r="H2781" s="161"/>
      <c r="I2781" s="161"/>
    </row>
    <row r="2782" ht="15.0" customHeight="1">
      <c r="A2782" s="101" t="s">
        <v>5200</v>
      </c>
      <c r="B2782" s="96" t="str">
        <f>VLOOKUP(A2782,company_data!$A$2:$H$2051,8,FALSE)</f>
        <v>https://www.digitaldefense.com/</v>
      </c>
      <c r="C2782" s="157" t="s">
        <v>20963</v>
      </c>
      <c r="D2782" s="158" t="s">
        <v>5</v>
      </c>
      <c r="E2782" s="158" t="s">
        <v>15850</v>
      </c>
      <c r="F2782" s="101"/>
      <c r="G2782" s="159"/>
      <c r="H2782" s="161" t="s">
        <v>20964</v>
      </c>
      <c r="I2782" s="161"/>
    </row>
    <row r="2783" ht="15.0" customHeight="1">
      <c r="A2783" s="101" t="s">
        <v>5200</v>
      </c>
      <c r="B2783" s="96" t="str">
        <f>VLOOKUP(A2783,company_data!$A$2:$H$2051,8,FALSE)</f>
        <v>https://www.digitaldefense.com/</v>
      </c>
      <c r="C2783" s="157" t="s">
        <v>15871</v>
      </c>
      <c r="D2783" s="157" t="s">
        <v>5</v>
      </c>
      <c r="E2783" s="157" t="s">
        <v>15871</v>
      </c>
      <c r="F2783" s="101"/>
      <c r="G2783" s="159"/>
      <c r="H2783" s="161" t="s">
        <v>20965</v>
      </c>
      <c r="I2783" s="161"/>
    </row>
    <row r="2784" ht="15.0" customHeight="1">
      <c r="A2784" s="101" t="s">
        <v>5200</v>
      </c>
      <c r="B2784" s="96" t="str">
        <f>VLOOKUP(A2784,company_data!$A$2:$H$2051,8,FALSE)</f>
        <v>https://www.digitaldefense.com/</v>
      </c>
      <c r="C2784" s="157" t="s">
        <v>20966</v>
      </c>
      <c r="D2784" s="158" t="s">
        <v>5</v>
      </c>
      <c r="E2784" s="158" t="s">
        <v>16275</v>
      </c>
      <c r="F2784" s="101"/>
      <c r="G2784" s="159"/>
      <c r="H2784" s="161" t="s">
        <v>20967</v>
      </c>
      <c r="I2784" s="161"/>
    </row>
    <row r="2785" ht="15.0" customHeight="1">
      <c r="A2785" s="101" t="s">
        <v>5200</v>
      </c>
      <c r="B2785" s="96" t="str">
        <f>VLOOKUP(A2785,company_data!$A$2:$H$2051,8,FALSE)</f>
        <v>https://www.digitaldefense.com/</v>
      </c>
      <c r="C2785" s="157" t="s">
        <v>20968</v>
      </c>
      <c r="D2785" s="158" t="s">
        <v>14</v>
      </c>
      <c r="E2785" s="157"/>
      <c r="F2785" s="101"/>
      <c r="G2785" s="159"/>
      <c r="H2785" s="161" t="s">
        <v>20969</v>
      </c>
      <c r="I2785" s="161"/>
    </row>
    <row r="2786" ht="15.0" customHeight="1">
      <c r="A2786" s="101" t="s">
        <v>5200</v>
      </c>
      <c r="B2786" s="96" t="str">
        <f>VLOOKUP(A2786,company_data!$A$2:$H$2051,8,FALSE)</f>
        <v>https://www.digitaldefense.com/</v>
      </c>
      <c r="C2786" s="157" t="s">
        <v>20970</v>
      </c>
      <c r="D2786" s="158" t="s">
        <v>62</v>
      </c>
      <c r="E2786" s="157"/>
      <c r="F2786" s="101"/>
      <c r="G2786" s="159"/>
      <c r="H2786" s="161" t="s">
        <v>20971</v>
      </c>
      <c r="I2786" s="161"/>
    </row>
    <row r="2787" ht="15.0" customHeight="1">
      <c r="A2787" s="101" t="s">
        <v>5200</v>
      </c>
      <c r="B2787" s="96" t="str">
        <f>VLOOKUP(A2787,company_data!$A$2:$H$2051,8,FALSE)</f>
        <v>https://www.digitaldefense.com/</v>
      </c>
      <c r="C2787" s="158" t="s">
        <v>20972</v>
      </c>
      <c r="D2787" s="158" t="s">
        <v>30</v>
      </c>
      <c r="E2787" s="157"/>
      <c r="F2787" s="101"/>
      <c r="G2787" s="159"/>
      <c r="H2787" s="161"/>
      <c r="I2787" s="161"/>
    </row>
    <row r="2788" ht="15.0" customHeight="1">
      <c r="A2788" s="101" t="s">
        <v>5200</v>
      </c>
      <c r="B2788" s="96" t="str">
        <f>VLOOKUP(A2788,company_data!$A$2:$H$2051,8,FALSE)</f>
        <v>https://www.digitaldefense.com/</v>
      </c>
      <c r="C2788" s="157" t="s">
        <v>20973</v>
      </c>
      <c r="D2788" s="157" t="s">
        <v>11</v>
      </c>
      <c r="E2788" s="157"/>
      <c r="F2788" s="101"/>
      <c r="G2788" s="159"/>
      <c r="H2788" s="161" t="s">
        <v>20974</v>
      </c>
      <c r="I2788" s="161"/>
    </row>
    <row r="2789" ht="15.0" customHeight="1">
      <c r="A2789" s="101" t="s">
        <v>5200</v>
      </c>
      <c r="B2789" s="96" t="str">
        <f>VLOOKUP(A2789,company_data!$A$2:$H$2051,8,FALSE)</f>
        <v>https://www.digitaldefense.com/</v>
      </c>
      <c r="C2789" s="157" t="s">
        <v>20975</v>
      </c>
      <c r="D2789" s="157" t="s">
        <v>11</v>
      </c>
      <c r="E2789" s="157"/>
      <c r="F2789" s="101"/>
      <c r="G2789" s="159"/>
      <c r="H2789" s="161" t="s">
        <v>20976</v>
      </c>
      <c r="I2789" s="161"/>
    </row>
    <row r="2790" ht="15.0" customHeight="1">
      <c r="A2790" s="101" t="s">
        <v>5200</v>
      </c>
      <c r="B2790" s="96" t="str">
        <f>VLOOKUP(A2790,company_data!$A$2:$H$2051,8,FALSE)</f>
        <v>https://www.digitaldefense.com/</v>
      </c>
      <c r="C2790" s="158" t="s">
        <v>20977</v>
      </c>
      <c r="D2790" s="158" t="s">
        <v>22</v>
      </c>
      <c r="E2790" s="157"/>
      <c r="F2790" s="101"/>
      <c r="G2790" s="159"/>
      <c r="H2790" s="161"/>
      <c r="I2790" s="161"/>
    </row>
    <row r="2791" ht="15.0" customHeight="1">
      <c r="A2791" s="101" t="s">
        <v>5210</v>
      </c>
      <c r="B2791" s="96" t="str">
        <f>VLOOKUP(A2791,company_data!$A$2:$H$2051,8,FALSE)</f>
        <v>https://digitalguardian.com/</v>
      </c>
      <c r="C2791" s="157" t="s">
        <v>17810</v>
      </c>
      <c r="D2791" s="158" t="s">
        <v>12</v>
      </c>
      <c r="E2791" s="158" t="s">
        <v>18373</v>
      </c>
      <c r="F2791" s="101"/>
      <c r="G2791" s="159"/>
      <c r="H2791" s="161" t="s">
        <v>20978</v>
      </c>
      <c r="I2791" s="161"/>
    </row>
    <row r="2792" ht="15.0" customHeight="1">
      <c r="A2792" s="101" t="s">
        <v>5210</v>
      </c>
      <c r="B2792" s="96" t="str">
        <f>VLOOKUP(A2792,company_data!$A$2:$H$2051,8,FALSE)</f>
        <v>https://digitalguardian.com/</v>
      </c>
      <c r="C2792" s="157" t="s">
        <v>16412</v>
      </c>
      <c r="D2792" s="158" t="s">
        <v>9</v>
      </c>
      <c r="E2792" s="158" t="s">
        <v>18373</v>
      </c>
      <c r="F2792" s="101"/>
      <c r="G2792" s="159"/>
      <c r="H2792" s="161" t="s">
        <v>20979</v>
      </c>
      <c r="I2792" s="161"/>
    </row>
    <row r="2793" ht="15.0" customHeight="1">
      <c r="A2793" s="101" t="s">
        <v>5210</v>
      </c>
      <c r="B2793" s="96" t="str">
        <f>VLOOKUP(A2793,company_data!$A$2:$H$2051,8,FALSE)</f>
        <v>https://digitalguardian.com/</v>
      </c>
      <c r="C2793" s="157" t="s">
        <v>20980</v>
      </c>
      <c r="D2793" s="158" t="s">
        <v>10</v>
      </c>
      <c r="E2793" s="158" t="s">
        <v>18373</v>
      </c>
      <c r="F2793" s="101"/>
      <c r="G2793" s="159"/>
      <c r="H2793" s="161" t="s">
        <v>20981</v>
      </c>
      <c r="I2793" s="161"/>
    </row>
    <row r="2794" ht="15.0" customHeight="1">
      <c r="A2794" s="101" t="s">
        <v>5210</v>
      </c>
      <c r="B2794" s="96" t="str">
        <f>VLOOKUP(A2794,company_data!$A$2:$H$2051,8,FALSE)</f>
        <v>https://digitalguardian.com/</v>
      </c>
      <c r="C2794" s="157" t="s">
        <v>20982</v>
      </c>
      <c r="D2794" s="158" t="s">
        <v>10</v>
      </c>
      <c r="E2794" s="158" t="s">
        <v>18373</v>
      </c>
      <c r="F2794" s="101"/>
      <c r="G2794" s="159"/>
      <c r="H2794" s="161" t="s">
        <v>20983</v>
      </c>
      <c r="I2794" s="161"/>
    </row>
    <row r="2795" ht="15.0" customHeight="1">
      <c r="A2795" s="101" t="s">
        <v>5210</v>
      </c>
      <c r="B2795" s="96" t="str">
        <f>VLOOKUP(A2795,company_data!$A$2:$H$2051,8,FALSE)</f>
        <v>https://digitalguardian.com/</v>
      </c>
      <c r="C2795" s="157" t="s">
        <v>20984</v>
      </c>
      <c r="D2795" s="158" t="s">
        <v>10</v>
      </c>
      <c r="E2795" s="158" t="s">
        <v>18373</v>
      </c>
      <c r="F2795" s="101"/>
      <c r="G2795" s="159"/>
      <c r="H2795" s="161" t="s">
        <v>20985</v>
      </c>
      <c r="I2795" s="161"/>
    </row>
    <row r="2796" ht="15.0" customHeight="1">
      <c r="A2796" s="101" t="s">
        <v>5210</v>
      </c>
      <c r="B2796" s="96" t="str">
        <f>VLOOKUP(A2796,company_data!$A$2:$H$2051,8,FALSE)</f>
        <v>https://digitalguardian.com/</v>
      </c>
      <c r="C2796" s="158" t="s">
        <v>20986</v>
      </c>
      <c r="D2796" s="158" t="s">
        <v>10</v>
      </c>
      <c r="E2796" s="158" t="s">
        <v>18373</v>
      </c>
      <c r="F2796" s="101"/>
      <c r="G2796" s="159"/>
      <c r="H2796" s="161" t="s">
        <v>20987</v>
      </c>
      <c r="I2796" s="161"/>
    </row>
    <row r="2797" ht="15.0" customHeight="1">
      <c r="A2797" s="101" t="s">
        <v>5210</v>
      </c>
      <c r="B2797" s="96" t="str">
        <f>VLOOKUP(A2797,company_data!$A$2:$H$2051,8,FALSE)</f>
        <v>https://digitalguardian.com/</v>
      </c>
      <c r="C2797" s="158" t="s">
        <v>20988</v>
      </c>
      <c r="D2797" s="158" t="s">
        <v>10</v>
      </c>
      <c r="E2797" s="158" t="s">
        <v>18373</v>
      </c>
      <c r="F2797" s="101"/>
      <c r="G2797" s="159"/>
      <c r="H2797" s="161" t="s">
        <v>20989</v>
      </c>
      <c r="I2797" s="161"/>
    </row>
    <row r="2798" ht="15.0" customHeight="1">
      <c r="A2798" s="101" t="s">
        <v>5210</v>
      </c>
      <c r="B2798" s="96" t="str">
        <f>VLOOKUP(A2798,company_data!$A$2:$H$2051,8,FALSE)</f>
        <v>https://digitalguardian.com/</v>
      </c>
      <c r="C2798" s="157" t="s">
        <v>20008</v>
      </c>
      <c r="D2798" s="157" t="s">
        <v>7</v>
      </c>
      <c r="E2798" s="157" t="s">
        <v>16341</v>
      </c>
      <c r="F2798" s="101"/>
      <c r="G2798" s="159"/>
      <c r="H2798" s="161" t="s">
        <v>20990</v>
      </c>
      <c r="I2798" s="161"/>
    </row>
    <row r="2799" ht="15.0" customHeight="1">
      <c r="A2799" s="101" t="s">
        <v>5210</v>
      </c>
      <c r="B2799" s="96" t="str">
        <f>VLOOKUP(A2799,company_data!$A$2:$H$2051,8,FALSE)</f>
        <v>https://digitalguardian.com/</v>
      </c>
      <c r="C2799" s="157" t="s">
        <v>18487</v>
      </c>
      <c r="D2799" s="158" t="s">
        <v>12</v>
      </c>
      <c r="E2799" s="157"/>
      <c r="F2799" s="101"/>
      <c r="G2799" s="159"/>
      <c r="H2799" s="161" t="s">
        <v>20991</v>
      </c>
      <c r="I2799" s="161"/>
    </row>
    <row r="2800" ht="15.0" customHeight="1">
      <c r="A2800" s="101" t="s">
        <v>5210</v>
      </c>
      <c r="B2800" s="96" t="str">
        <f>VLOOKUP(A2800,company_data!$A$2:$H$2051,8,FALSE)</f>
        <v>https://digitalguardian.com/</v>
      </c>
      <c r="C2800" s="157" t="s">
        <v>17618</v>
      </c>
      <c r="D2800" s="158" t="s">
        <v>12</v>
      </c>
      <c r="E2800" s="157"/>
      <c r="F2800" s="101"/>
      <c r="G2800" s="159"/>
      <c r="H2800" s="161" t="s">
        <v>20992</v>
      </c>
      <c r="I2800" s="161"/>
    </row>
    <row r="2801" ht="15.0" customHeight="1">
      <c r="A2801" s="101" t="s">
        <v>5210</v>
      </c>
      <c r="B2801" s="96" t="str">
        <f>VLOOKUP(A2801,company_data!$A$2:$H$2051,8,FALSE)</f>
        <v>https://digitalguardian.com/</v>
      </c>
      <c r="C2801" s="157" t="s">
        <v>20993</v>
      </c>
      <c r="D2801" s="158" t="s">
        <v>7</v>
      </c>
      <c r="E2801" s="157"/>
      <c r="F2801" s="101"/>
      <c r="G2801" s="159"/>
      <c r="H2801" s="161" t="s">
        <v>20994</v>
      </c>
      <c r="I2801" s="161"/>
    </row>
    <row r="2802" ht="15.0" customHeight="1">
      <c r="A2802" s="101" t="s">
        <v>5220</v>
      </c>
      <c r="B2802" s="96" t="str">
        <f>VLOOKUP(A2802,company_data!$A$2:$H$2051,8,FALSE)</f>
        <v>https://www.digitalhands.com/</v>
      </c>
      <c r="C2802" s="157" t="s">
        <v>20008</v>
      </c>
      <c r="D2802" s="157" t="s">
        <v>7</v>
      </c>
      <c r="E2802" s="157" t="s">
        <v>16341</v>
      </c>
      <c r="F2802" s="101"/>
      <c r="G2802" s="159"/>
      <c r="H2802" s="161" t="s">
        <v>20995</v>
      </c>
      <c r="I2802" s="161"/>
    </row>
    <row r="2803" ht="15.0" customHeight="1">
      <c r="A2803" s="101" t="s">
        <v>5220</v>
      </c>
      <c r="B2803" s="96" t="str">
        <f>VLOOKUP(A2803,company_data!$A$2:$H$2051,8,FALSE)</f>
        <v>https://www.digitalhands.com/</v>
      </c>
      <c r="C2803" s="157" t="s">
        <v>20996</v>
      </c>
      <c r="D2803" s="157" t="s">
        <v>7</v>
      </c>
      <c r="E2803" s="158" t="s">
        <v>9</v>
      </c>
      <c r="F2803" s="101"/>
      <c r="G2803" s="159"/>
      <c r="H2803" s="161" t="s">
        <v>20997</v>
      </c>
      <c r="I2803" s="161"/>
    </row>
    <row r="2804" ht="15.0" customHeight="1">
      <c r="A2804" s="101" t="s">
        <v>5220</v>
      </c>
      <c r="B2804" s="96" t="str">
        <f>VLOOKUP(A2804,company_data!$A$2:$H$2051,8,FALSE)</f>
        <v>https://www.digitalhands.com/</v>
      </c>
      <c r="C2804" s="157" t="s">
        <v>20998</v>
      </c>
      <c r="D2804" s="157" t="s">
        <v>7</v>
      </c>
      <c r="E2804" s="101" t="s">
        <v>20998</v>
      </c>
      <c r="G2804" s="159"/>
      <c r="H2804" s="161" t="s">
        <v>20999</v>
      </c>
      <c r="I2804" s="161"/>
    </row>
    <row r="2805" ht="15.0" customHeight="1">
      <c r="A2805" s="101" t="s">
        <v>5220</v>
      </c>
      <c r="B2805" s="96" t="str">
        <f>VLOOKUP(A2805,company_data!$A$2:$H$2051,8,FALSE)</f>
        <v>https://www.digitalhands.com/</v>
      </c>
      <c r="C2805" s="157" t="s">
        <v>21000</v>
      </c>
      <c r="D2805" s="157" t="s">
        <v>7</v>
      </c>
      <c r="E2805" s="158" t="s">
        <v>21001</v>
      </c>
      <c r="F2805" s="101"/>
      <c r="G2805" s="159"/>
      <c r="H2805" s="161" t="s">
        <v>21002</v>
      </c>
      <c r="I2805" s="161"/>
    </row>
    <row r="2806" ht="15.0" customHeight="1">
      <c r="A2806" s="101" t="s">
        <v>5220</v>
      </c>
      <c r="B2806" s="96" t="str">
        <f>VLOOKUP(A2806,company_data!$A$2:$H$2051,8,FALSE)</f>
        <v>https://www.digitalhands.com/</v>
      </c>
      <c r="C2806" s="157" t="s">
        <v>16160</v>
      </c>
      <c r="D2806" s="157" t="s">
        <v>7</v>
      </c>
      <c r="E2806" s="157"/>
      <c r="F2806" s="101"/>
      <c r="G2806" s="159"/>
      <c r="H2806" s="161" t="s">
        <v>21003</v>
      </c>
      <c r="I2806" s="161"/>
    </row>
    <row r="2807" ht="15.0" customHeight="1">
      <c r="A2807" s="101" t="s">
        <v>5220</v>
      </c>
      <c r="B2807" s="96" t="str">
        <f>VLOOKUP(A2807,company_data!$A$2:$H$2051,8,FALSE)</f>
        <v>https://www.digitalhands.com/</v>
      </c>
      <c r="C2807" s="157" t="s">
        <v>18434</v>
      </c>
      <c r="D2807" s="157" t="s">
        <v>7</v>
      </c>
      <c r="E2807" s="158" t="s">
        <v>18</v>
      </c>
      <c r="F2807" s="101"/>
      <c r="G2807" s="159"/>
      <c r="H2807" s="161" t="s">
        <v>21004</v>
      </c>
      <c r="I2807" s="161"/>
    </row>
    <row r="2808" ht="15.0" customHeight="1">
      <c r="A2808" s="101" t="s">
        <v>5220</v>
      </c>
      <c r="B2808" s="96" t="str">
        <f>VLOOKUP(A2808,company_data!$A$2:$H$2051,8,FALSE)</f>
        <v>https://www.digitalhands.com/</v>
      </c>
      <c r="C2808" s="157" t="s">
        <v>16091</v>
      </c>
      <c r="D2808" s="157" t="s">
        <v>7</v>
      </c>
      <c r="E2808" s="158" t="s">
        <v>16091</v>
      </c>
      <c r="F2808" s="101"/>
      <c r="G2808" s="159"/>
      <c r="H2808" s="161" t="s">
        <v>21005</v>
      </c>
      <c r="I2808" s="161"/>
    </row>
    <row r="2809" ht="15.0" customHeight="1">
      <c r="A2809" s="101" t="s">
        <v>5220</v>
      </c>
      <c r="B2809" s="96" t="str">
        <f>VLOOKUP(A2809,company_data!$A$2:$H$2051,8,FALSE)</f>
        <v>https://www.digitalhands.com/</v>
      </c>
      <c r="C2809" s="157" t="s">
        <v>18093</v>
      </c>
      <c r="D2809" s="157" t="s">
        <v>7</v>
      </c>
      <c r="E2809" s="158" t="s">
        <v>18094</v>
      </c>
      <c r="F2809" s="101"/>
      <c r="G2809" s="159"/>
      <c r="H2809" s="161" t="s">
        <v>21006</v>
      </c>
      <c r="I2809" s="161"/>
    </row>
    <row r="2810" ht="15.0" customHeight="1">
      <c r="A2810" s="101" t="s">
        <v>5220</v>
      </c>
      <c r="B2810" s="96" t="str">
        <f>VLOOKUP(A2810,company_data!$A$2:$H$2051,8,FALSE)</f>
        <v>https://www.digitalhands.com/</v>
      </c>
      <c r="C2810" s="157" t="s">
        <v>21007</v>
      </c>
      <c r="D2810" s="157" t="s">
        <v>7</v>
      </c>
      <c r="E2810" s="157"/>
      <c r="F2810" s="101"/>
      <c r="G2810" s="159"/>
      <c r="H2810" s="161" t="s">
        <v>21008</v>
      </c>
      <c r="I2810" s="161"/>
    </row>
    <row r="2811" ht="15.0" customHeight="1">
      <c r="A2811" s="101" t="s">
        <v>5220</v>
      </c>
      <c r="B2811" s="96" t="str">
        <f>VLOOKUP(A2811,company_data!$A$2:$H$2051,8,FALSE)</f>
        <v>https://www.digitalhands.com/</v>
      </c>
      <c r="C2811" s="157" t="s">
        <v>16560</v>
      </c>
      <c r="D2811" s="157" t="s">
        <v>7</v>
      </c>
      <c r="E2811" s="157"/>
      <c r="F2811" s="101"/>
      <c r="G2811" s="159"/>
      <c r="H2811" s="161" t="s">
        <v>21009</v>
      </c>
      <c r="I2811" s="161"/>
    </row>
    <row r="2812" ht="15.0" customHeight="1">
      <c r="A2812" s="101" t="s">
        <v>5240</v>
      </c>
      <c r="B2812" s="96" t="str">
        <f>VLOOKUP(A2812,company_data!$A$2:$H$2051,8,FALSE)</f>
        <v>https://www.digitalpocket.com/</v>
      </c>
      <c r="C2812" s="157" t="s">
        <v>21010</v>
      </c>
      <c r="D2812" s="158" t="s">
        <v>5</v>
      </c>
      <c r="E2812" s="158" t="s">
        <v>15871</v>
      </c>
      <c r="F2812" s="101"/>
      <c r="G2812" s="159"/>
      <c r="H2812" s="161" t="s">
        <v>21011</v>
      </c>
      <c r="I2812" s="161"/>
    </row>
    <row r="2813" ht="15.0" customHeight="1">
      <c r="A2813" s="101" t="s">
        <v>5240</v>
      </c>
      <c r="B2813" s="96" t="str">
        <f>VLOOKUP(A2813,company_data!$A$2:$H$2051,8,FALSE)</f>
        <v>https://www.digitalpocket.com/</v>
      </c>
      <c r="C2813" s="157" t="s">
        <v>21012</v>
      </c>
      <c r="D2813" s="158" t="s">
        <v>5</v>
      </c>
      <c r="E2813" s="158" t="s">
        <v>15871</v>
      </c>
      <c r="F2813" s="101"/>
      <c r="G2813" s="159"/>
      <c r="H2813" s="161" t="s">
        <v>21013</v>
      </c>
      <c r="I2813" s="161"/>
    </row>
    <row r="2814" ht="15.0" customHeight="1">
      <c r="A2814" s="101" t="s">
        <v>5240</v>
      </c>
      <c r="B2814" s="96" t="str">
        <f>VLOOKUP(A2814,company_data!$A$2:$H$2051,8,FALSE)</f>
        <v>https://www.digitalpocket.com/</v>
      </c>
      <c r="C2814" s="158" t="s">
        <v>21014</v>
      </c>
      <c r="D2814" s="158" t="s">
        <v>5</v>
      </c>
      <c r="E2814" s="158" t="s">
        <v>15871</v>
      </c>
      <c r="F2814" s="101"/>
      <c r="G2814" s="159"/>
      <c r="H2814" s="161"/>
      <c r="I2814" s="161"/>
    </row>
    <row r="2815" ht="15.0" customHeight="1">
      <c r="A2815" s="101" t="s">
        <v>5240</v>
      </c>
      <c r="B2815" s="96" t="str">
        <f>VLOOKUP(A2815,company_data!$A$2:$H$2051,8,FALSE)</f>
        <v>https://www.digitalpocket.com/</v>
      </c>
      <c r="C2815" s="158" t="s">
        <v>16634</v>
      </c>
      <c r="D2815" s="158" t="s">
        <v>5</v>
      </c>
      <c r="E2815" s="158" t="s">
        <v>15871</v>
      </c>
      <c r="F2815" s="101"/>
      <c r="G2815" s="159"/>
      <c r="H2815" s="161" t="s">
        <v>21015</v>
      </c>
      <c r="I2815" s="161"/>
    </row>
    <row r="2816" ht="15.0" customHeight="1">
      <c r="A2816" s="101" t="s">
        <v>5240</v>
      </c>
      <c r="B2816" s="96" t="str">
        <f>VLOOKUP(A2816,company_data!$A$2:$H$2051,8,FALSE)</f>
        <v>https://www.digitalpocket.com/</v>
      </c>
      <c r="C2816" s="158" t="s">
        <v>21016</v>
      </c>
      <c r="D2816" s="158" t="s">
        <v>5</v>
      </c>
      <c r="E2816" s="158" t="s">
        <v>15871</v>
      </c>
      <c r="F2816" s="101"/>
      <c r="G2816" s="159"/>
      <c r="H2816" s="161" t="s">
        <v>21017</v>
      </c>
      <c r="I2816" s="161"/>
    </row>
    <row r="2817" ht="15.0" customHeight="1">
      <c r="A2817" s="101" t="s">
        <v>5246</v>
      </c>
      <c r="B2817" s="96" t="str">
        <f>VLOOKUP(A2817,company_data!$A$2:$H$2051,8,FALSE)</f>
        <v>https://digitalreasoning.com/</v>
      </c>
      <c r="C2817" s="158" t="s">
        <v>21018</v>
      </c>
      <c r="D2817" s="158" t="s">
        <v>14</v>
      </c>
      <c r="E2817" s="157"/>
      <c r="F2817" s="101"/>
      <c r="G2817" s="159"/>
      <c r="H2817" s="161" t="s">
        <v>21019</v>
      </c>
      <c r="I2817" s="161"/>
    </row>
    <row r="2818" ht="15.0" customHeight="1">
      <c r="A2818" s="101" t="s">
        <v>5246</v>
      </c>
      <c r="B2818" s="96" t="str">
        <f>VLOOKUP(A2818,company_data!$A$2:$H$2051,8,FALSE)</f>
        <v>https://digitalreasoning.com/</v>
      </c>
      <c r="C2818" s="157" t="s">
        <v>19148</v>
      </c>
      <c r="D2818" s="158" t="s">
        <v>55</v>
      </c>
      <c r="E2818" s="157"/>
      <c r="F2818" s="101"/>
      <c r="G2818" s="159"/>
      <c r="H2818" s="161" t="s">
        <v>21020</v>
      </c>
      <c r="I2818" s="161"/>
    </row>
    <row r="2819" ht="15.0" customHeight="1">
      <c r="A2819" s="101" t="s">
        <v>5265</v>
      </c>
      <c r="B2819" s="96" t="str">
        <f>VLOOKUP(A2819,company_data!$A$2:$H$2051,8,FALSE)</f>
        <v>https://www.digitalresolve.com/</v>
      </c>
      <c r="C2819" s="157" t="s">
        <v>21021</v>
      </c>
      <c r="D2819" s="157" t="s">
        <v>6</v>
      </c>
      <c r="E2819" s="158" t="s">
        <v>16476</v>
      </c>
      <c r="F2819" s="101"/>
      <c r="G2819" s="159"/>
      <c r="H2819" s="161" t="s">
        <v>21022</v>
      </c>
      <c r="I2819" s="161"/>
    </row>
    <row r="2820" ht="15.0" customHeight="1">
      <c r="A2820" s="101" t="s">
        <v>5265</v>
      </c>
      <c r="B2820" s="96" t="str">
        <f>VLOOKUP(A2820,company_data!$A$2:$H$2051,8,FALSE)</f>
        <v>https://www.digitalresolve.com/</v>
      </c>
      <c r="C2820" s="157" t="s">
        <v>19220</v>
      </c>
      <c r="D2820" s="157" t="s">
        <v>6</v>
      </c>
      <c r="E2820" s="157" t="s">
        <v>16904</v>
      </c>
      <c r="F2820" s="101"/>
      <c r="G2820" s="159"/>
      <c r="H2820" s="161" t="s">
        <v>21023</v>
      </c>
      <c r="I2820" s="161"/>
    </row>
    <row r="2821" ht="15.0" customHeight="1">
      <c r="A2821" s="101" t="s">
        <v>5265</v>
      </c>
      <c r="B2821" s="96" t="str">
        <f>VLOOKUP(A2821,company_data!$A$2:$H$2051,8,FALSE)</f>
        <v>https://www.digitalresolve.com/</v>
      </c>
      <c r="C2821" s="157" t="s">
        <v>21024</v>
      </c>
      <c r="D2821" s="158" t="s">
        <v>18</v>
      </c>
      <c r="E2821" s="157" t="s">
        <v>17083</v>
      </c>
      <c r="F2821" s="101"/>
      <c r="G2821" s="159"/>
      <c r="H2821" s="161" t="s">
        <v>21025</v>
      </c>
      <c r="I2821" s="161"/>
    </row>
    <row r="2822" ht="15.0" customHeight="1">
      <c r="A2822" s="101" t="s">
        <v>5273</v>
      </c>
      <c r="B2822" s="96" t="str">
        <f>VLOOKUP(A2822,company_data!$A$2:$H$2051,8,FALSE)</f>
        <v>https://digitalscepter.com/</v>
      </c>
      <c r="C2822" s="157" t="s">
        <v>21026</v>
      </c>
      <c r="D2822" s="158" t="s">
        <v>7</v>
      </c>
      <c r="E2822" s="158" t="s">
        <v>21027</v>
      </c>
      <c r="F2822" s="101"/>
      <c r="G2822" s="159"/>
      <c r="H2822" s="161" t="s">
        <v>21028</v>
      </c>
      <c r="I2822" s="161"/>
    </row>
    <row r="2823" ht="15.0" customHeight="1">
      <c r="A2823" s="101" t="s">
        <v>5273</v>
      </c>
      <c r="B2823" s="96" t="str">
        <f>VLOOKUP(A2823,company_data!$A$2:$H$2051,8,FALSE)</f>
        <v>https://digitalscepter.com/</v>
      </c>
      <c r="C2823" s="157" t="s">
        <v>21029</v>
      </c>
      <c r="D2823" s="158" t="s">
        <v>7</v>
      </c>
      <c r="E2823" s="158" t="s">
        <v>21027</v>
      </c>
      <c r="F2823" s="101"/>
      <c r="G2823" s="159"/>
      <c r="H2823" s="161" t="s">
        <v>21030</v>
      </c>
      <c r="I2823" s="161"/>
    </row>
    <row r="2824" ht="15.0" customHeight="1">
      <c r="A2824" s="101" t="s">
        <v>5273</v>
      </c>
      <c r="B2824" s="96" t="str">
        <f>VLOOKUP(A2824,company_data!$A$2:$H$2051,8,FALSE)</f>
        <v>https://digitalscepter.com/</v>
      </c>
      <c r="C2824" s="157" t="s">
        <v>21031</v>
      </c>
      <c r="D2824" s="158" t="s">
        <v>5</v>
      </c>
      <c r="E2824" s="158" t="s">
        <v>15871</v>
      </c>
      <c r="F2824" s="101"/>
      <c r="G2824" s="159"/>
      <c r="H2824" s="161" t="s">
        <v>21032</v>
      </c>
      <c r="I2824" s="161"/>
    </row>
    <row r="2825" ht="15.0" customHeight="1">
      <c r="A2825" s="101" t="s">
        <v>5273</v>
      </c>
      <c r="B2825" s="96" t="str">
        <f>VLOOKUP(A2825,company_data!$A$2:$H$2051,8,FALSE)</f>
        <v>https://digitalscepter.com/</v>
      </c>
      <c r="C2825" s="157" t="s">
        <v>21033</v>
      </c>
      <c r="D2825" s="158" t="s">
        <v>5</v>
      </c>
      <c r="E2825" s="158" t="s">
        <v>15871</v>
      </c>
      <c r="F2825" s="101"/>
      <c r="G2825" s="159"/>
      <c r="H2825" s="161" t="s">
        <v>21034</v>
      </c>
      <c r="I2825" s="161"/>
    </row>
    <row r="2826" ht="15.0" customHeight="1">
      <c r="A2826" s="101" t="s">
        <v>5273</v>
      </c>
      <c r="B2826" s="96" t="str">
        <f>VLOOKUP(A2826,company_data!$A$2:$H$2051,8,FALSE)</f>
        <v>https://digitalscepter.com/</v>
      </c>
      <c r="C2826" s="157" t="s">
        <v>21035</v>
      </c>
      <c r="D2826" s="158" t="s">
        <v>5</v>
      </c>
      <c r="E2826" s="158" t="s">
        <v>15871</v>
      </c>
      <c r="F2826" s="101"/>
      <c r="G2826" s="159"/>
      <c r="H2826" s="161" t="s">
        <v>21036</v>
      </c>
      <c r="I2826" s="161"/>
    </row>
    <row r="2827" ht="15.0" customHeight="1">
      <c r="A2827" s="101" t="s">
        <v>5273</v>
      </c>
      <c r="B2827" s="96" t="str">
        <f>VLOOKUP(A2827,company_data!$A$2:$H$2051,8,FALSE)</f>
        <v>https://digitalscepter.com/</v>
      </c>
      <c r="C2827" s="158" t="s">
        <v>21037</v>
      </c>
      <c r="D2827" s="158" t="s">
        <v>5</v>
      </c>
      <c r="E2827" s="158" t="s">
        <v>15871</v>
      </c>
      <c r="F2827" s="101"/>
      <c r="G2827" s="159"/>
      <c r="H2827" s="161" t="s">
        <v>21038</v>
      </c>
      <c r="I2827" s="161"/>
    </row>
    <row r="2828" ht="15.0" customHeight="1">
      <c r="A2828" s="101" t="s">
        <v>3438</v>
      </c>
      <c r="B2828" s="96" t="s">
        <v>3441</v>
      </c>
      <c r="C2828" s="158" t="s">
        <v>21039</v>
      </c>
      <c r="D2828" s="158" t="s">
        <v>17</v>
      </c>
      <c r="E2828" s="157"/>
      <c r="F2828" s="101"/>
      <c r="G2828" s="159"/>
      <c r="H2828" s="161"/>
      <c r="I2828" s="161"/>
    </row>
    <row r="2829" ht="15.0" customHeight="1">
      <c r="A2829" s="101" t="s">
        <v>5288</v>
      </c>
      <c r="B2829" s="96" t="str">
        <f>VLOOKUP(A2829,company_data!$A$2:$H$2051,8,FALSE)</f>
        <v>https://digitalshield.net/</v>
      </c>
      <c r="C2829" s="158" t="s">
        <v>21040</v>
      </c>
      <c r="D2829" s="158" t="s">
        <v>5</v>
      </c>
      <c r="E2829" s="158" t="s">
        <v>15871</v>
      </c>
      <c r="F2829" s="101"/>
      <c r="G2829" s="159"/>
      <c r="H2829" s="161"/>
      <c r="I2829" s="161"/>
    </row>
    <row r="2830" ht="15.0" customHeight="1">
      <c r="A2830" s="101" t="s">
        <v>5288</v>
      </c>
      <c r="B2830" s="96" t="str">
        <f>VLOOKUP(A2830,company_data!$A$2:$H$2051,8,FALSE)</f>
        <v>https://digitalshield.net/</v>
      </c>
      <c r="C2830" s="158" t="s">
        <v>21041</v>
      </c>
      <c r="D2830" s="158" t="s">
        <v>5</v>
      </c>
      <c r="E2830" s="158" t="s">
        <v>15871</v>
      </c>
      <c r="F2830" s="101"/>
      <c r="G2830" s="159"/>
      <c r="H2830" s="161"/>
      <c r="I2830" s="161"/>
    </row>
    <row r="2831" ht="15.0" customHeight="1">
      <c r="A2831" s="101" t="s">
        <v>5288</v>
      </c>
      <c r="B2831" s="96" t="str">
        <f>VLOOKUP(A2831,company_data!$A$2:$H$2051,8,FALSE)</f>
        <v>https://digitalshield.net/</v>
      </c>
      <c r="C2831" s="158" t="s">
        <v>16082</v>
      </c>
      <c r="D2831" s="158" t="s">
        <v>5</v>
      </c>
      <c r="E2831" s="158" t="s">
        <v>15871</v>
      </c>
      <c r="F2831" s="101"/>
      <c r="G2831" s="159"/>
      <c r="H2831" s="161"/>
      <c r="I2831" s="161"/>
    </row>
    <row r="2832" ht="15.0" customHeight="1">
      <c r="A2832" s="101" t="s">
        <v>5288</v>
      </c>
      <c r="B2832" s="96" t="str">
        <f>VLOOKUP(A2832,company_data!$A$2:$H$2051,8,FALSE)</f>
        <v>https://digitalshield.net/</v>
      </c>
      <c r="C2832" s="158" t="s">
        <v>21042</v>
      </c>
      <c r="D2832" s="158" t="s">
        <v>5</v>
      </c>
      <c r="E2832" s="158" t="s">
        <v>15871</v>
      </c>
      <c r="F2832" s="101"/>
      <c r="G2832" s="159"/>
      <c r="H2832" s="161"/>
      <c r="I2832" s="161"/>
    </row>
    <row r="2833" ht="15.0" customHeight="1">
      <c r="A2833" s="101" t="s">
        <v>5288</v>
      </c>
      <c r="B2833" s="96" t="str">
        <f>VLOOKUP(A2833,company_data!$A$2:$H$2051,8,FALSE)</f>
        <v>https://digitalshield.net/</v>
      </c>
      <c r="C2833" s="158" t="s">
        <v>21043</v>
      </c>
      <c r="D2833" s="158" t="s">
        <v>5</v>
      </c>
      <c r="E2833" s="158" t="s">
        <v>15871</v>
      </c>
      <c r="F2833" s="101"/>
      <c r="G2833" s="159"/>
      <c r="H2833" s="161"/>
      <c r="I2833" s="161"/>
    </row>
    <row r="2834" ht="15.0" customHeight="1">
      <c r="A2834" s="101" t="s">
        <v>5288</v>
      </c>
      <c r="B2834" s="96" t="str">
        <f>VLOOKUP(A2834,company_data!$A$2:$H$2051,8,FALSE)</f>
        <v>https://digitalshield.net/</v>
      </c>
      <c r="C2834" s="158" t="s">
        <v>21044</v>
      </c>
      <c r="D2834" s="158" t="s">
        <v>5</v>
      </c>
      <c r="E2834" s="158" t="s">
        <v>15871</v>
      </c>
      <c r="F2834" s="101"/>
      <c r="G2834" s="159"/>
      <c r="H2834" s="161"/>
      <c r="I2834" s="161"/>
    </row>
    <row r="2835" ht="15.0" customHeight="1">
      <c r="A2835" s="101" t="s">
        <v>5288</v>
      </c>
      <c r="B2835" s="96" t="str">
        <f>VLOOKUP(A2835,company_data!$A$2:$H$2051,8,FALSE)</f>
        <v>https://digitalshield.net/</v>
      </c>
      <c r="C2835" s="157" t="s">
        <v>21045</v>
      </c>
      <c r="D2835" s="158" t="s">
        <v>59</v>
      </c>
      <c r="E2835" s="158" t="s">
        <v>21046</v>
      </c>
      <c r="F2835" s="101"/>
      <c r="G2835" s="164" t="s">
        <v>15951</v>
      </c>
      <c r="H2835" s="161" t="s">
        <v>21047</v>
      </c>
      <c r="I2835" s="161"/>
    </row>
    <row r="2836" ht="15.0" customHeight="1">
      <c r="A2836" s="101" t="s">
        <v>5288</v>
      </c>
      <c r="B2836" s="96" t="str">
        <f>VLOOKUP(A2836,company_data!$A$2:$H$2051,8,FALSE)</f>
        <v>https://digitalshield.net/</v>
      </c>
      <c r="C2836" s="157" t="s">
        <v>21048</v>
      </c>
      <c r="D2836" s="158" t="s">
        <v>59</v>
      </c>
      <c r="E2836" s="158" t="s">
        <v>21046</v>
      </c>
      <c r="F2836" s="101"/>
      <c r="G2836" s="164" t="s">
        <v>15951</v>
      </c>
      <c r="H2836" s="161" t="s">
        <v>21049</v>
      </c>
      <c r="I2836" s="161"/>
    </row>
    <row r="2837" ht="15.0" customHeight="1">
      <c r="A2837" s="101" t="s">
        <v>5288</v>
      </c>
      <c r="B2837" s="96" t="str">
        <f>VLOOKUP(A2837,company_data!$A$2:$H$2051,8,FALSE)</f>
        <v>https://digitalshield.net/</v>
      </c>
      <c r="C2837" s="158" t="s">
        <v>21050</v>
      </c>
      <c r="D2837" s="158" t="s">
        <v>52</v>
      </c>
      <c r="E2837" s="157"/>
      <c r="F2837" s="101"/>
      <c r="G2837" s="159"/>
      <c r="H2837" s="161"/>
      <c r="I2837" s="161"/>
    </row>
    <row r="2838" ht="15.0" customHeight="1">
      <c r="A2838" s="101" t="s">
        <v>5288</v>
      </c>
      <c r="B2838" s="96" t="str">
        <f>VLOOKUP(A2838,company_data!$A$2:$H$2051,8,FALSE)</f>
        <v>https://digitalshield.net/</v>
      </c>
      <c r="C2838" s="157" t="s">
        <v>21051</v>
      </c>
      <c r="D2838" s="158" t="s">
        <v>16</v>
      </c>
      <c r="E2838" s="157"/>
      <c r="F2838" s="101"/>
      <c r="G2838" s="159"/>
      <c r="H2838" s="161" t="s">
        <v>21052</v>
      </c>
      <c r="I2838" s="161"/>
    </row>
    <row r="2839" ht="15.0" customHeight="1">
      <c r="A2839" s="101" t="s">
        <v>5288</v>
      </c>
      <c r="B2839" s="96" t="str">
        <f>VLOOKUP(A2839,company_data!$A$2:$H$2051,8,FALSE)</f>
        <v>https://digitalshield.net/</v>
      </c>
      <c r="C2839" s="158" t="s">
        <v>21053</v>
      </c>
      <c r="D2839" s="158" t="s">
        <v>16</v>
      </c>
      <c r="E2839" s="157"/>
      <c r="F2839" s="101"/>
      <c r="G2839" s="159"/>
      <c r="H2839" s="161" t="s">
        <v>21054</v>
      </c>
      <c r="I2839" s="161"/>
    </row>
    <row r="2840" ht="15.0" customHeight="1">
      <c r="A2840" s="101" t="s">
        <v>5288</v>
      </c>
      <c r="B2840" s="96" t="str">
        <f>VLOOKUP(A2840,company_data!$A$2:$H$2051,8,FALSE)</f>
        <v>https://digitalshield.net/</v>
      </c>
      <c r="C2840" s="157" t="s">
        <v>21055</v>
      </c>
      <c r="D2840" s="158" t="s">
        <v>16</v>
      </c>
      <c r="E2840" s="157"/>
      <c r="F2840" s="101"/>
      <c r="G2840" s="159"/>
      <c r="H2840" s="161" t="s">
        <v>21056</v>
      </c>
      <c r="I2840" s="161"/>
    </row>
    <row r="2841" ht="15.0" customHeight="1">
      <c r="A2841" s="101" t="s">
        <v>5288</v>
      </c>
      <c r="B2841" s="96" t="str">
        <f>VLOOKUP(A2841,company_data!$A$2:$H$2051,8,FALSE)</f>
        <v>https://digitalshield.net/</v>
      </c>
      <c r="C2841" s="158" t="s">
        <v>19001</v>
      </c>
      <c r="D2841" s="158" t="s">
        <v>16</v>
      </c>
      <c r="E2841" s="157"/>
      <c r="F2841" s="101"/>
      <c r="G2841" s="159"/>
      <c r="H2841" s="161"/>
      <c r="I2841" s="161"/>
    </row>
    <row r="2842" ht="15.0" customHeight="1">
      <c r="A2842" s="101" t="s">
        <v>5288</v>
      </c>
      <c r="B2842" s="96" t="str">
        <f>VLOOKUP(A2842,company_data!$A$2:$H$2051,8,FALSE)</f>
        <v>https://digitalshield.net/</v>
      </c>
      <c r="C2842" s="158" t="s">
        <v>21057</v>
      </c>
      <c r="D2842" s="158" t="s">
        <v>11</v>
      </c>
      <c r="E2842" s="157"/>
      <c r="F2842" s="101"/>
      <c r="G2842" s="159"/>
      <c r="H2842" s="161"/>
      <c r="I2842" s="161"/>
    </row>
    <row r="2843" ht="15.0" customHeight="1">
      <c r="A2843" s="101" t="s">
        <v>5288</v>
      </c>
      <c r="B2843" s="96" t="str">
        <f>VLOOKUP(A2843,company_data!$A$2:$H$2051,8,FALSE)</f>
        <v>https://digitalshield.net/</v>
      </c>
      <c r="C2843" s="158" t="s">
        <v>21058</v>
      </c>
      <c r="D2843" s="158" t="s">
        <v>11</v>
      </c>
      <c r="E2843" s="157"/>
      <c r="F2843" s="101"/>
      <c r="G2843" s="159"/>
      <c r="H2843" s="161"/>
      <c r="I2843" s="161"/>
    </row>
    <row r="2844" ht="15.0" customHeight="1">
      <c r="A2844" s="101" t="s">
        <v>5288</v>
      </c>
      <c r="B2844" s="96" t="str">
        <f>VLOOKUP(A2844,company_data!$A$2:$H$2051,8,FALSE)</f>
        <v>https://digitalshield.net/</v>
      </c>
      <c r="C2844" s="158" t="s">
        <v>21059</v>
      </c>
      <c r="D2844" s="158" t="s">
        <v>11</v>
      </c>
      <c r="E2844" s="157"/>
      <c r="F2844" s="101"/>
      <c r="G2844" s="159"/>
      <c r="H2844" s="161"/>
      <c r="I2844" s="161"/>
    </row>
    <row r="2845" ht="15.0" customHeight="1">
      <c r="A2845" s="101" t="s">
        <v>5288</v>
      </c>
      <c r="B2845" s="96" t="str">
        <f>VLOOKUP(A2845,company_data!$A$2:$H$2051,8,FALSE)</f>
        <v>https://digitalshield.net/</v>
      </c>
      <c r="C2845" s="158" t="s">
        <v>21060</v>
      </c>
      <c r="D2845" s="158" t="s">
        <v>11</v>
      </c>
      <c r="E2845" s="157"/>
      <c r="F2845" s="101"/>
      <c r="G2845" s="159"/>
      <c r="H2845" s="161"/>
      <c r="I2845" s="161"/>
    </row>
    <row r="2846" ht="15.0" customHeight="1">
      <c r="A2846" s="206" t="s">
        <v>1423</v>
      </c>
      <c r="B2846" s="105" t="s">
        <v>21061</v>
      </c>
      <c r="C2846" s="158" t="s">
        <v>15871</v>
      </c>
      <c r="D2846" s="158" t="s">
        <v>5</v>
      </c>
      <c r="E2846" s="158" t="s">
        <v>15871</v>
      </c>
      <c r="F2846" s="101"/>
      <c r="G2846" s="159"/>
      <c r="H2846" s="161"/>
      <c r="I2846" s="161"/>
    </row>
    <row r="2847" ht="15.0" customHeight="1">
      <c r="A2847" s="206" t="s">
        <v>1423</v>
      </c>
      <c r="B2847" s="105" t="s">
        <v>21061</v>
      </c>
      <c r="C2847" s="158" t="s">
        <v>21062</v>
      </c>
      <c r="D2847" s="158" t="s">
        <v>36</v>
      </c>
      <c r="E2847" s="158" t="s">
        <v>21063</v>
      </c>
      <c r="F2847" s="101"/>
      <c r="G2847" s="159"/>
      <c r="H2847" s="161"/>
      <c r="I2847" s="161"/>
    </row>
    <row r="2848" ht="15.0" customHeight="1">
      <c r="A2848" s="206" t="s">
        <v>1423</v>
      </c>
      <c r="B2848" s="105" t="s">
        <v>21061</v>
      </c>
      <c r="C2848" s="158" t="s">
        <v>21064</v>
      </c>
      <c r="D2848" s="158" t="s">
        <v>7</v>
      </c>
      <c r="E2848" s="158" t="s">
        <v>14011</v>
      </c>
      <c r="F2848" s="101"/>
      <c r="G2848" s="159"/>
      <c r="H2848" s="161"/>
      <c r="I2848" s="161"/>
    </row>
    <row r="2849" ht="15.0" customHeight="1">
      <c r="A2849" s="206" t="s">
        <v>1423</v>
      </c>
      <c r="B2849" s="105" t="s">
        <v>21061</v>
      </c>
      <c r="C2849" s="158" t="s">
        <v>21065</v>
      </c>
      <c r="D2849" s="158" t="s">
        <v>8</v>
      </c>
      <c r="E2849" s="157"/>
      <c r="F2849" s="101"/>
      <c r="G2849" s="159"/>
      <c r="H2849" s="161"/>
      <c r="I2849" s="161"/>
    </row>
    <row r="2850" ht="15.0" customHeight="1">
      <c r="A2850" s="206" t="s">
        <v>1423</v>
      </c>
      <c r="B2850" s="105" t="s">
        <v>21061</v>
      </c>
      <c r="C2850" s="158" t="s">
        <v>21066</v>
      </c>
      <c r="D2850" s="158" t="s">
        <v>8</v>
      </c>
      <c r="E2850" s="157"/>
      <c r="F2850" s="101"/>
      <c r="G2850" s="159"/>
      <c r="H2850" s="161"/>
      <c r="I2850" s="161"/>
    </row>
    <row r="2851" ht="15.0" customHeight="1">
      <c r="A2851" s="206" t="s">
        <v>1423</v>
      </c>
      <c r="B2851" s="105" t="s">
        <v>21061</v>
      </c>
      <c r="C2851" s="158" t="s">
        <v>21067</v>
      </c>
      <c r="D2851" s="158" t="s">
        <v>8</v>
      </c>
      <c r="E2851" s="157"/>
      <c r="F2851" s="101"/>
      <c r="G2851" s="159"/>
      <c r="H2851" s="161"/>
      <c r="I2851" s="161"/>
    </row>
    <row r="2852" ht="15.0" customHeight="1">
      <c r="A2852" s="206" t="s">
        <v>1423</v>
      </c>
      <c r="B2852" s="105" t="s">
        <v>21061</v>
      </c>
      <c r="C2852" s="158" t="s">
        <v>21068</v>
      </c>
      <c r="D2852" s="158" t="s">
        <v>8</v>
      </c>
      <c r="E2852" s="157"/>
      <c r="F2852" s="101"/>
      <c r="G2852" s="159"/>
      <c r="H2852" s="161"/>
      <c r="I2852" s="161"/>
    </row>
    <row r="2853" ht="15.0" customHeight="1">
      <c r="A2853" s="206" t="s">
        <v>1423</v>
      </c>
      <c r="B2853" s="105" t="s">
        <v>21061</v>
      </c>
      <c r="C2853" s="158" t="s">
        <v>21069</v>
      </c>
      <c r="D2853" s="158" t="s">
        <v>5</v>
      </c>
      <c r="E2853" s="157"/>
      <c r="F2853" s="101"/>
      <c r="G2853" s="159"/>
      <c r="H2853" s="161"/>
      <c r="I2853" s="161"/>
    </row>
    <row r="2854" ht="15.0" customHeight="1">
      <c r="A2854" s="206" t="s">
        <v>1423</v>
      </c>
      <c r="B2854" s="105" t="s">
        <v>21061</v>
      </c>
      <c r="C2854" s="158" t="s">
        <v>21070</v>
      </c>
      <c r="D2854" s="158" t="s">
        <v>46</v>
      </c>
      <c r="E2854" s="157"/>
      <c r="F2854" s="101"/>
      <c r="G2854" s="159"/>
      <c r="H2854" s="161"/>
      <c r="I2854" s="161"/>
    </row>
    <row r="2855" ht="15.0" customHeight="1">
      <c r="A2855" s="206" t="s">
        <v>1423</v>
      </c>
      <c r="B2855" s="105" t="s">
        <v>21061</v>
      </c>
      <c r="C2855" s="158" t="s">
        <v>21071</v>
      </c>
      <c r="D2855" s="158" t="s">
        <v>46</v>
      </c>
      <c r="E2855" s="157"/>
      <c r="F2855" s="101"/>
      <c r="G2855" s="159"/>
      <c r="H2855" s="161"/>
      <c r="I2855" s="161"/>
    </row>
    <row r="2856" ht="15.0" customHeight="1">
      <c r="A2856" s="206" t="s">
        <v>1423</v>
      </c>
      <c r="B2856" s="105" t="s">
        <v>21061</v>
      </c>
      <c r="C2856" s="158" t="s">
        <v>21072</v>
      </c>
      <c r="D2856" s="158" t="s">
        <v>46</v>
      </c>
      <c r="E2856" s="157"/>
      <c r="F2856" s="101"/>
      <c r="G2856" s="159"/>
      <c r="H2856" s="161"/>
      <c r="I2856" s="161"/>
    </row>
    <row r="2857" ht="15.0" customHeight="1">
      <c r="A2857" s="206" t="s">
        <v>1423</v>
      </c>
      <c r="B2857" s="105" t="s">
        <v>21061</v>
      </c>
      <c r="C2857" s="158" t="s">
        <v>21073</v>
      </c>
      <c r="D2857" s="158" t="s">
        <v>46</v>
      </c>
      <c r="E2857" s="157"/>
      <c r="F2857" s="101"/>
      <c r="G2857" s="159"/>
      <c r="H2857" s="161"/>
      <c r="I2857" s="161"/>
    </row>
    <row r="2858" ht="15.0" customHeight="1">
      <c r="A2858" s="206" t="s">
        <v>1423</v>
      </c>
      <c r="B2858" s="105" t="s">
        <v>21061</v>
      </c>
      <c r="C2858" s="158" t="s">
        <v>21074</v>
      </c>
      <c r="D2858" s="158" t="s">
        <v>46</v>
      </c>
      <c r="E2858" s="157"/>
      <c r="F2858" s="101"/>
      <c r="G2858" s="159"/>
      <c r="H2858" s="161"/>
      <c r="I2858" s="161"/>
    </row>
    <row r="2859" ht="15.0" customHeight="1">
      <c r="A2859" s="206" t="s">
        <v>1423</v>
      </c>
      <c r="B2859" s="105" t="s">
        <v>21061</v>
      </c>
      <c r="C2859" s="158" t="s">
        <v>21075</v>
      </c>
      <c r="D2859" s="158" t="s">
        <v>9</v>
      </c>
      <c r="E2859" s="157"/>
      <c r="F2859" s="101"/>
      <c r="G2859" s="159"/>
      <c r="H2859" s="161"/>
      <c r="I2859" s="161"/>
    </row>
    <row r="2860" ht="15.0" customHeight="1">
      <c r="A2860" s="206" t="s">
        <v>1423</v>
      </c>
      <c r="B2860" s="105" t="s">
        <v>21061</v>
      </c>
      <c r="C2860" s="158" t="s">
        <v>21076</v>
      </c>
      <c r="D2860" s="158" t="s">
        <v>32</v>
      </c>
      <c r="E2860" s="157"/>
      <c r="F2860" s="101"/>
      <c r="G2860" s="159"/>
      <c r="H2860" s="161"/>
      <c r="I2860" s="161"/>
    </row>
    <row r="2861" ht="15.0" customHeight="1">
      <c r="A2861" s="206" t="s">
        <v>1423</v>
      </c>
      <c r="B2861" s="105" t="s">
        <v>21061</v>
      </c>
      <c r="C2861" s="158" t="s">
        <v>21077</v>
      </c>
      <c r="D2861" s="158" t="s">
        <v>11</v>
      </c>
      <c r="E2861" s="157"/>
      <c r="F2861" s="101"/>
      <c r="G2861" s="159"/>
      <c r="H2861" s="161"/>
      <c r="I2861" s="161"/>
    </row>
    <row r="2862" ht="15.0" customHeight="1">
      <c r="A2862" s="101" t="s">
        <v>5304</v>
      </c>
      <c r="B2862" s="96" t="str">
        <f>VLOOKUP(A2862,company_data!$A$2:$H$2051,8,FALSE)</f>
        <v>https://directrm.com/</v>
      </c>
      <c r="C2862" s="157" t="s">
        <v>21078</v>
      </c>
      <c r="D2862" s="158" t="s">
        <v>6</v>
      </c>
      <c r="E2862" s="157"/>
      <c r="F2862" s="101"/>
      <c r="G2862" s="159"/>
      <c r="H2862" s="161"/>
      <c r="I2862" s="161"/>
    </row>
    <row r="2863" ht="15.0" customHeight="1">
      <c r="A2863" s="101" t="s">
        <v>5312</v>
      </c>
      <c r="B2863" s="96" t="str">
        <f>VLOOKUP(A2863,company_data!$A$2:$H$2051,8,FALSE)</f>
        <v>https://dispel.io/</v>
      </c>
      <c r="C2863" s="157" t="s">
        <v>21079</v>
      </c>
      <c r="D2863" s="158" t="s">
        <v>6</v>
      </c>
      <c r="E2863" s="158" t="s">
        <v>17107</v>
      </c>
      <c r="F2863" s="97" t="s">
        <v>17930</v>
      </c>
      <c r="G2863" s="159"/>
      <c r="H2863" s="161" t="s">
        <v>21080</v>
      </c>
      <c r="I2863" s="161"/>
    </row>
    <row r="2864" ht="15.0" customHeight="1">
      <c r="A2864" s="101" t="s">
        <v>5319</v>
      </c>
      <c r="B2864" s="96" t="str">
        <f>VLOOKUP(A2864,company_data!$A$2:$H$2051,8,FALSE)</f>
        <v>https://dispersive.io/</v>
      </c>
      <c r="C2864" s="157" t="s">
        <v>21081</v>
      </c>
      <c r="D2864" s="158" t="s">
        <v>10</v>
      </c>
      <c r="E2864" s="158" t="s">
        <v>19121</v>
      </c>
      <c r="F2864" s="101"/>
      <c r="G2864" s="159"/>
      <c r="H2864" s="161" t="s">
        <v>21082</v>
      </c>
      <c r="I2864" s="161"/>
    </row>
    <row r="2865" ht="15.0" customHeight="1">
      <c r="A2865" s="101" t="s">
        <v>5330</v>
      </c>
      <c r="B2865" s="96" t="str">
        <f>VLOOKUP(A2865,company_data!$A$2:$H$2051,8,FALSE)</f>
        <v>https://disruptops.com/</v>
      </c>
      <c r="C2865" s="157" t="s">
        <v>21083</v>
      </c>
      <c r="D2865" s="158" t="s">
        <v>15</v>
      </c>
      <c r="E2865" s="158" t="s">
        <v>16146</v>
      </c>
      <c r="F2865" s="101"/>
      <c r="G2865" s="159"/>
      <c r="H2865" s="161" t="s">
        <v>21084</v>
      </c>
      <c r="I2865" s="161"/>
    </row>
    <row r="2866" ht="15.0" customHeight="1">
      <c r="A2866" s="101" t="s">
        <v>5357</v>
      </c>
      <c r="B2866" s="96" t="str">
        <f>VLOOKUP(A2866,company_data!$A$2:$H$2051,8,FALSE)</f>
        <v>https://dnif.it/</v>
      </c>
      <c r="C2866" s="157" t="s">
        <v>21085</v>
      </c>
      <c r="D2866" s="158" t="s">
        <v>18</v>
      </c>
      <c r="E2866" s="157" t="s">
        <v>17083</v>
      </c>
      <c r="F2866" s="101"/>
      <c r="G2866" s="159"/>
      <c r="H2866" s="161" t="s">
        <v>21086</v>
      </c>
      <c r="I2866" s="161"/>
    </row>
    <row r="2867" ht="15.0" customHeight="1">
      <c r="A2867" s="101" t="s">
        <v>5365</v>
      </c>
      <c r="B2867" s="96" t="str">
        <f>VLOOKUP(A2867,company_data!$A$2:$H$2051,8,FALSE)</f>
        <v>https://www.docsend.com/</v>
      </c>
      <c r="C2867" s="157" t="s">
        <v>21087</v>
      </c>
      <c r="D2867" s="158" t="s">
        <v>24</v>
      </c>
      <c r="E2867" s="157"/>
      <c r="F2867" s="101"/>
      <c r="G2867" s="159"/>
      <c r="H2867" s="161" t="s">
        <v>21088</v>
      </c>
      <c r="I2867" s="161"/>
    </row>
    <row r="2868" ht="15.0" customHeight="1">
      <c r="A2868" s="101" t="s">
        <v>5365</v>
      </c>
      <c r="B2868" s="96" t="str">
        <f>VLOOKUP(A2868,company_data!$A$2:$H$2051,8,FALSE)</f>
        <v>https://www.docsend.com/</v>
      </c>
      <c r="C2868" s="157" t="s">
        <v>21089</v>
      </c>
      <c r="D2868" s="158" t="s">
        <v>24</v>
      </c>
      <c r="E2868" s="157"/>
      <c r="F2868" s="101"/>
      <c r="G2868" s="159"/>
      <c r="H2868" s="161" t="s">
        <v>21090</v>
      </c>
      <c r="I2868" s="161"/>
    </row>
    <row r="2869" ht="15.0" customHeight="1">
      <c r="A2869" s="101" t="s">
        <v>5365</v>
      </c>
      <c r="B2869" s="96" t="str">
        <f>VLOOKUP(A2869,company_data!$A$2:$H$2051,8,FALSE)</f>
        <v>https://www.docsend.com/</v>
      </c>
      <c r="C2869" s="157" t="s">
        <v>21091</v>
      </c>
      <c r="D2869" s="158" t="s">
        <v>24</v>
      </c>
      <c r="E2869" s="157"/>
      <c r="F2869" s="101"/>
      <c r="G2869" s="159"/>
      <c r="H2869" s="161" t="s">
        <v>21092</v>
      </c>
      <c r="I2869" s="161"/>
    </row>
    <row r="2870" ht="15.0" customHeight="1">
      <c r="A2870" s="101" t="s">
        <v>5375</v>
      </c>
      <c r="B2870" s="96" t="str">
        <f>VLOOKUP(A2870,company_data!$A$2:$H$2051,8,FALSE)</f>
        <v>www.docTrackr.com</v>
      </c>
      <c r="C2870" s="158" t="s">
        <v>21093</v>
      </c>
      <c r="D2870" s="158" t="s">
        <v>12</v>
      </c>
      <c r="E2870" s="158" t="s">
        <v>14</v>
      </c>
      <c r="F2870" s="101"/>
      <c r="G2870" s="159"/>
      <c r="H2870" s="161"/>
      <c r="I2870" s="161"/>
    </row>
    <row r="2871" ht="15.0" customHeight="1">
      <c r="A2871" s="101" t="s">
        <v>3513</v>
      </c>
      <c r="B2871" s="96" t="s">
        <v>3516</v>
      </c>
      <c r="C2871" s="158" t="s">
        <v>21094</v>
      </c>
      <c r="D2871" s="158" t="s">
        <v>17</v>
      </c>
      <c r="E2871" s="158"/>
      <c r="F2871" s="101"/>
      <c r="G2871" s="159"/>
      <c r="H2871" s="161"/>
      <c r="I2871" s="161"/>
    </row>
    <row r="2872" ht="15.0" customHeight="1">
      <c r="A2872" s="101" t="s">
        <v>3590</v>
      </c>
      <c r="B2872" s="96" t="str">
        <f>VLOOKUP(A2872,company_data!$A$2:$H$2051,8,FALSE)</f>
        <v>https://www.confluera.com/</v>
      </c>
      <c r="C2872" s="157" t="s">
        <v>21095</v>
      </c>
      <c r="D2872" s="158" t="s">
        <v>17</v>
      </c>
      <c r="E2872" s="157"/>
      <c r="F2872" s="101"/>
      <c r="G2872" s="159"/>
      <c r="H2872" s="161" t="s">
        <v>21096</v>
      </c>
      <c r="I2872" s="161"/>
    </row>
    <row r="2873" ht="15.0" customHeight="1">
      <c r="A2873" s="101" t="s">
        <v>3590</v>
      </c>
      <c r="B2873" s="96" t="str">
        <f>VLOOKUP(A2873,company_data!$A$2:$H$2051,8,FALSE)</f>
        <v>https://www.confluera.com/</v>
      </c>
      <c r="C2873" s="158" t="s">
        <v>21097</v>
      </c>
      <c r="D2873" s="158" t="s">
        <v>17</v>
      </c>
      <c r="E2873" s="157"/>
      <c r="F2873" s="101"/>
      <c r="G2873" s="159"/>
      <c r="H2873" s="161"/>
      <c r="I2873" s="161"/>
    </row>
    <row r="2874" ht="15.0" customHeight="1">
      <c r="A2874" s="101" t="s">
        <v>3599</v>
      </c>
      <c r="B2874" s="96" t="str">
        <f>VLOOKUP(A2874,company_data!$A$2:$H$2051,8,FALSE)</f>
        <v>https://www.connectwise.com/</v>
      </c>
      <c r="C2874" s="157" t="s">
        <v>21098</v>
      </c>
      <c r="D2874" s="158" t="s">
        <v>17</v>
      </c>
      <c r="E2874" s="157"/>
      <c r="F2874" s="101"/>
      <c r="G2874" s="159"/>
      <c r="H2874" s="161" t="s">
        <v>21099</v>
      </c>
      <c r="I2874" s="161"/>
    </row>
    <row r="2875" ht="15.0" customHeight="1">
      <c r="A2875" s="101" t="s">
        <v>3609</v>
      </c>
      <c r="B2875" s="96" t="str">
        <f>VLOOKUP(A2875,company_data!$A$2:$H$2051,8,FALSE)</f>
        <v>https://conquestsecurity.com/</v>
      </c>
      <c r="C2875" s="157" t="s">
        <v>21100</v>
      </c>
      <c r="D2875" s="158" t="s">
        <v>17</v>
      </c>
      <c r="E2875" s="157"/>
      <c r="F2875" s="101"/>
      <c r="G2875" s="159"/>
      <c r="H2875" s="161" t="s">
        <v>21101</v>
      </c>
      <c r="I2875" s="161"/>
    </row>
    <row r="2876" ht="15.0" customHeight="1">
      <c r="A2876" s="101" t="s">
        <v>5407</v>
      </c>
      <c r="B2876" s="96" t="str">
        <f>VLOOKUP(A2876,company_data!$A$2:$H$2051,8,FALSE)</f>
        <v>https://www.dosarrest.com/</v>
      </c>
      <c r="C2876" s="157" t="s">
        <v>21102</v>
      </c>
      <c r="D2876" s="157" t="s">
        <v>7</v>
      </c>
      <c r="E2876" s="158" t="s">
        <v>18094</v>
      </c>
      <c r="F2876" s="101"/>
      <c r="G2876" s="159"/>
      <c r="H2876" s="161" t="s">
        <v>21103</v>
      </c>
      <c r="I2876" s="161"/>
    </row>
    <row r="2877" ht="15.0" customHeight="1">
      <c r="A2877" s="101" t="s">
        <v>5407</v>
      </c>
      <c r="B2877" s="96" t="str">
        <f>VLOOKUP(A2877,company_data!$A$2:$H$2051,8,FALSE)</f>
        <v>https://www.dosarrest.com/</v>
      </c>
      <c r="C2877" s="157" t="s">
        <v>21104</v>
      </c>
      <c r="D2877" s="158" t="s">
        <v>5</v>
      </c>
      <c r="E2877" s="158" t="s">
        <v>15871</v>
      </c>
      <c r="F2877" s="157"/>
      <c r="G2877" s="159"/>
      <c r="H2877" s="161" t="s">
        <v>21105</v>
      </c>
      <c r="I2877" s="161"/>
    </row>
    <row r="2878" ht="15.0" customHeight="1">
      <c r="A2878" s="101" t="s">
        <v>5407</v>
      </c>
      <c r="B2878" s="96" t="str">
        <f>VLOOKUP(A2878,company_data!$A$2:$H$2051,8,FALSE)</f>
        <v>https://www.dosarrest.com/</v>
      </c>
      <c r="C2878" s="157" t="s">
        <v>21106</v>
      </c>
      <c r="D2878" s="158" t="s">
        <v>5</v>
      </c>
      <c r="E2878" s="158" t="s">
        <v>15871</v>
      </c>
      <c r="F2878" s="101"/>
      <c r="G2878" s="159"/>
      <c r="H2878" s="161" t="s">
        <v>21107</v>
      </c>
      <c r="I2878" s="161"/>
    </row>
    <row r="2879" ht="15.0" customHeight="1">
      <c r="A2879" s="101" t="s">
        <v>5407</v>
      </c>
      <c r="B2879" s="96" t="str">
        <f>VLOOKUP(A2879,company_data!$A$2:$H$2051,8,FALSE)</f>
        <v>https://www.dosarrest.com/</v>
      </c>
      <c r="C2879" s="157" t="s">
        <v>21108</v>
      </c>
      <c r="D2879" s="158" t="s">
        <v>28</v>
      </c>
      <c r="E2879" s="157"/>
      <c r="F2879" s="101"/>
      <c r="G2879" s="159"/>
      <c r="H2879" s="161" t="s">
        <v>21109</v>
      </c>
      <c r="I2879" s="161"/>
    </row>
    <row r="2880" ht="15.0" customHeight="1">
      <c r="A2880" s="101" t="s">
        <v>5407</v>
      </c>
      <c r="B2880" s="96" t="str">
        <f>VLOOKUP(A2880,company_data!$A$2:$H$2051,8,FALSE)</f>
        <v>https://www.dosarrest.com/</v>
      </c>
      <c r="C2880" s="157" t="s">
        <v>21110</v>
      </c>
      <c r="D2880" s="158" t="s">
        <v>28</v>
      </c>
      <c r="E2880" s="157"/>
      <c r="F2880" s="101"/>
      <c r="G2880" s="159"/>
      <c r="H2880" s="161" t="s">
        <v>21111</v>
      </c>
      <c r="I2880" s="161"/>
    </row>
    <row r="2881" ht="15.0" customHeight="1">
      <c r="A2881" s="101" t="s">
        <v>5407</v>
      </c>
      <c r="B2881" s="96" t="str">
        <f>VLOOKUP(A2881,company_data!$A$2:$H$2051,8,FALSE)</f>
        <v>https://www.dosarrest.com/</v>
      </c>
      <c r="C2881" s="157" t="s">
        <v>21112</v>
      </c>
      <c r="D2881" s="157" t="s">
        <v>7</v>
      </c>
      <c r="E2881" s="157"/>
      <c r="F2881" s="101"/>
      <c r="G2881" s="159"/>
      <c r="H2881" s="161" t="s">
        <v>21113</v>
      </c>
      <c r="I2881" s="161"/>
    </row>
    <row r="2882" ht="15.0" customHeight="1">
      <c r="A2882" s="101" t="s">
        <v>5413</v>
      </c>
      <c r="B2882" s="96" t="str">
        <f>VLOOKUP(A2882,company_data!$A$2:$H$2051,8,FALSE)</f>
        <v>https://www.drweb.com/</v>
      </c>
      <c r="C2882" s="157"/>
      <c r="D2882" s="158" t="s">
        <v>9</v>
      </c>
      <c r="E2882" s="157" t="s">
        <v>16110</v>
      </c>
      <c r="F2882" s="101"/>
      <c r="G2882" s="159"/>
      <c r="H2882" s="161"/>
      <c r="I2882" s="161"/>
    </row>
    <row r="2883" ht="15.0" customHeight="1">
      <c r="A2883" s="101" t="s">
        <v>5419</v>
      </c>
      <c r="B2883" s="96" t="str">
        <f>VLOOKUP(A2883,company_data!$A$2:$H$2051,8,FALSE)</f>
        <v>https://www.dragos.com/</v>
      </c>
      <c r="C2883" s="158" t="s">
        <v>15871</v>
      </c>
      <c r="D2883" s="158" t="s">
        <v>5</v>
      </c>
      <c r="E2883" s="158"/>
      <c r="F2883" s="101"/>
      <c r="G2883" s="159"/>
      <c r="H2883" s="161"/>
      <c r="I2883" s="161"/>
    </row>
    <row r="2884" ht="15.0" customHeight="1">
      <c r="A2884" s="101" t="s">
        <v>5419</v>
      </c>
      <c r="B2884" s="96" t="str">
        <f>VLOOKUP(A2884,company_data!$A$2:$H$2051,8,FALSE)</f>
        <v>https://www.dragos.com/</v>
      </c>
      <c r="C2884" s="157" t="s">
        <v>21114</v>
      </c>
      <c r="D2884" s="158" t="s">
        <v>35</v>
      </c>
      <c r="E2884" s="157"/>
      <c r="F2884" s="101"/>
      <c r="G2884" s="159"/>
      <c r="H2884" s="161" t="s">
        <v>21115</v>
      </c>
      <c r="I2884" s="161"/>
    </row>
    <row r="2885" ht="15.0" customHeight="1">
      <c r="A2885" s="101" t="s">
        <v>5419</v>
      </c>
      <c r="B2885" s="96" t="str">
        <f>VLOOKUP(A2885,company_data!$A$2:$H$2051,8,FALSE)</f>
        <v>https://www.dragos.com/</v>
      </c>
      <c r="C2885" s="158" t="s">
        <v>21116</v>
      </c>
      <c r="D2885" s="158" t="s">
        <v>11</v>
      </c>
      <c r="E2885" s="158"/>
      <c r="F2885" s="101"/>
      <c r="G2885" s="159"/>
      <c r="H2885" s="161"/>
      <c r="I2885" s="161"/>
    </row>
    <row r="2886" ht="15.0" customHeight="1">
      <c r="A2886" s="97" t="s">
        <v>247</v>
      </c>
      <c r="B2886" s="105" t="s">
        <v>16245</v>
      </c>
      <c r="C2886" s="158" t="s">
        <v>19799</v>
      </c>
      <c r="D2886" s="158" t="s">
        <v>17</v>
      </c>
      <c r="E2886" s="157"/>
      <c r="F2886" s="101"/>
      <c r="G2886" s="159"/>
      <c r="H2886" s="161"/>
      <c r="I2886" s="161"/>
    </row>
    <row r="2887" ht="15.0" customHeight="1">
      <c r="A2887" s="101" t="s">
        <v>3617</v>
      </c>
      <c r="B2887" s="96" t="str">
        <f>VLOOKUP(A2887,company_data!$A$2:$H$2051,8,FALSE)</f>
        <v>https://contentsecurity.com.au/</v>
      </c>
      <c r="C2887" s="157" t="s">
        <v>21117</v>
      </c>
      <c r="D2887" s="158" t="s">
        <v>17</v>
      </c>
      <c r="E2887" s="157"/>
      <c r="F2887" s="101"/>
      <c r="G2887" s="159"/>
      <c r="H2887" s="161" t="s">
        <v>21118</v>
      </c>
      <c r="I2887" s="161"/>
    </row>
    <row r="2888" ht="15.0" customHeight="1">
      <c r="A2888" s="101" t="s">
        <v>5429</v>
      </c>
      <c r="B2888" s="96" t="str">
        <f>VLOOKUP(A2888,company_data!$A$2:$H$2051,8,FALSE)</f>
        <v>https://www.drivelock.com/</v>
      </c>
      <c r="C2888" s="157" t="s">
        <v>21119</v>
      </c>
      <c r="D2888" s="157" t="s">
        <v>9</v>
      </c>
      <c r="E2888" s="157" t="s">
        <v>16110</v>
      </c>
      <c r="F2888" s="101" t="s">
        <v>16111</v>
      </c>
      <c r="G2888" s="159"/>
      <c r="H2888" s="161" t="s">
        <v>21120</v>
      </c>
      <c r="I2888" s="161"/>
    </row>
    <row r="2889" ht="15.0" customHeight="1">
      <c r="A2889" s="101" t="s">
        <v>5429</v>
      </c>
      <c r="B2889" s="96" t="str">
        <f>VLOOKUP(A2889,company_data!$A$2:$H$2051,8,FALSE)</f>
        <v>https://www.drivelock.com/</v>
      </c>
      <c r="C2889" s="157" t="s">
        <v>21121</v>
      </c>
      <c r="D2889" s="158" t="s">
        <v>9</v>
      </c>
      <c r="E2889" s="158" t="s">
        <v>16364</v>
      </c>
      <c r="F2889" s="101"/>
      <c r="G2889" s="159"/>
      <c r="H2889" s="161" t="s">
        <v>21122</v>
      </c>
      <c r="I2889" s="161"/>
    </row>
    <row r="2890" ht="15.0" customHeight="1">
      <c r="A2890" s="101" t="s">
        <v>5429</v>
      </c>
      <c r="B2890" s="96" t="str">
        <f>VLOOKUP(A2890,company_data!$A$2:$H$2051,8,FALSE)</f>
        <v>https://www.drivelock.com/</v>
      </c>
      <c r="C2890" s="157" t="s">
        <v>21123</v>
      </c>
      <c r="D2890" s="158" t="s">
        <v>13</v>
      </c>
      <c r="E2890" s="157"/>
      <c r="F2890" s="101"/>
      <c r="G2890" s="159"/>
      <c r="H2890" s="161" t="s">
        <v>21124</v>
      </c>
      <c r="I2890" s="161"/>
    </row>
    <row r="2891" ht="15.0" customHeight="1">
      <c r="A2891" s="101" t="s">
        <v>5429</v>
      </c>
      <c r="B2891" s="96" t="str">
        <f>VLOOKUP(A2891,company_data!$A$2:$H$2051,8,FALSE)</f>
        <v>https://www.drivelock.com/</v>
      </c>
      <c r="C2891" s="157" t="s">
        <v>21125</v>
      </c>
      <c r="D2891" s="158" t="s">
        <v>13</v>
      </c>
      <c r="E2891" s="157"/>
      <c r="F2891" s="101"/>
      <c r="G2891" s="159"/>
      <c r="H2891" s="161" t="s">
        <v>21126</v>
      </c>
      <c r="I2891" s="161"/>
    </row>
    <row r="2892" ht="15.0" customHeight="1">
      <c r="A2892" s="101" t="s">
        <v>5429</v>
      </c>
      <c r="B2892" s="96" t="str">
        <f>VLOOKUP(A2892,company_data!$A$2:$H$2051,8,FALSE)</f>
        <v>https://www.drivelock.com/</v>
      </c>
      <c r="C2892" s="157" t="s">
        <v>21127</v>
      </c>
      <c r="D2892" s="158" t="s">
        <v>9</v>
      </c>
      <c r="E2892" s="157"/>
      <c r="F2892" s="101"/>
      <c r="G2892" s="159"/>
      <c r="H2892" s="161" t="s">
        <v>21128</v>
      </c>
      <c r="I2892" s="161"/>
    </row>
    <row r="2893" ht="15.0" customHeight="1">
      <c r="A2893" s="101" t="s">
        <v>5429</v>
      </c>
      <c r="B2893" s="96" t="str">
        <f>VLOOKUP(A2893,company_data!$A$2:$H$2051,8,FALSE)</f>
        <v>https://www.drivelock.com/</v>
      </c>
      <c r="C2893" s="157" t="s">
        <v>19501</v>
      </c>
      <c r="D2893" s="158" t="s">
        <v>9</v>
      </c>
      <c r="E2893" s="157"/>
      <c r="F2893" s="101"/>
      <c r="G2893" s="159"/>
      <c r="H2893" s="161" t="s">
        <v>21129</v>
      </c>
      <c r="I2893" s="161"/>
    </row>
    <row r="2894" ht="15.0" customHeight="1">
      <c r="A2894" s="101" t="s">
        <v>5429</v>
      </c>
      <c r="B2894" s="96" t="str">
        <f>VLOOKUP(A2894,company_data!$A$2:$H$2051,8,FALSE)</f>
        <v>https://www.drivelock.com/</v>
      </c>
      <c r="C2894" s="157" t="s">
        <v>21130</v>
      </c>
      <c r="D2894" s="158" t="s">
        <v>6</v>
      </c>
      <c r="E2894" s="157"/>
      <c r="F2894" s="101"/>
      <c r="G2894" s="159"/>
      <c r="H2894" s="161" t="s">
        <v>21131</v>
      </c>
      <c r="I2894" s="161"/>
    </row>
    <row r="2895" ht="15.0" customHeight="1">
      <c r="A2895" s="101" t="s">
        <v>5429</v>
      </c>
      <c r="B2895" s="96" t="str">
        <f>VLOOKUP(A2895,company_data!$A$2:$H$2051,8,FALSE)</f>
        <v>https://www.drivelock.com/</v>
      </c>
      <c r="C2895" s="157" t="s">
        <v>21132</v>
      </c>
      <c r="D2895" s="158" t="s">
        <v>6</v>
      </c>
      <c r="E2895" s="157"/>
      <c r="F2895" s="101"/>
      <c r="G2895" s="159"/>
      <c r="H2895" s="161" t="s">
        <v>21133</v>
      </c>
      <c r="I2895" s="161"/>
    </row>
    <row r="2896" ht="15.0" customHeight="1">
      <c r="A2896" s="101" t="s">
        <v>5429</v>
      </c>
      <c r="B2896" s="96" t="str">
        <f>VLOOKUP(A2896,company_data!$A$2:$H$2051,8,FALSE)</f>
        <v>https://www.drivelock.com/</v>
      </c>
      <c r="C2896" s="157" t="s">
        <v>21134</v>
      </c>
      <c r="D2896" s="158" t="s">
        <v>11</v>
      </c>
      <c r="E2896" s="157"/>
      <c r="F2896" s="101"/>
      <c r="G2896" s="159"/>
      <c r="H2896" s="161" t="s">
        <v>21135</v>
      </c>
      <c r="I2896" s="161"/>
    </row>
    <row r="2897" ht="15.0" customHeight="1">
      <c r="A2897" s="101" t="s">
        <v>5429</v>
      </c>
      <c r="B2897" s="96" t="str">
        <f>VLOOKUP(A2897,company_data!$A$2:$H$2051,8,FALSE)</f>
        <v>https://www.drivelock.com/</v>
      </c>
      <c r="C2897" s="157" t="s">
        <v>15857</v>
      </c>
      <c r="D2897" s="158" t="s">
        <v>22</v>
      </c>
      <c r="E2897" s="157"/>
      <c r="F2897" s="101"/>
      <c r="G2897" s="159"/>
      <c r="H2897" s="161" t="s">
        <v>21136</v>
      </c>
      <c r="I2897" s="161"/>
    </row>
    <row r="2898" ht="15.0" customHeight="1">
      <c r="A2898" s="101" t="s">
        <v>5437</v>
      </c>
      <c r="B2898" s="96" t="str">
        <f>VLOOKUP(A2898,company_data!$A$2:$H$2051,8,FALSE)</f>
        <v>https://www.druva.com/</v>
      </c>
      <c r="C2898" s="158" t="s">
        <v>21137</v>
      </c>
      <c r="D2898" s="158" t="s">
        <v>12</v>
      </c>
      <c r="E2898" s="158" t="s">
        <v>38</v>
      </c>
      <c r="F2898" s="101"/>
      <c r="G2898" s="159"/>
      <c r="H2898" s="161" t="s">
        <v>21138</v>
      </c>
      <c r="I2898" s="161"/>
    </row>
    <row r="2899" ht="15.0" customHeight="1">
      <c r="A2899" s="101" t="s">
        <v>5437</v>
      </c>
      <c r="B2899" s="96" t="str">
        <f>VLOOKUP(A2899,company_data!$A$2:$H$2051,8,FALSE)</f>
        <v>https://www.druva.com/</v>
      </c>
      <c r="C2899" s="157" t="s">
        <v>21139</v>
      </c>
      <c r="D2899" s="158" t="s">
        <v>12</v>
      </c>
      <c r="E2899" s="158" t="s">
        <v>38</v>
      </c>
      <c r="F2899" s="101"/>
      <c r="G2899" s="159"/>
      <c r="H2899" s="161" t="s">
        <v>21140</v>
      </c>
      <c r="I2899" s="161"/>
    </row>
    <row r="2900" ht="15.0" customHeight="1">
      <c r="A2900" s="101" t="s">
        <v>5437</v>
      </c>
      <c r="B2900" s="96" t="str">
        <f>VLOOKUP(A2900,company_data!$A$2:$H$2051,8,FALSE)</f>
        <v>https://www.druva.com/</v>
      </c>
      <c r="C2900" s="157" t="s">
        <v>21141</v>
      </c>
      <c r="D2900" s="158" t="s">
        <v>38</v>
      </c>
      <c r="E2900" s="157"/>
      <c r="F2900" s="101"/>
      <c r="G2900" s="159"/>
      <c r="H2900" s="161" t="s">
        <v>21142</v>
      </c>
      <c r="I2900" s="161"/>
    </row>
    <row r="2901" ht="15.0" customHeight="1">
      <c r="A2901" s="101" t="s">
        <v>5437</v>
      </c>
      <c r="B2901" s="96" t="str">
        <f>VLOOKUP(A2901,company_data!$A$2:$H$2051,8,FALSE)</f>
        <v>https://www.druva.com/</v>
      </c>
      <c r="C2901" s="158" t="s">
        <v>21143</v>
      </c>
      <c r="D2901" s="158" t="s">
        <v>38</v>
      </c>
      <c r="E2901" s="157"/>
      <c r="F2901" s="101"/>
      <c r="G2901" s="159"/>
      <c r="H2901" s="161" t="s">
        <v>21144</v>
      </c>
      <c r="I2901" s="161"/>
    </row>
    <row r="2902" ht="15.0" customHeight="1">
      <c r="A2902" s="101" t="s">
        <v>5437</v>
      </c>
      <c r="B2902" s="96" t="str">
        <f>VLOOKUP(A2902,company_data!$A$2:$H$2051,8,FALSE)</f>
        <v>https://www.druva.com/</v>
      </c>
      <c r="C2902" s="158" t="s">
        <v>21145</v>
      </c>
      <c r="D2902" s="158" t="s">
        <v>38</v>
      </c>
      <c r="E2902" s="157"/>
      <c r="F2902" s="101"/>
      <c r="G2902" s="159"/>
      <c r="H2902" s="161" t="s">
        <v>21146</v>
      </c>
      <c r="I2902" s="161"/>
    </row>
    <row r="2903" ht="15.0" customHeight="1">
      <c r="A2903" s="101" t="s">
        <v>5437</v>
      </c>
      <c r="B2903" s="96" t="str">
        <f>VLOOKUP(A2903,company_data!$A$2:$H$2051,8,FALSE)</f>
        <v>https://www.druva.com/</v>
      </c>
      <c r="C2903" s="158" t="s">
        <v>21147</v>
      </c>
      <c r="D2903" s="158" t="s">
        <v>5</v>
      </c>
      <c r="E2903" s="157"/>
      <c r="F2903" s="101"/>
      <c r="G2903" s="159"/>
      <c r="H2903" s="161"/>
      <c r="I2903" s="161"/>
    </row>
    <row r="2904" ht="15.0" customHeight="1">
      <c r="A2904" s="101" t="s">
        <v>5447</v>
      </c>
      <c r="B2904" s="96" t="str">
        <f>VLOOKUP(A2904,company_data!$A$2:$H$2051,8,FALSE)</f>
        <v>https://www.dtexsystems.com/</v>
      </c>
      <c r="C2904" s="157" t="s">
        <v>21148</v>
      </c>
      <c r="D2904" s="158" t="s">
        <v>55</v>
      </c>
      <c r="E2904" s="157" t="s">
        <v>17083</v>
      </c>
      <c r="F2904" s="158" t="s">
        <v>18373</v>
      </c>
      <c r="G2904" s="159"/>
      <c r="H2904" s="161" t="s">
        <v>21149</v>
      </c>
      <c r="I2904" s="161"/>
    </row>
    <row r="2905" ht="15.0" customHeight="1">
      <c r="A2905" s="101" t="s">
        <v>5447</v>
      </c>
      <c r="B2905" s="96" t="str">
        <f>VLOOKUP(A2905,company_data!$A$2:$H$2051,8,FALSE)</f>
        <v>https://www.dtexsystems.com/</v>
      </c>
      <c r="C2905" s="158" t="s">
        <v>21150</v>
      </c>
      <c r="D2905" s="158" t="s">
        <v>55</v>
      </c>
      <c r="E2905" s="157" t="s">
        <v>17083</v>
      </c>
      <c r="F2905" s="158" t="s">
        <v>18373</v>
      </c>
      <c r="G2905" s="159"/>
      <c r="H2905" s="161"/>
      <c r="I2905" s="161"/>
    </row>
    <row r="2906" ht="15.0" customHeight="1">
      <c r="A2906" s="101" t="s">
        <v>5447</v>
      </c>
      <c r="B2906" s="96" t="str">
        <f>VLOOKUP(A2906,company_data!$A$2:$H$2051,8,FALSE)</f>
        <v>https://www.dtexsystems.com/</v>
      </c>
      <c r="C2906" s="157" t="s">
        <v>21151</v>
      </c>
      <c r="D2906" s="158" t="s">
        <v>55</v>
      </c>
      <c r="E2906" s="157" t="s">
        <v>17083</v>
      </c>
      <c r="F2906" s="158" t="s">
        <v>18373</v>
      </c>
      <c r="G2906" s="159"/>
      <c r="H2906" s="161" t="s">
        <v>21152</v>
      </c>
      <c r="I2906" s="161"/>
    </row>
    <row r="2907" ht="15.0" customHeight="1">
      <c r="A2907" s="101" t="s">
        <v>5456</v>
      </c>
      <c r="B2907" s="96" t="str">
        <f>VLOOKUP(A2907,company_data!$A$2:$H$2051,8,FALSE)</f>
        <v>https://dualitytech.com/</v>
      </c>
      <c r="C2907" s="157" t="s">
        <v>21153</v>
      </c>
      <c r="D2907" s="158" t="s">
        <v>13</v>
      </c>
      <c r="E2907" s="158" t="s">
        <v>14</v>
      </c>
      <c r="F2907" s="101"/>
      <c r="G2907" s="159"/>
      <c r="H2907" s="161" t="s">
        <v>21154</v>
      </c>
      <c r="I2907" s="161"/>
    </row>
    <row r="2908" ht="15.0" customHeight="1">
      <c r="A2908" s="101" t="s">
        <v>5456</v>
      </c>
      <c r="B2908" s="96" t="str">
        <f>VLOOKUP(A2908,company_data!$A$2:$H$2051,8,FALSE)</f>
        <v>https://dualitytech.com/</v>
      </c>
      <c r="C2908" s="157" t="s">
        <v>21155</v>
      </c>
      <c r="D2908" s="158" t="s">
        <v>13</v>
      </c>
      <c r="E2908" s="158" t="s">
        <v>14</v>
      </c>
      <c r="F2908" s="101"/>
      <c r="G2908" s="159"/>
      <c r="H2908" s="161" t="s">
        <v>21156</v>
      </c>
      <c r="I2908" s="161"/>
    </row>
    <row r="2909" ht="15.0" customHeight="1">
      <c r="A2909" s="101" t="s">
        <v>5456</v>
      </c>
      <c r="B2909" s="96" t="str">
        <f>VLOOKUP(A2909,company_data!$A$2:$H$2051,8,FALSE)</f>
        <v>https://dualitytech.com/</v>
      </c>
      <c r="C2909" s="157" t="s">
        <v>21157</v>
      </c>
      <c r="D2909" s="158" t="s">
        <v>13</v>
      </c>
      <c r="E2909" s="158" t="s">
        <v>14</v>
      </c>
      <c r="F2909" s="101"/>
      <c r="G2909" s="159"/>
      <c r="H2909" s="161" t="s">
        <v>21158</v>
      </c>
      <c r="I2909" s="161"/>
    </row>
    <row r="2910" ht="15.0" customHeight="1">
      <c r="A2910" s="101" t="s">
        <v>5456</v>
      </c>
      <c r="B2910" s="96" t="str">
        <f>VLOOKUP(A2910,company_data!$A$2:$H$2051,8,FALSE)</f>
        <v>https://dualitytech.com/</v>
      </c>
      <c r="C2910" s="157" t="s">
        <v>21159</v>
      </c>
      <c r="D2910" s="158" t="s">
        <v>13</v>
      </c>
      <c r="E2910" s="158" t="s">
        <v>14</v>
      </c>
      <c r="F2910" s="101"/>
      <c r="G2910" s="159"/>
      <c r="H2910" s="161" t="s">
        <v>21160</v>
      </c>
      <c r="I2910" s="161"/>
    </row>
    <row r="2911" ht="15.0" customHeight="1">
      <c r="A2911" s="101" t="s">
        <v>5456</v>
      </c>
      <c r="B2911" s="96" t="str">
        <f>VLOOKUP(A2911,company_data!$A$2:$H$2051,8,FALSE)</f>
        <v>https://dualitytech.com/</v>
      </c>
      <c r="C2911" s="157" t="s">
        <v>21161</v>
      </c>
      <c r="D2911" s="158" t="s">
        <v>13</v>
      </c>
      <c r="E2911" s="158" t="s">
        <v>14</v>
      </c>
      <c r="F2911" s="101"/>
      <c r="G2911" s="159"/>
      <c r="H2911" s="161" t="s">
        <v>21162</v>
      </c>
      <c r="I2911" s="161"/>
    </row>
    <row r="2912" ht="15.0" customHeight="1">
      <c r="A2912" s="101" t="s">
        <v>5465</v>
      </c>
      <c r="B2912" s="96" t="str">
        <f>VLOOKUP(A2912,company_data!$A$2:$H$2051,8,FALSE)</f>
        <v>https://duo.com/</v>
      </c>
      <c r="C2912" s="157" t="s">
        <v>21163</v>
      </c>
      <c r="D2912" s="158" t="s">
        <v>6</v>
      </c>
      <c r="E2912" s="158" t="s">
        <v>16476</v>
      </c>
      <c r="F2912" s="101"/>
      <c r="G2912" s="159"/>
      <c r="H2912" s="161" t="s">
        <v>21164</v>
      </c>
      <c r="I2912" s="161"/>
    </row>
    <row r="2913" ht="15.0" customHeight="1">
      <c r="A2913" s="101" t="s">
        <v>5465</v>
      </c>
      <c r="B2913" s="96" t="str">
        <f>VLOOKUP(A2913,company_data!$A$2:$H$2051,8,FALSE)</f>
        <v>https://duo.com/</v>
      </c>
      <c r="C2913" s="158" t="s">
        <v>21165</v>
      </c>
      <c r="D2913" s="157" t="s">
        <v>6</v>
      </c>
      <c r="E2913" s="157" t="s">
        <v>16904</v>
      </c>
      <c r="F2913" s="101"/>
      <c r="G2913" s="159"/>
      <c r="H2913" s="161" t="s">
        <v>21166</v>
      </c>
      <c r="I2913" s="161"/>
    </row>
    <row r="2914" ht="15.0" customHeight="1">
      <c r="A2914" s="101" t="s">
        <v>5465</v>
      </c>
      <c r="B2914" s="96" t="str">
        <f>VLOOKUP(A2914,company_data!$A$2:$H$2051,8,FALSE)</f>
        <v>https://duo.com/</v>
      </c>
      <c r="C2914" s="157" t="s">
        <v>21167</v>
      </c>
      <c r="D2914" s="158" t="s">
        <v>34</v>
      </c>
      <c r="E2914" s="158" t="s">
        <v>16485</v>
      </c>
      <c r="F2914" s="101"/>
      <c r="G2914" s="159"/>
      <c r="H2914" s="161" t="s">
        <v>21168</v>
      </c>
      <c r="I2914" s="161"/>
    </row>
    <row r="2915" ht="15.0" customHeight="1">
      <c r="A2915" s="101" t="s">
        <v>5465</v>
      </c>
      <c r="B2915" s="96" t="str">
        <f>VLOOKUP(A2915,company_data!$A$2:$H$2051,8,FALSE)</f>
        <v>https://duo.com/</v>
      </c>
      <c r="C2915" s="157" t="s">
        <v>21169</v>
      </c>
      <c r="D2915" s="158" t="s">
        <v>47</v>
      </c>
      <c r="E2915" s="157"/>
      <c r="F2915" s="101"/>
      <c r="G2915" s="159"/>
      <c r="H2915" s="161" t="s">
        <v>21170</v>
      </c>
      <c r="I2915" s="161"/>
    </row>
    <row r="2916" ht="15.0" customHeight="1">
      <c r="A2916" s="101" t="s">
        <v>5483</v>
      </c>
      <c r="B2916" s="96" t="str">
        <f>VLOOKUP(A2916,company_data!$A$2:$H$2051,8,FALSE)</f>
        <v>https://dustidentity.com/</v>
      </c>
      <c r="C2916" s="157" t="s">
        <v>21171</v>
      </c>
      <c r="D2916" s="158" t="s">
        <v>29</v>
      </c>
      <c r="E2916" s="158" t="s">
        <v>21172</v>
      </c>
      <c r="F2916" s="101"/>
      <c r="G2916" s="159"/>
      <c r="H2916" s="161" t="s">
        <v>21173</v>
      </c>
      <c r="I2916" s="161"/>
    </row>
    <row r="2917" ht="15.0" customHeight="1">
      <c r="A2917" s="101" t="s">
        <v>5483</v>
      </c>
      <c r="B2917" s="96" t="str">
        <f>VLOOKUP(A2917,company_data!$A$2:$H$2051,8,FALSE)</f>
        <v>https://dustidentity.com/</v>
      </c>
      <c r="C2917" s="157" t="s">
        <v>21174</v>
      </c>
      <c r="D2917" s="158" t="s">
        <v>29</v>
      </c>
      <c r="E2917" s="158" t="s">
        <v>21172</v>
      </c>
      <c r="F2917" s="101"/>
      <c r="G2917" s="159"/>
      <c r="H2917" s="161" t="s">
        <v>21175</v>
      </c>
      <c r="I2917" s="161"/>
    </row>
    <row r="2918" ht="15.0" customHeight="1">
      <c r="A2918" s="101" t="s">
        <v>5483</v>
      </c>
      <c r="B2918" s="96" t="str">
        <f>VLOOKUP(A2918,company_data!$A$2:$H$2051,8,FALSE)</f>
        <v>https://dustidentity.com/</v>
      </c>
      <c r="C2918" s="157" t="s">
        <v>21176</v>
      </c>
      <c r="D2918" s="158" t="s">
        <v>29</v>
      </c>
      <c r="E2918" s="158" t="s">
        <v>21172</v>
      </c>
      <c r="F2918" s="101"/>
      <c r="G2918" s="159"/>
      <c r="H2918" s="161" t="s">
        <v>21177</v>
      </c>
      <c r="I2918" s="161"/>
    </row>
    <row r="2919" ht="15.0" customHeight="1">
      <c r="A2919" s="101" t="s">
        <v>5473</v>
      </c>
      <c r="B2919" s="96" t="str">
        <f>VLOOKUP(A2919,company_data!$A$2:$H$2051,8,FALSE)</f>
        <v>https://www.dxc.technology/</v>
      </c>
      <c r="C2919" s="158" t="s">
        <v>21178</v>
      </c>
      <c r="D2919" s="158" t="s">
        <v>7</v>
      </c>
      <c r="E2919" s="158" t="s">
        <v>16391</v>
      </c>
      <c r="F2919" s="101"/>
      <c r="G2919" s="159"/>
      <c r="H2919" s="161"/>
      <c r="I2919" s="161"/>
    </row>
    <row r="2920" ht="15.0" customHeight="1">
      <c r="A2920" s="101" t="s">
        <v>5473</v>
      </c>
      <c r="B2920" s="96" t="str">
        <f>VLOOKUP(A2920,company_data!$A$2:$H$2051,8,FALSE)</f>
        <v>https://www.dxc.technology/</v>
      </c>
      <c r="C2920" s="158" t="s">
        <v>21179</v>
      </c>
      <c r="D2920" s="158" t="s">
        <v>5</v>
      </c>
      <c r="E2920" s="158" t="s">
        <v>15871</v>
      </c>
      <c r="F2920" s="101"/>
      <c r="G2920" s="159"/>
      <c r="H2920" s="161"/>
      <c r="I2920" s="161"/>
    </row>
    <row r="2921" ht="15.0" customHeight="1">
      <c r="A2921" s="101" t="s">
        <v>5473</v>
      </c>
      <c r="B2921" s="96" t="str">
        <f>VLOOKUP(A2921,company_data!$A$2:$H$2051,8,FALSE)</f>
        <v>https://www.dxc.technology/</v>
      </c>
      <c r="C2921" s="158" t="s">
        <v>17814</v>
      </c>
      <c r="D2921" s="158" t="s">
        <v>5</v>
      </c>
      <c r="E2921" s="158" t="s">
        <v>15871</v>
      </c>
      <c r="F2921" s="101"/>
      <c r="G2921" s="159"/>
      <c r="H2921" s="161"/>
      <c r="I2921" s="161"/>
    </row>
    <row r="2922" ht="15.0" customHeight="1">
      <c r="A2922" s="101" t="s">
        <v>5490</v>
      </c>
      <c r="B2922" s="96" t="str">
        <f>VLOOKUP(A2922,company_data!$A$2:$H$2051,8,FALSE)</f>
        <v>https://www.dynamicode.com.cn/en/</v>
      </c>
      <c r="C2922" s="157" t="s">
        <v>21180</v>
      </c>
      <c r="D2922" s="158" t="s">
        <v>6</v>
      </c>
      <c r="E2922" s="157"/>
      <c r="F2922" s="101"/>
      <c r="G2922" s="159"/>
      <c r="H2922" s="161" t="s">
        <v>21181</v>
      </c>
      <c r="I2922" s="161"/>
    </row>
    <row r="2923" ht="15.0" customHeight="1">
      <c r="A2923" s="101" t="s">
        <v>5490</v>
      </c>
      <c r="B2923" s="96" t="str">
        <f>VLOOKUP(A2923,company_data!$A$2:$H$2051,8,FALSE)</f>
        <v>https://www.dynamicode.com.cn/en/</v>
      </c>
      <c r="C2923" s="157" t="s">
        <v>19039</v>
      </c>
      <c r="D2923" s="158" t="s">
        <v>6</v>
      </c>
      <c r="E2923" s="157"/>
      <c r="F2923" s="101"/>
      <c r="G2923" s="159"/>
      <c r="H2923" s="161" t="s">
        <v>21182</v>
      </c>
      <c r="I2923" s="161"/>
    </row>
    <row r="2924" ht="15.0" customHeight="1">
      <c r="A2924" s="101" t="s">
        <v>5490</v>
      </c>
      <c r="B2924" s="96" t="str">
        <f>VLOOKUP(A2924,company_data!$A$2:$H$2051,8,FALSE)</f>
        <v>https://www.dynamicode.com.cn/en/</v>
      </c>
      <c r="C2924" s="157" t="s">
        <v>21183</v>
      </c>
      <c r="D2924" s="158" t="s">
        <v>6</v>
      </c>
      <c r="E2924" s="157"/>
      <c r="F2924" s="101"/>
      <c r="G2924" s="159"/>
      <c r="H2924" s="161" t="s">
        <v>21184</v>
      </c>
      <c r="I2924" s="161"/>
    </row>
    <row r="2925" ht="15.0" customHeight="1">
      <c r="A2925" s="101" t="s">
        <v>5490</v>
      </c>
      <c r="B2925" s="96" t="str">
        <f>VLOOKUP(A2925,company_data!$A$2:$H$2051,8,FALSE)</f>
        <v>https://www.dynamicode.com.cn/en/</v>
      </c>
      <c r="C2925" s="157" t="s">
        <v>21185</v>
      </c>
      <c r="D2925" s="158" t="s">
        <v>6</v>
      </c>
      <c r="E2925" s="157"/>
      <c r="F2925" s="101"/>
      <c r="G2925" s="159"/>
      <c r="H2925" s="161" t="s">
        <v>21186</v>
      </c>
      <c r="I2925" s="161"/>
    </row>
    <row r="2926" ht="15.0" customHeight="1">
      <c r="A2926" s="101" t="s">
        <v>5490</v>
      </c>
      <c r="B2926" s="96" t="str">
        <f>VLOOKUP(A2926,company_data!$A$2:$H$2051,8,FALSE)</f>
        <v>https://www.dynamicode.com.cn/en/</v>
      </c>
      <c r="C2926" s="157" t="s">
        <v>21187</v>
      </c>
      <c r="D2926" s="158" t="s">
        <v>6</v>
      </c>
      <c r="E2926" s="157"/>
      <c r="F2926" s="101"/>
      <c r="G2926" s="159"/>
      <c r="H2926" s="161" t="s">
        <v>21188</v>
      </c>
      <c r="I2926" s="161"/>
    </row>
    <row r="2927" ht="15.0" customHeight="1">
      <c r="A2927" s="101" t="s">
        <v>5490</v>
      </c>
      <c r="B2927" s="96" t="str">
        <f>VLOOKUP(A2927,company_data!$A$2:$H$2051,8,FALSE)</f>
        <v>https://www.dynamicode.com.cn/en/</v>
      </c>
      <c r="C2927" s="157" t="s">
        <v>21189</v>
      </c>
      <c r="D2927" s="158" t="s">
        <v>6</v>
      </c>
      <c r="E2927" s="157"/>
      <c r="F2927" s="101"/>
      <c r="G2927" s="159"/>
      <c r="H2927" s="161"/>
      <c r="I2927" s="161"/>
    </row>
    <row r="2928" ht="15.0" customHeight="1">
      <c r="A2928" s="101" t="s">
        <v>5497</v>
      </c>
      <c r="B2928" s="96" t="str">
        <f>VLOOKUP(A2928,company_data!$A$2:$H$2051,8,FALSE)</f>
        <v>https://www.e-share.us/</v>
      </c>
      <c r="C2928" s="158" t="s">
        <v>5497</v>
      </c>
      <c r="D2928" s="158" t="s">
        <v>24</v>
      </c>
      <c r="E2928" s="157"/>
      <c r="F2928" s="101"/>
      <c r="G2928" s="159"/>
      <c r="H2928" s="161" t="s">
        <v>21190</v>
      </c>
      <c r="I2928" s="161"/>
    </row>
    <row r="2929" ht="15.0" customHeight="1">
      <c r="A2929" s="101" t="s">
        <v>5506</v>
      </c>
      <c r="B2929" s="96" t="str">
        <f>VLOOKUP(A2929,company_data!$A$2:$H$2051,8,FALSE)</f>
        <v>https://www.eagency.com/</v>
      </c>
      <c r="C2929" s="157" t="s">
        <v>21191</v>
      </c>
      <c r="D2929" s="158" t="s">
        <v>16</v>
      </c>
      <c r="E2929" s="158" t="s">
        <v>17132</v>
      </c>
      <c r="F2929" s="101"/>
      <c r="G2929" s="159"/>
      <c r="H2929" s="161" t="s">
        <v>21192</v>
      </c>
      <c r="I2929" s="161"/>
    </row>
    <row r="2930" ht="15.0" customHeight="1">
      <c r="A2930" s="101" t="s">
        <v>5506</v>
      </c>
      <c r="B2930" s="96" t="str">
        <f>VLOOKUP(A2930,company_data!$A$2:$H$2051,8,FALSE)</f>
        <v>https://www.eagency.com/</v>
      </c>
      <c r="C2930" s="157" t="s">
        <v>21193</v>
      </c>
      <c r="D2930" s="158" t="s">
        <v>20</v>
      </c>
      <c r="E2930" s="158" t="s">
        <v>21194</v>
      </c>
      <c r="F2930" s="97" t="s">
        <v>15892</v>
      </c>
      <c r="G2930" s="159"/>
      <c r="H2930" s="161" t="s">
        <v>21195</v>
      </c>
      <c r="I2930" s="161"/>
    </row>
    <row r="2931" ht="15.0" customHeight="1">
      <c r="A2931" s="101" t="s">
        <v>5506</v>
      </c>
      <c r="B2931" s="96" t="str">
        <f>VLOOKUP(A2931,company_data!$A$2:$H$2051,8,FALSE)</f>
        <v>https://www.eagency.com/</v>
      </c>
      <c r="C2931" s="157" t="s">
        <v>21196</v>
      </c>
      <c r="D2931" s="158" t="s">
        <v>20</v>
      </c>
      <c r="E2931" s="158" t="s">
        <v>21194</v>
      </c>
      <c r="F2931" s="97" t="s">
        <v>15892</v>
      </c>
      <c r="G2931" s="159"/>
      <c r="H2931" s="161" t="s">
        <v>21197</v>
      </c>
      <c r="I2931" s="161"/>
    </row>
    <row r="2932" ht="15.0" customHeight="1">
      <c r="A2932" s="101" t="s">
        <v>5506</v>
      </c>
      <c r="B2932" s="96" t="str">
        <f>VLOOKUP(A2932,company_data!$A$2:$H$2051,8,FALSE)</f>
        <v>https://www.eagency.com/</v>
      </c>
      <c r="C2932" s="157" t="s">
        <v>21198</v>
      </c>
      <c r="D2932" s="158" t="s">
        <v>20</v>
      </c>
      <c r="E2932" s="158" t="s">
        <v>21199</v>
      </c>
      <c r="F2932" s="101"/>
      <c r="G2932" s="159"/>
      <c r="H2932" s="161" t="s">
        <v>21200</v>
      </c>
      <c r="I2932" s="161"/>
    </row>
    <row r="2933" ht="15.0" customHeight="1">
      <c r="A2933" s="101" t="s">
        <v>5535</v>
      </c>
      <c r="B2933" s="96" t="str">
        <f>VLOOKUP(A2933,company_data!$A$2:$H$2051,8,FALSE)</f>
        <v>https://www.earthlink.net/</v>
      </c>
      <c r="C2933" s="158" t="s">
        <v>21201</v>
      </c>
      <c r="D2933" s="158" t="s">
        <v>20</v>
      </c>
      <c r="E2933" s="158" t="s">
        <v>21202</v>
      </c>
      <c r="F2933" s="101"/>
      <c r="G2933" s="159"/>
      <c r="H2933" s="161"/>
      <c r="I2933" s="161"/>
    </row>
    <row r="2934" ht="15.0" customHeight="1">
      <c r="A2934" s="101" t="s">
        <v>5535</v>
      </c>
      <c r="B2934" s="96" t="str">
        <f>VLOOKUP(A2934,company_data!$A$2:$H$2051,8,FALSE)</f>
        <v>https://www.earthlink.net/</v>
      </c>
      <c r="C2934" s="158" t="s">
        <v>21203</v>
      </c>
      <c r="D2934" s="158" t="s">
        <v>9</v>
      </c>
      <c r="E2934" s="158" t="s">
        <v>21204</v>
      </c>
      <c r="F2934" s="101"/>
      <c r="G2934" s="159"/>
      <c r="H2934" s="161" t="s">
        <v>21205</v>
      </c>
      <c r="I2934" s="161"/>
    </row>
    <row r="2935" ht="15.0" customHeight="1">
      <c r="A2935" s="101" t="s">
        <v>5535</v>
      </c>
      <c r="B2935" s="96" t="str">
        <f>VLOOKUP(A2935,company_data!$A$2:$H$2051,8,FALSE)</f>
        <v>https://www.earthlink.net/</v>
      </c>
      <c r="C2935" s="158" t="s">
        <v>21206</v>
      </c>
      <c r="D2935" s="158" t="s">
        <v>20</v>
      </c>
      <c r="E2935" s="158" t="s">
        <v>21199</v>
      </c>
      <c r="F2935" s="97" t="s">
        <v>17354</v>
      </c>
      <c r="G2935" s="159"/>
      <c r="H2935" s="161" t="s">
        <v>21207</v>
      </c>
      <c r="I2935" s="161"/>
    </row>
    <row r="2936" ht="15.0" customHeight="1">
      <c r="A2936" s="101" t="s">
        <v>5535</v>
      </c>
      <c r="B2936" s="96" t="str">
        <f>VLOOKUP(A2936,company_data!$A$2:$H$2051,8,FALSE)</f>
        <v>https://www.earthlink.net/</v>
      </c>
      <c r="C2936" s="158" t="s">
        <v>21208</v>
      </c>
      <c r="D2936" s="158" t="s">
        <v>38</v>
      </c>
      <c r="E2936" s="158" t="s">
        <v>18067</v>
      </c>
      <c r="F2936" s="101"/>
      <c r="G2936" s="159"/>
      <c r="H2936" s="161"/>
      <c r="I2936" s="161"/>
    </row>
    <row r="2937" ht="15.0" customHeight="1">
      <c r="A2937" s="101" t="s">
        <v>5535</v>
      </c>
      <c r="B2937" s="96" t="str">
        <f>VLOOKUP(A2937,company_data!$A$2:$H$2051,8,FALSE)</f>
        <v>https://www.earthlink.net/</v>
      </c>
      <c r="C2937" s="158" t="s">
        <v>21209</v>
      </c>
      <c r="D2937" s="158" t="s">
        <v>9</v>
      </c>
      <c r="E2937" s="158" t="s">
        <v>21210</v>
      </c>
      <c r="F2937" s="97" t="s">
        <v>21211</v>
      </c>
      <c r="G2937" s="159"/>
      <c r="H2937" s="161" t="s">
        <v>21212</v>
      </c>
      <c r="I2937" s="161"/>
    </row>
    <row r="2938" ht="15.0" customHeight="1">
      <c r="A2938" s="101" t="s">
        <v>5546</v>
      </c>
      <c r="B2938" s="96" t="str">
        <f>VLOOKUP(A2938,company_data!$A$2:$H$2051,8,FALSE)</f>
        <v>https://www.east-tec.com/</v>
      </c>
      <c r="C2938" s="157" t="s">
        <v>21213</v>
      </c>
      <c r="D2938" s="158" t="s">
        <v>54</v>
      </c>
      <c r="E2938" s="158" t="s">
        <v>21214</v>
      </c>
      <c r="F2938" s="101"/>
      <c r="G2938" s="159"/>
      <c r="H2938" s="161" t="s">
        <v>21215</v>
      </c>
      <c r="I2938" s="161"/>
    </row>
    <row r="2939" ht="15.0" customHeight="1">
      <c r="A2939" s="101" t="s">
        <v>5546</v>
      </c>
      <c r="B2939" s="96" t="str">
        <f>VLOOKUP(A2939,company_data!$A$2:$H$2051,8,FALSE)</f>
        <v>https://www.east-tec.com/</v>
      </c>
      <c r="C2939" s="157" t="s">
        <v>21216</v>
      </c>
      <c r="D2939" s="158" t="s">
        <v>6</v>
      </c>
      <c r="E2939" s="158" t="s">
        <v>13</v>
      </c>
      <c r="F2939" s="101"/>
      <c r="G2939" s="159"/>
      <c r="H2939" s="161" t="s">
        <v>21217</v>
      </c>
      <c r="I2939" s="161"/>
    </row>
    <row r="2940" ht="15.0" customHeight="1">
      <c r="A2940" s="101" t="s">
        <v>5546</v>
      </c>
      <c r="B2940" s="96" t="str">
        <f>VLOOKUP(A2940,company_data!$A$2:$H$2051,8,FALSE)</f>
        <v>https://www.east-tec.com/</v>
      </c>
      <c r="C2940" s="157" t="s">
        <v>21218</v>
      </c>
      <c r="D2940" s="158" t="s">
        <v>54</v>
      </c>
      <c r="E2940" s="158" t="s">
        <v>21219</v>
      </c>
      <c r="F2940" s="101"/>
      <c r="G2940" s="159"/>
      <c r="H2940" s="161" t="s">
        <v>21220</v>
      </c>
      <c r="I2940" s="161"/>
    </row>
    <row r="2941" ht="15.0" customHeight="1">
      <c r="A2941" s="101" t="s">
        <v>5546</v>
      </c>
      <c r="B2941" s="96" t="str">
        <f>VLOOKUP(A2941,company_data!$A$2:$H$2051,8,FALSE)</f>
        <v>https://www.east-tec.com/</v>
      </c>
      <c r="C2941" s="157" t="s">
        <v>21221</v>
      </c>
      <c r="D2941" s="158" t="s">
        <v>13</v>
      </c>
      <c r="E2941" s="158" t="s">
        <v>6</v>
      </c>
      <c r="F2941" s="101"/>
      <c r="G2941" s="159"/>
      <c r="H2941" s="161" t="s">
        <v>21222</v>
      </c>
      <c r="I2941" s="161"/>
    </row>
    <row r="2942" ht="15.0" customHeight="1">
      <c r="A2942" s="101" t="s">
        <v>5552</v>
      </c>
      <c r="B2942" s="96" t="str">
        <f>VLOOKUP(A2942,company_data!$A$2:$H$2051,8,FALSE)</f>
        <v>https://www.eccouncil.org/</v>
      </c>
      <c r="C2942" s="157" t="s">
        <v>21223</v>
      </c>
      <c r="D2942" s="158" t="s">
        <v>11</v>
      </c>
      <c r="E2942" s="158" t="s">
        <v>19617</v>
      </c>
      <c r="F2942" s="101"/>
      <c r="G2942" s="159"/>
      <c r="H2942" s="161" t="s">
        <v>21224</v>
      </c>
      <c r="I2942" s="161"/>
    </row>
    <row r="2943" ht="15.0" customHeight="1">
      <c r="A2943" s="101" t="s">
        <v>5552</v>
      </c>
      <c r="B2943" s="96" t="str">
        <f>VLOOKUP(A2943,company_data!$A$2:$H$2051,8,FALSE)</f>
        <v>https://www.eccouncil.org/</v>
      </c>
      <c r="C2943" s="157" t="s">
        <v>21225</v>
      </c>
      <c r="D2943" s="158" t="s">
        <v>11</v>
      </c>
      <c r="E2943" s="158" t="s">
        <v>19617</v>
      </c>
      <c r="F2943" s="101"/>
      <c r="G2943" s="159"/>
      <c r="H2943" s="161" t="s">
        <v>21226</v>
      </c>
      <c r="I2943" s="161"/>
    </row>
    <row r="2944" ht="15.0" customHeight="1">
      <c r="A2944" s="101" t="s">
        <v>5552</v>
      </c>
      <c r="B2944" s="96" t="str">
        <f>VLOOKUP(A2944,company_data!$A$2:$H$2051,8,FALSE)</f>
        <v>https://www.eccouncil.org/</v>
      </c>
      <c r="C2944" s="157" t="s">
        <v>21227</v>
      </c>
      <c r="D2944" s="158" t="s">
        <v>11</v>
      </c>
      <c r="E2944" s="158" t="s">
        <v>19617</v>
      </c>
      <c r="F2944" s="101"/>
      <c r="G2944" s="159"/>
      <c r="H2944" s="161" t="s">
        <v>21226</v>
      </c>
      <c r="I2944" s="161"/>
    </row>
    <row r="2945" ht="15.0" customHeight="1">
      <c r="A2945" s="101" t="s">
        <v>5552</v>
      </c>
      <c r="B2945" s="96" t="str">
        <f>VLOOKUP(A2945,company_data!$A$2:$H$2051,8,FALSE)</f>
        <v>https://www.eccouncil.org/</v>
      </c>
      <c r="C2945" s="157" t="s">
        <v>21228</v>
      </c>
      <c r="D2945" s="158" t="s">
        <v>11</v>
      </c>
      <c r="E2945" s="158" t="s">
        <v>19617</v>
      </c>
      <c r="F2945" s="101"/>
      <c r="G2945" s="159"/>
      <c r="H2945" s="161" t="s">
        <v>21229</v>
      </c>
      <c r="I2945" s="161"/>
    </row>
    <row r="2946" ht="15.0" customHeight="1">
      <c r="A2946" s="101" t="s">
        <v>5552</v>
      </c>
      <c r="B2946" s="96" t="str">
        <f>VLOOKUP(A2946,company_data!$A$2:$H$2051,8,FALSE)</f>
        <v>https://www.eccouncil.org/</v>
      </c>
      <c r="C2946" s="157" t="s">
        <v>21230</v>
      </c>
      <c r="D2946" s="158" t="s">
        <v>11</v>
      </c>
      <c r="E2946" s="158" t="s">
        <v>19617</v>
      </c>
      <c r="F2946" s="101"/>
      <c r="G2946" s="159"/>
      <c r="H2946" s="161" t="s">
        <v>21231</v>
      </c>
      <c r="I2946" s="161"/>
    </row>
    <row r="2947" ht="15.0" customHeight="1">
      <c r="A2947" s="101" t="s">
        <v>5552</v>
      </c>
      <c r="B2947" s="96" t="str">
        <f>VLOOKUP(A2947,company_data!$A$2:$H$2051,8,FALSE)</f>
        <v>https://www.eccouncil.org/</v>
      </c>
      <c r="C2947" s="157" t="s">
        <v>21232</v>
      </c>
      <c r="D2947" s="158" t="s">
        <v>11</v>
      </c>
      <c r="E2947" s="158" t="s">
        <v>19617</v>
      </c>
      <c r="F2947" s="101"/>
      <c r="G2947" s="159"/>
      <c r="H2947" s="161" t="s">
        <v>21233</v>
      </c>
      <c r="I2947" s="161"/>
    </row>
    <row r="2948" ht="15.0" customHeight="1">
      <c r="A2948" s="101" t="s">
        <v>5552</v>
      </c>
      <c r="B2948" s="96" t="str">
        <f>VLOOKUP(A2948,company_data!$A$2:$H$2051,8,FALSE)</f>
        <v>https://www.eccouncil.org/</v>
      </c>
      <c r="C2948" s="157" t="s">
        <v>21234</v>
      </c>
      <c r="D2948" s="158" t="s">
        <v>11</v>
      </c>
      <c r="E2948" s="158" t="s">
        <v>19617</v>
      </c>
      <c r="F2948" s="101"/>
      <c r="G2948" s="159"/>
      <c r="H2948" s="161" t="s">
        <v>21235</v>
      </c>
      <c r="I2948" s="161"/>
    </row>
    <row r="2949" ht="15.0" customHeight="1">
      <c r="A2949" s="101" t="s">
        <v>5552</v>
      </c>
      <c r="B2949" s="96" t="str">
        <f>VLOOKUP(A2949,company_data!$A$2:$H$2051,8,FALSE)</f>
        <v>https://www.eccouncil.org/</v>
      </c>
      <c r="C2949" s="157" t="s">
        <v>21236</v>
      </c>
      <c r="D2949" s="158" t="s">
        <v>11</v>
      </c>
      <c r="E2949" s="158" t="s">
        <v>19617</v>
      </c>
      <c r="F2949" s="101"/>
      <c r="G2949" s="159"/>
      <c r="H2949" s="161" t="s">
        <v>21237</v>
      </c>
      <c r="I2949" s="161"/>
    </row>
    <row r="2950" ht="15.0" customHeight="1">
      <c r="A2950" s="101" t="s">
        <v>5552</v>
      </c>
      <c r="B2950" s="96" t="str">
        <f>VLOOKUP(A2950,company_data!$A$2:$H$2051,8,FALSE)</f>
        <v>https://www.eccouncil.org/</v>
      </c>
      <c r="C2950" s="157" t="s">
        <v>21238</v>
      </c>
      <c r="D2950" s="158" t="s">
        <v>11</v>
      </c>
      <c r="E2950" s="158" t="s">
        <v>19617</v>
      </c>
      <c r="F2950" s="101"/>
      <c r="G2950" s="159"/>
      <c r="H2950" s="161" t="s">
        <v>21239</v>
      </c>
      <c r="I2950" s="161"/>
    </row>
    <row r="2951" ht="15.0" customHeight="1">
      <c r="A2951" s="101" t="s">
        <v>5552</v>
      </c>
      <c r="B2951" s="96" t="str">
        <f>VLOOKUP(A2951,company_data!$A$2:$H$2051,8,FALSE)</f>
        <v>https://www.eccouncil.org/</v>
      </c>
      <c r="C2951" s="157" t="s">
        <v>21240</v>
      </c>
      <c r="D2951" s="158" t="s">
        <v>11</v>
      </c>
      <c r="E2951" s="158" t="s">
        <v>19617</v>
      </c>
      <c r="F2951" s="101"/>
      <c r="G2951" s="159"/>
      <c r="H2951" s="161" t="s">
        <v>21241</v>
      </c>
      <c r="I2951" s="161"/>
    </row>
    <row r="2952" ht="15.0" customHeight="1">
      <c r="A2952" s="101" t="s">
        <v>5552</v>
      </c>
      <c r="B2952" s="96" t="str">
        <f>VLOOKUP(A2952,company_data!$A$2:$H$2051,8,FALSE)</f>
        <v>https://www.eccouncil.org/</v>
      </c>
      <c r="C2952" s="157" t="s">
        <v>21242</v>
      </c>
      <c r="D2952" s="158" t="s">
        <v>11</v>
      </c>
      <c r="E2952" s="158" t="s">
        <v>19617</v>
      </c>
      <c r="F2952" s="101"/>
      <c r="G2952" s="159"/>
      <c r="H2952" s="161" t="s">
        <v>21243</v>
      </c>
      <c r="I2952" s="161"/>
    </row>
    <row r="2953" ht="15.0" customHeight="1">
      <c r="A2953" s="101" t="s">
        <v>5552</v>
      </c>
      <c r="B2953" s="96" t="str">
        <f>VLOOKUP(A2953,company_data!$A$2:$H$2051,8,FALSE)</f>
        <v>https://www.eccouncil.org/</v>
      </c>
      <c r="C2953" s="157" t="s">
        <v>21244</v>
      </c>
      <c r="D2953" s="158" t="s">
        <v>11</v>
      </c>
      <c r="E2953" s="158" t="s">
        <v>19617</v>
      </c>
      <c r="F2953" s="101"/>
      <c r="G2953" s="159"/>
      <c r="H2953" s="161" t="s">
        <v>21245</v>
      </c>
      <c r="I2953" s="161"/>
    </row>
    <row r="2954" ht="15.0" customHeight="1">
      <c r="A2954" s="101" t="s">
        <v>5552</v>
      </c>
      <c r="B2954" s="96" t="str">
        <f>VLOOKUP(A2954,company_data!$A$2:$H$2051,8,FALSE)</f>
        <v>https://www.eccouncil.org/</v>
      </c>
      <c r="C2954" s="157" t="s">
        <v>21246</v>
      </c>
      <c r="D2954" s="158" t="s">
        <v>11</v>
      </c>
      <c r="E2954" s="158" t="s">
        <v>19617</v>
      </c>
      <c r="F2954" s="101"/>
      <c r="G2954" s="159"/>
      <c r="H2954" s="161" t="s">
        <v>21247</v>
      </c>
      <c r="I2954" s="161"/>
    </row>
    <row r="2955" ht="15.0" customHeight="1">
      <c r="A2955" s="101" t="s">
        <v>5552</v>
      </c>
      <c r="B2955" s="96" t="str">
        <f>VLOOKUP(A2955,company_data!$A$2:$H$2051,8,FALSE)</f>
        <v>https://www.eccouncil.org/</v>
      </c>
      <c r="C2955" s="157" t="s">
        <v>21248</v>
      </c>
      <c r="D2955" s="158" t="s">
        <v>11</v>
      </c>
      <c r="E2955" s="158" t="s">
        <v>19617</v>
      </c>
      <c r="F2955" s="101"/>
      <c r="G2955" s="159"/>
      <c r="H2955" s="161" t="s">
        <v>21249</v>
      </c>
      <c r="I2955" s="161"/>
    </row>
    <row r="2956" ht="15.0" customHeight="1">
      <c r="A2956" s="101" t="s">
        <v>5552</v>
      </c>
      <c r="B2956" s="96" t="str">
        <f>VLOOKUP(A2956,company_data!$A$2:$H$2051,8,FALSE)</f>
        <v>https://www.eccouncil.org/</v>
      </c>
      <c r="C2956" s="157" t="s">
        <v>21250</v>
      </c>
      <c r="D2956" s="158" t="s">
        <v>11</v>
      </c>
      <c r="E2956" s="158" t="s">
        <v>19617</v>
      </c>
      <c r="F2956" s="101"/>
      <c r="G2956" s="159"/>
      <c r="H2956" s="161" t="s">
        <v>21251</v>
      </c>
      <c r="I2956" s="161"/>
    </row>
    <row r="2957" ht="15.0" customHeight="1">
      <c r="A2957" s="101" t="s">
        <v>5552</v>
      </c>
      <c r="B2957" s="96" t="str">
        <f>VLOOKUP(A2957,company_data!$A$2:$H$2051,8,FALSE)</f>
        <v>https://www.eccouncil.org/</v>
      </c>
      <c r="C2957" s="157" t="s">
        <v>21252</v>
      </c>
      <c r="D2957" s="158" t="s">
        <v>11</v>
      </c>
      <c r="E2957" s="158" t="s">
        <v>19617</v>
      </c>
      <c r="F2957" s="101"/>
      <c r="G2957" s="159"/>
      <c r="H2957" s="161" t="s">
        <v>21253</v>
      </c>
      <c r="I2957" s="161"/>
    </row>
    <row r="2958" ht="15.0" customHeight="1">
      <c r="A2958" s="101" t="s">
        <v>5552</v>
      </c>
      <c r="B2958" s="96" t="str">
        <f>VLOOKUP(A2958,company_data!$A$2:$H$2051,8,FALSE)</f>
        <v>https://www.eccouncil.org/</v>
      </c>
      <c r="C2958" s="157" t="s">
        <v>21254</v>
      </c>
      <c r="D2958" s="158" t="s">
        <v>11</v>
      </c>
      <c r="E2958" s="158" t="s">
        <v>19617</v>
      </c>
      <c r="F2958" s="101"/>
      <c r="G2958" s="159"/>
      <c r="H2958" s="161" t="s">
        <v>21255</v>
      </c>
      <c r="I2958" s="161"/>
    </row>
    <row r="2959" ht="15.0" customHeight="1">
      <c r="A2959" s="101" t="s">
        <v>5552</v>
      </c>
      <c r="B2959" s="96" t="str">
        <f>VLOOKUP(A2959,company_data!$A$2:$H$2051,8,FALSE)</f>
        <v>https://www.eccouncil.org/</v>
      </c>
      <c r="C2959" s="157" t="s">
        <v>21256</v>
      </c>
      <c r="D2959" s="158" t="s">
        <v>11</v>
      </c>
      <c r="E2959" s="158" t="s">
        <v>19617</v>
      </c>
      <c r="F2959" s="101"/>
      <c r="G2959" s="159"/>
      <c r="H2959" s="161" t="s">
        <v>21257</v>
      </c>
      <c r="I2959" s="161"/>
    </row>
    <row r="2960" ht="15.0" customHeight="1">
      <c r="A2960" s="101" t="s">
        <v>5552</v>
      </c>
      <c r="B2960" s="96" t="str">
        <f>VLOOKUP(A2960,company_data!$A$2:$H$2051,8,FALSE)</f>
        <v>https://www.eccouncil.org/</v>
      </c>
      <c r="C2960" s="157" t="s">
        <v>21258</v>
      </c>
      <c r="D2960" s="158" t="s">
        <v>11</v>
      </c>
      <c r="E2960" s="158" t="s">
        <v>19617</v>
      </c>
      <c r="F2960" s="101"/>
      <c r="G2960" s="159"/>
      <c r="H2960" s="161" t="s">
        <v>21259</v>
      </c>
      <c r="I2960" s="161"/>
    </row>
    <row r="2961" ht="15.0" customHeight="1">
      <c r="A2961" s="101" t="s">
        <v>5552</v>
      </c>
      <c r="B2961" s="96" t="str">
        <f>VLOOKUP(A2961,company_data!$A$2:$H$2051,8,FALSE)</f>
        <v>https://www.eccouncil.org/</v>
      </c>
      <c r="C2961" s="157" t="s">
        <v>21260</v>
      </c>
      <c r="D2961" s="158" t="s">
        <v>11</v>
      </c>
      <c r="E2961" s="158" t="s">
        <v>19617</v>
      </c>
      <c r="F2961" s="101"/>
      <c r="G2961" s="159"/>
      <c r="H2961" s="161" t="s">
        <v>21261</v>
      </c>
      <c r="I2961" s="161"/>
    </row>
    <row r="2962" ht="15.0" customHeight="1">
      <c r="A2962" s="101" t="s">
        <v>5552</v>
      </c>
      <c r="B2962" s="96" t="str">
        <f>VLOOKUP(A2962,company_data!$A$2:$H$2051,8,FALSE)</f>
        <v>https://www.eccouncil.org/</v>
      </c>
      <c r="C2962" s="157" t="s">
        <v>19485</v>
      </c>
      <c r="D2962" s="158" t="s">
        <v>11</v>
      </c>
      <c r="E2962" s="158" t="s">
        <v>19617</v>
      </c>
      <c r="F2962" s="101"/>
      <c r="G2962" s="159"/>
      <c r="H2962" s="161" t="s">
        <v>21262</v>
      </c>
      <c r="I2962" s="161"/>
    </row>
    <row r="2963" ht="15.0" customHeight="1">
      <c r="A2963" s="101" t="s">
        <v>5552</v>
      </c>
      <c r="B2963" s="96" t="str">
        <f>VLOOKUP(A2963,company_data!$A$2:$H$2051,8,FALSE)</f>
        <v>https://www.eccouncil.org/</v>
      </c>
      <c r="C2963" s="157" t="s">
        <v>21263</v>
      </c>
      <c r="D2963" s="158" t="s">
        <v>11</v>
      </c>
      <c r="E2963" s="158" t="s">
        <v>19617</v>
      </c>
      <c r="F2963" s="101"/>
      <c r="G2963" s="159"/>
      <c r="H2963" s="161" t="s">
        <v>21264</v>
      </c>
      <c r="I2963" s="161"/>
    </row>
    <row r="2964" ht="15.0" customHeight="1">
      <c r="A2964" s="101" t="s">
        <v>5552</v>
      </c>
      <c r="B2964" s="96" t="str">
        <f>VLOOKUP(A2964,company_data!$A$2:$H$2051,8,FALSE)</f>
        <v>https://www.eccouncil.org/</v>
      </c>
      <c r="C2964" s="157" t="s">
        <v>21265</v>
      </c>
      <c r="D2964" s="158" t="s">
        <v>11</v>
      </c>
      <c r="E2964" s="158" t="s">
        <v>19617</v>
      </c>
      <c r="F2964" s="101"/>
      <c r="G2964" s="159"/>
      <c r="H2964" s="161" t="s">
        <v>21266</v>
      </c>
      <c r="I2964" s="161"/>
    </row>
    <row r="2965" ht="15.0" customHeight="1">
      <c r="A2965" s="101" t="s">
        <v>5552</v>
      </c>
      <c r="B2965" s="96" t="str">
        <f>VLOOKUP(A2965,company_data!$A$2:$H$2051,8,FALSE)</f>
        <v>https://www.eccouncil.org/</v>
      </c>
      <c r="C2965" s="157" t="s">
        <v>21267</v>
      </c>
      <c r="D2965" s="158" t="s">
        <v>11</v>
      </c>
      <c r="E2965" s="158" t="s">
        <v>19617</v>
      </c>
      <c r="F2965" s="101"/>
      <c r="G2965" s="159"/>
      <c r="H2965" s="161" t="s">
        <v>21268</v>
      </c>
      <c r="I2965" s="161"/>
    </row>
    <row r="2966" ht="15.0" customHeight="1">
      <c r="A2966" s="101" t="s">
        <v>5552</v>
      </c>
      <c r="B2966" s="96" t="str">
        <f>VLOOKUP(A2966,company_data!$A$2:$H$2051,8,FALSE)</f>
        <v>https://www.eccouncil.org/</v>
      </c>
      <c r="C2966" s="157" t="s">
        <v>21269</v>
      </c>
      <c r="D2966" s="158" t="s">
        <v>11</v>
      </c>
      <c r="E2966" s="158" t="s">
        <v>19617</v>
      </c>
      <c r="F2966" s="101"/>
      <c r="G2966" s="159"/>
      <c r="H2966" s="161"/>
      <c r="I2966" s="161"/>
    </row>
    <row r="2967" ht="15.0" customHeight="1">
      <c r="A2967" s="101" t="s">
        <v>5552</v>
      </c>
      <c r="B2967" s="96" t="str">
        <f>VLOOKUP(A2967,company_data!$A$2:$H$2051,8,FALSE)</f>
        <v>https://www.eccouncil.org/</v>
      </c>
      <c r="C2967" s="157" t="s">
        <v>21270</v>
      </c>
      <c r="D2967" s="158" t="s">
        <v>11</v>
      </c>
      <c r="E2967" s="158" t="s">
        <v>19617</v>
      </c>
      <c r="F2967" s="101"/>
      <c r="G2967" s="159"/>
      <c r="H2967" s="161" t="s">
        <v>21271</v>
      </c>
      <c r="I2967" s="161"/>
    </row>
    <row r="2968" ht="15.0" customHeight="1">
      <c r="A2968" s="101" t="s">
        <v>5552</v>
      </c>
      <c r="B2968" s="96" t="str">
        <f>VLOOKUP(A2968,company_data!$A$2:$H$2051,8,FALSE)</f>
        <v>https://www.eccouncil.org/</v>
      </c>
      <c r="C2968" s="157" t="s">
        <v>21272</v>
      </c>
      <c r="D2968" s="158" t="s">
        <v>11</v>
      </c>
      <c r="E2968" s="158" t="s">
        <v>19617</v>
      </c>
      <c r="F2968" s="101"/>
      <c r="G2968" s="159"/>
      <c r="H2968" s="161" t="s">
        <v>21273</v>
      </c>
      <c r="I2968" s="161"/>
    </row>
    <row r="2969" ht="15.0" customHeight="1">
      <c r="A2969" s="101" t="s">
        <v>5552</v>
      </c>
      <c r="B2969" s="96" t="str">
        <f>VLOOKUP(A2969,company_data!$A$2:$H$2051,8,FALSE)</f>
        <v>https://www.eccouncil.org/</v>
      </c>
      <c r="C2969" s="157" t="s">
        <v>21274</v>
      </c>
      <c r="D2969" s="158" t="s">
        <v>11</v>
      </c>
      <c r="E2969" s="158" t="s">
        <v>19617</v>
      </c>
      <c r="F2969" s="101"/>
      <c r="G2969" s="159"/>
      <c r="H2969" s="161" t="s">
        <v>21275</v>
      </c>
      <c r="I2969" s="161"/>
    </row>
    <row r="2970" ht="15.0" customHeight="1">
      <c r="A2970" s="101" t="s">
        <v>5552</v>
      </c>
      <c r="B2970" s="96" t="str">
        <f>VLOOKUP(A2970,company_data!$A$2:$H$2051,8,FALSE)</f>
        <v>https://www.eccouncil.org/</v>
      </c>
      <c r="C2970" s="157" t="s">
        <v>21276</v>
      </c>
      <c r="D2970" s="158" t="s">
        <v>11</v>
      </c>
      <c r="E2970" s="158" t="s">
        <v>19617</v>
      </c>
      <c r="F2970" s="101"/>
      <c r="G2970" s="159"/>
      <c r="H2970" s="161" t="s">
        <v>21277</v>
      </c>
      <c r="I2970" s="161"/>
    </row>
    <row r="2971" ht="15.0" customHeight="1">
      <c r="A2971" s="101" t="s">
        <v>5552</v>
      </c>
      <c r="B2971" s="96" t="str">
        <f>VLOOKUP(A2971,company_data!$A$2:$H$2051,8,FALSE)</f>
        <v>https://www.eccouncil.org/</v>
      </c>
      <c r="C2971" s="157" t="s">
        <v>21278</v>
      </c>
      <c r="D2971" s="158" t="s">
        <v>11</v>
      </c>
      <c r="E2971" s="158" t="s">
        <v>19617</v>
      </c>
      <c r="F2971" s="101"/>
      <c r="G2971" s="159"/>
      <c r="H2971" s="161" t="s">
        <v>21279</v>
      </c>
      <c r="I2971" s="161"/>
    </row>
    <row r="2972" ht="15.0" customHeight="1">
      <c r="A2972" s="101" t="s">
        <v>5552</v>
      </c>
      <c r="B2972" s="96" t="str">
        <f>VLOOKUP(A2972,company_data!$A$2:$H$2051,8,FALSE)</f>
        <v>https://www.eccouncil.org/</v>
      </c>
      <c r="C2972" s="157" t="s">
        <v>21280</v>
      </c>
      <c r="D2972" s="158" t="s">
        <v>11</v>
      </c>
      <c r="E2972" s="158" t="s">
        <v>19617</v>
      </c>
      <c r="F2972" s="101"/>
      <c r="G2972" s="159"/>
      <c r="H2972" s="161" t="s">
        <v>21281</v>
      </c>
      <c r="I2972" s="161"/>
    </row>
    <row r="2973" ht="15.0" customHeight="1">
      <c r="A2973" s="101" t="s">
        <v>5559</v>
      </c>
      <c r="B2973" s="96" t="str">
        <f>VLOOKUP(A2973,company_data!$A$2:$H$2051,8,FALSE)</f>
        <v>https://www.echoworx.com/</v>
      </c>
      <c r="C2973" s="158" t="s">
        <v>21282</v>
      </c>
      <c r="D2973" s="158" t="s">
        <v>24</v>
      </c>
      <c r="E2973" s="158" t="s">
        <v>16128</v>
      </c>
      <c r="F2973" s="101"/>
      <c r="G2973" s="159"/>
      <c r="H2973" s="161" t="s">
        <v>21283</v>
      </c>
      <c r="I2973" s="161"/>
    </row>
    <row r="2974" ht="15.0" customHeight="1">
      <c r="A2974" s="101" t="s">
        <v>5559</v>
      </c>
      <c r="B2974" s="96" t="str">
        <f>VLOOKUP(A2974,company_data!$A$2:$H$2051,8,FALSE)</f>
        <v>https://www.echoworx.com/</v>
      </c>
      <c r="C2974" s="158" t="s">
        <v>21284</v>
      </c>
      <c r="D2974" s="158" t="s">
        <v>19</v>
      </c>
      <c r="E2974" s="157"/>
      <c r="F2974" s="101"/>
      <c r="G2974" s="159"/>
      <c r="H2974" s="161" t="s">
        <v>21285</v>
      </c>
      <c r="I2974" s="161"/>
    </row>
    <row r="2975" ht="15.0" customHeight="1">
      <c r="A2975" s="101" t="s">
        <v>5559</v>
      </c>
      <c r="B2975" s="96" t="str">
        <f>VLOOKUP(A2975,company_data!$A$2:$H$2051,8,FALSE)</f>
        <v>https://www.echoworx.com/</v>
      </c>
      <c r="C2975" s="158" t="s">
        <v>21286</v>
      </c>
      <c r="D2975" s="158" t="s">
        <v>19</v>
      </c>
      <c r="E2975" s="157"/>
      <c r="F2975" s="101"/>
      <c r="G2975" s="159"/>
      <c r="H2975" s="161" t="s">
        <v>21287</v>
      </c>
      <c r="I2975" s="161"/>
    </row>
    <row r="2976" ht="15.0" customHeight="1">
      <c r="A2976" s="101" t="s">
        <v>5567</v>
      </c>
      <c r="B2976" s="96" t="str">
        <f>VLOOKUP(A2976,company_data!$A$2:$H$2051,8,FALSE)</f>
        <v>https://www.eclecticiq.com</v>
      </c>
      <c r="C2976" s="158" t="s">
        <v>21288</v>
      </c>
      <c r="D2976" s="158" t="s">
        <v>5</v>
      </c>
      <c r="E2976" s="158" t="s">
        <v>14011</v>
      </c>
      <c r="F2976" s="101"/>
      <c r="G2976" s="159"/>
      <c r="H2976" s="161"/>
      <c r="I2976" s="161"/>
    </row>
    <row r="2977" ht="15.0" customHeight="1">
      <c r="A2977" s="101" t="s">
        <v>5567</v>
      </c>
      <c r="B2977" s="96" t="str">
        <f>VLOOKUP(A2977,company_data!$A$2:$H$2051,8,FALSE)</f>
        <v>https://www.eclecticiq.com</v>
      </c>
      <c r="C2977" s="158" t="s">
        <v>21289</v>
      </c>
      <c r="D2977" s="158" t="s">
        <v>59</v>
      </c>
      <c r="E2977" s="158" t="s">
        <v>14011</v>
      </c>
      <c r="F2977" s="97" t="s">
        <v>16863</v>
      </c>
      <c r="G2977" s="159"/>
      <c r="H2977" s="161"/>
      <c r="I2977" s="161"/>
    </row>
    <row r="2978" ht="15.0" customHeight="1">
      <c r="A2978" s="101" t="s">
        <v>5567</v>
      </c>
      <c r="B2978" s="96" t="str">
        <f>VLOOKUP(A2978,company_data!$A$2:$H$2051,8,FALSE)</f>
        <v>https://www.eclecticiq.com</v>
      </c>
      <c r="C2978" s="158" t="s">
        <v>21290</v>
      </c>
      <c r="D2978" s="158" t="s">
        <v>5</v>
      </c>
      <c r="E2978" s="158" t="s">
        <v>11</v>
      </c>
      <c r="F2978" s="101"/>
      <c r="G2978" s="159"/>
      <c r="H2978" s="161"/>
      <c r="I2978" s="161"/>
    </row>
    <row r="2979" ht="15.0" customHeight="1">
      <c r="A2979" s="101" t="s">
        <v>5567</v>
      </c>
      <c r="B2979" s="96" t="str">
        <f>VLOOKUP(A2979,company_data!$A$2:$H$2051,8,FALSE)</f>
        <v>https://www.eclecticiq.com</v>
      </c>
      <c r="C2979" s="158" t="s">
        <v>21291</v>
      </c>
      <c r="D2979" s="158" t="s">
        <v>48</v>
      </c>
      <c r="E2979" s="157"/>
      <c r="F2979" s="101"/>
      <c r="G2979" s="159"/>
      <c r="H2979" s="161"/>
      <c r="I2979" s="161"/>
    </row>
    <row r="2980" ht="15.0" customHeight="1">
      <c r="A2980" s="101" t="s">
        <v>5567</v>
      </c>
      <c r="B2980" s="96" t="str">
        <f>VLOOKUP(A2980,company_data!$A$2:$H$2051,8,FALSE)</f>
        <v>https://www.eclecticiq.com</v>
      </c>
      <c r="C2980" s="158" t="s">
        <v>21292</v>
      </c>
      <c r="D2980" s="158" t="s">
        <v>9</v>
      </c>
      <c r="E2980" s="157"/>
      <c r="F2980" s="101"/>
      <c r="G2980" s="159"/>
      <c r="H2980" s="161" t="s">
        <v>21293</v>
      </c>
      <c r="I2980" s="161"/>
    </row>
    <row r="2981" ht="15.0" customHeight="1">
      <c r="A2981" s="101" t="s">
        <v>3643</v>
      </c>
      <c r="B2981" s="96" t="str">
        <f>VLOOKUP(A2981,company_data!$A$2:$H$2051,8,FALSE)</f>
        <v>https://www.contextis.com/</v>
      </c>
      <c r="C2981" s="157" t="s">
        <v>21294</v>
      </c>
      <c r="D2981" s="158" t="s">
        <v>17</v>
      </c>
      <c r="E2981" s="157"/>
      <c r="F2981" s="101"/>
      <c r="G2981" s="159"/>
      <c r="H2981" s="161" t="s">
        <v>21295</v>
      </c>
      <c r="I2981" s="161"/>
    </row>
    <row r="2982" ht="15.0" customHeight="1">
      <c r="A2982" s="101" t="s">
        <v>3772</v>
      </c>
      <c r="B2982" s="105" t="s">
        <v>19820</v>
      </c>
      <c r="C2982" s="157" t="s">
        <v>21296</v>
      </c>
      <c r="D2982" s="158" t="s">
        <v>17</v>
      </c>
      <c r="E2982" s="157"/>
      <c r="F2982" s="101"/>
      <c r="G2982" s="159"/>
      <c r="H2982" s="161" t="s">
        <v>21297</v>
      </c>
      <c r="I2982" s="161"/>
    </row>
    <row r="2983" ht="15.0" customHeight="1">
      <c r="A2983" s="101" t="s">
        <v>5575</v>
      </c>
      <c r="B2983" s="96" t="str">
        <f>VLOOKUP(A2983,company_data!$A$2:$H$2051,8,FALSE)</f>
        <v>https://eclypsium.com/</v>
      </c>
      <c r="C2983" s="157" t="s">
        <v>21298</v>
      </c>
      <c r="D2983" s="158" t="s">
        <v>22</v>
      </c>
      <c r="E2983" s="158" t="s">
        <v>21299</v>
      </c>
      <c r="F2983" s="101"/>
      <c r="G2983" s="159"/>
      <c r="H2983" s="161" t="s">
        <v>21300</v>
      </c>
      <c r="I2983" s="161"/>
    </row>
    <row r="2984" ht="15.0" customHeight="1">
      <c r="A2984" s="101" t="s">
        <v>5592</v>
      </c>
      <c r="B2984" s="96" t="str">
        <f>VLOOKUP(A2984,company_data!$A$2:$H$2051,8,FALSE)</f>
        <v>www.efani.com</v>
      </c>
      <c r="C2984" s="158" t="s">
        <v>21301</v>
      </c>
      <c r="D2984" s="158" t="s">
        <v>20</v>
      </c>
      <c r="E2984" s="158" t="s">
        <v>21302</v>
      </c>
      <c r="F2984" s="101"/>
      <c r="G2984" s="159"/>
      <c r="H2984" s="161" t="s">
        <v>21303</v>
      </c>
      <c r="I2984" s="161"/>
    </row>
    <row r="2985" ht="15.0" customHeight="1">
      <c r="A2985" s="101" t="s">
        <v>5598</v>
      </c>
      <c r="B2985" s="96" t="str">
        <f>VLOOKUP(A2985,company_data!$A$2:$H$2051,8,FALSE)</f>
        <v>https://www.egnyte.com/</v>
      </c>
      <c r="C2985" s="158" t="s">
        <v>5598</v>
      </c>
      <c r="D2985" s="158" t="s">
        <v>12</v>
      </c>
      <c r="E2985" s="158" t="s">
        <v>21304</v>
      </c>
      <c r="F2985" s="97" t="s">
        <v>18067</v>
      </c>
      <c r="G2985" s="159"/>
      <c r="H2985" s="161" t="s">
        <v>21305</v>
      </c>
      <c r="I2985" s="161"/>
    </row>
    <row r="2986" ht="15.0" customHeight="1">
      <c r="A2986" s="101" t="s">
        <v>5606</v>
      </c>
      <c r="B2986" s="96" t="str">
        <f>VLOOKUP(A2986,company_data!$A$2:$H$2051,8,FALSE)</f>
        <v>https://www.egonzehnder.com/</v>
      </c>
      <c r="C2986" s="158" t="s">
        <v>16198</v>
      </c>
      <c r="D2986" s="158" t="s">
        <v>5</v>
      </c>
      <c r="E2986" s="158" t="s">
        <v>16971</v>
      </c>
      <c r="F2986" s="101"/>
      <c r="G2986" s="159"/>
      <c r="H2986" s="161" t="s">
        <v>21306</v>
      </c>
      <c r="I2986" s="161"/>
    </row>
    <row r="2987" ht="15.0" customHeight="1">
      <c r="A2987" s="101" t="s">
        <v>5606</v>
      </c>
      <c r="B2987" s="96" t="str">
        <f>VLOOKUP(A2987,company_data!$A$2:$H$2051,8,FALSE)</f>
        <v>https://www.egonzehnder.com/</v>
      </c>
      <c r="C2987" s="158" t="s">
        <v>21307</v>
      </c>
      <c r="D2987" s="158" t="s">
        <v>5</v>
      </c>
      <c r="E2987" s="158" t="s">
        <v>16971</v>
      </c>
      <c r="F2987" s="101"/>
      <c r="G2987" s="159"/>
      <c r="H2987" s="161" t="s">
        <v>21308</v>
      </c>
      <c r="I2987" s="161"/>
    </row>
    <row r="2988" ht="15.0" customHeight="1">
      <c r="A2988" s="101" t="s">
        <v>5606</v>
      </c>
      <c r="B2988" s="96" t="str">
        <f>VLOOKUP(A2988,company_data!$A$2:$H$2051,8,FALSE)</f>
        <v>https://www.egonzehnder.com/</v>
      </c>
      <c r="C2988" s="158" t="s">
        <v>21309</v>
      </c>
      <c r="D2988" s="158" t="s">
        <v>5</v>
      </c>
      <c r="E2988" s="158" t="s">
        <v>16971</v>
      </c>
      <c r="F2988" s="101"/>
      <c r="G2988" s="159"/>
      <c r="H2988" s="161" t="s">
        <v>21310</v>
      </c>
      <c r="I2988" s="161"/>
    </row>
    <row r="2989" ht="15.0" customHeight="1">
      <c r="A2989" s="101" t="s">
        <v>5606</v>
      </c>
      <c r="B2989" s="96" t="str">
        <f>VLOOKUP(A2989,company_data!$A$2:$H$2051,8,FALSE)</f>
        <v>https://www.egonzehnder.com/</v>
      </c>
      <c r="C2989" s="158" t="s">
        <v>21311</v>
      </c>
      <c r="D2989" s="158" t="s">
        <v>5</v>
      </c>
      <c r="E2989" s="158" t="s">
        <v>16971</v>
      </c>
      <c r="F2989" s="101"/>
      <c r="G2989" s="159"/>
      <c r="H2989" s="161" t="s">
        <v>21312</v>
      </c>
      <c r="I2989" s="161"/>
    </row>
    <row r="2990" ht="15.0" customHeight="1">
      <c r="A2990" s="101" t="s">
        <v>5606</v>
      </c>
      <c r="B2990" s="96" t="str">
        <f>VLOOKUP(A2990,company_data!$A$2:$H$2051,8,FALSE)</f>
        <v>https://www.egonzehnder.com/</v>
      </c>
      <c r="C2990" s="158" t="s">
        <v>21313</v>
      </c>
      <c r="D2990" s="158" t="s">
        <v>5</v>
      </c>
      <c r="E2990" s="158" t="s">
        <v>16971</v>
      </c>
      <c r="F2990" s="101"/>
      <c r="G2990" s="159"/>
      <c r="H2990" s="161" t="s">
        <v>21314</v>
      </c>
      <c r="I2990" s="161"/>
    </row>
    <row r="2991" ht="15.0" customHeight="1">
      <c r="A2991" s="101" t="s">
        <v>5606</v>
      </c>
      <c r="B2991" s="96" t="str">
        <f>VLOOKUP(A2991,company_data!$A$2:$H$2051,8,FALSE)</f>
        <v>https://www.egonzehnder.com/</v>
      </c>
      <c r="C2991" s="158" t="s">
        <v>21315</v>
      </c>
      <c r="D2991" s="158" t="s">
        <v>5</v>
      </c>
      <c r="E2991" s="157"/>
      <c r="F2991" s="101"/>
      <c r="G2991" s="159"/>
      <c r="H2991" s="161"/>
      <c r="I2991" s="161"/>
    </row>
    <row r="2992" ht="15.0" customHeight="1">
      <c r="A2992" s="101" t="s">
        <v>5606</v>
      </c>
      <c r="B2992" s="96" t="str">
        <f>VLOOKUP(A2992,company_data!$A$2:$H$2051,8,FALSE)</f>
        <v>https://www.egonzehnder.com/</v>
      </c>
      <c r="C2992" s="158" t="s">
        <v>21316</v>
      </c>
      <c r="D2992" s="158" t="s">
        <v>5</v>
      </c>
      <c r="E2992" s="157"/>
      <c r="F2992" s="101"/>
      <c r="G2992" s="159"/>
      <c r="H2992" s="161"/>
      <c r="I2992" s="161"/>
    </row>
    <row r="2993" ht="15.0" customHeight="1">
      <c r="A2993" s="101" t="s">
        <v>5615</v>
      </c>
      <c r="B2993" s="96" t="str">
        <f>VLOOKUP(A2993,company_data!$A$2:$H$2051,8,FALSE)</f>
        <v>https://egosecure.com/</v>
      </c>
      <c r="C2993" s="158" t="s">
        <v>16090</v>
      </c>
      <c r="D2993" s="158" t="s">
        <v>9</v>
      </c>
      <c r="E2993" s="158" t="s">
        <v>16090</v>
      </c>
      <c r="F2993" s="101"/>
      <c r="G2993" s="170"/>
      <c r="H2993" s="161"/>
      <c r="I2993" s="161"/>
    </row>
    <row r="2994" ht="15.0" customHeight="1">
      <c r="A2994" s="101" t="s">
        <v>5633</v>
      </c>
      <c r="B2994" s="96" t="str">
        <f>VLOOKUP(A2994,company_data!$A$2:$H$2051,8,FALSE)</f>
        <v>https://www.egress.com/</v>
      </c>
      <c r="C2994" s="158" t="s">
        <v>21317</v>
      </c>
      <c r="D2994" s="158" t="s">
        <v>19</v>
      </c>
      <c r="E2994" s="157"/>
      <c r="F2994" s="101"/>
      <c r="G2994" s="159"/>
      <c r="H2994" s="161" t="s">
        <v>21318</v>
      </c>
      <c r="I2994" s="161"/>
    </row>
    <row r="2995" ht="15.0" customHeight="1">
      <c r="A2995" s="101" t="s">
        <v>5633</v>
      </c>
      <c r="B2995" s="96" t="str">
        <f>VLOOKUP(A2995,company_data!$A$2:$H$2051,8,FALSE)</f>
        <v>https://www.egress.com/</v>
      </c>
      <c r="C2995" s="158" t="s">
        <v>21319</v>
      </c>
      <c r="D2995" s="158" t="s">
        <v>19</v>
      </c>
      <c r="E2995" s="157"/>
      <c r="F2995" s="101"/>
      <c r="G2995" s="159"/>
      <c r="H2995" s="161" t="s">
        <v>21320</v>
      </c>
      <c r="I2995" s="161"/>
    </row>
    <row r="2996" ht="15.0" customHeight="1">
      <c r="A2996" s="101" t="s">
        <v>5633</v>
      </c>
      <c r="B2996" s="96" t="str">
        <f>VLOOKUP(A2996,company_data!$A$2:$H$2051,8,FALSE)</f>
        <v>https://www.egress.com/</v>
      </c>
      <c r="C2996" s="158" t="s">
        <v>21321</v>
      </c>
      <c r="D2996" s="158" t="s">
        <v>19</v>
      </c>
      <c r="E2996" s="157"/>
      <c r="F2996" s="101"/>
      <c r="G2996" s="159"/>
      <c r="H2996" s="161"/>
      <c r="I2996" s="161"/>
    </row>
    <row r="2997" ht="15.0" customHeight="1">
      <c r="A2997" s="101" t="s">
        <v>5633</v>
      </c>
      <c r="B2997" s="96" t="str">
        <f>VLOOKUP(A2997,company_data!$A$2:$H$2051,8,FALSE)</f>
        <v>https://www.egress.com/</v>
      </c>
      <c r="C2997" s="158" t="s">
        <v>21322</v>
      </c>
      <c r="D2997" s="158" t="s">
        <v>24</v>
      </c>
      <c r="E2997" s="157"/>
      <c r="F2997" s="101"/>
      <c r="G2997" s="159"/>
      <c r="H2997" s="161"/>
      <c r="I2997" s="161"/>
    </row>
    <row r="2998" ht="15.0" customHeight="1">
      <c r="A2998" s="101" t="s">
        <v>5633</v>
      </c>
      <c r="B2998" s="96" t="str">
        <f>VLOOKUP(A2998,company_data!$A$2:$H$2051,8,FALSE)</f>
        <v>https://www.egress.com/</v>
      </c>
      <c r="C2998" s="158" t="s">
        <v>21323</v>
      </c>
      <c r="D2998" s="158" t="s">
        <v>24</v>
      </c>
      <c r="E2998" s="157"/>
      <c r="F2998" s="101"/>
      <c r="G2998" s="159"/>
      <c r="H2998" s="161"/>
      <c r="I2998" s="161"/>
    </row>
    <row r="2999" ht="15.0" customHeight="1">
      <c r="A2999" s="101" t="s">
        <v>5640</v>
      </c>
      <c r="B2999" s="96" t="str">
        <f>VLOOKUP(A2999,company_data!$A$2:$H$2051,8,FALSE)</f>
        <v>https://www.ekransystem.com/en</v>
      </c>
      <c r="C2999" s="158" t="s">
        <v>5640</v>
      </c>
      <c r="D2999" s="158" t="s">
        <v>9</v>
      </c>
      <c r="E2999" s="158" t="s">
        <v>21324</v>
      </c>
      <c r="F2999" s="97" t="s">
        <v>21325</v>
      </c>
      <c r="G2999" s="159"/>
      <c r="H2999" s="161" t="s">
        <v>21326</v>
      </c>
      <c r="I2999" s="161"/>
    </row>
    <row r="3000" ht="15.0" customHeight="1">
      <c r="A3000" s="97" t="s">
        <v>5513</v>
      </c>
      <c r="B3000" s="96" t="str">
        <f>VLOOKUP(A3000,company_data!$A$2:$H$2051,8,FALSE)</f>
        <v>https://www.elastic.co/</v>
      </c>
      <c r="C3000" s="158" t="s">
        <v>21327</v>
      </c>
      <c r="D3000" s="158" t="s">
        <v>9</v>
      </c>
      <c r="E3000" s="158" t="s">
        <v>18921</v>
      </c>
      <c r="F3000" s="101"/>
      <c r="G3000" s="159"/>
      <c r="H3000" s="161"/>
      <c r="I3000" s="160" t="s">
        <v>21328</v>
      </c>
    </row>
    <row r="3001" ht="15.0" customHeight="1">
      <c r="A3001" s="101" t="s">
        <v>5513</v>
      </c>
      <c r="B3001" s="96" t="str">
        <f>VLOOKUP(A3001,company_data!$A$2:$H$2051,8,FALSE)</f>
        <v>https://www.elastic.co/</v>
      </c>
      <c r="C3001" s="158" t="s">
        <v>18</v>
      </c>
      <c r="D3001" s="158" t="s">
        <v>18</v>
      </c>
      <c r="E3001" s="157"/>
      <c r="F3001" s="101"/>
      <c r="G3001" s="159"/>
      <c r="H3001" s="161" t="s">
        <v>21329</v>
      </c>
      <c r="I3001" s="161"/>
    </row>
    <row r="3002" ht="15.0" customHeight="1">
      <c r="A3002" s="101" t="s">
        <v>5645</v>
      </c>
      <c r="B3002" s="96" t="str">
        <f>VLOOKUP(A3002,company_data!$A$2:$H$2051,8,FALSE)</f>
        <v>https://www.elcomsoft.com/</v>
      </c>
      <c r="C3002" s="158" t="s">
        <v>21330</v>
      </c>
      <c r="D3002" s="158" t="s">
        <v>16</v>
      </c>
      <c r="E3002" s="158" t="s">
        <v>21331</v>
      </c>
      <c r="F3002" s="101"/>
      <c r="G3002" s="159"/>
      <c r="H3002" s="161"/>
      <c r="I3002" s="161"/>
    </row>
    <row r="3003" ht="15.0" customHeight="1">
      <c r="A3003" s="101" t="s">
        <v>5645</v>
      </c>
      <c r="B3003" s="96" t="str">
        <f>VLOOKUP(A3003,company_data!$A$2:$H$2051,8,FALSE)</f>
        <v>https://www.elcomsoft.com/</v>
      </c>
      <c r="C3003" s="158" t="s">
        <v>21332</v>
      </c>
      <c r="D3003" s="158" t="s">
        <v>16</v>
      </c>
      <c r="E3003" s="158" t="s">
        <v>21333</v>
      </c>
      <c r="F3003" s="101"/>
      <c r="G3003" s="159"/>
      <c r="H3003" s="161"/>
      <c r="I3003" s="161"/>
    </row>
    <row r="3004" ht="15.0" customHeight="1">
      <c r="A3004" s="101" t="s">
        <v>5645</v>
      </c>
      <c r="B3004" s="96" t="str">
        <f>VLOOKUP(A3004,company_data!$A$2:$H$2051,8,FALSE)</f>
        <v>https://www.elcomsoft.com/</v>
      </c>
      <c r="C3004" s="158" t="s">
        <v>21334</v>
      </c>
      <c r="D3004" s="158" t="s">
        <v>16</v>
      </c>
      <c r="E3004" s="158" t="s">
        <v>21335</v>
      </c>
      <c r="F3004" s="101"/>
      <c r="G3004" s="159"/>
      <c r="H3004" s="161"/>
      <c r="I3004" s="161"/>
    </row>
    <row r="3005" ht="15.0" customHeight="1">
      <c r="A3005" s="101" t="s">
        <v>5645</v>
      </c>
      <c r="B3005" s="96" t="str">
        <f>VLOOKUP(A3005,company_data!$A$2:$H$2051,8,FALSE)</f>
        <v>https://www.elcomsoft.com/</v>
      </c>
      <c r="C3005" s="158" t="s">
        <v>21336</v>
      </c>
      <c r="D3005" s="158" t="s">
        <v>16</v>
      </c>
      <c r="E3005" s="158" t="s">
        <v>21337</v>
      </c>
      <c r="F3005" s="101"/>
      <c r="G3005" s="159"/>
      <c r="H3005" s="161"/>
      <c r="I3005" s="161"/>
    </row>
    <row r="3006" ht="15.0" customHeight="1">
      <c r="A3006" s="101" t="s">
        <v>5645</v>
      </c>
      <c r="B3006" s="96" t="str">
        <f>VLOOKUP(A3006,company_data!$A$2:$H$2051,8,FALSE)</f>
        <v>https://www.elcomsoft.com/</v>
      </c>
      <c r="C3006" s="158" t="s">
        <v>21338</v>
      </c>
      <c r="D3006" s="158" t="s">
        <v>16</v>
      </c>
      <c r="E3006" s="158" t="s">
        <v>21337</v>
      </c>
      <c r="F3006" s="101"/>
      <c r="G3006" s="159"/>
      <c r="H3006" s="161"/>
      <c r="I3006" s="161"/>
    </row>
    <row r="3007" ht="15.0" customHeight="1">
      <c r="A3007" s="101" t="s">
        <v>5645</v>
      </c>
      <c r="B3007" s="96" t="str">
        <f>VLOOKUP(A3007,company_data!$A$2:$H$2051,8,FALSE)</f>
        <v>https://www.elcomsoft.com/</v>
      </c>
      <c r="C3007" s="158" t="s">
        <v>21339</v>
      </c>
      <c r="D3007" s="158" t="s">
        <v>16</v>
      </c>
      <c r="E3007" s="158" t="s">
        <v>21337</v>
      </c>
      <c r="F3007" s="101"/>
      <c r="G3007" s="159"/>
      <c r="H3007" s="161"/>
      <c r="I3007" s="161"/>
    </row>
    <row r="3008" ht="15.0" customHeight="1">
      <c r="A3008" s="101" t="s">
        <v>5645</v>
      </c>
      <c r="B3008" s="96" t="str">
        <f>VLOOKUP(A3008,company_data!$A$2:$H$2051,8,FALSE)</f>
        <v>https://www.elcomsoft.com/</v>
      </c>
      <c r="C3008" s="158" t="s">
        <v>21340</v>
      </c>
      <c r="D3008" s="158" t="s">
        <v>16</v>
      </c>
      <c r="E3008" s="158" t="s">
        <v>21337</v>
      </c>
      <c r="F3008" s="101"/>
      <c r="G3008" s="159"/>
      <c r="H3008" s="161"/>
      <c r="I3008" s="161"/>
    </row>
    <row r="3009" ht="15.0" customHeight="1">
      <c r="A3009" s="101" t="s">
        <v>5645</v>
      </c>
      <c r="B3009" s="96" t="str">
        <f>VLOOKUP(A3009,company_data!$A$2:$H$2051,8,FALSE)</f>
        <v>https://www.elcomsoft.com/</v>
      </c>
      <c r="C3009" s="158" t="s">
        <v>21341</v>
      </c>
      <c r="D3009" s="158" t="s">
        <v>16</v>
      </c>
      <c r="E3009" s="158" t="s">
        <v>21342</v>
      </c>
      <c r="F3009" s="101"/>
      <c r="G3009" s="159"/>
      <c r="H3009" s="161"/>
      <c r="I3009" s="161"/>
    </row>
    <row r="3010" ht="15.0" customHeight="1">
      <c r="A3010" s="101" t="s">
        <v>5645</v>
      </c>
      <c r="B3010" s="96" t="str">
        <f>VLOOKUP(A3010,company_data!$A$2:$H$2051,8,FALSE)</f>
        <v>https://www.elcomsoft.com/</v>
      </c>
      <c r="C3010" s="158" t="s">
        <v>21343</v>
      </c>
      <c r="D3010" s="158" t="s">
        <v>16</v>
      </c>
      <c r="E3010" s="158" t="s">
        <v>21344</v>
      </c>
      <c r="F3010" s="101"/>
      <c r="G3010" s="159"/>
      <c r="H3010" s="161"/>
      <c r="I3010" s="161"/>
    </row>
    <row r="3011" ht="15.0" customHeight="1">
      <c r="A3011" s="101" t="s">
        <v>5645</v>
      </c>
      <c r="B3011" s="96" t="str">
        <f>VLOOKUP(A3011,company_data!$A$2:$H$2051,8,FALSE)</f>
        <v>https://www.elcomsoft.com/</v>
      </c>
      <c r="C3011" s="158" t="s">
        <v>21345</v>
      </c>
      <c r="D3011" s="158" t="s">
        <v>16</v>
      </c>
      <c r="E3011" s="157"/>
      <c r="F3011" s="101"/>
      <c r="G3011" s="159"/>
      <c r="H3011" s="161" t="s">
        <v>21346</v>
      </c>
      <c r="I3011" s="161"/>
    </row>
    <row r="3012" ht="15.0" customHeight="1">
      <c r="A3012" s="101" t="s">
        <v>5645</v>
      </c>
      <c r="B3012" s="96" t="str">
        <f>VLOOKUP(A3012,company_data!$A$2:$H$2051,8,FALSE)</f>
        <v>https://www.elcomsoft.com/</v>
      </c>
      <c r="C3012" s="158" t="s">
        <v>21347</v>
      </c>
      <c r="D3012" s="158" t="s">
        <v>16</v>
      </c>
      <c r="E3012" s="157"/>
      <c r="F3012" s="101"/>
      <c r="G3012" s="159"/>
      <c r="H3012" s="161" t="s">
        <v>21348</v>
      </c>
      <c r="I3012" s="161"/>
    </row>
    <row r="3013" ht="15.0" customHeight="1">
      <c r="A3013" s="101" t="s">
        <v>5645</v>
      </c>
      <c r="B3013" s="96" t="str">
        <f>VLOOKUP(A3013,company_data!$A$2:$H$2051,8,FALSE)</f>
        <v>https://www.elcomsoft.com/</v>
      </c>
      <c r="C3013" s="158" t="s">
        <v>21349</v>
      </c>
      <c r="D3013" s="158" t="s">
        <v>16</v>
      </c>
      <c r="E3013" s="157"/>
      <c r="F3013" s="101"/>
      <c r="G3013" s="159"/>
      <c r="H3013" s="161" t="s">
        <v>21350</v>
      </c>
      <c r="I3013" s="161"/>
    </row>
    <row r="3014" ht="15.0" customHeight="1">
      <c r="A3014" s="101" t="s">
        <v>5653</v>
      </c>
      <c r="B3014" s="96" t="str">
        <f>VLOOKUP(A3014,company_data!$A$2:$H$2051,8,FALSE)</f>
        <v>https://elearnsecurity.com/</v>
      </c>
      <c r="C3014" s="158" t="s">
        <v>21351</v>
      </c>
      <c r="D3014" s="158" t="s">
        <v>5</v>
      </c>
      <c r="E3014" s="158" t="s">
        <v>11</v>
      </c>
      <c r="F3014" s="178" t="s">
        <v>21352</v>
      </c>
      <c r="G3014" s="159"/>
      <c r="H3014" s="161" t="s">
        <v>21353</v>
      </c>
      <c r="I3014" s="161"/>
    </row>
    <row r="3015" ht="15.0" customHeight="1">
      <c r="A3015" s="101" t="s">
        <v>5653</v>
      </c>
      <c r="B3015" s="96" t="str">
        <f>VLOOKUP(A3015,company_data!$A$2:$H$2051,8,FALSE)</f>
        <v>https://elearnsecurity.com/</v>
      </c>
      <c r="C3015" s="158" t="s">
        <v>21354</v>
      </c>
      <c r="D3015" s="158" t="s">
        <v>5</v>
      </c>
      <c r="E3015" s="158" t="s">
        <v>11</v>
      </c>
      <c r="F3015" s="178" t="s">
        <v>21352</v>
      </c>
      <c r="G3015" s="159"/>
      <c r="H3015" s="161" t="s">
        <v>21355</v>
      </c>
      <c r="I3015" s="161"/>
    </row>
    <row r="3016" ht="15.0" customHeight="1">
      <c r="A3016" s="101" t="s">
        <v>5653</v>
      </c>
      <c r="B3016" s="96" t="str">
        <f>VLOOKUP(A3016,company_data!$A$2:$H$2051,8,FALSE)</f>
        <v>https://elearnsecurity.com/</v>
      </c>
      <c r="C3016" s="158" t="s">
        <v>21356</v>
      </c>
      <c r="D3016" s="158" t="s">
        <v>5</v>
      </c>
      <c r="E3016" s="158" t="s">
        <v>11</v>
      </c>
      <c r="F3016" s="178" t="s">
        <v>21352</v>
      </c>
      <c r="G3016" s="159"/>
      <c r="H3016" s="161" t="s">
        <v>21357</v>
      </c>
      <c r="I3016" s="161"/>
    </row>
    <row r="3017" ht="15.0" customHeight="1">
      <c r="A3017" s="101" t="s">
        <v>5653</v>
      </c>
      <c r="B3017" s="96" t="str">
        <f>VLOOKUP(A3017,company_data!$A$2:$H$2051,8,FALSE)</f>
        <v>https://elearnsecurity.com/</v>
      </c>
      <c r="C3017" s="158" t="s">
        <v>21358</v>
      </c>
      <c r="D3017" s="158" t="s">
        <v>5</v>
      </c>
      <c r="E3017" s="158" t="s">
        <v>11</v>
      </c>
      <c r="F3017" s="178" t="s">
        <v>21352</v>
      </c>
      <c r="G3017" s="159"/>
      <c r="H3017" s="161" t="s">
        <v>21359</v>
      </c>
      <c r="I3017" s="161"/>
    </row>
    <row r="3018" ht="15.0" customHeight="1">
      <c r="A3018" s="101" t="s">
        <v>5653</v>
      </c>
      <c r="B3018" s="96" t="str">
        <f>VLOOKUP(A3018,company_data!$A$2:$H$2051,8,FALSE)</f>
        <v>https://elearnsecurity.com/</v>
      </c>
      <c r="C3018" s="158" t="s">
        <v>21360</v>
      </c>
      <c r="D3018" s="158" t="s">
        <v>5</v>
      </c>
      <c r="E3018" s="158" t="s">
        <v>11</v>
      </c>
      <c r="F3018" s="97" t="s">
        <v>21361</v>
      </c>
      <c r="G3018" s="159"/>
      <c r="H3018" s="161" t="s">
        <v>21362</v>
      </c>
      <c r="I3018" s="161"/>
    </row>
    <row r="3019" ht="15.0" customHeight="1">
      <c r="A3019" s="101" t="s">
        <v>5653</v>
      </c>
      <c r="B3019" s="96" t="str">
        <f>VLOOKUP(A3019,company_data!$A$2:$H$2051,8,FALSE)</f>
        <v>https://elearnsecurity.com/</v>
      </c>
      <c r="C3019" s="158" t="s">
        <v>21363</v>
      </c>
      <c r="D3019" s="158" t="s">
        <v>5</v>
      </c>
      <c r="E3019" s="158" t="s">
        <v>11</v>
      </c>
      <c r="F3019" s="97" t="s">
        <v>21364</v>
      </c>
      <c r="G3019" s="159"/>
      <c r="H3019" s="161" t="s">
        <v>21365</v>
      </c>
      <c r="I3019" s="161"/>
    </row>
    <row r="3020" ht="15.0" customHeight="1">
      <c r="A3020" s="101" t="s">
        <v>5653</v>
      </c>
      <c r="B3020" s="96" t="str">
        <f>VLOOKUP(A3020,company_data!$A$2:$H$2051,8,FALSE)</f>
        <v>https://elearnsecurity.com/</v>
      </c>
      <c r="C3020" s="158" t="s">
        <v>21366</v>
      </c>
      <c r="D3020" s="158" t="s">
        <v>5</v>
      </c>
      <c r="E3020" s="158" t="s">
        <v>11</v>
      </c>
      <c r="F3020" s="97" t="s">
        <v>21367</v>
      </c>
      <c r="G3020" s="159"/>
      <c r="H3020" s="161"/>
      <c r="I3020" s="161"/>
    </row>
    <row r="3021" ht="15.0" customHeight="1">
      <c r="A3021" s="101" t="s">
        <v>5653</v>
      </c>
      <c r="B3021" s="96" t="str">
        <f>VLOOKUP(A3021,company_data!$A$2:$H$2051,8,FALSE)</f>
        <v>https://elearnsecurity.com/</v>
      </c>
      <c r="C3021" s="158" t="s">
        <v>21368</v>
      </c>
      <c r="D3021" s="158" t="s">
        <v>5</v>
      </c>
      <c r="E3021" s="158" t="s">
        <v>11</v>
      </c>
      <c r="F3021" s="97" t="s">
        <v>21369</v>
      </c>
      <c r="G3021" s="159"/>
      <c r="H3021" s="161"/>
      <c r="I3021" s="161"/>
    </row>
    <row r="3022" ht="15.0" customHeight="1">
      <c r="A3022" s="101" t="s">
        <v>5653</v>
      </c>
      <c r="B3022" s="96" t="str">
        <f>VLOOKUP(A3022,company_data!$A$2:$H$2051,8,FALSE)</f>
        <v>https://elearnsecurity.com/</v>
      </c>
      <c r="C3022" s="158" t="s">
        <v>21370</v>
      </c>
      <c r="D3022" s="158" t="s">
        <v>5</v>
      </c>
      <c r="E3022" s="158" t="s">
        <v>11</v>
      </c>
      <c r="F3022" s="97" t="s">
        <v>21371</v>
      </c>
      <c r="G3022" s="159"/>
      <c r="H3022" s="161"/>
      <c r="I3022" s="161"/>
    </row>
    <row r="3023" ht="15.0" customHeight="1">
      <c r="A3023" s="101" t="s">
        <v>5653</v>
      </c>
      <c r="B3023" s="96" t="str">
        <f>VLOOKUP(A3023,company_data!$A$2:$H$2051,8,FALSE)</f>
        <v>https://elearnsecurity.com/</v>
      </c>
      <c r="C3023" s="158" t="s">
        <v>21372</v>
      </c>
      <c r="D3023" s="158" t="s">
        <v>5</v>
      </c>
      <c r="E3023" s="158" t="s">
        <v>11</v>
      </c>
      <c r="F3023" s="97" t="s">
        <v>21373</v>
      </c>
      <c r="G3023" s="159"/>
      <c r="H3023" s="161"/>
      <c r="I3023" s="161"/>
    </row>
    <row r="3024" ht="15.0" customHeight="1">
      <c r="A3024" s="101" t="s">
        <v>5653</v>
      </c>
      <c r="B3024" s="96" t="str">
        <f>VLOOKUP(A3024,company_data!$A$2:$H$2051,8,FALSE)</f>
        <v>https://elearnsecurity.com/</v>
      </c>
      <c r="C3024" s="158" t="s">
        <v>21374</v>
      </c>
      <c r="D3024" s="158" t="s">
        <v>5</v>
      </c>
      <c r="E3024" s="158" t="s">
        <v>11</v>
      </c>
      <c r="F3024" s="97" t="s">
        <v>21375</v>
      </c>
      <c r="G3024" s="159"/>
      <c r="H3024" s="161"/>
      <c r="I3024" s="161"/>
    </row>
    <row r="3025" ht="15.0" customHeight="1">
      <c r="A3025" s="101" t="s">
        <v>5653</v>
      </c>
      <c r="B3025" s="96" t="str">
        <f>VLOOKUP(A3025,company_data!$A$2:$H$2051,8,FALSE)</f>
        <v>https://elearnsecurity.com/</v>
      </c>
      <c r="C3025" s="158" t="s">
        <v>21376</v>
      </c>
      <c r="D3025" s="158" t="s">
        <v>5</v>
      </c>
      <c r="E3025" s="158" t="s">
        <v>11</v>
      </c>
      <c r="F3025" s="97" t="s">
        <v>21377</v>
      </c>
      <c r="G3025" s="159"/>
      <c r="H3025" s="161"/>
      <c r="I3025" s="161"/>
    </row>
    <row r="3026" ht="15.0" customHeight="1">
      <c r="A3026" s="101" t="s">
        <v>5653</v>
      </c>
      <c r="B3026" s="96" t="str">
        <f>VLOOKUP(A3026,company_data!$A$2:$H$2051,8,FALSE)</f>
        <v>https://elearnsecurity.com/</v>
      </c>
      <c r="C3026" s="158" t="s">
        <v>21378</v>
      </c>
      <c r="D3026" s="158" t="s">
        <v>5</v>
      </c>
      <c r="E3026" s="158" t="s">
        <v>11</v>
      </c>
      <c r="F3026" s="97" t="s">
        <v>21379</v>
      </c>
      <c r="G3026" s="159"/>
      <c r="H3026" s="161"/>
      <c r="I3026" s="161"/>
    </row>
    <row r="3027" ht="15.0" customHeight="1">
      <c r="A3027" s="101" t="s">
        <v>5653</v>
      </c>
      <c r="B3027" s="96" t="str">
        <f>VLOOKUP(A3027,company_data!$A$2:$H$2051,8,FALSE)</f>
        <v>https://elearnsecurity.com/</v>
      </c>
      <c r="C3027" s="158" t="s">
        <v>21380</v>
      </c>
      <c r="D3027" s="158" t="s">
        <v>5</v>
      </c>
      <c r="E3027" s="158" t="s">
        <v>11</v>
      </c>
      <c r="F3027" s="97" t="s">
        <v>21381</v>
      </c>
      <c r="G3027" s="159"/>
      <c r="H3027" s="161"/>
      <c r="I3027" s="161"/>
    </row>
    <row r="3028" ht="15.0" customHeight="1">
      <c r="A3028" s="101" t="s">
        <v>5660</v>
      </c>
      <c r="B3028" s="96" t="str">
        <f>VLOOKUP(A3028,company_data!$A$2:$H$2051,8,FALSE)</f>
        <v>https://www.elemental.co.za/</v>
      </c>
      <c r="C3028" s="158" t="s">
        <v>21382</v>
      </c>
      <c r="D3028" s="158" t="s">
        <v>5</v>
      </c>
      <c r="E3028" s="158" t="s">
        <v>21383</v>
      </c>
      <c r="F3028" s="101"/>
      <c r="G3028" s="159"/>
      <c r="H3028" s="161" t="s">
        <v>21384</v>
      </c>
      <c r="I3028" s="161"/>
    </row>
    <row r="3029" ht="15.0" customHeight="1">
      <c r="A3029" s="101" t="s">
        <v>5660</v>
      </c>
      <c r="B3029" s="96" t="str">
        <f>VLOOKUP(A3029,company_data!$A$2:$H$2051,8,FALSE)</f>
        <v>https://www.elemental.co.za/</v>
      </c>
      <c r="C3029" s="158" t="s">
        <v>21385</v>
      </c>
      <c r="D3029" s="158" t="s">
        <v>5</v>
      </c>
      <c r="E3029" s="158" t="s">
        <v>16045</v>
      </c>
      <c r="F3029" s="101"/>
      <c r="G3029" s="159"/>
      <c r="H3029" s="161" t="s">
        <v>21386</v>
      </c>
      <c r="I3029" s="161"/>
    </row>
    <row r="3030" ht="15.0" customHeight="1">
      <c r="A3030" s="101" t="s">
        <v>5660</v>
      </c>
      <c r="B3030" s="96" t="str">
        <f>VLOOKUP(A3030,company_data!$A$2:$H$2051,8,FALSE)</f>
        <v>https://www.elemental.co.za/</v>
      </c>
      <c r="C3030" s="158" t="s">
        <v>21387</v>
      </c>
      <c r="D3030" s="158" t="s">
        <v>5</v>
      </c>
      <c r="E3030" s="158" t="s">
        <v>21387</v>
      </c>
      <c r="F3030" s="101"/>
      <c r="G3030" s="159"/>
      <c r="H3030" s="161" t="s">
        <v>21388</v>
      </c>
      <c r="I3030" s="161"/>
    </row>
    <row r="3031" ht="15.0" customHeight="1">
      <c r="A3031" s="101" t="s">
        <v>5660</v>
      </c>
      <c r="B3031" s="96" t="str">
        <f>VLOOKUP(A3031,company_data!$A$2:$H$2051,8,FALSE)</f>
        <v>https://www.elemental.co.za/</v>
      </c>
      <c r="C3031" s="158" t="s">
        <v>21389</v>
      </c>
      <c r="D3031" s="158" t="s">
        <v>5</v>
      </c>
      <c r="E3031" s="158" t="s">
        <v>21389</v>
      </c>
      <c r="F3031" s="101"/>
      <c r="G3031" s="159"/>
      <c r="H3031" s="161"/>
      <c r="I3031" s="161"/>
    </row>
    <row r="3032" ht="15.0" customHeight="1">
      <c r="A3032" s="101" t="s">
        <v>5660</v>
      </c>
      <c r="B3032" s="96" t="str">
        <f>VLOOKUP(A3032,company_data!$A$2:$H$2051,8,FALSE)</f>
        <v>https://www.elemental.co.za/</v>
      </c>
      <c r="C3032" s="158" t="s">
        <v>21390</v>
      </c>
      <c r="D3032" s="158" t="s">
        <v>5</v>
      </c>
      <c r="E3032" s="158" t="s">
        <v>21391</v>
      </c>
      <c r="F3032" s="101"/>
      <c r="G3032" s="159"/>
      <c r="H3032" s="161"/>
      <c r="I3032" s="161"/>
    </row>
    <row r="3033" ht="15.0" customHeight="1">
      <c r="A3033" s="101" t="s">
        <v>5660</v>
      </c>
      <c r="B3033" s="96" t="str">
        <f>VLOOKUP(A3033,company_data!$A$2:$H$2051,8,FALSE)</f>
        <v>https://www.elemental.co.za/</v>
      </c>
      <c r="C3033" s="158" t="s">
        <v>21392</v>
      </c>
      <c r="D3033" s="158" t="s">
        <v>5</v>
      </c>
      <c r="E3033" s="157"/>
      <c r="F3033" s="101"/>
      <c r="G3033" s="159"/>
      <c r="H3033" s="161" t="s">
        <v>21393</v>
      </c>
      <c r="I3033" s="161"/>
    </row>
    <row r="3034" ht="15.0" customHeight="1">
      <c r="A3034" s="101" t="s">
        <v>5680</v>
      </c>
      <c r="B3034" s="96" t="str">
        <f>VLOOKUP(A3034,company_data!$A$2:$H$2051,8,FALSE)</f>
        <v>https://elevatesecurity.com/</v>
      </c>
      <c r="C3034" s="157" t="s">
        <v>21394</v>
      </c>
      <c r="D3034" s="158" t="s">
        <v>41</v>
      </c>
      <c r="E3034" s="158" t="s">
        <v>21395</v>
      </c>
      <c r="F3034" s="101"/>
      <c r="G3034" s="159"/>
      <c r="H3034" s="161" t="s">
        <v>21396</v>
      </c>
      <c r="I3034" s="161"/>
    </row>
    <row r="3035" ht="15.0" customHeight="1">
      <c r="A3035" s="101" t="s">
        <v>5680</v>
      </c>
      <c r="B3035" s="96" t="str">
        <f>VLOOKUP(A3035,company_data!$A$2:$H$2051,8,FALSE)</f>
        <v>https://elevatesecurity.com/</v>
      </c>
      <c r="C3035" s="157" t="s">
        <v>21397</v>
      </c>
      <c r="D3035" s="158" t="s">
        <v>33</v>
      </c>
      <c r="E3035" s="158" t="s">
        <v>21398</v>
      </c>
      <c r="F3035" s="101"/>
      <c r="G3035" s="159"/>
      <c r="H3035" s="161" t="s">
        <v>21399</v>
      </c>
      <c r="I3035" s="161"/>
    </row>
    <row r="3036" ht="15.0" customHeight="1">
      <c r="A3036" s="101" t="s">
        <v>5680</v>
      </c>
      <c r="B3036" s="96" t="str">
        <f>VLOOKUP(A3036,company_data!$A$2:$H$2051,8,FALSE)</f>
        <v>https://elevatesecurity.com/</v>
      </c>
      <c r="C3036" s="157" t="s">
        <v>21400</v>
      </c>
      <c r="D3036" s="158" t="s">
        <v>41</v>
      </c>
      <c r="E3036" s="158" t="s">
        <v>12451</v>
      </c>
      <c r="F3036" s="101"/>
      <c r="G3036" s="159"/>
      <c r="H3036" s="161" t="s">
        <v>21401</v>
      </c>
      <c r="I3036" s="161"/>
    </row>
    <row r="3037" ht="15.0" customHeight="1">
      <c r="A3037" s="101" t="s">
        <v>5680</v>
      </c>
      <c r="B3037" s="96" t="str">
        <f>VLOOKUP(A3037,company_data!$A$2:$H$2051,8,FALSE)</f>
        <v>https://elevatesecurity.com/</v>
      </c>
      <c r="C3037" s="157" t="s">
        <v>21402</v>
      </c>
      <c r="D3037" s="158" t="s">
        <v>11</v>
      </c>
      <c r="E3037" s="158" t="s">
        <v>21403</v>
      </c>
      <c r="F3037" s="101"/>
      <c r="G3037" s="159"/>
      <c r="H3037" s="161" t="s">
        <v>21404</v>
      </c>
      <c r="I3037" s="161"/>
    </row>
    <row r="3038" ht="15.0" customHeight="1">
      <c r="A3038" s="101" t="s">
        <v>5680</v>
      </c>
      <c r="B3038" s="96" t="str">
        <f>VLOOKUP(A3038,company_data!$A$2:$H$2051,8,FALSE)</f>
        <v>https://elevatesecurity.com/</v>
      </c>
      <c r="C3038" s="157" t="s">
        <v>21405</v>
      </c>
      <c r="D3038" s="158" t="s">
        <v>41</v>
      </c>
      <c r="E3038" s="157"/>
      <c r="F3038" s="101"/>
      <c r="G3038" s="159"/>
      <c r="H3038" s="161" t="s">
        <v>21406</v>
      </c>
      <c r="I3038" s="161"/>
    </row>
    <row r="3039" ht="15.0" customHeight="1">
      <c r="A3039" s="101" t="s">
        <v>5690</v>
      </c>
      <c r="B3039" s="96" t="str">
        <f>VLOOKUP(A3039,company_data!$A$2:$H$2051,8,FALSE)</f>
        <v>https://www.elevenpaths.com/index.html</v>
      </c>
      <c r="C3039" s="158" t="s">
        <v>21407</v>
      </c>
      <c r="D3039" s="157" t="s">
        <v>7</v>
      </c>
      <c r="E3039" s="158" t="s">
        <v>21408</v>
      </c>
      <c r="F3039" s="97" t="s">
        <v>16480</v>
      </c>
      <c r="G3039" s="159"/>
      <c r="H3039" s="161"/>
      <c r="I3039" s="161"/>
    </row>
    <row r="3040" ht="15.0" customHeight="1">
      <c r="A3040" s="101" t="s">
        <v>5690</v>
      </c>
      <c r="B3040" s="96" t="str">
        <f>VLOOKUP(A3040,company_data!$A$2:$H$2051,8,FALSE)</f>
        <v>https://www.elevenpaths.com/index.html</v>
      </c>
      <c r="C3040" s="158" t="s">
        <v>21409</v>
      </c>
      <c r="D3040" s="158" t="s">
        <v>7</v>
      </c>
      <c r="E3040" s="158" t="s">
        <v>15</v>
      </c>
      <c r="F3040" s="101"/>
      <c r="G3040" s="159"/>
      <c r="H3040" s="161"/>
      <c r="I3040" s="161"/>
    </row>
    <row r="3041" ht="15.0" customHeight="1">
      <c r="A3041" s="101" t="s">
        <v>5690</v>
      </c>
      <c r="B3041" s="96" t="str">
        <f>VLOOKUP(A3041,company_data!$A$2:$H$2051,8,FALSE)</f>
        <v>https://www.elevenpaths.com/index.html</v>
      </c>
      <c r="C3041" s="158" t="s">
        <v>17427</v>
      </c>
      <c r="D3041" s="158" t="s">
        <v>7</v>
      </c>
      <c r="E3041" s="158" t="s">
        <v>15</v>
      </c>
      <c r="F3041" s="101"/>
      <c r="G3041" s="159"/>
      <c r="H3041" s="161"/>
      <c r="I3041" s="161"/>
    </row>
    <row r="3042" ht="15.0" customHeight="1">
      <c r="A3042" s="101" t="s">
        <v>5690</v>
      </c>
      <c r="B3042" s="96" t="str">
        <f>VLOOKUP(A3042,company_data!$A$2:$H$2051,8,FALSE)</f>
        <v>https://www.elevenpaths.com/index.html</v>
      </c>
      <c r="C3042" s="158" t="s">
        <v>16146</v>
      </c>
      <c r="D3042" s="158" t="s">
        <v>7</v>
      </c>
      <c r="E3042" s="158" t="s">
        <v>15</v>
      </c>
      <c r="F3042" s="101"/>
      <c r="G3042" s="159"/>
      <c r="H3042" s="161"/>
      <c r="I3042" s="161"/>
    </row>
    <row r="3043" ht="15.0" customHeight="1">
      <c r="A3043" s="101" t="s">
        <v>5690</v>
      </c>
      <c r="B3043" s="96" t="str">
        <f>VLOOKUP(A3043,company_data!$A$2:$H$2051,8,FALSE)</f>
        <v>https://www.elevenpaths.com/index.html</v>
      </c>
      <c r="C3043" s="158" t="s">
        <v>21410</v>
      </c>
      <c r="D3043" s="158" t="s">
        <v>5</v>
      </c>
      <c r="E3043" s="158" t="s">
        <v>18360</v>
      </c>
      <c r="F3043" s="101"/>
      <c r="G3043" s="159"/>
      <c r="H3043" s="161"/>
      <c r="I3043" s="161"/>
    </row>
    <row r="3044" ht="15.0" customHeight="1">
      <c r="A3044" s="101" t="s">
        <v>5690</v>
      </c>
      <c r="B3044" s="96" t="str">
        <f>VLOOKUP(A3044,company_data!$A$2:$H$2051,8,FALSE)</f>
        <v>https://www.elevenpaths.com/index.html</v>
      </c>
      <c r="C3044" s="158" t="s">
        <v>18644</v>
      </c>
      <c r="D3044" s="158" t="s">
        <v>7</v>
      </c>
      <c r="E3044" s="158" t="s">
        <v>17132</v>
      </c>
      <c r="F3044" s="101"/>
      <c r="G3044" s="159"/>
      <c r="H3044" s="161"/>
      <c r="I3044" s="161"/>
    </row>
    <row r="3045" ht="15.0" customHeight="1">
      <c r="A3045" s="101" t="s">
        <v>5690</v>
      </c>
      <c r="B3045" s="96" t="str">
        <f>VLOOKUP(A3045,company_data!$A$2:$H$2051,8,FALSE)</f>
        <v>https://www.elevenpaths.com/index.html</v>
      </c>
      <c r="C3045" s="158" t="s">
        <v>21411</v>
      </c>
      <c r="D3045" s="158" t="s">
        <v>7</v>
      </c>
      <c r="E3045" s="158" t="s">
        <v>17132</v>
      </c>
      <c r="F3045" s="101"/>
      <c r="G3045" s="159"/>
      <c r="H3045" s="161"/>
      <c r="I3045" s="161"/>
    </row>
    <row r="3046" ht="15.0" customHeight="1">
      <c r="A3046" s="101" t="s">
        <v>5690</v>
      </c>
      <c r="B3046" s="96" t="str">
        <f>VLOOKUP(A3046,company_data!$A$2:$H$2051,8,FALSE)</f>
        <v>https://www.elevenpaths.com/index.html</v>
      </c>
      <c r="C3046" s="158" t="s">
        <v>21412</v>
      </c>
      <c r="D3046" s="158" t="s">
        <v>7</v>
      </c>
      <c r="E3046" s="158" t="s">
        <v>17132</v>
      </c>
      <c r="F3046" s="101"/>
      <c r="G3046" s="159"/>
      <c r="H3046" s="161"/>
      <c r="I3046" s="161"/>
    </row>
    <row r="3047" ht="15.0" customHeight="1">
      <c r="A3047" s="101" t="s">
        <v>5690</v>
      </c>
      <c r="B3047" s="96" t="str">
        <f>VLOOKUP(A3047,company_data!$A$2:$H$2051,8,FALSE)</f>
        <v>https://www.elevenpaths.com/index.html</v>
      </c>
      <c r="C3047" s="158" t="s">
        <v>21413</v>
      </c>
      <c r="D3047" s="158" t="s">
        <v>7</v>
      </c>
      <c r="E3047" s="158" t="s">
        <v>17132</v>
      </c>
      <c r="F3047" s="101"/>
      <c r="G3047" s="159"/>
      <c r="H3047" s="161"/>
      <c r="I3047" s="161"/>
    </row>
    <row r="3048" ht="15.0" customHeight="1">
      <c r="A3048" s="101" t="s">
        <v>5690</v>
      </c>
      <c r="B3048" s="96" t="str">
        <f>VLOOKUP(A3048,company_data!$A$2:$H$2051,8,FALSE)</f>
        <v>https://www.elevenpaths.com/index.html</v>
      </c>
      <c r="C3048" s="158" t="s">
        <v>21414</v>
      </c>
      <c r="D3048" s="158" t="s">
        <v>7</v>
      </c>
      <c r="E3048" s="158" t="s">
        <v>21415</v>
      </c>
      <c r="F3048" s="101"/>
      <c r="G3048" s="159"/>
      <c r="H3048" s="161"/>
      <c r="I3048" s="161"/>
    </row>
    <row r="3049" ht="15.0" customHeight="1">
      <c r="A3049" s="101" t="s">
        <v>5690</v>
      </c>
      <c r="B3049" s="96" t="str">
        <f>VLOOKUP(A3049,company_data!$A$2:$H$2051,8,FALSE)</f>
        <v>https://www.elevenpaths.com/index.html</v>
      </c>
      <c r="C3049" s="158" t="s">
        <v>21416</v>
      </c>
      <c r="D3049" s="158" t="s">
        <v>7</v>
      </c>
      <c r="E3049" s="158" t="s">
        <v>16128</v>
      </c>
      <c r="F3049" s="101"/>
      <c r="G3049" s="159"/>
      <c r="H3049" s="161"/>
      <c r="I3049" s="161"/>
    </row>
    <row r="3050" ht="15.0" customHeight="1">
      <c r="A3050" s="101" t="s">
        <v>5690</v>
      </c>
      <c r="B3050" s="96" t="str">
        <f>VLOOKUP(A3050,company_data!$A$2:$H$2051,8,FALSE)</f>
        <v>https://www.elevenpaths.com/index.html</v>
      </c>
      <c r="C3050" s="158" t="s">
        <v>21417</v>
      </c>
      <c r="D3050" s="157" t="s">
        <v>7</v>
      </c>
      <c r="E3050" s="158" t="s">
        <v>21418</v>
      </c>
      <c r="F3050" s="97" t="s">
        <v>20</v>
      </c>
      <c r="G3050" s="159"/>
      <c r="H3050" s="161"/>
      <c r="I3050" s="161"/>
    </row>
    <row r="3051" ht="15.0" customHeight="1">
      <c r="A3051" s="101" t="s">
        <v>5690</v>
      </c>
      <c r="B3051" s="96" t="str">
        <f>VLOOKUP(A3051,company_data!$A$2:$H$2051,8,FALSE)</f>
        <v>https://www.elevenpaths.com/index.html</v>
      </c>
      <c r="C3051" s="158" t="s">
        <v>21419</v>
      </c>
      <c r="D3051" s="157" t="s">
        <v>7</v>
      </c>
      <c r="E3051" s="158" t="s">
        <v>21418</v>
      </c>
      <c r="F3051" s="97" t="s">
        <v>20</v>
      </c>
      <c r="G3051" s="159"/>
      <c r="H3051" s="161"/>
      <c r="I3051" s="161"/>
    </row>
    <row r="3052" ht="15.0" customHeight="1">
      <c r="A3052" s="101" t="s">
        <v>5690</v>
      </c>
      <c r="B3052" s="96" t="str">
        <f>VLOOKUP(A3052,company_data!$A$2:$H$2051,8,FALSE)</f>
        <v>https://www.elevenpaths.com/index.html</v>
      </c>
      <c r="C3052" s="158" t="s">
        <v>18062</v>
      </c>
      <c r="D3052" s="157" t="s">
        <v>7</v>
      </c>
      <c r="E3052" s="158" t="s">
        <v>21418</v>
      </c>
      <c r="F3052" s="101"/>
      <c r="G3052" s="159"/>
      <c r="H3052" s="161"/>
      <c r="I3052" s="161"/>
    </row>
    <row r="3053" ht="15.0" customHeight="1">
      <c r="A3053" s="101" t="s">
        <v>5690</v>
      </c>
      <c r="B3053" s="96" t="str">
        <f>VLOOKUP(A3053,company_data!$A$2:$H$2051,8,FALSE)</f>
        <v>https://www.elevenpaths.com/index.html</v>
      </c>
      <c r="C3053" s="158" t="s">
        <v>21420</v>
      </c>
      <c r="D3053" s="157" t="s">
        <v>7</v>
      </c>
      <c r="E3053" s="158" t="s">
        <v>23</v>
      </c>
      <c r="F3053" s="101"/>
      <c r="G3053" s="159"/>
      <c r="H3053" s="161"/>
      <c r="I3053" s="161"/>
    </row>
    <row r="3054" ht="15.0" customHeight="1">
      <c r="A3054" s="101" t="s">
        <v>5690</v>
      </c>
      <c r="B3054" s="96" t="str">
        <f>VLOOKUP(A3054,company_data!$A$2:$H$2051,8,FALSE)</f>
        <v>https://www.elevenpaths.com/index.html</v>
      </c>
      <c r="C3054" s="158" t="s">
        <v>21421</v>
      </c>
      <c r="D3054" s="158" t="s">
        <v>5</v>
      </c>
      <c r="E3054" s="158" t="s">
        <v>15917</v>
      </c>
      <c r="F3054" s="101"/>
      <c r="G3054" s="159"/>
      <c r="H3054" s="161"/>
      <c r="I3054" s="161"/>
    </row>
    <row r="3055" ht="15.0" customHeight="1">
      <c r="A3055" s="101" t="s">
        <v>5690</v>
      </c>
      <c r="B3055" s="96" t="str">
        <f>VLOOKUP(A3055,company_data!$A$2:$H$2051,8,FALSE)</f>
        <v>https://www.elevenpaths.com/index.html</v>
      </c>
      <c r="C3055" s="158" t="s">
        <v>21422</v>
      </c>
      <c r="D3055" s="158" t="s">
        <v>7</v>
      </c>
      <c r="E3055" s="158" t="s">
        <v>15917</v>
      </c>
      <c r="F3055" s="97" t="s">
        <v>16</v>
      </c>
      <c r="G3055" s="159"/>
      <c r="H3055" s="161"/>
      <c r="I3055" s="161"/>
    </row>
    <row r="3056" ht="15.0" customHeight="1">
      <c r="A3056" s="101" t="s">
        <v>5690</v>
      </c>
      <c r="B3056" s="96" t="str">
        <f>VLOOKUP(A3056,company_data!$A$2:$H$2051,8,FALSE)</f>
        <v>https://www.elevenpaths.com/index.html</v>
      </c>
      <c r="C3056" s="158" t="s">
        <v>21423</v>
      </c>
      <c r="D3056" s="158" t="s">
        <v>7</v>
      </c>
      <c r="E3056" s="158" t="s">
        <v>16969</v>
      </c>
      <c r="F3056" s="97" t="s">
        <v>16186</v>
      </c>
      <c r="G3056" s="159"/>
      <c r="H3056" s="161"/>
      <c r="I3056" s="161"/>
    </row>
    <row r="3057" ht="15.0" customHeight="1">
      <c r="A3057" s="101" t="s">
        <v>5690</v>
      </c>
      <c r="B3057" s="96" t="str">
        <f>VLOOKUP(A3057,company_data!$A$2:$H$2051,8,FALSE)</f>
        <v>https://www.elevenpaths.com/index.html</v>
      </c>
      <c r="C3057" s="158" t="s">
        <v>21424</v>
      </c>
      <c r="D3057" s="158" t="s">
        <v>7</v>
      </c>
      <c r="E3057" s="158" t="s">
        <v>17354</v>
      </c>
      <c r="F3057" s="101"/>
      <c r="G3057" s="159"/>
      <c r="H3057" s="161"/>
      <c r="I3057" s="161"/>
    </row>
    <row r="3058" ht="15.0" customHeight="1">
      <c r="A3058" s="101" t="s">
        <v>5690</v>
      </c>
      <c r="B3058" s="96" t="str">
        <f>VLOOKUP(A3058,company_data!$A$2:$H$2051,8,FALSE)</f>
        <v>https://www.elevenpaths.com/index.html</v>
      </c>
      <c r="C3058" s="158" t="s">
        <v>21425</v>
      </c>
      <c r="D3058" s="158" t="s">
        <v>19</v>
      </c>
      <c r="E3058" s="158" t="s">
        <v>21426</v>
      </c>
      <c r="F3058" s="97" t="s">
        <v>18592</v>
      </c>
      <c r="G3058" s="159"/>
      <c r="H3058" s="161"/>
      <c r="I3058" s="161"/>
    </row>
    <row r="3059" ht="15.0" customHeight="1">
      <c r="A3059" s="101" t="s">
        <v>5690</v>
      </c>
      <c r="B3059" s="96" t="str">
        <f>VLOOKUP(A3059,company_data!$A$2:$H$2051,8,FALSE)</f>
        <v>https://www.elevenpaths.com/index.html</v>
      </c>
      <c r="C3059" s="158" t="s">
        <v>21427</v>
      </c>
      <c r="D3059" s="158" t="s">
        <v>7</v>
      </c>
      <c r="E3059" s="158" t="s">
        <v>20100</v>
      </c>
      <c r="F3059" s="101"/>
      <c r="G3059" s="159"/>
      <c r="H3059" s="161"/>
      <c r="I3059" s="161"/>
    </row>
    <row r="3060" ht="15.0" customHeight="1">
      <c r="A3060" s="101" t="s">
        <v>5690</v>
      </c>
      <c r="B3060" s="96" t="str">
        <f>VLOOKUP(A3060,company_data!$A$2:$H$2051,8,FALSE)</f>
        <v>https://www.elevenpaths.com/index.html</v>
      </c>
      <c r="C3060" s="158" t="s">
        <v>21428</v>
      </c>
      <c r="D3060" s="158" t="s">
        <v>7</v>
      </c>
      <c r="E3060" s="158" t="s">
        <v>16863</v>
      </c>
      <c r="F3060" s="101"/>
      <c r="G3060" s="159"/>
      <c r="H3060" s="161"/>
      <c r="I3060" s="161"/>
    </row>
    <row r="3061" ht="15.0" customHeight="1">
      <c r="A3061" s="101" t="s">
        <v>5690</v>
      </c>
      <c r="B3061" s="96" t="str">
        <f>VLOOKUP(A3061,company_data!$A$2:$H$2051,8,FALSE)</f>
        <v>https://www.elevenpaths.com/index.html</v>
      </c>
      <c r="C3061" s="158" t="s">
        <v>21429</v>
      </c>
      <c r="D3061" s="158" t="s">
        <v>7</v>
      </c>
      <c r="E3061" s="158" t="s">
        <v>14011</v>
      </c>
      <c r="F3061" s="101"/>
      <c r="G3061" s="159"/>
      <c r="H3061" s="161"/>
      <c r="I3061" s="161"/>
    </row>
    <row r="3062" ht="15.0" customHeight="1">
      <c r="A3062" s="101" t="s">
        <v>5690</v>
      </c>
      <c r="B3062" s="96" t="str">
        <f>VLOOKUP(A3062,company_data!$A$2:$H$2051,8,FALSE)</f>
        <v>https://www.elevenpaths.com/index.html</v>
      </c>
      <c r="C3062" s="158" t="s">
        <v>21430</v>
      </c>
      <c r="D3062" s="157" t="s">
        <v>7</v>
      </c>
      <c r="E3062" s="158" t="s">
        <v>14011</v>
      </c>
      <c r="F3062" s="101"/>
      <c r="G3062" s="159"/>
      <c r="H3062" s="161"/>
      <c r="I3062" s="161"/>
    </row>
    <row r="3063" ht="15.0" customHeight="1">
      <c r="A3063" s="101" t="s">
        <v>5690</v>
      </c>
      <c r="B3063" s="96" t="str">
        <f>VLOOKUP(A3063,company_data!$A$2:$H$2051,8,FALSE)</f>
        <v>https://www.elevenpaths.com/index.html</v>
      </c>
      <c r="C3063" s="158" t="s">
        <v>21431</v>
      </c>
      <c r="D3063" s="158" t="s">
        <v>7</v>
      </c>
      <c r="E3063" s="158" t="s">
        <v>15857</v>
      </c>
      <c r="F3063" s="101"/>
      <c r="G3063" s="159"/>
      <c r="H3063" s="161"/>
      <c r="I3063" s="161"/>
    </row>
    <row r="3064" ht="15.0" customHeight="1">
      <c r="A3064" s="101" t="s">
        <v>5690</v>
      </c>
      <c r="B3064" s="96" t="str">
        <f>VLOOKUP(A3064,company_data!$A$2:$H$2051,8,FALSE)</f>
        <v>https://www.elevenpaths.com/index.html</v>
      </c>
      <c r="C3064" s="158" t="s">
        <v>21432</v>
      </c>
      <c r="D3064" s="158" t="s">
        <v>7</v>
      </c>
      <c r="E3064" s="158" t="s">
        <v>15857</v>
      </c>
      <c r="F3064" s="101"/>
      <c r="G3064" s="159"/>
      <c r="H3064" s="161"/>
      <c r="I3064" s="161"/>
    </row>
    <row r="3065" ht="15.0" customHeight="1">
      <c r="A3065" s="101" t="s">
        <v>5690</v>
      </c>
      <c r="B3065" s="96" t="str">
        <f>VLOOKUP(A3065,company_data!$A$2:$H$2051,8,FALSE)</f>
        <v>https://www.elevenpaths.com/index.html</v>
      </c>
      <c r="C3065" s="158" t="s">
        <v>21433</v>
      </c>
      <c r="D3065" s="158" t="s">
        <v>7</v>
      </c>
      <c r="E3065" s="158" t="s">
        <v>15857</v>
      </c>
      <c r="F3065" s="97" t="s">
        <v>14</v>
      </c>
      <c r="G3065" s="159"/>
      <c r="H3065" s="161"/>
      <c r="I3065" s="161"/>
    </row>
    <row r="3066" ht="15.0" customHeight="1">
      <c r="A3066" s="101" t="s">
        <v>5690</v>
      </c>
      <c r="B3066" s="96" t="str">
        <f>VLOOKUP(A3066,company_data!$A$2:$H$2051,8,FALSE)</f>
        <v>https://www.elevenpaths.com/index.html</v>
      </c>
      <c r="C3066" s="158" t="s">
        <v>17205</v>
      </c>
      <c r="D3066" s="158" t="s">
        <v>5</v>
      </c>
      <c r="E3066" s="157"/>
      <c r="F3066" s="101"/>
      <c r="G3066" s="159"/>
      <c r="H3066" s="161"/>
      <c r="I3066" s="161"/>
    </row>
    <row r="3067" ht="15.0" customHeight="1">
      <c r="A3067" s="101" t="s">
        <v>5690</v>
      </c>
      <c r="B3067" s="96" t="str">
        <f>VLOOKUP(A3067,company_data!$A$2:$H$2051,8,FALSE)</f>
        <v>https://www.elevenpaths.com/index.html</v>
      </c>
      <c r="C3067" s="158" t="s">
        <v>21434</v>
      </c>
      <c r="D3067" s="158" t="s">
        <v>6</v>
      </c>
      <c r="E3067" s="157"/>
      <c r="F3067" s="101"/>
      <c r="G3067" s="159"/>
      <c r="H3067" s="161"/>
      <c r="I3067" s="161"/>
    </row>
    <row r="3068" ht="15.0" customHeight="1">
      <c r="A3068" s="101" t="s">
        <v>5690</v>
      </c>
      <c r="B3068" s="96" t="str">
        <f>VLOOKUP(A3068,company_data!$A$2:$H$2051,8,FALSE)</f>
        <v>https://www.elevenpaths.com/index.html</v>
      </c>
      <c r="C3068" s="158" t="s">
        <v>21435</v>
      </c>
      <c r="D3068" s="158" t="s">
        <v>6</v>
      </c>
      <c r="E3068" s="157"/>
      <c r="F3068" s="101"/>
      <c r="G3068" s="159"/>
      <c r="H3068" s="161"/>
      <c r="I3068" s="161"/>
    </row>
    <row r="3069" ht="15.0" customHeight="1">
      <c r="A3069" s="101" t="s">
        <v>5690</v>
      </c>
      <c r="B3069" s="96" t="str">
        <f>VLOOKUP(A3069,company_data!$A$2:$H$2051,8,FALSE)</f>
        <v>https://www.elevenpaths.com/index.html</v>
      </c>
      <c r="C3069" s="158" t="s">
        <v>21436</v>
      </c>
      <c r="D3069" s="158" t="s">
        <v>6</v>
      </c>
      <c r="E3069" s="157"/>
      <c r="F3069" s="101"/>
      <c r="G3069" s="159"/>
      <c r="H3069" s="161"/>
      <c r="I3069" s="161"/>
    </row>
    <row r="3070" ht="15.0" customHeight="1">
      <c r="A3070" s="101" t="s">
        <v>5690</v>
      </c>
      <c r="B3070" s="96" t="str">
        <f>VLOOKUP(A3070,company_data!$A$2:$H$2051,8,FALSE)</f>
        <v>https://www.elevenpaths.com/index.html</v>
      </c>
      <c r="C3070" s="158" t="s">
        <v>21437</v>
      </c>
      <c r="D3070" s="158" t="s">
        <v>6</v>
      </c>
      <c r="E3070" s="157"/>
      <c r="F3070" s="101"/>
      <c r="G3070" s="159"/>
      <c r="H3070" s="161"/>
      <c r="I3070" s="161"/>
    </row>
    <row r="3071" ht="15.0" customHeight="1">
      <c r="A3071" s="101" t="s">
        <v>5690</v>
      </c>
      <c r="B3071" s="96" t="str">
        <f>VLOOKUP(A3071,company_data!$A$2:$H$2051,8,FALSE)</f>
        <v>https://www.elevenpaths.com/index.html</v>
      </c>
      <c r="C3071" s="158" t="s">
        <v>21438</v>
      </c>
      <c r="D3071" s="158" t="s">
        <v>6</v>
      </c>
      <c r="E3071" s="157"/>
      <c r="F3071" s="101"/>
      <c r="G3071" s="159"/>
      <c r="H3071" s="161"/>
      <c r="I3071" s="161"/>
    </row>
    <row r="3072" ht="15.0" customHeight="1">
      <c r="A3072" s="101" t="s">
        <v>5690</v>
      </c>
      <c r="B3072" s="96" t="str">
        <f>VLOOKUP(A3072,company_data!$A$2:$H$2051,8,FALSE)</f>
        <v>https://www.elevenpaths.com/index.html</v>
      </c>
      <c r="C3072" s="158" t="s">
        <v>19579</v>
      </c>
      <c r="D3072" s="157" t="s">
        <v>7</v>
      </c>
      <c r="E3072" s="157"/>
      <c r="F3072" s="101"/>
      <c r="G3072" s="159"/>
      <c r="H3072" s="161"/>
      <c r="I3072" s="161"/>
    </row>
    <row r="3073" ht="15.0" customHeight="1">
      <c r="A3073" s="101" t="s">
        <v>5690</v>
      </c>
      <c r="B3073" s="96" t="str">
        <f>VLOOKUP(A3073,company_data!$A$2:$H$2051,8,FALSE)</f>
        <v>https://www.elevenpaths.com/index.html</v>
      </c>
      <c r="C3073" s="158" t="s">
        <v>16556</v>
      </c>
      <c r="D3073" s="157" t="s">
        <v>7</v>
      </c>
      <c r="E3073" s="157"/>
      <c r="F3073" s="101"/>
      <c r="G3073" s="159"/>
      <c r="H3073" s="161"/>
      <c r="I3073" s="161"/>
    </row>
    <row r="3074" ht="15.0" customHeight="1">
      <c r="A3074" s="101" t="s">
        <v>5690</v>
      </c>
      <c r="B3074" s="96" t="str">
        <f>VLOOKUP(A3074,company_data!$A$2:$H$2051,8,FALSE)</f>
        <v>https://www.elevenpaths.com/index.html</v>
      </c>
      <c r="C3074" s="158" t="s">
        <v>21439</v>
      </c>
      <c r="D3074" s="157" t="s">
        <v>7</v>
      </c>
      <c r="E3074" s="157"/>
      <c r="F3074" s="101"/>
      <c r="G3074" s="159"/>
      <c r="H3074" s="161"/>
      <c r="I3074" s="161"/>
    </row>
    <row r="3075" ht="15.0" customHeight="1">
      <c r="A3075" s="101" t="s">
        <v>5690</v>
      </c>
      <c r="B3075" s="96" t="str">
        <f>VLOOKUP(A3075,company_data!$A$2:$H$2051,8,FALSE)</f>
        <v>https://www.elevenpaths.com/index.html</v>
      </c>
      <c r="C3075" s="158" t="s">
        <v>21427</v>
      </c>
      <c r="D3075" s="157" t="s">
        <v>7</v>
      </c>
      <c r="E3075" s="157"/>
      <c r="F3075" s="101"/>
      <c r="G3075" s="159"/>
      <c r="H3075" s="161"/>
      <c r="I3075" s="161"/>
    </row>
    <row r="3076" ht="15.0" customHeight="1">
      <c r="A3076" s="101" t="s">
        <v>5690</v>
      </c>
      <c r="B3076" s="96" t="str">
        <f>VLOOKUP(A3076,company_data!$A$2:$H$2051,8,FALSE)</f>
        <v>https://www.elevenpaths.com/index.html</v>
      </c>
      <c r="C3076" s="158" t="s">
        <v>21440</v>
      </c>
      <c r="D3076" s="158" t="s">
        <v>7</v>
      </c>
      <c r="E3076" s="157"/>
      <c r="F3076" s="101"/>
      <c r="G3076" s="159"/>
      <c r="H3076" s="161"/>
      <c r="I3076" s="161"/>
    </row>
    <row r="3077" ht="15.0" customHeight="1">
      <c r="A3077" s="101" t="s">
        <v>5690</v>
      </c>
      <c r="B3077" s="96" t="str">
        <f>VLOOKUP(A3077,company_data!$A$2:$H$2051,8,FALSE)</f>
        <v>https://www.elevenpaths.com/index.html</v>
      </c>
      <c r="C3077" s="158" t="s">
        <v>21441</v>
      </c>
      <c r="D3077" s="158" t="s">
        <v>7</v>
      </c>
      <c r="E3077" s="157"/>
      <c r="F3077" s="101"/>
      <c r="G3077" s="159"/>
      <c r="H3077" s="161"/>
      <c r="I3077" s="161"/>
    </row>
    <row r="3078" ht="15.0" customHeight="1">
      <c r="A3078" s="101" t="s">
        <v>5697</v>
      </c>
      <c r="B3078" s="96" t="str">
        <f>VLOOKUP(A3078,company_data!$A$2:$H$2051,8,FALSE)</f>
        <v>https://www.elliptic.co/</v>
      </c>
      <c r="C3078" s="158" t="s">
        <v>21442</v>
      </c>
      <c r="D3078" s="157" t="s">
        <v>5</v>
      </c>
      <c r="E3078" s="158" t="s">
        <v>21443</v>
      </c>
      <c r="F3078" s="101"/>
      <c r="G3078" s="175" t="s">
        <v>15951</v>
      </c>
      <c r="H3078" s="161"/>
      <c r="I3078" s="161"/>
    </row>
    <row r="3079" ht="15.0" customHeight="1">
      <c r="A3079" s="101" t="s">
        <v>5697</v>
      </c>
      <c r="B3079" s="96" t="str">
        <f>VLOOKUP(A3079,company_data!$A$2:$H$2051,8,FALSE)</f>
        <v>https://www.elliptic.co/</v>
      </c>
      <c r="C3079" s="158" t="s">
        <v>21444</v>
      </c>
      <c r="D3079" s="158" t="s">
        <v>5</v>
      </c>
      <c r="E3079" s="158" t="s">
        <v>21445</v>
      </c>
      <c r="F3079" s="101"/>
      <c r="G3079" s="175" t="s">
        <v>15951</v>
      </c>
      <c r="H3079" s="161"/>
      <c r="I3079" s="161"/>
    </row>
    <row r="3080" ht="15.0" customHeight="1">
      <c r="A3080" s="101" t="s">
        <v>5697</v>
      </c>
      <c r="B3080" s="96" t="str">
        <f>VLOOKUP(A3080,company_data!$A$2:$H$2051,8,FALSE)</f>
        <v>https://www.elliptic.co/</v>
      </c>
      <c r="C3080" s="158" t="s">
        <v>21446</v>
      </c>
      <c r="D3080" s="158" t="s">
        <v>5</v>
      </c>
      <c r="E3080" s="158" t="s">
        <v>17856</v>
      </c>
      <c r="F3080" s="101"/>
      <c r="G3080" s="175" t="s">
        <v>15951</v>
      </c>
      <c r="H3080" s="161"/>
      <c r="I3080" s="161"/>
    </row>
    <row r="3081" ht="15.0" customHeight="1">
      <c r="A3081" s="101" t="s">
        <v>5697</v>
      </c>
      <c r="B3081" s="96" t="str">
        <f>VLOOKUP(A3081,company_data!$A$2:$H$2051,8,FALSE)</f>
        <v>https://www.elliptic.co/</v>
      </c>
      <c r="C3081" s="158" t="s">
        <v>21447</v>
      </c>
      <c r="D3081" s="158" t="s">
        <v>5</v>
      </c>
      <c r="E3081" s="158" t="s">
        <v>15897</v>
      </c>
      <c r="F3081" s="101"/>
      <c r="G3081" s="175" t="s">
        <v>15951</v>
      </c>
      <c r="H3081" s="161"/>
      <c r="I3081" s="161"/>
    </row>
    <row r="3082" ht="15.0" customHeight="1">
      <c r="A3082" s="101" t="s">
        <v>5697</v>
      </c>
      <c r="B3082" s="96" t="str">
        <f>VLOOKUP(A3082,company_data!$A$2:$H$2051,8,FALSE)</f>
        <v>https://www.elliptic.co/</v>
      </c>
      <c r="C3082" s="158" t="s">
        <v>21448</v>
      </c>
      <c r="D3082" s="158" t="s">
        <v>5</v>
      </c>
      <c r="E3082" s="158" t="s">
        <v>11</v>
      </c>
      <c r="F3082" s="97" t="s">
        <v>21449</v>
      </c>
      <c r="G3082" s="175" t="s">
        <v>15951</v>
      </c>
      <c r="H3082" s="161"/>
      <c r="I3082" s="161"/>
    </row>
    <row r="3083" ht="15.0" customHeight="1">
      <c r="A3083" s="101" t="s">
        <v>5697</v>
      </c>
      <c r="B3083" s="96" t="str">
        <f>VLOOKUP(A3083,company_data!$A$2:$H$2051,8,FALSE)</f>
        <v>https://www.elliptic.co/</v>
      </c>
      <c r="C3083" s="158" t="s">
        <v>21450</v>
      </c>
      <c r="D3083" s="158" t="s">
        <v>5</v>
      </c>
      <c r="E3083" s="157"/>
      <c r="F3083" s="101"/>
      <c r="G3083" s="175" t="s">
        <v>15951</v>
      </c>
      <c r="H3083" s="161"/>
      <c r="I3083" s="161"/>
    </row>
    <row r="3084" ht="15.0" customHeight="1">
      <c r="A3084" s="101" t="s">
        <v>5697</v>
      </c>
      <c r="B3084" s="96" t="str">
        <f>VLOOKUP(A3084,company_data!$A$2:$H$2051,8,FALSE)</f>
        <v>https://www.elliptic.co/</v>
      </c>
      <c r="C3084" s="157" t="s">
        <v>21451</v>
      </c>
      <c r="D3084" s="158" t="s">
        <v>52</v>
      </c>
      <c r="E3084" s="157"/>
      <c r="F3084" s="101"/>
      <c r="G3084" s="175" t="s">
        <v>15951</v>
      </c>
      <c r="H3084" s="161"/>
      <c r="I3084" s="161"/>
    </row>
    <row r="3085" ht="15.0" customHeight="1">
      <c r="A3085" s="101" t="s">
        <v>5697</v>
      </c>
      <c r="B3085" s="96" t="str">
        <f>VLOOKUP(A3085,company_data!$A$2:$H$2051,8,FALSE)</f>
        <v>https://www.elliptic.co/</v>
      </c>
      <c r="C3085" s="157" t="s">
        <v>21452</v>
      </c>
      <c r="D3085" s="158" t="s">
        <v>52</v>
      </c>
      <c r="E3085" s="157"/>
      <c r="F3085" s="101"/>
      <c r="G3085" s="175" t="s">
        <v>15951</v>
      </c>
      <c r="H3085" s="161"/>
      <c r="I3085" s="161"/>
    </row>
    <row r="3086" ht="15.0" customHeight="1">
      <c r="A3086" s="101" t="s">
        <v>5697</v>
      </c>
      <c r="B3086" s="96" t="str">
        <f>VLOOKUP(A3086,company_data!$A$2:$H$2051,8,FALSE)</f>
        <v>https://www.elliptic.co/</v>
      </c>
      <c r="C3086" s="157" t="s">
        <v>21453</v>
      </c>
      <c r="D3086" s="158" t="s">
        <v>52</v>
      </c>
      <c r="E3086" s="157"/>
      <c r="F3086" s="101"/>
      <c r="G3086" s="175" t="s">
        <v>15951</v>
      </c>
      <c r="H3086" s="161"/>
      <c r="I3086" s="161"/>
    </row>
    <row r="3087" ht="15.0" customHeight="1">
      <c r="A3087" s="101" t="s">
        <v>5697</v>
      </c>
      <c r="B3087" s="96" t="str">
        <f>VLOOKUP(A3087,company_data!$A$2:$H$2051,8,FALSE)</f>
        <v>https://www.elliptic.co/</v>
      </c>
      <c r="C3087" s="158" t="s">
        <v>21454</v>
      </c>
      <c r="D3087" s="158" t="s">
        <v>52</v>
      </c>
      <c r="E3087" s="157"/>
      <c r="F3087" s="101"/>
      <c r="G3087" s="175" t="s">
        <v>15951</v>
      </c>
      <c r="H3087" s="161"/>
      <c r="I3087" s="161"/>
    </row>
    <row r="3088" ht="15.0" customHeight="1">
      <c r="A3088" s="101" t="s">
        <v>5705</v>
      </c>
      <c r="B3088" s="96" t="str">
        <f>VLOOKUP(A3088,company_data!$A$2:$H$2051,8,FALSE)</f>
        <v>https://www.emagined.com/</v>
      </c>
      <c r="C3088" s="158" t="s">
        <v>21455</v>
      </c>
      <c r="D3088" s="158" t="s">
        <v>5</v>
      </c>
      <c r="E3088" s="158" t="s">
        <v>19256</v>
      </c>
      <c r="F3088" s="101"/>
      <c r="G3088" s="159"/>
      <c r="H3088" s="161"/>
      <c r="I3088" s="161"/>
    </row>
    <row r="3089" ht="15.0" customHeight="1">
      <c r="A3089" s="101" t="s">
        <v>5705</v>
      </c>
      <c r="B3089" s="96" t="str">
        <f>VLOOKUP(A3089,company_data!$A$2:$H$2051,8,FALSE)</f>
        <v>https://www.emagined.com/</v>
      </c>
      <c r="C3089" s="158" t="s">
        <v>21456</v>
      </c>
      <c r="D3089" s="158" t="s">
        <v>5</v>
      </c>
      <c r="E3089" s="158" t="s">
        <v>19256</v>
      </c>
      <c r="F3089" s="101"/>
      <c r="G3089" s="159"/>
      <c r="H3089" s="161"/>
      <c r="I3089" s="161"/>
    </row>
    <row r="3090" ht="15.0" customHeight="1">
      <c r="A3090" s="101" t="s">
        <v>5705</v>
      </c>
      <c r="B3090" s="96" t="str">
        <f>VLOOKUP(A3090,company_data!$A$2:$H$2051,8,FALSE)</f>
        <v>https://www.emagined.com/</v>
      </c>
      <c r="C3090" s="158" t="s">
        <v>21457</v>
      </c>
      <c r="D3090" s="158" t="s">
        <v>5</v>
      </c>
      <c r="E3090" s="158" t="s">
        <v>19256</v>
      </c>
      <c r="F3090" s="101"/>
      <c r="G3090" s="159"/>
      <c r="H3090" s="161"/>
      <c r="I3090" s="161"/>
    </row>
    <row r="3091" ht="15.0" customHeight="1">
      <c r="A3091" s="101" t="s">
        <v>5705</v>
      </c>
      <c r="B3091" s="96" t="str">
        <f>VLOOKUP(A3091,company_data!$A$2:$H$2051,8,FALSE)</f>
        <v>https://www.emagined.com/</v>
      </c>
      <c r="C3091" s="158" t="s">
        <v>21458</v>
      </c>
      <c r="D3091" s="158" t="s">
        <v>5</v>
      </c>
      <c r="E3091" s="158" t="s">
        <v>19256</v>
      </c>
      <c r="F3091" s="101"/>
      <c r="G3091" s="159"/>
      <c r="H3091" s="161"/>
      <c r="I3091" s="161"/>
    </row>
    <row r="3092" ht="15.0" customHeight="1">
      <c r="A3092" s="101" t="s">
        <v>5705</v>
      </c>
      <c r="B3092" s="96" t="str">
        <f>VLOOKUP(A3092,company_data!$A$2:$H$2051,8,FALSE)</f>
        <v>https://www.emagined.com/</v>
      </c>
      <c r="C3092" s="158" t="s">
        <v>21459</v>
      </c>
      <c r="D3092" s="158" t="s">
        <v>5</v>
      </c>
      <c r="E3092" s="158" t="s">
        <v>17530</v>
      </c>
      <c r="F3092" s="101"/>
      <c r="G3092" s="159"/>
      <c r="H3092" s="161"/>
      <c r="I3092" s="161"/>
    </row>
    <row r="3093" ht="15.0" customHeight="1">
      <c r="A3093" s="101" t="s">
        <v>5705</v>
      </c>
      <c r="B3093" s="96" t="str">
        <f>VLOOKUP(A3093,company_data!$A$2:$H$2051,8,FALSE)</f>
        <v>https://www.emagined.com/</v>
      </c>
      <c r="C3093" s="158" t="s">
        <v>21460</v>
      </c>
      <c r="D3093" s="158" t="s">
        <v>5</v>
      </c>
      <c r="E3093" s="158" t="s">
        <v>21460</v>
      </c>
      <c r="F3093" s="101"/>
      <c r="G3093" s="159"/>
      <c r="H3093" s="161"/>
      <c r="I3093" s="161"/>
    </row>
    <row r="3094" ht="15.0" customHeight="1">
      <c r="A3094" s="101" t="s">
        <v>5705</v>
      </c>
      <c r="B3094" s="96" t="str">
        <f>VLOOKUP(A3094,company_data!$A$2:$H$2051,8,FALSE)</f>
        <v>https://www.emagined.com/</v>
      </c>
      <c r="C3094" s="158" t="s">
        <v>21461</v>
      </c>
      <c r="D3094" s="158" t="s">
        <v>5</v>
      </c>
      <c r="E3094" s="158" t="s">
        <v>21462</v>
      </c>
      <c r="F3094" s="101"/>
      <c r="G3094" s="159"/>
      <c r="H3094" s="161"/>
      <c r="I3094" s="161"/>
    </row>
    <row r="3095" ht="15.0" customHeight="1">
      <c r="A3095" s="101" t="s">
        <v>5705</v>
      </c>
      <c r="B3095" s="96" t="str">
        <f>VLOOKUP(A3095,company_data!$A$2:$H$2051,8,FALSE)</f>
        <v>https://www.emagined.com/</v>
      </c>
      <c r="C3095" s="158" t="s">
        <v>17356</v>
      </c>
      <c r="D3095" s="158" t="s">
        <v>5</v>
      </c>
      <c r="E3095" s="158" t="s">
        <v>21462</v>
      </c>
      <c r="F3095" s="101"/>
      <c r="G3095" s="159"/>
      <c r="H3095" s="161"/>
      <c r="I3095" s="161"/>
    </row>
    <row r="3096" ht="15.0" customHeight="1">
      <c r="A3096" s="101" t="s">
        <v>5705</v>
      </c>
      <c r="B3096" s="96" t="str">
        <f>VLOOKUP(A3096,company_data!$A$2:$H$2051,8,FALSE)</f>
        <v>https://www.emagined.com/</v>
      </c>
      <c r="C3096" s="158" t="s">
        <v>17880</v>
      </c>
      <c r="D3096" s="158" t="s">
        <v>5</v>
      </c>
      <c r="E3096" s="158" t="s">
        <v>21462</v>
      </c>
      <c r="F3096" s="101"/>
      <c r="G3096" s="159"/>
      <c r="H3096" s="161"/>
      <c r="I3096" s="161"/>
    </row>
    <row r="3097" ht="15.0" customHeight="1">
      <c r="A3097" s="101" t="s">
        <v>5705</v>
      </c>
      <c r="B3097" s="96" t="str">
        <f>VLOOKUP(A3097,company_data!$A$2:$H$2051,8,FALSE)</f>
        <v>https://www.emagined.com/</v>
      </c>
      <c r="C3097" s="158" t="s">
        <v>21463</v>
      </c>
      <c r="D3097" s="158" t="s">
        <v>5</v>
      </c>
      <c r="E3097" s="158" t="s">
        <v>21462</v>
      </c>
      <c r="F3097" s="101"/>
      <c r="G3097" s="159"/>
      <c r="H3097" s="161"/>
      <c r="I3097" s="161"/>
    </row>
    <row r="3098" ht="15.0" customHeight="1">
      <c r="A3098" s="101" t="s">
        <v>5705</v>
      </c>
      <c r="B3098" s="96" t="str">
        <f>VLOOKUP(A3098,company_data!$A$2:$H$2051,8,FALSE)</f>
        <v>https://www.emagined.com/</v>
      </c>
      <c r="C3098" s="158" t="s">
        <v>21464</v>
      </c>
      <c r="D3098" s="158" t="s">
        <v>5</v>
      </c>
      <c r="E3098" s="158" t="s">
        <v>21462</v>
      </c>
      <c r="F3098" s="101"/>
      <c r="G3098" s="159"/>
      <c r="H3098" s="161"/>
      <c r="I3098" s="161"/>
    </row>
    <row r="3099" ht="15.0" customHeight="1">
      <c r="A3099" s="101" t="s">
        <v>5705</v>
      </c>
      <c r="B3099" s="96" t="str">
        <f>VLOOKUP(A3099,company_data!$A$2:$H$2051,8,FALSE)</f>
        <v>https://www.emagined.com/</v>
      </c>
      <c r="C3099" s="158" t="s">
        <v>21465</v>
      </c>
      <c r="D3099" s="158" t="s">
        <v>5</v>
      </c>
      <c r="E3099" s="158" t="s">
        <v>21462</v>
      </c>
      <c r="F3099" s="101"/>
      <c r="G3099" s="159"/>
      <c r="H3099" s="161"/>
      <c r="I3099" s="161"/>
    </row>
    <row r="3100" ht="15.0" customHeight="1">
      <c r="A3100" s="101" t="s">
        <v>5705</v>
      </c>
      <c r="B3100" s="96" t="str">
        <f>VLOOKUP(A3100,company_data!$A$2:$H$2051,8,FALSE)</f>
        <v>https://www.emagined.com/</v>
      </c>
      <c r="C3100" s="158" t="s">
        <v>21466</v>
      </c>
      <c r="D3100" s="158" t="s">
        <v>5</v>
      </c>
      <c r="E3100" s="158" t="s">
        <v>15</v>
      </c>
      <c r="F3100" s="101"/>
      <c r="G3100" s="159"/>
      <c r="H3100" s="161"/>
      <c r="I3100" s="161"/>
    </row>
    <row r="3101" ht="15.0" customHeight="1">
      <c r="A3101" s="101" t="s">
        <v>5705</v>
      </c>
      <c r="B3101" s="96" t="str">
        <f>VLOOKUP(A3101,company_data!$A$2:$H$2051,8,FALSE)</f>
        <v>https://www.emagined.com/</v>
      </c>
      <c r="C3101" s="158" t="s">
        <v>15844</v>
      </c>
      <c r="D3101" s="158" t="s">
        <v>5</v>
      </c>
      <c r="E3101" s="158" t="s">
        <v>14</v>
      </c>
      <c r="F3101" s="101"/>
      <c r="G3101" s="159"/>
      <c r="H3101" s="161"/>
      <c r="I3101" s="161"/>
    </row>
    <row r="3102" ht="15.0" customHeight="1">
      <c r="A3102" s="101" t="s">
        <v>5705</v>
      </c>
      <c r="B3102" s="96" t="str">
        <f>VLOOKUP(A3102,company_data!$A$2:$H$2051,8,FALSE)</f>
        <v>https://www.emagined.com/</v>
      </c>
      <c r="C3102" s="158" t="s">
        <v>21467</v>
      </c>
      <c r="D3102" s="158" t="s">
        <v>5</v>
      </c>
      <c r="E3102" s="158" t="s">
        <v>14</v>
      </c>
      <c r="F3102" s="101"/>
      <c r="G3102" s="159"/>
      <c r="H3102" s="161"/>
      <c r="I3102" s="161"/>
    </row>
    <row r="3103" ht="15.0" customHeight="1">
      <c r="A3103" s="101" t="s">
        <v>5705</v>
      </c>
      <c r="B3103" s="96" t="str">
        <f>VLOOKUP(A3103,company_data!$A$2:$H$2051,8,FALSE)</f>
        <v>https://www.emagined.com/</v>
      </c>
      <c r="C3103" s="158" t="s">
        <v>21468</v>
      </c>
      <c r="D3103" s="158" t="s">
        <v>5</v>
      </c>
      <c r="E3103" s="158" t="s">
        <v>14</v>
      </c>
      <c r="F3103" s="101"/>
      <c r="G3103" s="159"/>
      <c r="H3103" s="161"/>
      <c r="I3103" s="161"/>
    </row>
    <row r="3104" ht="15.0" customHeight="1">
      <c r="A3104" s="101" t="s">
        <v>5705</v>
      </c>
      <c r="B3104" s="96" t="str">
        <f>VLOOKUP(A3104,company_data!$A$2:$H$2051,8,FALSE)</f>
        <v>https://www.emagined.com/</v>
      </c>
      <c r="C3104" s="158" t="s">
        <v>21469</v>
      </c>
      <c r="D3104" s="158" t="s">
        <v>5</v>
      </c>
      <c r="E3104" s="158" t="s">
        <v>14</v>
      </c>
      <c r="F3104" s="101"/>
      <c r="G3104" s="159"/>
      <c r="H3104" s="161"/>
      <c r="I3104" s="161"/>
    </row>
    <row r="3105" ht="15.0" customHeight="1">
      <c r="A3105" s="101" t="s">
        <v>5705</v>
      </c>
      <c r="B3105" s="96" t="str">
        <f>VLOOKUP(A3105,company_data!$A$2:$H$2051,8,FALSE)</f>
        <v>https://www.emagined.com/</v>
      </c>
      <c r="C3105" s="158" t="s">
        <v>21470</v>
      </c>
      <c r="D3105" s="158" t="s">
        <v>5</v>
      </c>
      <c r="E3105" s="158" t="s">
        <v>14</v>
      </c>
      <c r="F3105" s="101"/>
      <c r="G3105" s="159"/>
      <c r="H3105" s="161"/>
      <c r="I3105" s="161"/>
    </row>
    <row r="3106" ht="15.0" customHeight="1">
      <c r="A3106" s="101" t="s">
        <v>5705</v>
      </c>
      <c r="B3106" s="96" t="str">
        <f>VLOOKUP(A3106,company_data!$A$2:$H$2051,8,FALSE)</f>
        <v>https://www.emagined.com/</v>
      </c>
      <c r="C3106" s="158" t="s">
        <v>21471</v>
      </c>
      <c r="D3106" s="158" t="s">
        <v>5</v>
      </c>
      <c r="E3106" s="158" t="s">
        <v>14</v>
      </c>
      <c r="F3106" s="101"/>
      <c r="G3106" s="159"/>
      <c r="H3106" s="161"/>
      <c r="I3106" s="161"/>
    </row>
    <row r="3107" ht="15.0" customHeight="1">
      <c r="A3107" s="101" t="s">
        <v>5705</v>
      </c>
      <c r="B3107" s="96" t="str">
        <f>VLOOKUP(A3107,company_data!$A$2:$H$2051,8,FALSE)</f>
        <v>https://www.emagined.com/</v>
      </c>
      <c r="C3107" s="158" t="s">
        <v>21472</v>
      </c>
      <c r="D3107" s="158" t="s">
        <v>5</v>
      </c>
      <c r="E3107" s="158" t="s">
        <v>14</v>
      </c>
      <c r="F3107" s="101"/>
      <c r="G3107" s="159"/>
      <c r="H3107" s="161"/>
      <c r="I3107" s="161"/>
    </row>
    <row r="3108" ht="15.0" customHeight="1">
      <c r="A3108" s="101" t="s">
        <v>5705</v>
      </c>
      <c r="B3108" s="96" t="str">
        <f>VLOOKUP(A3108,company_data!$A$2:$H$2051,8,FALSE)</f>
        <v>https://www.emagined.com/</v>
      </c>
      <c r="C3108" s="158" t="s">
        <v>21473</v>
      </c>
      <c r="D3108" s="158" t="s">
        <v>5</v>
      </c>
      <c r="E3108" s="158" t="s">
        <v>14</v>
      </c>
      <c r="F3108" s="101"/>
      <c r="G3108" s="159"/>
      <c r="H3108" s="161"/>
      <c r="I3108" s="161"/>
    </row>
    <row r="3109" ht="15.0" customHeight="1">
      <c r="A3109" s="101" t="s">
        <v>5705</v>
      </c>
      <c r="B3109" s="96" t="str">
        <f>VLOOKUP(A3109,company_data!$A$2:$H$2051,8,FALSE)</f>
        <v>https://www.emagined.com/</v>
      </c>
      <c r="C3109" s="158" t="s">
        <v>21474</v>
      </c>
      <c r="D3109" s="158" t="s">
        <v>5</v>
      </c>
      <c r="E3109" s="158" t="s">
        <v>14</v>
      </c>
      <c r="F3109" s="101"/>
      <c r="G3109" s="159"/>
      <c r="H3109" s="161"/>
      <c r="I3109" s="161"/>
    </row>
    <row r="3110" ht="15.0" customHeight="1">
      <c r="A3110" s="101" t="s">
        <v>5705</v>
      </c>
      <c r="B3110" s="96" t="str">
        <f>VLOOKUP(A3110,company_data!$A$2:$H$2051,8,FALSE)</f>
        <v>https://www.emagined.com/</v>
      </c>
      <c r="C3110" s="158" t="s">
        <v>21475</v>
      </c>
      <c r="D3110" s="158" t="s">
        <v>5</v>
      </c>
      <c r="E3110" s="158" t="s">
        <v>14</v>
      </c>
      <c r="F3110" s="101"/>
      <c r="G3110" s="159"/>
      <c r="H3110" s="161"/>
      <c r="I3110" s="161"/>
    </row>
    <row r="3111" ht="15.0" customHeight="1">
      <c r="A3111" s="101" t="s">
        <v>5705</v>
      </c>
      <c r="B3111" s="96" t="str">
        <f>VLOOKUP(A3111,company_data!$A$2:$H$2051,8,FALSE)</f>
        <v>https://www.emagined.com/</v>
      </c>
      <c r="C3111" s="158" t="s">
        <v>21476</v>
      </c>
      <c r="D3111" s="158" t="s">
        <v>5</v>
      </c>
      <c r="E3111" s="158" t="s">
        <v>14</v>
      </c>
      <c r="F3111" s="101"/>
      <c r="G3111" s="159"/>
      <c r="H3111" s="161"/>
      <c r="I3111" s="161"/>
    </row>
    <row r="3112" ht="15.0" customHeight="1">
      <c r="A3112" s="101" t="s">
        <v>5705</v>
      </c>
      <c r="B3112" s="96" t="str">
        <f>VLOOKUP(A3112,company_data!$A$2:$H$2051,8,FALSE)</f>
        <v>https://www.emagined.com/</v>
      </c>
      <c r="C3112" s="158" t="s">
        <v>21477</v>
      </c>
      <c r="D3112" s="158" t="s">
        <v>5</v>
      </c>
      <c r="E3112" s="158" t="s">
        <v>14</v>
      </c>
      <c r="F3112" s="101"/>
      <c r="G3112" s="159"/>
      <c r="H3112" s="161"/>
      <c r="I3112" s="161"/>
    </row>
    <row r="3113" ht="15.0" customHeight="1">
      <c r="A3113" s="101" t="s">
        <v>5705</v>
      </c>
      <c r="B3113" s="96" t="str">
        <f>VLOOKUP(A3113,company_data!$A$2:$H$2051,8,FALSE)</f>
        <v>https://www.emagined.com/</v>
      </c>
      <c r="C3113" s="158" t="s">
        <v>21478</v>
      </c>
      <c r="D3113" s="158" t="s">
        <v>5</v>
      </c>
      <c r="E3113" s="158" t="s">
        <v>14</v>
      </c>
      <c r="F3113" s="101"/>
      <c r="G3113" s="159"/>
      <c r="H3113" s="161"/>
      <c r="I3113" s="161"/>
    </row>
    <row r="3114" ht="15.0" customHeight="1">
      <c r="A3114" s="101" t="s">
        <v>5705</v>
      </c>
      <c r="B3114" s="96" t="str">
        <f>VLOOKUP(A3114,company_data!$A$2:$H$2051,8,FALSE)</f>
        <v>https://www.emagined.com/</v>
      </c>
      <c r="C3114" s="158" t="s">
        <v>21479</v>
      </c>
      <c r="D3114" s="158" t="s">
        <v>5</v>
      </c>
      <c r="E3114" s="158" t="s">
        <v>21480</v>
      </c>
      <c r="F3114" s="101"/>
      <c r="G3114" s="159"/>
      <c r="H3114" s="161"/>
      <c r="I3114" s="161"/>
    </row>
    <row r="3115" ht="15.0" customHeight="1">
      <c r="A3115" s="101" t="s">
        <v>5705</v>
      </c>
      <c r="B3115" s="96" t="str">
        <f>VLOOKUP(A3115,company_data!$A$2:$H$2051,8,FALSE)</f>
        <v>https://www.emagined.com/</v>
      </c>
      <c r="C3115" s="158" t="s">
        <v>21481</v>
      </c>
      <c r="D3115" s="158" t="s">
        <v>5</v>
      </c>
      <c r="E3115" s="158" t="s">
        <v>21480</v>
      </c>
      <c r="F3115" s="101"/>
      <c r="G3115" s="159"/>
      <c r="H3115" s="161"/>
      <c r="I3115" s="161"/>
    </row>
    <row r="3116" ht="15.0" customHeight="1">
      <c r="A3116" s="101" t="s">
        <v>5705</v>
      </c>
      <c r="B3116" s="96" t="str">
        <f>VLOOKUP(A3116,company_data!$A$2:$H$2051,8,FALSE)</f>
        <v>https://www.emagined.com/</v>
      </c>
      <c r="C3116" s="158" t="s">
        <v>21482</v>
      </c>
      <c r="D3116" s="158" t="s">
        <v>5</v>
      </c>
      <c r="E3116" s="158" t="s">
        <v>21480</v>
      </c>
      <c r="F3116" s="101"/>
      <c r="G3116" s="159"/>
      <c r="H3116" s="161"/>
      <c r="I3116" s="161"/>
    </row>
    <row r="3117" ht="15.0" customHeight="1">
      <c r="A3117" s="101" t="s">
        <v>5705</v>
      </c>
      <c r="B3117" s="96" t="str">
        <f>VLOOKUP(A3117,company_data!$A$2:$H$2051,8,FALSE)</f>
        <v>https://www.emagined.com/</v>
      </c>
      <c r="C3117" s="158" t="s">
        <v>21483</v>
      </c>
      <c r="D3117" s="158" t="s">
        <v>5</v>
      </c>
      <c r="E3117" s="158" t="s">
        <v>21480</v>
      </c>
      <c r="F3117" s="97" t="s">
        <v>16102</v>
      </c>
      <c r="G3117" s="159"/>
      <c r="H3117" s="161"/>
      <c r="I3117" s="161"/>
    </row>
    <row r="3118" ht="15.0" customHeight="1">
      <c r="A3118" s="101" t="s">
        <v>5705</v>
      </c>
      <c r="B3118" s="96" t="str">
        <f>VLOOKUP(A3118,company_data!$A$2:$H$2051,8,FALSE)</f>
        <v>https://www.emagined.com/</v>
      </c>
      <c r="C3118" s="158" t="s">
        <v>21484</v>
      </c>
      <c r="D3118" s="158" t="s">
        <v>5</v>
      </c>
      <c r="E3118" s="158" t="s">
        <v>21480</v>
      </c>
      <c r="F3118" s="101"/>
      <c r="G3118" s="159"/>
      <c r="H3118" s="161"/>
      <c r="I3118" s="161"/>
    </row>
    <row r="3119" ht="15.0" customHeight="1">
      <c r="A3119" s="101" t="s">
        <v>5705</v>
      </c>
      <c r="B3119" s="96" t="str">
        <f>VLOOKUP(A3119,company_data!$A$2:$H$2051,8,FALSE)</f>
        <v>https://www.emagined.com/</v>
      </c>
      <c r="C3119" s="158" t="s">
        <v>18644</v>
      </c>
      <c r="D3119" s="158" t="s">
        <v>7</v>
      </c>
      <c r="E3119" s="158" t="s">
        <v>17132</v>
      </c>
      <c r="F3119" s="101"/>
      <c r="G3119" s="159"/>
      <c r="H3119" s="161"/>
      <c r="I3119" s="161"/>
    </row>
    <row r="3120" ht="15.0" customHeight="1">
      <c r="A3120" s="101" t="s">
        <v>5705</v>
      </c>
      <c r="B3120" s="96" t="str">
        <f>VLOOKUP(A3120,company_data!$A$2:$H$2051,8,FALSE)</f>
        <v>https://www.emagined.com/</v>
      </c>
      <c r="C3120" s="158" t="s">
        <v>21485</v>
      </c>
      <c r="D3120" s="158" t="s">
        <v>7</v>
      </c>
      <c r="E3120" s="158" t="s">
        <v>16128</v>
      </c>
      <c r="F3120" s="101"/>
      <c r="G3120" s="159"/>
      <c r="H3120" s="161"/>
      <c r="I3120" s="161"/>
    </row>
    <row r="3121" ht="15.0" customHeight="1">
      <c r="A3121" s="101" t="s">
        <v>5705</v>
      </c>
      <c r="B3121" s="96" t="str">
        <f>VLOOKUP(A3121,company_data!$A$2:$H$2051,8,FALSE)</f>
        <v>https://www.emagined.com/</v>
      </c>
      <c r="C3121" s="158" t="s">
        <v>21486</v>
      </c>
      <c r="D3121" s="158" t="s">
        <v>7</v>
      </c>
      <c r="E3121" s="158" t="s">
        <v>13</v>
      </c>
      <c r="F3121" s="101"/>
      <c r="G3121" s="159"/>
      <c r="H3121" s="161"/>
      <c r="I3121" s="161"/>
    </row>
    <row r="3122" ht="15.0" customHeight="1">
      <c r="A3122" s="101" t="s">
        <v>5705</v>
      </c>
      <c r="B3122" s="96" t="str">
        <f>VLOOKUP(A3122,company_data!$A$2:$H$2051,8,FALSE)</f>
        <v>https://www.emagined.com/</v>
      </c>
      <c r="C3122" s="158" t="s">
        <v>18062</v>
      </c>
      <c r="D3122" s="158" t="s">
        <v>7</v>
      </c>
      <c r="E3122" s="158" t="s">
        <v>9</v>
      </c>
      <c r="F3122" s="101"/>
      <c r="G3122" s="159"/>
      <c r="H3122" s="161"/>
      <c r="I3122" s="161"/>
    </row>
    <row r="3123" ht="15.0" customHeight="1">
      <c r="A3123" s="101" t="s">
        <v>5705</v>
      </c>
      <c r="B3123" s="96" t="str">
        <f>VLOOKUP(A3123,company_data!$A$2:$H$2051,8,FALSE)</f>
        <v>https://www.emagined.com/</v>
      </c>
      <c r="C3123" s="158" t="s">
        <v>19583</v>
      </c>
      <c r="D3123" s="158" t="s">
        <v>5</v>
      </c>
      <c r="E3123" s="158" t="s">
        <v>21487</v>
      </c>
      <c r="F3123" s="101"/>
      <c r="G3123" s="159"/>
      <c r="H3123" s="161"/>
      <c r="I3123" s="161"/>
    </row>
    <row r="3124" ht="15.0" customHeight="1">
      <c r="A3124" s="101" t="s">
        <v>5705</v>
      </c>
      <c r="B3124" s="96" t="str">
        <f>VLOOKUP(A3124,company_data!$A$2:$H$2051,8,FALSE)</f>
        <v>https://www.emagined.com/</v>
      </c>
      <c r="C3124" s="158" t="s">
        <v>21488</v>
      </c>
      <c r="D3124" s="158" t="s">
        <v>5</v>
      </c>
      <c r="E3124" s="158" t="s">
        <v>21487</v>
      </c>
      <c r="F3124" s="101"/>
      <c r="G3124" s="159"/>
      <c r="H3124" s="161"/>
      <c r="I3124" s="161"/>
    </row>
    <row r="3125" ht="15.0" customHeight="1">
      <c r="A3125" s="101" t="s">
        <v>5705</v>
      </c>
      <c r="B3125" s="96" t="str">
        <f>VLOOKUP(A3125,company_data!$A$2:$H$2051,8,FALSE)</f>
        <v>https://www.emagined.com/</v>
      </c>
      <c r="C3125" s="158" t="s">
        <v>21489</v>
      </c>
      <c r="D3125" s="158" t="s">
        <v>5</v>
      </c>
      <c r="E3125" s="158" t="s">
        <v>21487</v>
      </c>
      <c r="F3125" s="101"/>
      <c r="G3125" s="159"/>
      <c r="H3125" s="161"/>
      <c r="I3125" s="161"/>
    </row>
    <row r="3126" ht="15.0" customHeight="1">
      <c r="A3126" s="101" t="s">
        <v>5705</v>
      </c>
      <c r="B3126" s="96" t="str">
        <f>VLOOKUP(A3126,company_data!$A$2:$H$2051,8,FALSE)</f>
        <v>https://www.emagined.com/</v>
      </c>
      <c r="C3126" s="158" t="s">
        <v>21490</v>
      </c>
      <c r="D3126" s="158" t="s">
        <v>5</v>
      </c>
      <c r="E3126" s="158" t="s">
        <v>21487</v>
      </c>
      <c r="F3126" s="101"/>
      <c r="G3126" s="159"/>
      <c r="H3126" s="161"/>
      <c r="I3126" s="161"/>
    </row>
    <row r="3127" ht="15.0" customHeight="1">
      <c r="A3127" s="101" t="s">
        <v>5705</v>
      </c>
      <c r="B3127" s="96" t="str">
        <f>VLOOKUP(A3127,company_data!$A$2:$H$2051,8,FALSE)</f>
        <v>https://www.emagined.com/</v>
      </c>
      <c r="C3127" s="158" t="s">
        <v>21491</v>
      </c>
      <c r="D3127" s="158" t="s">
        <v>5</v>
      </c>
      <c r="E3127" s="158" t="s">
        <v>21487</v>
      </c>
      <c r="F3127" s="101"/>
      <c r="G3127" s="159"/>
      <c r="H3127" s="161"/>
      <c r="I3127" s="161"/>
    </row>
    <row r="3128" ht="15.0" customHeight="1">
      <c r="A3128" s="101" t="s">
        <v>5705</v>
      </c>
      <c r="B3128" s="96" t="str">
        <f>VLOOKUP(A3128,company_data!$A$2:$H$2051,8,FALSE)</f>
        <v>https://www.emagined.com/</v>
      </c>
      <c r="C3128" s="158" t="s">
        <v>21492</v>
      </c>
      <c r="D3128" s="158" t="s">
        <v>5</v>
      </c>
      <c r="E3128" s="158" t="s">
        <v>16</v>
      </c>
      <c r="F3128" s="101"/>
      <c r="G3128" s="159"/>
      <c r="H3128" s="161"/>
      <c r="I3128" s="161"/>
    </row>
    <row r="3129" ht="15.0" customHeight="1">
      <c r="A3129" s="101" t="s">
        <v>5705</v>
      </c>
      <c r="B3129" s="96" t="str">
        <f>VLOOKUP(A3129,company_data!$A$2:$H$2051,8,FALSE)</f>
        <v>https://www.emagined.com/</v>
      </c>
      <c r="C3129" s="158" t="s">
        <v>15940</v>
      </c>
      <c r="D3129" s="158" t="s">
        <v>5</v>
      </c>
      <c r="E3129" s="158" t="s">
        <v>16</v>
      </c>
      <c r="F3129" s="101"/>
      <c r="G3129" s="159"/>
      <c r="H3129" s="161"/>
      <c r="I3129" s="161"/>
    </row>
    <row r="3130" ht="15.0" customHeight="1">
      <c r="A3130" s="101" t="s">
        <v>5705</v>
      </c>
      <c r="B3130" s="96" t="str">
        <f>VLOOKUP(A3130,company_data!$A$2:$H$2051,8,FALSE)</f>
        <v>https://www.emagined.com/</v>
      </c>
      <c r="C3130" s="158" t="s">
        <v>21493</v>
      </c>
      <c r="D3130" s="158" t="s">
        <v>5</v>
      </c>
      <c r="E3130" s="158" t="s">
        <v>16</v>
      </c>
      <c r="F3130" s="101"/>
      <c r="G3130" s="159"/>
      <c r="H3130" s="161"/>
      <c r="I3130" s="161"/>
    </row>
    <row r="3131" ht="15.0" customHeight="1">
      <c r="A3131" s="101" t="s">
        <v>5705</v>
      </c>
      <c r="B3131" s="96" t="str">
        <f>VLOOKUP(A3131,company_data!$A$2:$H$2051,8,FALSE)</f>
        <v>https://www.emagined.com/</v>
      </c>
      <c r="C3131" s="158" t="s">
        <v>21494</v>
      </c>
      <c r="D3131" s="158" t="s">
        <v>5</v>
      </c>
      <c r="E3131" s="158" t="s">
        <v>16</v>
      </c>
      <c r="F3131" s="101"/>
      <c r="G3131" s="159"/>
      <c r="H3131" s="161"/>
      <c r="I3131" s="161"/>
    </row>
    <row r="3132" ht="15.0" customHeight="1">
      <c r="A3132" s="101" t="s">
        <v>5705</v>
      </c>
      <c r="B3132" s="96" t="str">
        <f>VLOOKUP(A3132,company_data!$A$2:$H$2051,8,FALSE)</f>
        <v>https://www.emagined.com/</v>
      </c>
      <c r="C3132" s="158" t="s">
        <v>15920</v>
      </c>
      <c r="D3132" s="158" t="s">
        <v>5</v>
      </c>
      <c r="E3132" s="158" t="s">
        <v>16</v>
      </c>
      <c r="F3132" s="101"/>
      <c r="G3132" s="159"/>
      <c r="H3132" s="161"/>
      <c r="I3132" s="161"/>
    </row>
    <row r="3133" ht="15.0" customHeight="1">
      <c r="A3133" s="101" t="s">
        <v>5705</v>
      </c>
      <c r="B3133" s="96" t="str">
        <f>VLOOKUP(A3133,company_data!$A$2:$H$2051,8,FALSE)</f>
        <v>https://www.emagined.com/</v>
      </c>
      <c r="C3133" s="158" t="s">
        <v>21495</v>
      </c>
      <c r="D3133" s="158" t="s">
        <v>5</v>
      </c>
      <c r="E3133" s="158" t="s">
        <v>16155</v>
      </c>
      <c r="F3133" s="101"/>
      <c r="G3133" s="159"/>
      <c r="H3133" s="161"/>
      <c r="I3133" s="161"/>
    </row>
    <row r="3134" ht="15.0" customHeight="1">
      <c r="A3134" s="101" t="s">
        <v>5705</v>
      </c>
      <c r="B3134" s="96" t="str">
        <f>VLOOKUP(A3134,company_data!$A$2:$H$2051,8,FALSE)</f>
        <v>https://www.emagined.com/</v>
      </c>
      <c r="C3134" s="158" t="s">
        <v>21496</v>
      </c>
      <c r="D3134" s="158" t="s">
        <v>5</v>
      </c>
      <c r="E3134" s="158" t="s">
        <v>16155</v>
      </c>
      <c r="F3134" s="101"/>
      <c r="G3134" s="159"/>
      <c r="H3134" s="161"/>
      <c r="I3134" s="161"/>
    </row>
    <row r="3135" ht="15.0" customHeight="1">
      <c r="A3135" s="101" t="s">
        <v>5705</v>
      </c>
      <c r="B3135" s="96" t="str">
        <f>VLOOKUP(A3135,company_data!$A$2:$H$2051,8,FALSE)</f>
        <v>https://www.emagined.com/</v>
      </c>
      <c r="C3135" s="158" t="s">
        <v>21497</v>
      </c>
      <c r="D3135" s="158" t="s">
        <v>5</v>
      </c>
      <c r="E3135" s="158" t="s">
        <v>16155</v>
      </c>
      <c r="F3135" s="97" t="s">
        <v>14</v>
      </c>
      <c r="G3135" s="159"/>
      <c r="H3135" s="161"/>
      <c r="I3135" s="161"/>
    </row>
    <row r="3136" ht="15.0" customHeight="1">
      <c r="A3136" s="101" t="s">
        <v>5705</v>
      </c>
      <c r="B3136" s="96" t="str">
        <f>VLOOKUP(A3136,company_data!$A$2:$H$2051,8,FALSE)</f>
        <v>https://www.emagined.com/</v>
      </c>
      <c r="C3136" s="158" t="s">
        <v>21498</v>
      </c>
      <c r="D3136" s="158" t="s">
        <v>5</v>
      </c>
      <c r="E3136" s="158" t="s">
        <v>16155</v>
      </c>
      <c r="F3136" s="97" t="s">
        <v>21498</v>
      </c>
      <c r="G3136" s="159"/>
      <c r="H3136" s="161"/>
      <c r="I3136" s="161"/>
    </row>
    <row r="3137" ht="15.0" customHeight="1">
      <c r="A3137" s="101" t="s">
        <v>5705</v>
      </c>
      <c r="B3137" s="96" t="str">
        <f>VLOOKUP(A3137,company_data!$A$2:$H$2051,8,FALSE)</f>
        <v>https://www.emagined.com/</v>
      </c>
      <c r="C3137" s="158" t="s">
        <v>21499</v>
      </c>
      <c r="D3137" s="158" t="s">
        <v>5</v>
      </c>
      <c r="E3137" s="158" t="s">
        <v>16155</v>
      </c>
      <c r="F3137" s="101"/>
      <c r="G3137" s="159"/>
      <c r="H3137" s="161"/>
      <c r="I3137" s="161"/>
    </row>
    <row r="3138" ht="15.0" customHeight="1">
      <c r="A3138" s="101" t="s">
        <v>5705</v>
      </c>
      <c r="B3138" s="96" t="str">
        <f>VLOOKUP(A3138,company_data!$A$2:$H$2051,8,FALSE)</f>
        <v>https://www.emagined.com/</v>
      </c>
      <c r="C3138" s="158" t="s">
        <v>21500</v>
      </c>
      <c r="D3138" s="158" t="s">
        <v>5</v>
      </c>
      <c r="E3138" s="158" t="s">
        <v>16155</v>
      </c>
      <c r="F3138" s="101"/>
      <c r="G3138" s="159"/>
      <c r="H3138" s="161"/>
      <c r="I3138" s="161"/>
    </row>
    <row r="3139" ht="15.0" customHeight="1">
      <c r="A3139" s="101" t="s">
        <v>5705</v>
      </c>
      <c r="B3139" s="96" t="str">
        <f>VLOOKUP(A3139,company_data!$A$2:$H$2051,8,FALSE)</f>
        <v>https://www.emagined.com/</v>
      </c>
      <c r="C3139" s="158" t="s">
        <v>21501</v>
      </c>
      <c r="D3139" s="158" t="s">
        <v>5</v>
      </c>
      <c r="E3139" s="158" t="s">
        <v>16155</v>
      </c>
      <c r="F3139" s="101"/>
      <c r="G3139" s="159"/>
      <c r="H3139" s="161"/>
      <c r="I3139" s="161"/>
    </row>
    <row r="3140" ht="15.0" customHeight="1">
      <c r="A3140" s="101" t="s">
        <v>5705</v>
      </c>
      <c r="B3140" s="96" t="str">
        <f>VLOOKUP(A3140,company_data!$A$2:$H$2051,8,FALSE)</f>
        <v>https://www.emagined.com/</v>
      </c>
      <c r="C3140" s="158" t="s">
        <v>21502</v>
      </c>
      <c r="D3140" s="158" t="s">
        <v>5</v>
      </c>
      <c r="E3140" s="158" t="s">
        <v>15917</v>
      </c>
      <c r="F3140" s="101"/>
      <c r="G3140" s="159"/>
      <c r="H3140" s="161"/>
      <c r="I3140" s="161"/>
    </row>
    <row r="3141" ht="15.0" customHeight="1">
      <c r="A3141" s="101" t="s">
        <v>5705</v>
      </c>
      <c r="B3141" s="96" t="str">
        <f>VLOOKUP(A3141,company_data!$A$2:$H$2051,8,FALSE)</f>
        <v>https://www.emagined.com/</v>
      </c>
      <c r="C3141" s="158" t="s">
        <v>18709</v>
      </c>
      <c r="D3141" s="158" t="s">
        <v>5</v>
      </c>
      <c r="E3141" s="158" t="s">
        <v>15917</v>
      </c>
      <c r="F3141" s="101"/>
      <c r="G3141" s="159"/>
      <c r="H3141" s="161"/>
      <c r="I3141" s="161"/>
    </row>
    <row r="3142" ht="15.0" customHeight="1">
      <c r="A3142" s="101" t="s">
        <v>5705</v>
      </c>
      <c r="B3142" s="96" t="str">
        <f>VLOOKUP(A3142,company_data!$A$2:$H$2051,8,FALSE)</f>
        <v>https://www.emagined.com/</v>
      </c>
      <c r="C3142" s="158" t="s">
        <v>21503</v>
      </c>
      <c r="D3142" s="158" t="s">
        <v>5</v>
      </c>
      <c r="E3142" s="158" t="s">
        <v>15917</v>
      </c>
      <c r="F3142" s="101"/>
      <c r="G3142" s="159"/>
      <c r="H3142" s="161"/>
      <c r="I3142" s="161"/>
    </row>
    <row r="3143" ht="15.0" customHeight="1">
      <c r="A3143" s="101" t="s">
        <v>5705</v>
      </c>
      <c r="B3143" s="96" t="str">
        <f>VLOOKUP(A3143,company_data!$A$2:$H$2051,8,FALSE)</f>
        <v>https://www.emagined.com/</v>
      </c>
      <c r="C3143" s="158" t="s">
        <v>21504</v>
      </c>
      <c r="D3143" s="158" t="s">
        <v>5</v>
      </c>
      <c r="E3143" s="158" t="s">
        <v>15917</v>
      </c>
      <c r="F3143" s="101"/>
      <c r="G3143" s="159"/>
      <c r="H3143" s="161"/>
      <c r="I3143" s="161"/>
    </row>
    <row r="3144" ht="15.0" customHeight="1">
      <c r="A3144" s="101" t="s">
        <v>5705</v>
      </c>
      <c r="B3144" s="96" t="str">
        <f>VLOOKUP(A3144,company_data!$A$2:$H$2051,8,FALSE)</f>
        <v>https://www.emagined.com/</v>
      </c>
      <c r="C3144" s="158" t="s">
        <v>21505</v>
      </c>
      <c r="D3144" s="158" t="s">
        <v>5</v>
      </c>
      <c r="E3144" s="158" t="s">
        <v>15917</v>
      </c>
      <c r="F3144" s="101"/>
      <c r="G3144" s="159"/>
      <c r="H3144" s="161"/>
      <c r="I3144" s="161"/>
    </row>
    <row r="3145" ht="15.0" customHeight="1">
      <c r="A3145" s="101" t="s">
        <v>5705</v>
      </c>
      <c r="B3145" s="96" t="str">
        <f>VLOOKUP(A3145,company_data!$A$2:$H$2051,8,FALSE)</f>
        <v>https://www.emagined.com/</v>
      </c>
      <c r="C3145" s="158" t="s">
        <v>21506</v>
      </c>
      <c r="D3145" s="158" t="s">
        <v>5</v>
      </c>
      <c r="E3145" s="158" t="s">
        <v>21507</v>
      </c>
      <c r="F3145" s="101"/>
      <c r="G3145" s="159"/>
      <c r="H3145" s="161"/>
      <c r="I3145" s="161"/>
    </row>
    <row r="3146" ht="15.0" customHeight="1">
      <c r="A3146" s="101" t="s">
        <v>5705</v>
      </c>
      <c r="B3146" s="96" t="str">
        <f>VLOOKUP(A3146,company_data!$A$2:$H$2051,8,FALSE)</f>
        <v>https://www.emagined.com/</v>
      </c>
      <c r="C3146" s="158" t="s">
        <v>21508</v>
      </c>
      <c r="D3146" s="158" t="s">
        <v>5</v>
      </c>
      <c r="E3146" s="158" t="s">
        <v>21507</v>
      </c>
      <c r="F3146" s="101"/>
      <c r="G3146" s="159"/>
      <c r="H3146" s="161"/>
      <c r="I3146" s="161"/>
    </row>
    <row r="3147" ht="15.0" customHeight="1">
      <c r="A3147" s="101" t="s">
        <v>5705</v>
      </c>
      <c r="B3147" s="96" t="str">
        <f>VLOOKUP(A3147,company_data!$A$2:$H$2051,8,FALSE)</f>
        <v>https://www.emagined.com/</v>
      </c>
      <c r="C3147" s="158" t="s">
        <v>21509</v>
      </c>
      <c r="D3147" s="158" t="s">
        <v>5</v>
      </c>
      <c r="E3147" s="158" t="s">
        <v>21507</v>
      </c>
      <c r="F3147" s="101"/>
      <c r="G3147" s="159"/>
      <c r="H3147" s="161"/>
      <c r="I3147" s="161"/>
    </row>
    <row r="3148" ht="15.0" customHeight="1">
      <c r="A3148" s="101" t="s">
        <v>5705</v>
      </c>
      <c r="B3148" s="96" t="str">
        <f>VLOOKUP(A3148,company_data!$A$2:$H$2051,8,FALSE)</f>
        <v>https://www.emagined.com/</v>
      </c>
      <c r="C3148" s="158" t="s">
        <v>21510</v>
      </c>
      <c r="D3148" s="158" t="s">
        <v>5</v>
      </c>
      <c r="E3148" s="158" t="s">
        <v>21507</v>
      </c>
      <c r="F3148" s="101"/>
      <c r="G3148" s="159"/>
      <c r="H3148" s="161"/>
      <c r="I3148" s="161"/>
    </row>
    <row r="3149" ht="15.0" customHeight="1">
      <c r="A3149" s="101" t="s">
        <v>5705</v>
      </c>
      <c r="B3149" s="96" t="str">
        <f>VLOOKUP(A3149,company_data!$A$2:$H$2051,8,FALSE)</f>
        <v>https://www.emagined.com/</v>
      </c>
      <c r="C3149" s="158" t="s">
        <v>21511</v>
      </c>
      <c r="D3149" s="158" t="s">
        <v>5</v>
      </c>
      <c r="E3149" s="158" t="s">
        <v>21507</v>
      </c>
      <c r="F3149" s="101"/>
      <c r="G3149" s="159"/>
      <c r="H3149" s="161"/>
      <c r="I3149" s="161"/>
    </row>
    <row r="3150" ht="15.0" customHeight="1">
      <c r="A3150" s="101" t="s">
        <v>5705</v>
      </c>
      <c r="B3150" s="96" t="str">
        <f>VLOOKUP(A3150,company_data!$A$2:$H$2051,8,FALSE)</f>
        <v>https://www.emagined.com/</v>
      </c>
      <c r="C3150" s="158" t="s">
        <v>21512</v>
      </c>
      <c r="D3150" s="158" t="s">
        <v>5</v>
      </c>
      <c r="E3150" s="158" t="s">
        <v>37</v>
      </c>
      <c r="F3150" s="101"/>
      <c r="G3150" s="159"/>
      <c r="H3150" s="161"/>
      <c r="I3150" s="161"/>
    </row>
    <row r="3151" ht="15.0" customHeight="1">
      <c r="A3151" s="101" t="s">
        <v>5705</v>
      </c>
      <c r="B3151" s="96" t="str">
        <f>VLOOKUP(A3151,company_data!$A$2:$H$2051,8,FALSE)</f>
        <v>https://www.emagined.com/</v>
      </c>
      <c r="C3151" s="158" t="s">
        <v>21513</v>
      </c>
      <c r="D3151" s="158" t="s">
        <v>5</v>
      </c>
      <c r="E3151" s="158" t="s">
        <v>17354</v>
      </c>
      <c r="F3151" s="101"/>
      <c r="G3151" s="159"/>
      <c r="H3151" s="161"/>
      <c r="I3151" s="161"/>
    </row>
    <row r="3152" ht="15.0" customHeight="1">
      <c r="A3152" s="101" t="s">
        <v>5705</v>
      </c>
      <c r="B3152" s="96" t="str">
        <f>VLOOKUP(A3152,company_data!$A$2:$H$2051,8,FALSE)</f>
        <v>https://www.emagined.com/</v>
      </c>
      <c r="C3152" s="158" t="s">
        <v>21514</v>
      </c>
      <c r="D3152" s="158" t="s">
        <v>5</v>
      </c>
      <c r="E3152" s="158" t="s">
        <v>17354</v>
      </c>
      <c r="F3152" s="101"/>
      <c r="G3152" s="159"/>
      <c r="H3152" s="161"/>
      <c r="I3152" s="161"/>
    </row>
    <row r="3153" ht="15.0" customHeight="1">
      <c r="A3153" s="101" t="s">
        <v>5705</v>
      </c>
      <c r="B3153" s="96" t="str">
        <f>VLOOKUP(A3153,company_data!$A$2:$H$2051,8,FALSE)</f>
        <v>https://www.emagined.com/</v>
      </c>
      <c r="C3153" s="158" t="s">
        <v>21515</v>
      </c>
      <c r="D3153" s="158" t="s">
        <v>5</v>
      </c>
      <c r="E3153" s="158" t="s">
        <v>17354</v>
      </c>
      <c r="F3153" s="101"/>
      <c r="G3153" s="159"/>
      <c r="H3153" s="161"/>
      <c r="I3153" s="161"/>
    </row>
    <row r="3154" ht="15.0" customHeight="1">
      <c r="A3154" s="101" t="s">
        <v>5705</v>
      </c>
      <c r="B3154" s="96" t="str">
        <f>VLOOKUP(A3154,company_data!$A$2:$H$2051,8,FALSE)</f>
        <v>https://www.emagined.com/</v>
      </c>
      <c r="C3154" s="158" t="s">
        <v>21516</v>
      </c>
      <c r="D3154" s="158" t="s">
        <v>5</v>
      </c>
      <c r="E3154" s="158" t="s">
        <v>17354</v>
      </c>
      <c r="F3154" s="101"/>
      <c r="G3154" s="159"/>
      <c r="H3154" s="161"/>
      <c r="I3154" s="161"/>
    </row>
    <row r="3155" ht="15.0" customHeight="1">
      <c r="A3155" s="101" t="s">
        <v>5705</v>
      </c>
      <c r="B3155" s="96" t="str">
        <f>VLOOKUP(A3155,company_data!$A$2:$H$2051,8,FALSE)</f>
        <v>https://www.emagined.com/</v>
      </c>
      <c r="C3155" s="158" t="s">
        <v>21517</v>
      </c>
      <c r="D3155" s="158" t="s">
        <v>5</v>
      </c>
      <c r="E3155" s="158" t="s">
        <v>17354</v>
      </c>
      <c r="F3155" s="101"/>
      <c r="G3155" s="159"/>
      <c r="H3155" s="161"/>
      <c r="I3155" s="161"/>
    </row>
    <row r="3156" ht="15.0" customHeight="1">
      <c r="A3156" s="101" t="s">
        <v>5705</v>
      </c>
      <c r="B3156" s="96" t="str">
        <f>VLOOKUP(A3156,company_data!$A$2:$H$2051,8,FALSE)</f>
        <v>https://www.emagined.com/</v>
      </c>
      <c r="C3156" s="158" t="s">
        <v>21518</v>
      </c>
      <c r="D3156" s="158" t="s">
        <v>5</v>
      </c>
      <c r="E3156" s="158" t="s">
        <v>17354</v>
      </c>
      <c r="F3156" s="101"/>
      <c r="G3156" s="159"/>
      <c r="H3156" s="161"/>
      <c r="I3156" s="161"/>
    </row>
    <row r="3157" ht="15.0" customHeight="1">
      <c r="A3157" s="101" t="s">
        <v>5705</v>
      </c>
      <c r="B3157" s="96" t="str">
        <f>VLOOKUP(A3157,company_data!$A$2:$H$2051,8,FALSE)</f>
        <v>https://www.emagined.com/</v>
      </c>
      <c r="C3157" s="158" t="s">
        <v>21519</v>
      </c>
      <c r="D3157" s="158" t="s">
        <v>5</v>
      </c>
      <c r="E3157" s="158" t="s">
        <v>17354</v>
      </c>
      <c r="F3157" s="101"/>
      <c r="G3157" s="159"/>
      <c r="H3157" s="161"/>
      <c r="I3157" s="161"/>
    </row>
    <row r="3158" ht="15.0" customHeight="1">
      <c r="A3158" s="101" t="s">
        <v>5705</v>
      </c>
      <c r="B3158" s="96" t="str">
        <f>VLOOKUP(A3158,company_data!$A$2:$H$2051,8,FALSE)</f>
        <v>https://www.emagined.com/</v>
      </c>
      <c r="C3158" s="158" t="s">
        <v>21520</v>
      </c>
      <c r="D3158" s="158" t="s">
        <v>5</v>
      </c>
      <c r="E3158" s="158" t="s">
        <v>17354</v>
      </c>
      <c r="F3158" s="101"/>
      <c r="G3158" s="159"/>
      <c r="H3158" s="161"/>
      <c r="I3158" s="161"/>
    </row>
    <row r="3159" ht="15.0" customHeight="1">
      <c r="A3159" s="101" t="s">
        <v>5705</v>
      </c>
      <c r="B3159" s="96" t="str">
        <f>VLOOKUP(A3159,company_data!$A$2:$H$2051,8,FALSE)</f>
        <v>https://www.emagined.com/</v>
      </c>
      <c r="C3159" s="158" t="s">
        <v>16464</v>
      </c>
      <c r="D3159" s="158" t="s">
        <v>5</v>
      </c>
      <c r="E3159" s="158" t="s">
        <v>16464</v>
      </c>
      <c r="F3159" s="101"/>
      <c r="G3159" s="159"/>
      <c r="H3159" s="161"/>
      <c r="I3159" s="161"/>
    </row>
    <row r="3160" ht="15.0" customHeight="1">
      <c r="A3160" s="101" t="s">
        <v>5705</v>
      </c>
      <c r="B3160" s="96" t="str">
        <f>VLOOKUP(A3160,company_data!$A$2:$H$2051,8,FALSE)</f>
        <v>https://www.emagined.com/</v>
      </c>
      <c r="C3160" s="158" t="s">
        <v>16759</v>
      </c>
      <c r="D3160" s="158" t="s">
        <v>5</v>
      </c>
      <c r="E3160" s="158" t="s">
        <v>15850</v>
      </c>
      <c r="F3160" s="97" t="s">
        <v>16759</v>
      </c>
      <c r="G3160" s="159"/>
      <c r="H3160" s="161" t="s">
        <v>21521</v>
      </c>
      <c r="I3160" s="161"/>
    </row>
    <row r="3161" ht="15.0" customHeight="1">
      <c r="A3161" s="101" t="s">
        <v>5705</v>
      </c>
      <c r="B3161" s="96" t="str">
        <f>VLOOKUP(A3161,company_data!$A$2:$H$2051,8,FALSE)</f>
        <v>https://www.emagined.com/</v>
      </c>
      <c r="C3161" s="158" t="s">
        <v>21522</v>
      </c>
      <c r="D3161" s="158" t="s">
        <v>5</v>
      </c>
      <c r="E3161" s="158" t="s">
        <v>15850</v>
      </c>
      <c r="F3161" s="101"/>
      <c r="G3161" s="159"/>
      <c r="H3161" s="161" t="s">
        <v>21523</v>
      </c>
      <c r="I3161" s="161"/>
    </row>
    <row r="3162" ht="15.0" customHeight="1">
      <c r="A3162" s="101" t="s">
        <v>5705</v>
      </c>
      <c r="B3162" s="96" t="str">
        <f>VLOOKUP(A3162,company_data!$A$2:$H$2051,8,FALSE)</f>
        <v>https://www.emagined.com/</v>
      </c>
      <c r="C3162" s="158" t="s">
        <v>21524</v>
      </c>
      <c r="D3162" s="158" t="s">
        <v>5</v>
      </c>
      <c r="E3162" s="158" t="s">
        <v>15850</v>
      </c>
      <c r="F3162" s="101"/>
      <c r="G3162" s="159"/>
      <c r="H3162" s="161" t="s">
        <v>21525</v>
      </c>
      <c r="I3162" s="161"/>
    </row>
    <row r="3163" ht="15.0" customHeight="1">
      <c r="A3163" s="101" t="s">
        <v>5705</v>
      </c>
      <c r="B3163" s="96" t="str">
        <f>VLOOKUP(A3163,company_data!$A$2:$H$2051,8,FALSE)</f>
        <v>https://www.emagined.com/</v>
      </c>
      <c r="C3163" s="158" t="s">
        <v>21526</v>
      </c>
      <c r="D3163" s="158" t="s">
        <v>5</v>
      </c>
      <c r="E3163" s="158" t="s">
        <v>15850</v>
      </c>
      <c r="F3163" s="101"/>
      <c r="G3163" s="159"/>
      <c r="H3163" s="161" t="s">
        <v>21527</v>
      </c>
      <c r="I3163" s="161"/>
    </row>
    <row r="3164" ht="15.0" customHeight="1">
      <c r="A3164" s="101" t="s">
        <v>5705</v>
      </c>
      <c r="B3164" s="96" t="str">
        <f>VLOOKUP(A3164,company_data!$A$2:$H$2051,8,FALSE)</f>
        <v>https://www.emagined.com/</v>
      </c>
      <c r="C3164" s="158" t="s">
        <v>21528</v>
      </c>
      <c r="D3164" s="158" t="s">
        <v>5</v>
      </c>
      <c r="E3164" s="158" t="s">
        <v>15850</v>
      </c>
      <c r="F3164" s="101"/>
      <c r="G3164" s="159"/>
      <c r="H3164" s="161"/>
      <c r="I3164" s="161"/>
    </row>
    <row r="3165" ht="15.0" customHeight="1">
      <c r="A3165" s="101" t="s">
        <v>5705</v>
      </c>
      <c r="B3165" s="96" t="str">
        <f>VLOOKUP(A3165,company_data!$A$2:$H$2051,8,FALSE)</f>
        <v>https://www.emagined.com/</v>
      </c>
      <c r="C3165" s="158" t="s">
        <v>21529</v>
      </c>
      <c r="D3165" s="158" t="s">
        <v>5</v>
      </c>
      <c r="E3165" s="158" t="s">
        <v>15850</v>
      </c>
      <c r="F3165" s="101"/>
      <c r="G3165" s="159"/>
      <c r="H3165" s="161"/>
      <c r="I3165" s="161"/>
    </row>
    <row r="3166" ht="15.0" customHeight="1">
      <c r="A3166" s="101" t="s">
        <v>5705</v>
      </c>
      <c r="B3166" s="96" t="str">
        <f>VLOOKUP(A3166,company_data!$A$2:$H$2051,8,FALSE)</f>
        <v>https://www.emagined.com/</v>
      </c>
      <c r="C3166" s="158" t="s">
        <v>21530</v>
      </c>
      <c r="D3166" s="158" t="s">
        <v>5</v>
      </c>
      <c r="E3166" s="158" t="s">
        <v>15850</v>
      </c>
      <c r="F3166" s="101"/>
      <c r="G3166" s="159"/>
      <c r="H3166" s="161"/>
      <c r="I3166" s="161"/>
    </row>
    <row r="3167" ht="15.0" customHeight="1">
      <c r="A3167" s="101" t="s">
        <v>5705</v>
      </c>
      <c r="B3167" s="96" t="str">
        <f>VLOOKUP(A3167,company_data!$A$2:$H$2051,8,FALSE)</f>
        <v>https://www.emagined.com/</v>
      </c>
      <c r="C3167" s="158" t="s">
        <v>21531</v>
      </c>
      <c r="D3167" s="158" t="s">
        <v>5</v>
      </c>
      <c r="E3167" s="158" t="s">
        <v>15850</v>
      </c>
      <c r="F3167" s="101"/>
      <c r="G3167" s="159"/>
      <c r="H3167" s="161"/>
      <c r="I3167" s="161"/>
    </row>
    <row r="3168" ht="15.0" customHeight="1">
      <c r="A3168" s="101" t="s">
        <v>5705</v>
      </c>
      <c r="B3168" s="96" t="str">
        <f>VLOOKUP(A3168,company_data!$A$2:$H$2051,8,FALSE)</f>
        <v>https://www.emagined.com/</v>
      </c>
      <c r="C3168" s="158" t="s">
        <v>15853</v>
      </c>
      <c r="D3168" s="158" t="s">
        <v>5</v>
      </c>
      <c r="E3168" s="158" t="s">
        <v>15850</v>
      </c>
      <c r="F3168" s="97" t="s">
        <v>15853</v>
      </c>
      <c r="G3168" s="159"/>
      <c r="H3168" s="161"/>
      <c r="I3168" s="161"/>
    </row>
    <row r="3169" ht="15.0" customHeight="1">
      <c r="A3169" s="101" t="s">
        <v>5705</v>
      </c>
      <c r="B3169" s="96" t="str">
        <f>VLOOKUP(A3169,company_data!$A$2:$H$2051,8,FALSE)</f>
        <v>https://www.emagined.com/</v>
      </c>
      <c r="C3169" s="158" t="s">
        <v>21532</v>
      </c>
      <c r="D3169" s="158" t="s">
        <v>5</v>
      </c>
      <c r="E3169" s="158" t="s">
        <v>16668</v>
      </c>
      <c r="F3169" s="101"/>
      <c r="G3169" s="159"/>
      <c r="H3169" s="161"/>
      <c r="I3169" s="161"/>
    </row>
    <row r="3170" ht="15.0" customHeight="1">
      <c r="A3170" s="101" t="s">
        <v>5705</v>
      </c>
      <c r="B3170" s="96" t="str">
        <f>VLOOKUP(A3170,company_data!$A$2:$H$2051,8,FALSE)</f>
        <v>https://www.emagined.com/</v>
      </c>
      <c r="C3170" s="158" t="s">
        <v>21533</v>
      </c>
      <c r="D3170" s="158" t="s">
        <v>5</v>
      </c>
      <c r="E3170" s="158" t="s">
        <v>16668</v>
      </c>
      <c r="F3170" s="101"/>
      <c r="G3170" s="159"/>
      <c r="H3170" s="161"/>
      <c r="I3170" s="161"/>
    </row>
    <row r="3171" ht="15.0" customHeight="1">
      <c r="A3171" s="101" t="s">
        <v>5705</v>
      </c>
      <c r="B3171" s="96" t="str">
        <f>VLOOKUP(A3171,company_data!$A$2:$H$2051,8,FALSE)</f>
        <v>https://www.emagined.com/</v>
      </c>
      <c r="C3171" s="158" t="s">
        <v>21100</v>
      </c>
      <c r="D3171" s="158" t="s">
        <v>5</v>
      </c>
      <c r="E3171" s="158" t="s">
        <v>16668</v>
      </c>
      <c r="F3171" s="101"/>
      <c r="G3171" s="159"/>
      <c r="H3171" s="161"/>
      <c r="I3171" s="161"/>
    </row>
    <row r="3172" ht="15.0" customHeight="1">
      <c r="A3172" s="101" t="s">
        <v>5705</v>
      </c>
      <c r="B3172" s="96" t="str">
        <f>VLOOKUP(A3172,company_data!$A$2:$H$2051,8,FALSE)</f>
        <v>https://www.emagined.com/</v>
      </c>
      <c r="C3172" s="158" t="s">
        <v>21534</v>
      </c>
      <c r="D3172" s="158" t="s">
        <v>5</v>
      </c>
      <c r="E3172" s="158" t="s">
        <v>21535</v>
      </c>
      <c r="F3172" s="101"/>
      <c r="G3172" s="159"/>
      <c r="H3172" s="161"/>
      <c r="I3172" s="161"/>
    </row>
    <row r="3173" ht="15.0" customHeight="1">
      <c r="A3173" s="101" t="s">
        <v>5705</v>
      </c>
      <c r="B3173" s="96" t="str">
        <f>VLOOKUP(A3173,company_data!$A$2:$H$2051,8,FALSE)</f>
        <v>https://www.emagined.com/</v>
      </c>
      <c r="C3173" s="158" t="s">
        <v>21536</v>
      </c>
      <c r="D3173" s="158" t="s">
        <v>5</v>
      </c>
      <c r="E3173" s="158" t="s">
        <v>21535</v>
      </c>
      <c r="F3173" s="101"/>
      <c r="G3173" s="159"/>
      <c r="H3173" s="161"/>
      <c r="I3173" s="161"/>
    </row>
    <row r="3174" ht="15.0" customHeight="1">
      <c r="A3174" s="101" t="s">
        <v>5705</v>
      </c>
      <c r="B3174" s="96" t="str">
        <f>VLOOKUP(A3174,company_data!$A$2:$H$2051,8,FALSE)</f>
        <v>https://www.emagined.com/</v>
      </c>
      <c r="C3174" s="158" t="s">
        <v>21537</v>
      </c>
      <c r="D3174" s="158" t="s">
        <v>5</v>
      </c>
      <c r="E3174" s="158" t="s">
        <v>15881</v>
      </c>
      <c r="F3174" s="101"/>
      <c r="G3174" s="159"/>
      <c r="H3174" s="161"/>
      <c r="I3174" s="161"/>
    </row>
    <row r="3175" ht="15.0" customHeight="1">
      <c r="A3175" s="101" t="s">
        <v>5705</v>
      </c>
      <c r="B3175" s="96" t="str">
        <f>VLOOKUP(A3175,company_data!$A$2:$H$2051,8,FALSE)</f>
        <v>https://www.emagined.com/</v>
      </c>
      <c r="C3175" s="158" t="s">
        <v>21538</v>
      </c>
      <c r="D3175" s="158" t="s">
        <v>5</v>
      </c>
      <c r="E3175" s="158" t="s">
        <v>20100</v>
      </c>
      <c r="F3175" s="101"/>
      <c r="G3175" s="159"/>
      <c r="H3175" s="161"/>
      <c r="I3175" s="161"/>
    </row>
    <row r="3176" ht="15.0" customHeight="1">
      <c r="A3176" s="101" t="s">
        <v>5705</v>
      </c>
      <c r="B3176" s="96" t="str">
        <f>VLOOKUP(A3176,company_data!$A$2:$H$2051,8,FALSE)</f>
        <v>https://www.emagined.com/</v>
      </c>
      <c r="C3176" s="158" t="s">
        <v>21539</v>
      </c>
      <c r="D3176" s="158" t="s">
        <v>5</v>
      </c>
      <c r="E3176" s="158" t="s">
        <v>20100</v>
      </c>
      <c r="F3176" s="97" t="s">
        <v>16</v>
      </c>
      <c r="G3176" s="159"/>
      <c r="H3176" s="161"/>
      <c r="I3176" s="161"/>
    </row>
    <row r="3177" ht="15.0" customHeight="1">
      <c r="A3177" s="101" t="s">
        <v>5705</v>
      </c>
      <c r="B3177" s="96" t="str">
        <f>VLOOKUP(A3177,company_data!$A$2:$H$2051,8,FALSE)</f>
        <v>https://www.emagined.com/</v>
      </c>
      <c r="C3177" s="158" t="s">
        <v>21540</v>
      </c>
      <c r="D3177" s="158" t="s">
        <v>5</v>
      </c>
      <c r="E3177" s="158" t="s">
        <v>20100</v>
      </c>
      <c r="F3177" s="101"/>
      <c r="G3177" s="159"/>
      <c r="H3177" s="161"/>
      <c r="I3177" s="161"/>
    </row>
    <row r="3178" ht="15.0" customHeight="1">
      <c r="A3178" s="101" t="s">
        <v>5705</v>
      </c>
      <c r="B3178" s="96" t="str">
        <f>VLOOKUP(A3178,company_data!$A$2:$H$2051,8,FALSE)</f>
        <v>https://www.emagined.com/</v>
      </c>
      <c r="C3178" s="158" t="s">
        <v>21541</v>
      </c>
      <c r="D3178" s="158" t="s">
        <v>5</v>
      </c>
      <c r="E3178" s="158" t="s">
        <v>20100</v>
      </c>
      <c r="F3178" s="101"/>
      <c r="G3178" s="159"/>
      <c r="H3178" s="161"/>
      <c r="I3178" s="161"/>
    </row>
    <row r="3179" ht="15.0" customHeight="1">
      <c r="A3179" s="101" t="s">
        <v>5705</v>
      </c>
      <c r="B3179" s="96" t="str">
        <f>VLOOKUP(A3179,company_data!$A$2:$H$2051,8,FALSE)</f>
        <v>https://www.emagined.com/</v>
      </c>
      <c r="C3179" s="158" t="s">
        <v>21542</v>
      </c>
      <c r="D3179" s="158" t="s">
        <v>5</v>
      </c>
      <c r="E3179" s="158" t="s">
        <v>20100</v>
      </c>
      <c r="F3179" s="101"/>
      <c r="G3179" s="159"/>
      <c r="H3179" s="161"/>
      <c r="I3179" s="161"/>
    </row>
    <row r="3180" ht="15.0" customHeight="1">
      <c r="A3180" s="101" t="s">
        <v>5705</v>
      </c>
      <c r="B3180" s="96" t="str">
        <f>VLOOKUP(A3180,company_data!$A$2:$H$2051,8,FALSE)</f>
        <v>https://www.emagined.com/</v>
      </c>
      <c r="C3180" s="158" t="s">
        <v>21543</v>
      </c>
      <c r="D3180" s="158" t="s">
        <v>5</v>
      </c>
      <c r="E3180" s="158" t="s">
        <v>17205</v>
      </c>
      <c r="F3180" s="101"/>
      <c r="G3180" s="159"/>
      <c r="H3180" s="161"/>
      <c r="I3180" s="161"/>
    </row>
    <row r="3181" ht="15.0" customHeight="1">
      <c r="A3181" s="101" t="s">
        <v>5705</v>
      </c>
      <c r="B3181" s="96" t="str">
        <f>VLOOKUP(A3181,company_data!$A$2:$H$2051,8,FALSE)</f>
        <v>https://www.emagined.com/</v>
      </c>
      <c r="C3181" s="158" t="s">
        <v>21544</v>
      </c>
      <c r="D3181" s="158" t="s">
        <v>5</v>
      </c>
      <c r="E3181" s="158" t="s">
        <v>17205</v>
      </c>
      <c r="F3181" s="101"/>
      <c r="G3181" s="159"/>
      <c r="H3181" s="161"/>
      <c r="I3181" s="161"/>
    </row>
    <row r="3182" ht="15.0" customHeight="1">
      <c r="A3182" s="101" t="s">
        <v>5705</v>
      </c>
      <c r="B3182" s="96" t="str">
        <f>VLOOKUP(A3182,company_data!$A$2:$H$2051,8,FALSE)</f>
        <v>https://www.emagined.com/</v>
      </c>
      <c r="C3182" s="158" t="s">
        <v>15883</v>
      </c>
      <c r="D3182" s="158" t="s">
        <v>5</v>
      </c>
      <c r="E3182" s="158" t="s">
        <v>17205</v>
      </c>
      <c r="F3182" s="97" t="s">
        <v>15883</v>
      </c>
      <c r="G3182" s="159"/>
      <c r="H3182" s="161"/>
      <c r="I3182" s="161"/>
    </row>
    <row r="3183" ht="15.0" customHeight="1">
      <c r="A3183" s="101" t="s">
        <v>5705</v>
      </c>
      <c r="B3183" s="96" t="str">
        <f>VLOOKUP(A3183,company_data!$A$2:$H$2051,8,FALSE)</f>
        <v>https://www.emagined.com/</v>
      </c>
      <c r="C3183" s="158" t="s">
        <v>16170</v>
      </c>
      <c r="D3183" s="158" t="s">
        <v>5</v>
      </c>
      <c r="E3183" s="158" t="s">
        <v>17205</v>
      </c>
      <c r="F3183" s="97" t="s">
        <v>16170</v>
      </c>
      <c r="G3183" s="159"/>
      <c r="H3183" s="161"/>
      <c r="I3183" s="161"/>
    </row>
    <row r="3184" ht="15.0" customHeight="1">
      <c r="A3184" s="101" t="s">
        <v>5705</v>
      </c>
      <c r="B3184" s="96" t="str">
        <f>VLOOKUP(A3184,company_data!$A$2:$H$2051,8,FALSE)</f>
        <v>https://www.emagined.com/</v>
      </c>
      <c r="C3184" s="158" t="s">
        <v>21545</v>
      </c>
      <c r="D3184" s="158" t="s">
        <v>5</v>
      </c>
      <c r="E3184" s="158" t="s">
        <v>21546</v>
      </c>
      <c r="F3184" s="101"/>
      <c r="G3184" s="159"/>
      <c r="H3184" s="161"/>
      <c r="I3184" s="161"/>
    </row>
    <row r="3185" ht="15.0" customHeight="1">
      <c r="A3185" s="101" t="s">
        <v>5705</v>
      </c>
      <c r="B3185" s="96" t="str">
        <f>VLOOKUP(A3185,company_data!$A$2:$H$2051,8,FALSE)</f>
        <v>https://www.emagined.com/</v>
      </c>
      <c r="C3185" s="158" t="s">
        <v>21547</v>
      </c>
      <c r="D3185" s="158" t="s">
        <v>5</v>
      </c>
      <c r="E3185" s="158" t="s">
        <v>21546</v>
      </c>
      <c r="F3185" s="101"/>
      <c r="G3185" s="159"/>
      <c r="H3185" s="161"/>
      <c r="I3185" s="161"/>
    </row>
    <row r="3186" ht="15.0" customHeight="1">
      <c r="A3186" s="101" t="s">
        <v>5705</v>
      </c>
      <c r="B3186" s="96" t="str">
        <f>VLOOKUP(A3186,company_data!$A$2:$H$2051,8,FALSE)</f>
        <v>https://www.emagined.com/</v>
      </c>
      <c r="C3186" s="158" t="s">
        <v>21548</v>
      </c>
      <c r="D3186" s="158" t="s">
        <v>5</v>
      </c>
      <c r="E3186" s="158" t="s">
        <v>21546</v>
      </c>
      <c r="F3186" s="101"/>
      <c r="G3186" s="159"/>
      <c r="H3186" s="161"/>
      <c r="I3186" s="161"/>
    </row>
    <row r="3187" ht="15.0" customHeight="1">
      <c r="A3187" s="101" t="s">
        <v>5705</v>
      </c>
      <c r="B3187" s="96" t="str">
        <f>VLOOKUP(A3187,company_data!$A$2:$H$2051,8,FALSE)</f>
        <v>https://www.emagined.com/</v>
      </c>
      <c r="C3187" s="158" t="s">
        <v>21549</v>
      </c>
      <c r="D3187" s="158" t="s">
        <v>5</v>
      </c>
      <c r="E3187" s="158" t="s">
        <v>16355</v>
      </c>
      <c r="F3187" s="101"/>
      <c r="G3187" s="159"/>
      <c r="H3187" s="161"/>
      <c r="I3187" s="161"/>
    </row>
    <row r="3188" ht="15.0" customHeight="1">
      <c r="A3188" s="101" t="s">
        <v>5705</v>
      </c>
      <c r="B3188" s="96" t="str">
        <f>VLOOKUP(A3188,company_data!$A$2:$H$2051,8,FALSE)</f>
        <v>https://www.emagined.com/</v>
      </c>
      <c r="C3188" s="158" t="s">
        <v>21550</v>
      </c>
      <c r="D3188" s="158" t="s">
        <v>5</v>
      </c>
      <c r="E3188" s="158" t="s">
        <v>21551</v>
      </c>
      <c r="F3188" s="101"/>
      <c r="G3188" s="159"/>
      <c r="H3188" s="161"/>
      <c r="I3188" s="161"/>
    </row>
    <row r="3189" ht="15.0" customHeight="1">
      <c r="A3189" s="101" t="s">
        <v>5705</v>
      </c>
      <c r="B3189" s="96" t="str">
        <f>VLOOKUP(A3189,company_data!$A$2:$H$2051,8,FALSE)</f>
        <v>https://www.emagined.com/</v>
      </c>
      <c r="C3189" s="158" t="s">
        <v>19118</v>
      </c>
      <c r="D3189" s="158" t="s">
        <v>5</v>
      </c>
      <c r="E3189" s="158" t="s">
        <v>14011</v>
      </c>
      <c r="F3189" s="101"/>
      <c r="G3189" s="159"/>
      <c r="H3189" s="161"/>
      <c r="I3189" s="161"/>
    </row>
    <row r="3190" ht="15.0" customHeight="1">
      <c r="A3190" s="101" t="s">
        <v>5705</v>
      </c>
      <c r="B3190" s="96" t="str">
        <f>VLOOKUP(A3190,company_data!$A$2:$H$2051,8,FALSE)</f>
        <v>https://www.emagined.com/</v>
      </c>
      <c r="C3190" s="158" t="s">
        <v>21552</v>
      </c>
      <c r="D3190" s="158" t="s">
        <v>5</v>
      </c>
      <c r="E3190" s="158" t="s">
        <v>11</v>
      </c>
      <c r="F3190" s="101"/>
      <c r="G3190" s="159"/>
      <c r="H3190" s="161"/>
      <c r="I3190" s="161"/>
    </row>
    <row r="3191" ht="15.0" customHeight="1">
      <c r="A3191" s="101" t="s">
        <v>5705</v>
      </c>
      <c r="B3191" s="96" t="str">
        <f>VLOOKUP(A3191,company_data!$A$2:$H$2051,8,FALSE)</f>
        <v>https://www.emagined.com/</v>
      </c>
      <c r="C3191" s="158" t="s">
        <v>15897</v>
      </c>
      <c r="D3191" s="158" t="s">
        <v>5</v>
      </c>
      <c r="E3191" s="158" t="s">
        <v>15857</v>
      </c>
      <c r="F3191" s="101"/>
      <c r="G3191" s="159"/>
      <c r="H3191" s="161"/>
      <c r="I3191" s="161"/>
    </row>
    <row r="3192" ht="15.0" customHeight="1">
      <c r="A3192" s="101" t="s">
        <v>5705</v>
      </c>
      <c r="B3192" s="96" t="str">
        <f>VLOOKUP(A3192,company_data!$A$2:$H$2051,8,FALSE)</f>
        <v>https://www.emagined.com/</v>
      </c>
      <c r="C3192" s="158" t="s">
        <v>21553</v>
      </c>
      <c r="D3192" s="158" t="s">
        <v>5</v>
      </c>
      <c r="E3192" s="158" t="s">
        <v>15857</v>
      </c>
      <c r="F3192" s="101"/>
      <c r="G3192" s="159"/>
      <c r="H3192" s="161"/>
      <c r="I3192" s="161"/>
    </row>
    <row r="3193" ht="15.0" customHeight="1">
      <c r="A3193" s="101" t="s">
        <v>5705</v>
      </c>
      <c r="B3193" s="96" t="str">
        <f>VLOOKUP(A3193,company_data!$A$2:$H$2051,8,FALSE)</f>
        <v>https://www.emagined.com/</v>
      </c>
      <c r="C3193" s="158" t="s">
        <v>15912</v>
      </c>
      <c r="D3193" s="158" t="s">
        <v>5</v>
      </c>
      <c r="E3193" s="158" t="s">
        <v>15857</v>
      </c>
      <c r="F3193" s="101"/>
      <c r="G3193" s="159"/>
      <c r="H3193" s="161"/>
      <c r="I3193" s="161"/>
    </row>
    <row r="3194" ht="15.0" customHeight="1">
      <c r="A3194" s="101" t="s">
        <v>5705</v>
      </c>
      <c r="B3194" s="96" t="str">
        <f>VLOOKUP(A3194,company_data!$A$2:$H$2051,8,FALSE)</f>
        <v>https://www.emagined.com/</v>
      </c>
      <c r="C3194" s="158" t="s">
        <v>21554</v>
      </c>
      <c r="D3194" s="158" t="s">
        <v>5</v>
      </c>
      <c r="E3194" s="157"/>
      <c r="F3194" s="101"/>
      <c r="G3194" s="159"/>
      <c r="H3194" s="161"/>
      <c r="I3194" s="161"/>
    </row>
    <row r="3195" ht="15.0" customHeight="1">
      <c r="A3195" s="101" t="s">
        <v>5705</v>
      </c>
      <c r="B3195" s="96" t="str">
        <f>VLOOKUP(A3195,company_data!$A$2:$H$2051,8,FALSE)</f>
        <v>https://www.emagined.com/</v>
      </c>
      <c r="C3195" s="158" t="s">
        <v>21555</v>
      </c>
      <c r="D3195" s="158" t="s">
        <v>5</v>
      </c>
      <c r="E3195" s="157"/>
      <c r="F3195" s="101"/>
      <c r="G3195" s="159"/>
      <c r="H3195" s="161"/>
      <c r="I3195" s="161"/>
    </row>
    <row r="3196" ht="15.0" customHeight="1">
      <c r="A3196" s="101" t="s">
        <v>5705</v>
      </c>
      <c r="B3196" s="96" t="str">
        <f>VLOOKUP(A3196,company_data!$A$2:$H$2051,8,FALSE)</f>
        <v>https://www.emagined.com/</v>
      </c>
      <c r="C3196" s="158" t="s">
        <v>21556</v>
      </c>
      <c r="D3196" s="158" t="s">
        <v>5</v>
      </c>
      <c r="E3196" s="157"/>
      <c r="F3196" s="101"/>
      <c r="G3196" s="159"/>
      <c r="H3196" s="161"/>
      <c r="I3196" s="161"/>
    </row>
    <row r="3197" ht="15.0" customHeight="1">
      <c r="A3197" s="101" t="s">
        <v>5705</v>
      </c>
      <c r="B3197" s="96" t="str">
        <f>VLOOKUP(A3197,company_data!$A$2:$H$2051,8,FALSE)</f>
        <v>https://www.emagined.com/</v>
      </c>
      <c r="C3197" s="158" t="s">
        <v>21557</v>
      </c>
      <c r="D3197" s="158" t="s">
        <v>5</v>
      </c>
      <c r="E3197" s="157"/>
      <c r="F3197" s="101"/>
      <c r="G3197" s="159"/>
      <c r="H3197" s="161"/>
      <c r="I3197" s="161"/>
    </row>
    <row r="3198" ht="15.0" customHeight="1">
      <c r="A3198" s="101" t="s">
        <v>5705</v>
      </c>
      <c r="B3198" s="96" t="str">
        <f>VLOOKUP(A3198,company_data!$A$2:$H$2051,8,FALSE)</f>
        <v>https://www.emagined.com/</v>
      </c>
      <c r="C3198" s="158" t="s">
        <v>21558</v>
      </c>
      <c r="D3198" s="158" t="s">
        <v>5</v>
      </c>
      <c r="E3198" s="157"/>
      <c r="F3198" s="101"/>
      <c r="G3198" s="159"/>
      <c r="H3198" s="161"/>
      <c r="I3198" s="161"/>
    </row>
    <row r="3199" ht="15.0" customHeight="1">
      <c r="A3199" s="101" t="s">
        <v>5705</v>
      </c>
      <c r="B3199" s="96" t="str">
        <f>VLOOKUP(A3199,company_data!$A$2:$H$2051,8,FALSE)</f>
        <v>https://www.emagined.com/</v>
      </c>
      <c r="C3199" s="158" t="s">
        <v>21559</v>
      </c>
      <c r="D3199" s="158" t="s">
        <v>5</v>
      </c>
      <c r="E3199" s="157"/>
      <c r="F3199" s="101"/>
      <c r="G3199" s="159"/>
      <c r="H3199" s="161"/>
      <c r="I3199" s="161"/>
    </row>
    <row r="3200" ht="15.0" customHeight="1">
      <c r="A3200" s="101" t="s">
        <v>5705</v>
      </c>
      <c r="B3200" s="96" t="str">
        <f>VLOOKUP(A3200,company_data!$A$2:$H$2051,8,FALSE)</f>
        <v>https://www.emagined.com/</v>
      </c>
      <c r="C3200" s="158" t="s">
        <v>17319</v>
      </c>
      <c r="D3200" s="158" t="s">
        <v>5</v>
      </c>
      <c r="E3200" s="157"/>
      <c r="F3200" s="101"/>
      <c r="G3200" s="159"/>
      <c r="H3200" s="161"/>
      <c r="I3200" s="161"/>
    </row>
    <row r="3201" ht="15.0" customHeight="1">
      <c r="A3201" s="101" t="s">
        <v>5705</v>
      </c>
      <c r="B3201" s="96" t="str">
        <f>VLOOKUP(A3201,company_data!$A$2:$H$2051,8,FALSE)</f>
        <v>https://www.emagined.com/</v>
      </c>
      <c r="C3201" s="158" t="s">
        <v>21560</v>
      </c>
      <c r="D3201" s="158" t="s">
        <v>5</v>
      </c>
      <c r="E3201" s="158"/>
      <c r="F3201" s="101"/>
      <c r="G3201" s="159"/>
      <c r="H3201" s="161"/>
      <c r="I3201" s="161"/>
    </row>
    <row r="3202" ht="15.0" customHeight="1">
      <c r="A3202" s="101" t="s">
        <v>5705</v>
      </c>
      <c r="B3202" s="96" t="str">
        <f>VLOOKUP(A3202,company_data!$A$2:$H$2051,8,FALSE)</f>
        <v>https://www.emagined.com/</v>
      </c>
      <c r="C3202" s="158" t="s">
        <v>21561</v>
      </c>
      <c r="D3202" s="158" t="s">
        <v>5</v>
      </c>
      <c r="E3202" s="157"/>
      <c r="F3202" s="101"/>
      <c r="G3202" s="159"/>
      <c r="H3202" s="161"/>
      <c r="I3202" s="161"/>
    </row>
    <row r="3203" ht="15.0" customHeight="1">
      <c r="A3203" s="101" t="s">
        <v>5705</v>
      </c>
      <c r="B3203" s="96" t="str">
        <f>VLOOKUP(A3203,company_data!$A$2:$H$2051,8,FALSE)</f>
        <v>https://www.emagined.com/</v>
      </c>
      <c r="C3203" s="158" t="s">
        <v>21562</v>
      </c>
      <c r="D3203" s="158" t="s">
        <v>5</v>
      </c>
      <c r="E3203" s="157"/>
      <c r="F3203" s="101"/>
      <c r="G3203" s="159"/>
      <c r="H3203" s="161"/>
      <c r="I3203" s="161"/>
    </row>
    <row r="3204" ht="15.0" customHeight="1">
      <c r="A3204" s="101" t="s">
        <v>5705</v>
      </c>
      <c r="B3204" s="96" t="str">
        <f>VLOOKUP(A3204,company_data!$A$2:$H$2051,8,FALSE)</f>
        <v>https://www.emagined.com/</v>
      </c>
      <c r="C3204" s="158" t="s">
        <v>21563</v>
      </c>
      <c r="D3204" s="158" t="s">
        <v>5</v>
      </c>
      <c r="E3204" s="157"/>
      <c r="F3204" s="101"/>
      <c r="G3204" s="159"/>
      <c r="H3204" s="161"/>
      <c r="I3204" s="161"/>
    </row>
    <row r="3205" ht="15.0" customHeight="1">
      <c r="A3205" s="101" t="s">
        <v>5705</v>
      </c>
      <c r="B3205" s="96" t="str">
        <f>VLOOKUP(A3205,company_data!$A$2:$H$2051,8,FALSE)</f>
        <v>https://www.emagined.com/</v>
      </c>
      <c r="C3205" s="158" t="s">
        <v>21564</v>
      </c>
      <c r="D3205" s="158" t="s">
        <v>5</v>
      </c>
      <c r="E3205" s="157"/>
      <c r="F3205" s="101"/>
      <c r="G3205" s="159"/>
      <c r="H3205" s="161"/>
      <c r="I3205" s="161"/>
    </row>
    <row r="3206" ht="15.0" customHeight="1">
      <c r="A3206" s="101" t="s">
        <v>5705</v>
      </c>
      <c r="B3206" s="96" t="str">
        <f>VLOOKUP(A3206,company_data!$A$2:$H$2051,8,FALSE)</f>
        <v>https://www.emagined.com/</v>
      </c>
      <c r="C3206" s="158" t="s">
        <v>21565</v>
      </c>
      <c r="D3206" s="158" t="s">
        <v>5</v>
      </c>
      <c r="E3206" s="157"/>
      <c r="F3206" s="101"/>
      <c r="G3206" s="159"/>
      <c r="H3206" s="161"/>
      <c r="I3206" s="161"/>
    </row>
    <row r="3207" ht="15.0" customHeight="1">
      <c r="A3207" s="101" t="s">
        <v>5705</v>
      </c>
      <c r="B3207" s="96" t="str">
        <f>VLOOKUP(A3207,company_data!$A$2:$H$2051,8,FALSE)</f>
        <v>https://www.emagined.com/</v>
      </c>
      <c r="C3207" s="158" t="s">
        <v>21566</v>
      </c>
      <c r="D3207" s="158" t="s">
        <v>5</v>
      </c>
      <c r="E3207" s="157"/>
      <c r="F3207" s="101"/>
      <c r="G3207" s="159"/>
      <c r="H3207" s="161"/>
      <c r="I3207" s="161"/>
    </row>
    <row r="3208" ht="15.0" customHeight="1">
      <c r="A3208" s="101" t="s">
        <v>5705</v>
      </c>
      <c r="B3208" s="96" t="str">
        <f>VLOOKUP(A3208,company_data!$A$2:$H$2051,8,FALSE)</f>
        <v>https://www.emagined.com/</v>
      </c>
      <c r="C3208" s="158" t="s">
        <v>21567</v>
      </c>
      <c r="D3208" s="158" t="s">
        <v>5</v>
      </c>
      <c r="E3208" s="157"/>
      <c r="F3208" s="101"/>
      <c r="G3208" s="159"/>
      <c r="H3208" s="161"/>
      <c r="I3208" s="161"/>
    </row>
    <row r="3209" ht="15.0" customHeight="1">
      <c r="A3209" s="101" t="s">
        <v>5705</v>
      </c>
      <c r="B3209" s="96" t="str">
        <f>VLOOKUP(A3209,company_data!$A$2:$H$2051,8,FALSE)</f>
        <v>https://www.emagined.com/</v>
      </c>
      <c r="C3209" s="158" t="s">
        <v>21568</v>
      </c>
      <c r="D3209" s="158" t="s">
        <v>5</v>
      </c>
      <c r="E3209" s="157"/>
      <c r="F3209" s="101"/>
      <c r="G3209" s="159"/>
      <c r="H3209" s="161"/>
      <c r="I3209" s="161"/>
    </row>
    <row r="3210" ht="15.0" customHeight="1">
      <c r="A3210" s="101" t="s">
        <v>5705</v>
      </c>
      <c r="B3210" s="96" t="str">
        <f>VLOOKUP(A3210,company_data!$A$2:$H$2051,8,FALSE)</f>
        <v>https://www.emagined.com/</v>
      </c>
      <c r="C3210" s="158" t="s">
        <v>21569</v>
      </c>
      <c r="D3210" s="158" t="s">
        <v>5</v>
      </c>
      <c r="E3210" s="157"/>
      <c r="F3210" s="101"/>
      <c r="G3210" s="159"/>
      <c r="H3210" s="161"/>
      <c r="I3210" s="161"/>
    </row>
    <row r="3211" ht="15.0" customHeight="1">
      <c r="A3211" s="101" t="s">
        <v>5705</v>
      </c>
      <c r="B3211" s="96" t="str">
        <f>VLOOKUP(A3211,company_data!$A$2:$H$2051,8,FALSE)</f>
        <v>https://www.emagined.com/</v>
      </c>
      <c r="C3211" s="158" t="s">
        <v>21570</v>
      </c>
      <c r="D3211" s="158" t="s">
        <v>7</v>
      </c>
      <c r="E3211" s="157"/>
      <c r="F3211" s="101"/>
      <c r="G3211" s="159"/>
      <c r="H3211" s="161"/>
      <c r="I3211" s="161"/>
    </row>
    <row r="3212" ht="15.0" customHeight="1">
      <c r="A3212" s="101" t="s">
        <v>5705</v>
      </c>
      <c r="B3212" s="96" t="str">
        <f>VLOOKUP(A3212,company_data!$A$2:$H$2051,8,FALSE)</f>
        <v>https://www.emagined.com/</v>
      </c>
      <c r="C3212" s="158" t="s">
        <v>21571</v>
      </c>
      <c r="D3212" s="158" t="s">
        <v>7</v>
      </c>
      <c r="E3212" s="157"/>
      <c r="F3212" s="101"/>
      <c r="G3212" s="159"/>
      <c r="H3212" s="161"/>
      <c r="I3212" s="161"/>
    </row>
    <row r="3213" ht="15.0" customHeight="1">
      <c r="A3213" s="101" t="s">
        <v>5736</v>
      </c>
      <c r="B3213" s="96" t="str">
        <f>VLOOKUP(A3213,company_data!$A$2:$H$2051,8,FALSE)</f>
        <v>https://www.emazzanti.net/</v>
      </c>
      <c r="C3213" s="158" t="s">
        <v>21572</v>
      </c>
      <c r="D3213" s="158" t="s">
        <v>7</v>
      </c>
      <c r="E3213" s="158"/>
      <c r="F3213" s="101"/>
      <c r="G3213" s="159"/>
      <c r="H3213" s="161" t="s">
        <v>21573</v>
      </c>
      <c r="I3213" s="161"/>
    </row>
    <row r="3214" ht="15.0" customHeight="1">
      <c r="A3214" s="101" t="s">
        <v>5736</v>
      </c>
      <c r="B3214" s="96" t="str">
        <f>VLOOKUP(A3214,company_data!$A$2:$H$2051,8,FALSE)</f>
        <v>https://www.emazzanti.net/</v>
      </c>
      <c r="C3214" s="158" t="s">
        <v>21574</v>
      </c>
      <c r="D3214" s="158" t="s">
        <v>7</v>
      </c>
      <c r="E3214" s="158"/>
      <c r="F3214" s="101"/>
      <c r="G3214" s="159"/>
      <c r="H3214" s="161" t="s">
        <v>21575</v>
      </c>
      <c r="I3214" s="161"/>
    </row>
    <row r="3215" ht="15.0" customHeight="1">
      <c r="A3215" s="101" t="s">
        <v>5736</v>
      </c>
      <c r="B3215" s="96" t="str">
        <f>VLOOKUP(A3215,company_data!$A$2:$H$2051,8,FALSE)</f>
        <v>https://www.emazzanti.net/</v>
      </c>
      <c r="C3215" s="158" t="s">
        <v>21576</v>
      </c>
      <c r="D3215" s="158" t="s">
        <v>7</v>
      </c>
      <c r="E3215" s="158"/>
      <c r="F3215" s="101"/>
      <c r="G3215" s="159"/>
      <c r="H3215" s="161" t="s">
        <v>21577</v>
      </c>
      <c r="I3215" s="161"/>
    </row>
    <row r="3216" ht="15.0" customHeight="1">
      <c r="A3216" s="101" t="s">
        <v>5736</v>
      </c>
      <c r="B3216" s="96" t="str">
        <f>VLOOKUP(A3216,company_data!$A$2:$H$2051,8,FALSE)</f>
        <v>https://www.emazzanti.net/</v>
      </c>
      <c r="C3216" s="158" t="s">
        <v>21578</v>
      </c>
      <c r="D3216" s="158" t="s">
        <v>7</v>
      </c>
      <c r="E3216" s="158"/>
      <c r="F3216" s="101"/>
      <c r="G3216" s="159"/>
      <c r="H3216" s="161" t="s">
        <v>21579</v>
      </c>
      <c r="I3216" s="161"/>
    </row>
    <row r="3217" ht="15.0" customHeight="1">
      <c r="A3217" s="101" t="s">
        <v>5736</v>
      </c>
      <c r="B3217" s="96" t="str">
        <f>VLOOKUP(A3217,company_data!$A$2:$H$2051,8,FALSE)</f>
        <v>https://www.emazzanti.net/</v>
      </c>
      <c r="C3217" s="158" t="s">
        <v>21580</v>
      </c>
      <c r="D3217" s="158" t="s">
        <v>7</v>
      </c>
      <c r="E3217" s="158"/>
      <c r="F3217" s="101"/>
      <c r="G3217" s="159"/>
      <c r="H3217" s="161" t="s">
        <v>21581</v>
      </c>
      <c r="I3217" s="161"/>
    </row>
    <row r="3218" ht="15.0" customHeight="1">
      <c r="A3218" s="101" t="s">
        <v>5736</v>
      </c>
      <c r="B3218" s="96" t="str">
        <f>VLOOKUP(A3218,company_data!$A$2:$H$2051,8,FALSE)</f>
        <v>https://www.emazzanti.net/</v>
      </c>
      <c r="C3218" s="158" t="s">
        <v>21582</v>
      </c>
      <c r="D3218" s="158" t="s">
        <v>7</v>
      </c>
      <c r="E3218" s="158"/>
      <c r="F3218" s="101"/>
      <c r="G3218" s="159"/>
      <c r="H3218" s="161"/>
      <c r="I3218" s="161"/>
    </row>
    <row r="3219" ht="15.0" customHeight="1">
      <c r="A3219" s="101" t="s">
        <v>5736</v>
      </c>
      <c r="B3219" s="96" t="str">
        <f>VLOOKUP(A3219,company_data!$A$2:$H$2051,8,FALSE)</f>
        <v>https://www.emazzanti.net/</v>
      </c>
      <c r="C3219" s="158" t="s">
        <v>21583</v>
      </c>
      <c r="D3219" s="158" t="s">
        <v>7</v>
      </c>
      <c r="E3219" s="158"/>
      <c r="F3219" s="101"/>
      <c r="G3219" s="159"/>
      <c r="H3219" s="161"/>
      <c r="I3219" s="161"/>
    </row>
    <row r="3220" ht="15.0" customHeight="1">
      <c r="A3220" s="101" t="s">
        <v>5736</v>
      </c>
      <c r="B3220" s="96" t="str">
        <f>VLOOKUP(A3220,company_data!$A$2:$H$2051,8,FALSE)</f>
        <v>https://www.emazzanti.net/</v>
      </c>
      <c r="C3220" s="158" t="s">
        <v>21584</v>
      </c>
      <c r="D3220" s="158" t="s">
        <v>7</v>
      </c>
      <c r="E3220" s="158"/>
      <c r="F3220" s="101"/>
      <c r="G3220" s="159"/>
      <c r="H3220" s="161"/>
      <c r="I3220" s="161"/>
    </row>
    <row r="3221" ht="15.0" customHeight="1">
      <c r="A3221" s="101" t="s">
        <v>5736</v>
      </c>
      <c r="B3221" s="96" t="str">
        <f>VLOOKUP(A3221,company_data!$A$2:$H$2051,8,FALSE)</f>
        <v>https://www.emazzanti.net/</v>
      </c>
      <c r="C3221" s="158" t="s">
        <v>21585</v>
      </c>
      <c r="D3221" s="158" t="s">
        <v>7</v>
      </c>
      <c r="E3221" s="158"/>
      <c r="F3221" s="101"/>
      <c r="G3221" s="159"/>
      <c r="H3221" s="161"/>
      <c r="I3221" s="161"/>
    </row>
    <row r="3222" ht="15.0" customHeight="1">
      <c r="A3222" s="101" t="s">
        <v>5736</v>
      </c>
      <c r="B3222" s="96" t="str">
        <f>VLOOKUP(A3222,company_data!$A$2:$H$2051,8,FALSE)</f>
        <v>https://www.emazzanti.net/</v>
      </c>
      <c r="C3222" s="158" t="s">
        <v>21586</v>
      </c>
      <c r="D3222" s="158" t="s">
        <v>7</v>
      </c>
      <c r="E3222" s="158"/>
      <c r="F3222" s="101"/>
      <c r="G3222" s="159"/>
      <c r="H3222" s="161"/>
      <c r="I3222" s="161"/>
    </row>
    <row r="3223" ht="15.0" customHeight="1">
      <c r="A3223" s="101" t="s">
        <v>5736</v>
      </c>
      <c r="B3223" s="96" t="str">
        <f>VLOOKUP(A3223,company_data!$A$2:$H$2051,8,FALSE)</f>
        <v>https://www.emazzanti.net/</v>
      </c>
      <c r="C3223" s="158" t="s">
        <v>21587</v>
      </c>
      <c r="D3223" s="158" t="s">
        <v>7</v>
      </c>
      <c r="E3223" s="158"/>
      <c r="F3223" s="101"/>
      <c r="G3223" s="159"/>
      <c r="H3223" s="161"/>
      <c r="I3223" s="161"/>
    </row>
    <row r="3224" ht="15.0" customHeight="1">
      <c r="A3224" s="101" t="s">
        <v>5736</v>
      </c>
      <c r="B3224" s="96" t="str">
        <f>VLOOKUP(A3224,company_data!$A$2:$H$2051,8,FALSE)</f>
        <v>https://www.emazzanti.net/</v>
      </c>
      <c r="C3224" s="158" t="s">
        <v>21588</v>
      </c>
      <c r="D3224" s="158" t="s">
        <v>7</v>
      </c>
      <c r="E3224" s="158"/>
      <c r="F3224" s="101"/>
      <c r="G3224" s="159"/>
      <c r="H3224" s="161"/>
      <c r="I3224" s="161"/>
    </row>
    <row r="3225" ht="15.0" customHeight="1">
      <c r="A3225" s="101" t="s">
        <v>5736</v>
      </c>
      <c r="B3225" s="96" t="str">
        <f>VLOOKUP(A3225,company_data!$A$2:$H$2051,8,FALSE)</f>
        <v>https://www.emazzanti.net/</v>
      </c>
      <c r="C3225" s="158" t="s">
        <v>21589</v>
      </c>
      <c r="D3225" s="158" t="s">
        <v>7</v>
      </c>
      <c r="E3225" s="158"/>
      <c r="F3225" s="101"/>
      <c r="G3225" s="159"/>
      <c r="H3225" s="161"/>
      <c r="I3225" s="161"/>
    </row>
    <row r="3226" ht="15.0" customHeight="1">
      <c r="A3226" s="101" t="s">
        <v>5743</v>
      </c>
      <c r="B3226" s="96" t="str">
        <f>VLOOKUP(A3226,company_data!$A$2:$H$2051,8,FALSE)</f>
        <v>https://empow.co/</v>
      </c>
      <c r="C3226" s="157" t="s">
        <v>21590</v>
      </c>
      <c r="D3226" s="158" t="s">
        <v>18</v>
      </c>
      <c r="E3226" s="158" t="s">
        <v>14011</v>
      </c>
      <c r="F3226" s="101"/>
      <c r="G3226" s="159"/>
      <c r="H3226" s="161" t="s">
        <v>21591</v>
      </c>
      <c r="I3226" s="161"/>
    </row>
    <row r="3227" ht="15.0" customHeight="1">
      <c r="A3227" s="101" t="s">
        <v>5743</v>
      </c>
      <c r="B3227" s="96" t="str">
        <f>VLOOKUP(A3227,company_data!$A$2:$H$2051,8,FALSE)</f>
        <v>https://empow.co/</v>
      </c>
      <c r="C3227" s="157" t="s">
        <v>21592</v>
      </c>
      <c r="D3227" s="158" t="s">
        <v>18</v>
      </c>
      <c r="E3227" s="158" t="s">
        <v>14011</v>
      </c>
      <c r="F3227" s="97" t="s">
        <v>16863</v>
      </c>
      <c r="G3227" s="159"/>
      <c r="H3227" s="161" t="s">
        <v>21593</v>
      </c>
      <c r="I3227" s="161"/>
    </row>
    <row r="3228" ht="15.0" customHeight="1">
      <c r="A3228" s="101" t="s">
        <v>5743</v>
      </c>
      <c r="B3228" s="96" t="str">
        <f>VLOOKUP(A3228,company_data!$A$2:$H$2051,8,FALSE)</f>
        <v>https://empow.co/</v>
      </c>
      <c r="C3228" s="157" t="s">
        <v>21594</v>
      </c>
      <c r="D3228" s="158" t="s">
        <v>18</v>
      </c>
      <c r="E3228" s="158" t="s">
        <v>14011</v>
      </c>
      <c r="F3228" s="97" t="s">
        <v>16863</v>
      </c>
      <c r="G3228" s="159"/>
      <c r="H3228" s="161" t="s">
        <v>21595</v>
      </c>
      <c r="I3228" s="161"/>
    </row>
    <row r="3229" ht="15.0" customHeight="1">
      <c r="A3229" s="101" t="s">
        <v>5751</v>
      </c>
      <c r="B3229" s="96" t="str">
        <f>VLOOKUP(A3229,company_data!$A$2:$H$2051,8,FALSE)</f>
        <v>https://www.empowerid.com/</v>
      </c>
      <c r="C3229" s="158" t="s">
        <v>21596</v>
      </c>
      <c r="D3229" s="158" t="s">
        <v>6</v>
      </c>
      <c r="E3229" s="158" t="s">
        <v>20400</v>
      </c>
      <c r="F3229" s="101"/>
      <c r="G3229" s="159"/>
      <c r="H3229" s="161" t="s">
        <v>21597</v>
      </c>
      <c r="I3229" s="161"/>
    </row>
    <row r="3230" ht="15.0" customHeight="1">
      <c r="A3230" s="101" t="s">
        <v>5751</v>
      </c>
      <c r="B3230" s="96" t="str">
        <f>VLOOKUP(A3230,company_data!$A$2:$H$2051,8,FALSE)</f>
        <v>https://www.empowerid.com/</v>
      </c>
      <c r="C3230" s="158" t="s">
        <v>21598</v>
      </c>
      <c r="D3230" s="158" t="s">
        <v>6</v>
      </c>
      <c r="E3230" s="158" t="s">
        <v>21599</v>
      </c>
      <c r="F3230" s="101"/>
      <c r="G3230" s="159"/>
      <c r="H3230" s="161" t="s">
        <v>21600</v>
      </c>
      <c r="I3230" s="161"/>
    </row>
    <row r="3231" ht="15.0" customHeight="1">
      <c r="A3231" s="101" t="s">
        <v>5751</v>
      </c>
      <c r="B3231" s="96" t="str">
        <f>VLOOKUP(A3231,company_data!$A$2:$H$2051,8,FALSE)</f>
        <v>https://www.empowerid.com/</v>
      </c>
      <c r="C3231" s="158" t="s">
        <v>21601</v>
      </c>
      <c r="D3231" s="158" t="s">
        <v>6</v>
      </c>
      <c r="E3231" s="158" t="s">
        <v>16476</v>
      </c>
      <c r="F3231" s="101"/>
      <c r="G3231" s="159"/>
      <c r="H3231" s="161"/>
      <c r="I3231" s="161"/>
    </row>
    <row r="3232" ht="15.0" customHeight="1">
      <c r="A3232" s="101" t="s">
        <v>5751</v>
      </c>
      <c r="B3232" s="96" t="str">
        <f>VLOOKUP(A3232,company_data!$A$2:$H$2051,8,FALSE)</f>
        <v>https://www.empowerid.com/</v>
      </c>
      <c r="C3232" s="158" t="s">
        <v>17600</v>
      </c>
      <c r="D3232" s="158" t="s">
        <v>6</v>
      </c>
      <c r="E3232" s="158" t="s">
        <v>16719</v>
      </c>
      <c r="F3232" s="101"/>
      <c r="G3232" s="159"/>
      <c r="H3232" s="161" t="s">
        <v>21602</v>
      </c>
      <c r="I3232" s="161"/>
    </row>
    <row r="3233" ht="15.0" customHeight="1">
      <c r="A3233" s="101" t="s">
        <v>5751</v>
      </c>
      <c r="B3233" s="96" t="str">
        <f>VLOOKUP(A3233,company_data!$A$2:$H$2051,8,FALSE)</f>
        <v>https://www.empowerid.com/</v>
      </c>
      <c r="C3233" s="158" t="s">
        <v>21603</v>
      </c>
      <c r="D3233" s="158" t="s">
        <v>8</v>
      </c>
      <c r="E3233" s="158" t="s">
        <v>17930</v>
      </c>
      <c r="F3233" s="101"/>
      <c r="G3233" s="159"/>
      <c r="H3233" s="161"/>
      <c r="I3233" s="161"/>
    </row>
    <row r="3234" ht="15.0" customHeight="1">
      <c r="A3234" s="101" t="s">
        <v>5751</v>
      </c>
      <c r="B3234" s="96" t="str">
        <f>VLOOKUP(A3234,company_data!$A$2:$H$2051,8,FALSE)</f>
        <v>https://www.empowerid.com/</v>
      </c>
      <c r="C3234" s="158" t="s">
        <v>21604</v>
      </c>
      <c r="D3234" s="158" t="s">
        <v>6</v>
      </c>
      <c r="E3234" s="158" t="s">
        <v>17930</v>
      </c>
      <c r="F3234" s="97" t="s">
        <v>14</v>
      </c>
      <c r="G3234" s="159"/>
      <c r="H3234" s="161" t="s">
        <v>21605</v>
      </c>
      <c r="I3234" s="161"/>
    </row>
    <row r="3235" ht="15.0" customHeight="1">
      <c r="A3235" s="101" t="s">
        <v>5751</v>
      </c>
      <c r="B3235" s="96" t="str">
        <f>VLOOKUP(A3235,company_data!$A$2:$H$2051,8,FALSE)</f>
        <v>https://www.empowerid.com/</v>
      </c>
      <c r="C3235" s="158" t="s">
        <v>21606</v>
      </c>
      <c r="D3235" s="158" t="s">
        <v>48</v>
      </c>
      <c r="E3235" s="157"/>
      <c r="F3235" s="101"/>
      <c r="G3235" s="159"/>
      <c r="H3235" s="161"/>
      <c r="I3235" s="161"/>
    </row>
    <row r="3236" ht="15.0" customHeight="1">
      <c r="A3236" s="101" t="s">
        <v>5751</v>
      </c>
      <c r="B3236" s="96" t="str">
        <f>VLOOKUP(A3236,company_data!$A$2:$H$2051,8,FALSE)</f>
        <v>https://www.empowerid.com/</v>
      </c>
      <c r="C3236" s="158" t="s">
        <v>21607</v>
      </c>
      <c r="D3236" s="158" t="s">
        <v>48</v>
      </c>
      <c r="E3236" s="157"/>
      <c r="F3236" s="101"/>
      <c r="G3236" s="159"/>
      <c r="H3236" s="161" t="s">
        <v>21608</v>
      </c>
      <c r="I3236" s="161"/>
    </row>
    <row r="3237" ht="15.0" customHeight="1">
      <c r="A3237" s="101" t="s">
        <v>5751</v>
      </c>
      <c r="B3237" s="96" t="str">
        <f>VLOOKUP(A3237,company_data!$A$2:$H$2051,8,FALSE)</f>
        <v>https://www.empowerid.com/</v>
      </c>
      <c r="C3237" s="158" t="s">
        <v>21609</v>
      </c>
      <c r="D3237" s="158" t="s">
        <v>6</v>
      </c>
      <c r="E3237" s="157"/>
      <c r="F3237" s="101"/>
      <c r="G3237" s="159"/>
      <c r="H3237" s="161"/>
      <c r="I3237" s="161"/>
    </row>
    <row r="3238" ht="15.0" customHeight="1">
      <c r="A3238" s="101" t="s">
        <v>5751</v>
      </c>
      <c r="B3238" s="96" t="str">
        <f>VLOOKUP(A3238,company_data!$A$2:$H$2051,8,FALSE)</f>
        <v>https://www.empowerid.com/</v>
      </c>
      <c r="C3238" s="158" t="s">
        <v>17597</v>
      </c>
      <c r="D3238" s="158" t="s">
        <v>6</v>
      </c>
      <c r="E3238" s="157"/>
      <c r="F3238" s="101"/>
      <c r="G3238" s="159"/>
      <c r="H3238" s="161" t="s">
        <v>21610</v>
      </c>
      <c r="I3238" s="161"/>
    </row>
    <row r="3239" ht="15.0" customHeight="1">
      <c r="A3239" s="101" t="s">
        <v>5751</v>
      </c>
      <c r="B3239" s="96" t="str">
        <f>VLOOKUP(A3239,company_data!$A$2:$H$2051,8,FALSE)</f>
        <v>https://www.empowerid.com/</v>
      </c>
      <c r="C3239" s="158" t="s">
        <v>21611</v>
      </c>
      <c r="D3239" s="158" t="s">
        <v>6</v>
      </c>
      <c r="E3239" s="157"/>
      <c r="F3239" s="101"/>
      <c r="G3239" s="159"/>
      <c r="H3239" s="161"/>
      <c r="I3239" s="161"/>
    </row>
    <row r="3240" ht="15.0" customHeight="1">
      <c r="A3240" s="101" t="s">
        <v>5751</v>
      </c>
      <c r="B3240" s="96" t="str">
        <f>VLOOKUP(A3240,company_data!$A$2:$H$2051,8,FALSE)</f>
        <v>https://www.empowerid.com/</v>
      </c>
      <c r="C3240" s="158" t="s">
        <v>21612</v>
      </c>
      <c r="D3240" s="158" t="s">
        <v>6</v>
      </c>
      <c r="E3240" s="157"/>
      <c r="F3240" s="101"/>
      <c r="G3240" s="159"/>
      <c r="H3240" s="161" t="s">
        <v>21613</v>
      </c>
      <c r="I3240" s="161"/>
    </row>
    <row r="3241" ht="15.0" customHeight="1">
      <c r="A3241" s="101" t="s">
        <v>5751</v>
      </c>
      <c r="B3241" s="96" t="str">
        <f>VLOOKUP(A3241,company_data!$A$2:$H$2051,8,FALSE)</f>
        <v>https://www.empowerid.com/</v>
      </c>
      <c r="C3241" s="158" t="s">
        <v>21614</v>
      </c>
      <c r="D3241" s="158" t="s">
        <v>6</v>
      </c>
      <c r="E3241" s="157"/>
      <c r="F3241" s="101"/>
      <c r="G3241" s="159"/>
      <c r="H3241" s="161"/>
      <c r="I3241" s="161"/>
    </row>
    <row r="3242" ht="15.0" customHeight="1">
      <c r="A3242" s="101" t="s">
        <v>5751</v>
      </c>
      <c r="B3242" s="96" t="str">
        <f>VLOOKUP(A3242,company_data!$A$2:$H$2051,8,FALSE)</f>
        <v>https://www.empowerid.com/</v>
      </c>
      <c r="C3242" s="158" t="s">
        <v>21615</v>
      </c>
      <c r="D3242" s="158" t="s">
        <v>6</v>
      </c>
      <c r="E3242" s="157"/>
      <c r="F3242" s="101"/>
      <c r="G3242" s="159"/>
      <c r="H3242" s="161" t="s">
        <v>21616</v>
      </c>
      <c r="I3242" s="161"/>
    </row>
    <row r="3243" ht="15.0" customHeight="1">
      <c r="A3243" s="101" t="s">
        <v>5751</v>
      </c>
      <c r="B3243" s="96" t="str">
        <f>VLOOKUP(A3243,company_data!$A$2:$H$2051,8,FALSE)</f>
        <v>https://www.empowerid.com/</v>
      </c>
      <c r="C3243" s="158" t="s">
        <v>19049</v>
      </c>
      <c r="D3243" s="158" t="s">
        <v>6</v>
      </c>
      <c r="E3243" s="157"/>
      <c r="F3243" s="101"/>
      <c r="G3243" s="159"/>
      <c r="H3243" s="161" t="s">
        <v>21617</v>
      </c>
      <c r="I3243" s="161"/>
    </row>
    <row r="3244" ht="15.0" customHeight="1">
      <c r="A3244" s="101" t="s">
        <v>5751</v>
      </c>
      <c r="B3244" s="96" t="str">
        <f>VLOOKUP(A3244,company_data!$A$2:$H$2051,8,FALSE)</f>
        <v>https://www.empowerid.com/</v>
      </c>
      <c r="C3244" s="158" t="s">
        <v>21618</v>
      </c>
      <c r="D3244" s="158" t="s">
        <v>6</v>
      </c>
      <c r="E3244" s="157"/>
      <c r="F3244" s="101"/>
      <c r="G3244" s="159"/>
      <c r="H3244" s="161" t="s">
        <v>21619</v>
      </c>
      <c r="I3244" s="161"/>
    </row>
    <row r="3245" ht="15.0" customHeight="1">
      <c r="A3245" s="101" t="s">
        <v>5751</v>
      </c>
      <c r="B3245" s="96" t="str">
        <f>VLOOKUP(A3245,company_data!$A$2:$H$2051,8,FALSE)</f>
        <v>https://www.empowerid.com/</v>
      </c>
      <c r="C3245" s="158" t="s">
        <v>21620</v>
      </c>
      <c r="D3245" s="158" t="s">
        <v>6</v>
      </c>
      <c r="E3245" s="157"/>
      <c r="F3245" s="101"/>
      <c r="G3245" s="159"/>
      <c r="H3245" s="161" t="s">
        <v>21621</v>
      </c>
      <c r="I3245" s="161"/>
    </row>
    <row r="3246" ht="15.0" customHeight="1">
      <c r="A3246" s="101" t="s">
        <v>5751</v>
      </c>
      <c r="B3246" s="96" t="str">
        <f>VLOOKUP(A3246,company_data!$A$2:$H$2051,8,FALSE)</f>
        <v>https://www.empowerid.com/</v>
      </c>
      <c r="C3246" s="158" t="s">
        <v>21622</v>
      </c>
      <c r="D3246" s="158" t="s">
        <v>24</v>
      </c>
      <c r="E3246" s="157"/>
      <c r="F3246" s="101"/>
      <c r="G3246" s="159"/>
      <c r="H3246" s="161" t="s">
        <v>21623</v>
      </c>
      <c r="I3246" s="161"/>
    </row>
    <row r="3247" ht="15.0" customHeight="1">
      <c r="A3247" s="101" t="s">
        <v>5759</v>
      </c>
      <c r="B3247" s="96" t="str">
        <f>VLOOKUP(A3247,company_data!$A$2:$H$2051,8,FALSE)</f>
        <v>https://www.emsisoft.com/en/</v>
      </c>
      <c r="C3247" s="157" t="s">
        <v>21624</v>
      </c>
      <c r="D3247" s="158" t="s">
        <v>9</v>
      </c>
      <c r="E3247" s="158" t="s">
        <v>17591</v>
      </c>
      <c r="F3247" s="101"/>
      <c r="G3247" s="159"/>
      <c r="H3247" s="161" t="s">
        <v>21625</v>
      </c>
      <c r="I3247" s="161"/>
    </row>
    <row r="3248" ht="15.0" customHeight="1">
      <c r="A3248" s="101" t="s">
        <v>5759</v>
      </c>
      <c r="B3248" s="96" t="str">
        <f>VLOOKUP(A3248,company_data!$A$2:$H$2051,8,FALSE)</f>
        <v>https://www.emsisoft.com/en/</v>
      </c>
      <c r="C3248" s="157" t="s">
        <v>21626</v>
      </c>
      <c r="D3248" s="158" t="s">
        <v>9</v>
      </c>
      <c r="E3248" s="158" t="s">
        <v>17591</v>
      </c>
      <c r="F3248" s="97"/>
      <c r="G3248" s="159"/>
      <c r="H3248" s="161" t="s">
        <v>21627</v>
      </c>
      <c r="I3248" s="161"/>
    </row>
    <row r="3249" ht="15.0" customHeight="1">
      <c r="A3249" s="101" t="s">
        <v>5759</v>
      </c>
      <c r="B3249" s="96" t="str">
        <f>VLOOKUP(A3249,company_data!$A$2:$H$2051,8,FALSE)</f>
        <v>https://www.emsisoft.com/en/</v>
      </c>
      <c r="C3249" s="157" t="s">
        <v>21628</v>
      </c>
      <c r="D3249" s="158" t="s">
        <v>9</v>
      </c>
      <c r="E3249" s="158" t="s">
        <v>17591</v>
      </c>
      <c r="F3249" s="101"/>
      <c r="G3249" s="159"/>
      <c r="H3249" s="161" t="s">
        <v>21629</v>
      </c>
      <c r="I3249" s="161"/>
    </row>
    <row r="3250" ht="15.0" customHeight="1">
      <c r="A3250" s="101" t="s">
        <v>5759</v>
      </c>
      <c r="B3250" s="96" t="str">
        <f>VLOOKUP(A3250,company_data!$A$2:$H$2051,8,FALSE)</f>
        <v>https://www.emsisoft.com/en/</v>
      </c>
      <c r="C3250" s="157" t="s">
        <v>21630</v>
      </c>
      <c r="D3250" s="158" t="s">
        <v>9</v>
      </c>
      <c r="E3250" s="158" t="s">
        <v>17591</v>
      </c>
      <c r="F3250" s="101"/>
      <c r="G3250" s="159"/>
      <c r="H3250" s="161" t="s">
        <v>21631</v>
      </c>
      <c r="I3250" s="161"/>
    </row>
    <row r="3251" ht="15.0" customHeight="1">
      <c r="A3251" s="101" t="s">
        <v>5759</v>
      </c>
      <c r="B3251" s="96" t="str">
        <f>VLOOKUP(A3251,company_data!$A$2:$H$2051,8,FALSE)</f>
        <v>https://www.emsisoft.com/en/</v>
      </c>
      <c r="C3251" s="157" t="s">
        <v>21632</v>
      </c>
      <c r="D3251" s="158" t="s">
        <v>20</v>
      </c>
      <c r="E3251" s="157"/>
      <c r="F3251" s="101"/>
      <c r="G3251" s="159"/>
      <c r="H3251" s="161" t="s">
        <v>21633</v>
      </c>
      <c r="I3251" s="161"/>
    </row>
    <row r="3252" ht="15.0" customHeight="1">
      <c r="A3252" s="101" t="s">
        <v>5767</v>
      </c>
      <c r="B3252" s="96" t="str">
        <f>VLOOKUP(A3252,company_data!$A$2:$H$2051,8,FALSE)</f>
        <v>https://www.enclaveforensics.com/</v>
      </c>
      <c r="C3252" s="158" t="s">
        <v>21634</v>
      </c>
      <c r="D3252" s="158" t="s">
        <v>5</v>
      </c>
      <c r="E3252" s="158" t="s">
        <v>15831</v>
      </c>
      <c r="F3252" s="101"/>
      <c r="G3252" s="159"/>
      <c r="H3252" s="161"/>
      <c r="I3252" s="161"/>
    </row>
    <row r="3253" ht="15.0" customHeight="1">
      <c r="A3253" s="101" t="s">
        <v>5767</v>
      </c>
      <c r="B3253" s="96" t="str">
        <f>VLOOKUP(A3253,company_data!$A$2:$H$2051,8,FALSE)</f>
        <v>https://www.enclaveforensics.com/</v>
      </c>
      <c r="C3253" s="158" t="s">
        <v>21635</v>
      </c>
      <c r="D3253" s="158" t="s">
        <v>32</v>
      </c>
      <c r="E3253" s="158" t="s">
        <v>15831</v>
      </c>
      <c r="F3253" s="101"/>
      <c r="G3253" s="159"/>
      <c r="H3253" s="161"/>
      <c r="I3253" s="161"/>
    </row>
    <row r="3254" ht="15.0" customHeight="1">
      <c r="A3254" s="101" t="s">
        <v>5774</v>
      </c>
      <c r="B3254" s="96" t="str">
        <f>VLOOKUP(A3254,company_data!$A$2:$H$2051,8,FALSE)</f>
        <v>https://www.encodegroup.com/</v>
      </c>
      <c r="C3254" s="157" t="s">
        <v>21636</v>
      </c>
      <c r="D3254" s="158" t="s">
        <v>44</v>
      </c>
      <c r="E3254" s="158" t="s">
        <v>15917</v>
      </c>
      <c r="F3254" s="101"/>
      <c r="G3254" s="159"/>
      <c r="H3254" s="161" t="s">
        <v>21637</v>
      </c>
      <c r="I3254" s="161"/>
    </row>
    <row r="3255" ht="15.0" customHeight="1">
      <c r="A3255" s="101" t="s">
        <v>5774</v>
      </c>
      <c r="B3255" s="96" t="str">
        <f>VLOOKUP(A3255,company_data!$A$2:$H$2051,8,FALSE)</f>
        <v>https://www.encodegroup.com/</v>
      </c>
      <c r="C3255" s="157" t="s">
        <v>21638</v>
      </c>
      <c r="D3255" s="158" t="s">
        <v>36</v>
      </c>
      <c r="E3255" s="158" t="s">
        <v>21639</v>
      </c>
      <c r="F3255" s="101"/>
      <c r="G3255" s="159"/>
      <c r="H3255" s="161" t="s">
        <v>21640</v>
      </c>
      <c r="I3255" s="161"/>
    </row>
    <row r="3256" ht="15.0" customHeight="1">
      <c r="A3256" s="101" t="s">
        <v>5774</v>
      </c>
      <c r="B3256" s="96" t="str">
        <f>VLOOKUP(A3256,company_data!$A$2:$H$2051,8,FALSE)</f>
        <v>https://www.encodegroup.com/</v>
      </c>
      <c r="C3256" s="157" t="s">
        <v>21641</v>
      </c>
      <c r="D3256" s="158" t="s">
        <v>5</v>
      </c>
      <c r="E3256" s="158" t="s">
        <v>21642</v>
      </c>
      <c r="F3256" s="101"/>
      <c r="G3256" s="159"/>
      <c r="H3256" s="161" t="s">
        <v>21643</v>
      </c>
      <c r="I3256" s="161"/>
    </row>
    <row r="3257" ht="15.0" customHeight="1">
      <c r="A3257" s="101" t="s">
        <v>5774</v>
      </c>
      <c r="B3257" s="96" t="str">
        <f>VLOOKUP(A3257,company_data!$A$2:$H$2051,8,FALSE)</f>
        <v>https://www.encodegroup.com/</v>
      </c>
      <c r="C3257" s="157" t="s">
        <v>21644</v>
      </c>
      <c r="D3257" s="158" t="s">
        <v>7</v>
      </c>
      <c r="E3257" s="157"/>
      <c r="F3257" s="101"/>
      <c r="G3257" s="159"/>
      <c r="H3257" s="161" t="s">
        <v>21645</v>
      </c>
      <c r="I3257" s="161"/>
    </row>
    <row r="3258" ht="15.0" customHeight="1">
      <c r="A3258" s="101" t="s">
        <v>5774</v>
      </c>
      <c r="B3258" s="96" t="str">
        <f>VLOOKUP(A3258,company_data!$A$2:$H$2051,8,FALSE)</f>
        <v>https://www.encodegroup.com/</v>
      </c>
      <c r="C3258" s="157" t="s">
        <v>21646</v>
      </c>
      <c r="D3258" s="158" t="s">
        <v>18</v>
      </c>
      <c r="E3258" s="157"/>
      <c r="F3258" s="101"/>
      <c r="G3258" s="159"/>
      <c r="H3258" s="161" t="s">
        <v>21647</v>
      </c>
      <c r="I3258" s="161"/>
    </row>
    <row r="3259" ht="15.0" customHeight="1">
      <c r="A3259" s="101" t="s">
        <v>5774</v>
      </c>
      <c r="B3259" s="96" t="str">
        <f>VLOOKUP(A3259,company_data!$A$2:$H$2051,8,FALSE)</f>
        <v>https://www.encodegroup.com/</v>
      </c>
      <c r="C3259" s="157" t="s">
        <v>21648</v>
      </c>
      <c r="D3259" s="158" t="s">
        <v>44</v>
      </c>
      <c r="E3259" s="157"/>
      <c r="F3259" s="101"/>
      <c r="G3259" s="159"/>
      <c r="H3259" s="161" t="s">
        <v>21649</v>
      </c>
      <c r="I3259" s="161"/>
    </row>
    <row r="3260" ht="15.0" customHeight="1">
      <c r="A3260" s="101" t="s">
        <v>5793</v>
      </c>
      <c r="B3260" s="96" t="str">
        <f>VLOOKUP(A3260,company_data!$A$2:$H$2051,8,FALSE)</f>
        <v>https://keyavidata.com/</v>
      </c>
      <c r="C3260" s="158" t="s">
        <v>21650</v>
      </c>
      <c r="D3260" s="158" t="s">
        <v>12</v>
      </c>
      <c r="E3260" s="158" t="s">
        <v>13</v>
      </c>
      <c r="F3260" s="101"/>
      <c r="G3260" s="159"/>
      <c r="H3260" s="161"/>
      <c r="I3260" s="161"/>
    </row>
    <row r="3261" ht="15.0" customHeight="1">
      <c r="A3261" s="101" t="s">
        <v>5815</v>
      </c>
      <c r="B3261" s="96" t="str">
        <f>VLOOKUP(A3261,company_data!$A$2:$H$2051,8,FALSE)</f>
        <v>https://www.endace.com/</v>
      </c>
      <c r="C3261" s="158" t="s">
        <v>21651</v>
      </c>
      <c r="D3261" s="158" t="s">
        <v>21</v>
      </c>
      <c r="E3261" s="158" t="s">
        <v>21652</v>
      </c>
      <c r="F3261" s="101"/>
      <c r="G3261" s="159"/>
      <c r="H3261" s="161" t="s">
        <v>21653</v>
      </c>
      <c r="I3261" s="161"/>
    </row>
    <row r="3262" ht="15.0" customHeight="1">
      <c r="A3262" s="101" t="s">
        <v>5815</v>
      </c>
      <c r="B3262" s="96" t="str">
        <f>VLOOKUP(A3262,company_data!$A$2:$H$2051,8,FALSE)</f>
        <v>https://www.endace.com/</v>
      </c>
      <c r="C3262" s="158" t="s">
        <v>21654</v>
      </c>
      <c r="D3262" s="158" t="s">
        <v>21</v>
      </c>
      <c r="E3262" s="158" t="s">
        <v>21652</v>
      </c>
      <c r="F3262" s="101"/>
      <c r="G3262" s="159"/>
      <c r="H3262" s="161"/>
      <c r="I3262" s="161"/>
    </row>
    <row r="3263" ht="15.0" customHeight="1">
      <c r="A3263" s="101" t="s">
        <v>5815</v>
      </c>
      <c r="B3263" s="96" t="str">
        <f>VLOOKUP(A3263,company_data!$A$2:$H$2051,8,FALSE)</f>
        <v>https://www.endace.com/</v>
      </c>
      <c r="C3263" s="158" t="s">
        <v>21655</v>
      </c>
      <c r="D3263" s="158" t="s">
        <v>21</v>
      </c>
      <c r="E3263" s="158" t="s">
        <v>21652</v>
      </c>
      <c r="F3263" s="101"/>
      <c r="G3263" s="159"/>
      <c r="H3263" s="161"/>
      <c r="I3263" s="161"/>
    </row>
    <row r="3264" ht="15.0" customHeight="1">
      <c r="A3264" s="101" t="s">
        <v>5815</v>
      </c>
      <c r="B3264" s="96" t="str">
        <f>VLOOKUP(A3264,company_data!$A$2:$H$2051,8,FALSE)</f>
        <v>https://www.endace.com/</v>
      </c>
      <c r="C3264" s="158" t="s">
        <v>21656</v>
      </c>
      <c r="D3264" s="158" t="s">
        <v>21</v>
      </c>
      <c r="E3264" s="158" t="s">
        <v>21652</v>
      </c>
      <c r="F3264" s="101"/>
      <c r="G3264" s="159"/>
      <c r="H3264" s="161"/>
      <c r="I3264" s="161"/>
    </row>
    <row r="3265" ht="15.0" customHeight="1">
      <c r="A3265" s="101" t="s">
        <v>5815</v>
      </c>
      <c r="B3265" s="96" t="str">
        <f>VLOOKUP(A3265,company_data!$A$2:$H$2051,8,FALSE)</f>
        <v>https://www.endace.com/</v>
      </c>
      <c r="C3265" s="158" t="s">
        <v>21657</v>
      </c>
      <c r="D3265" s="158" t="s">
        <v>21</v>
      </c>
      <c r="E3265" s="158" t="s">
        <v>21652</v>
      </c>
      <c r="F3265" s="101"/>
      <c r="G3265" s="159"/>
      <c r="H3265" s="161"/>
      <c r="I3265" s="161"/>
    </row>
    <row r="3266" ht="15.0" customHeight="1">
      <c r="A3266" s="101" t="s">
        <v>5815</v>
      </c>
      <c r="B3266" s="96" t="str">
        <f>VLOOKUP(A3266,company_data!$A$2:$H$2051,8,FALSE)</f>
        <v>https://www.endace.com/</v>
      </c>
      <c r="C3266" s="158" t="s">
        <v>21658</v>
      </c>
      <c r="D3266" s="158" t="s">
        <v>21</v>
      </c>
      <c r="E3266" s="158" t="s">
        <v>21652</v>
      </c>
      <c r="F3266" s="101"/>
      <c r="G3266" s="159"/>
      <c r="H3266" s="161"/>
      <c r="I3266" s="161"/>
    </row>
    <row r="3267" ht="15.0" customHeight="1">
      <c r="A3267" s="101" t="s">
        <v>5815</v>
      </c>
      <c r="B3267" s="96" t="str">
        <f>VLOOKUP(A3267,company_data!$A$2:$H$2051,8,FALSE)</f>
        <v>https://www.endace.com/</v>
      </c>
      <c r="C3267" s="158" t="s">
        <v>21659</v>
      </c>
      <c r="D3267" s="158" t="s">
        <v>21</v>
      </c>
      <c r="E3267" s="158" t="s">
        <v>21652</v>
      </c>
      <c r="F3267" s="101"/>
      <c r="G3267" s="159"/>
      <c r="H3267" s="161"/>
      <c r="I3267" s="161"/>
    </row>
    <row r="3268" ht="15.0" customHeight="1">
      <c r="A3268" s="101" t="s">
        <v>5834</v>
      </c>
      <c r="B3268" s="96" t="str">
        <f>VLOOKUP(A3268,company_data!$A$2:$H$2051,8,FALSE)</f>
        <v>https://www.endian.com/</v>
      </c>
      <c r="C3268" s="158" t="s">
        <v>21660</v>
      </c>
      <c r="D3268" s="158" t="s">
        <v>26</v>
      </c>
      <c r="E3268" s="158" t="s">
        <v>6</v>
      </c>
      <c r="F3268" s="101"/>
      <c r="G3268" s="159"/>
      <c r="H3268" s="161"/>
      <c r="I3268" s="161"/>
    </row>
    <row r="3269" ht="15.0" customHeight="1">
      <c r="A3269" s="101" t="s">
        <v>5834</v>
      </c>
      <c r="B3269" s="96" t="str">
        <f>VLOOKUP(A3269,company_data!$A$2:$H$2051,8,FALSE)</f>
        <v>https://www.endian.com/</v>
      </c>
      <c r="C3269" s="158" t="s">
        <v>21661</v>
      </c>
      <c r="D3269" s="158" t="s">
        <v>26</v>
      </c>
      <c r="E3269" s="158" t="s">
        <v>6</v>
      </c>
      <c r="F3269" s="97" t="s">
        <v>15</v>
      </c>
      <c r="G3269" s="159"/>
      <c r="H3269" s="161"/>
      <c r="I3269" s="161"/>
    </row>
    <row r="3270" ht="15.0" customHeight="1">
      <c r="A3270" s="101" t="s">
        <v>5834</v>
      </c>
      <c r="B3270" s="96" t="str">
        <f>VLOOKUP(A3270,company_data!$A$2:$H$2051,8,FALSE)</f>
        <v>https://www.endian.com/</v>
      </c>
      <c r="C3270" s="158" t="s">
        <v>21662</v>
      </c>
      <c r="D3270" s="158" t="s">
        <v>23</v>
      </c>
      <c r="E3270" s="158" t="s">
        <v>21663</v>
      </c>
      <c r="F3270" s="97" t="s">
        <v>17804</v>
      </c>
      <c r="G3270" s="159"/>
      <c r="H3270" s="161" t="s">
        <v>21664</v>
      </c>
      <c r="I3270" s="161"/>
    </row>
    <row r="3271" ht="15.0" customHeight="1">
      <c r="A3271" s="101" t="s">
        <v>5834</v>
      </c>
      <c r="B3271" s="96" t="str">
        <f>VLOOKUP(A3271,company_data!$A$2:$H$2051,8,FALSE)</f>
        <v>https://www.endian.com/</v>
      </c>
      <c r="C3271" s="158" t="s">
        <v>21665</v>
      </c>
      <c r="D3271" s="158" t="s">
        <v>23</v>
      </c>
      <c r="E3271" s="158" t="s">
        <v>21663</v>
      </c>
      <c r="F3271" s="97" t="s">
        <v>17804</v>
      </c>
      <c r="G3271" s="159"/>
      <c r="H3271" s="161" t="s">
        <v>21666</v>
      </c>
      <c r="I3271" s="161"/>
    </row>
    <row r="3272" ht="15.0" customHeight="1">
      <c r="A3272" s="101" t="s">
        <v>5834</v>
      </c>
      <c r="B3272" s="96" t="str">
        <f>VLOOKUP(A3272,company_data!$A$2:$H$2051,8,FALSE)</f>
        <v>https://www.endian.com/</v>
      </c>
      <c r="C3272" s="158" t="s">
        <v>21667</v>
      </c>
      <c r="D3272" s="158" t="s">
        <v>23</v>
      </c>
      <c r="E3272" s="158" t="s">
        <v>21663</v>
      </c>
      <c r="F3272" s="97" t="s">
        <v>17804</v>
      </c>
      <c r="G3272" s="159"/>
      <c r="H3272" s="161" t="s">
        <v>21668</v>
      </c>
      <c r="I3272" s="161"/>
    </row>
    <row r="3273" ht="15.0" customHeight="1">
      <c r="A3273" s="101" t="s">
        <v>5834</v>
      </c>
      <c r="B3273" s="96" t="str">
        <f>VLOOKUP(A3273,company_data!$A$2:$H$2051,8,FALSE)</f>
        <v>https://www.endian.com/</v>
      </c>
      <c r="C3273" s="158" t="s">
        <v>21669</v>
      </c>
      <c r="D3273" s="158" t="s">
        <v>23</v>
      </c>
      <c r="E3273" s="157"/>
      <c r="F3273" s="101"/>
      <c r="G3273" s="159"/>
      <c r="H3273" s="161"/>
      <c r="I3273" s="161"/>
    </row>
    <row r="3274" ht="15.0" customHeight="1">
      <c r="A3274" s="101" t="s">
        <v>5834</v>
      </c>
      <c r="B3274" s="96" t="str">
        <f>VLOOKUP(A3274,company_data!$A$2:$H$2051,8,FALSE)</f>
        <v>https://www.endian.com/</v>
      </c>
      <c r="C3274" s="158" t="s">
        <v>21670</v>
      </c>
      <c r="D3274" s="158" t="s">
        <v>23</v>
      </c>
      <c r="E3274" s="157"/>
      <c r="F3274" s="101"/>
      <c r="G3274" s="159"/>
      <c r="H3274" s="161"/>
      <c r="I3274" s="161"/>
    </row>
    <row r="3275" ht="15.0" customHeight="1">
      <c r="A3275" s="101" t="s">
        <v>5834</v>
      </c>
      <c r="B3275" s="96" t="str">
        <f>VLOOKUP(A3275,company_data!$A$2:$H$2051,8,FALSE)</f>
        <v>https://www.endian.com/</v>
      </c>
      <c r="C3275" s="158" t="s">
        <v>21671</v>
      </c>
      <c r="D3275" s="158" t="s">
        <v>23</v>
      </c>
      <c r="E3275" s="157"/>
      <c r="F3275" s="101"/>
      <c r="G3275" s="159"/>
      <c r="H3275" s="161"/>
      <c r="I3275" s="161"/>
    </row>
    <row r="3276" ht="15.0" customHeight="1">
      <c r="A3276" s="101" t="s">
        <v>5834</v>
      </c>
      <c r="B3276" s="96" t="str">
        <f>VLOOKUP(A3276,company_data!$A$2:$H$2051,8,FALSE)</f>
        <v>https://www.endian.com/</v>
      </c>
      <c r="C3276" s="158" t="s">
        <v>21672</v>
      </c>
      <c r="D3276" s="158" t="s">
        <v>23</v>
      </c>
      <c r="E3276" s="157"/>
      <c r="F3276" s="101"/>
      <c r="G3276" s="159"/>
      <c r="H3276" s="161"/>
      <c r="I3276" s="161"/>
    </row>
    <row r="3277" ht="15.0" customHeight="1">
      <c r="A3277" s="101" t="s">
        <v>5834</v>
      </c>
      <c r="B3277" s="96" t="str">
        <f>VLOOKUP(A3277,company_data!$A$2:$H$2051,8,FALSE)</f>
        <v>https://www.endian.com/</v>
      </c>
      <c r="C3277" s="158" t="s">
        <v>21673</v>
      </c>
      <c r="D3277" s="158" t="s">
        <v>23</v>
      </c>
      <c r="E3277" s="157"/>
      <c r="F3277" s="101"/>
      <c r="G3277" s="159"/>
      <c r="H3277" s="161"/>
      <c r="I3277" s="161"/>
    </row>
    <row r="3278" ht="15.0" customHeight="1">
      <c r="A3278" s="101" t="s">
        <v>5834</v>
      </c>
      <c r="B3278" s="96" t="str">
        <f>VLOOKUP(A3278,company_data!$A$2:$H$2051,8,FALSE)</f>
        <v>https://www.endian.com/</v>
      </c>
      <c r="C3278" s="158" t="s">
        <v>21674</v>
      </c>
      <c r="D3278" s="158" t="s">
        <v>23</v>
      </c>
      <c r="E3278" s="157"/>
      <c r="F3278" s="101"/>
      <c r="G3278" s="159"/>
      <c r="H3278" s="161"/>
      <c r="I3278" s="161"/>
    </row>
    <row r="3279" ht="15.0" customHeight="1">
      <c r="A3279" s="101" t="s">
        <v>5834</v>
      </c>
      <c r="B3279" s="96" t="str">
        <f>VLOOKUP(A3279,company_data!$A$2:$H$2051,8,FALSE)</f>
        <v>https://www.endian.com/</v>
      </c>
      <c r="C3279" s="158" t="s">
        <v>21675</v>
      </c>
      <c r="D3279" s="158" t="s">
        <v>23</v>
      </c>
      <c r="E3279" s="157"/>
      <c r="F3279" s="101"/>
      <c r="G3279" s="159"/>
      <c r="H3279" s="161"/>
      <c r="I3279" s="161"/>
    </row>
    <row r="3280" ht="15.0" customHeight="1">
      <c r="A3280" s="101" t="s">
        <v>5834</v>
      </c>
      <c r="B3280" s="96" t="str">
        <f>VLOOKUP(A3280,company_data!$A$2:$H$2051,8,FALSE)</f>
        <v>https://www.endian.com/</v>
      </c>
      <c r="C3280" s="158" t="s">
        <v>21676</v>
      </c>
      <c r="D3280" s="158" t="s">
        <v>23</v>
      </c>
      <c r="E3280" s="157"/>
      <c r="F3280" s="101"/>
      <c r="G3280" s="159"/>
      <c r="H3280" s="161"/>
      <c r="I3280" s="161"/>
    </row>
    <row r="3281" ht="15.0" customHeight="1">
      <c r="A3281" s="101" t="s">
        <v>5834</v>
      </c>
      <c r="B3281" s="96" t="str">
        <f>VLOOKUP(A3281,company_data!$A$2:$H$2051,8,FALSE)</f>
        <v>https://www.endian.com/</v>
      </c>
      <c r="C3281" s="158" t="s">
        <v>21677</v>
      </c>
      <c r="D3281" s="158" t="s">
        <v>23</v>
      </c>
      <c r="E3281" s="157"/>
      <c r="F3281" s="101"/>
      <c r="G3281" s="159"/>
      <c r="H3281" s="161"/>
      <c r="I3281" s="161"/>
    </row>
    <row r="3282" ht="15.0" customHeight="1">
      <c r="A3282" s="101" t="s">
        <v>5834</v>
      </c>
      <c r="B3282" s="96" t="str">
        <f>VLOOKUP(A3282,company_data!$A$2:$H$2051,8,FALSE)</f>
        <v>https://www.endian.com/</v>
      </c>
      <c r="C3282" s="158" t="s">
        <v>21678</v>
      </c>
      <c r="D3282" s="158" t="s">
        <v>23</v>
      </c>
      <c r="E3282" s="157"/>
      <c r="F3282" s="101"/>
      <c r="G3282" s="159"/>
      <c r="H3282" s="161"/>
      <c r="I3282" s="161"/>
    </row>
    <row r="3283" ht="15.0" customHeight="1">
      <c r="A3283" s="101" t="s">
        <v>5834</v>
      </c>
      <c r="B3283" s="96" t="str">
        <f>VLOOKUP(A3283,company_data!$A$2:$H$2051,8,FALSE)</f>
        <v>https://www.endian.com/</v>
      </c>
      <c r="C3283" s="158" t="s">
        <v>21679</v>
      </c>
      <c r="D3283" s="158" t="s">
        <v>23</v>
      </c>
      <c r="E3283" s="157"/>
      <c r="F3283" s="101"/>
      <c r="G3283" s="159"/>
      <c r="H3283" s="161"/>
      <c r="I3283" s="161"/>
    </row>
    <row r="3284" ht="15.0" customHeight="1">
      <c r="A3284" s="101" t="s">
        <v>5834</v>
      </c>
      <c r="B3284" s="96" t="str">
        <f>VLOOKUP(A3284,company_data!$A$2:$H$2051,8,FALSE)</f>
        <v>https://www.endian.com/</v>
      </c>
      <c r="C3284" s="158" t="s">
        <v>21680</v>
      </c>
      <c r="D3284" s="158" t="s">
        <v>10</v>
      </c>
      <c r="E3284" s="157"/>
      <c r="F3284" s="101"/>
      <c r="G3284" s="159"/>
      <c r="H3284" s="161"/>
      <c r="I3284" s="161"/>
    </row>
    <row r="3285" ht="15.0" customHeight="1">
      <c r="A3285" s="101" t="s">
        <v>5834</v>
      </c>
      <c r="B3285" s="96" t="str">
        <f>VLOOKUP(A3285,company_data!$A$2:$H$2051,8,FALSE)</f>
        <v>https://www.endian.com/</v>
      </c>
      <c r="C3285" s="158" t="s">
        <v>21681</v>
      </c>
      <c r="D3285" s="158" t="s">
        <v>10</v>
      </c>
      <c r="E3285" s="157"/>
      <c r="F3285" s="101"/>
      <c r="G3285" s="159"/>
      <c r="H3285" s="161"/>
      <c r="I3285" s="161"/>
    </row>
    <row r="3286" ht="15.0" customHeight="1">
      <c r="A3286" s="101" t="s">
        <v>5834</v>
      </c>
      <c r="B3286" s="96" t="str">
        <f>VLOOKUP(A3286,company_data!$A$2:$H$2051,8,FALSE)</f>
        <v>https://www.endian.com/</v>
      </c>
      <c r="C3286" s="158" t="s">
        <v>21682</v>
      </c>
      <c r="D3286" s="158" t="s">
        <v>43</v>
      </c>
      <c r="E3286" s="157"/>
      <c r="F3286" s="101"/>
      <c r="G3286" s="170"/>
      <c r="H3286" s="161"/>
      <c r="I3286" s="161"/>
    </row>
    <row r="3287" ht="15.0" customHeight="1">
      <c r="A3287" s="101" t="s">
        <v>5834</v>
      </c>
      <c r="B3287" s="96" t="str">
        <f>VLOOKUP(A3287,company_data!$A$2:$H$2051,8,FALSE)</f>
        <v>https://www.endian.com/</v>
      </c>
      <c r="C3287" s="158" t="s">
        <v>21683</v>
      </c>
      <c r="D3287" s="158" t="s">
        <v>43</v>
      </c>
      <c r="E3287" s="157"/>
      <c r="F3287" s="101"/>
      <c r="G3287" s="170"/>
      <c r="H3287" s="161"/>
      <c r="I3287" s="161"/>
    </row>
    <row r="3288" ht="15.0" customHeight="1">
      <c r="A3288" s="101" t="s">
        <v>5834</v>
      </c>
      <c r="B3288" s="96" t="str">
        <f>VLOOKUP(A3288,company_data!$A$2:$H$2051,8,FALSE)</f>
        <v>https://www.endian.com/</v>
      </c>
      <c r="C3288" s="158" t="s">
        <v>21684</v>
      </c>
      <c r="D3288" s="158" t="s">
        <v>43</v>
      </c>
      <c r="E3288" s="157"/>
      <c r="F3288" s="101"/>
      <c r="G3288" s="170"/>
      <c r="H3288" s="161"/>
      <c r="I3288" s="161"/>
    </row>
    <row r="3289" ht="15.0" customHeight="1">
      <c r="A3289" s="101" t="s">
        <v>5834</v>
      </c>
      <c r="B3289" s="96" t="str">
        <f>VLOOKUP(A3289,company_data!$A$2:$H$2051,8,FALSE)</f>
        <v>https://www.endian.com/</v>
      </c>
      <c r="C3289" s="158" t="s">
        <v>21685</v>
      </c>
      <c r="D3289" s="158" t="s">
        <v>43</v>
      </c>
      <c r="E3289" s="157"/>
      <c r="F3289" s="101"/>
      <c r="G3289" s="170"/>
      <c r="H3289" s="161"/>
      <c r="I3289" s="161"/>
    </row>
    <row r="3290" ht="15.0" customHeight="1">
      <c r="A3290" s="101" t="s">
        <v>5524</v>
      </c>
      <c r="B3290" s="96" t="str">
        <f>VLOOKUP(A3290,company_data!$A$2:$H$2051,8,FALSE)</f>
        <v>https://www.enea.com/</v>
      </c>
      <c r="C3290" s="158" t="s">
        <v>21686</v>
      </c>
      <c r="D3290" s="158" t="s">
        <v>21</v>
      </c>
      <c r="E3290" s="158" t="s">
        <v>18196</v>
      </c>
      <c r="F3290" s="158" t="s">
        <v>16871</v>
      </c>
      <c r="G3290" s="170"/>
      <c r="H3290" s="161" t="s">
        <v>21687</v>
      </c>
      <c r="I3290" s="161"/>
    </row>
    <row r="3291" ht="15.0" customHeight="1">
      <c r="A3291" s="101" t="s">
        <v>5524</v>
      </c>
      <c r="B3291" s="96" t="str">
        <f>VLOOKUP(A3291,company_data!$A$2:$H$2051,8,FALSE)</f>
        <v>https://www.enea.com/</v>
      </c>
      <c r="C3291" s="158" t="s">
        <v>21688</v>
      </c>
      <c r="D3291" s="158" t="s">
        <v>5</v>
      </c>
      <c r="E3291" s="158" t="s">
        <v>11</v>
      </c>
      <c r="F3291" s="101"/>
      <c r="G3291" s="159"/>
      <c r="H3291" s="161"/>
      <c r="I3291" s="161"/>
    </row>
    <row r="3292" ht="15.0" customHeight="1">
      <c r="A3292" s="101" t="s">
        <v>5524</v>
      </c>
      <c r="B3292" s="96" t="str">
        <f>VLOOKUP(A3292,company_data!$A$2:$H$2051,8,FALSE)</f>
        <v>https://www.enea.com/</v>
      </c>
      <c r="C3292" s="158" t="s">
        <v>21689</v>
      </c>
      <c r="D3292" s="158" t="s">
        <v>10</v>
      </c>
      <c r="E3292" s="158" t="s">
        <v>21690</v>
      </c>
      <c r="F3292" s="101"/>
      <c r="G3292" s="170"/>
      <c r="H3292" s="161"/>
      <c r="I3292" s="161"/>
    </row>
    <row r="3293" ht="15.0" customHeight="1">
      <c r="A3293" s="101" t="s">
        <v>5524</v>
      </c>
      <c r="B3293" s="96" t="str">
        <f>VLOOKUP(A3293,company_data!$A$2:$H$2051,8,FALSE)</f>
        <v>https://www.enea.com/</v>
      </c>
      <c r="C3293" s="158" t="s">
        <v>21691</v>
      </c>
      <c r="D3293" s="158" t="s">
        <v>5</v>
      </c>
      <c r="E3293" s="157"/>
      <c r="F3293" s="101"/>
      <c r="G3293" s="159"/>
      <c r="H3293" s="161"/>
      <c r="I3293" s="161"/>
    </row>
    <row r="3294" ht="15.0" customHeight="1">
      <c r="A3294" s="101" t="s">
        <v>5524</v>
      </c>
      <c r="B3294" s="96" t="str">
        <f>VLOOKUP(A3294,company_data!$A$2:$H$2051,8,FALSE)</f>
        <v>https://www.enea.com/</v>
      </c>
      <c r="C3294" s="158" t="s">
        <v>21692</v>
      </c>
      <c r="D3294" s="158" t="s">
        <v>5</v>
      </c>
      <c r="E3294" s="157"/>
      <c r="F3294" s="101"/>
      <c r="G3294" s="159"/>
      <c r="H3294" s="161"/>
      <c r="I3294" s="161"/>
    </row>
    <row r="3295" ht="15.0" customHeight="1">
      <c r="A3295" s="101" t="s">
        <v>5524</v>
      </c>
      <c r="B3295" s="96" t="str">
        <f>VLOOKUP(A3295,company_data!$A$2:$H$2051,8,FALSE)</f>
        <v>https://www.enea.com/</v>
      </c>
      <c r="C3295" s="158" t="s">
        <v>21693</v>
      </c>
      <c r="D3295" s="158" t="s">
        <v>5</v>
      </c>
      <c r="E3295" s="157"/>
      <c r="F3295" s="101"/>
      <c r="G3295" s="159"/>
      <c r="H3295" s="161"/>
      <c r="I3295" s="161"/>
    </row>
    <row r="3296" ht="15.0" customHeight="1">
      <c r="A3296" s="101" t="s">
        <v>5854</v>
      </c>
      <c r="B3296" s="96" t="str">
        <f>VLOOKUP(A3296,company_data!$A$2:$H$2051,8,FALSE)</f>
        <v>https://www.enet1group.com/</v>
      </c>
      <c r="C3296" s="158" t="s">
        <v>21694</v>
      </c>
      <c r="D3296" s="158" t="s">
        <v>5</v>
      </c>
      <c r="E3296" s="158" t="s">
        <v>14</v>
      </c>
      <c r="F3296" s="101"/>
      <c r="G3296" s="159"/>
      <c r="H3296" s="161"/>
      <c r="I3296" s="161"/>
    </row>
    <row r="3297" ht="15.0" customHeight="1">
      <c r="A3297" s="101" t="s">
        <v>5854</v>
      </c>
      <c r="B3297" s="96" t="str">
        <f>VLOOKUP(A3297,company_data!$A$2:$H$2051,8,FALSE)</f>
        <v>https://www.enet1group.com/</v>
      </c>
      <c r="C3297" s="158" t="s">
        <v>21695</v>
      </c>
      <c r="D3297" s="158" t="s">
        <v>5</v>
      </c>
      <c r="E3297" s="158" t="s">
        <v>14</v>
      </c>
      <c r="F3297" s="101"/>
      <c r="G3297" s="159"/>
      <c r="H3297" s="161"/>
      <c r="I3297" s="161"/>
    </row>
    <row r="3298" ht="15.0" customHeight="1">
      <c r="A3298" s="101" t="s">
        <v>5854</v>
      </c>
      <c r="B3298" s="96" t="str">
        <f>VLOOKUP(A3298,company_data!$A$2:$H$2051,8,FALSE)</f>
        <v>https://www.enet1group.com/</v>
      </c>
      <c r="C3298" s="158" t="s">
        <v>21696</v>
      </c>
      <c r="D3298" s="158" t="s">
        <v>5</v>
      </c>
      <c r="E3298" s="158" t="s">
        <v>14</v>
      </c>
      <c r="F3298" s="101"/>
      <c r="G3298" s="159"/>
      <c r="H3298" s="161"/>
      <c r="I3298" s="161"/>
    </row>
    <row r="3299" ht="15.0" customHeight="1">
      <c r="A3299" s="101" t="s">
        <v>5854</v>
      </c>
      <c r="B3299" s="96" t="str">
        <f>VLOOKUP(A3299,company_data!$A$2:$H$2051,8,FALSE)</f>
        <v>https://www.enet1group.com/</v>
      </c>
      <c r="C3299" s="158" t="s">
        <v>21697</v>
      </c>
      <c r="D3299" s="158" t="s">
        <v>5</v>
      </c>
      <c r="E3299" s="158" t="s">
        <v>14</v>
      </c>
      <c r="F3299" s="101"/>
      <c r="G3299" s="159"/>
      <c r="H3299" s="161"/>
      <c r="I3299" s="161"/>
    </row>
    <row r="3300" ht="15.0" customHeight="1">
      <c r="A3300" s="101" t="s">
        <v>5854</v>
      </c>
      <c r="B3300" s="96" t="str">
        <f>VLOOKUP(A3300,company_data!$A$2:$H$2051,8,FALSE)</f>
        <v>https://www.enet1group.com/</v>
      </c>
      <c r="C3300" s="158" t="s">
        <v>21698</v>
      </c>
      <c r="D3300" s="158" t="s">
        <v>5</v>
      </c>
      <c r="E3300" s="158" t="s">
        <v>14</v>
      </c>
      <c r="F3300" s="101"/>
      <c r="G3300" s="159"/>
      <c r="H3300" s="161"/>
      <c r="I3300" s="161"/>
    </row>
    <row r="3301" ht="15.0" customHeight="1">
      <c r="A3301" s="101" t="s">
        <v>5854</v>
      </c>
      <c r="B3301" s="96" t="str">
        <f>VLOOKUP(A3301,company_data!$A$2:$H$2051,8,FALSE)</f>
        <v>https://www.enet1group.com/</v>
      </c>
      <c r="C3301" s="158" t="s">
        <v>21699</v>
      </c>
      <c r="D3301" s="158" t="s">
        <v>5</v>
      </c>
      <c r="E3301" s="158" t="s">
        <v>21700</v>
      </c>
      <c r="F3301" s="101"/>
      <c r="G3301" s="159"/>
      <c r="H3301" s="161"/>
      <c r="I3301" s="161"/>
    </row>
    <row r="3302" ht="15.0" customHeight="1">
      <c r="A3302" s="101" t="s">
        <v>5854</v>
      </c>
      <c r="B3302" s="96" t="str">
        <f>VLOOKUP(A3302,company_data!$A$2:$H$2051,8,FALSE)</f>
        <v>https://www.enet1group.com/</v>
      </c>
      <c r="C3302" s="158" t="s">
        <v>16</v>
      </c>
      <c r="D3302" s="158" t="s">
        <v>5</v>
      </c>
      <c r="E3302" s="158" t="s">
        <v>16</v>
      </c>
      <c r="F3302" s="101"/>
      <c r="G3302" s="159"/>
      <c r="H3302" s="161"/>
      <c r="I3302" s="161"/>
    </row>
    <row r="3303" ht="15.0" customHeight="1">
      <c r="A3303" s="101" t="s">
        <v>5854</v>
      </c>
      <c r="B3303" s="96" t="str">
        <f>VLOOKUP(A3303,company_data!$A$2:$H$2051,8,FALSE)</f>
        <v>https://www.enet1group.com/</v>
      </c>
      <c r="C3303" s="158" t="s">
        <v>19218</v>
      </c>
      <c r="D3303" s="158" t="s">
        <v>5</v>
      </c>
      <c r="E3303" s="158" t="s">
        <v>19218</v>
      </c>
      <c r="F3303" s="101"/>
      <c r="G3303" s="159"/>
      <c r="H3303" s="161" t="s">
        <v>21701</v>
      </c>
      <c r="I3303" s="161"/>
    </row>
    <row r="3304" ht="15.0" customHeight="1">
      <c r="A3304" s="101" t="s">
        <v>5854</v>
      </c>
      <c r="B3304" s="96" t="str">
        <f>VLOOKUP(A3304,company_data!$A$2:$H$2051,8,FALSE)</f>
        <v>https://www.enet1group.com/</v>
      </c>
      <c r="C3304" s="158" t="s">
        <v>21702</v>
      </c>
      <c r="D3304" s="158" t="s">
        <v>5</v>
      </c>
      <c r="E3304" s="158" t="s">
        <v>15917</v>
      </c>
      <c r="F3304" s="101"/>
      <c r="G3304" s="159"/>
      <c r="H3304" s="161"/>
      <c r="I3304" s="161"/>
    </row>
    <row r="3305" ht="15.0" customHeight="1">
      <c r="A3305" s="101" t="s">
        <v>5854</v>
      </c>
      <c r="B3305" s="96" t="str">
        <f>VLOOKUP(A3305,company_data!$A$2:$H$2051,8,FALSE)</f>
        <v>https://www.enet1group.com/</v>
      </c>
      <c r="C3305" s="158" t="s">
        <v>21703</v>
      </c>
      <c r="D3305" s="158" t="s">
        <v>5</v>
      </c>
      <c r="E3305" s="158" t="s">
        <v>20</v>
      </c>
      <c r="F3305" s="101"/>
      <c r="G3305" s="159"/>
      <c r="H3305" s="161"/>
      <c r="I3305" s="161"/>
    </row>
    <row r="3306" ht="15.0" customHeight="1">
      <c r="A3306" s="101" t="s">
        <v>5854</v>
      </c>
      <c r="B3306" s="96" t="str">
        <f>VLOOKUP(A3306,company_data!$A$2:$H$2051,8,FALSE)</f>
        <v>https://www.enet1group.com/</v>
      </c>
      <c r="C3306" s="158" t="s">
        <v>21704</v>
      </c>
      <c r="D3306" s="158" t="s">
        <v>5</v>
      </c>
      <c r="E3306" s="158" t="s">
        <v>20</v>
      </c>
      <c r="F3306" s="101"/>
      <c r="G3306" s="159"/>
      <c r="H3306" s="161"/>
      <c r="I3306" s="161"/>
    </row>
    <row r="3307" ht="15.0" customHeight="1">
      <c r="A3307" s="101" t="s">
        <v>5854</v>
      </c>
      <c r="B3307" s="96" t="str">
        <f>VLOOKUP(A3307,company_data!$A$2:$H$2051,8,FALSE)</f>
        <v>https://www.enet1group.com/</v>
      </c>
      <c r="C3307" s="158" t="s">
        <v>21705</v>
      </c>
      <c r="D3307" s="158" t="s">
        <v>5</v>
      </c>
      <c r="E3307" s="158" t="s">
        <v>20</v>
      </c>
      <c r="F3307" s="101"/>
      <c r="G3307" s="159"/>
      <c r="H3307" s="161"/>
      <c r="I3307" s="161"/>
    </row>
    <row r="3308" ht="15.0" customHeight="1">
      <c r="A3308" s="101" t="s">
        <v>5854</v>
      </c>
      <c r="B3308" s="96" t="str">
        <f>VLOOKUP(A3308,company_data!$A$2:$H$2051,8,FALSE)</f>
        <v>https://www.enet1group.com/</v>
      </c>
      <c r="C3308" s="158" t="s">
        <v>21706</v>
      </c>
      <c r="D3308" s="158" t="s">
        <v>5</v>
      </c>
      <c r="E3308" s="158" t="s">
        <v>20</v>
      </c>
      <c r="F3308" s="101"/>
      <c r="G3308" s="159"/>
      <c r="H3308" s="161"/>
      <c r="I3308" s="161"/>
    </row>
    <row r="3309" ht="15.0" customHeight="1">
      <c r="A3309" s="101" t="s">
        <v>5854</v>
      </c>
      <c r="B3309" s="96" t="str">
        <f>VLOOKUP(A3309,company_data!$A$2:$H$2051,8,FALSE)</f>
        <v>https://www.enet1group.com/</v>
      </c>
      <c r="C3309" s="158" t="s">
        <v>21707</v>
      </c>
      <c r="D3309" s="158" t="s">
        <v>5</v>
      </c>
      <c r="E3309" s="158" t="s">
        <v>15850</v>
      </c>
      <c r="F3309" s="97" t="s">
        <v>16843</v>
      </c>
      <c r="G3309" s="159"/>
      <c r="H3309" s="161" t="s">
        <v>21708</v>
      </c>
      <c r="I3309" s="161"/>
    </row>
    <row r="3310" ht="15.0" customHeight="1">
      <c r="A3310" s="101" t="s">
        <v>5854</v>
      </c>
      <c r="B3310" s="96" t="str">
        <f>VLOOKUP(A3310,company_data!$A$2:$H$2051,8,FALSE)</f>
        <v>https://www.enet1group.com/</v>
      </c>
      <c r="C3310" s="158" t="s">
        <v>21709</v>
      </c>
      <c r="D3310" s="158" t="s">
        <v>5</v>
      </c>
      <c r="E3310" s="158" t="s">
        <v>15850</v>
      </c>
      <c r="F3310" s="97" t="s">
        <v>16843</v>
      </c>
      <c r="G3310" s="159"/>
      <c r="H3310" s="161"/>
      <c r="I3310" s="161"/>
    </row>
    <row r="3311" ht="15.0" customHeight="1">
      <c r="A3311" s="101" t="s">
        <v>5854</v>
      </c>
      <c r="B3311" s="96" t="str">
        <f>VLOOKUP(A3311,company_data!$A$2:$H$2051,8,FALSE)</f>
        <v>https://www.enet1group.com/</v>
      </c>
      <c r="C3311" s="158" t="s">
        <v>21710</v>
      </c>
      <c r="D3311" s="158" t="s">
        <v>5</v>
      </c>
      <c r="E3311" s="158" t="s">
        <v>15850</v>
      </c>
      <c r="F3311" s="101"/>
      <c r="G3311" s="159"/>
      <c r="H3311" s="161"/>
      <c r="I3311" s="161"/>
    </row>
    <row r="3312" ht="15.0" customHeight="1">
      <c r="A3312" s="101" t="s">
        <v>5854</v>
      </c>
      <c r="B3312" s="96" t="str">
        <f>VLOOKUP(A3312,company_data!$A$2:$H$2051,8,FALSE)</f>
        <v>https://www.enet1group.com/</v>
      </c>
      <c r="C3312" s="158" t="s">
        <v>16273</v>
      </c>
      <c r="D3312" s="158" t="s">
        <v>5</v>
      </c>
      <c r="E3312" s="158" t="s">
        <v>16273</v>
      </c>
      <c r="F3312" s="101"/>
      <c r="G3312" s="159"/>
      <c r="H3312" s="161"/>
      <c r="I3312" s="161"/>
    </row>
    <row r="3313" ht="15.0" customHeight="1">
      <c r="A3313" s="101" t="s">
        <v>5854</v>
      </c>
      <c r="B3313" s="96" t="str">
        <f>VLOOKUP(A3313,company_data!$A$2:$H$2051,8,FALSE)</f>
        <v>https://www.enet1group.com/</v>
      </c>
      <c r="C3313" s="158" t="s">
        <v>21711</v>
      </c>
      <c r="D3313" s="158" t="s">
        <v>5</v>
      </c>
      <c r="E3313" s="158" t="s">
        <v>15897</v>
      </c>
      <c r="F3313" s="101"/>
      <c r="G3313" s="159"/>
      <c r="H3313" s="161" t="s">
        <v>21712</v>
      </c>
      <c r="I3313" s="161"/>
    </row>
    <row r="3314" ht="15.0" customHeight="1">
      <c r="A3314" s="101" t="s">
        <v>5854</v>
      </c>
      <c r="B3314" s="96" t="str">
        <f>VLOOKUP(A3314,company_data!$A$2:$H$2051,8,FALSE)</f>
        <v>https://www.enet1group.com/</v>
      </c>
      <c r="C3314" s="158" t="s">
        <v>15853</v>
      </c>
      <c r="D3314" s="158" t="s">
        <v>5</v>
      </c>
      <c r="E3314" s="158" t="s">
        <v>15853</v>
      </c>
      <c r="F3314" s="101"/>
      <c r="G3314" s="159"/>
      <c r="H3314" s="161"/>
      <c r="I3314" s="161"/>
    </row>
    <row r="3315" ht="15.0" customHeight="1">
      <c r="A3315" s="101" t="s">
        <v>5854</v>
      </c>
      <c r="B3315" s="96" t="str">
        <f>VLOOKUP(A3315,company_data!$A$2:$H$2051,8,FALSE)</f>
        <v>https://www.enet1group.com/</v>
      </c>
      <c r="C3315" s="158" t="s">
        <v>21713</v>
      </c>
      <c r="D3315" s="158" t="s">
        <v>5</v>
      </c>
      <c r="E3315" s="158" t="s">
        <v>16102</v>
      </c>
      <c r="F3315" s="97" t="s">
        <v>15</v>
      </c>
      <c r="G3315" s="159"/>
      <c r="H3315" s="161"/>
      <c r="I3315" s="161"/>
    </row>
    <row r="3316" ht="15.0" customHeight="1">
      <c r="A3316" s="101" t="s">
        <v>5854</v>
      </c>
      <c r="B3316" s="96" t="str">
        <f>VLOOKUP(A3316,company_data!$A$2:$H$2051,8,FALSE)</f>
        <v>https://www.enet1group.com/</v>
      </c>
      <c r="C3316" s="158" t="s">
        <v>17708</v>
      </c>
      <c r="D3316" s="158" t="s">
        <v>5</v>
      </c>
      <c r="E3316" s="158" t="s">
        <v>11</v>
      </c>
      <c r="F3316" s="101"/>
      <c r="G3316" s="159"/>
      <c r="H3316" s="161"/>
      <c r="I3316" s="161"/>
    </row>
    <row r="3317" ht="15.0" customHeight="1">
      <c r="A3317" s="101" t="s">
        <v>5854</v>
      </c>
      <c r="B3317" s="96" t="str">
        <f>VLOOKUP(A3317,company_data!$A$2:$H$2051,8,FALSE)</f>
        <v>https://www.enet1group.com/</v>
      </c>
      <c r="C3317" s="158" t="s">
        <v>21714</v>
      </c>
      <c r="D3317" s="158" t="s">
        <v>5</v>
      </c>
      <c r="E3317" s="158" t="s">
        <v>11</v>
      </c>
      <c r="F3317" s="101"/>
      <c r="G3317" s="159"/>
      <c r="H3317" s="161"/>
      <c r="I3317" s="161"/>
    </row>
    <row r="3318" ht="15.0" customHeight="1">
      <c r="A3318" s="101" t="s">
        <v>5854</v>
      </c>
      <c r="B3318" s="96" t="str">
        <f>VLOOKUP(A3318,company_data!$A$2:$H$2051,8,FALSE)</f>
        <v>https://www.enet1group.com/</v>
      </c>
      <c r="C3318" s="158" t="s">
        <v>21715</v>
      </c>
      <c r="D3318" s="158" t="s">
        <v>5</v>
      </c>
      <c r="E3318" s="158" t="s">
        <v>17180</v>
      </c>
      <c r="F3318" s="101"/>
      <c r="G3318" s="159"/>
      <c r="H3318" s="161"/>
      <c r="I3318" s="161"/>
    </row>
    <row r="3319" ht="15.0" customHeight="1">
      <c r="A3319" s="101" t="s">
        <v>5854</v>
      </c>
      <c r="B3319" s="96" t="str">
        <f>VLOOKUP(A3319,company_data!$A$2:$H$2051,8,FALSE)</f>
        <v>https://www.enet1group.com/</v>
      </c>
      <c r="C3319" s="158" t="s">
        <v>21716</v>
      </c>
      <c r="D3319" s="158" t="s">
        <v>5</v>
      </c>
      <c r="E3319" s="157"/>
      <c r="F3319" s="101"/>
      <c r="G3319" s="159"/>
      <c r="H3319" s="161" t="s">
        <v>21717</v>
      </c>
      <c r="I3319" s="161"/>
    </row>
    <row r="3320" ht="15.0" customHeight="1">
      <c r="A3320" s="101" t="s">
        <v>5854</v>
      </c>
      <c r="B3320" s="96" t="str">
        <f>VLOOKUP(A3320,company_data!$A$2:$H$2051,8,FALSE)</f>
        <v>https://www.enet1group.com/</v>
      </c>
      <c r="C3320" s="158" t="s">
        <v>21718</v>
      </c>
      <c r="D3320" s="158" t="s">
        <v>5</v>
      </c>
      <c r="E3320" s="157"/>
      <c r="F3320" s="101"/>
      <c r="G3320" s="159"/>
      <c r="H3320" s="161"/>
      <c r="I3320" s="161"/>
    </row>
    <row r="3321" ht="15.0" customHeight="1">
      <c r="A3321" s="101" t="s">
        <v>5854</v>
      </c>
      <c r="B3321" s="96" t="str">
        <f>VLOOKUP(A3321,company_data!$A$2:$H$2051,8,FALSE)</f>
        <v>https://www.enet1group.com/</v>
      </c>
      <c r="C3321" s="158" t="s">
        <v>21558</v>
      </c>
      <c r="D3321" s="158" t="s">
        <v>5</v>
      </c>
      <c r="E3321" s="157"/>
      <c r="F3321" s="101"/>
      <c r="G3321" s="159"/>
      <c r="H3321" s="161"/>
      <c r="I3321" s="161"/>
    </row>
    <row r="3322" ht="15.0" customHeight="1">
      <c r="A3322" s="101" t="s">
        <v>5854</v>
      </c>
      <c r="B3322" s="96" t="str">
        <f>VLOOKUP(A3322,company_data!$A$2:$H$2051,8,FALSE)</f>
        <v>https://www.enet1group.com/</v>
      </c>
      <c r="C3322" s="158" t="s">
        <v>21044</v>
      </c>
      <c r="D3322" s="158" t="s">
        <v>5</v>
      </c>
      <c r="E3322" s="157"/>
      <c r="F3322" s="101"/>
      <c r="G3322" s="159"/>
      <c r="H3322" s="161"/>
      <c r="I3322" s="161"/>
    </row>
    <row r="3323" ht="15.0" customHeight="1">
      <c r="A3323" s="101" t="s">
        <v>5854</v>
      </c>
      <c r="B3323" s="96" t="str">
        <f>VLOOKUP(A3323,company_data!$A$2:$H$2051,8,FALSE)</f>
        <v>https://www.enet1group.com/</v>
      </c>
      <c r="C3323" s="158" t="s">
        <v>21719</v>
      </c>
      <c r="D3323" s="158" t="s">
        <v>5</v>
      </c>
      <c r="E3323" s="157"/>
      <c r="F3323" s="101"/>
      <c r="G3323" s="159"/>
      <c r="H3323" s="161"/>
      <c r="I3323" s="161"/>
    </row>
    <row r="3324" ht="15.0" customHeight="1">
      <c r="A3324" s="101" t="s">
        <v>5854</v>
      </c>
      <c r="B3324" s="96" t="str">
        <f>VLOOKUP(A3324,company_data!$A$2:$H$2051,8,FALSE)</f>
        <v>https://www.enet1group.com/</v>
      </c>
      <c r="C3324" s="158" t="s">
        <v>21720</v>
      </c>
      <c r="D3324" s="158" t="s">
        <v>5</v>
      </c>
      <c r="E3324" s="157"/>
      <c r="F3324" s="101"/>
      <c r="G3324" s="159"/>
      <c r="H3324" s="161"/>
      <c r="I3324" s="161"/>
    </row>
    <row r="3325" ht="15.0" customHeight="1">
      <c r="A3325" s="101" t="s">
        <v>5854</v>
      </c>
      <c r="B3325" s="96" t="str">
        <f>VLOOKUP(A3325,company_data!$A$2:$H$2051,8,FALSE)</f>
        <v>https://www.enet1group.com/</v>
      </c>
      <c r="C3325" s="158" t="s">
        <v>21480</v>
      </c>
      <c r="D3325" s="158" t="s">
        <v>5</v>
      </c>
      <c r="E3325" s="157"/>
      <c r="F3325" s="101"/>
      <c r="G3325" s="159"/>
      <c r="H3325" s="161"/>
      <c r="I3325" s="161"/>
    </row>
    <row r="3326" ht="15.0" customHeight="1">
      <c r="A3326" s="101" t="s">
        <v>5854</v>
      </c>
      <c r="B3326" s="96" t="str">
        <f>VLOOKUP(A3326,company_data!$A$2:$H$2051,8,FALSE)</f>
        <v>https://www.enet1group.com/</v>
      </c>
      <c r="C3326" s="158" t="s">
        <v>21721</v>
      </c>
      <c r="D3326" s="158" t="s">
        <v>5</v>
      </c>
      <c r="E3326" s="157"/>
      <c r="F3326" s="101"/>
      <c r="G3326" s="159"/>
      <c r="H3326" s="161"/>
      <c r="I3326" s="161"/>
    </row>
    <row r="3327" ht="15.0" customHeight="1">
      <c r="A3327" s="101" t="s">
        <v>5854</v>
      </c>
      <c r="B3327" s="96" t="str">
        <f>VLOOKUP(A3327,company_data!$A$2:$H$2051,8,FALSE)</f>
        <v>https://www.enet1group.com/</v>
      </c>
      <c r="C3327" s="158" t="s">
        <v>21722</v>
      </c>
      <c r="D3327" s="158" t="s">
        <v>5</v>
      </c>
      <c r="E3327" s="157"/>
      <c r="F3327" s="101"/>
      <c r="G3327" s="159"/>
      <c r="H3327" s="161"/>
      <c r="I3327" s="161"/>
    </row>
    <row r="3328" ht="15.0" customHeight="1">
      <c r="A3328" s="101" t="s">
        <v>5854</v>
      </c>
      <c r="B3328" s="96" t="str">
        <f>VLOOKUP(A3328,company_data!$A$2:$H$2051,8,FALSE)</f>
        <v>https://www.enet1group.com/</v>
      </c>
      <c r="C3328" s="158" t="s">
        <v>21544</v>
      </c>
      <c r="D3328" s="158" t="s">
        <v>5</v>
      </c>
      <c r="E3328" s="157"/>
      <c r="F3328" s="101"/>
      <c r="G3328" s="159"/>
      <c r="H3328" s="161"/>
      <c r="I3328" s="161"/>
    </row>
    <row r="3329" ht="15.0" customHeight="1">
      <c r="A3329" s="101" t="s">
        <v>5854</v>
      </c>
      <c r="B3329" s="96" t="str">
        <f>VLOOKUP(A3329,company_data!$A$2:$H$2051,8,FALSE)</f>
        <v>https://www.enet1group.com/</v>
      </c>
      <c r="C3329" s="158" t="s">
        <v>21455</v>
      </c>
      <c r="D3329" s="158" t="s">
        <v>5</v>
      </c>
      <c r="E3329" s="157"/>
      <c r="F3329" s="101"/>
      <c r="G3329" s="159"/>
      <c r="H3329" s="161"/>
      <c r="I3329" s="161"/>
    </row>
    <row r="3330" ht="15.0" customHeight="1">
      <c r="A3330" s="101" t="s">
        <v>5854</v>
      </c>
      <c r="B3330" s="96" t="str">
        <f>VLOOKUP(A3330,company_data!$A$2:$H$2051,8,FALSE)</f>
        <v>https://www.enet1group.com/</v>
      </c>
      <c r="C3330" s="158" t="s">
        <v>21723</v>
      </c>
      <c r="D3330" s="158" t="s">
        <v>7</v>
      </c>
      <c r="E3330" s="157"/>
      <c r="F3330" s="101"/>
      <c r="G3330" s="159"/>
      <c r="H3330" s="161"/>
      <c r="I3330" s="161"/>
    </row>
    <row r="3331" ht="15.0" customHeight="1">
      <c r="A3331" s="101" t="s">
        <v>5854</v>
      </c>
      <c r="B3331" s="96" t="str">
        <f>VLOOKUP(A3331,company_data!$A$2:$H$2051,8,FALSE)</f>
        <v>https://www.enet1group.com/</v>
      </c>
      <c r="C3331" s="158" t="s">
        <v>21001</v>
      </c>
      <c r="D3331" s="158" t="s">
        <v>7</v>
      </c>
      <c r="E3331" s="157"/>
      <c r="F3331" s="101"/>
      <c r="G3331" s="159"/>
      <c r="H3331" s="161"/>
      <c r="I3331" s="161"/>
    </row>
    <row r="3332" ht="15.0" customHeight="1">
      <c r="A3332" s="101" t="s">
        <v>5869</v>
      </c>
      <c r="B3332" s="96" t="str">
        <f>VLOOKUP(A3332,company_data!$A$2:$H$2051,8,FALSE)</f>
        <v>https://enigmedia.es/</v>
      </c>
      <c r="C3332" s="158" t="s">
        <v>21724</v>
      </c>
      <c r="D3332" s="158" t="s">
        <v>26</v>
      </c>
      <c r="E3332" s="158" t="s">
        <v>21725</v>
      </c>
      <c r="F3332" s="101"/>
      <c r="G3332" s="159"/>
      <c r="H3332" s="161"/>
      <c r="I3332" s="161"/>
    </row>
    <row r="3333" ht="15.0" customHeight="1">
      <c r="A3333" s="101" t="s">
        <v>5869</v>
      </c>
      <c r="B3333" s="96" t="str">
        <f>VLOOKUP(A3333,company_data!$A$2:$H$2051,8,FALSE)</f>
        <v>https://enigmedia.es/</v>
      </c>
      <c r="C3333" s="157" t="s">
        <v>21726</v>
      </c>
      <c r="D3333" s="158" t="s">
        <v>35</v>
      </c>
      <c r="E3333" s="158" t="s">
        <v>21727</v>
      </c>
      <c r="F3333" s="101"/>
      <c r="G3333" s="159"/>
      <c r="H3333" s="161" t="s">
        <v>21728</v>
      </c>
      <c r="I3333" s="161"/>
    </row>
    <row r="3334" ht="15.0" customHeight="1">
      <c r="A3334" s="101" t="s">
        <v>5869</v>
      </c>
      <c r="B3334" s="96" t="str">
        <f>VLOOKUP(A3334,company_data!$A$2:$H$2051,8,FALSE)</f>
        <v>https://enigmedia.es/</v>
      </c>
      <c r="C3334" s="157" t="s">
        <v>21729</v>
      </c>
      <c r="D3334" s="158" t="s">
        <v>35</v>
      </c>
      <c r="E3334" s="158" t="s">
        <v>15856</v>
      </c>
      <c r="F3334" s="101"/>
      <c r="G3334" s="159"/>
      <c r="H3334" s="161" t="s">
        <v>21730</v>
      </c>
      <c r="I3334" s="161"/>
    </row>
    <row r="3335" ht="15.0" customHeight="1">
      <c r="A3335" s="101" t="s">
        <v>5869</v>
      </c>
      <c r="B3335" s="96" t="str">
        <f>VLOOKUP(A3335,company_data!$A$2:$H$2051,8,FALSE)</f>
        <v>https://enigmedia.es/</v>
      </c>
      <c r="C3335" s="157" t="s">
        <v>21731</v>
      </c>
      <c r="D3335" s="158" t="s">
        <v>13</v>
      </c>
      <c r="E3335" s="157"/>
      <c r="F3335" s="101"/>
      <c r="G3335" s="159"/>
      <c r="H3335" s="161" t="s">
        <v>21732</v>
      </c>
      <c r="I3335" s="161"/>
    </row>
    <row r="3336" ht="15.0" customHeight="1">
      <c r="A3336" s="101" t="s">
        <v>5869</v>
      </c>
      <c r="B3336" s="96" t="str">
        <f>VLOOKUP(A3336,company_data!$A$2:$H$2051,8,FALSE)</f>
        <v>https://enigmedia.es/</v>
      </c>
      <c r="C3336" s="157" t="s">
        <v>21733</v>
      </c>
      <c r="D3336" s="158" t="s">
        <v>35</v>
      </c>
      <c r="E3336" s="157"/>
      <c r="F3336" s="101"/>
      <c r="G3336" s="159"/>
      <c r="H3336" s="161" t="s">
        <v>21734</v>
      </c>
      <c r="I3336" s="161"/>
    </row>
    <row r="3337" ht="15.0" customHeight="1">
      <c r="A3337" s="101" t="s">
        <v>5875</v>
      </c>
      <c r="B3337" s="96" t="str">
        <f>VLOOKUP(A3337,company_data!$A$2:$H$2051,8,FALSE)</f>
        <v>https://www.ensighten.com/</v>
      </c>
      <c r="C3337" s="158" t="s">
        <v>21735</v>
      </c>
      <c r="D3337" s="158" t="s">
        <v>54</v>
      </c>
      <c r="E3337" s="158" t="s">
        <v>14</v>
      </c>
      <c r="F3337" s="101"/>
      <c r="G3337" s="159"/>
      <c r="H3337" s="161" t="s">
        <v>21736</v>
      </c>
      <c r="I3337" s="161"/>
    </row>
    <row r="3338" ht="15.0" customHeight="1">
      <c r="A3338" s="101" t="s">
        <v>5875</v>
      </c>
      <c r="B3338" s="96" t="str">
        <f>VLOOKUP(A3338,company_data!$A$2:$H$2051,8,FALSE)</f>
        <v>https://www.ensighten.com/</v>
      </c>
      <c r="C3338" s="157" t="s">
        <v>21737</v>
      </c>
      <c r="D3338" s="158" t="s">
        <v>8</v>
      </c>
      <c r="E3338" s="158" t="s">
        <v>16934</v>
      </c>
      <c r="F3338" s="101"/>
      <c r="G3338" s="159"/>
      <c r="H3338" s="161" t="s">
        <v>21738</v>
      </c>
      <c r="I3338" s="161"/>
    </row>
    <row r="3339" ht="15.0" customHeight="1">
      <c r="A3339" s="101" t="s">
        <v>5875</v>
      </c>
      <c r="B3339" s="96" t="str">
        <f>VLOOKUP(A3339,company_data!$A$2:$H$2051,8,FALSE)</f>
        <v>https://www.ensighten.com/</v>
      </c>
      <c r="C3339" s="157" t="s">
        <v>21739</v>
      </c>
      <c r="D3339" s="158" t="s">
        <v>8</v>
      </c>
      <c r="E3339" s="158" t="s">
        <v>16934</v>
      </c>
      <c r="F3339" s="97" t="s">
        <v>18373</v>
      </c>
      <c r="G3339" s="159"/>
      <c r="H3339" s="161" t="s">
        <v>21740</v>
      </c>
      <c r="I3339" s="161"/>
    </row>
    <row r="3340" ht="15.0" customHeight="1">
      <c r="A3340" s="101" t="s">
        <v>5875</v>
      </c>
      <c r="B3340" s="96" t="str">
        <f>VLOOKUP(A3340,company_data!$A$2:$H$2051,8,FALSE)</f>
        <v>https://www.ensighten.com/</v>
      </c>
      <c r="C3340" s="157" t="s">
        <v>21741</v>
      </c>
      <c r="D3340" s="158" t="s">
        <v>8</v>
      </c>
      <c r="E3340" s="158" t="s">
        <v>16934</v>
      </c>
      <c r="F3340" s="101"/>
      <c r="G3340" s="159"/>
      <c r="H3340" s="161" t="s">
        <v>21742</v>
      </c>
      <c r="I3340" s="161"/>
    </row>
    <row r="3341" ht="15.0" customHeight="1">
      <c r="A3341" s="101" t="s">
        <v>5875</v>
      </c>
      <c r="B3341" s="96" t="str">
        <f>VLOOKUP(A3341,company_data!$A$2:$H$2051,8,FALSE)</f>
        <v>https://www.ensighten.com/</v>
      </c>
      <c r="C3341" s="157" t="s">
        <v>21743</v>
      </c>
      <c r="D3341" s="158" t="s">
        <v>54</v>
      </c>
      <c r="E3341" s="158" t="s">
        <v>16934</v>
      </c>
      <c r="F3341" s="101"/>
      <c r="G3341" s="159"/>
      <c r="H3341" s="161" t="s">
        <v>21744</v>
      </c>
      <c r="I3341" s="161"/>
    </row>
    <row r="3342" ht="15.0" customHeight="1">
      <c r="A3342" s="101" t="s">
        <v>5884</v>
      </c>
      <c r="B3342" s="96" t="str">
        <f>VLOOKUP(A3342,company_data!$A$2:$H$2051,8,FALSE)</f>
        <v>https://www.ensigninfosecurity.com/</v>
      </c>
      <c r="C3342" s="158" t="s">
        <v>21745</v>
      </c>
      <c r="D3342" s="158" t="s">
        <v>5</v>
      </c>
      <c r="E3342" s="158" t="s">
        <v>16863</v>
      </c>
      <c r="F3342" s="97" t="s">
        <v>15917</v>
      </c>
      <c r="G3342" s="159"/>
      <c r="H3342" s="161"/>
      <c r="I3342" s="161"/>
    </row>
    <row r="3343" ht="15.0" customHeight="1">
      <c r="A3343" s="101" t="s">
        <v>5884</v>
      </c>
      <c r="B3343" s="96" t="str">
        <f>VLOOKUP(A3343,company_data!$A$2:$H$2051,8,FALSE)</f>
        <v>https://www.ensigninfosecurity.com/</v>
      </c>
      <c r="C3343" s="158" t="s">
        <v>21746</v>
      </c>
      <c r="D3343" s="158" t="s">
        <v>5</v>
      </c>
      <c r="E3343" s="157"/>
      <c r="F3343" s="101"/>
      <c r="G3343" s="159"/>
      <c r="H3343" s="161" t="s">
        <v>21747</v>
      </c>
      <c r="I3343" s="161"/>
    </row>
    <row r="3344" ht="15.0" customHeight="1">
      <c r="A3344" s="101" t="s">
        <v>5884</v>
      </c>
      <c r="B3344" s="96" t="str">
        <f>VLOOKUP(A3344,company_data!$A$2:$H$2051,8,FALSE)</f>
        <v>https://www.ensigninfosecurity.com/</v>
      </c>
      <c r="C3344" s="158" t="s">
        <v>21748</v>
      </c>
      <c r="D3344" s="158" t="s">
        <v>5</v>
      </c>
      <c r="E3344" s="157"/>
      <c r="F3344" s="101"/>
      <c r="G3344" s="159"/>
      <c r="H3344" s="161" t="s">
        <v>21749</v>
      </c>
      <c r="I3344" s="161"/>
    </row>
    <row r="3345" ht="15.0" customHeight="1">
      <c r="A3345" s="101" t="s">
        <v>5884</v>
      </c>
      <c r="B3345" s="96" t="str">
        <f>VLOOKUP(A3345,company_data!$A$2:$H$2051,8,FALSE)</f>
        <v>https://www.ensigninfosecurity.com/</v>
      </c>
      <c r="C3345" s="158" t="s">
        <v>21750</v>
      </c>
      <c r="D3345" s="158" t="s">
        <v>5</v>
      </c>
      <c r="E3345" s="157"/>
      <c r="F3345" s="101"/>
      <c r="G3345" s="159"/>
      <c r="H3345" s="161"/>
      <c r="I3345" s="161"/>
    </row>
    <row r="3346" ht="15.0" customHeight="1">
      <c r="A3346" s="101" t="s">
        <v>5884</v>
      </c>
      <c r="B3346" s="96" t="str">
        <f>VLOOKUP(A3346,company_data!$A$2:$H$2051,8,FALSE)</f>
        <v>https://www.ensigninfosecurity.com/</v>
      </c>
      <c r="C3346" s="158" t="s">
        <v>21751</v>
      </c>
      <c r="D3346" s="158" t="s">
        <v>5</v>
      </c>
      <c r="E3346" s="157"/>
      <c r="F3346" s="101"/>
      <c r="G3346" s="159"/>
      <c r="H3346" s="161"/>
      <c r="I3346" s="161"/>
    </row>
    <row r="3347" ht="15.0" customHeight="1">
      <c r="A3347" s="101" t="s">
        <v>5884</v>
      </c>
      <c r="B3347" s="96" t="str">
        <f>VLOOKUP(A3347,company_data!$A$2:$H$2051,8,FALSE)</f>
        <v>https://www.ensigninfosecurity.com/</v>
      </c>
      <c r="C3347" s="158" t="s">
        <v>21752</v>
      </c>
      <c r="D3347" s="158" t="s">
        <v>5</v>
      </c>
      <c r="E3347" s="157"/>
      <c r="F3347" s="101"/>
      <c r="G3347" s="159"/>
      <c r="H3347" s="161"/>
      <c r="I3347" s="161"/>
    </row>
    <row r="3348" ht="15.0" customHeight="1">
      <c r="A3348" s="101" t="s">
        <v>5884</v>
      </c>
      <c r="B3348" s="96" t="str">
        <f>VLOOKUP(A3348,company_data!$A$2:$H$2051,8,FALSE)</f>
        <v>https://www.ensigninfosecurity.com/</v>
      </c>
      <c r="C3348" s="158" t="s">
        <v>17092</v>
      </c>
      <c r="D3348" s="158" t="s">
        <v>5</v>
      </c>
      <c r="E3348" s="157"/>
      <c r="F3348" s="101"/>
      <c r="G3348" s="159"/>
      <c r="H3348" s="161"/>
      <c r="I3348" s="161"/>
    </row>
    <row r="3349" ht="15.0" customHeight="1">
      <c r="A3349" s="101" t="s">
        <v>5884</v>
      </c>
      <c r="B3349" s="96" t="str">
        <f>VLOOKUP(A3349,company_data!$A$2:$H$2051,8,FALSE)</f>
        <v>https://www.ensigninfosecurity.com/</v>
      </c>
      <c r="C3349" s="158" t="s">
        <v>21753</v>
      </c>
      <c r="D3349" s="158" t="s">
        <v>5</v>
      </c>
      <c r="E3349" s="157"/>
      <c r="F3349" s="101"/>
      <c r="G3349" s="159"/>
      <c r="H3349" s="161"/>
      <c r="I3349" s="161"/>
    </row>
    <row r="3350" ht="15.0" customHeight="1">
      <c r="A3350" s="101" t="s">
        <v>5884</v>
      </c>
      <c r="B3350" s="96" t="str">
        <f>VLOOKUP(A3350,company_data!$A$2:$H$2051,8,FALSE)</f>
        <v>https://www.ensigninfosecurity.com/</v>
      </c>
      <c r="C3350" s="158" t="s">
        <v>21754</v>
      </c>
      <c r="D3350" s="158" t="s">
        <v>5</v>
      </c>
      <c r="E3350" s="157"/>
      <c r="F3350" s="101"/>
      <c r="G3350" s="159"/>
      <c r="H3350" s="161"/>
      <c r="I3350" s="161"/>
    </row>
    <row r="3351" ht="15.0" customHeight="1">
      <c r="A3351" s="101" t="s">
        <v>5884</v>
      </c>
      <c r="B3351" s="96" t="str">
        <f>VLOOKUP(A3351,company_data!$A$2:$H$2051,8,FALSE)</f>
        <v>https://www.ensigninfosecurity.com/</v>
      </c>
      <c r="C3351" s="158" t="s">
        <v>21755</v>
      </c>
      <c r="D3351" s="158" t="s">
        <v>7</v>
      </c>
      <c r="E3351" s="157"/>
      <c r="F3351" s="101"/>
      <c r="G3351" s="159"/>
      <c r="H3351" s="161"/>
      <c r="I3351" s="161"/>
    </row>
    <row r="3352" ht="15.0" customHeight="1">
      <c r="A3352" s="101" t="s">
        <v>5894</v>
      </c>
      <c r="B3352" s="96" t="str">
        <f>VLOOKUP(A3352,company_data!$A$2:$H$2051,8,FALSE)</f>
        <v>https://www.entersekt.com/</v>
      </c>
      <c r="C3352" s="158" t="s">
        <v>21756</v>
      </c>
      <c r="D3352" s="158" t="s">
        <v>6</v>
      </c>
      <c r="E3352" s="158" t="s">
        <v>21757</v>
      </c>
      <c r="F3352" s="101"/>
      <c r="G3352" s="164" t="s">
        <v>15951</v>
      </c>
      <c r="H3352" s="161" t="s">
        <v>21758</v>
      </c>
      <c r="I3352" s="161"/>
    </row>
    <row r="3353" ht="15.0" customHeight="1">
      <c r="A3353" s="101" t="s">
        <v>5894</v>
      </c>
      <c r="B3353" s="96" t="str">
        <f>VLOOKUP(A3353,company_data!$A$2:$H$2051,8,FALSE)</f>
        <v>https://www.entersekt.com/</v>
      </c>
      <c r="C3353" s="158" t="s">
        <v>21759</v>
      </c>
      <c r="D3353" s="158" t="s">
        <v>6</v>
      </c>
      <c r="E3353" s="158" t="s">
        <v>21760</v>
      </c>
      <c r="F3353" s="97" t="s">
        <v>20</v>
      </c>
      <c r="G3353" s="164" t="s">
        <v>15951</v>
      </c>
      <c r="H3353" s="161" t="s">
        <v>21761</v>
      </c>
      <c r="I3353" s="161"/>
    </row>
    <row r="3354" ht="15.0" customHeight="1">
      <c r="A3354" s="101" t="s">
        <v>5921</v>
      </c>
      <c r="B3354" s="96" t="str">
        <f>VLOOKUP(A3354,company_data!$A$2:$H$2051,8,FALSE)</f>
        <v>https://www.entrust.com/</v>
      </c>
      <c r="C3354" s="158" t="s">
        <v>21762</v>
      </c>
      <c r="D3354" s="158" t="s">
        <v>15</v>
      </c>
      <c r="E3354" s="158" t="s">
        <v>15843</v>
      </c>
      <c r="F3354" s="97"/>
      <c r="G3354" s="164" t="s">
        <v>15951</v>
      </c>
      <c r="H3354" s="161"/>
      <c r="I3354" s="161"/>
    </row>
    <row r="3355" ht="15.0" customHeight="1">
      <c r="A3355" s="101" t="s">
        <v>5921</v>
      </c>
      <c r="B3355" s="96" t="str">
        <f>VLOOKUP(A3355,company_data!$A$2:$H$2051,8,FALSE)</f>
        <v>https://www.entrust.com/</v>
      </c>
      <c r="C3355" s="158" t="s">
        <v>21763</v>
      </c>
      <c r="D3355" s="158" t="s">
        <v>15</v>
      </c>
      <c r="E3355" s="158" t="s">
        <v>15843</v>
      </c>
      <c r="F3355" s="97"/>
      <c r="G3355" s="164" t="s">
        <v>15951</v>
      </c>
      <c r="H3355" s="161"/>
      <c r="I3355" s="161"/>
    </row>
    <row r="3356" ht="15.0" customHeight="1">
      <c r="A3356" s="101" t="s">
        <v>5921</v>
      </c>
      <c r="B3356" s="96" t="str">
        <f>VLOOKUP(A3356,company_data!$A$2:$H$2051,8,FALSE)</f>
        <v>https://www.entrust.com/</v>
      </c>
      <c r="C3356" s="158" t="s">
        <v>21764</v>
      </c>
      <c r="D3356" s="158" t="s">
        <v>15</v>
      </c>
      <c r="E3356" s="158" t="s">
        <v>15843</v>
      </c>
      <c r="F3356" s="97"/>
      <c r="G3356" s="164" t="s">
        <v>15951</v>
      </c>
      <c r="H3356" s="161"/>
      <c r="I3356" s="161"/>
    </row>
    <row r="3357" ht="15.0" customHeight="1">
      <c r="A3357" s="101" t="s">
        <v>5921</v>
      </c>
      <c r="B3357" s="96" t="str">
        <f>VLOOKUP(A3357,company_data!$A$2:$H$2051,8,FALSE)</f>
        <v>https://www.entrust.com/</v>
      </c>
      <c r="C3357" s="158" t="s">
        <v>21765</v>
      </c>
      <c r="D3357" s="158" t="s">
        <v>6</v>
      </c>
      <c r="E3357" s="158" t="s">
        <v>17511</v>
      </c>
      <c r="F3357" s="97"/>
      <c r="G3357" s="164" t="s">
        <v>15951</v>
      </c>
      <c r="H3357" s="161"/>
      <c r="I3357" s="161"/>
    </row>
    <row r="3358" ht="15.0" customHeight="1">
      <c r="A3358" s="101" t="s">
        <v>5921</v>
      </c>
      <c r="B3358" s="96" t="str">
        <f>VLOOKUP(A3358,company_data!$A$2:$H$2051,8,FALSE)</f>
        <v>https://www.entrust.com/</v>
      </c>
      <c r="C3358" s="158" t="s">
        <v>21766</v>
      </c>
      <c r="D3358" s="158" t="s">
        <v>15</v>
      </c>
      <c r="E3358" s="158" t="s">
        <v>14</v>
      </c>
      <c r="F3358" s="97"/>
      <c r="G3358" s="164" t="s">
        <v>15951</v>
      </c>
      <c r="H3358" s="161"/>
      <c r="I3358" s="161"/>
    </row>
    <row r="3359" ht="15.0" customHeight="1">
      <c r="A3359" s="101" t="s">
        <v>5921</v>
      </c>
      <c r="B3359" s="96" t="str">
        <f>VLOOKUP(A3359,company_data!$A$2:$H$2051,8,FALSE)</f>
        <v>https://www.entrust.com/</v>
      </c>
      <c r="C3359" s="158" t="s">
        <v>21767</v>
      </c>
      <c r="D3359" s="158" t="s">
        <v>15</v>
      </c>
      <c r="E3359" s="158" t="s">
        <v>14</v>
      </c>
      <c r="F3359" s="97"/>
      <c r="G3359" s="164" t="s">
        <v>15951</v>
      </c>
      <c r="H3359" s="161"/>
      <c r="I3359" s="161"/>
    </row>
    <row r="3360" ht="15.0" customHeight="1">
      <c r="A3360" s="101" t="s">
        <v>5921</v>
      </c>
      <c r="B3360" s="96" t="str">
        <f>VLOOKUP(A3360,company_data!$A$2:$H$2051,8,FALSE)</f>
        <v>https://www.entrust.com/</v>
      </c>
      <c r="C3360" s="158" t="s">
        <v>21768</v>
      </c>
      <c r="D3360" s="158" t="s">
        <v>15</v>
      </c>
      <c r="E3360" s="158" t="s">
        <v>14</v>
      </c>
      <c r="F3360" s="97"/>
      <c r="G3360" s="164" t="s">
        <v>15951</v>
      </c>
      <c r="H3360" s="161"/>
      <c r="I3360" s="161"/>
    </row>
    <row r="3361" ht="15.0" customHeight="1">
      <c r="A3361" s="101" t="s">
        <v>5921</v>
      </c>
      <c r="B3361" s="96" t="str">
        <f>VLOOKUP(A3361,company_data!$A$2:$H$2051,8,FALSE)</f>
        <v>https://www.entrust.com/</v>
      </c>
      <c r="C3361" s="158" t="s">
        <v>21769</v>
      </c>
      <c r="D3361" s="158" t="s">
        <v>15</v>
      </c>
      <c r="E3361" s="158" t="s">
        <v>14</v>
      </c>
      <c r="F3361" s="97"/>
      <c r="G3361" s="164" t="s">
        <v>15951</v>
      </c>
      <c r="H3361" s="161"/>
      <c r="I3361" s="161"/>
    </row>
    <row r="3362" ht="15.0" customHeight="1">
      <c r="A3362" s="101" t="s">
        <v>5921</v>
      </c>
      <c r="B3362" s="96" t="str">
        <f>VLOOKUP(A3362,company_data!$A$2:$H$2051,8,FALSE)</f>
        <v>https://www.entrust.com/</v>
      </c>
      <c r="C3362" s="158" t="s">
        <v>21770</v>
      </c>
      <c r="D3362" s="158" t="s">
        <v>6</v>
      </c>
      <c r="E3362" s="158" t="s">
        <v>17727</v>
      </c>
      <c r="F3362" s="101"/>
      <c r="G3362" s="164" t="s">
        <v>15951</v>
      </c>
      <c r="H3362" s="161"/>
      <c r="I3362" s="161"/>
    </row>
    <row r="3363" ht="15.0" customHeight="1">
      <c r="A3363" s="101" t="s">
        <v>5921</v>
      </c>
      <c r="B3363" s="96" t="str">
        <f>VLOOKUP(A3363,company_data!$A$2:$H$2051,8,FALSE)</f>
        <v>https://www.entrust.com/</v>
      </c>
      <c r="C3363" s="158" t="s">
        <v>21771</v>
      </c>
      <c r="D3363" s="158" t="s">
        <v>6</v>
      </c>
      <c r="E3363" s="158" t="s">
        <v>17727</v>
      </c>
      <c r="F3363" s="101"/>
      <c r="G3363" s="164" t="s">
        <v>15951</v>
      </c>
      <c r="H3363" s="161"/>
      <c r="I3363" s="161"/>
    </row>
    <row r="3364" ht="15.0" customHeight="1">
      <c r="A3364" s="101" t="s">
        <v>5921</v>
      </c>
      <c r="B3364" s="96" t="str">
        <f>VLOOKUP(A3364,company_data!$A$2:$H$2051,8,FALSE)</f>
        <v>https://www.entrust.com/</v>
      </c>
      <c r="C3364" s="158" t="s">
        <v>21772</v>
      </c>
      <c r="D3364" s="158" t="s">
        <v>6</v>
      </c>
      <c r="E3364" s="158" t="s">
        <v>17727</v>
      </c>
      <c r="F3364" s="101"/>
      <c r="G3364" s="164" t="s">
        <v>15951</v>
      </c>
      <c r="H3364" s="161"/>
      <c r="I3364" s="161"/>
    </row>
    <row r="3365" ht="15.0" customHeight="1">
      <c r="A3365" s="101" t="s">
        <v>5921</v>
      </c>
      <c r="B3365" s="96" t="str">
        <f>VLOOKUP(A3365,company_data!$A$2:$H$2051,8,FALSE)</f>
        <v>https://www.entrust.com/</v>
      </c>
      <c r="C3365" s="158" t="s">
        <v>21773</v>
      </c>
      <c r="D3365" s="158" t="s">
        <v>6</v>
      </c>
      <c r="E3365" s="158" t="s">
        <v>17727</v>
      </c>
      <c r="F3365" s="101"/>
      <c r="G3365" s="164" t="s">
        <v>15951</v>
      </c>
      <c r="H3365" s="161"/>
      <c r="I3365" s="161"/>
    </row>
    <row r="3366" ht="15.0" customHeight="1">
      <c r="A3366" s="101" t="s">
        <v>5921</v>
      </c>
      <c r="B3366" s="96" t="str">
        <f>VLOOKUP(A3366,company_data!$A$2:$H$2051,8,FALSE)</f>
        <v>https://www.entrust.com/</v>
      </c>
      <c r="C3366" s="158" t="s">
        <v>21774</v>
      </c>
      <c r="D3366" s="158" t="s">
        <v>6</v>
      </c>
      <c r="E3366" s="158" t="s">
        <v>17727</v>
      </c>
      <c r="F3366" s="101"/>
      <c r="G3366" s="164" t="s">
        <v>15951</v>
      </c>
      <c r="H3366" s="161"/>
      <c r="I3366" s="161"/>
    </row>
    <row r="3367" ht="15.0" customHeight="1">
      <c r="A3367" s="101" t="s">
        <v>5921</v>
      </c>
      <c r="B3367" s="96" t="str">
        <f>VLOOKUP(A3367,company_data!$A$2:$H$2051,8,FALSE)</f>
        <v>https://www.entrust.com/</v>
      </c>
      <c r="C3367" s="158" t="s">
        <v>21775</v>
      </c>
      <c r="D3367" s="158" t="s">
        <v>6</v>
      </c>
      <c r="E3367" s="158" t="s">
        <v>17727</v>
      </c>
      <c r="F3367" s="101"/>
      <c r="G3367" s="164" t="s">
        <v>15951</v>
      </c>
      <c r="H3367" s="161"/>
      <c r="I3367" s="161"/>
    </row>
    <row r="3368" ht="15.0" customHeight="1">
      <c r="A3368" s="101" t="s">
        <v>5921</v>
      </c>
      <c r="B3368" s="96" t="str">
        <f>VLOOKUP(A3368,company_data!$A$2:$H$2051,8,FALSE)</f>
        <v>https://www.entrust.com/</v>
      </c>
      <c r="C3368" s="158" t="s">
        <v>21776</v>
      </c>
      <c r="D3368" s="158" t="s">
        <v>6</v>
      </c>
      <c r="E3368" s="158" t="s">
        <v>21777</v>
      </c>
      <c r="F3368" s="97"/>
      <c r="G3368" s="164" t="s">
        <v>15951</v>
      </c>
      <c r="H3368" s="161"/>
      <c r="I3368" s="161"/>
    </row>
    <row r="3369" ht="15.0" customHeight="1">
      <c r="A3369" s="101" t="s">
        <v>5921</v>
      </c>
      <c r="B3369" s="96" t="str">
        <f>VLOOKUP(A3369,company_data!$A$2:$H$2051,8,FALSE)</f>
        <v>https://www.entrust.com/</v>
      </c>
      <c r="C3369" s="158" t="s">
        <v>21778</v>
      </c>
      <c r="D3369" s="158" t="s">
        <v>6</v>
      </c>
      <c r="E3369" s="158" t="s">
        <v>21777</v>
      </c>
      <c r="F3369" s="97"/>
      <c r="G3369" s="164" t="s">
        <v>15951</v>
      </c>
      <c r="H3369" s="161"/>
      <c r="I3369" s="161"/>
    </row>
    <row r="3370" ht="15.0" customHeight="1">
      <c r="A3370" s="101" t="s">
        <v>5921</v>
      </c>
      <c r="B3370" s="96" t="str">
        <f>VLOOKUP(A3370,company_data!$A$2:$H$2051,8,FALSE)</f>
        <v>https://www.entrust.com/</v>
      </c>
      <c r="C3370" s="158" t="s">
        <v>21779</v>
      </c>
      <c r="D3370" s="158" t="s">
        <v>6</v>
      </c>
      <c r="E3370" s="158" t="s">
        <v>21780</v>
      </c>
      <c r="F3370" s="97"/>
      <c r="G3370" s="164" t="s">
        <v>15951</v>
      </c>
      <c r="H3370" s="161"/>
      <c r="I3370" s="161"/>
    </row>
    <row r="3371" ht="15.0" customHeight="1">
      <c r="A3371" s="101" t="s">
        <v>5921</v>
      </c>
      <c r="B3371" s="96" t="str">
        <f>VLOOKUP(A3371,company_data!$A$2:$H$2051,8,FALSE)</f>
        <v>https://www.entrust.com/</v>
      </c>
      <c r="C3371" s="158" t="s">
        <v>21781</v>
      </c>
      <c r="D3371" s="158" t="s">
        <v>6</v>
      </c>
      <c r="E3371" s="158" t="s">
        <v>21780</v>
      </c>
      <c r="F3371" s="97"/>
      <c r="G3371" s="164" t="s">
        <v>15951</v>
      </c>
      <c r="H3371" s="161"/>
      <c r="I3371" s="161"/>
    </row>
    <row r="3372" ht="15.0" customHeight="1">
      <c r="A3372" s="101" t="s">
        <v>5921</v>
      </c>
      <c r="B3372" s="96" t="str">
        <f>VLOOKUP(A3372,company_data!$A$2:$H$2051,8,FALSE)</f>
        <v>https://www.entrust.com/</v>
      </c>
      <c r="C3372" s="158" t="s">
        <v>21782</v>
      </c>
      <c r="D3372" s="158" t="s">
        <v>6</v>
      </c>
      <c r="E3372" s="158" t="s">
        <v>21780</v>
      </c>
      <c r="F3372" s="97"/>
      <c r="G3372" s="164" t="s">
        <v>15951</v>
      </c>
      <c r="H3372" s="161"/>
      <c r="I3372" s="161"/>
    </row>
    <row r="3373" ht="15.0" customHeight="1">
      <c r="A3373" s="101" t="s">
        <v>5921</v>
      </c>
      <c r="B3373" s="96" t="str">
        <f>VLOOKUP(A3373,company_data!$A$2:$H$2051,8,FALSE)</f>
        <v>https://www.entrust.com/</v>
      </c>
      <c r="C3373" s="158" t="s">
        <v>21783</v>
      </c>
      <c r="D3373" s="158" t="s">
        <v>6</v>
      </c>
      <c r="E3373" s="158" t="s">
        <v>16128</v>
      </c>
      <c r="F3373" s="97"/>
      <c r="G3373" s="164" t="s">
        <v>15951</v>
      </c>
      <c r="H3373" s="161"/>
      <c r="I3373" s="161"/>
    </row>
    <row r="3374" ht="15.0" customHeight="1">
      <c r="A3374" s="101" t="s">
        <v>5921</v>
      </c>
      <c r="B3374" s="96" t="str">
        <f>VLOOKUP(A3374,company_data!$A$2:$H$2051,8,FALSE)</f>
        <v>https://www.entrust.com/</v>
      </c>
      <c r="C3374" s="158" t="s">
        <v>21784</v>
      </c>
      <c r="D3374" s="158" t="s">
        <v>6</v>
      </c>
      <c r="E3374" s="158" t="s">
        <v>16969</v>
      </c>
      <c r="F3374" s="97"/>
      <c r="G3374" s="164" t="s">
        <v>15951</v>
      </c>
      <c r="H3374" s="161"/>
      <c r="I3374" s="161"/>
    </row>
    <row r="3375" ht="15.0" customHeight="1">
      <c r="A3375" s="101" t="s">
        <v>5921</v>
      </c>
      <c r="B3375" s="96" t="str">
        <f>VLOOKUP(A3375,company_data!$A$2:$H$2051,8,FALSE)</f>
        <v>https://www.entrust.com/</v>
      </c>
      <c r="C3375" s="158" t="s">
        <v>21785</v>
      </c>
      <c r="D3375" s="158" t="s">
        <v>6</v>
      </c>
      <c r="E3375" s="158" t="s">
        <v>16969</v>
      </c>
      <c r="F3375" s="97"/>
      <c r="G3375" s="164" t="s">
        <v>15951</v>
      </c>
      <c r="H3375" s="161"/>
      <c r="I3375" s="161"/>
    </row>
    <row r="3376" ht="15.0" customHeight="1">
      <c r="A3376" s="101" t="s">
        <v>5921</v>
      </c>
      <c r="B3376" s="96" t="str">
        <f>VLOOKUP(A3376,company_data!$A$2:$H$2051,8,FALSE)</f>
        <v>https://www.entrust.com/</v>
      </c>
      <c r="C3376" s="158" t="s">
        <v>21786</v>
      </c>
      <c r="D3376" s="158" t="s">
        <v>13</v>
      </c>
      <c r="E3376" s="158" t="s">
        <v>15981</v>
      </c>
      <c r="F3376" s="97"/>
      <c r="G3376" s="164" t="s">
        <v>15951</v>
      </c>
      <c r="H3376" s="161"/>
      <c r="I3376" s="161"/>
    </row>
    <row r="3377" ht="15.0" customHeight="1">
      <c r="A3377" s="101" t="s">
        <v>5921</v>
      </c>
      <c r="B3377" s="96" t="str">
        <f>VLOOKUP(A3377,company_data!$A$2:$H$2051,8,FALSE)</f>
        <v>https://www.entrust.com/</v>
      </c>
      <c r="C3377" s="158" t="s">
        <v>21787</v>
      </c>
      <c r="D3377" s="158" t="s">
        <v>13</v>
      </c>
      <c r="E3377" s="158" t="s">
        <v>16160</v>
      </c>
      <c r="F3377" s="97"/>
      <c r="G3377" s="164" t="s">
        <v>15951</v>
      </c>
      <c r="H3377" s="161"/>
      <c r="I3377" s="161"/>
    </row>
    <row r="3378" ht="15.0" customHeight="1">
      <c r="A3378" s="101" t="s">
        <v>5921</v>
      </c>
      <c r="B3378" s="96" t="str">
        <f>VLOOKUP(A3378,company_data!$A$2:$H$2051,8,FALSE)</f>
        <v>https://www.entrust.com/</v>
      </c>
      <c r="C3378" s="158" t="s">
        <v>21788</v>
      </c>
      <c r="D3378" s="158" t="s">
        <v>6</v>
      </c>
      <c r="E3378" s="158" t="s">
        <v>16476</v>
      </c>
      <c r="F3378" s="97" t="s">
        <v>16719</v>
      </c>
      <c r="G3378" s="164" t="s">
        <v>15951</v>
      </c>
      <c r="H3378" s="161" t="s">
        <v>21789</v>
      </c>
      <c r="I3378" s="161"/>
    </row>
    <row r="3379" ht="15.0" customHeight="1">
      <c r="A3379" s="101" t="s">
        <v>5921</v>
      </c>
      <c r="B3379" s="96" t="str">
        <f>VLOOKUP(A3379,company_data!$A$2:$H$2051,8,FALSE)</f>
        <v>https://www.entrust.com/</v>
      </c>
      <c r="C3379" s="158" t="s">
        <v>21790</v>
      </c>
      <c r="D3379" s="158" t="s">
        <v>6</v>
      </c>
      <c r="E3379" s="158" t="s">
        <v>20</v>
      </c>
      <c r="F3379" s="97"/>
      <c r="G3379" s="164" t="s">
        <v>15951</v>
      </c>
      <c r="H3379" s="161"/>
      <c r="I3379" s="161"/>
    </row>
    <row r="3380" ht="15.0" customHeight="1">
      <c r="A3380" s="101" t="s">
        <v>5921</v>
      </c>
      <c r="B3380" s="96" t="str">
        <f>VLOOKUP(A3380,company_data!$A$2:$H$2051,8,FALSE)</f>
        <v>https://www.entrust.com/</v>
      </c>
      <c r="C3380" s="158" t="s">
        <v>21791</v>
      </c>
      <c r="D3380" s="158" t="s">
        <v>6</v>
      </c>
      <c r="E3380" s="158" t="s">
        <v>20</v>
      </c>
      <c r="F3380" s="97"/>
      <c r="G3380" s="164" t="s">
        <v>15951</v>
      </c>
      <c r="H3380" s="161"/>
      <c r="I3380" s="161"/>
    </row>
    <row r="3381" ht="15.0" customHeight="1">
      <c r="A3381" s="101" t="s">
        <v>5921</v>
      </c>
      <c r="B3381" s="96" t="str">
        <f>VLOOKUP(A3381,company_data!$A$2:$H$2051,8,FALSE)</f>
        <v>https://www.entrust.com/</v>
      </c>
      <c r="C3381" s="158" t="s">
        <v>21792</v>
      </c>
      <c r="D3381" s="158" t="s">
        <v>6</v>
      </c>
      <c r="E3381" s="158" t="s">
        <v>21793</v>
      </c>
      <c r="F3381" s="97"/>
      <c r="G3381" s="164" t="s">
        <v>15951</v>
      </c>
      <c r="H3381" s="161"/>
      <c r="I3381" s="161"/>
    </row>
    <row r="3382" ht="15.0" customHeight="1">
      <c r="A3382" s="101" t="s">
        <v>5921</v>
      </c>
      <c r="B3382" s="96" t="str">
        <f>VLOOKUP(A3382,company_data!$A$2:$H$2051,8,FALSE)</f>
        <v>https://www.entrust.com/</v>
      </c>
      <c r="C3382" s="158" t="s">
        <v>21794</v>
      </c>
      <c r="D3382" s="158" t="s">
        <v>6</v>
      </c>
      <c r="E3382" s="158" t="s">
        <v>21793</v>
      </c>
      <c r="F3382" s="97"/>
      <c r="G3382" s="164" t="s">
        <v>15951</v>
      </c>
      <c r="H3382" s="161"/>
      <c r="I3382" s="161"/>
    </row>
    <row r="3383" ht="15.0" customHeight="1">
      <c r="A3383" s="101" t="s">
        <v>5921</v>
      </c>
      <c r="B3383" s="96" t="str">
        <f>VLOOKUP(A3383,company_data!$A$2:$H$2051,8,FALSE)</f>
        <v>https://www.entrust.com/</v>
      </c>
      <c r="C3383" s="158" t="s">
        <v>21795</v>
      </c>
      <c r="D3383" s="158" t="s">
        <v>6</v>
      </c>
      <c r="E3383" s="158" t="s">
        <v>21793</v>
      </c>
      <c r="F3383" s="97"/>
      <c r="G3383" s="164" t="s">
        <v>15951</v>
      </c>
      <c r="H3383" s="161"/>
      <c r="I3383" s="161"/>
    </row>
    <row r="3384" ht="15.0" customHeight="1">
      <c r="A3384" s="101" t="s">
        <v>5921</v>
      </c>
      <c r="B3384" s="96" t="str">
        <f>VLOOKUP(A3384,company_data!$A$2:$H$2051,8,FALSE)</f>
        <v>https://www.entrust.com/</v>
      </c>
      <c r="C3384" s="158" t="s">
        <v>21796</v>
      </c>
      <c r="D3384" s="158" t="s">
        <v>6</v>
      </c>
      <c r="E3384" s="158" t="s">
        <v>21793</v>
      </c>
      <c r="F3384" s="97"/>
      <c r="G3384" s="164" t="s">
        <v>15951</v>
      </c>
      <c r="H3384" s="161"/>
      <c r="I3384" s="161"/>
    </row>
    <row r="3385" ht="15.0" customHeight="1">
      <c r="A3385" s="101" t="s">
        <v>5921</v>
      </c>
      <c r="B3385" s="96" t="str">
        <f>VLOOKUP(A3385,company_data!$A$2:$H$2051,8,FALSE)</f>
        <v>https://www.entrust.com/</v>
      </c>
      <c r="C3385" s="158" t="s">
        <v>17726</v>
      </c>
      <c r="D3385" s="158" t="s">
        <v>6</v>
      </c>
      <c r="E3385" s="158" t="s">
        <v>21793</v>
      </c>
      <c r="F3385" s="97"/>
      <c r="G3385" s="164" t="s">
        <v>15951</v>
      </c>
      <c r="H3385" s="161"/>
      <c r="I3385" s="161"/>
    </row>
    <row r="3386" ht="15.0" customHeight="1">
      <c r="A3386" s="101" t="s">
        <v>5921</v>
      </c>
      <c r="B3386" s="96" t="str">
        <f>VLOOKUP(A3386,company_data!$A$2:$H$2051,8,FALSE)</f>
        <v>https://www.entrust.com/</v>
      </c>
      <c r="C3386" s="158" t="s">
        <v>21797</v>
      </c>
      <c r="D3386" s="158" t="s">
        <v>6</v>
      </c>
      <c r="E3386" s="158" t="s">
        <v>21793</v>
      </c>
      <c r="F3386" s="97"/>
      <c r="G3386" s="164" t="s">
        <v>15951</v>
      </c>
      <c r="H3386" s="161"/>
      <c r="I3386" s="161"/>
    </row>
    <row r="3387" ht="15.0" customHeight="1">
      <c r="A3387" s="101" t="s">
        <v>5921</v>
      </c>
      <c r="B3387" s="96" t="str">
        <f>VLOOKUP(A3387,company_data!$A$2:$H$2051,8,FALSE)</f>
        <v>https://www.entrust.com/</v>
      </c>
      <c r="C3387" s="158" t="s">
        <v>21798</v>
      </c>
      <c r="D3387" s="158" t="s">
        <v>7</v>
      </c>
      <c r="E3387" s="158" t="s">
        <v>21793</v>
      </c>
      <c r="F3387" s="97"/>
      <c r="G3387" s="164" t="s">
        <v>15951</v>
      </c>
      <c r="H3387" s="161"/>
      <c r="I3387" s="161"/>
    </row>
    <row r="3388" ht="15.0" customHeight="1">
      <c r="A3388" s="101" t="s">
        <v>5921</v>
      </c>
      <c r="B3388" s="96" t="str">
        <f>VLOOKUP(A3388,company_data!$A$2:$H$2051,8,FALSE)</f>
        <v>https://www.entrust.com/</v>
      </c>
      <c r="C3388" s="158" t="s">
        <v>21799</v>
      </c>
      <c r="D3388" s="158" t="s">
        <v>7</v>
      </c>
      <c r="E3388" s="158" t="s">
        <v>21793</v>
      </c>
      <c r="F3388" s="97"/>
      <c r="G3388" s="164" t="s">
        <v>15951</v>
      </c>
      <c r="H3388" s="161"/>
      <c r="I3388" s="161"/>
    </row>
    <row r="3389" ht="15.0" customHeight="1">
      <c r="A3389" s="101" t="s">
        <v>5921</v>
      </c>
      <c r="B3389" s="96" t="str">
        <f>VLOOKUP(A3389,company_data!$A$2:$H$2051,8,FALSE)</f>
        <v>https://www.entrust.com/</v>
      </c>
      <c r="C3389" s="158" t="s">
        <v>21800</v>
      </c>
      <c r="D3389" s="158" t="s">
        <v>7</v>
      </c>
      <c r="E3389" s="158" t="s">
        <v>21793</v>
      </c>
      <c r="F3389" s="97"/>
      <c r="G3389" s="164" t="s">
        <v>15951</v>
      </c>
      <c r="H3389" s="161"/>
      <c r="I3389" s="161"/>
    </row>
    <row r="3390" ht="15.0" customHeight="1">
      <c r="A3390" s="101" t="s">
        <v>5921</v>
      </c>
      <c r="B3390" s="96" t="str">
        <f>VLOOKUP(A3390,company_data!$A$2:$H$2051,8,FALSE)</f>
        <v>https://www.entrust.com/</v>
      </c>
      <c r="C3390" s="158" t="s">
        <v>21801</v>
      </c>
      <c r="D3390" s="158" t="s">
        <v>7</v>
      </c>
      <c r="E3390" s="158" t="s">
        <v>21793</v>
      </c>
      <c r="F3390" s="97"/>
      <c r="G3390" s="164" t="s">
        <v>15951</v>
      </c>
      <c r="H3390" s="161"/>
      <c r="I3390" s="161"/>
    </row>
    <row r="3391" ht="15.0" customHeight="1">
      <c r="A3391" s="101" t="s">
        <v>5921</v>
      </c>
      <c r="B3391" s="96" t="str">
        <f>VLOOKUP(A3391,company_data!$A$2:$H$2051,8,FALSE)</f>
        <v>https://www.entrust.com/</v>
      </c>
      <c r="C3391" s="158" t="s">
        <v>21802</v>
      </c>
      <c r="D3391" s="158" t="s">
        <v>7</v>
      </c>
      <c r="E3391" s="158" t="s">
        <v>21793</v>
      </c>
      <c r="F3391" s="97"/>
      <c r="G3391" s="164" t="s">
        <v>15951</v>
      </c>
      <c r="H3391" s="161"/>
      <c r="I3391" s="161"/>
    </row>
    <row r="3392" ht="15.0" customHeight="1">
      <c r="A3392" s="101" t="s">
        <v>5921</v>
      </c>
      <c r="B3392" s="96" t="str">
        <f>VLOOKUP(A3392,company_data!$A$2:$H$2051,8,FALSE)</f>
        <v>https://www.entrust.com/</v>
      </c>
      <c r="C3392" s="158" t="s">
        <v>21803</v>
      </c>
      <c r="D3392" s="158" t="s">
        <v>6</v>
      </c>
      <c r="E3392" s="158" t="s">
        <v>21804</v>
      </c>
      <c r="F3392" s="97" t="s">
        <v>14</v>
      </c>
      <c r="G3392" s="164" t="s">
        <v>15951</v>
      </c>
      <c r="H3392" s="161"/>
      <c r="I3392" s="161"/>
    </row>
    <row r="3393" ht="15.0" customHeight="1">
      <c r="A3393" s="101" t="s">
        <v>5921</v>
      </c>
      <c r="B3393" s="96" t="str">
        <f>VLOOKUP(A3393,company_data!$A$2:$H$2051,8,FALSE)</f>
        <v>https://www.entrust.com/</v>
      </c>
      <c r="C3393" s="158" t="s">
        <v>21805</v>
      </c>
      <c r="D3393" s="158" t="s">
        <v>6</v>
      </c>
      <c r="E3393" s="158" t="s">
        <v>21804</v>
      </c>
      <c r="F3393" s="97" t="s">
        <v>14</v>
      </c>
      <c r="G3393" s="164" t="s">
        <v>15951</v>
      </c>
      <c r="H3393" s="161"/>
      <c r="I3393" s="161"/>
    </row>
    <row r="3394" ht="15.0" customHeight="1">
      <c r="A3394" s="101" t="s">
        <v>5921</v>
      </c>
      <c r="B3394" s="96" t="str">
        <f>VLOOKUP(A3394,company_data!$A$2:$H$2051,8,FALSE)</f>
        <v>https://www.entrust.com/</v>
      </c>
      <c r="C3394" s="158" t="s">
        <v>21806</v>
      </c>
      <c r="D3394" s="158" t="s">
        <v>6</v>
      </c>
      <c r="E3394" s="158" t="s">
        <v>17930</v>
      </c>
      <c r="F3394" s="101"/>
      <c r="G3394" s="164" t="s">
        <v>15951</v>
      </c>
      <c r="H3394" s="161"/>
      <c r="I3394" s="161"/>
    </row>
    <row r="3395" ht="15.0" customHeight="1">
      <c r="A3395" s="101" t="s">
        <v>5921</v>
      </c>
      <c r="B3395" s="96" t="str">
        <f>VLOOKUP(A3395,company_data!$A$2:$H$2051,8,FALSE)</f>
        <v>https://www.entrust.com/</v>
      </c>
      <c r="C3395" s="158" t="s">
        <v>21807</v>
      </c>
      <c r="D3395" s="158" t="s">
        <v>8</v>
      </c>
      <c r="E3395" s="158"/>
      <c r="F3395" s="97"/>
      <c r="G3395" s="164" t="s">
        <v>15951</v>
      </c>
      <c r="H3395" s="161"/>
      <c r="I3395" s="161"/>
    </row>
    <row r="3396" ht="15.0" customHeight="1">
      <c r="A3396" s="101" t="s">
        <v>5921</v>
      </c>
      <c r="B3396" s="96" t="str">
        <f>VLOOKUP(A3396,company_data!$A$2:$H$2051,8,FALSE)</f>
        <v>https://www.entrust.com/</v>
      </c>
      <c r="C3396" s="158" t="s">
        <v>21808</v>
      </c>
      <c r="D3396" s="158" t="s">
        <v>47</v>
      </c>
      <c r="E3396" s="158"/>
      <c r="F3396" s="97"/>
      <c r="G3396" s="164" t="s">
        <v>15951</v>
      </c>
      <c r="H3396" s="161"/>
      <c r="I3396" s="161"/>
    </row>
    <row r="3397" ht="15.0" customHeight="1">
      <c r="A3397" s="101" t="s">
        <v>5921</v>
      </c>
      <c r="B3397" s="96" t="str">
        <f>VLOOKUP(A3397,company_data!$A$2:$H$2051,8,FALSE)</f>
        <v>https://www.entrust.com/</v>
      </c>
      <c r="C3397" s="158" t="s">
        <v>21809</v>
      </c>
      <c r="D3397" s="158" t="s">
        <v>5</v>
      </c>
      <c r="E3397" s="158"/>
      <c r="F3397" s="97"/>
      <c r="G3397" s="164" t="s">
        <v>15951</v>
      </c>
      <c r="H3397" s="161"/>
      <c r="I3397" s="161"/>
    </row>
    <row r="3398" ht="15.0" customHeight="1">
      <c r="A3398" s="101" t="s">
        <v>5921</v>
      </c>
      <c r="B3398" s="96" t="str">
        <f>VLOOKUP(A3398,company_data!$A$2:$H$2051,8,FALSE)</f>
        <v>https://www.entrust.com/</v>
      </c>
      <c r="C3398" s="158" t="s">
        <v>21810</v>
      </c>
      <c r="D3398" s="158" t="s">
        <v>13</v>
      </c>
      <c r="E3398" s="158"/>
      <c r="F3398" s="97"/>
      <c r="G3398" s="164" t="s">
        <v>15951</v>
      </c>
      <c r="H3398" s="161"/>
      <c r="I3398" s="161"/>
    </row>
    <row r="3399" ht="15.0" customHeight="1">
      <c r="A3399" s="101" t="s">
        <v>5921</v>
      </c>
      <c r="B3399" s="96" t="str">
        <f>VLOOKUP(A3399,company_data!$A$2:$H$2051,8,FALSE)</f>
        <v>https://www.entrust.com/</v>
      </c>
      <c r="C3399" s="158" t="s">
        <v>21811</v>
      </c>
      <c r="D3399" s="158" t="s">
        <v>13</v>
      </c>
      <c r="E3399" s="158"/>
      <c r="F3399" s="97"/>
      <c r="G3399" s="164" t="s">
        <v>15951</v>
      </c>
      <c r="H3399" s="161"/>
      <c r="I3399" s="161"/>
    </row>
    <row r="3400" ht="15.0" customHeight="1">
      <c r="A3400" s="101" t="s">
        <v>5921</v>
      </c>
      <c r="B3400" s="96" t="str">
        <f>VLOOKUP(A3400,company_data!$A$2:$H$2051,8,FALSE)</f>
        <v>https://www.entrust.com/</v>
      </c>
      <c r="C3400" s="158" t="s">
        <v>21812</v>
      </c>
      <c r="D3400" s="158" t="s">
        <v>13</v>
      </c>
      <c r="E3400" s="158"/>
      <c r="F3400" s="97"/>
      <c r="G3400" s="164" t="s">
        <v>15951</v>
      </c>
      <c r="H3400" s="161"/>
      <c r="I3400" s="161"/>
    </row>
    <row r="3401" ht="15.0" customHeight="1">
      <c r="A3401" s="101" t="s">
        <v>5921</v>
      </c>
      <c r="B3401" s="96" t="str">
        <f>VLOOKUP(A3401,company_data!$A$2:$H$2051,8,FALSE)</f>
        <v>https://www.entrust.com/</v>
      </c>
      <c r="C3401" s="158" t="s">
        <v>21813</v>
      </c>
      <c r="D3401" s="158" t="s">
        <v>13</v>
      </c>
      <c r="E3401" s="158"/>
      <c r="F3401" s="97"/>
      <c r="G3401" s="164" t="s">
        <v>15951</v>
      </c>
      <c r="H3401" s="161"/>
      <c r="I3401" s="161"/>
    </row>
    <row r="3402" ht="15.0" customHeight="1">
      <c r="A3402" s="101" t="s">
        <v>5921</v>
      </c>
      <c r="B3402" s="96" t="str">
        <f>VLOOKUP(A3402,company_data!$A$2:$H$2051,8,FALSE)</f>
        <v>https://www.entrust.com/</v>
      </c>
      <c r="C3402" s="158" t="s">
        <v>21814</v>
      </c>
      <c r="D3402" s="158" t="s">
        <v>6</v>
      </c>
      <c r="E3402" s="157"/>
      <c r="F3402" s="101"/>
      <c r="G3402" s="164" t="s">
        <v>15951</v>
      </c>
      <c r="H3402" s="161" t="s">
        <v>21815</v>
      </c>
      <c r="I3402" s="161"/>
    </row>
    <row r="3403" ht="15.0" customHeight="1">
      <c r="A3403" s="101" t="s">
        <v>5921</v>
      </c>
      <c r="B3403" s="96" t="str">
        <f>VLOOKUP(A3403,company_data!$A$2:$H$2051,8,FALSE)</f>
        <v>https://www.entrust.com/</v>
      </c>
      <c r="C3403" s="158" t="s">
        <v>21816</v>
      </c>
      <c r="D3403" s="158" t="s">
        <v>26</v>
      </c>
      <c r="E3403" s="158"/>
      <c r="F3403" s="97"/>
      <c r="G3403" s="164" t="s">
        <v>15951</v>
      </c>
      <c r="H3403" s="161"/>
      <c r="I3403" s="161"/>
    </row>
    <row r="3404" ht="15.0" customHeight="1">
      <c r="A3404" s="101" t="s">
        <v>5931</v>
      </c>
      <c r="B3404" s="96" t="str">
        <f>VLOOKUP(A3404,company_data!$A$2:$H$2051,8,FALSE)</f>
        <v>https://www.enveil.com/</v>
      </c>
      <c r="C3404" s="157" t="s">
        <v>21817</v>
      </c>
      <c r="D3404" s="158" t="s">
        <v>54</v>
      </c>
      <c r="E3404" s="158" t="s">
        <v>13</v>
      </c>
      <c r="F3404" s="101"/>
      <c r="G3404" s="159"/>
      <c r="H3404" s="161" t="s">
        <v>21818</v>
      </c>
      <c r="I3404" s="161"/>
    </row>
    <row r="3405" ht="15.0" customHeight="1">
      <c r="A3405" s="101" t="s">
        <v>5931</v>
      </c>
      <c r="B3405" s="96" t="str">
        <f>VLOOKUP(A3405,company_data!$A$2:$H$2051,8,FALSE)</f>
        <v>https://www.enveil.com/</v>
      </c>
      <c r="C3405" s="157" t="s">
        <v>21819</v>
      </c>
      <c r="D3405" s="158" t="s">
        <v>54</v>
      </c>
      <c r="E3405" s="158" t="s">
        <v>13</v>
      </c>
      <c r="F3405" s="101"/>
      <c r="G3405" s="159"/>
      <c r="H3405" s="161" t="s">
        <v>21820</v>
      </c>
      <c r="I3405" s="161"/>
    </row>
    <row r="3406" ht="15.0" customHeight="1">
      <c r="A3406" s="101" t="s">
        <v>5931</v>
      </c>
      <c r="B3406" s="96" t="str">
        <f>VLOOKUP(A3406,company_data!$A$2:$H$2051,8,FALSE)</f>
        <v>https://www.enveil.com/</v>
      </c>
      <c r="C3406" s="158" t="s">
        <v>21821</v>
      </c>
      <c r="D3406" s="158" t="s">
        <v>54</v>
      </c>
      <c r="E3406" s="158" t="s">
        <v>13</v>
      </c>
      <c r="F3406" s="101"/>
      <c r="G3406" s="159"/>
      <c r="H3406" s="161"/>
      <c r="I3406" s="161"/>
    </row>
    <row r="3407" ht="15.0" customHeight="1">
      <c r="A3407" s="101" t="s">
        <v>5946</v>
      </c>
      <c r="B3407" s="96" t="str">
        <f>VLOOKUP(A3407,company_data!$A$2:$H$2051,8,FALSE)</f>
        <v>https://envieta.com/</v>
      </c>
      <c r="C3407" s="158" t="s">
        <v>21822</v>
      </c>
      <c r="D3407" s="158" t="s">
        <v>13</v>
      </c>
      <c r="E3407" s="158" t="s">
        <v>21823</v>
      </c>
      <c r="F3407" s="97"/>
      <c r="G3407" s="159"/>
      <c r="H3407" s="207" t="s">
        <v>21824</v>
      </c>
      <c r="I3407" s="161"/>
    </row>
    <row r="3408" ht="15.0" customHeight="1">
      <c r="A3408" s="101" t="s">
        <v>5946</v>
      </c>
      <c r="B3408" s="96" t="str">
        <f>VLOOKUP(A3408,company_data!$A$2:$H$2051,8,FALSE)</f>
        <v>https://envieta.com/</v>
      </c>
      <c r="C3408" s="158" t="s">
        <v>21825</v>
      </c>
      <c r="D3408" s="158" t="s">
        <v>5</v>
      </c>
      <c r="E3408" s="158" t="s">
        <v>21826</v>
      </c>
      <c r="F3408" s="101"/>
      <c r="G3408" s="159"/>
      <c r="H3408" s="161" t="s">
        <v>21827</v>
      </c>
      <c r="I3408" s="161"/>
    </row>
    <row r="3409" ht="15.0" customHeight="1">
      <c r="A3409" s="101" t="s">
        <v>5946</v>
      </c>
      <c r="B3409" s="96" t="str">
        <f>VLOOKUP(A3409,company_data!$A$2:$H$2051,8,FALSE)</f>
        <v>https://envieta.com/</v>
      </c>
      <c r="C3409" s="157" t="s">
        <v>21828</v>
      </c>
      <c r="D3409" s="157" t="s">
        <v>5</v>
      </c>
      <c r="E3409" s="158" t="s">
        <v>16745</v>
      </c>
      <c r="F3409" s="101"/>
      <c r="G3409" s="159"/>
      <c r="H3409" s="161" t="s">
        <v>21829</v>
      </c>
      <c r="I3409" s="161"/>
    </row>
    <row r="3410" ht="15.0" customHeight="1">
      <c r="A3410" s="101" t="s">
        <v>5946</v>
      </c>
      <c r="B3410" s="96" t="str">
        <f>VLOOKUP(A3410,company_data!$A$2:$H$2051,8,FALSE)</f>
        <v>https://envieta.com/</v>
      </c>
      <c r="C3410" s="158" t="s">
        <v>21830</v>
      </c>
      <c r="D3410" s="158" t="s">
        <v>5</v>
      </c>
      <c r="E3410" s="158" t="s">
        <v>15850</v>
      </c>
      <c r="F3410" s="97" t="s">
        <v>16976</v>
      </c>
      <c r="G3410" s="159"/>
      <c r="H3410" s="161" t="s">
        <v>21831</v>
      </c>
      <c r="I3410" s="161"/>
    </row>
    <row r="3411" ht="15.0" customHeight="1">
      <c r="A3411" s="101" t="s">
        <v>5946</v>
      </c>
      <c r="B3411" s="96" t="str">
        <f>VLOOKUP(A3411,company_data!$A$2:$H$2051,8,FALSE)</f>
        <v>https://envieta.com/</v>
      </c>
      <c r="C3411" s="158" t="s">
        <v>21832</v>
      </c>
      <c r="D3411" s="158" t="s">
        <v>5</v>
      </c>
      <c r="E3411" s="157"/>
      <c r="F3411" s="101"/>
      <c r="G3411" s="159"/>
      <c r="H3411" s="161" t="s">
        <v>21833</v>
      </c>
      <c r="I3411" s="161"/>
    </row>
    <row r="3412" ht="15.0" customHeight="1">
      <c r="A3412" s="101" t="s">
        <v>5946</v>
      </c>
      <c r="B3412" s="96" t="str">
        <f>VLOOKUP(A3412,company_data!$A$2:$H$2051,8,FALSE)</f>
        <v>https://envieta.com/</v>
      </c>
      <c r="C3412" s="157" t="s">
        <v>21834</v>
      </c>
      <c r="D3412" s="158" t="s">
        <v>13</v>
      </c>
      <c r="E3412" s="157"/>
      <c r="F3412" s="101"/>
      <c r="G3412" s="159"/>
      <c r="H3412" s="161" t="s">
        <v>21835</v>
      </c>
      <c r="I3412" s="161"/>
    </row>
    <row r="3413" ht="15.0" customHeight="1">
      <c r="A3413" s="97" t="s">
        <v>5668</v>
      </c>
      <c r="B3413" s="96" t="str">
        <f>VLOOKUP(A3413,company_data!$A$2:$H$2051,8,FALSE)</f>
        <v>https://www.eplus.com/</v>
      </c>
      <c r="C3413" s="158" t="s">
        <v>16160</v>
      </c>
      <c r="D3413" s="157" t="s">
        <v>7</v>
      </c>
      <c r="E3413" s="157"/>
      <c r="F3413" s="101"/>
      <c r="G3413" s="170"/>
      <c r="H3413" s="161" t="s">
        <v>21836</v>
      </c>
      <c r="I3413" s="161"/>
    </row>
    <row r="3414" ht="15.0" customHeight="1">
      <c r="A3414" s="97" t="s">
        <v>5668</v>
      </c>
      <c r="B3414" s="96" t="str">
        <f>VLOOKUP(A3414,company_data!$A$2:$H$2051,8,FALSE)</f>
        <v>https://www.eplus.com/</v>
      </c>
      <c r="C3414" s="158" t="s">
        <v>16452</v>
      </c>
      <c r="D3414" s="157" t="s">
        <v>5</v>
      </c>
      <c r="E3414" s="157"/>
      <c r="F3414" s="101"/>
      <c r="G3414" s="170"/>
      <c r="H3414" s="161" t="s">
        <v>21837</v>
      </c>
      <c r="I3414" s="161"/>
    </row>
    <row r="3415" ht="15.0" customHeight="1">
      <c r="A3415" s="101" t="s">
        <v>5950</v>
      </c>
      <c r="B3415" s="96" t="str">
        <f>VLOOKUP(A3415,company_data!$A$2:$H$2051,8,FALSE)</f>
        <v>https://www.ericom.com/</v>
      </c>
      <c r="C3415" s="157" t="s">
        <v>21838</v>
      </c>
      <c r="D3415" s="158" t="s">
        <v>49</v>
      </c>
      <c r="E3415" s="158" t="s">
        <v>17063</v>
      </c>
      <c r="F3415" s="101"/>
      <c r="G3415" s="164" t="s">
        <v>21839</v>
      </c>
      <c r="H3415" s="161" t="s">
        <v>21840</v>
      </c>
      <c r="I3415" s="161"/>
    </row>
    <row r="3416" ht="15.0" customHeight="1">
      <c r="A3416" s="101" t="s">
        <v>5950</v>
      </c>
      <c r="B3416" s="96" t="str">
        <f>VLOOKUP(A3416,company_data!$A$2:$H$2051,8,FALSE)</f>
        <v>https://www.ericom.com/</v>
      </c>
      <c r="C3416" s="157" t="s">
        <v>21841</v>
      </c>
      <c r="D3416" s="158" t="s">
        <v>34</v>
      </c>
      <c r="E3416" s="158" t="s">
        <v>6</v>
      </c>
      <c r="F3416" s="101"/>
      <c r="G3416" s="164" t="s">
        <v>21839</v>
      </c>
      <c r="H3416" s="161" t="s">
        <v>21842</v>
      </c>
      <c r="I3416" s="161"/>
    </row>
    <row r="3417" ht="15.0" customHeight="1">
      <c r="A3417" s="101" t="s">
        <v>5950</v>
      </c>
      <c r="B3417" s="96" t="str">
        <f>VLOOKUP(A3417,company_data!$A$2:$H$2051,8,FALSE)</f>
        <v>https://www.ericom.com/</v>
      </c>
      <c r="C3417" s="158" t="s">
        <v>21843</v>
      </c>
      <c r="D3417" s="158" t="s">
        <v>10</v>
      </c>
      <c r="E3417" s="158"/>
      <c r="F3417" s="101"/>
      <c r="G3417" s="164" t="s">
        <v>21839</v>
      </c>
      <c r="H3417" s="161"/>
      <c r="I3417" s="161"/>
    </row>
    <row r="3418" ht="15.0" customHeight="1">
      <c r="A3418" s="101" t="s">
        <v>5950</v>
      </c>
      <c r="B3418" s="96" t="str">
        <f>VLOOKUP(A3418,company_data!$A$2:$H$2051,8,FALSE)</f>
        <v>https://www.ericom.com/</v>
      </c>
      <c r="C3418" s="157" t="s">
        <v>21844</v>
      </c>
      <c r="D3418" s="158" t="s">
        <v>26</v>
      </c>
      <c r="E3418" s="157"/>
      <c r="F3418" s="101"/>
      <c r="G3418" s="164" t="s">
        <v>21839</v>
      </c>
      <c r="H3418" s="161" t="s">
        <v>21845</v>
      </c>
      <c r="I3418" s="161"/>
    </row>
    <row r="3419" ht="15.0" customHeight="1">
      <c r="A3419" s="101" t="s">
        <v>5960</v>
      </c>
      <c r="B3419" s="96" t="str">
        <f>VLOOKUP(A3419,company_data!$A$2:$H$2051,8,FALSE)</f>
        <v>https://ermprotect.com/</v>
      </c>
      <c r="C3419" s="158" t="s">
        <v>21846</v>
      </c>
      <c r="D3419" s="158" t="s">
        <v>5</v>
      </c>
      <c r="E3419" s="158" t="s">
        <v>60</v>
      </c>
      <c r="F3419" s="101"/>
      <c r="G3419" s="159"/>
      <c r="H3419" s="161"/>
      <c r="I3419" s="161"/>
    </row>
    <row r="3420" ht="15.0" customHeight="1">
      <c r="A3420" s="101" t="s">
        <v>5960</v>
      </c>
      <c r="B3420" s="96" t="str">
        <f>VLOOKUP(A3420,company_data!$A$2:$H$2051,8,FALSE)</f>
        <v>https://ermprotect.com/</v>
      </c>
      <c r="C3420" s="158" t="s">
        <v>21847</v>
      </c>
      <c r="D3420" s="158" t="s">
        <v>5</v>
      </c>
      <c r="E3420" s="158" t="s">
        <v>60</v>
      </c>
      <c r="F3420" s="101"/>
      <c r="G3420" s="159"/>
      <c r="H3420" s="161"/>
      <c r="I3420" s="161"/>
    </row>
    <row r="3421" ht="15.0" customHeight="1">
      <c r="A3421" s="101" t="s">
        <v>5960</v>
      </c>
      <c r="B3421" s="96" t="str">
        <f>VLOOKUP(A3421,company_data!$A$2:$H$2051,8,FALSE)</f>
        <v>https://ermprotect.com/</v>
      </c>
      <c r="C3421" s="158" t="s">
        <v>21848</v>
      </c>
      <c r="D3421" s="158" t="s">
        <v>5</v>
      </c>
      <c r="E3421" s="158" t="s">
        <v>60</v>
      </c>
      <c r="F3421" s="101"/>
      <c r="G3421" s="159"/>
      <c r="H3421" s="161"/>
      <c r="I3421" s="161"/>
    </row>
    <row r="3422" ht="15.0" customHeight="1">
      <c r="A3422" s="101" t="s">
        <v>5960</v>
      </c>
      <c r="B3422" s="96" t="str">
        <f>VLOOKUP(A3422,company_data!$A$2:$H$2051,8,FALSE)</f>
        <v>https://ermprotect.com/</v>
      </c>
      <c r="C3422" s="158" t="s">
        <v>21849</v>
      </c>
      <c r="D3422" s="158" t="s">
        <v>5</v>
      </c>
      <c r="E3422" s="158" t="s">
        <v>60</v>
      </c>
      <c r="F3422" s="97" t="s">
        <v>18084</v>
      </c>
      <c r="G3422" s="159"/>
      <c r="H3422" s="161"/>
      <c r="I3422" s="161"/>
    </row>
    <row r="3423" ht="15.0" customHeight="1">
      <c r="A3423" s="101" t="s">
        <v>5960</v>
      </c>
      <c r="B3423" s="96" t="str">
        <f>VLOOKUP(A3423,company_data!$A$2:$H$2051,8,FALSE)</f>
        <v>https://ermprotect.com/</v>
      </c>
      <c r="C3423" s="158" t="s">
        <v>21850</v>
      </c>
      <c r="D3423" s="158" t="s">
        <v>5</v>
      </c>
      <c r="E3423" s="158" t="s">
        <v>60</v>
      </c>
      <c r="F3423" s="101"/>
      <c r="G3423" s="159"/>
      <c r="H3423" s="161"/>
      <c r="I3423" s="161"/>
    </row>
    <row r="3424" ht="15.0" customHeight="1">
      <c r="A3424" s="101" t="s">
        <v>5960</v>
      </c>
      <c r="B3424" s="96" t="str">
        <f>VLOOKUP(A3424,company_data!$A$2:$H$2051,8,FALSE)</f>
        <v>https://ermprotect.com/</v>
      </c>
      <c r="C3424" s="158" t="s">
        <v>18043</v>
      </c>
      <c r="D3424" s="158" t="s">
        <v>5</v>
      </c>
      <c r="E3424" s="158" t="s">
        <v>14</v>
      </c>
      <c r="F3424" s="101"/>
      <c r="G3424" s="170"/>
      <c r="H3424" s="161"/>
      <c r="I3424" s="160"/>
    </row>
    <row r="3425" ht="15.0" customHeight="1">
      <c r="A3425" s="101" t="s">
        <v>5960</v>
      </c>
      <c r="B3425" s="96" t="str">
        <f>VLOOKUP(A3425,company_data!$A$2:$H$2051,8,FALSE)</f>
        <v>https://ermprotect.com/</v>
      </c>
      <c r="C3425" s="158" t="s">
        <v>17346</v>
      </c>
      <c r="D3425" s="158" t="s">
        <v>5</v>
      </c>
      <c r="E3425" s="158" t="s">
        <v>14</v>
      </c>
      <c r="F3425" s="101"/>
      <c r="G3425" s="170"/>
      <c r="H3425" s="161"/>
      <c r="I3425" s="161"/>
    </row>
    <row r="3426" ht="15.0" customHeight="1">
      <c r="A3426" s="101" t="s">
        <v>5960</v>
      </c>
      <c r="B3426" s="96" t="str">
        <f>VLOOKUP(A3426,company_data!$A$2:$H$2051,8,FALSE)</f>
        <v>https://ermprotect.com/</v>
      </c>
      <c r="C3426" s="158" t="s">
        <v>19218</v>
      </c>
      <c r="D3426" s="158" t="s">
        <v>5</v>
      </c>
      <c r="E3426" s="158" t="s">
        <v>14</v>
      </c>
      <c r="F3426" s="101"/>
      <c r="G3426" s="170"/>
      <c r="H3426" s="161"/>
      <c r="I3426" s="161"/>
    </row>
    <row r="3427" ht="15.0" customHeight="1">
      <c r="A3427" s="101" t="s">
        <v>5960</v>
      </c>
      <c r="B3427" s="96" t="str">
        <f>VLOOKUP(A3427,company_data!$A$2:$H$2051,8,FALSE)</f>
        <v>https://ermprotect.com/</v>
      </c>
      <c r="C3427" s="158" t="s">
        <v>15912</v>
      </c>
      <c r="D3427" s="158" t="s">
        <v>5</v>
      </c>
      <c r="E3427" s="158" t="s">
        <v>14</v>
      </c>
      <c r="F3427" s="101"/>
      <c r="G3427" s="170"/>
      <c r="H3427" s="161"/>
      <c r="I3427" s="161"/>
    </row>
    <row r="3428" ht="15.0" customHeight="1">
      <c r="A3428" s="101" t="s">
        <v>5960</v>
      </c>
      <c r="B3428" s="96" t="str">
        <f>VLOOKUP(A3428,company_data!$A$2:$H$2051,8,FALSE)</f>
        <v>https://ermprotect.com/</v>
      </c>
      <c r="C3428" s="158" t="s">
        <v>21851</v>
      </c>
      <c r="D3428" s="158" t="s">
        <v>5</v>
      </c>
      <c r="E3428" s="158" t="s">
        <v>16</v>
      </c>
      <c r="F3428" s="97" t="s">
        <v>60</v>
      </c>
      <c r="G3428" s="159"/>
      <c r="H3428" s="161"/>
      <c r="I3428" s="161"/>
    </row>
    <row r="3429" ht="15.0" customHeight="1">
      <c r="A3429" s="101" t="s">
        <v>5960</v>
      </c>
      <c r="B3429" s="96" t="str">
        <f>VLOOKUP(A3429,company_data!$A$2:$H$2051,8,FALSE)</f>
        <v>https://ermprotect.com/</v>
      </c>
      <c r="C3429" s="158" t="s">
        <v>17122</v>
      </c>
      <c r="D3429" s="158" t="s">
        <v>5</v>
      </c>
      <c r="E3429" s="158" t="s">
        <v>16</v>
      </c>
      <c r="F3429" s="97" t="s">
        <v>17122</v>
      </c>
      <c r="G3429" s="159"/>
      <c r="H3429" s="161"/>
      <c r="I3429" s="161"/>
    </row>
    <row r="3430" ht="15.0" customHeight="1">
      <c r="A3430" s="101" t="s">
        <v>5960</v>
      </c>
      <c r="B3430" s="96" t="str">
        <f>VLOOKUP(A3430,company_data!$A$2:$H$2051,8,FALSE)</f>
        <v>https://ermprotect.com/</v>
      </c>
      <c r="C3430" s="158" t="s">
        <v>21852</v>
      </c>
      <c r="D3430" s="158" t="s">
        <v>5</v>
      </c>
      <c r="E3430" s="158" t="s">
        <v>16</v>
      </c>
      <c r="F3430" s="101"/>
      <c r="G3430" s="159"/>
      <c r="H3430" s="161"/>
      <c r="I3430" s="161"/>
    </row>
    <row r="3431" ht="15.0" customHeight="1">
      <c r="A3431" s="101" t="s">
        <v>5960</v>
      </c>
      <c r="B3431" s="96" t="str">
        <f>VLOOKUP(A3431,company_data!$A$2:$H$2051,8,FALSE)</f>
        <v>https://ermprotect.com/</v>
      </c>
      <c r="C3431" s="158" t="s">
        <v>21044</v>
      </c>
      <c r="D3431" s="158" t="s">
        <v>5</v>
      </c>
      <c r="E3431" s="158" t="s">
        <v>16</v>
      </c>
      <c r="F3431" s="101"/>
      <c r="G3431" s="159"/>
      <c r="H3431" s="161"/>
      <c r="I3431" s="161"/>
    </row>
    <row r="3432" ht="15.0" customHeight="1">
      <c r="A3432" s="101" t="s">
        <v>5960</v>
      </c>
      <c r="B3432" s="96" t="str">
        <f>VLOOKUP(A3432,company_data!$A$2:$H$2051,8,FALSE)</f>
        <v>https://ermprotect.com/</v>
      </c>
      <c r="C3432" s="158" t="s">
        <v>21853</v>
      </c>
      <c r="D3432" s="158" t="s">
        <v>5</v>
      </c>
      <c r="E3432" s="158" t="s">
        <v>16273</v>
      </c>
      <c r="F3432" s="101"/>
      <c r="G3432" s="159"/>
      <c r="H3432" s="161"/>
      <c r="I3432" s="161"/>
    </row>
    <row r="3433" ht="15.0" customHeight="1">
      <c r="A3433" s="101" t="s">
        <v>5960</v>
      </c>
      <c r="B3433" s="96" t="str">
        <f>VLOOKUP(A3433,company_data!$A$2:$H$2051,8,FALSE)</f>
        <v>https://ermprotect.com/</v>
      </c>
      <c r="C3433" s="158" t="s">
        <v>21854</v>
      </c>
      <c r="D3433" s="158" t="s">
        <v>5</v>
      </c>
      <c r="E3433" s="158" t="s">
        <v>18043</v>
      </c>
      <c r="F3433" s="101"/>
      <c r="G3433" s="159"/>
      <c r="H3433" s="161"/>
      <c r="I3433" s="161"/>
    </row>
    <row r="3434" ht="15.0" customHeight="1">
      <c r="A3434" s="101" t="s">
        <v>5960</v>
      </c>
      <c r="B3434" s="96" t="str">
        <f>VLOOKUP(A3434,company_data!$A$2:$H$2051,8,FALSE)</f>
        <v>https://ermprotect.com/</v>
      </c>
      <c r="C3434" s="158" t="s">
        <v>21855</v>
      </c>
      <c r="D3434" s="158" t="s">
        <v>5</v>
      </c>
      <c r="E3434" s="158" t="s">
        <v>15881</v>
      </c>
      <c r="F3434" s="101"/>
      <c r="G3434" s="159"/>
      <c r="H3434" s="161"/>
      <c r="I3434" s="161"/>
    </row>
    <row r="3435" ht="15.0" customHeight="1">
      <c r="A3435" s="101" t="s">
        <v>5960</v>
      </c>
      <c r="B3435" s="96" t="str">
        <f>VLOOKUP(A3435,company_data!$A$2:$H$2051,8,FALSE)</f>
        <v>https://ermprotect.com/</v>
      </c>
      <c r="C3435" s="158" t="s">
        <v>21856</v>
      </c>
      <c r="D3435" s="158" t="s">
        <v>5</v>
      </c>
      <c r="E3435" s="158" t="s">
        <v>44</v>
      </c>
      <c r="F3435" s="101"/>
      <c r="G3435" s="159"/>
      <c r="H3435" s="161"/>
      <c r="I3435" s="161"/>
    </row>
    <row r="3436" ht="15.0" customHeight="1">
      <c r="A3436" s="101" t="s">
        <v>5960</v>
      </c>
      <c r="B3436" s="96" t="str">
        <f>VLOOKUP(A3436,company_data!$A$2:$H$2051,8,FALSE)</f>
        <v>https://ermprotect.com/</v>
      </c>
      <c r="C3436" s="158" t="s">
        <v>21857</v>
      </c>
      <c r="D3436" s="158" t="s">
        <v>5</v>
      </c>
      <c r="E3436" s="158" t="s">
        <v>21858</v>
      </c>
      <c r="F3436" s="101"/>
      <c r="G3436" s="159"/>
      <c r="H3436" s="161"/>
      <c r="I3436" s="161"/>
    </row>
    <row r="3437" ht="15.0" customHeight="1">
      <c r="A3437" s="101" t="s">
        <v>5960</v>
      </c>
      <c r="B3437" s="96" t="str">
        <f>VLOOKUP(A3437,company_data!$A$2:$H$2051,8,FALSE)</f>
        <v>https://ermprotect.com/</v>
      </c>
      <c r="C3437" s="158" t="s">
        <v>17708</v>
      </c>
      <c r="D3437" s="158" t="s">
        <v>5</v>
      </c>
      <c r="E3437" s="158" t="s">
        <v>11</v>
      </c>
      <c r="F3437" s="101"/>
      <c r="G3437" s="159"/>
      <c r="H3437" s="161"/>
      <c r="I3437" s="161"/>
    </row>
    <row r="3438" ht="15.0" customHeight="1">
      <c r="A3438" s="101" t="s">
        <v>5960</v>
      </c>
      <c r="B3438" s="96" t="str">
        <f>VLOOKUP(A3438,company_data!$A$2:$H$2051,8,FALSE)</f>
        <v>https://ermprotect.com/</v>
      </c>
      <c r="C3438" s="158" t="s">
        <v>21859</v>
      </c>
      <c r="D3438" s="158" t="s">
        <v>5</v>
      </c>
      <c r="E3438" s="158" t="s">
        <v>16843</v>
      </c>
      <c r="F3438" s="97" t="s">
        <v>15850</v>
      </c>
      <c r="G3438" s="159"/>
      <c r="H3438" s="161"/>
      <c r="I3438" s="161"/>
    </row>
    <row r="3439" ht="15.0" customHeight="1">
      <c r="A3439" s="101" t="s">
        <v>5960</v>
      </c>
      <c r="B3439" s="96" t="str">
        <f>VLOOKUP(A3439,company_data!$A$2:$H$2051,8,FALSE)</f>
        <v>https://ermprotect.com/</v>
      </c>
      <c r="C3439" s="158" t="s">
        <v>21860</v>
      </c>
      <c r="D3439" s="158" t="s">
        <v>5</v>
      </c>
      <c r="E3439" s="157"/>
      <c r="F3439" s="101"/>
      <c r="G3439" s="159"/>
      <c r="H3439" s="161"/>
      <c r="I3439" s="161"/>
    </row>
    <row r="3440" ht="15.0" customHeight="1">
      <c r="A3440" s="101" t="s">
        <v>5960</v>
      </c>
      <c r="B3440" s="96" t="str">
        <f>VLOOKUP(A3440,company_data!$A$2:$H$2051,8,FALSE)</f>
        <v>https://ermprotect.com/</v>
      </c>
      <c r="C3440" s="158" t="s">
        <v>21861</v>
      </c>
      <c r="D3440" s="158" t="s">
        <v>5</v>
      </c>
      <c r="E3440" s="157"/>
      <c r="F3440" s="101"/>
      <c r="G3440" s="159"/>
      <c r="H3440" s="161"/>
      <c r="I3440" s="161"/>
    </row>
    <row r="3441" ht="15.0" customHeight="1">
      <c r="A3441" s="101" t="s">
        <v>5960</v>
      </c>
      <c r="B3441" s="96" t="str">
        <f>VLOOKUP(A3441,company_data!$A$2:$H$2051,8,FALSE)</f>
        <v>https://ermprotect.com/</v>
      </c>
      <c r="C3441" s="158" t="s">
        <v>21862</v>
      </c>
      <c r="D3441" s="158" t="s">
        <v>5</v>
      </c>
      <c r="E3441" s="157"/>
      <c r="F3441" s="101"/>
      <c r="G3441" s="159"/>
      <c r="H3441" s="161"/>
      <c r="I3441" s="161"/>
    </row>
    <row r="3442" ht="15.0" customHeight="1">
      <c r="A3442" s="101" t="s">
        <v>5960</v>
      </c>
      <c r="B3442" s="96" t="str">
        <f>VLOOKUP(A3442,company_data!$A$2:$H$2051,8,FALSE)</f>
        <v>https://ermprotect.com/</v>
      </c>
      <c r="C3442" s="158" t="s">
        <v>21863</v>
      </c>
      <c r="D3442" s="158" t="s">
        <v>5</v>
      </c>
      <c r="E3442" s="157"/>
      <c r="F3442" s="101"/>
      <c r="G3442" s="159"/>
      <c r="H3442" s="161"/>
      <c r="I3442" s="161"/>
    </row>
    <row r="3443" ht="15.0" customHeight="1">
      <c r="A3443" s="101" t="s">
        <v>5960</v>
      </c>
      <c r="B3443" s="96" t="str">
        <f>VLOOKUP(A3443,company_data!$A$2:$H$2051,8,FALSE)</f>
        <v>https://ermprotect.com/</v>
      </c>
      <c r="C3443" s="158" t="s">
        <v>21864</v>
      </c>
      <c r="D3443" s="158" t="s">
        <v>5</v>
      </c>
      <c r="E3443" s="157"/>
      <c r="F3443" s="101"/>
      <c r="G3443" s="159"/>
      <c r="H3443" s="161"/>
      <c r="I3443" s="161"/>
    </row>
    <row r="3444" ht="15.0" customHeight="1">
      <c r="A3444" s="101" t="s">
        <v>5960</v>
      </c>
      <c r="B3444" s="96" t="str">
        <f>VLOOKUP(A3444,company_data!$A$2:$H$2051,8,FALSE)</f>
        <v>https://ermprotect.com/</v>
      </c>
      <c r="C3444" s="158" t="s">
        <v>21865</v>
      </c>
      <c r="D3444" s="158" t="s">
        <v>5</v>
      </c>
      <c r="E3444" s="157"/>
      <c r="F3444" s="101"/>
      <c r="G3444" s="159"/>
      <c r="H3444" s="161"/>
      <c r="I3444" s="161"/>
    </row>
    <row r="3445" ht="15.0" customHeight="1">
      <c r="A3445" s="101" t="s">
        <v>8024</v>
      </c>
      <c r="B3445" s="105" t="s">
        <v>21866</v>
      </c>
      <c r="C3445" s="158" t="s">
        <v>21867</v>
      </c>
      <c r="D3445" s="158" t="s">
        <v>48</v>
      </c>
      <c r="E3445" s="158" t="s">
        <v>21868</v>
      </c>
      <c r="F3445" s="101"/>
      <c r="G3445" s="159"/>
      <c r="H3445" s="161"/>
      <c r="I3445" s="161"/>
    </row>
    <row r="3446" ht="15.0" customHeight="1">
      <c r="A3446" s="101" t="s">
        <v>8024</v>
      </c>
      <c r="B3446" s="105" t="s">
        <v>21866</v>
      </c>
      <c r="C3446" s="158" t="s">
        <v>21869</v>
      </c>
      <c r="D3446" s="158" t="s">
        <v>5</v>
      </c>
      <c r="E3446" s="158" t="s">
        <v>21869</v>
      </c>
      <c r="F3446" s="101"/>
      <c r="G3446" s="159"/>
      <c r="H3446" s="161"/>
      <c r="I3446" s="161"/>
    </row>
    <row r="3447" ht="15.0" customHeight="1">
      <c r="A3447" s="101" t="s">
        <v>8024</v>
      </c>
      <c r="B3447" s="105" t="s">
        <v>21866</v>
      </c>
      <c r="C3447" s="158" t="s">
        <v>21870</v>
      </c>
      <c r="D3447" s="158" t="s">
        <v>5</v>
      </c>
      <c r="E3447" s="158" t="s">
        <v>16</v>
      </c>
      <c r="F3447" s="97" t="s">
        <v>15917</v>
      </c>
      <c r="G3447" s="159"/>
      <c r="H3447" s="161"/>
      <c r="I3447" s="161"/>
    </row>
    <row r="3448" ht="15.0" customHeight="1">
      <c r="A3448" s="101" t="s">
        <v>8024</v>
      </c>
      <c r="B3448" s="105" t="s">
        <v>21866</v>
      </c>
      <c r="C3448" s="158" t="s">
        <v>15850</v>
      </c>
      <c r="D3448" s="158" t="s">
        <v>5</v>
      </c>
      <c r="E3448" s="158" t="s">
        <v>15850</v>
      </c>
      <c r="F3448" s="101"/>
      <c r="G3448" s="159"/>
      <c r="H3448" s="161"/>
      <c r="I3448" s="161"/>
    </row>
    <row r="3449" ht="15.0" customHeight="1">
      <c r="A3449" s="101" t="s">
        <v>8024</v>
      </c>
      <c r="B3449" s="105" t="s">
        <v>21866</v>
      </c>
      <c r="C3449" s="158" t="s">
        <v>16275</v>
      </c>
      <c r="D3449" s="158" t="s">
        <v>5</v>
      </c>
      <c r="E3449" s="158" t="s">
        <v>16759</v>
      </c>
      <c r="F3449" s="101"/>
      <c r="G3449" s="159"/>
      <c r="H3449" s="161"/>
      <c r="I3449" s="161"/>
    </row>
    <row r="3450" ht="15.0" customHeight="1">
      <c r="A3450" s="101" t="s">
        <v>8024</v>
      </c>
      <c r="B3450" s="105" t="s">
        <v>21866</v>
      </c>
      <c r="C3450" s="158" t="s">
        <v>21871</v>
      </c>
      <c r="D3450" s="158" t="s">
        <v>5</v>
      </c>
      <c r="E3450" s="158" t="s">
        <v>16868</v>
      </c>
      <c r="F3450" s="101"/>
      <c r="G3450" s="159"/>
      <c r="H3450" s="161"/>
      <c r="I3450" s="161"/>
    </row>
    <row r="3451" ht="15.0" customHeight="1">
      <c r="A3451" s="101" t="s">
        <v>8024</v>
      </c>
      <c r="B3451" s="105" t="s">
        <v>21866</v>
      </c>
      <c r="C3451" s="158" t="s">
        <v>21872</v>
      </c>
      <c r="D3451" s="158" t="s">
        <v>5</v>
      </c>
      <c r="E3451" s="158" t="s">
        <v>11</v>
      </c>
      <c r="F3451" s="101"/>
      <c r="G3451" s="159"/>
      <c r="H3451" s="161"/>
      <c r="I3451" s="161"/>
    </row>
    <row r="3452" ht="15.0" customHeight="1">
      <c r="A3452" s="101" t="s">
        <v>8024</v>
      </c>
      <c r="B3452" s="105" t="s">
        <v>21866</v>
      </c>
      <c r="C3452" s="158" t="s">
        <v>21873</v>
      </c>
      <c r="D3452" s="158" t="s">
        <v>5</v>
      </c>
      <c r="E3452" s="157"/>
      <c r="F3452" s="101"/>
      <c r="G3452" s="159"/>
      <c r="H3452" s="161"/>
      <c r="I3452" s="161"/>
    </row>
    <row r="3453" ht="15.0" customHeight="1">
      <c r="A3453" s="101" t="s">
        <v>8024</v>
      </c>
      <c r="B3453" s="105" t="s">
        <v>21866</v>
      </c>
      <c r="C3453" s="158" t="s">
        <v>20868</v>
      </c>
      <c r="D3453" s="158" t="s">
        <v>5</v>
      </c>
      <c r="E3453" s="157"/>
      <c r="F3453" s="101"/>
      <c r="G3453" s="159"/>
      <c r="H3453" s="161"/>
      <c r="I3453" s="161"/>
    </row>
    <row r="3454" ht="15.0" customHeight="1">
      <c r="A3454" s="101" t="s">
        <v>8024</v>
      </c>
      <c r="B3454" s="105" t="s">
        <v>21866</v>
      </c>
      <c r="C3454" s="158" t="s">
        <v>56</v>
      </c>
      <c r="D3454" s="158" t="s">
        <v>5</v>
      </c>
      <c r="E3454" s="157"/>
      <c r="F3454" s="101"/>
      <c r="G3454" s="159"/>
      <c r="H3454" s="161"/>
      <c r="I3454" s="161"/>
    </row>
    <row r="3455" ht="15.0" customHeight="1">
      <c r="A3455" s="101" t="s">
        <v>8024</v>
      </c>
      <c r="B3455" s="105" t="s">
        <v>21866</v>
      </c>
      <c r="C3455" s="158" t="s">
        <v>21874</v>
      </c>
      <c r="D3455" s="158" t="s">
        <v>7</v>
      </c>
      <c r="E3455" s="157"/>
      <c r="F3455" s="101"/>
      <c r="G3455" s="159"/>
      <c r="H3455" s="161"/>
      <c r="I3455" s="161"/>
    </row>
    <row r="3456" ht="15.0" customHeight="1">
      <c r="A3456" s="101" t="s">
        <v>5967</v>
      </c>
      <c r="B3456" s="105" t="s">
        <v>21875</v>
      </c>
      <c r="C3456" s="158" t="s">
        <v>16160</v>
      </c>
      <c r="D3456" s="158" t="s">
        <v>7</v>
      </c>
      <c r="E3456" s="158"/>
      <c r="F3456" s="101"/>
      <c r="G3456" s="159"/>
      <c r="H3456" s="161"/>
      <c r="I3456" s="161"/>
    </row>
    <row r="3457" ht="15.0" customHeight="1">
      <c r="A3457" s="101" t="s">
        <v>5972</v>
      </c>
      <c r="B3457" s="96" t="str">
        <f>VLOOKUP(A3457,company_data!$A$2:$H$2051,8,FALSE)</f>
        <v>https://www.esentire.com/</v>
      </c>
      <c r="C3457" s="157" t="s">
        <v>16223</v>
      </c>
      <c r="D3457" s="158" t="s">
        <v>7</v>
      </c>
      <c r="E3457" s="158" t="s">
        <v>15843</v>
      </c>
      <c r="F3457" s="97" t="s">
        <v>36</v>
      </c>
      <c r="G3457" s="159"/>
      <c r="H3457" s="161" t="s">
        <v>21876</v>
      </c>
      <c r="I3457" s="161"/>
    </row>
    <row r="3458" ht="15.0" customHeight="1">
      <c r="A3458" s="101" t="s">
        <v>5972</v>
      </c>
      <c r="B3458" s="96" t="str">
        <f>VLOOKUP(A3458,company_data!$A$2:$H$2051,8,FALSE)</f>
        <v>https://www.esentire.com/</v>
      </c>
      <c r="C3458" s="157" t="s">
        <v>9</v>
      </c>
      <c r="D3458" s="158" t="s">
        <v>7</v>
      </c>
      <c r="E3458" s="158" t="s">
        <v>16090</v>
      </c>
      <c r="F3458" s="101"/>
      <c r="G3458" s="159"/>
      <c r="H3458" s="161" t="s">
        <v>21877</v>
      </c>
      <c r="I3458" s="161"/>
    </row>
    <row r="3459" ht="15.0" customHeight="1">
      <c r="A3459" s="101" t="s">
        <v>5972</v>
      </c>
      <c r="B3459" s="96" t="str">
        <f>VLOOKUP(A3459,company_data!$A$2:$H$2051,8,FALSE)</f>
        <v>https://www.esentire.com/</v>
      </c>
      <c r="C3459" s="157" t="s">
        <v>21878</v>
      </c>
      <c r="D3459" s="158" t="s">
        <v>44</v>
      </c>
      <c r="E3459" s="158" t="s">
        <v>21879</v>
      </c>
      <c r="F3459" s="101"/>
      <c r="G3459" s="159"/>
      <c r="H3459" s="161" t="s">
        <v>21880</v>
      </c>
      <c r="I3459" s="161"/>
    </row>
    <row r="3460" ht="15.0" customHeight="1">
      <c r="A3460" s="101" t="s">
        <v>5972</v>
      </c>
      <c r="B3460" s="96" t="str">
        <f>VLOOKUP(A3460,company_data!$A$2:$H$2051,8,FALSE)</f>
        <v>https://www.esentire.com/</v>
      </c>
      <c r="C3460" s="157" t="s">
        <v>21881</v>
      </c>
      <c r="D3460" s="158" t="s">
        <v>7</v>
      </c>
      <c r="E3460" s="158" t="s">
        <v>20008</v>
      </c>
      <c r="F3460" s="101"/>
      <c r="G3460" s="159"/>
      <c r="H3460" s="161" t="s">
        <v>21882</v>
      </c>
      <c r="I3460" s="161"/>
    </row>
    <row r="3461" ht="15.0" customHeight="1">
      <c r="A3461" s="101" t="s">
        <v>5972</v>
      </c>
      <c r="B3461" s="96" t="str">
        <f>VLOOKUP(A3461,company_data!$A$2:$H$2051,8,FALSE)</f>
        <v>https://www.esentire.com/</v>
      </c>
      <c r="C3461" s="157" t="s">
        <v>21883</v>
      </c>
      <c r="D3461" s="158" t="s">
        <v>7</v>
      </c>
      <c r="E3461" s="158" t="s">
        <v>17359</v>
      </c>
      <c r="F3461" s="101"/>
      <c r="G3461" s="159"/>
      <c r="H3461" s="161" t="s">
        <v>21884</v>
      </c>
      <c r="I3461" s="161"/>
    </row>
    <row r="3462" ht="15.0" customHeight="1">
      <c r="A3462" s="101" t="s">
        <v>5972</v>
      </c>
      <c r="B3462" s="96" t="str">
        <f>VLOOKUP(A3462,company_data!$A$2:$H$2051,8,FALSE)</f>
        <v>https://www.esentire.com/</v>
      </c>
      <c r="C3462" s="157" t="s">
        <v>21885</v>
      </c>
      <c r="D3462" s="158" t="s">
        <v>7</v>
      </c>
      <c r="E3462" s="158" t="s">
        <v>18</v>
      </c>
      <c r="F3462" s="101"/>
      <c r="G3462" s="159"/>
      <c r="H3462" s="161" t="s">
        <v>21886</v>
      </c>
      <c r="I3462" s="161"/>
    </row>
    <row r="3463" ht="15.0" customHeight="1">
      <c r="A3463" s="101" t="s">
        <v>5981</v>
      </c>
      <c r="B3463" s="96" t="str">
        <f>VLOOKUP(A3463,company_data!$A$2:$H$2051,8,FALSE)</f>
        <v>https://www.eset.com/</v>
      </c>
      <c r="C3463" s="158" t="s">
        <v>21887</v>
      </c>
      <c r="D3463" s="158" t="s">
        <v>9</v>
      </c>
      <c r="E3463" s="158" t="s">
        <v>21888</v>
      </c>
      <c r="F3463" s="101"/>
      <c r="G3463" s="159"/>
      <c r="H3463" s="161" t="s">
        <v>21889</v>
      </c>
      <c r="I3463" s="161"/>
    </row>
    <row r="3464" ht="15.0" customHeight="1">
      <c r="A3464" s="101" t="s">
        <v>5981</v>
      </c>
      <c r="B3464" s="96" t="str">
        <f>VLOOKUP(A3464,company_data!$A$2:$H$2051,8,FALSE)</f>
        <v>https://www.eset.com/</v>
      </c>
      <c r="C3464" s="158" t="s">
        <v>21890</v>
      </c>
      <c r="D3464" s="158" t="s">
        <v>19</v>
      </c>
      <c r="E3464" s="158" t="s">
        <v>21891</v>
      </c>
      <c r="F3464" s="101"/>
      <c r="G3464" s="159"/>
      <c r="H3464" s="161" t="s">
        <v>21892</v>
      </c>
      <c r="I3464" s="161"/>
    </row>
    <row r="3465" ht="15.0" customHeight="1">
      <c r="A3465" s="101" t="s">
        <v>5981</v>
      </c>
      <c r="B3465" s="96" t="str">
        <f>VLOOKUP(A3465,company_data!$A$2:$H$2051,8,FALSE)</f>
        <v>https://www.eset.com/</v>
      </c>
      <c r="C3465" s="158" t="s">
        <v>18062</v>
      </c>
      <c r="D3465" s="158" t="s">
        <v>9</v>
      </c>
      <c r="E3465" s="158" t="s">
        <v>17591</v>
      </c>
      <c r="F3465" s="101"/>
      <c r="G3465" s="159"/>
      <c r="H3465" s="161" t="s">
        <v>21893</v>
      </c>
      <c r="I3465" s="161"/>
    </row>
    <row r="3466" ht="15.0" customHeight="1">
      <c r="A3466" s="101" t="s">
        <v>5981</v>
      </c>
      <c r="B3466" s="96" t="str">
        <f>VLOOKUP(A3466,company_data!$A$2:$H$2051,8,FALSE)</f>
        <v>https://www.eset.com/</v>
      </c>
      <c r="C3466" s="158" t="s">
        <v>21894</v>
      </c>
      <c r="D3466" s="158" t="s">
        <v>6</v>
      </c>
      <c r="E3466" s="158" t="s">
        <v>16476</v>
      </c>
      <c r="F3466" s="101"/>
      <c r="G3466" s="159"/>
      <c r="H3466" s="161"/>
      <c r="I3466" s="161"/>
    </row>
    <row r="3467" ht="15.0" customHeight="1">
      <c r="A3467" s="101" t="s">
        <v>5981</v>
      </c>
      <c r="B3467" s="96" t="str">
        <f>VLOOKUP(A3467,company_data!$A$2:$H$2051,8,FALSE)</f>
        <v>https://www.eset.com/</v>
      </c>
      <c r="C3467" s="158" t="s">
        <v>21895</v>
      </c>
      <c r="D3467" s="158" t="s">
        <v>15</v>
      </c>
      <c r="E3467" s="158" t="s">
        <v>21896</v>
      </c>
      <c r="F3467" s="101"/>
      <c r="G3467" s="159"/>
      <c r="H3467" s="161"/>
      <c r="I3467" s="161"/>
    </row>
    <row r="3468" ht="15.0" customHeight="1">
      <c r="A3468" s="101" t="s">
        <v>5981</v>
      </c>
      <c r="B3468" s="96" t="str">
        <f>VLOOKUP(A3468,company_data!$A$2:$H$2051,8,FALSE)</f>
        <v>https://www.eset.com/</v>
      </c>
      <c r="C3468" s="158" t="s">
        <v>21897</v>
      </c>
      <c r="D3468" s="158" t="s">
        <v>9</v>
      </c>
      <c r="E3468" s="158" t="s">
        <v>21898</v>
      </c>
      <c r="F3468" s="101"/>
      <c r="G3468" s="159"/>
      <c r="H3468" s="161" t="s">
        <v>21899</v>
      </c>
      <c r="I3468" s="161"/>
    </row>
    <row r="3469" ht="15.0" customHeight="1">
      <c r="A3469" s="101" t="s">
        <v>5992</v>
      </c>
      <c r="B3469" s="96" t="str">
        <f>VLOOKUP(A3469,company_data!$A$2:$H$2051,8,FALSE)</f>
        <v>https://www.eventsentry.com/</v>
      </c>
      <c r="C3469" s="157" t="s">
        <v>21900</v>
      </c>
      <c r="D3469" s="158" t="s">
        <v>18</v>
      </c>
      <c r="E3469" s="158" t="s">
        <v>21901</v>
      </c>
      <c r="F3469" s="101"/>
      <c r="G3469" s="159"/>
      <c r="H3469" s="161" t="s">
        <v>21902</v>
      </c>
      <c r="I3469" s="161"/>
    </row>
    <row r="3470" ht="15.0" customHeight="1">
      <c r="A3470" s="101" t="s">
        <v>6005</v>
      </c>
      <c r="B3470" s="96" t="str">
        <f>VLOOKUP(A3470,company_data!$A$2:$H$2051,8,FALSE)</f>
        <v>https://www.evidentid.com/</v>
      </c>
      <c r="C3470" s="158" t="s">
        <v>21903</v>
      </c>
      <c r="D3470" s="158" t="s">
        <v>6</v>
      </c>
      <c r="E3470" s="158" t="s">
        <v>21904</v>
      </c>
      <c r="F3470" s="101"/>
      <c r="G3470" s="159"/>
      <c r="H3470" s="161"/>
      <c r="I3470" s="161"/>
    </row>
    <row r="3471" ht="15.0" customHeight="1">
      <c r="A3471" s="101" t="s">
        <v>6005</v>
      </c>
      <c r="B3471" s="96" t="str">
        <f>VLOOKUP(A3471,company_data!$A$2:$H$2051,8,FALSE)</f>
        <v>https://www.evidentid.com/</v>
      </c>
      <c r="C3471" s="158" t="s">
        <v>21905</v>
      </c>
      <c r="D3471" s="158" t="s">
        <v>14</v>
      </c>
      <c r="E3471" s="158"/>
      <c r="F3471" s="101"/>
      <c r="G3471" s="159"/>
      <c r="H3471" s="161"/>
      <c r="I3471" s="161"/>
    </row>
    <row r="3472" ht="15.0" customHeight="1">
      <c r="A3472" s="101" t="s">
        <v>6021</v>
      </c>
      <c r="B3472" s="96" t="str">
        <f>VLOOKUP(A3472,company_data!$A$2:$H$2051,8,FALSE)</f>
        <v>https://www.evidian.com/</v>
      </c>
      <c r="C3472" s="158" t="s">
        <v>21906</v>
      </c>
      <c r="D3472" s="158" t="s">
        <v>6</v>
      </c>
      <c r="E3472" s="158" t="s">
        <v>14</v>
      </c>
      <c r="F3472" s="101"/>
      <c r="G3472" s="159"/>
      <c r="H3472" s="161"/>
      <c r="I3472" s="161"/>
    </row>
    <row r="3473" ht="15.0" customHeight="1">
      <c r="A3473" s="101" t="s">
        <v>6021</v>
      </c>
      <c r="B3473" s="96" t="str">
        <f>VLOOKUP(A3473,company_data!$A$2:$H$2051,8,FALSE)</f>
        <v>https://www.evidian.com/</v>
      </c>
      <c r="C3473" s="158" t="s">
        <v>21907</v>
      </c>
      <c r="D3473" s="158" t="s">
        <v>48</v>
      </c>
      <c r="E3473" s="158" t="s">
        <v>6</v>
      </c>
      <c r="F3473" s="101"/>
      <c r="G3473" s="159"/>
      <c r="H3473" s="161"/>
      <c r="I3473" s="161"/>
    </row>
    <row r="3474" ht="15.0" customHeight="1">
      <c r="A3474" s="101" t="s">
        <v>6021</v>
      </c>
      <c r="B3474" s="96" t="str">
        <f>VLOOKUP(A3474,company_data!$A$2:$H$2051,8,FALSE)</f>
        <v>https://www.evidian.com/</v>
      </c>
      <c r="C3474" s="158" t="s">
        <v>21908</v>
      </c>
      <c r="D3474" s="158" t="s">
        <v>5</v>
      </c>
      <c r="E3474" s="158" t="s">
        <v>6</v>
      </c>
      <c r="F3474" s="101"/>
      <c r="G3474" s="159"/>
      <c r="H3474" s="161"/>
      <c r="I3474" s="161"/>
    </row>
    <row r="3475" ht="15.0" customHeight="1">
      <c r="A3475" s="101" t="s">
        <v>6021</v>
      </c>
      <c r="B3475" s="96" t="str">
        <f>VLOOKUP(A3475,company_data!$A$2:$H$2051,8,FALSE)</f>
        <v>https://www.evidian.com/</v>
      </c>
      <c r="C3475" s="158" t="s">
        <v>21909</v>
      </c>
      <c r="D3475" s="158" t="s">
        <v>6</v>
      </c>
      <c r="E3475" s="158" t="s">
        <v>21599</v>
      </c>
      <c r="F3475" s="101"/>
      <c r="G3475" s="159"/>
      <c r="H3475" s="161"/>
      <c r="I3475" s="161"/>
    </row>
    <row r="3476" ht="15.0" customHeight="1">
      <c r="A3476" s="101" t="s">
        <v>6021</v>
      </c>
      <c r="B3476" s="96" t="str">
        <f>VLOOKUP(A3476,company_data!$A$2:$H$2051,8,FALSE)</f>
        <v>https://www.evidian.com/</v>
      </c>
      <c r="C3476" s="158" t="s">
        <v>21910</v>
      </c>
      <c r="D3476" s="158" t="s">
        <v>6</v>
      </c>
      <c r="E3476" s="158" t="s">
        <v>16476</v>
      </c>
      <c r="F3476" s="97" t="s">
        <v>16719</v>
      </c>
      <c r="G3476" s="159"/>
      <c r="H3476" s="161" t="s">
        <v>21911</v>
      </c>
      <c r="I3476" s="161"/>
    </row>
    <row r="3477" ht="15.0" customHeight="1">
      <c r="A3477" s="101" t="s">
        <v>6021</v>
      </c>
      <c r="B3477" s="96" t="str">
        <f>VLOOKUP(A3477,company_data!$A$2:$H$2051,8,FALSE)</f>
        <v>https://www.evidian.com/</v>
      </c>
      <c r="C3477" s="158" t="s">
        <v>21912</v>
      </c>
      <c r="D3477" s="158" t="s">
        <v>6</v>
      </c>
      <c r="E3477" s="158" t="s">
        <v>16476</v>
      </c>
      <c r="F3477" s="97" t="s">
        <v>16719</v>
      </c>
      <c r="G3477" s="159"/>
      <c r="H3477" s="161"/>
      <c r="I3477" s="161"/>
    </row>
    <row r="3478" ht="15.0" customHeight="1">
      <c r="A3478" s="101" t="s">
        <v>6021</v>
      </c>
      <c r="B3478" s="96" t="str">
        <f>VLOOKUP(A3478,company_data!$A$2:$H$2051,8,FALSE)</f>
        <v>https://www.evidian.com/</v>
      </c>
      <c r="C3478" s="158" t="s">
        <v>21913</v>
      </c>
      <c r="D3478" s="158" t="s">
        <v>6</v>
      </c>
      <c r="E3478" s="158" t="s">
        <v>17359</v>
      </c>
      <c r="F3478" s="101"/>
      <c r="G3478" s="159"/>
      <c r="H3478" s="161"/>
      <c r="I3478" s="161"/>
    </row>
    <row r="3479" ht="15.0" customHeight="1">
      <c r="A3479" s="101" t="s">
        <v>6021</v>
      </c>
      <c r="B3479" s="96" t="str">
        <f>VLOOKUP(A3479,company_data!$A$2:$H$2051,8,FALSE)</f>
        <v>https://www.evidian.com/</v>
      </c>
      <c r="C3479" s="158" t="s">
        <v>21914</v>
      </c>
      <c r="D3479" s="158" t="s">
        <v>6</v>
      </c>
      <c r="E3479" s="158" t="s">
        <v>16719</v>
      </c>
      <c r="F3479" s="101"/>
      <c r="G3479" s="159"/>
      <c r="H3479" s="161" t="s">
        <v>21915</v>
      </c>
      <c r="I3479" s="161"/>
    </row>
    <row r="3480" ht="15.0" customHeight="1">
      <c r="A3480" s="101" t="s">
        <v>6021</v>
      </c>
      <c r="B3480" s="96" t="str">
        <f>VLOOKUP(A3480,company_data!$A$2:$H$2051,8,FALSE)</f>
        <v>https://www.evidian.com/</v>
      </c>
      <c r="C3480" s="158" t="s">
        <v>21916</v>
      </c>
      <c r="D3480" s="158" t="s">
        <v>6</v>
      </c>
      <c r="E3480" s="158" t="s">
        <v>16719</v>
      </c>
      <c r="F3480" s="101"/>
      <c r="G3480" s="159"/>
      <c r="H3480" s="161" t="s">
        <v>21917</v>
      </c>
      <c r="I3480" s="161"/>
    </row>
    <row r="3481" ht="15.0" customHeight="1">
      <c r="A3481" s="101" t="s">
        <v>6021</v>
      </c>
      <c r="B3481" s="96" t="str">
        <f>VLOOKUP(A3481,company_data!$A$2:$H$2051,8,FALSE)</f>
        <v>https://www.evidian.com/</v>
      </c>
      <c r="C3481" s="158" t="s">
        <v>21918</v>
      </c>
      <c r="D3481" s="158" t="s">
        <v>5</v>
      </c>
      <c r="E3481" s="157"/>
      <c r="F3481" s="101"/>
      <c r="G3481" s="159"/>
      <c r="H3481" s="161"/>
      <c r="I3481" s="161"/>
    </row>
    <row r="3482" ht="15.0" customHeight="1">
      <c r="A3482" s="101" t="s">
        <v>6021</v>
      </c>
      <c r="B3482" s="96" t="str">
        <f>VLOOKUP(A3482,company_data!$A$2:$H$2051,8,FALSE)</f>
        <v>https://www.evidian.com/</v>
      </c>
      <c r="C3482" s="158" t="s">
        <v>21919</v>
      </c>
      <c r="D3482" s="158" t="s">
        <v>51</v>
      </c>
      <c r="E3482" s="157"/>
      <c r="F3482" s="101"/>
      <c r="G3482" s="159"/>
      <c r="H3482" s="161"/>
      <c r="I3482" s="161"/>
    </row>
    <row r="3483" ht="15.0" customHeight="1">
      <c r="A3483" s="101" t="s">
        <v>6021</v>
      </c>
      <c r="B3483" s="96" t="str">
        <f>VLOOKUP(A3483,company_data!$A$2:$H$2051,8,FALSE)</f>
        <v>https://www.evidian.com/</v>
      </c>
      <c r="C3483" s="158" t="s">
        <v>21920</v>
      </c>
      <c r="D3483" s="158" t="s">
        <v>6</v>
      </c>
      <c r="E3483" s="157"/>
      <c r="F3483" s="101"/>
      <c r="G3483" s="159"/>
      <c r="H3483" s="161" t="s">
        <v>21921</v>
      </c>
      <c r="I3483" s="161"/>
    </row>
    <row r="3484" ht="15.0" customHeight="1">
      <c r="A3484" s="101" t="s">
        <v>6021</v>
      </c>
      <c r="B3484" s="96" t="str">
        <f>VLOOKUP(A3484,company_data!$A$2:$H$2051,8,FALSE)</f>
        <v>https://www.evidian.com/</v>
      </c>
      <c r="C3484" s="158" t="s">
        <v>21922</v>
      </c>
      <c r="D3484" s="158" t="s">
        <v>6</v>
      </c>
      <c r="E3484" s="157"/>
      <c r="F3484" s="101"/>
      <c r="G3484" s="159"/>
      <c r="H3484" s="161" t="s">
        <v>21923</v>
      </c>
      <c r="I3484" s="161"/>
    </row>
    <row r="3485" ht="15.0" customHeight="1">
      <c r="A3485" s="101" t="s">
        <v>6021</v>
      </c>
      <c r="B3485" s="96" t="str">
        <f>VLOOKUP(A3485,company_data!$A$2:$H$2051,8,FALSE)</f>
        <v>https://www.evidian.com/</v>
      </c>
      <c r="C3485" s="158" t="s">
        <v>21924</v>
      </c>
      <c r="D3485" s="158" t="s">
        <v>6</v>
      </c>
      <c r="E3485" s="157"/>
      <c r="F3485" s="101"/>
      <c r="G3485" s="159"/>
      <c r="H3485" s="161" t="s">
        <v>21925</v>
      </c>
      <c r="I3485" s="161"/>
    </row>
    <row r="3486" ht="15.0" customHeight="1">
      <c r="A3486" s="101" t="s">
        <v>6021</v>
      </c>
      <c r="B3486" s="96" t="str">
        <f>VLOOKUP(A3486,company_data!$A$2:$H$2051,8,FALSE)</f>
        <v>https://www.evidian.com/</v>
      </c>
      <c r="C3486" s="158" t="s">
        <v>11</v>
      </c>
      <c r="D3486" s="158" t="s">
        <v>11</v>
      </c>
      <c r="E3486" s="157"/>
      <c r="F3486" s="101"/>
      <c r="G3486" s="159"/>
      <c r="H3486" s="161"/>
      <c r="I3486" s="161"/>
    </row>
    <row r="3487" ht="15.0" customHeight="1">
      <c r="A3487" s="101" t="s">
        <v>6050</v>
      </c>
      <c r="B3487" s="96" t="str">
        <f>VLOOKUP(A3487,company_data!$A$2:$H$2051,8,FALSE)</f>
        <v>https://www.evolvesecurity.com/</v>
      </c>
      <c r="C3487" s="157" t="s">
        <v>21710</v>
      </c>
      <c r="D3487" s="157" t="s">
        <v>5</v>
      </c>
      <c r="E3487" s="157" t="s">
        <v>15850</v>
      </c>
      <c r="F3487" s="101"/>
      <c r="G3487" s="159"/>
      <c r="H3487" s="161" t="s">
        <v>21926</v>
      </c>
      <c r="I3487" s="161"/>
    </row>
    <row r="3488" ht="15.0" customHeight="1">
      <c r="A3488" s="101" t="s">
        <v>6050</v>
      </c>
      <c r="B3488" s="96" t="str">
        <f>VLOOKUP(A3488,company_data!$A$2:$H$2051,8,FALSE)</f>
        <v>https://www.evolvesecurity.com/</v>
      </c>
      <c r="C3488" s="157" t="s">
        <v>21927</v>
      </c>
      <c r="D3488" s="157" t="s">
        <v>5</v>
      </c>
      <c r="E3488" s="157" t="s">
        <v>15850</v>
      </c>
      <c r="F3488" s="101"/>
      <c r="G3488" s="159"/>
      <c r="H3488" s="161" t="s">
        <v>21928</v>
      </c>
      <c r="I3488" s="161"/>
    </row>
    <row r="3489" ht="15.0" customHeight="1">
      <c r="A3489" s="101" t="s">
        <v>6050</v>
      </c>
      <c r="B3489" s="96" t="str">
        <f>VLOOKUP(A3489,company_data!$A$2:$H$2051,8,FALSE)</f>
        <v>https://www.evolvesecurity.com/</v>
      </c>
      <c r="C3489" s="157" t="s">
        <v>21522</v>
      </c>
      <c r="D3489" s="157" t="s">
        <v>5</v>
      </c>
      <c r="E3489" s="157" t="s">
        <v>15850</v>
      </c>
      <c r="F3489" s="101"/>
      <c r="G3489" s="159"/>
      <c r="H3489" s="161" t="s">
        <v>21929</v>
      </c>
      <c r="I3489" s="161"/>
    </row>
    <row r="3490" ht="15.0" customHeight="1">
      <c r="A3490" s="101" t="s">
        <v>6058</v>
      </c>
      <c r="B3490" s="96" t="str">
        <f>VLOOKUP(A3490,company_data!$A$2:$H$2051,8,FALSE)</f>
        <v>https://www.exabeam.com/</v>
      </c>
      <c r="C3490" s="158" t="s">
        <v>6058</v>
      </c>
      <c r="D3490" s="158" t="s">
        <v>18</v>
      </c>
      <c r="E3490" s="157"/>
      <c r="F3490" s="101"/>
      <c r="G3490" s="159"/>
      <c r="H3490" s="161" t="s">
        <v>21930</v>
      </c>
      <c r="I3490" s="161"/>
    </row>
    <row r="3491" ht="15.0" customHeight="1">
      <c r="A3491" s="101" t="s">
        <v>6074</v>
      </c>
      <c r="B3491" s="96" t="str">
        <f>VLOOKUP(A3491,company_data!$A$2:$H$2051,8,FALSE)</f>
        <v>https://www.exonar.com/</v>
      </c>
      <c r="C3491" s="157" t="s">
        <v>21931</v>
      </c>
      <c r="D3491" s="158" t="s">
        <v>5</v>
      </c>
      <c r="E3491" s="158" t="s">
        <v>17618</v>
      </c>
      <c r="F3491" s="101"/>
      <c r="G3491" s="159"/>
      <c r="H3491" s="161" t="s">
        <v>21932</v>
      </c>
      <c r="I3491" s="161"/>
    </row>
    <row r="3492" ht="15.0" customHeight="1">
      <c r="A3492" s="101" t="s">
        <v>6074</v>
      </c>
      <c r="B3492" s="96" t="str">
        <f>VLOOKUP(A3492,company_data!$A$2:$H$2051,8,FALSE)</f>
        <v>https://www.exonar.com/</v>
      </c>
      <c r="C3492" s="157" t="s">
        <v>21933</v>
      </c>
      <c r="D3492" s="158" t="s">
        <v>14</v>
      </c>
      <c r="E3492" s="158" t="s">
        <v>21934</v>
      </c>
      <c r="F3492" s="101"/>
      <c r="G3492" s="159"/>
      <c r="H3492" s="161" t="s">
        <v>21935</v>
      </c>
      <c r="I3492" s="161"/>
    </row>
    <row r="3493" ht="15.0" customHeight="1">
      <c r="A3493" s="101" t="s">
        <v>6074</v>
      </c>
      <c r="B3493" s="96" t="str">
        <f>VLOOKUP(A3493,company_data!$A$2:$H$2051,8,FALSE)</f>
        <v>https://www.exonar.com/</v>
      </c>
      <c r="C3493" s="158" t="s">
        <v>16196</v>
      </c>
      <c r="D3493" s="158" t="s">
        <v>5</v>
      </c>
      <c r="E3493" s="158" t="s">
        <v>21936</v>
      </c>
      <c r="F3493" s="101"/>
      <c r="G3493" s="159"/>
      <c r="H3493" s="161"/>
      <c r="I3493" s="161"/>
    </row>
    <row r="3494" ht="15.0" customHeight="1">
      <c r="A3494" s="101" t="s">
        <v>6074</v>
      </c>
      <c r="B3494" s="96" t="str">
        <f>VLOOKUP(A3494,company_data!$A$2:$H$2051,8,FALSE)</f>
        <v>https://www.exonar.com/</v>
      </c>
      <c r="C3494" s="158" t="s">
        <v>5</v>
      </c>
      <c r="D3494" s="158" t="s">
        <v>5</v>
      </c>
      <c r="E3494" s="158"/>
      <c r="F3494" s="101"/>
      <c r="G3494" s="159"/>
      <c r="H3494" s="161"/>
      <c r="I3494" s="161"/>
    </row>
    <row r="3495" ht="15.0" customHeight="1">
      <c r="A3495" s="101" t="s">
        <v>6086</v>
      </c>
      <c r="B3495" s="96" t="str">
        <f>VLOOKUP(A3495,company_data!$A$2:$H$2051,8,FALSE)</f>
        <v>https://www.getexosphere.com/</v>
      </c>
      <c r="C3495" s="157" t="s">
        <v>21937</v>
      </c>
      <c r="D3495" s="158" t="s">
        <v>9</v>
      </c>
      <c r="E3495" s="158" t="s">
        <v>21007</v>
      </c>
      <c r="F3495" s="101"/>
      <c r="G3495" s="159"/>
      <c r="H3495" s="161" t="s">
        <v>21938</v>
      </c>
      <c r="I3495" s="161"/>
    </row>
    <row r="3496" ht="15.0" customHeight="1">
      <c r="A3496" s="101" t="s">
        <v>6090</v>
      </c>
      <c r="B3496" s="96" t="str">
        <f>VLOOKUP(A3496,company_data!$A$2:$H$2051,8,FALSE)</f>
        <v>https://www.exostar.com/</v>
      </c>
      <c r="C3496" s="157" t="s">
        <v>21939</v>
      </c>
      <c r="D3496" s="158" t="s">
        <v>27</v>
      </c>
      <c r="E3496" s="158" t="s">
        <v>14</v>
      </c>
      <c r="F3496" s="101"/>
      <c r="G3496" s="159"/>
      <c r="H3496" s="161" t="s">
        <v>21940</v>
      </c>
      <c r="I3496" s="161"/>
    </row>
    <row r="3497" ht="15.0" customHeight="1">
      <c r="A3497" s="101" t="s">
        <v>6090</v>
      </c>
      <c r="B3497" s="96" t="str">
        <f>VLOOKUP(A3497,company_data!$A$2:$H$2051,8,FALSE)</f>
        <v>https://www.exostar.com/</v>
      </c>
      <c r="C3497" s="157" t="s">
        <v>21941</v>
      </c>
      <c r="D3497" s="158" t="s">
        <v>14</v>
      </c>
      <c r="E3497" s="158" t="s">
        <v>20106</v>
      </c>
      <c r="F3497" s="101"/>
      <c r="G3497" s="159"/>
      <c r="H3497" s="161" t="s">
        <v>21942</v>
      </c>
      <c r="I3497" s="161"/>
    </row>
    <row r="3498" ht="15.0" customHeight="1">
      <c r="A3498" s="101" t="s">
        <v>6090</v>
      </c>
      <c r="B3498" s="96" t="str">
        <f>VLOOKUP(A3498,company_data!$A$2:$H$2051,8,FALSE)</f>
        <v>https://www.exostar.com/</v>
      </c>
      <c r="C3498" s="157" t="s">
        <v>21943</v>
      </c>
      <c r="D3498" s="158" t="s">
        <v>15</v>
      </c>
      <c r="E3498" s="158" t="s">
        <v>21944</v>
      </c>
      <c r="F3498" s="101"/>
      <c r="G3498" s="159"/>
      <c r="H3498" s="161" t="s">
        <v>21945</v>
      </c>
      <c r="I3498" s="161"/>
    </row>
    <row r="3499" ht="15.0" customHeight="1">
      <c r="A3499" s="101" t="s">
        <v>6090</v>
      </c>
      <c r="B3499" s="96" t="str">
        <f>VLOOKUP(A3499,company_data!$A$2:$H$2051,8,FALSE)</f>
        <v>https://www.exostar.com/</v>
      </c>
      <c r="C3499" s="157" t="s">
        <v>21946</v>
      </c>
      <c r="D3499" s="158" t="s">
        <v>14</v>
      </c>
      <c r="E3499" s="158" t="s">
        <v>21947</v>
      </c>
      <c r="F3499" s="101"/>
      <c r="G3499" s="159"/>
      <c r="H3499" s="161" t="s">
        <v>21948</v>
      </c>
      <c r="I3499" s="161"/>
    </row>
    <row r="3500" ht="15.0" customHeight="1">
      <c r="A3500" s="101" t="s">
        <v>6090</v>
      </c>
      <c r="B3500" s="96" t="str">
        <f>VLOOKUP(A3500,company_data!$A$2:$H$2051,8,FALSE)</f>
        <v>https://www.exostar.com/</v>
      </c>
      <c r="C3500" s="157" t="s">
        <v>21949</v>
      </c>
      <c r="D3500" s="158" t="s">
        <v>14</v>
      </c>
      <c r="E3500" s="158" t="s">
        <v>21950</v>
      </c>
      <c r="F3500" s="101"/>
      <c r="G3500" s="159"/>
      <c r="H3500" s="161" t="s">
        <v>21951</v>
      </c>
      <c r="I3500" s="161"/>
    </row>
    <row r="3501" ht="15.0" customHeight="1">
      <c r="A3501" s="101" t="s">
        <v>6090</v>
      </c>
      <c r="B3501" s="96" t="str">
        <f>VLOOKUP(A3501,company_data!$A$2:$H$2051,8,FALSE)</f>
        <v>https://www.exostar.com/</v>
      </c>
      <c r="C3501" s="157" t="s">
        <v>21952</v>
      </c>
      <c r="D3501" s="158" t="s">
        <v>6</v>
      </c>
      <c r="E3501" s="158" t="s">
        <v>16719</v>
      </c>
      <c r="F3501" s="101"/>
      <c r="G3501" s="159"/>
      <c r="H3501" s="161" t="s">
        <v>21953</v>
      </c>
      <c r="I3501" s="161"/>
    </row>
    <row r="3502" ht="15.0" customHeight="1">
      <c r="A3502" s="101" t="s">
        <v>6090</v>
      </c>
      <c r="B3502" s="96" t="str">
        <f>VLOOKUP(A3502,company_data!$A$2:$H$2051,8,FALSE)</f>
        <v>https://www.exostar.com/</v>
      </c>
      <c r="C3502" s="158" t="s">
        <v>21954</v>
      </c>
      <c r="D3502" s="158" t="s">
        <v>6</v>
      </c>
      <c r="E3502" s="158"/>
      <c r="F3502" s="101"/>
      <c r="G3502" s="159"/>
      <c r="H3502" s="161"/>
      <c r="I3502" s="161"/>
    </row>
    <row r="3503" ht="15.0" customHeight="1">
      <c r="A3503" s="101" t="s">
        <v>6125</v>
      </c>
      <c r="B3503" s="96" t="str">
        <f>VLOOKUP(A3503,company_data!$A$2:$H$2051,8,FALSE)</f>
        <v>https://www.expressvpn.com/</v>
      </c>
      <c r="C3503" s="157" t="s">
        <v>6125</v>
      </c>
      <c r="D3503" s="157" t="s">
        <v>9</v>
      </c>
      <c r="E3503" s="157" t="s">
        <v>16772</v>
      </c>
      <c r="F3503" s="101"/>
      <c r="G3503" s="159"/>
      <c r="H3503" s="161" t="s">
        <v>21955</v>
      </c>
      <c r="I3503" s="161"/>
    </row>
    <row r="3504" ht="15.0" customHeight="1">
      <c r="A3504" s="101" t="s">
        <v>6131</v>
      </c>
      <c r="B3504" s="96" t="str">
        <f>VLOOKUP(A3504,company_data!$A$2:$H$2051,8,FALSE)</f>
        <v>https://www.extrahop.com/</v>
      </c>
      <c r="C3504" s="158" t="s">
        <v>21956</v>
      </c>
      <c r="D3504" s="158" t="s">
        <v>21</v>
      </c>
      <c r="E3504" s="158" t="s">
        <v>15917</v>
      </c>
      <c r="F3504" s="97" t="s">
        <v>15</v>
      </c>
      <c r="G3504" s="159"/>
      <c r="H3504" s="160" t="s">
        <v>21957</v>
      </c>
      <c r="I3504" s="161"/>
    </row>
    <row r="3505" ht="15.0" customHeight="1">
      <c r="A3505" s="101" t="s">
        <v>6131</v>
      </c>
      <c r="B3505" s="96" t="str">
        <f>VLOOKUP(A3505,company_data!$A$2:$H$2051,8,FALSE)</f>
        <v>https://www.extrahop.com/</v>
      </c>
      <c r="C3505" s="158" t="s">
        <v>21958</v>
      </c>
      <c r="D3505" s="158" t="s">
        <v>21</v>
      </c>
      <c r="E3505" s="158" t="s">
        <v>15917</v>
      </c>
      <c r="F3505" s="101"/>
      <c r="G3505" s="159"/>
      <c r="H3505" s="160" t="s">
        <v>21959</v>
      </c>
      <c r="I3505" s="161"/>
    </row>
    <row r="3506" ht="15.0" customHeight="1">
      <c r="A3506" s="101" t="s">
        <v>5715</v>
      </c>
      <c r="B3506" s="96" t="str">
        <f>VLOOKUP(A3506,company_data!$A$2:$H$2051,8,FALSE)</f>
        <v>https://www.extremenetworks.com/</v>
      </c>
      <c r="C3506" s="158" t="s">
        <v>21960</v>
      </c>
      <c r="D3506" s="158" t="s">
        <v>31</v>
      </c>
      <c r="E3506" s="158" t="s">
        <v>15</v>
      </c>
      <c r="F3506" s="158"/>
      <c r="G3506" s="164" t="s">
        <v>15951</v>
      </c>
      <c r="H3506" s="161"/>
      <c r="I3506" s="161"/>
    </row>
    <row r="3507" ht="15.0" customHeight="1">
      <c r="A3507" s="101" t="s">
        <v>5715</v>
      </c>
      <c r="B3507" s="96" t="str">
        <f>VLOOKUP(A3507,company_data!$A$2:$H$2051,8,FALSE)</f>
        <v>https://www.extremenetworks.com/</v>
      </c>
      <c r="C3507" s="158" t="s">
        <v>21961</v>
      </c>
      <c r="D3507" s="158" t="s">
        <v>31</v>
      </c>
      <c r="E3507" s="158" t="s">
        <v>21962</v>
      </c>
      <c r="F3507" s="158"/>
      <c r="G3507" s="164" t="s">
        <v>15951</v>
      </c>
      <c r="H3507" s="161"/>
      <c r="I3507" s="161"/>
    </row>
    <row r="3508" ht="15.0" customHeight="1">
      <c r="A3508" s="101" t="s">
        <v>5715</v>
      </c>
      <c r="B3508" s="96" t="str">
        <f>VLOOKUP(A3508,company_data!$A$2:$H$2051,8,FALSE)</f>
        <v>https://www.extremenetworks.com/</v>
      </c>
      <c r="C3508" s="158" t="s">
        <v>21963</v>
      </c>
      <c r="D3508" s="158" t="s">
        <v>43</v>
      </c>
      <c r="E3508" s="158" t="s">
        <v>17804</v>
      </c>
      <c r="F3508" s="158"/>
      <c r="G3508" s="164" t="s">
        <v>15951</v>
      </c>
      <c r="H3508" s="161"/>
      <c r="I3508" s="161"/>
    </row>
    <row r="3509" ht="15.0" customHeight="1">
      <c r="A3509" s="101" t="s">
        <v>5715</v>
      </c>
      <c r="B3509" s="96" t="str">
        <f>VLOOKUP(A3509,company_data!$A$2:$H$2051,8,FALSE)</f>
        <v>https://www.extremenetworks.com/</v>
      </c>
      <c r="C3509" s="158" t="s">
        <v>21964</v>
      </c>
      <c r="D3509" s="158" t="s">
        <v>25</v>
      </c>
      <c r="E3509" s="158" t="s">
        <v>21965</v>
      </c>
      <c r="F3509" s="158"/>
      <c r="G3509" s="164" t="s">
        <v>15951</v>
      </c>
      <c r="H3509" s="161"/>
      <c r="I3509" s="161"/>
    </row>
    <row r="3510" ht="15.0" customHeight="1">
      <c r="A3510" s="101" t="s">
        <v>5715</v>
      </c>
      <c r="B3510" s="96" t="str">
        <f>VLOOKUP(A3510,company_data!$A$2:$H$2051,8,FALSE)</f>
        <v>https://www.extremenetworks.com/</v>
      </c>
      <c r="C3510" s="158" t="s">
        <v>21966</v>
      </c>
      <c r="D3510" s="158" t="s">
        <v>31</v>
      </c>
      <c r="E3510" s="158" t="s">
        <v>21967</v>
      </c>
      <c r="F3510" s="158" t="s">
        <v>21968</v>
      </c>
      <c r="G3510" s="164" t="s">
        <v>15951</v>
      </c>
      <c r="H3510" s="161"/>
      <c r="I3510" s="161"/>
    </row>
    <row r="3511" ht="15.0" customHeight="1">
      <c r="A3511" s="101" t="s">
        <v>5715</v>
      </c>
      <c r="B3511" s="96" t="str">
        <f>VLOOKUP(A3511,company_data!$A$2:$H$2051,8,FALSE)</f>
        <v>https://www.extremenetworks.com/</v>
      </c>
      <c r="C3511" s="158" t="s">
        <v>21969</v>
      </c>
      <c r="D3511" s="158" t="s">
        <v>31</v>
      </c>
      <c r="E3511" s="158" t="s">
        <v>21967</v>
      </c>
      <c r="F3511" s="158"/>
      <c r="G3511" s="164" t="s">
        <v>15951</v>
      </c>
      <c r="H3511" s="161"/>
      <c r="I3511" s="161"/>
    </row>
    <row r="3512" ht="15.0" customHeight="1">
      <c r="A3512" s="101" t="s">
        <v>5715</v>
      </c>
      <c r="B3512" s="96" t="str">
        <f>VLOOKUP(A3512,company_data!$A$2:$H$2051,8,FALSE)</f>
        <v>https://www.extremenetworks.com/</v>
      </c>
      <c r="C3512" s="158" t="s">
        <v>21970</v>
      </c>
      <c r="D3512" s="158" t="s">
        <v>14</v>
      </c>
      <c r="E3512" s="158"/>
      <c r="F3512" s="158"/>
      <c r="G3512" s="164" t="s">
        <v>15951</v>
      </c>
      <c r="H3512" s="161"/>
      <c r="I3512" s="161"/>
    </row>
    <row r="3513" ht="15.0" customHeight="1">
      <c r="A3513" s="101" t="s">
        <v>6140</v>
      </c>
      <c r="B3513" s="96" t="str">
        <f>VLOOKUP(A3513,company_data!$A$2:$H$2051,8,FALSE)</f>
        <v>https://www.ey.com/en_gl</v>
      </c>
      <c r="C3513" s="158" t="s">
        <v>21971</v>
      </c>
      <c r="D3513" s="158" t="s">
        <v>5</v>
      </c>
      <c r="E3513" s="158" t="s">
        <v>17132</v>
      </c>
      <c r="F3513" s="97" t="s">
        <v>54</v>
      </c>
      <c r="G3513" s="159"/>
      <c r="H3513" s="161"/>
      <c r="I3513" s="161"/>
    </row>
    <row r="3514" ht="15.0" customHeight="1">
      <c r="A3514" s="101" t="s">
        <v>6140</v>
      </c>
      <c r="B3514" s="96" t="str">
        <f>VLOOKUP(A3514,company_data!$A$2:$H$2051,8,FALSE)</f>
        <v>https://www.ey.com/en_gl</v>
      </c>
      <c r="C3514" s="158" t="s">
        <v>19485</v>
      </c>
      <c r="D3514" s="158" t="s">
        <v>5</v>
      </c>
      <c r="E3514" s="158" t="s">
        <v>6</v>
      </c>
      <c r="F3514" s="101"/>
      <c r="G3514" s="159"/>
      <c r="H3514" s="161"/>
      <c r="I3514" s="161"/>
    </row>
    <row r="3515" ht="15.0" customHeight="1">
      <c r="A3515" s="101" t="s">
        <v>6140</v>
      </c>
      <c r="B3515" s="96" t="str">
        <f>VLOOKUP(A3515,company_data!$A$2:$H$2051,8,FALSE)</f>
        <v>https://www.ey.com/en_gl</v>
      </c>
      <c r="C3515" s="158" t="s">
        <v>21972</v>
      </c>
      <c r="D3515" s="158" t="s">
        <v>5</v>
      </c>
      <c r="E3515" s="158" t="s">
        <v>20328</v>
      </c>
      <c r="F3515" s="101"/>
      <c r="G3515" s="159"/>
      <c r="H3515" s="161"/>
      <c r="I3515" s="161"/>
    </row>
    <row r="3516" ht="15.0" customHeight="1">
      <c r="A3516" s="101" t="s">
        <v>6140</v>
      </c>
      <c r="B3516" s="96" t="str">
        <f>VLOOKUP(A3516,company_data!$A$2:$H$2051,8,FALSE)</f>
        <v>https://www.ey.com/en_gl</v>
      </c>
      <c r="C3516" s="158" t="s">
        <v>21973</v>
      </c>
      <c r="D3516" s="158" t="s">
        <v>5</v>
      </c>
      <c r="E3516" s="158" t="s">
        <v>17359</v>
      </c>
      <c r="F3516" s="97" t="s">
        <v>14</v>
      </c>
      <c r="G3516" s="159"/>
      <c r="H3516" s="161"/>
      <c r="I3516" s="161"/>
    </row>
    <row r="3517" ht="15.0" customHeight="1">
      <c r="A3517" s="101" t="s">
        <v>6149</v>
      </c>
      <c r="B3517" s="96" t="str">
        <f>VLOOKUP(A3517,company_data!$A$2:$H$2051,8,FALSE)</f>
        <v>https://www.ezdrm.com/</v>
      </c>
      <c r="C3517" s="157" t="s">
        <v>21974</v>
      </c>
      <c r="D3517" s="157" t="s">
        <v>12</v>
      </c>
      <c r="E3517" s="158" t="s">
        <v>20953</v>
      </c>
      <c r="F3517" s="101"/>
      <c r="G3517" s="159"/>
      <c r="H3517" s="161" t="s">
        <v>21975</v>
      </c>
      <c r="I3517" s="161"/>
    </row>
    <row r="3518" ht="15.0" customHeight="1">
      <c r="A3518" s="101" t="s">
        <v>6149</v>
      </c>
      <c r="B3518" s="96" t="str">
        <f>VLOOKUP(A3518,company_data!$A$2:$H$2051,8,FALSE)</f>
        <v>https://www.ezdrm.com/</v>
      </c>
      <c r="C3518" s="157" t="s">
        <v>21976</v>
      </c>
      <c r="D3518" s="157" t="s">
        <v>12</v>
      </c>
      <c r="E3518" s="158" t="s">
        <v>20953</v>
      </c>
      <c r="F3518" s="101"/>
      <c r="G3518" s="159"/>
      <c r="H3518" s="161" t="s">
        <v>21977</v>
      </c>
      <c r="I3518" s="161"/>
    </row>
    <row r="3519" ht="15.0" customHeight="1">
      <c r="A3519" s="101" t="s">
        <v>6149</v>
      </c>
      <c r="B3519" s="96" t="str">
        <f>VLOOKUP(A3519,company_data!$A$2:$H$2051,8,FALSE)</f>
        <v>https://www.ezdrm.com/</v>
      </c>
      <c r="C3519" s="157" t="s">
        <v>21978</v>
      </c>
      <c r="D3519" s="157" t="s">
        <v>12</v>
      </c>
      <c r="E3519" s="158" t="s">
        <v>20953</v>
      </c>
      <c r="F3519" s="101"/>
      <c r="G3519" s="159"/>
      <c r="H3519" s="161" t="s">
        <v>21979</v>
      </c>
      <c r="I3519" s="161"/>
    </row>
    <row r="3520" ht="15.0" customHeight="1">
      <c r="A3520" s="101" t="s">
        <v>6149</v>
      </c>
      <c r="B3520" s="96" t="str">
        <f>VLOOKUP(A3520,company_data!$A$2:$H$2051,8,FALSE)</f>
        <v>https://www.ezdrm.com/</v>
      </c>
      <c r="C3520" s="157" t="s">
        <v>21980</v>
      </c>
      <c r="D3520" s="157" t="s">
        <v>12</v>
      </c>
      <c r="E3520" s="158" t="s">
        <v>20953</v>
      </c>
      <c r="F3520" s="101"/>
      <c r="G3520" s="159"/>
      <c r="H3520" s="161" t="s">
        <v>21981</v>
      </c>
      <c r="I3520" s="161"/>
    </row>
    <row r="3521" ht="15.0" customHeight="1">
      <c r="A3521" s="101" t="s">
        <v>6149</v>
      </c>
      <c r="B3521" s="96" t="str">
        <f>VLOOKUP(A3521,company_data!$A$2:$H$2051,8,FALSE)</f>
        <v>https://www.ezdrm.com/</v>
      </c>
      <c r="C3521" s="158" t="s">
        <v>21982</v>
      </c>
      <c r="D3521" s="157" t="s">
        <v>12</v>
      </c>
      <c r="E3521" s="158" t="s">
        <v>20953</v>
      </c>
      <c r="F3521" s="101"/>
      <c r="G3521" s="159"/>
      <c r="H3521" s="161"/>
      <c r="I3521" s="161"/>
    </row>
    <row r="3522" ht="15.0" customHeight="1">
      <c r="A3522" s="101" t="s">
        <v>6149</v>
      </c>
      <c r="B3522" s="96" t="str">
        <f>VLOOKUP(A3522,company_data!$A$2:$H$2051,8,FALSE)</f>
        <v>https://www.ezdrm.com/</v>
      </c>
      <c r="C3522" s="157" t="s">
        <v>21983</v>
      </c>
      <c r="D3522" s="157" t="s">
        <v>12</v>
      </c>
      <c r="E3522" s="157" t="s">
        <v>13</v>
      </c>
      <c r="F3522" s="101"/>
      <c r="G3522" s="159"/>
      <c r="H3522" s="161" t="s">
        <v>21984</v>
      </c>
      <c r="I3522" s="161"/>
    </row>
    <row r="3523" ht="15.0" customHeight="1">
      <c r="A3523" s="101" t="s">
        <v>5780</v>
      </c>
      <c r="B3523" s="96" t="str">
        <f>VLOOKUP(A3523,company_data!$A$2:$H$2051,8,FALSE)</f>
        <v>https://www.f-secure.com/</v>
      </c>
      <c r="C3523" s="158" t="s">
        <v>21985</v>
      </c>
      <c r="D3523" s="157" t="s">
        <v>9</v>
      </c>
      <c r="E3523" s="157" t="s">
        <v>16110</v>
      </c>
      <c r="F3523" s="101" t="s">
        <v>16111</v>
      </c>
      <c r="G3523" s="159"/>
      <c r="H3523" s="161" t="s">
        <v>21986</v>
      </c>
      <c r="I3523" s="161"/>
    </row>
    <row r="3524" ht="15.0" customHeight="1">
      <c r="A3524" s="101" t="s">
        <v>5780</v>
      </c>
      <c r="B3524" s="96" t="str">
        <f>VLOOKUP(A3524,company_data!$A$2:$H$2051,8,FALSE)</f>
        <v>https://www.f-secure.com/</v>
      </c>
      <c r="C3524" s="158" t="s">
        <v>21987</v>
      </c>
      <c r="D3524" s="158" t="s">
        <v>9</v>
      </c>
      <c r="E3524" s="158" t="s">
        <v>21887</v>
      </c>
      <c r="F3524" s="101"/>
      <c r="G3524" s="159"/>
      <c r="H3524" s="161" t="s">
        <v>21988</v>
      </c>
      <c r="I3524" s="161"/>
    </row>
    <row r="3525" ht="15.0" customHeight="1">
      <c r="A3525" s="101" t="s">
        <v>5780</v>
      </c>
      <c r="B3525" s="96" t="str">
        <f>VLOOKUP(A3525,company_data!$A$2:$H$2051,8,FALSE)</f>
        <v>https://www.f-secure.com/</v>
      </c>
      <c r="C3525" s="158" t="s">
        <v>21989</v>
      </c>
      <c r="D3525" s="158" t="s">
        <v>9</v>
      </c>
      <c r="E3525" s="158" t="s">
        <v>21887</v>
      </c>
      <c r="F3525" s="97" t="s">
        <v>21990</v>
      </c>
      <c r="G3525" s="159"/>
      <c r="H3525" s="161" t="s">
        <v>21991</v>
      </c>
      <c r="I3525" s="161"/>
    </row>
    <row r="3526" ht="15.0" customHeight="1">
      <c r="A3526" s="101" t="s">
        <v>5780</v>
      </c>
      <c r="B3526" s="96" t="str">
        <f>VLOOKUP(A3526,company_data!$A$2:$H$2051,8,FALSE)</f>
        <v>https://www.f-secure.com/</v>
      </c>
      <c r="C3526" s="158" t="s">
        <v>21992</v>
      </c>
      <c r="D3526" s="158" t="s">
        <v>9</v>
      </c>
      <c r="E3526" s="158" t="s">
        <v>16091</v>
      </c>
      <c r="F3526" s="97" t="s">
        <v>6</v>
      </c>
      <c r="G3526" s="159"/>
      <c r="H3526" s="161" t="s">
        <v>21993</v>
      </c>
      <c r="I3526" s="161"/>
    </row>
    <row r="3527" ht="15.0" customHeight="1">
      <c r="A3527" s="101" t="s">
        <v>5780</v>
      </c>
      <c r="B3527" s="96" t="str">
        <f>VLOOKUP(A3527,company_data!$A$2:$H$2051,8,FALSE)</f>
        <v>https://www.f-secure.com/</v>
      </c>
      <c r="C3527" s="158" t="s">
        <v>21994</v>
      </c>
      <c r="D3527" s="158" t="s">
        <v>6</v>
      </c>
      <c r="E3527" s="158" t="s">
        <v>15840</v>
      </c>
      <c r="F3527" s="101"/>
      <c r="G3527" s="159"/>
      <c r="H3527" s="161"/>
      <c r="I3527" s="161"/>
    </row>
    <row r="3528" ht="15.0" customHeight="1">
      <c r="A3528" s="101" t="s">
        <v>5780</v>
      </c>
      <c r="B3528" s="96" t="str">
        <f>VLOOKUP(A3528,company_data!$A$2:$H$2051,8,FALSE)</f>
        <v>https://www.f-secure.com/</v>
      </c>
      <c r="C3528" s="158" t="s">
        <v>21995</v>
      </c>
      <c r="D3528" s="158" t="s">
        <v>10</v>
      </c>
      <c r="E3528" s="158" t="s">
        <v>16620</v>
      </c>
      <c r="F3528" s="101"/>
      <c r="G3528" s="159"/>
      <c r="H3528" s="161"/>
      <c r="I3528" s="161"/>
    </row>
    <row r="3529" ht="15.0" customHeight="1">
      <c r="A3529" s="101" t="s">
        <v>5780</v>
      </c>
      <c r="B3529" s="96" t="str">
        <f>VLOOKUP(A3529,company_data!$A$2:$H$2051,8,FALSE)</f>
        <v>https://www.f-secure.com/</v>
      </c>
      <c r="C3529" s="158" t="s">
        <v>21996</v>
      </c>
      <c r="D3529" s="158" t="s">
        <v>5</v>
      </c>
      <c r="E3529" s="157"/>
      <c r="F3529" s="101"/>
      <c r="G3529" s="159"/>
      <c r="H3529" s="161" t="s">
        <v>21997</v>
      </c>
      <c r="I3529" s="161"/>
    </row>
    <row r="3530" ht="15.0" customHeight="1">
      <c r="A3530" s="101" t="s">
        <v>5780</v>
      </c>
      <c r="B3530" s="96" t="str">
        <f>VLOOKUP(A3530,company_data!$A$2:$H$2051,8,FALSE)</f>
        <v>https://www.f-secure.com/</v>
      </c>
      <c r="C3530" s="158" t="s">
        <v>21998</v>
      </c>
      <c r="D3530" s="158" t="s">
        <v>6</v>
      </c>
      <c r="E3530" s="157"/>
      <c r="F3530" s="101"/>
      <c r="G3530" s="159"/>
      <c r="H3530" s="161" t="s">
        <v>21999</v>
      </c>
      <c r="I3530" s="161"/>
    </row>
    <row r="3531" ht="15.0" customHeight="1">
      <c r="A3531" s="97" t="s">
        <v>5804</v>
      </c>
      <c r="B3531" s="96" t="str">
        <f>VLOOKUP(A3531,company_data!$A$2:$H$2051,8,FALSE)</f>
        <v>https://www.f5.com/</v>
      </c>
      <c r="C3531" s="158" t="s">
        <v>22000</v>
      </c>
      <c r="D3531" s="157" t="s">
        <v>8</v>
      </c>
      <c r="E3531" s="158" t="s">
        <v>16467</v>
      </c>
      <c r="F3531" s="101"/>
      <c r="G3531" s="159"/>
      <c r="H3531" s="161"/>
      <c r="I3531" s="161"/>
    </row>
    <row r="3532" ht="15.0" customHeight="1">
      <c r="A3532" s="97" t="s">
        <v>5804</v>
      </c>
      <c r="B3532" s="96" t="str">
        <f>VLOOKUP(A3532,company_data!$A$2:$H$2051,8,FALSE)</f>
        <v>https://www.f5.com/</v>
      </c>
      <c r="C3532" s="158" t="s">
        <v>22001</v>
      </c>
      <c r="D3532" s="158" t="s">
        <v>7</v>
      </c>
      <c r="E3532" s="158" t="s">
        <v>15862</v>
      </c>
      <c r="F3532" s="158" t="s">
        <v>22002</v>
      </c>
      <c r="G3532" s="159"/>
      <c r="H3532" s="161"/>
      <c r="I3532" s="161"/>
    </row>
    <row r="3533" ht="15.0" customHeight="1">
      <c r="A3533" s="97" t="s">
        <v>5804</v>
      </c>
      <c r="B3533" s="96" t="str">
        <f>VLOOKUP(A3533,company_data!$A$2:$H$2051,8,FALSE)</f>
        <v>https://www.f5.com/</v>
      </c>
      <c r="C3533" s="158" t="s">
        <v>22003</v>
      </c>
      <c r="D3533" s="158" t="s">
        <v>15</v>
      </c>
      <c r="E3533" s="158" t="s">
        <v>16008</v>
      </c>
      <c r="F3533" s="101"/>
      <c r="G3533" s="159"/>
      <c r="H3533" s="161"/>
      <c r="I3533" s="161"/>
    </row>
    <row r="3534" ht="15.0" customHeight="1">
      <c r="A3534" s="97" t="s">
        <v>5804</v>
      </c>
      <c r="B3534" s="96" t="str">
        <f>VLOOKUP(A3534,company_data!$A$2:$H$2051,8,FALSE)</f>
        <v>https://www.f5.com/</v>
      </c>
      <c r="C3534" s="158" t="s">
        <v>22004</v>
      </c>
      <c r="D3534" s="158" t="s">
        <v>15</v>
      </c>
      <c r="E3534" s="158" t="s">
        <v>16008</v>
      </c>
      <c r="F3534" s="101"/>
      <c r="G3534" s="159"/>
      <c r="H3534" s="161"/>
      <c r="I3534" s="161"/>
    </row>
    <row r="3535" ht="15.0" customHeight="1">
      <c r="A3535" s="101" t="s">
        <v>5804</v>
      </c>
      <c r="B3535" s="96" t="str">
        <f>VLOOKUP(A3535,company_data!$A$2:$H$2051,8,FALSE)</f>
        <v>https://www.f5.com/</v>
      </c>
      <c r="C3535" s="158" t="s">
        <v>22005</v>
      </c>
      <c r="D3535" s="158" t="s">
        <v>8</v>
      </c>
      <c r="E3535" s="158" t="s">
        <v>22006</v>
      </c>
      <c r="F3535" s="101"/>
      <c r="G3535" s="159"/>
      <c r="H3535" s="161"/>
      <c r="I3535" s="161"/>
    </row>
    <row r="3536" ht="15.0" customHeight="1">
      <c r="A3536" s="101" t="s">
        <v>5804</v>
      </c>
      <c r="B3536" s="96" t="str">
        <f>VLOOKUP(A3536,company_data!$A$2:$H$2051,8,FALSE)</f>
        <v>https://www.f5.com/</v>
      </c>
      <c r="C3536" s="158" t="s">
        <v>22007</v>
      </c>
      <c r="D3536" s="158" t="s">
        <v>10</v>
      </c>
      <c r="E3536" s="158" t="s">
        <v>22008</v>
      </c>
      <c r="F3536" s="101"/>
      <c r="G3536" s="159"/>
      <c r="H3536" s="161"/>
      <c r="I3536" s="161"/>
    </row>
    <row r="3537" ht="15.0" customHeight="1">
      <c r="A3537" s="97" t="s">
        <v>5804</v>
      </c>
      <c r="B3537" s="96" t="str">
        <f>VLOOKUP(A3537,company_data!$A$2:$H$2051,8,FALSE)</f>
        <v>https://www.f5.com/</v>
      </c>
      <c r="C3537" s="158" t="s">
        <v>22009</v>
      </c>
      <c r="D3537" s="158" t="s">
        <v>28</v>
      </c>
      <c r="E3537" s="158" t="s">
        <v>22010</v>
      </c>
      <c r="F3537" s="101"/>
      <c r="G3537" s="159"/>
      <c r="H3537" s="161"/>
      <c r="I3537" s="161"/>
    </row>
    <row r="3538" ht="15.0" customHeight="1">
      <c r="A3538" s="97" t="s">
        <v>5804</v>
      </c>
      <c r="B3538" s="96" t="str">
        <f>VLOOKUP(A3538,company_data!$A$2:$H$2051,8,FALSE)</f>
        <v>https://www.f5.com/</v>
      </c>
      <c r="C3538" s="158" t="s">
        <v>22011</v>
      </c>
      <c r="D3538" s="158" t="s">
        <v>7</v>
      </c>
      <c r="E3538" s="158" t="s">
        <v>22010</v>
      </c>
      <c r="F3538" s="101"/>
      <c r="G3538" s="159"/>
      <c r="H3538" s="161"/>
      <c r="I3538" s="161"/>
    </row>
    <row r="3539" ht="15.0" customHeight="1">
      <c r="A3539" s="101" t="s">
        <v>5804</v>
      </c>
      <c r="B3539" s="96" t="str">
        <f>VLOOKUP(A3539,company_data!$A$2:$H$2051,8,FALSE)</f>
        <v>https://www.f5.com/</v>
      </c>
      <c r="C3539" s="158" t="s">
        <v>22012</v>
      </c>
      <c r="D3539" s="158" t="s">
        <v>10</v>
      </c>
      <c r="E3539" s="158" t="s">
        <v>16474</v>
      </c>
      <c r="F3539" s="101"/>
      <c r="G3539" s="159"/>
      <c r="H3539" s="161"/>
      <c r="I3539" s="161"/>
    </row>
    <row r="3540" ht="15.0" customHeight="1">
      <c r="A3540" s="97" t="s">
        <v>5804</v>
      </c>
      <c r="B3540" s="96" t="str">
        <f>VLOOKUP(A3540,company_data!$A$2:$H$2051,8,FALSE)</f>
        <v>https://www.f5.com/</v>
      </c>
      <c r="C3540" s="158" t="s">
        <v>22013</v>
      </c>
      <c r="D3540" s="158" t="s">
        <v>10</v>
      </c>
      <c r="E3540" s="158" t="s">
        <v>16474</v>
      </c>
      <c r="F3540" s="101"/>
      <c r="G3540" s="159"/>
      <c r="H3540" s="161"/>
      <c r="I3540" s="161"/>
    </row>
    <row r="3541" ht="15.0" customHeight="1">
      <c r="A3541" s="101" t="s">
        <v>5804</v>
      </c>
      <c r="B3541" s="96" t="str">
        <f>VLOOKUP(A3541,company_data!$A$2:$H$2051,8,FALSE)</f>
        <v>https://www.f5.com/</v>
      </c>
      <c r="C3541" s="158" t="s">
        <v>22014</v>
      </c>
      <c r="D3541" s="158" t="s">
        <v>21</v>
      </c>
      <c r="E3541" s="158" t="s">
        <v>22015</v>
      </c>
      <c r="F3541" s="101"/>
      <c r="G3541" s="159"/>
      <c r="H3541" s="161"/>
      <c r="I3541" s="161"/>
    </row>
    <row r="3542" ht="15.0" customHeight="1">
      <c r="A3542" s="101" t="s">
        <v>5804</v>
      </c>
      <c r="B3542" s="96" t="str">
        <f>VLOOKUP(A3542,company_data!$A$2:$H$2051,8,FALSE)</f>
        <v>https://www.f5.com/</v>
      </c>
      <c r="C3542" s="158" t="s">
        <v>22016</v>
      </c>
      <c r="D3542" s="158" t="s">
        <v>6</v>
      </c>
      <c r="E3542" s="158" t="s">
        <v>19380</v>
      </c>
      <c r="F3542" s="101"/>
      <c r="G3542" s="159"/>
      <c r="H3542" s="161"/>
      <c r="I3542" s="161"/>
    </row>
    <row r="3543" ht="15.0" customHeight="1">
      <c r="A3543" s="101" t="s">
        <v>5804</v>
      </c>
      <c r="B3543" s="96" t="str">
        <f>VLOOKUP(A3543,company_data!$A$2:$H$2051,8,FALSE)</f>
        <v>https://www.f5.com/</v>
      </c>
      <c r="C3543" s="158" t="s">
        <v>22017</v>
      </c>
      <c r="D3543" s="158" t="s">
        <v>8</v>
      </c>
      <c r="E3543" s="158" t="s">
        <v>16480</v>
      </c>
      <c r="F3543" s="101"/>
      <c r="G3543" s="159"/>
      <c r="H3543" s="161"/>
      <c r="I3543" s="161"/>
    </row>
    <row r="3544" ht="15.0" customHeight="1">
      <c r="A3544" s="97" t="s">
        <v>5804</v>
      </c>
      <c r="B3544" s="96" t="str">
        <f>VLOOKUP(A3544,company_data!$A$2:$H$2051,8,FALSE)</f>
        <v>https://www.f5.com/</v>
      </c>
      <c r="C3544" s="158" t="s">
        <v>22018</v>
      </c>
      <c r="D3544" s="158" t="s">
        <v>8</v>
      </c>
      <c r="E3544" s="158" t="s">
        <v>16934</v>
      </c>
      <c r="F3544" s="101"/>
      <c r="G3544" s="159"/>
      <c r="H3544" s="161"/>
      <c r="I3544" s="161"/>
    </row>
    <row r="3545" ht="15.0" customHeight="1">
      <c r="A3545" s="97" t="s">
        <v>5804</v>
      </c>
      <c r="B3545" s="96" t="str">
        <f>VLOOKUP(A3545,company_data!$A$2:$H$2051,8,FALSE)</f>
        <v>https://www.f5.com/</v>
      </c>
      <c r="C3545" s="158" t="s">
        <v>22019</v>
      </c>
      <c r="D3545" s="158" t="s">
        <v>8</v>
      </c>
      <c r="E3545" s="158" t="s">
        <v>16934</v>
      </c>
      <c r="F3545" s="101"/>
      <c r="G3545" s="159"/>
      <c r="H3545" s="161"/>
      <c r="I3545" s="161"/>
    </row>
    <row r="3546" ht="15.0" customHeight="1">
      <c r="A3546" s="97" t="s">
        <v>5804</v>
      </c>
      <c r="B3546" s="96" t="str">
        <f>VLOOKUP(A3546,company_data!$A$2:$H$2051,8,FALSE)</f>
        <v>https://www.f5.com/</v>
      </c>
      <c r="C3546" s="158" t="s">
        <v>22020</v>
      </c>
      <c r="D3546" s="158" t="s">
        <v>8</v>
      </c>
      <c r="E3546" s="158" t="s">
        <v>16934</v>
      </c>
      <c r="F3546" s="101"/>
      <c r="G3546" s="159"/>
      <c r="H3546" s="161"/>
      <c r="I3546" s="161"/>
    </row>
    <row r="3547" ht="15.0" customHeight="1">
      <c r="A3547" s="97" t="s">
        <v>5804</v>
      </c>
      <c r="B3547" s="96" t="str">
        <f>VLOOKUP(A3547,company_data!$A$2:$H$2051,8,FALSE)</f>
        <v>https://www.f5.com/</v>
      </c>
      <c r="C3547" s="158" t="s">
        <v>22021</v>
      </c>
      <c r="D3547" s="158" t="s">
        <v>8</v>
      </c>
      <c r="E3547" s="158" t="s">
        <v>16934</v>
      </c>
      <c r="F3547" s="101"/>
      <c r="G3547" s="159"/>
      <c r="H3547" s="161"/>
      <c r="I3547" s="161"/>
    </row>
    <row r="3548" ht="15.0" customHeight="1">
      <c r="A3548" s="101" t="s">
        <v>5804</v>
      </c>
      <c r="B3548" s="96" t="str">
        <f>VLOOKUP(A3548,company_data!$A$2:$H$2051,8,FALSE)</f>
        <v>https://www.f5.com/</v>
      </c>
      <c r="C3548" s="158" t="s">
        <v>22022</v>
      </c>
      <c r="D3548" s="158" t="s">
        <v>8</v>
      </c>
      <c r="E3548" s="157"/>
      <c r="F3548" s="101"/>
      <c r="G3548" s="159"/>
      <c r="H3548" s="161"/>
      <c r="I3548" s="161"/>
    </row>
    <row r="3549" ht="15.0" customHeight="1">
      <c r="A3549" s="97" t="s">
        <v>5804</v>
      </c>
      <c r="B3549" s="96" t="str">
        <f>VLOOKUP(A3549,company_data!$A$2:$H$2051,8,FALSE)</f>
        <v>https://www.f5.com/</v>
      </c>
      <c r="C3549" s="158" t="s">
        <v>22023</v>
      </c>
      <c r="D3549" s="158" t="s">
        <v>8</v>
      </c>
      <c r="E3549" s="157"/>
      <c r="F3549" s="101"/>
      <c r="G3549" s="159"/>
      <c r="H3549" s="161"/>
      <c r="I3549" s="161"/>
    </row>
    <row r="3550" ht="15.0" customHeight="1">
      <c r="A3550" s="97" t="s">
        <v>5804</v>
      </c>
      <c r="B3550" s="96" t="str">
        <f>VLOOKUP(A3550,company_data!$A$2:$H$2051,8,FALSE)</f>
        <v>https://www.f5.com/</v>
      </c>
      <c r="C3550" s="158" t="s">
        <v>22024</v>
      </c>
      <c r="D3550" s="158" t="s">
        <v>8</v>
      </c>
      <c r="E3550" s="157"/>
      <c r="F3550" s="101"/>
      <c r="G3550" s="159"/>
      <c r="H3550" s="161"/>
      <c r="I3550" s="161"/>
    </row>
    <row r="3551" ht="15.0" customHeight="1">
      <c r="A3551" s="97" t="s">
        <v>5804</v>
      </c>
      <c r="B3551" s="96" t="str">
        <f>VLOOKUP(A3551,company_data!$A$2:$H$2051,8,FALSE)</f>
        <v>https://www.f5.com/</v>
      </c>
      <c r="C3551" s="158" t="s">
        <v>22025</v>
      </c>
      <c r="D3551" s="158" t="s">
        <v>8</v>
      </c>
      <c r="E3551" s="157"/>
      <c r="F3551" s="101"/>
      <c r="G3551" s="159"/>
      <c r="H3551" s="161"/>
      <c r="I3551" s="161"/>
    </row>
    <row r="3552" ht="15.0" customHeight="1">
      <c r="A3552" s="97" t="s">
        <v>5804</v>
      </c>
      <c r="B3552" s="96" t="str">
        <f>VLOOKUP(A3552,company_data!$A$2:$H$2051,8,FALSE)</f>
        <v>https://www.f5.com/</v>
      </c>
      <c r="C3552" s="158" t="s">
        <v>22026</v>
      </c>
      <c r="D3552" s="158" t="s">
        <v>8</v>
      </c>
      <c r="E3552" s="157"/>
      <c r="F3552" s="101"/>
      <c r="G3552" s="159"/>
      <c r="H3552" s="161"/>
      <c r="I3552" s="161"/>
    </row>
    <row r="3553" ht="15.0" customHeight="1">
      <c r="A3553" s="97" t="s">
        <v>5804</v>
      </c>
      <c r="B3553" s="96" t="str">
        <f>VLOOKUP(A3553,company_data!$A$2:$H$2051,8,FALSE)</f>
        <v>https://www.f5.com/</v>
      </c>
      <c r="C3553" s="158" t="s">
        <v>22027</v>
      </c>
      <c r="D3553" s="158" t="s">
        <v>8</v>
      </c>
      <c r="E3553" s="157"/>
      <c r="F3553" s="101"/>
      <c r="G3553" s="159"/>
      <c r="H3553" s="161"/>
      <c r="I3553" s="161"/>
    </row>
    <row r="3554" ht="15.0" customHeight="1">
      <c r="A3554" s="97" t="s">
        <v>5804</v>
      </c>
      <c r="B3554" s="96" t="str">
        <f>VLOOKUP(A3554,company_data!$A$2:$H$2051,8,FALSE)</f>
        <v>https://www.f5.com/</v>
      </c>
      <c r="C3554" s="158" t="s">
        <v>22028</v>
      </c>
      <c r="D3554" s="158" t="s">
        <v>50</v>
      </c>
      <c r="E3554" s="157"/>
      <c r="F3554" s="101"/>
      <c r="G3554" s="159"/>
      <c r="H3554" s="161"/>
      <c r="I3554" s="161"/>
    </row>
    <row r="3555" ht="15.0" customHeight="1">
      <c r="A3555" s="101" t="s">
        <v>5804</v>
      </c>
      <c r="B3555" s="96" t="str">
        <f>VLOOKUP(A3555,company_data!$A$2:$H$2051,8,FALSE)</f>
        <v>https://www.f5.com/</v>
      </c>
      <c r="C3555" s="158" t="s">
        <v>22029</v>
      </c>
      <c r="D3555" s="158" t="s">
        <v>23</v>
      </c>
      <c r="E3555" s="157"/>
      <c r="F3555" s="101"/>
      <c r="G3555" s="159"/>
      <c r="H3555" s="161"/>
      <c r="I3555" s="161"/>
    </row>
    <row r="3556" ht="15.0" customHeight="1">
      <c r="A3556" s="101" t="s">
        <v>5804</v>
      </c>
      <c r="B3556" s="96" t="str">
        <f>VLOOKUP(A3556,company_data!$A$2:$H$2051,8,FALSE)</f>
        <v>https://www.f5.com/</v>
      </c>
      <c r="C3556" s="158" t="s">
        <v>22030</v>
      </c>
      <c r="D3556" s="158" t="s">
        <v>10</v>
      </c>
      <c r="E3556" s="157"/>
      <c r="F3556" s="101"/>
      <c r="G3556" s="159"/>
      <c r="H3556" s="161"/>
      <c r="I3556" s="161"/>
    </row>
    <row r="3557" ht="15.0" customHeight="1">
      <c r="A3557" s="97" t="s">
        <v>5804</v>
      </c>
      <c r="B3557" s="96" t="str">
        <f>VLOOKUP(A3557,company_data!$A$2:$H$2051,8,FALSE)</f>
        <v>https://www.f5.com/</v>
      </c>
      <c r="C3557" s="158" t="s">
        <v>22031</v>
      </c>
      <c r="D3557" s="158" t="s">
        <v>10</v>
      </c>
      <c r="E3557" s="157"/>
      <c r="F3557" s="101"/>
      <c r="G3557" s="159"/>
      <c r="H3557" s="161"/>
      <c r="I3557" s="161"/>
    </row>
    <row r="3558" ht="15.0" customHeight="1">
      <c r="A3558" s="97" t="s">
        <v>5804</v>
      </c>
      <c r="B3558" s="96" t="str">
        <f>VLOOKUP(A3558,company_data!$A$2:$H$2051,8,FALSE)</f>
        <v>https://www.f5.com/</v>
      </c>
      <c r="C3558" s="158" t="s">
        <v>22032</v>
      </c>
      <c r="D3558" s="158" t="s">
        <v>10</v>
      </c>
      <c r="E3558" s="157"/>
      <c r="F3558" s="101"/>
      <c r="G3558" s="159"/>
      <c r="H3558" s="161"/>
      <c r="I3558" s="161"/>
    </row>
    <row r="3559" ht="15.0" customHeight="1">
      <c r="A3559" s="97" t="s">
        <v>5804</v>
      </c>
      <c r="B3559" s="96" t="str">
        <f>VLOOKUP(A3559,company_data!$A$2:$H$2051,8,FALSE)</f>
        <v>https://www.f5.com/</v>
      </c>
      <c r="C3559" s="158" t="s">
        <v>22033</v>
      </c>
      <c r="D3559" s="158" t="s">
        <v>10</v>
      </c>
      <c r="E3559" s="157"/>
      <c r="F3559" s="101"/>
      <c r="G3559" s="159"/>
      <c r="H3559" s="161"/>
      <c r="I3559" s="161"/>
    </row>
    <row r="3560" ht="15.0" customHeight="1">
      <c r="A3560" s="97" t="s">
        <v>5804</v>
      </c>
      <c r="B3560" s="96" t="str">
        <f>VLOOKUP(A3560,company_data!$A$2:$H$2051,8,FALSE)</f>
        <v>https://www.f5.com/</v>
      </c>
      <c r="C3560" s="158" t="s">
        <v>22034</v>
      </c>
      <c r="D3560" s="158" t="s">
        <v>10</v>
      </c>
      <c r="E3560" s="157"/>
      <c r="F3560" s="101"/>
      <c r="G3560" s="159"/>
      <c r="H3560" s="161"/>
      <c r="I3560" s="161"/>
    </row>
    <row r="3561" ht="15.0" customHeight="1">
      <c r="A3561" s="97" t="s">
        <v>5804</v>
      </c>
      <c r="B3561" s="96" t="str">
        <f>VLOOKUP(A3561,company_data!$A$2:$H$2051,8,FALSE)</f>
        <v>https://www.f5.com/</v>
      </c>
      <c r="C3561" s="158" t="s">
        <v>22035</v>
      </c>
      <c r="D3561" s="158" t="s">
        <v>10</v>
      </c>
      <c r="E3561" s="157"/>
      <c r="F3561" s="101"/>
      <c r="G3561" s="159"/>
      <c r="H3561" s="161"/>
      <c r="I3561" s="161"/>
    </row>
    <row r="3562" ht="15.0" customHeight="1">
      <c r="A3562" s="101" t="s">
        <v>6155</v>
      </c>
      <c r="B3562" s="96" t="str">
        <f>VLOOKUP(A3562,company_data!$A$2:$H$2051,8,FALSE)</f>
        <v>https://www.factom.com/</v>
      </c>
      <c r="C3562" s="158" t="s">
        <v>22036</v>
      </c>
      <c r="D3562" s="158" t="s">
        <v>12</v>
      </c>
      <c r="E3562" s="158" t="s">
        <v>19238</v>
      </c>
      <c r="F3562" s="101"/>
      <c r="G3562" s="159"/>
      <c r="H3562" s="161" t="s">
        <v>22037</v>
      </c>
      <c r="I3562" s="161"/>
    </row>
    <row r="3563" ht="15.0" customHeight="1">
      <c r="A3563" s="101" t="s">
        <v>5844</v>
      </c>
      <c r="B3563" s="96" t="str">
        <f>VLOOKUP(A3563,company_data!$A$2:$H$2051,8,FALSE)</f>
        <v>https://falanx.com/</v>
      </c>
      <c r="C3563" s="158" t="s">
        <v>16264</v>
      </c>
      <c r="D3563" s="158" t="s">
        <v>5</v>
      </c>
      <c r="E3563" s="158" t="s">
        <v>16735</v>
      </c>
      <c r="F3563" s="101"/>
      <c r="G3563" s="159"/>
      <c r="H3563" s="161"/>
      <c r="I3563" s="161"/>
    </row>
    <row r="3564" ht="15.0" customHeight="1">
      <c r="A3564" s="101" t="s">
        <v>5844</v>
      </c>
      <c r="B3564" s="96" t="str">
        <f>VLOOKUP(A3564,company_data!$A$2:$H$2051,8,FALSE)</f>
        <v>https://falanx.com/</v>
      </c>
      <c r="C3564" s="158" t="s">
        <v>15917</v>
      </c>
      <c r="D3564" s="158" t="s">
        <v>5</v>
      </c>
      <c r="E3564" s="158" t="s">
        <v>15917</v>
      </c>
      <c r="F3564" s="101"/>
      <c r="G3564" s="159"/>
      <c r="H3564" s="161"/>
      <c r="I3564" s="161"/>
    </row>
    <row r="3565" ht="15.0" customHeight="1">
      <c r="A3565" s="101" t="s">
        <v>5844</v>
      </c>
      <c r="B3565" s="96" t="str">
        <f>VLOOKUP(A3565,company_data!$A$2:$H$2051,8,FALSE)</f>
        <v>https://falanx.com/</v>
      </c>
      <c r="C3565" s="157" t="s">
        <v>16510</v>
      </c>
      <c r="D3565" s="157" t="s">
        <v>7</v>
      </c>
      <c r="E3565" s="157" t="s">
        <v>16341</v>
      </c>
      <c r="F3565" s="101"/>
      <c r="G3565" s="159"/>
      <c r="H3565" s="161" t="s">
        <v>22038</v>
      </c>
      <c r="I3565" s="161"/>
    </row>
    <row r="3566" ht="15.0" customHeight="1">
      <c r="A3566" s="101" t="s">
        <v>5844</v>
      </c>
      <c r="B3566" s="96" t="str">
        <f>VLOOKUP(A3566,company_data!$A$2:$H$2051,8,FALSE)</f>
        <v>https://falanx.com/</v>
      </c>
      <c r="C3566" s="158" t="s">
        <v>22039</v>
      </c>
      <c r="D3566" s="158" t="s">
        <v>7</v>
      </c>
      <c r="E3566" s="158" t="s">
        <v>16341</v>
      </c>
      <c r="F3566" s="97" t="s">
        <v>9</v>
      </c>
      <c r="G3566" s="159"/>
      <c r="H3566" s="161"/>
      <c r="I3566" s="161"/>
    </row>
    <row r="3567" ht="15.0" customHeight="1">
      <c r="A3567" s="101" t="s">
        <v>5844</v>
      </c>
      <c r="B3567" s="96" t="str">
        <f>VLOOKUP(A3567,company_data!$A$2:$H$2051,8,FALSE)</f>
        <v>https://falanx.com/</v>
      </c>
      <c r="C3567" s="157" t="s">
        <v>15850</v>
      </c>
      <c r="D3567" s="157" t="s">
        <v>5</v>
      </c>
      <c r="E3567" s="157" t="s">
        <v>15850</v>
      </c>
      <c r="F3567" s="101"/>
      <c r="G3567" s="159"/>
      <c r="H3567" s="161" t="s">
        <v>22040</v>
      </c>
      <c r="I3567" s="161"/>
    </row>
    <row r="3568" ht="15.0" customHeight="1">
      <c r="A3568" s="101" t="s">
        <v>5844</v>
      </c>
      <c r="B3568" s="96" t="str">
        <f>VLOOKUP(A3568,company_data!$A$2:$H$2051,8,FALSE)</f>
        <v>https://falanx.com/</v>
      </c>
      <c r="C3568" s="158" t="s">
        <v>22041</v>
      </c>
      <c r="D3568" s="158" t="s">
        <v>5</v>
      </c>
      <c r="E3568" s="158" t="s">
        <v>33</v>
      </c>
      <c r="F3568" s="101"/>
      <c r="G3568" s="159"/>
      <c r="H3568" s="161"/>
      <c r="I3568" s="161"/>
    </row>
    <row r="3569" ht="15.0" customHeight="1">
      <c r="A3569" s="101" t="s">
        <v>5844</v>
      </c>
      <c r="B3569" s="96" t="str">
        <f>VLOOKUP(A3569,company_data!$A$2:$H$2051,8,FALSE)</f>
        <v>https://falanx.com/</v>
      </c>
      <c r="C3569" s="158" t="s">
        <v>16275</v>
      </c>
      <c r="D3569" s="158" t="s">
        <v>5</v>
      </c>
      <c r="E3569" s="158" t="s">
        <v>16759</v>
      </c>
      <c r="F3569" s="101"/>
      <c r="G3569" s="159"/>
      <c r="H3569" s="161"/>
      <c r="I3569" s="161"/>
    </row>
    <row r="3570" ht="15.0" customHeight="1">
      <c r="A3570" s="101" t="s">
        <v>5844</v>
      </c>
      <c r="B3570" s="96" t="str">
        <f>VLOOKUP(A3570,company_data!$A$2:$H$2051,8,FALSE)</f>
        <v>https://falanx.com/</v>
      </c>
      <c r="C3570" s="158" t="s">
        <v>22042</v>
      </c>
      <c r="D3570" s="158" t="s">
        <v>5</v>
      </c>
      <c r="E3570" s="158" t="s">
        <v>15897</v>
      </c>
      <c r="F3570" s="97" t="s">
        <v>16976</v>
      </c>
      <c r="G3570" s="159"/>
      <c r="H3570" s="161"/>
      <c r="I3570" s="161"/>
    </row>
    <row r="3571" ht="15.0" customHeight="1">
      <c r="A3571" s="101" t="s">
        <v>5844</v>
      </c>
      <c r="B3571" s="96" t="str">
        <f>VLOOKUP(A3571,company_data!$A$2:$H$2051,8,FALSE)</f>
        <v>https://falanx.com/</v>
      </c>
      <c r="C3571" s="158" t="s">
        <v>16853</v>
      </c>
      <c r="D3571" s="158" t="s">
        <v>5</v>
      </c>
      <c r="E3571" s="158" t="s">
        <v>11</v>
      </c>
      <c r="F3571" s="101"/>
      <c r="G3571" s="159"/>
      <c r="H3571" s="161"/>
      <c r="I3571" s="161"/>
    </row>
    <row r="3572" ht="15.0" customHeight="1">
      <c r="A3572" s="101" t="s">
        <v>5844</v>
      </c>
      <c r="B3572" s="96" t="str">
        <f>VLOOKUP(A3572,company_data!$A$2:$H$2051,8,FALSE)</f>
        <v>https://falanx.com/</v>
      </c>
      <c r="C3572" s="158" t="s">
        <v>22043</v>
      </c>
      <c r="D3572" s="158" t="s">
        <v>5</v>
      </c>
      <c r="E3572" s="158"/>
      <c r="F3572" s="97"/>
      <c r="G3572" s="159"/>
      <c r="H3572" s="161"/>
      <c r="I3572" s="161"/>
    </row>
    <row r="3573" ht="15.0" customHeight="1">
      <c r="A3573" s="101" t="s">
        <v>6171</v>
      </c>
      <c r="B3573" s="96" t="str">
        <f>VLOOKUP(A3573,company_data!$A$2:$H$2051,8,FALSE)</f>
        <v>https://www.farallontech.com/</v>
      </c>
      <c r="C3573" s="158" t="s">
        <v>22044</v>
      </c>
      <c r="D3573" s="158" t="s">
        <v>5</v>
      </c>
      <c r="E3573" s="158" t="s">
        <v>22045</v>
      </c>
      <c r="F3573" s="101"/>
      <c r="G3573" s="159"/>
      <c r="H3573" s="161"/>
      <c r="I3573" s="161"/>
    </row>
    <row r="3574" ht="15.0" customHeight="1">
      <c r="A3574" s="101" t="s">
        <v>6171</v>
      </c>
      <c r="B3574" s="96" t="str">
        <f>VLOOKUP(A3574,company_data!$A$2:$H$2051,8,FALSE)</f>
        <v>https://www.farallontech.com/</v>
      </c>
      <c r="C3574" s="158" t="s">
        <v>22046</v>
      </c>
      <c r="D3574" s="158" t="s">
        <v>5</v>
      </c>
      <c r="E3574" s="158" t="s">
        <v>56</v>
      </c>
      <c r="F3574" s="101"/>
      <c r="G3574" s="159"/>
      <c r="H3574" s="161"/>
      <c r="I3574" s="161"/>
    </row>
    <row r="3575" ht="15.0" customHeight="1">
      <c r="A3575" s="101" t="s">
        <v>6171</v>
      </c>
      <c r="B3575" s="96" t="str">
        <f>VLOOKUP(A3575,company_data!$A$2:$H$2051,8,FALSE)</f>
        <v>https://www.farallontech.com/</v>
      </c>
      <c r="C3575" s="158" t="s">
        <v>15897</v>
      </c>
      <c r="D3575" s="158" t="s">
        <v>5</v>
      </c>
      <c r="E3575" s="158" t="s">
        <v>15897</v>
      </c>
      <c r="F3575" s="101"/>
      <c r="G3575" s="159"/>
      <c r="H3575" s="161"/>
      <c r="I3575" s="161"/>
    </row>
    <row r="3576" ht="15.0" customHeight="1">
      <c r="A3576" s="101" t="s">
        <v>6176</v>
      </c>
      <c r="B3576" s="96" t="str">
        <f>VLOOKUP(A3576,company_data!$A$2:$H$2051,8,FALSE)</f>
        <v>https://www.farsightsecurity.com/</v>
      </c>
      <c r="C3576" s="157" t="s">
        <v>22047</v>
      </c>
      <c r="D3576" s="158" t="s">
        <v>10</v>
      </c>
      <c r="E3576" s="158" t="s">
        <v>16474</v>
      </c>
      <c r="F3576" s="97" t="s">
        <v>16863</v>
      </c>
      <c r="G3576" s="159"/>
      <c r="H3576" s="161" t="s">
        <v>22048</v>
      </c>
      <c r="I3576" s="161"/>
    </row>
    <row r="3577" ht="15.0" customHeight="1">
      <c r="A3577" s="101" t="s">
        <v>6176</v>
      </c>
      <c r="B3577" s="96" t="str">
        <f>VLOOKUP(A3577,company_data!$A$2:$H$2051,8,FALSE)</f>
        <v>https://www.farsightsecurity.com/</v>
      </c>
      <c r="C3577" s="158" t="s">
        <v>22049</v>
      </c>
      <c r="D3577" s="158" t="s">
        <v>10</v>
      </c>
      <c r="E3577" s="158" t="s">
        <v>16474</v>
      </c>
      <c r="F3577" s="97" t="s">
        <v>16863</v>
      </c>
      <c r="G3577" s="159"/>
      <c r="H3577" s="161"/>
      <c r="I3577" s="161"/>
    </row>
    <row r="3578" ht="15.0" customHeight="1">
      <c r="A3578" s="101" t="s">
        <v>6176</v>
      </c>
      <c r="B3578" s="96" t="str">
        <f>VLOOKUP(A3578,company_data!$A$2:$H$2051,8,FALSE)</f>
        <v>https://www.farsightsecurity.com/</v>
      </c>
      <c r="C3578" s="157" t="s">
        <v>22050</v>
      </c>
      <c r="D3578" s="158" t="s">
        <v>10</v>
      </c>
      <c r="E3578" s="158" t="s">
        <v>16474</v>
      </c>
      <c r="F3578" s="97" t="s">
        <v>16863</v>
      </c>
      <c r="G3578" s="159"/>
      <c r="H3578" s="161" t="s">
        <v>22051</v>
      </c>
      <c r="I3578" s="161"/>
    </row>
    <row r="3579" ht="15.0" customHeight="1">
      <c r="A3579" s="101" t="s">
        <v>6176</v>
      </c>
      <c r="B3579" s="96" t="str">
        <f>VLOOKUP(A3579,company_data!$A$2:$H$2051,8,FALSE)</f>
        <v>https://www.farsightsecurity.com/</v>
      </c>
      <c r="C3579" s="157" t="s">
        <v>22052</v>
      </c>
      <c r="D3579" s="158" t="s">
        <v>10</v>
      </c>
      <c r="E3579" s="158" t="s">
        <v>16474</v>
      </c>
      <c r="F3579" s="97" t="s">
        <v>16863</v>
      </c>
      <c r="G3579" s="159"/>
      <c r="H3579" s="161" t="s">
        <v>22053</v>
      </c>
      <c r="I3579" s="161"/>
    </row>
    <row r="3580" ht="15.0" customHeight="1">
      <c r="A3580" s="101" t="s">
        <v>6176</v>
      </c>
      <c r="B3580" s="96" t="str">
        <f>VLOOKUP(A3580,company_data!$A$2:$H$2051,8,FALSE)</f>
        <v>https://www.farsightsecurity.com/</v>
      </c>
      <c r="C3580" s="157" t="s">
        <v>22054</v>
      </c>
      <c r="D3580" s="158" t="s">
        <v>10</v>
      </c>
      <c r="E3580" s="158" t="s">
        <v>16474</v>
      </c>
      <c r="F3580" s="97" t="s">
        <v>16863</v>
      </c>
      <c r="G3580" s="159"/>
      <c r="H3580" s="161" t="s">
        <v>22055</v>
      </c>
      <c r="I3580" s="161"/>
    </row>
    <row r="3581" ht="15.0" customHeight="1">
      <c r="A3581" s="101" t="s">
        <v>6176</v>
      </c>
      <c r="B3581" s="96" t="str">
        <f>VLOOKUP(A3581,company_data!$A$2:$H$2051,8,FALSE)</f>
        <v>https://www.farsightsecurity.com/</v>
      </c>
      <c r="C3581" s="158" t="s">
        <v>22056</v>
      </c>
      <c r="D3581" s="158" t="s">
        <v>10</v>
      </c>
      <c r="E3581" s="158" t="s">
        <v>16474</v>
      </c>
      <c r="F3581" s="97" t="s">
        <v>16863</v>
      </c>
      <c r="G3581" s="159"/>
      <c r="H3581" s="162" t="s">
        <v>22057</v>
      </c>
      <c r="I3581" s="161"/>
    </row>
    <row r="3582" ht="15.0" customHeight="1">
      <c r="A3582" s="101" t="s">
        <v>5861</v>
      </c>
      <c r="B3582" s="96" t="str">
        <f>VLOOKUP(A3582,company_data!$A$2:$H$2051,8,FALSE)</f>
        <v>https://en.fasoo.com/</v>
      </c>
      <c r="C3582" s="157" t="s">
        <v>22058</v>
      </c>
      <c r="D3582" s="158" t="s">
        <v>12</v>
      </c>
      <c r="E3582" s="158" t="s">
        <v>14</v>
      </c>
      <c r="F3582" s="101"/>
      <c r="G3582" s="159"/>
      <c r="H3582" s="161" t="s">
        <v>22059</v>
      </c>
      <c r="I3582" s="161"/>
    </row>
    <row r="3583" ht="15.0" customHeight="1">
      <c r="A3583" s="101" t="s">
        <v>5861</v>
      </c>
      <c r="B3583" s="96" t="str">
        <f>VLOOKUP(A3583,company_data!$A$2:$H$2051,8,FALSE)</f>
        <v>https://en.fasoo.com/</v>
      </c>
      <c r="C3583" s="157" t="s">
        <v>22060</v>
      </c>
      <c r="D3583" s="158" t="s">
        <v>10</v>
      </c>
      <c r="E3583" s="158" t="s">
        <v>18373</v>
      </c>
      <c r="F3583" s="101"/>
      <c r="G3583" s="159"/>
      <c r="H3583" s="161" t="s">
        <v>22061</v>
      </c>
      <c r="I3583" s="161"/>
    </row>
    <row r="3584" ht="15.0" customHeight="1">
      <c r="A3584" s="101" t="s">
        <v>5861</v>
      </c>
      <c r="B3584" s="96" t="str">
        <f>VLOOKUP(A3584,company_data!$A$2:$H$2051,8,FALSE)</f>
        <v>https://en.fasoo.com/</v>
      </c>
      <c r="C3584" s="157" t="s">
        <v>22062</v>
      </c>
      <c r="D3584" s="158" t="s">
        <v>12</v>
      </c>
      <c r="E3584" s="158" t="s">
        <v>22063</v>
      </c>
      <c r="F3584" s="101"/>
      <c r="G3584" s="159"/>
      <c r="H3584" s="161" t="s">
        <v>22064</v>
      </c>
      <c r="I3584" s="161"/>
    </row>
    <row r="3585" ht="15.0" customHeight="1">
      <c r="A3585" s="101" t="s">
        <v>5861</v>
      </c>
      <c r="B3585" s="96" t="str">
        <f>VLOOKUP(A3585,company_data!$A$2:$H$2051,8,FALSE)</f>
        <v>https://en.fasoo.com/</v>
      </c>
      <c r="C3585" s="157" t="s">
        <v>22065</v>
      </c>
      <c r="D3585" s="158" t="s">
        <v>19</v>
      </c>
      <c r="E3585" s="158" t="s">
        <v>22066</v>
      </c>
      <c r="F3585" s="101"/>
      <c r="G3585" s="159"/>
      <c r="H3585" s="161" t="s">
        <v>22067</v>
      </c>
      <c r="I3585" s="161"/>
    </row>
    <row r="3586" ht="15.0" customHeight="1">
      <c r="A3586" s="101" t="s">
        <v>5861</v>
      </c>
      <c r="B3586" s="96" t="str">
        <f>VLOOKUP(A3586,company_data!$A$2:$H$2051,8,FALSE)</f>
        <v>https://en.fasoo.com/</v>
      </c>
      <c r="C3586" s="157" t="s">
        <v>22068</v>
      </c>
      <c r="D3586" s="158" t="s">
        <v>10</v>
      </c>
      <c r="E3586" s="158" t="s">
        <v>22069</v>
      </c>
      <c r="F3586" s="101"/>
      <c r="G3586" s="159"/>
      <c r="H3586" s="161" t="s">
        <v>22070</v>
      </c>
      <c r="I3586" s="161"/>
    </row>
    <row r="3587" ht="15.0" customHeight="1">
      <c r="A3587" s="101" t="s">
        <v>5861</v>
      </c>
      <c r="B3587" s="96" t="str">
        <f>VLOOKUP(A3587,company_data!$A$2:$H$2051,8,FALSE)</f>
        <v>https://en.fasoo.com/</v>
      </c>
      <c r="C3587" s="157" t="s">
        <v>22071</v>
      </c>
      <c r="D3587" s="158" t="s">
        <v>12</v>
      </c>
      <c r="E3587" s="158" t="s">
        <v>22072</v>
      </c>
      <c r="F3587" s="101"/>
      <c r="G3587" s="159"/>
      <c r="H3587" s="161" t="s">
        <v>22073</v>
      </c>
      <c r="I3587" s="161"/>
    </row>
    <row r="3588" ht="15.0" customHeight="1">
      <c r="A3588" s="101" t="s">
        <v>5861</v>
      </c>
      <c r="B3588" s="96" t="str">
        <f>VLOOKUP(A3588,company_data!$A$2:$H$2051,8,FALSE)</f>
        <v>https://en.fasoo.com/</v>
      </c>
      <c r="C3588" s="157" t="s">
        <v>22074</v>
      </c>
      <c r="D3588" s="158" t="s">
        <v>12</v>
      </c>
      <c r="E3588" s="158" t="s">
        <v>22075</v>
      </c>
      <c r="F3588" s="101"/>
      <c r="G3588" s="159"/>
      <c r="H3588" s="161" t="s">
        <v>22076</v>
      </c>
      <c r="I3588" s="161"/>
    </row>
    <row r="3589" ht="15.0" customHeight="1">
      <c r="A3589" s="101" t="s">
        <v>5861</v>
      </c>
      <c r="B3589" s="96" t="str">
        <f>VLOOKUP(A3589,company_data!$A$2:$H$2051,8,FALSE)</f>
        <v>https://en.fasoo.com/</v>
      </c>
      <c r="C3589" s="157" t="s">
        <v>22077</v>
      </c>
      <c r="D3589" s="158" t="s">
        <v>10</v>
      </c>
      <c r="E3589" s="157" t="s">
        <v>17083</v>
      </c>
      <c r="F3589" s="101"/>
      <c r="G3589" s="159"/>
      <c r="H3589" s="161" t="s">
        <v>22078</v>
      </c>
      <c r="I3589" s="161"/>
    </row>
    <row r="3590" ht="15.0" customHeight="1">
      <c r="A3590" s="101" t="s">
        <v>5861</v>
      </c>
      <c r="B3590" s="96" t="str">
        <f>VLOOKUP(A3590,company_data!$A$2:$H$2051,8,FALSE)</f>
        <v>https://en.fasoo.com/</v>
      </c>
      <c r="C3590" s="157" t="s">
        <v>22079</v>
      </c>
      <c r="D3590" s="158" t="s">
        <v>12</v>
      </c>
      <c r="E3590" s="157"/>
      <c r="F3590" s="101"/>
      <c r="G3590" s="159"/>
      <c r="H3590" s="161" t="s">
        <v>22080</v>
      </c>
      <c r="I3590" s="161"/>
    </row>
    <row r="3591" ht="15.0" customHeight="1">
      <c r="A3591" s="101" t="s">
        <v>5861</v>
      </c>
      <c r="B3591" s="96" t="str">
        <f>VLOOKUP(A3591,company_data!$A$2:$H$2051,8,FALSE)</f>
        <v>https://en.fasoo.com/</v>
      </c>
      <c r="C3591" s="157" t="s">
        <v>22081</v>
      </c>
      <c r="D3591" s="158" t="s">
        <v>12</v>
      </c>
      <c r="E3591" s="157"/>
      <c r="F3591" s="101"/>
      <c r="G3591" s="159"/>
      <c r="H3591" s="161" t="s">
        <v>22082</v>
      </c>
      <c r="I3591" s="161"/>
    </row>
    <row r="3592" ht="15.0" customHeight="1">
      <c r="A3592" s="101" t="s">
        <v>5861</v>
      </c>
      <c r="B3592" s="96" t="str">
        <f>VLOOKUP(A3592,company_data!$A$2:$H$2051,8,FALSE)</f>
        <v>https://en.fasoo.com/</v>
      </c>
      <c r="C3592" s="158" t="s">
        <v>22083</v>
      </c>
      <c r="D3592" s="158" t="s">
        <v>12</v>
      </c>
      <c r="E3592" s="157"/>
      <c r="F3592" s="101"/>
      <c r="G3592" s="159"/>
      <c r="H3592" s="161" t="s">
        <v>22084</v>
      </c>
      <c r="I3592" s="161"/>
    </row>
    <row r="3593" ht="15.0" customHeight="1">
      <c r="A3593" s="101" t="s">
        <v>5861</v>
      </c>
      <c r="B3593" s="96" t="str">
        <f>VLOOKUP(A3593,company_data!$A$2:$H$2051,8,FALSE)</f>
        <v>https://en.fasoo.com/</v>
      </c>
      <c r="C3593" s="158" t="s">
        <v>22085</v>
      </c>
      <c r="D3593" s="158" t="s">
        <v>24</v>
      </c>
      <c r="E3593" s="157"/>
      <c r="F3593" s="101"/>
      <c r="G3593" s="159"/>
      <c r="H3593" s="161" t="s">
        <v>22086</v>
      </c>
      <c r="I3593" s="161"/>
    </row>
    <row r="3594" ht="15.0" customHeight="1">
      <c r="A3594" s="101" t="s">
        <v>5902</v>
      </c>
      <c r="B3594" s="96" t="str">
        <f>VLOOKUP(A3594,company_data!$A$2:$H$2051,8,FALSE)</f>
        <v>https://www.fastly.com/</v>
      </c>
      <c r="C3594" s="157" t="s">
        <v>22087</v>
      </c>
      <c r="D3594" s="158" t="s">
        <v>8</v>
      </c>
      <c r="E3594" s="158" t="s">
        <v>17060</v>
      </c>
      <c r="F3594" s="101"/>
      <c r="G3594" s="159"/>
      <c r="H3594" s="161" t="s">
        <v>22088</v>
      </c>
      <c r="I3594" s="161"/>
    </row>
    <row r="3595" ht="15.0" customHeight="1">
      <c r="A3595" s="101" t="s">
        <v>5902</v>
      </c>
      <c r="B3595" s="96" t="str">
        <f>VLOOKUP(A3595,company_data!$A$2:$H$2051,8,FALSE)</f>
        <v>https://www.fastly.com/</v>
      </c>
      <c r="C3595" s="158" t="s">
        <v>16561</v>
      </c>
      <c r="D3595" s="158" t="s">
        <v>8</v>
      </c>
      <c r="E3595" s="158" t="s">
        <v>16480</v>
      </c>
      <c r="F3595" s="97" t="s">
        <v>16561</v>
      </c>
      <c r="G3595" s="159"/>
      <c r="H3595" s="161" t="s">
        <v>22089</v>
      </c>
      <c r="I3595" s="161"/>
    </row>
    <row r="3596" ht="15.0" customHeight="1">
      <c r="A3596" s="101" t="s">
        <v>6185</v>
      </c>
      <c r="B3596" s="96" t="str">
        <f>VLOOKUP(A3596,company_data!$A$2:$H$2051,8,FALSE)</f>
        <v>https://www.gofastpath.com/</v>
      </c>
      <c r="C3596" s="158" t="s">
        <v>22090</v>
      </c>
      <c r="D3596" s="158" t="s">
        <v>6</v>
      </c>
      <c r="E3596" s="158" t="s">
        <v>17297</v>
      </c>
      <c r="F3596" s="97" t="s">
        <v>14</v>
      </c>
      <c r="G3596" s="159"/>
      <c r="H3596" s="161"/>
      <c r="I3596" s="161"/>
    </row>
    <row r="3597" ht="15.0" customHeight="1">
      <c r="A3597" s="101" t="s">
        <v>5912</v>
      </c>
      <c r="B3597" s="96" t="str">
        <f>VLOOKUP(A3597,company_data!$A$2:$H$2051,8,FALSE)</f>
        <v>https://www.ftsafe.com/</v>
      </c>
      <c r="C3597" s="157" t="s">
        <v>22091</v>
      </c>
      <c r="D3597" s="158" t="s">
        <v>6</v>
      </c>
      <c r="E3597" s="158" t="s">
        <v>15</v>
      </c>
      <c r="F3597" s="101"/>
      <c r="G3597" s="164" t="s">
        <v>15951</v>
      </c>
      <c r="H3597" s="161" t="s">
        <v>22092</v>
      </c>
      <c r="I3597" s="161"/>
    </row>
    <row r="3598" ht="15.0" customHeight="1">
      <c r="A3598" s="101" t="s">
        <v>5912</v>
      </c>
      <c r="B3598" s="96" t="str">
        <f>VLOOKUP(A3598,company_data!$A$2:$H$2051,8,FALSE)</f>
        <v>https://www.ftsafe.com/</v>
      </c>
      <c r="C3598" s="158" t="s">
        <v>22093</v>
      </c>
      <c r="D3598" s="158" t="s">
        <v>6</v>
      </c>
      <c r="E3598" s="158" t="s">
        <v>20</v>
      </c>
      <c r="F3598" s="101"/>
      <c r="G3598" s="164" t="s">
        <v>15951</v>
      </c>
      <c r="H3598" s="161" t="s">
        <v>22094</v>
      </c>
      <c r="I3598" s="161"/>
    </row>
    <row r="3599" ht="15.0" customHeight="1">
      <c r="A3599" s="101" t="s">
        <v>5912</v>
      </c>
      <c r="B3599" s="96" t="str">
        <f>VLOOKUP(A3599,company_data!$A$2:$H$2051,8,FALSE)</f>
        <v>https://www.ftsafe.com/</v>
      </c>
      <c r="C3599" s="158" t="s">
        <v>22095</v>
      </c>
      <c r="D3599" s="158" t="s">
        <v>6</v>
      </c>
      <c r="E3599" s="158" t="s">
        <v>20</v>
      </c>
      <c r="F3599" s="101"/>
      <c r="G3599" s="164" t="s">
        <v>15951</v>
      </c>
      <c r="H3599" s="161" t="s">
        <v>22096</v>
      </c>
      <c r="I3599" s="161"/>
    </row>
    <row r="3600" ht="15.0" customHeight="1">
      <c r="A3600" s="101" t="s">
        <v>5912</v>
      </c>
      <c r="B3600" s="96" t="str">
        <f>VLOOKUP(A3600,company_data!$A$2:$H$2051,8,FALSE)</f>
        <v>https://www.ftsafe.com/</v>
      </c>
      <c r="C3600" s="158" t="s">
        <v>22097</v>
      </c>
      <c r="D3600" s="158" t="s">
        <v>6</v>
      </c>
      <c r="E3600" s="158" t="s">
        <v>20</v>
      </c>
      <c r="F3600" s="101"/>
      <c r="G3600" s="164" t="s">
        <v>15951</v>
      </c>
      <c r="H3600" s="161" t="s">
        <v>22098</v>
      </c>
      <c r="I3600" s="161"/>
    </row>
    <row r="3601" ht="15.0" customHeight="1">
      <c r="A3601" s="101" t="s">
        <v>5912</v>
      </c>
      <c r="B3601" s="96" t="str">
        <f>VLOOKUP(A3601,company_data!$A$2:$H$2051,8,FALSE)</f>
        <v>https://www.ftsafe.com/</v>
      </c>
      <c r="C3601" s="158" t="s">
        <v>22099</v>
      </c>
      <c r="D3601" s="158" t="s">
        <v>6</v>
      </c>
      <c r="E3601" s="158" t="s">
        <v>22100</v>
      </c>
      <c r="F3601" s="101"/>
      <c r="G3601" s="164" t="s">
        <v>15951</v>
      </c>
      <c r="H3601" s="161"/>
      <c r="I3601" s="161"/>
    </row>
    <row r="3602" ht="15.0" customHeight="1">
      <c r="A3602" s="101" t="s">
        <v>5912</v>
      </c>
      <c r="B3602" s="96" t="str">
        <f>VLOOKUP(A3602,company_data!$A$2:$H$2051,8,FALSE)</f>
        <v>https://www.ftsafe.com/</v>
      </c>
      <c r="C3602" s="158" t="s">
        <v>22101</v>
      </c>
      <c r="D3602" s="158" t="s">
        <v>6</v>
      </c>
      <c r="E3602" s="158" t="s">
        <v>22100</v>
      </c>
      <c r="F3602" s="101"/>
      <c r="G3602" s="164" t="s">
        <v>15951</v>
      </c>
      <c r="H3602" s="161"/>
      <c r="I3602" s="161"/>
    </row>
    <row r="3603" ht="15.0" customHeight="1">
      <c r="A3603" s="101" t="s">
        <v>5912</v>
      </c>
      <c r="B3603" s="96" t="str">
        <f>VLOOKUP(A3603,company_data!$A$2:$H$2051,8,FALSE)</f>
        <v>https://www.ftsafe.com/</v>
      </c>
      <c r="C3603" s="158" t="s">
        <v>22102</v>
      </c>
      <c r="D3603" s="158" t="s">
        <v>6</v>
      </c>
      <c r="E3603" s="158" t="s">
        <v>22100</v>
      </c>
      <c r="F3603" s="101"/>
      <c r="G3603" s="164" t="s">
        <v>15951</v>
      </c>
      <c r="H3603" s="161"/>
      <c r="I3603" s="161"/>
    </row>
    <row r="3604" ht="15.0" customHeight="1">
      <c r="A3604" s="101" t="s">
        <v>5912</v>
      </c>
      <c r="B3604" s="96" t="str">
        <f>VLOOKUP(A3604,company_data!$A$2:$H$2051,8,FALSE)</f>
        <v>https://www.ftsafe.com/</v>
      </c>
      <c r="C3604" s="158" t="s">
        <v>22103</v>
      </c>
      <c r="D3604" s="158" t="s">
        <v>6</v>
      </c>
      <c r="E3604" s="158" t="s">
        <v>22100</v>
      </c>
      <c r="F3604" s="101"/>
      <c r="G3604" s="164" t="s">
        <v>15951</v>
      </c>
      <c r="H3604" s="161"/>
      <c r="I3604" s="161"/>
    </row>
    <row r="3605" ht="15.0" customHeight="1">
      <c r="A3605" s="101" t="s">
        <v>5912</v>
      </c>
      <c r="B3605" s="96" t="str">
        <f>VLOOKUP(A3605,company_data!$A$2:$H$2051,8,FALSE)</f>
        <v>https://www.ftsafe.com/</v>
      </c>
      <c r="C3605" s="157" t="s">
        <v>22104</v>
      </c>
      <c r="D3605" s="158" t="s">
        <v>6</v>
      </c>
      <c r="E3605" s="157"/>
      <c r="F3605" s="101"/>
      <c r="G3605" s="164" t="s">
        <v>15951</v>
      </c>
      <c r="H3605" s="161" t="s">
        <v>22105</v>
      </c>
      <c r="I3605" s="161"/>
    </row>
    <row r="3606" ht="15.0" customHeight="1">
      <c r="A3606" s="101" t="s">
        <v>5912</v>
      </c>
      <c r="B3606" s="96" t="str">
        <f>VLOOKUP(A3606,company_data!$A$2:$H$2051,8,FALSE)</f>
        <v>https://www.ftsafe.com/</v>
      </c>
      <c r="C3606" s="158" t="s">
        <v>22106</v>
      </c>
      <c r="D3606" s="158" t="s">
        <v>6</v>
      </c>
      <c r="E3606" s="157"/>
      <c r="F3606" s="101"/>
      <c r="G3606" s="164" t="s">
        <v>15951</v>
      </c>
      <c r="H3606" s="161" t="s">
        <v>22096</v>
      </c>
      <c r="I3606" s="161"/>
    </row>
    <row r="3607" ht="15.0" customHeight="1">
      <c r="A3607" s="101" t="s">
        <v>5912</v>
      </c>
      <c r="B3607" s="96" t="str">
        <f>VLOOKUP(A3607,company_data!$A$2:$H$2051,8,FALSE)</f>
        <v>https://www.ftsafe.com/</v>
      </c>
      <c r="C3607" s="158" t="s">
        <v>22107</v>
      </c>
      <c r="D3607" s="158" t="s">
        <v>6</v>
      </c>
      <c r="E3607" s="157"/>
      <c r="F3607" s="101"/>
      <c r="G3607" s="164" t="s">
        <v>15951</v>
      </c>
      <c r="H3607" s="161" t="s">
        <v>22108</v>
      </c>
      <c r="I3607" s="161"/>
    </row>
    <row r="3608" ht="15.0" customHeight="1">
      <c r="A3608" s="101" t="s">
        <v>5912</v>
      </c>
      <c r="B3608" s="96" t="str">
        <f>VLOOKUP(A3608,company_data!$A$2:$H$2051,8,FALSE)</f>
        <v>https://www.ftsafe.com/</v>
      </c>
      <c r="C3608" s="158" t="s">
        <v>22109</v>
      </c>
      <c r="D3608" s="158" t="s">
        <v>6</v>
      </c>
      <c r="E3608" s="157"/>
      <c r="F3608" s="101"/>
      <c r="G3608" s="164" t="s">
        <v>15951</v>
      </c>
      <c r="H3608" s="161" t="s">
        <v>22110</v>
      </c>
      <c r="I3608" s="161"/>
    </row>
    <row r="3609" ht="15.0" customHeight="1">
      <c r="A3609" s="101" t="s">
        <v>5912</v>
      </c>
      <c r="B3609" s="96" t="str">
        <f>VLOOKUP(A3609,company_data!$A$2:$H$2051,8,FALSE)</f>
        <v>https://www.ftsafe.com/</v>
      </c>
      <c r="C3609" s="158" t="s">
        <v>22111</v>
      </c>
      <c r="D3609" s="158" t="s">
        <v>6</v>
      </c>
      <c r="E3609" s="157"/>
      <c r="F3609" s="101"/>
      <c r="G3609" s="164" t="s">
        <v>15951</v>
      </c>
      <c r="H3609" s="161" t="s">
        <v>22112</v>
      </c>
      <c r="I3609" s="161"/>
    </row>
    <row r="3610" ht="15.0" customHeight="1">
      <c r="A3610" s="101" t="s">
        <v>5912</v>
      </c>
      <c r="B3610" s="96" t="str">
        <f>VLOOKUP(A3610,company_data!$A$2:$H$2051,8,FALSE)</f>
        <v>https://www.ftsafe.com/</v>
      </c>
      <c r="C3610" s="158" t="s">
        <v>22113</v>
      </c>
      <c r="D3610" s="158" t="s">
        <v>6</v>
      </c>
      <c r="E3610" s="157"/>
      <c r="F3610" s="101"/>
      <c r="G3610" s="164" t="s">
        <v>15951</v>
      </c>
      <c r="H3610" s="161"/>
      <c r="I3610" s="161"/>
    </row>
    <row r="3611" ht="15.0" customHeight="1">
      <c r="A3611" s="101" t="s">
        <v>5912</v>
      </c>
      <c r="B3611" s="96" t="str">
        <f>VLOOKUP(A3611,company_data!$A$2:$H$2051,8,FALSE)</f>
        <v>https://www.ftsafe.com/</v>
      </c>
      <c r="C3611" s="158" t="s">
        <v>22114</v>
      </c>
      <c r="D3611" s="158" t="s">
        <v>6</v>
      </c>
      <c r="E3611" s="157"/>
      <c r="F3611" s="101"/>
      <c r="G3611" s="164" t="s">
        <v>15951</v>
      </c>
      <c r="H3611" s="161"/>
      <c r="I3611" s="161"/>
    </row>
    <row r="3612" ht="15.0" customHeight="1">
      <c r="A3612" s="101" t="s">
        <v>5912</v>
      </c>
      <c r="B3612" s="96" t="str">
        <f>VLOOKUP(A3612,company_data!$A$2:$H$2051,8,FALSE)</f>
        <v>https://www.ftsafe.com/</v>
      </c>
      <c r="C3612" s="158" t="s">
        <v>22115</v>
      </c>
      <c r="D3612" s="158" t="s">
        <v>6</v>
      </c>
      <c r="E3612" s="157"/>
      <c r="F3612" s="101"/>
      <c r="G3612" s="164" t="s">
        <v>15951</v>
      </c>
      <c r="H3612" s="161"/>
      <c r="I3612" s="161"/>
    </row>
    <row r="3613" ht="15.0" customHeight="1">
      <c r="A3613" s="101" t="s">
        <v>5912</v>
      </c>
      <c r="B3613" s="96" t="str">
        <f>VLOOKUP(A3613,company_data!$A$2:$H$2051,8,FALSE)</f>
        <v>https://www.ftsafe.com/</v>
      </c>
      <c r="C3613" s="158" t="s">
        <v>22116</v>
      </c>
      <c r="D3613" s="158" t="s">
        <v>6</v>
      </c>
      <c r="E3613" s="157"/>
      <c r="F3613" s="101"/>
      <c r="G3613" s="164" t="s">
        <v>15951</v>
      </c>
      <c r="H3613" s="161"/>
      <c r="I3613" s="161"/>
    </row>
    <row r="3614" ht="15.0" customHeight="1">
      <c r="A3614" s="101" t="s">
        <v>5912</v>
      </c>
      <c r="B3614" s="96" t="str">
        <f>VLOOKUP(A3614,company_data!$A$2:$H$2051,8,FALSE)</f>
        <v>https://www.ftsafe.com/</v>
      </c>
      <c r="C3614" s="158" t="s">
        <v>22117</v>
      </c>
      <c r="D3614" s="158" t="s">
        <v>6</v>
      </c>
      <c r="E3614" s="157"/>
      <c r="F3614" s="101"/>
      <c r="G3614" s="164" t="s">
        <v>15951</v>
      </c>
      <c r="H3614" s="161"/>
      <c r="I3614" s="161"/>
    </row>
    <row r="3615" ht="15.0" customHeight="1">
      <c r="A3615" s="101" t="s">
        <v>5912</v>
      </c>
      <c r="B3615" s="96" t="str">
        <f>VLOOKUP(A3615,company_data!$A$2:$H$2051,8,FALSE)</f>
        <v>https://www.ftsafe.com/</v>
      </c>
      <c r="C3615" s="158" t="s">
        <v>22118</v>
      </c>
      <c r="D3615" s="158" t="s">
        <v>6</v>
      </c>
      <c r="E3615" s="157"/>
      <c r="F3615" s="101"/>
      <c r="G3615" s="164" t="s">
        <v>15951</v>
      </c>
      <c r="H3615" s="161"/>
      <c r="I3615" s="161"/>
    </row>
    <row r="3616" ht="15.0" customHeight="1">
      <c r="A3616" s="101" t="s">
        <v>5912</v>
      </c>
      <c r="B3616" s="96" t="str">
        <f>VLOOKUP(A3616,company_data!$A$2:$H$2051,8,FALSE)</f>
        <v>https://www.ftsafe.com/</v>
      </c>
      <c r="C3616" s="158" t="s">
        <v>21183</v>
      </c>
      <c r="D3616" s="158" t="s">
        <v>6</v>
      </c>
      <c r="E3616" s="157"/>
      <c r="F3616" s="101"/>
      <c r="G3616" s="164" t="s">
        <v>15951</v>
      </c>
      <c r="H3616" s="161"/>
      <c r="I3616" s="161"/>
    </row>
    <row r="3617" ht="15.0" customHeight="1">
      <c r="A3617" s="101" t="s">
        <v>5912</v>
      </c>
      <c r="B3617" s="96" t="str">
        <f>VLOOKUP(A3617,company_data!$A$2:$H$2051,8,FALSE)</f>
        <v>https://www.ftsafe.com/</v>
      </c>
      <c r="C3617" s="158" t="s">
        <v>22119</v>
      </c>
      <c r="D3617" s="158" t="s">
        <v>6</v>
      </c>
      <c r="E3617" s="157"/>
      <c r="F3617" s="101"/>
      <c r="G3617" s="164" t="s">
        <v>15951</v>
      </c>
      <c r="H3617" s="161"/>
      <c r="I3617" s="161"/>
    </row>
    <row r="3618" ht="15.0" customHeight="1">
      <c r="A3618" s="101" t="s">
        <v>6195</v>
      </c>
      <c r="B3618" s="96" t="str">
        <f>VLOOKUP(A3618,company_data!$A$2:$H$2051,8,FALSE)</f>
        <v>https://www.fenror7.com/</v>
      </c>
      <c r="C3618" s="157" t="s">
        <v>22120</v>
      </c>
      <c r="D3618" s="158" t="s">
        <v>36</v>
      </c>
      <c r="E3618" s="158" t="s">
        <v>15</v>
      </c>
      <c r="F3618" s="101"/>
      <c r="G3618" s="159"/>
      <c r="H3618" s="161" t="s">
        <v>22121</v>
      </c>
      <c r="I3618" s="161"/>
    </row>
    <row r="3619" ht="15.0" customHeight="1">
      <c r="A3619" s="101" t="s">
        <v>6195</v>
      </c>
      <c r="B3619" s="96" t="str">
        <f>VLOOKUP(A3619,company_data!$A$2:$H$2051,8,FALSE)</f>
        <v>https://www.fenror7.com/</v>
      </c>
      <c r="C3619" s="157" t="s">
        <v>22122</v>
      </c>
      <c r="D3619" s="158" t="s">
        <v>36</v>
      </c>
      <c r="E3619" s="157"/>
      <c r="F3619" s="101"/>
      <c r="G3619" s="159"/>
      <c r="H3619" s="161" t="s">
        <v>22123</v>
      </c>
      <c r="I3619" s="161"/>
    </row>
    <row r="3620" ht="15.0" customHeight="1">
      <c r="A3620" s="101" t="s">
        <v>6195</v>
      </c>
      <c r="B3620" s="96" t="str">
        <f>VLOOKUP(A3620,company_data!$A$2:$H$2051,8,FALSE)</f>
        <v>https://www.fenror7.com/</v>
      </c>
      <c r="C3620" s="158" t="s">
        <v>22124</v>
      </c>
      <c r="D3620" s="158" t="s">
        <v>36</v>
      </c>
      <c r="E3620" s="157"/>
      <c r="F3620" s="101"/>
      <c r="G3620" s="159"/>
      <c r="H3620" s="161" t="s">
        <v>22125</v>
      </c>
      <c r="I3620" s="161"/>
    </row>
    <row r="3621" ht="15.0" customHeight="1">
      <c r="A3621" s="101" t="s">
        <v>3371</v>
      </c>
      <c r="B3621" s="96" t="str">
        <f>VLOOKUP(A3621,company_data!$A$2:$H$2051,8,FALSE)</f>
        <v>https://fidelissecurity.com/</v>
      </c>
      <c r="C3621" s="157" t="s">
        <v>22126</v>
      </c>
      <c r="D3621" s="158" t="s">
        <v>36</v>
      </c>
      <c r="E3621" s="158" t="s">
        <v>45</v>
      </c>
      <c r="F3621" s="97" t="s">
        <v>15917</v>
      </c>
      <c r="G3621" s="159"/>
      <c r="H3621" s="161" t="s">
        <v>22127</v>
      </c>
      <c r="I3621" s="161"/>
    </row>
    <row r="3622" ht="15.0" customHeight="1">
      <c r="A3622" s="101" t="s">
        <v>3371</v>
      </c>
      <c r="B3622" s="96" t="str">
        <f>VLOOKUP(A3622,company_data!$A$2:$H$2051,8,FALSE)</f>
        <v>https://fidelissecurity.com/</v>
      </c>
      <c r="C3622" s="157" t="s">
        <v>22128</v>
      </c>
      <c r="D3622" s="158" t="s">
        <v>36</v>
      </c>
      <c r="E3622" s="158" t="s">
        <v>22129</v>
      </c>
      <c r="F3622" s="101"/>
      <c r="G3622" s="159"/>
      <c r="H3622" s="161" t="s">
        <v>22130</v>
      </c>
      <c r="I3622" s="161"/>
    </row>
    <row r="3623" ht="15.0" customHeight="1">
      <c r="A3623" s="101" t="s">
        <v>3371</v>
      </c>
      <c r="B3623" s="96" t="str">
        <f>VLOOKUP(A3623,company_data!$A$2:$H$2051,8,FALSE)</f>
        <v>https://fidelissecurity.com/</v>
      </c>
      <c r="C3623" s="157" t="s">
        <v>22131</v>
      </c>
      <c r="D3623" s="158" t="s">
        <v>5</v>
      </c>
      <c r="E3623" s="158" t="s">
        <v>15831</v>
      </c>
      <c r="F3623" s="101"/>
      <c r="G3623" s="159"/>
      <c r="H3623" s="161" t="s">
        <v>22132</v>
      </c>
      <c r="I3623" s="161"/>
    </row>
    <row r="3624" ht="15.0" customHeight="1">
      <c r="A3624" s="101" t="s">
        <v>3371</v>
      </c>
      <c r="B3624" s="96" t="str">
        <f>VLOOKUP(A3624,company_data!$A$2:$H$2051,8,FALSE)</f>
        <v>https://fidelissecurity.com/</v>
      </c>
      <c r="C3624" s="157" t="s">
        <v>22133</v>
      </c>
      <c r="D3624" s="158" t="s">
        <v>36</v>
      </c>
      <c r="E3624" s="158" t="s">
        <v>9</v>
      </c>
      <c r="F3624" s="97" t="s">
        <v>16863</v>
      </c>
      <c r="G3624" s="159"/>
      <c r="H3624" s="161" t="s">
        <v>22134</v>
      </c>
      <c r="I3624" s="161"/>
    </row>
    <row r="3625" ht="15.0" customHeight="1">
      <c r="A3625" s="101" t="s">
        <v>3371</v>
      </c>
      <c r="B3625" s="96" t="str">
        <f>VLOOKUP(A3625,company_data!$A$2:$H$2051,8,FALSE)</f>
        <v>https://fidelissecurity.com/</v>
      </c>
      <c r="C3625" s="157" t="s">
        <v>22135</v>
      </c>
      <c r="D3625" s="157" t="s">
        <v>7</v>
      </c>
      <c r="E3625" s="157" t="s">
        <v>16341</v>
      </c>
      <c r="F3625" s="101"/>
      <c r="G3625" s="159"/>
      <c r="H3625" s="161" t="s">
        <v>22136</v>
      </c>
      <c r="I3625" s="161"/>
    </row>
    <row r="3626" ht="15.0" customHeight="1">
      <c r="A3626" s="101" t="s">
        <v>3371</v>
      </c>
      <c r="B3626" s="96" t="str">
        <f>VLOOKUP(A3626,company_data!$A$2:$H$2051,8,FALSE)</f>
        <v>https://fidelissecurity.com/</v>
      </c>
      <c r="C3626" s="157" t="s">
        <v>22137</v>
      </c>
      <c r="D3626" s="158" t="s">
        <v>36</v>
      </c>
      <c r="E3626" s="158" t="s">
        <v>16091</v>
      </c>
      <c r="F3626" s="97" t="s">
        <v>22138</v>
      </c>
      <c r="G3626" s="159"/>
      <c r="H3626" s="161" t="s">
        <v>22139</v>
      </c>
      <c r="I3626" s="161"/>
    </row>
    <row r="3627" ht="15.0" customHeight="1">
      <c r="A3627" s="101" t="s">
        <v>3371</v>
      </c>
      <c r="B3627" s="96" t="str">
        <f>VLOOKUP(A3627,company_data!$A$2:$H$2051,8,FALSE)</f>
        <v>https://fidelissecurity.com/</v>
      </c>
      <c r="C3627" s="157" t="s">
        <v>22140</v>
      </c>
      <c r="D3627" s="158" t="s">
        <v>45</v>
      </c>
      <c r="E3627" s="158" t="s">
        <v>16186</v>
      </c>
      <c r="F3627" s="101"/>
      <c r="G3627" s="159"/>
      <c r="H3627" s="161" t="s">
        <v>22141</v>
      </c>
      <c r="I3627" s="161"/>
    </row>
    <row r="3628" ht="15.0" customHeight="1">
      <c r="A3628" s="101" t="s">
        <v>6210</v>
      </c>
      <c r="B3628" s="96" t="str">
        <f>VLOOKUP(A3628,company_data!$A$2:$H$2051,8,FALSE)</f>
        <v>https://www.fileopen.com/</v>
      </c>
      <c r="C3628" s="157" t="s">
        <v>22142</v>
      </c>
      <c r="D3628" s="158" t="s">
        <v>24</v>
      </c>
      <c r="E3628" s="157"/>
      <c r="F3628" s="101"/>
      <c r="G3628" s="159"/>
      <c r="H3628" s="161" t="s">
        <v>22143</v>
      </c>
      <c r="I3628" s="161"/>
    </row>
    <row r="3629" ht="15.0" customHeight="1">
      <c r="A3629" s="101" t="s">
        <v>6210</v>
      </c>
      <c r="B3629" s="96" t="str">
        <f>VLOOKUP(A3629,company_data!$A$2:$H$2051,8,FALSE)</f>
        <v>https://www.fileopen.com/</v>
      </c>
      <c r="C3629" s="157" t="s">
        <v>22144</v>
      </c>
      <c r="D3629" s="158" t="s">
        <v>24</v>
      </c>
      <c r="E3629" s="157"/>
      <c r="F3629" s="101"/>
      <c r="G3629" s="159"/>
      <c r="H3629" s="161" t="s">
        <v>22145</v>
      </c>
      <c r="I3629" s="161"/>
    </row>
    <row r="3630" ht="15.0" customHeight="1">
      <c r="A3630" s="101" t="s">
        <v>6210</v>
      </c>
      <c r="B3630" s="96" t="str">
        <f>VLOOKUP(A3630,company_data!$A$2:$H$2051,8,FALSE)</f>
        <v>https://www.fileopen.com/</v>
      </c>
      <c r="C3630" s="157" t="s">
        <v>22146</v>
      </c>
      <c r="D3630" s="158" t="s">
        <v>24</v>
      </c>
      <c r="E3630" s="157"/>
      <c r="F3630" s="101"/>
      <c r="G3630" s="159"/>
      <c r="H3630" s="161" t="s">
        <v>22147</v>
      </c>
      <c r="I3630" s="161"/>
    </row>
    <row r="3631" ht="15.0" customHeight="1">
      <c r="A3631" s="101" t="s">
        <v>6210</v>
      </c>
      <c r="B3631" s="96" t="str">
        <f>VLOOKUP(A3631,company_data!$A$2:$H$2051,8,FALSE)</f>
        <v>https://www.fileopen.com/</v>
      </c>
      <c r="C3631" s="157" t="s">
        <v>22148</v>
      </c>
      <c r="D3631" s="158" t="s">
        <v>24</v>
      </c>
      <c r="E3631" s="157"/>
      <c r="F3631" s="101"/>
      <c r="G3631" s="159"/>
      <c r="H3631" s="161" t="s">
        <v>22149</v>
      </c>
      <c r="I3631" s="161"/>
    </row>
    <row r="3632" ht="15.0" customHeight="1">
      <c r="A3632" s="101" t="s">
        <v>6210</v>
      </c>
      <c r="B3632" s="96" t="str">
        <f>VLOOKUP(A3632,company_data!$A$2:$H$2051,8,FALSE)</f>
        <v>https://www.fileopen.com/</v>
      </c>
      <c r="C3632" s="157" t="s">
        <v>22150</v>
      </c>
      <c r="D3632" s="158" t="s">
        <v>24</v>
      </c>
      <c r="E3632" s="157"/>
      <c r="F3632" s="101"/>
      <c r="G3632" s="159"/>
      <c r="H3632" s="161" t="s">
        <v>22151</v>
      </c>
      <c r="I3632" s="161"/>
    </row>
    <row r="3633" ht="15.0" customHeight="1">
      <c r="A3633" s="97" t="s">
        <v>6219</v>
      </c>
      <c r="B3633" s="96" t="str">
        <f>VLOOKUP(A3633,company_data!$A$2:$H$2051,8,FALSE)</f>
        <v>https://www.filingbox.com/</v>
      </c>
      <c r="C3633" s="208" t="s">
        <v>22152</v>
      </c>
      <c r="D3633" s="158" t="s">
        <v>38</v>
      </c>
      <c r="E3633" s="157"/>
      <c r="F3633" s="101"/>
      <c r="G3633" s="159"/>
      <c r="H3633" s="161"/>
      <c r="I3633" s="161"/>
    </row>
    <row r="3634" ht="15.0" customHeight="1">
      <c r="A3634" s="97" t="s">
        <v>6219</v>
      </c>
      <c r="B3634" s="96" t="str">
        <f>VLOOKUP(A3634,company_data!$A$2:$H$2051,8,FALSE)</f>
        <v>https://www.filingbox.com/</v>
      </c>
      <c r="C3634" s="208" t="s">
        <v>22153</v>
      </c>
      <c r="D3634" s="158" t="s">
        <v>38</v>
      </c>
      <c r="E3634" s="157"/>
      <c r="F3634" s="101"/>
      <c r="G3634" s="159"/>
      <c r="H3634" s="161"/>
      <c r="I3634" s="161"/>
    </row>
    <row r="3635" ht="15.0" customHeight="1">
      <c r="A3635" s="97" t="s">
        <v>6219</v>
      </c>
      <c r="B3635" s="96" t="str">
        <f>VLOOKUP(A3635,company_data!$A$2:$H$2051,8,FALSE)</f>
        <v>https://www.filingbox.com/</v>
      </c>
      <c r="C3635" s="208" t="s">
        <v>22154</v>
      </c>
      <c r="D3635" s="158" t="s">
        <v>38</v>
      </c>
      <c r="E3635" s="157"/>
      <c r="F3635" s="101"/>
      <c r="G3635" s="159"/>
      <c r="H3635" s="161"/>
      <c r="I3635" s="161"/>
    </row>
    <row r="3636" ht="15.0" customHeight="1">
      <c r="A3636" s="97" t="s">
        <v>6219</v>
      </c>
      <c r="B3636" s="96" t="str">
        <f>VLOOKUP(A3636,company_data!$A$2:$H$2051,8,FALSE)</f>
        <v>https://www.filingbox.com/</v>
      </c>
      <c r="C3636" s="208" t="s">
        <v>22155</v>
      </c>
      <c r="D3636" s="158" t="s">
        <v>38</v>
      </c>
      <c r="E3636" s="157"/>
      <c r="F3636" s="101"/>
      <c r="G3636" s="159"/>
      <c r="H3636" s="161"/>
      <c r="I3636" s="161"/>
    </row>
    <row r="3637" ht="15.0" customHeight="1">
      <c r="A3637" s="101" t="s">
        <v>6230</v>
      </c>
      <c r="B3637" s="96" t="str">
        <f>VLOOKUP(A3637,company_data!$A$2:$H$2051,8,FALSE)</f>
        <v>https://www.finalcode.com/en/</v>
      </c>
      <c r="C3637" s="157" t="s">
        <v>22156</v>
      </c>
      <c r="D3637" s="158" t="s">
        <v>24</v>
      </c>
      <c r="E3637" s="158" t="s">
        <v>20717</v>
      </c>
      <c r="F3637" s="101"/>
      <c r="G3637" s="159"/>
      <c r="H3637" s="161" t="s">
        <v>22157</v>
      </c>
      <c r="I3637" s="161"/>
    </row>
    <row r="3638" ht="15.0" customHeight="1">
      <c r="A3638" s="101" t="s">
        <v>6230</v>
      </c>
      <c r="B3638" s="96" t="str">
        <f>VLOOKUP(A3638,company_data!$A$2:$H$2051,8,FALSE)</f>
        <v>https://www.finalcode.com/en/</v>
      </c>
      <c r="C3638" s="157" t="s">
        <v>22158</v>
      </c>
      <c r="D3638" s="158" t="s">
        <v>24</v>
      </c>
      <c r="E3638" s="158" t="s">
        <v>20717</v>
      </c>
      <c r="F3638" s="101"/>
      <c r="G3638" s="159"/>
      <c r="H3638" s="161" t="s">
        <v>22159</v>
      </c>
      <c r="I3638" s="161"/>
    </row>
    <row r="3639" ht="15.0" customHeight="1">
      <c r="A3639" s="101" t="s">
        <v>6230</v>
      </c>
      <c r="B3639" s="96" t="str">
        <f>VLOOKUP(A3639,company_data!$A$2:$H$2051,8,FALSE)</f>
        <v>https://www.finalcode.com/en/</v>
      </c>
      <c r="C3639" s="157" t="s">
        <v>22160</v>
      </c>
      <c r="D3639" s="158" t="s">
        <v>24</v>
      </c>
      <c r="E3639" s="158" t="s">
        <v>20717</v>
      </c>
      <c r="F3639" s="101"/>
      <c r="G3639" s="159"/>
      <c r="H3639" s="161" t="s">
        <v>22161</v>
      </c>
      <c r="I3639" s="161"/>
    </row>
    <row r="3640" ht="15.0" customHeight="1">
      <c r="A3640" s="97" t="s">
        <v>22162</v>
      </c>
      <c r="B3640" s="105" t="s">
        <v>6033</v>
      </c>
      <c r="C3640" s="158" t="s">
        <v>22163</v>
      </c>
      <c r="D3640" s="158" t="s">
        <v>6</v>
      </c>
      <c r="E3640" s="158" t="s">
        <v>16494</v>
      </c>
      <c r="F3640" s="101"/>
      <c r="G3640" s="170"/>
      <c r="H3640" s="161" t="s">
        <v>22164</v>
      </c>
      <c r="I3640" s="161"/>
    </row>
    <row r="3641" ht="15.0" customHeight="1">
      <c r="A3641" s="97" t="s">
        <v>22162</v>
      </c>
      <c r="B3641" s="105" t="s">
        <v>6033</v>
      </c>
      <c r="C3641" s="158" t="s">
        <v>22165</v>
      </c>
      <c r="D3641" s="158" t="s">
        <v>6</v>
      </c>
      <c r="E3641" s="158" t="s">
        <v>16494</v>
      </c>
      <c r="F3641" s="101"/>
      <c r="G3641" s="170"/>
      <c r="H3641" s="161" t="s">
        <v>22166</v>
      </c>
      <c r="I3641" s="161"/>
    </row>
    <row r="3642" ht="15.0" customHeight="1">
      <c r="A3642" s="97" t="s">
        <v>22162</v>
      </c>
      <c r="B3642" s="105" t="s">
        <v>6033</v>
      </c>
      <c r="C3642" s="158" t="s">
        <v>22167</v>
      </c>
      <c r="D3642" s="158" t="s">
        <v>6</v>
      </c>
      <c r="E3642" s="158" t="s">
        <v>16494</v>
      </c>
      <c r="F3642" s="101"/>
      <c r="G3642" s="170"/>
      <c r="H3642" s="161" t="s">
        <v>22168</v>
      </c>
      <c r="I3642" s="161"/>
    </row>
    <row r="3643" ht="15.0" customHeight="1">
      <c r="A3643" s="97" t="s">
        <v>22162</v>
      </c>
      <c r="B3643" s="105" t="s">
        <v>6033</v>
      </c>
      <c r="C3643" s="158" t="s">
        <v>22169</v>
      </c>
      <c r="D3643" s="158" t="s">
        <v>6</v>
      </c>
      <c r="E3643" s="158" t="s">
        <v>16494</v>
      </c>
      <c r="F3643" s="101"/>
      <c r="G3643" s="170"/>
      <c r="H3643" s="161"/>
      <c r="I3643" s="161"/>
    </row>
    <row r="3644" ht="15.0" customHeight="1">
      <c r="A3644" s="97" t="s">
        <v>22162</v>
      </c>
      <c r="B3644" s="105" t="s">
        <v>6033</v>
      </c>
      <c r="C3644" s="158" t="s">
        <v>22170</v>
      </c>
      <c r="D3644" s="158" t="s">
        <v>6</v>
      </c>
      <c r="E3644" s="158" t="s">
        <v>16494</v>
      </c>
      <c r="F3644" s="101"/>
      <c r="G3644" s="170"/>
      <c r="H3644" s="161"/>
      <c r="I3644" s="161"/>
    </row>
    <row r="3645" ht="15.0" customHeight="1">
      <c r="A3645" s="97" t="s">
        <v>22162</v>
      </c>
      <c r="B3645" s="105" t="s">
        <v>6033</v>
      </c>
      <c r="C3645" s="158" t="s">
        <v>22171</v>
      </c>
      <c r="D3645" s="158" t="s">
        <v>6</v>
      </c>
      <c r="E3645" s="158" t="s">
        <v>16494</v>
      </c>
      <c r="F3645" s="101"/>
      <c r="G3645" s="170"/>
      <c r="H3645" s="161"/>
      <c r="I3645" s="161"/>
    </row>
    <row r="3646" ht="15.0" customHeight="1">
      <c r="A3646" s="97" t="s">
        <v>22162</v>
      </c>
      <c r="B3646" s="105" t="s">
        <v>6033</v>
      </c>
      <c r="C3646" s="158" t="s">
        <v>22172</v>
      </c>
      <c r="D3646" s="158" t="s">
        <v>6</v>
      </c>
      <c r="E3646" s="158" t="s">
        <v>16494</v>
      </c>
      <c r="F3646" s="101"/>
      <c r="G3646" s="170"/>
      <c r="H3646" s="161"/>
      <c r="I3646" s="161"/>
    </row>
    <row r="3647" ht="15.0" customHeight="1">
      <c r="A3647" s="97" t="s">
        <v>22162</v>
      </c>
      <c r="B3647" s="105" t="s">
        <v>6033</v>
      </c>
      <c r="C3647" s="158" t="s">
        <v>22173</v>
      </c>
      <c r="D3647" s="158" t="s">
        <v>6</v>
      </c>
      <c r="E3647" s="158" t="s">
        <v>16494</v>
      </c>
      <c r="F3647" s="101"/>
      <c r="G3647" s="170"/>
      <c r="H3647" s="161"/>
      <c r="I3647" s="161"/>
    </row>
    <row r="3648" ht="15.0" customHeight="1">
      <c r="A3648" s="97" t="s">
        <v>22162</v>
      </c>
      <c r="B3648" s="105" t="s">
        <v>6033</v>
      </c>
      <c r="C3648" s="158" t="s">
        <v>22174</v>
      </c>
      <c r="D3648" s="158" t="s">
        <v>6</v>
      </c>
      <c r="E3648" s="158" t="s">
        <v>16494</v>
      </c>
      <c r="F3648" s="101"/>
      <c r="G3648" s="170"/>
      <c r="H3648" s="161"/>
      <c r="I3648" s="161"/>
    </row>
    <row r="3649" ht="15.0" customHeight="1">
      <c r="A3649" s="97" t="s">
        <v>22162</v>
      </c>
      <c r="B3649" s="105" t="s">
        <v>6033</v>
      </c>
      <c r="C3649" s="158" t="s">
        <v>22175</v>
      </c>
      <c r="D3649" s="158" t="s">
        <v>6</v>
      </c>
      <c r="E3649" s="158" t="s">
        <v>16494</v>
      </c>
      <c r="F3649" s="101"/>
      <c r="G3649" s="170"/>
      <c r="H3649" s="161"/>
      <c r="I3649" s="161"/>
    </row>
    <row r="3650" ht="15.0" customHeight="1">
      <c r="A3650" s="97" t="s">
        <v>22162</v>
      </c>
      <c r="B3650" s="105" t="s">
        <v>6033</v>
      </c>
      <c r="C3650" s="158" t="s">
        <v>22176</v>
      </c>
      <c r="D3650" s="158" t="s">
        <v>6</v>
      </c>
      <c r="E3650" s="158" t="s">
        <v>16494</v>
      </c>
      <c r="F3650" s="101"/>
      <c r="G3650" s="170"/>
      <c r="H3650" s="161"/>
      <c r="I3650" s="161"/>
    </row>
    <row r="3651" ht="15.0" customHeight="1">
      <c r="A3651" s="97" t="s">
        <v>22162</v>
      </c>
      <c r="B3651" s="105" t="s">
        <v>6033</v>
      </c>
      <c r="C3651" s="158" t="s">
        <v>22177</v>
      </c>
      <c r="D3651" s="158" t="s">
        <v>6</v>
      </c>
      <c r="E3651" s="158" t="s">
        <v>16494</v>
      </c>
      <c r="F3651" s="101"/>
      <c r="G3651" s="170"/>
      <c r="H3651" s="161"/>
      <c r="I3651" s="161"/>
    </row>
    <row r="3652" ht="15.0" customHeight="1">
      <c r="A3652" s="97" t="s">
        <v>22162</v>
      </c>
      <c r="B3652" s="105" t="s">
        <v>6033</v>
      </c>
      <c r="C3652" s="158" t="s">
        <v>22178</v>
      </c>
      <c r="D3652" s="158" t="s">
        <v>6</v>
      </c>
      <c r="E3652" s="158" t="s">
        <v>16494</v>
      </c>
      <c r="F3652" s="101"/>
      <c r="G3652" s="170"/>
      <c r="H3652" s="161"/>
      <c r="I3652" s="161"/>
    </row>
    <row r="3653" ht="15.0" customHeight="1">
      <c r="A3653" s="97" t="s">
        <v>22162</v>
      </c>
      <c r="B3653" s="105" t="s">
        <v>6033</v>
      </c>
      <c r="C3653" s="158" t="s">
        <v>22179</v>
      </c>
      <c r="D3653" s="158" t="s">
        <v>6</v>
      </c>
      <c r="E3653" s="158" t="s">
        <v>16494</v>
      </c>
      <c r="F3653" s="101"/>
      <c r="G3653" s="170"/>
      <c r="H3653" s="161"/>
      <c r="I3653" s="161"/>
    </row>
    <row r="3654" ht="15.0" customHeight="1">
      <c r="A3654" s="97" t="s">
        <v>22162</v>
      </c>
      <c r="B3654" s="105" t="s">
        <v>6033</v>
      </c>
      <c r="C3654" s="158" t="s">
        <v>22180</v>
      </c>
      <c r="D3654" s="158" t="s">
        <v>6</v>
      </c>
      <c r="E3654" s="158" t="s">
        <v>16494</v>
      </c>
      <c r="F3654" s="101"/>
      <c r="G3654" s="170"/>
      <c r="H3654" s="161"/>
      <c r="I3654" s="161"/>
    </row>
    <row r="3655" ht="15.0" customHeight="1">
      <c r="A3655" s="101" t="s">
        <v>6236</v>
      </c>
      <c r="B3655" s="96" t="str">
        <f>VLOOKUP(A3655,company_data!$A$2:$H$2051,8,FALSE)</f>
        <v>https://finitestate.io/</v>
      </c>
      <c r="C3655" s="157" t="s">
        <v>22181</v>
      </c>
      <c r="D3655" s="158" t="s">
        <v>27</v>
      </c>
      <c r="E3655" s="158" t="s">
        <v>15857</v>
      </c>
      <c r="F3655" s="101"/>
      <c r="G3655" s="159"/>
      <c r="H3655" s="161" t="s">
        <v>22182</v>
      </c>
      <c r="I3655" s="161"/>
    </row>
    <row r="3656" ht="15.0" customHeight="1">
      <c r="A3656" s="101" t="s">
        <v>6040</v>
      </c>
      <c r="B3656" s="96" t="str">
        <f>VLOOKUP(A3656,company_data!$A$2:$H$2051,8,FALSE)</f>
        <v>https://www.finjan.com/</v>
      </c>
      <c r="C3656" s="158" t="s">
        <v>16575</v>
      </c>
      <c r="D3656" s="158" t="s">
        <v>20</v>
      </c>
      <c r="E3656" s="158" t="s">
        <v>16090</v>
      </c>
      <c r="F3656" s="101"/>
      <c r="G3656" s="170"/>
      <c r="H3656" s="161"/>
      <c r="I3656" s="161"/>
    </row>
    <row r="3657" ht="15.0" customHeight="1">
      <c r="A3657" s="101" t="s">
        <v>6040</v>
      </c>
      <c r="B3657" s="96" t="str">
        <f>VLOOKUP(A3657,company_data!$A$2:$H$2051,8,FALSE)</f>
        <v>https://www.finjan.com/</v>
      </c>
      <c r="C3657" s="158" t="s">
        <v>22183</v>
      </c>
      <c r="D3657" s="158" t="s">
        <v>5</v>
      </c>
      <c r="E3657" s="158" t="s">
        <v>22183</v>
      </c>
      <c r="F3657" s="101"/>
      <c r="G3657" s="170"/>
      <c r="H3657" s="161"/>
      <c r="I3657" s="161"/>
    </row>
    <row r="3658" ht="15.0" customHeight="1">
      <c r="A3658" s="101" t="s">
        <v>6246</v>
      </c>
      <c r="B3658" s="96" t="str">
        <f>VLOOKUP(A3658,company_data!$A$2:$H$2051,8,FALSE)</f>
        <v>https://www.firebind.com/</v>
      </c>
      <c r="C3658" s="157" t="s">
        <v>22184</v>
      </c>
      <c r="D3658" s="158" t="s">
        <v>9</v>
      </c>
      <c r="E3658" s="158" t="s">
        <v>16090</v>
      </c>
      <c r="F3658" s="101"/>
      <c r="G3658" s="159"/>
      <c r="H3658" s="161" t="s">
        <v>22185</v>
      </c>
      <c r="I3658" s="161"/>
    </row>
    <row r="3659" ht="15.0" customHeight="1">
      <c r="A3659" s="101" t="s">
        <v>6246</v>
      </c>
      <c r="B3659" s="96" t="str">
        <f>VLOOKUP(A3659,company_data!$A$2:$H$2051,8,FALSE)</f>
        <v>https://www.firebind.com/</v>
      </c>
      <c r="C3659" s="157" t="s">
        <v>22186</v>
      </c>
      <c r="D3659" s="158" t="s">
        <v>21</v>
      </c>
      <c r="E3659" s="158"/>
      <c r="F3659" s="101"/>
      <c r="G3659" s="159"/>
      <c r="H3659" s="161" t="s">
        <v>22187</v>
      </c>
      <c r="I3659" s="161"/>
    </row>
    <row r="3660" ht="15.0" customHeight="1">
      <c r="A3660" s="101" t="s">
        <v>6251</v>
      </c>
      <c r="B3660" s="96" t="str">
        <f>VLOOKUP(A3660,company_data!$A$2:$H$2051,8,FALSE)</f>
        <v>https://www.firecompass.com/</v>
      </c>
      <c r="C3660" s="158" t="s">
        <v>6251</v>
      </c>
      <c r="D3660" s="158" t="s">
        <v>42</v>
      </c>
      <c r="E3660" s="157"/>
      <c r="F3660" s="101"/>
      <c r="G3660" s="170"/>
      <c r="H3660" s="161"/>
      <c r="I3660" s="161"/>
    </row>
    <row r="3661" ht="15.0" customHeight="1">
      <c r="A3661" s="101" t="s">
        <v>3382</v>
      </c>
      <c r="B3661" s="96" t="str">
        <f>VLOOKUP(A3661,company_data!$A$2:$H$2051,8,FALSE)</f>
        <v>https://www.fireeye.com/</v>
      </c>
      <c r="C3661" s="178" t="s">
        <v>22188</v>
      </c>
      <c r="D3661" s="158" t="s">
        <v>58</v>
      </c>
      <c r="E3661" s="158" t="s">
        <v>17471</v>
      </c>
      <c r="F3661" s="101"/>
      <c r="G3661" s="159"/>
      <c r="H3661" s="160" t="s">
        <v>9037</v>
      </c>
      <c r="I3661" s="160" t="s">
        <v>22189</v>
      </c>
    </row>
    <row r="3662" ht="15.0" customHeight="1">
      <c r="A3662" s="101" t="s">
        <v>3382</v>
      </c>
      <c r="B3662" s="96" t="str">
        <f>VLOOKUP(A3662,company_data!$A$2:$H$2051,8,FALSE)</f>
        <v>https://www.fireeye.com/</v>
      </c>
      <c r="C3662" s="157" t="s">
        <v>3377</v>
      </c>
      <c r="D3662" s="158" t="s">
        <v>5</v>
      </c>
      <c r="E3662" s="158" t="s">
        <v>15843</v>
      </c>
      <c r="F3662" s="97" t="s">
        <v>15871</v>
      </c>
      <c r="G3662" s="159"/>
      <c r="H3662" s="161" t="s">
        <v>22190</v>
      </c>
      <c r="I3662" s="161"/>
    </row>
    <row r="3663" ht="15.0" customHeight="1">
      <c r="A3663" s="101" t="s">
        <v>3382</v>
      </c>
      <c r="B3663" s="96" t="str">
        <f>VLOOKUP(A3663,company_data!$A$2:$H$2051,8,FALSE)</f>
        <v>https://www.fireeye.com/</v>
      </c>
      <c r="C3663" s="158" t="s">
        <v>22191</v>
      </c>
      <c r="D3663" s="158" t="s">
        <v>5</v>
      </c>
      <c r="E3663" s="158" t="s">
        <v>15917</v>
      </c>
      <c r="F3663" s="97" t="s">
        <v>18816</v>
      </c>
      <c r="G3663" s="159"/>
      <c r="H3663" s="160" t="s">
        <v>9037</v>
      </c>
      <c r="I3663" s="161"/>
    </row>
    <row r="3664" ht="15.0" customHeight="1">
      <c r="A3664" s="101" t="s">
        <v>3382</v>
      </c>
      <c r="B3664" s="96" t="str">
        <f>VLOOKUP(A3664,company_data!$A$2:$H$2051,8,FALSE)</f>
        <v>https://www.fireeye.com/</v>
      </c>
      <c r="C3664" s="157" t="s">
        <v>22192</v>
      </c>
      <c r="D3664" s="158" t="s">
        <v>5</v>
      </c>
      <c r="E3664" s="158" t="s">
        <v>15871</v>
      </c>
      <c r="F3664" s="101"/>
      <c r="G3664" s="159"/>
      <c r="H3664" s="161"/>
      <c r="I3664" s="161"/>
    </row>
    <row r="3665" ht="15.0" customHeight="1">
      <c r="A3665" s="101" t="s">
        <v>3382</v>
      </c>
      <c r="B3665" s="96" t="str">
        <f>VLOOKUP(A3665,company_data!$A$2:$H$2051,8,FALSE)</f>
        <v>https://www.fireeye.com/</v>
      </c>
      <c r="C3665" s="158" t="s">
        <v>22193</v>
      </c>
      <c r="D3665" s="158" t="s">
        <v>5</v>
      </c>
      <c r="E3665" s="158" t="s">
        <v>15881</v>
      </c>
      <c r="F3665" s="101"/>
      <c r="G3665" s="159"/>
      <c r="H3665" s="160" t="s">
        <v>9037</v>
      </c>
      <c r="I3665" s="161"/>
    </row>
    <row r="3666" ht="15.0" customHeight="1">
      <c r="A3666" s="101" t="s">
        <v>3382</v>
      </c>
      <c r="B3666" s="96" t="str">
        <f>VLOOKUP(A3666,company_data!$A$2:$H$2051,8,FALSE)</f>
        <v>https://www.fireeye.com/</v>
      </c>
      <c r="C3666" s="157" t="s">
        <v>22194</v>
      </c>
      <c r="D3666" s="158" t="s">
        <v>10</v>
      </c>
      <c r="E3666" s="158" t="s">
        <v>18</v>
      </c>
      <c r="F3666" s="97" t="s">
        <v>18548</v>
      </c>
      <c r="G3666" s="159"/>
      <c r="H3666" s="161" t="s">
        <v>22195</v>
      </c>
      <c r="I3666" s="161"/>
    </row>
    <row r="3667" ht="15.0" customHeight="1">
      <c r="A3667" s="101" t="s">
        <v>3382</v>
      </c>
      <c r="B3667" s="96" t="str">
        <f>VLOOKUP(A3667,company_data!$A$2:$H$2051,8,FALSE)</f>
        <v>https://www.fireeye.com/</v>
      </c>
      <c r="C3667" s="158" t="s">
        <v>22196</v>
      </c>
      <c r="D3667" s="158" t="s">
        <v>32</v>
      </c>
      <c r="E3667" s="158" t="s">
        <v>36</v>
      </c>
      <c r="F3667" s="101"/>
      <c r="G3667" s="159"/>
      <c r="H3667" s="160" t="s">
        <v>9037</v>
      </c>
      <c r="I3667" s="161"/>
    </row>
    <row r="3668" ht="15.0" customHeight="1">
      <c r="A3668" s="101" t="s">
        <v>3382</v>
      </c>
      <c r="B3668" s="96" t="str">
        <f>VLOOKUP(A3668,company_data!$A$2:$H$2051,8,FALSE)</f>
        <v>https://www.fireeye.com/</v>
      </c>
      <c r="C3668" s="158" t="s">
        <v>22197</v>
      </c>
      <c r="D3668" s="158" t="s">
        <v>7</v>
      </c>
      <c r="E3668" s="158" t="s">
        <v>36</v>
      </c>
      <c r="F3668" s="101"/>
      <c r="G3668" s="159"/>
      <c r="H3668" s="160" t="s">
        <v>9037</v>
      </c>
      <c r="I3668" s="161"/>
    </row>
    <row r="3669" ht="15.0" customHeight="1">
      <c r="A3669" s="101" t="s">
        <v>3382</v>
      </c>
      <c r="B3669" s="96" t="str">
        <f>VLOOKUP(A3669,company_data!$A$2:$H$2051,8,FALSE)</f>
        <v>https://www.fireeye.com/</v>
      </c>
      <c r="C3669" s="158" t="s">
        <v>22198</v>
      </c>
      <c r="D3669" s="158" t="s">
        <v>5</v>
      </c>
      <c r="E3669" s="158" t="s">
        <v>11</v>
      </c>
      <c r="F3669" s="101"/>
      <c r="G3669" s="159"/>
      <c r="H3669" s="160" t="s">
        <v>9037</v>
      </c>
      <c r="I3669" s="161"/>
    </row>
    <row r="3670" ht="15.0" customHeight="1">
      <c r="A3670" s="101" t="s">
        <v>3382</v>
      </c>
      <c r="B3670" s="96" t="str">
        <f>VLOOKUP(A3670,company_data!$A$2:$H$2051,8,FALSE)</f>
        <v>https://www.fireeye.com/</v>
      </c>
      <c r="C3670" s="158" t="s">
        <v>22199</v>
      </c>
      <c r="D3670" s="158" t="s">
        <v>5</v>
      </c>
      <c r="E3670" s="158"/>
      <c r="F3670" s="101"/>
      <c r="G3670" s="159"/>
      <c r="H3670" s="160" t="s">
        <v>9037</v>
      </c>
      <c r="I3670" s="161"/>
    </row>
    <row r="3671" ht="15.0" customHeight="1">
      <c r="A3671" s="101" t="s">
        <v>3382</v>
      </c>
      <c r="B3671" s="96" t="str">
        <f>VLOOKUP(A3671,company_data!$A$2:$H$2051,8,FALSE)</f>
        <v>https://www.fireeye.com/</v>
      </c>
      <c r="C3671" s="158" t="s">
        <v>22200</v>
      </c>
      <c r="D3671" s="158" t="s">
        <v>5</v>
      </c>
      <c r="E3671" s="158"/>
      <c r="F3671" s="101"/>
      <c r="G3671" s="159"/>
      <c r="H3671" s="160" t="s">
        <v>9037</v>
      </c>
      <c r="I3671" s="161"/>
    </row>
    <row r="3672" ht="15.0" customHeight="1">
      <c r="A3672" s="101" t="s">
        <v>3382</v>
      </c>
      <c r="B3672" s="96" t="str">
        <f>VLOOKUP(A3672,company_data!$A$2:$H$2051,8,FALSE)</f>
        <v>https://www.fireeye.com/</v>
      </c>
      <c r="C3672" s="157" t="s">
        <v>16128</v>
      </c>
      <c r="D3672" s="158" t="s">
        <v>19</v>
      </c>
      <c r="E3672" s="157"/>
      <c r="F3672" s="101"/>
      <c r="G3672" s="159"/>
      <c r="H3672" s="161" t="s">
        <v>22201</v>
      </c>
      <c r="I3672" s="161"/>
    </row>
    <row r="3673" ht="15.0" customHeight="1">
      <c r="A3673" s="101" t="s">
        <v>3382</v>
      </c>
      <c r="B3673" s="96" t="str">
        <f>VLOOKUP(A3673,company_data!$A$2:$H$2051,8,FALSE)</f>
        <v>https://www.fireeye.com/</v>
      </c>
      <c r="C3673" s="157" t="s">
        <v>16090</v>
      </c>
      <c r="D3673" s="158" t="s">
        <v>9</v>
      </c>
      <c r="E3673" s="157"/>
      <c r="F3673" s="101"/>
      <c r="G3673" s="159"/>
      <c r="H3673" s="161" t="s">
        <v>22202</v>
      </c>
      <c r="I3673" s="161"/>
    </row>
    <row r="3674" ht="15.0" customHeight="1">
      <c r="A3674" s="101" t="s">
        <v>3382</v>
      </c>
      <c r="B3674" s="96" t="str">
        <f>VLOOKUP(A3674,company_data!$A$2:$H$2051,8,FALSE)</f>
        <v>https://www.fireeye.com/</v>
      </c>
      <c r="C3674" s="157" t="s">
        <v>22203</v>
      </c>
      <c r="D3674" s="158" t="s">
        <v>44</v>
      </c>
      <c r="E3674" s="157"/>
      <c r="F3674" s="101"/>
      <c r="G3674" s="159"/>
      <c r="H3674" s="161" t="s">
        <v>22204</v>
      </c>
      <c r="I3674" s="161"/>
    </row>
    <row r="3675" ht="15.0" customHeight="1">
      <c r="A3675" s="101" t="s">
        <v>3810</v>
      </c>
      <c r="B3675" s="96" t="str">
        <f>VLOOKUP(A3675,company_data!$A$2:$H$2051,8,FALSE)</f>
        <v>https://www.countercraftsec.com/</v>
      </c>
      <c r="C3675" s="157" t="s">
        <v>22205</v>
      </c>
      <c r="D3675" s="158" t="s">
        <v>17</v>
      </c>
      <c r="E3675" s="157"/>
      <c r="F3675" s="101"/>
      <c r="G3675" s="159"/>
      <c r="H3675" s="161" t="s">
        <v>22206</v>
      </c>
      <c r="I3675" s="161"/>
    </row>
    <row r="3676" ht="15.0" customHeight="1">
      <c r="A3676" s="101" t="s">
        <v>6259</v>
      </c>
      <c r="B3676" s="96" t="str">
        <f>VLOOKUP(A3676,company_data!$A$2:$H$2051,8,FALSE)</f>
        <v>https://www.firemon.com/</v>
      </c>
      <c r="C3676" s="158" t="s">
        <v>22207</v>
      </c>
      <c r="D3676" s="158" t="s">
        <v>5</v>
      </c>
      <c r="E3676" s="158" t="s">
        <v>15871</v>
      </c>
      <c r="F3676" s="101"/>
      <c r="G3676" s="170"/>
      <c r="H3676" s="161"/>
      <c r="I3676" s="161"/>
    </row>
    <row r="3677" ht="15.0" customHeight="1">
      <c r="A3677" s="101" t="s">
        <v>6259</v>
      </c>
      <c r="B3677" s="96" t="str">
        <f>VLOOKUP(A3677,company_data!$A$2:$H$2051,8,FALSE)</f>
        <v>https://www.firemon.com/</v>
      </c>
      <c r="C3677" s="158" t="s">
        <v>22208</v>
      </c>
      <c r="D3677" s="158" t="s">
        <v>5</v>
      </c>
      <c r="E3677" s="158" t="s">
        <v>15871</v>
      </c>
      <c r="F3677" s="101"/>
      <c r="G3677" s="170"/>
      <c r="H3677" s="161"/>
      <c r="I3677" s="161"/>
    </row>
    <row r="3678" ht="15.0" customHeight="1">
      <c r="A3678" s="101" t="s">
        <v>6259</v>
      </c>
      <c r="B3678" s="96" t="str">
        <f>VLOOKUP(A3678,company_data!$A$2:$H$2051,8,FALSE)</f>
        <v>https://www.firemon.com/</v>
      </c>
      <c r="C3678" s="157" t="s">
        <v>22209</v>
      </c>
      <c r="D3678" s="158" t="s">
        <v>22</v>
      </c>
      <c r="E3678" s="158" t="s">
        <v>22210</v>
      </c>
      <c r="F3678" s="97" t="s">
        <v>22211</v>
      </c>
      <c r="G3678" s="170"/>
      <c r="H3678" s="161" t="s">
        <v>22212</v>
      </c>
      <c r="I3678" s="161"/>
    </row>
    <row r="3679" ht="15.0" customHeight="1">
      <c r="A3679" s="101" t="s">
        <v>6259</v>
      </c>
      <c r="B3679" s="96" t="str">
        <f>VLOOKUP(A3679,company_data!$A$2:$H$2051,8,FALSE)</f>
        <v>https://www.firemon.com/</v>
      </c>
      <c r="C3679" s="157" t="s">
        <v>22213</v>
      </c>
      <c r="D3679" s="158" t="s">
        <v>42</v>
      </c>
      <c r="E3679" s="157"/>
      <c r="F3679" s="101"/>
      <c r="G3679" s="170"/>
      <c r="H3679" s="161" t="s">
        <v>22214</v>
      </c>
      <c r="I3679" s="161"/>
    </row>
    <row r="3680" ht="15.0" customHeight="1">
      <c r="A3680" s="101" t="s">
        <v>6259</v>
      </c>
      <c r="B3680" s="96" t="str">
        <f>VLOOKUP(A3680,company_data!$A$2:$H$2051,8,FALSE)</f>
        <v>https://www.firemon.com/</v>
      </c>
      <c r="C3680" s="158" t="s">
        <v>22215</v>
      </c>
      <c r="D3680" s="158" t="s">
        <v>14</v>
      </c>
      <c r="E3680" s="157"/>
      <c r="F3680" s="101"/>
      <c r="G3680" s="170"/>
      <c r="H3680" s="161"/>
      <c r="I3680" s="161"/>
    </row>
    <row r="3681" ht="15.0" customHeight="1">
      <c r="A3681" s="101" t="s">
        <v>6259</v>
      </c>
      <c r="B3681" s="96" t="str">
        <f>VLOOKUP(A3681,company_data!$A$2:$H$2051,8,FALSE)</f>
        <v>https://www.firemon.com/</v>
      </c>
      <c r="C3681" s="157" t="s">
        <v>22216</v>
      </c>
      <c r="D3681" s="158" t="s">
        <v>10</v>
      </c>
      <c r="E3681" s="157"/>
      <c r="F3681" s="101"/>
      <c r="G3681" s="170"/>
      <c r="H3681" s="161" t="s">
        <v>22217</v>
      </c>
      <c r="I3681" s="161"/>
    </row>
    <row r="3682" ht="15.0" customHeight="1">
      <c r="A3682" s="101" t="s">
        <v>6259</v>
      </c>
      <c r="B3682" s="96" t="str">
        <f>VLOOKUP(A3682,company_data!$A$2:$H$2051,8,FALSE)</f>
        <v>https://www.firemon.com/</v>
      </c>
      <c r="C3682" s="157" t="s">
        <v>22218</v>
      </c>
      <c r="D3682" s="158" t="s">
        <v>10</v>
      </c>
      <c r="E3682" s="157"/>
      <c r="F3682" s="101"/>
      <c r="G3682" s="170"/>
      <c r="H3682" s="161" t="s">
        <v>22219</v>
      </c>
      <c r="I3682" s="161"/>
    </row>
    <row r="3683" ht="15.0" customHeight="1">
      <c r="A3683" s="101" t="s">
        <v>6259</v>
      </c>
      <c r="B3683" s="96" t="str">
        <f>VLOOKUP(A3683,company_data!$A$2:$H$2051,8,FALSE)</f>
        <v>https://www.firemon.com/</v>
      </c>
      <c r="C3683" s="157" t="s">
        <v>22220</v>
      </c>
      <c r="D3683" s="158" t="s">
        <v>10</v>
      </c>
      <c r="E3683" s="157"/>
      <c r="F3683" s="101"/>
      <c r="G3683" s="170"/>
      <c r="H3683" s="161" t="s">
        <v>22221</v>
      </c>
      <c r="I3683" s="161"/>
    </row>
    <row r="3684" ht="15.0" customHeight="1">
      <c r="A3684" s="101" t="s">
        <v>6259</v>
      </c>
      <c r="B3684" s="96" t="str">
        <f>VLOOKUP(A3684,company_data!$A$2:$H$2051,8,FALSE)</f>
        <v>https://www.firemon.com/</v>
      </c>
      <c r="C3684" s="158" t="s">
        <v>22222</v>
      </c>
      <c r="D3684" s="158" t="s">
        <v>11</v>
      </c>
      <c r="E3684" s="157"/>
      <c r="F3684" s="101"/>
      <c r="G3684" s="170"/>
      <c r="H3684" s="161"/>
      <c r="I3684" s="161"/>
    </row>
    <row r="3685" ht="15.0" customHeight="1">
      <c r="A3685" s="101" t="s">
        <v>6259</v>
      </c>
      <c r="B3685" s="96" t="str">
        <f>VLOOKUP(A3685,company_data!$A$2:$H$2051,8,FALSE)</f>
        <v>https://www.firemon.com/</v>
      </c>
      <c r="C3685" s="158" t="s">
        <v>22223</v>
      </c>
      <c r="D3685" s="158" t="s">
        <v>11</v>
      </c>
      <c r="E3685" s="157"/>
      <c r="F3685" s="101"/>
      <c r="G3685" s="170"/>
      <c r="H3685" s="161"/>
      <c r="I3685" s="161"/>
    </row>
    <row r="3686" ht="15.0" customHeight="1">
      <c r="A3686" s="101" t="s">
        <v>6268</v>
      </c>
      <c r="B3686" s="96" t="str">
        <f>VLOOKUP(A3686,company_data!$A$2:$H$2051,8,FALSE)</f>
        <v>https://www.firstpoint-mg.com/</v>
      </c>
      <c r="C3686" s="157" t="s">
        <v>22224</v>
      </c>
      <c r="D3686" s="158" t="s">
        <v>25</v>
      </c>
      <c r="E3686" s="157"/>
      <c r="F3686" s="101"/>
      <c r="G3686" s="159"/>
      <c r="H3686" s="161" t="s">
        <v>22225</v>
      </c>
      <c r="I3686" s="161"/>
    </row>
    <row r="3687" ht="15.0" customHeight="1">
      <c r="A3687" s="101" t="s">
        <v>6268</v>
      </c>
      <c r="B3687" s="96" t="str">
        <f>VLOOKUP(A3687,company_data!$A$2:$H$2051,8,FALSE)</f>
        <v>https://www.firstpoint-mg.com/</v>
      </c>
      <c r="C3687" s="157" t="s">
        <v>22226</v>
      </c>
      <c r="D3687" s="158" t="s">
        <v>20</v>
      </c>
      <c r="E3687" s="157"/>
      <c r="F3687" s="101"/>
      <c r="G3687" s="159"/>
      <c r="H3687" s="161" t="s">
        <v>22227</v>
      </c>
      <c r="I3687" s="161"/>
    </row>
    <row r="3688" ht="15.0" customHeight="1">
      <c r="A3688" s="101" t="s">
        <v>6268</v>
      </c>
      <c r="B3688" s="96" t="str">
        <f>VLOOKUP(A3688,company_data!$A$2:$H$2051,8,FALSE)</f>
        <v>https://www.firstpoint-mg.com/</v>
      </c>
      <c r="C3688" s="157" t="s">
        <v>22228</v>
      </c>
      <c r="D3688" s="158" t="s">
        <v>20</v>
      </c>
      <c r="E3688" s="157"/>
      <c r="F3688" s="101"/>
      <c r="G3688" s="159"/>
      <c r="H3688" s="161" t="s">
        <v>22229</v>
      </c>
      <c r="I3688" s="161"/>
    </row>
    <row r="3689" ht="15.0" customHeight="1">
      <c r="A3689" s="101" t="s">
        <v>6268</v>
      </c>
      <c r="B3689" s="96" t="str">
        <f>VLOOKUP(A3689,company_data!$A$2:$H$2051,8,FALSE)</f>
        <v>https://www.firstpoint-mg.com/</v>
      </c>
      <c r="C3689" s="157" t="s">
        <v>22230</v>
      </c>
      <c r="D3689" s="158" t="s">
        <v>20</v>
      </c>
      <c r="E3689" s="157"/>
      <c r="F3689" s="101"/>
      <c r="G3689" s="159"/>
      <c r="H3689" s="161" t="s">
        <v>22231</v>
      </c>
      <c r="I3689" s="161"/>
    </row>
    <row r="3690" ht="15.0" customHeight="1">
      <c r="A3690" s="101" t="s">
        <v>6277</v>
      </c>
      <c r="B3690" s="96" t="str">
        <f>VLOOKUP(A3690,company_data!$A$2:$H$2051,8,FALSE)</f>
        <v>https://www.fischeridentity.com/</v>
      </c>
      <c r="C3690" s="158" t="s">
        <v>22232</v>
      </c>
      <c r="D3690" s="158" t="s">
        <v>6</v>
      </c>
      <c r="E3690" s="158" t="s">
        <v>16011</v>
      </c>
      <c r="F3690" s="101"/>
      <c r="G3690" s="170"/>
      <c r="H3690" s="161"/>
      <c r="I3690" s="161"/>
    </row>
    <row r="3691" ht="15.0" customHeight="1">
      <c r="A3691" s="101" t="s">
        <v>6277</v>
      </c>
      <c r="B3691" s="96" t="str">
        <f>VLOOKUP(A3691,company_data!$A$2:$H$2051,8,FALSE)</f>
        <v>https://www.fischeridentity.com/</v>
      </c>
      <c r="C3691" s="158" t="s">
        <v>22233</v>
      </c>
      <c r="D3691" s="158" t="s">
        <v>6</v>
      </c>
      <c r="E3691" s="158" t="s">
        <v>15</v>
      </c>
      <c r="F3691" s="101"/>
      <c r="G3691" s="170"/>
      <c r="H3691" s="161"/>
      <c r="I3691" s="161"/>
    </row>
    <row r="3692" ht="15.0" customHeight="1">
      <c r="A3692" s="101" t="s">
        <v>6277</v>
      </c>
      <c r="B3692" s="96" t="str">
        <f>VLOOKUP(A3692,company_data!$A$2:$H$2051,8,FALSE)</f>
        <v>https://www.fischeridentity.com/</v>
      </c>
      <c r="C3692" s="158" t="s">
        <v>22234</v>
      </c>
      <c r="D3692" s="158" t="s">
        <v>7</v>
      </c>
      <c r="E3692" s="158" t="s">
        <v>6</v>
      </c>
      <c r="F3692" s="101"/>
      <c r="G3692" s="170"/>
      <c r="H3692" s="161"/>
      <c r="I3692" s="161"/>
    </row>
    <row r="3693" ht="15.0" customHeight="1">
      <c r="A3693" s="101" t="s">
        <v>6277</v>
      </c>
      <c r="B3693" s="96" t="str">
        <f>VLOOKUP(A3693,company_data!$A$2:$H$2051,8,FALSE)</f>
        <v>https://www.fischeridentity.com/</v>
      </c>
      <c r="C3693" s="158" t="s">
        <v>22235</v>
      </c>
      <c r="D3693" s="158" t="s">
        <v>6</v>
      </c>
      <c r="E3693" s="158" t="s">
        <v>16476</v>
      </c>
      <c r="F3693" s="101"/>
      <c r="G3693" s="170"/>
      <c r="H3693" s="161"/>
      <c r="I3693" s="161"/>
    </row>
    <row r="3694" ht="15.0" customHeight="1">
      <c r="A3694" s="101" t="s">
        <v>6277</v>
      </c>
      <c r="B3694" s="96" t="str">
        <f>VLOOKUP(A3694,company_data!$A$2:$H$2051,8,FALSE)</f>
        <v>https://www.fischeridentity.com/</v>
      </c>
      <c r="C3694" s="158" t="s">
        <v>17600</v>
      </c>
      <c r="D3694" s="158" t="s">
        <v>6</v>
      </c>
      <c r="E3694" s="158" t="s">
        <v>16719</v>
      </c>
      <c r="F3694" s="101"/>
      <c r="G3694" s="170"/>
      <c r="H3694" s="161"/>
      <c r="I3694" s="161"/>
    </row>
    <row r="3695" ht="15.0" customHeight="1">
      <c r="A3695" s="101" t="s">
        <v>6277</v>
      </c>
      <c r="B3695" s="96" t="str">
        <f>VLOOKUP(A3695,company_data!$A$2:$H$2051,8,FALSE)</f>
        <v>https://www.fischeridentity.com/</v>
      </c>
      <c r="C3695" s="158" t="s">
        <v>18360</v>
      </c>
      <c r="D3695" s="158" t="s">
        <v>14</v>
      </c>
      <c r="E3695" s="157"/>
      <c r="F3695" s="101"/>
      <c r="G3695" s="170"/>
      <c r="H3695" s="161"/>
      <c r="I3695" s="161"/>
    </row>
    <row r="3696" ht="15.0" customHeight="1">
      <c r="A3696" s="101" t="s">
        <v>6277</v>
      </c>
      <c r="B3696" s="96" t="str">
        <f>VLOOKUP(A3696,company_data!$A$2:$H$2051,8,FALSE)</f>
        <v>https://www.fischeridentity.com/</v>
      </c>
      <c r="C3696" s="158" t="s">
        <v>22236</v>
      </c>
      <c r="D3696" s="158" t="s">
        <v>6</v>
      </c>
      <c r="E3696" s="157"/>
      <c r="F3696" s="101"/>
      <c r="G3696" s="170"/>
      <c r="H3696" s="161" t="s">
        <v>22237</v>
      </c>
      <c r="I3696" s="161"/>
    </row>
    <row r="3697" ht="15.0" customHeight="1">
      <c r="A3697" s="101" t="s">
        <v>6277</v>
      </c>
      <c r="B3697" s="96" t="str">
        <f>VLOOKUP(A3697,company_data!$A$2:$H$2051,8,FALSE)</f>
        <v>https://www.fischeridentity.com/</v>
      </c>
      <c r="C3697" s="158" t="s">
        <v>22238</v>
      </c>
      <c r="D3697" s="158" t="s">
        <v>6</v>
      </c>
      <c r="E3697" s="157"/>
      <c r="F3697" s="101"/>
      <c r="G3697" s="170"/>
      <c r="H3697" s="161"/>
      <c r="I3697" s="161"/>
    </row>
    <row r="3698" ht="15.0" customHeight="1">
      <c r="A3698" s="101" t="s">
        <v>6277</v>
      </c>
      <c r="B3698" s="96" t="str">
        <f>VLOOKUP(A3698,company_data!$A$2:$H$2051,8,FALSE)</f>
        <v>https://www.fischeridentity.com/</v>
      </c>
      <c r="C3698" s="158" t="s">
        <v>17121</v>
      </c>
      <c r="D3698" s="158" t="s">
        <v>6</v>
      </c>
      <c r="E3698" s="157"/>
      <c r="F3698" s="101"/>
      <c r="G3698" s="170"/>
      <c r="H3698" s="161"/>
      <c r="I3698" s="161"/>
    </row>
    <row r="3699" ht="15.0" customHeight="1">
      <c r="A3699" s="101" t="s">
        <v>6277</v>
      </c>
      <c r="B3699" s="96" t="str">
        <f>VLOOKUP(A3699,company_data!$A$2:$H$2051,8,FALSE)</f>
        <v>https://www.fischeridentity.com/</v>
      </c>
      <c r="C3699" s="158" t="s">
        <v>22239</v>
      </c>
      <c r="D3699" s="158" t="s">
        <v>6</v>
      </c>
      <c r="E3699" s="157"/>
      <c r="F3699" s="101"/>
      <c r="G3699" s="170"/>
      <c r="H3699" s="161"/>
      <c r="I3699" s="161"/>
    </row>
    <row r="3700" ht="15.0" customHeight="1">
      <c r="A3700" s="101" t="s">
        <v>6277</v>
      </c>
      <c r="B3700" s="96" t="str">
        <f>VLOOKUP(A3700,company_data!$A$2:$H$2051,8,FALSE)</f>
        <v>https://www.fischeridentity.com/</v>
      </c>
      <c r="C3700" s="158" t="s">
        <v>22240</v>
      </c>
      <c r="D3700" s="158" t="s">
        <v>6</v>
      </c>
      <c r="E3700" s="157"/>
      <c r="F3700" s="101"/>
      <c r="G3700" s="170"/>
      <c r="H3700" s="161"/>
      <c r="I3700" s="161"/>
    </row>
    <row r="3701" ht="15.0" customHeight="1">
      <c r="A3701" s="101" t="s">
        <v>4766</v>
      </c>
      <c r="B3701" s="96" t="str">
        <f>VLOOKUP(A3701,company_data!$A$2:$H$2051,8,FALSE)</f>
        <v>https://www.cspi.com/</v>
      </c>
      <c r="C3701" s="158" t="s">
        <v>22241</v>
      </c>
      <c r="D3701" s="158" t="s">
        <v>17</v>
      </c>
      <c r="E3701" s="157"/>
      <c r="F3701" s="101"/>
      <c r="G3701" s="159"/>
      <c r="H3701" s="161" t="s">
        <v>22242</v>
      </c>
      <c r="I3701" s="161"/>
    </row>
    <row r="3702" ht="15.0" customHeight="1">
      <c r="A3702" s="101" t="s">
        <v>6285</v>
      </c>
      <c r="B3702" s="96" t="str">
        <f>VLOOKUP(A3702,company_data!$A$2:$H$2051,8,FALSE)</f>
        <v>https://www.flashpoint-intel.com/</v>
      </c>
      <c r="C3702" s="157" t="s">
        <v>15871</v>
      </c>
      <c r="D3702" s="157" t="s">
        <v>5</v>
      </c>
      <c r="E3702" s="157" t="s">
        <v>15871</v>
      </c>
      <c r="F3702" s="101"/>
      <c r="G3702" s="159"/>
      <c r="H3702" s="161" t="s">
        <v>22243</v>
      </c>
      <c r="I3702" s="161"/>
    </row>
    <row r="3703" ht="15.0" customHeight="1">
      <c r="A3703" s="101" t="s">
        <v>6285</v>
      </c>
      <c r="B3703" s="96" t="str">
        <f>VLOOKUP(A3703,company_data!$A$2:$H$2051,8,FALSE)</f>
        <v>https://www.flashpoint-intel.com/</v>
      </c>
      <c r="C3703" s="158" t="s">
        <v>22244</v>
      </c>
      <c r="D3703" s="158" t="s">
        <v>6</v>
      </c>
      <c r="E3703" s="157"/>
      <c r="F3703" s="101"/>
      <c r="G3703" s="159"/>
      <c r="H3703" s="161" t="s">
        <v>22245</v>
      </c>
      <c r="I3703" s="161"/>
    </row>
    <row r="3704" ht="15.0" customHeight="1">
      <c r="A3704" s="101" t="s">
        <v>4227</v>
      </c>
      <c r="B3704" s="96" t="str">
        <f>VLOOKUP(A3704,company_data!$A$2:$H$2051,8,FALSE)</f>
        <v>https://www.cybersmartdefence.com/</v>
      </c>
      <c r="C3704" s="157" t="s">
        <v>22246</v>
      </c>
      <c r="D3704" s="158" t="s">
        <v>17</v>
      </c>
      <c r="E3704" s="157"/>
      <c r="F3704" s="101"/>
      <c r="G3704" s="159"/>
      <c r="H3704" s="161" t="s">
        <v>22247</v>
      </c>
      <c r="I3704" s="161"/>
    </row>
    <row r="3705" ht="15.0" customHeight="1">
      <c r="A3705" s="101" t="s">
        <v>4289</v>
      </c>
      <c r="B3705" s="96" t="s">
        <v>4293</v>
      </c>
      <c r="C3705" s="158" t="s">
        <v>22248</v>
      </c>
      <c r="D3705" s="158" t="s">
        <v>17</v>
      </c>
      <c r="E3705" s="158"/>
      <c r="F3705" s="97"/>
      <c r="G3705" s="159"/>
      <c r="H3705" s="161"/>
      <c r="I3705" s="161"/>
    </row>
    <row r="3706" ht="15.0" customHeight="1">
      <c r="A3706" s="101" t="s">
        <v>6293</v>
      </c>
      <c r="B3706" s="96" t="str">
        <f>VLOOKUP(A3706,company_data!$A$2:$H$2051,8,FALSE)</f>
        <v>www.flexera.com/</v>
      </c>
      <c r="C3706" s="158" t="s">
        <v>22249</v>
      </c>
      <c r="D3706" s="158" t="s">
        <v>5</v>
      </c>
      <c r="E3706" s="158" t="s">
        <v>15862</v>
      </c>
      <c r="F3706" s="101"/>
      <c r="G3706" s="170"/>
      <c r="H3706" s="161"/>
      <c r="I3706" s="161"/>
    </row>
    <row r="3707" ht="15.0" customHeight="1">
      <c r="A3707" s="101" t="s">
        <v>6293</v>
      </c>
      <c r="B3707" s="96" t="str">
        <f>VLOOKUP(A3707,company_data!$A$2:$H$2051,8,FALSE)</f>
        <v>www.flexera.com/</v>
      </c>
      <c r="C3707" s="158" t="s">
        <v>22250</v>
      </c>
      <c r="D3707" s="158" t="s">
        <v>8</v>
      </c>
      <c r="E3707" s="158" t="s">
        <v>19145</v>
      </c>
      <c r="F3707" s="101"/>
      <c r="G3707" s="170"/>
      <c r="H3707" s="161"/>
      <c r="I3707" s="161"/>
    </row>
    <row r="3708" ht="15.0" customHeight="1">
      <c r="A3708" s="101" t="s">
        <v>6293</v>
      </c>
      <c r="B3708" s="96" t="str">
        <f>VLOOKUP(A3708,company_data!$A$2:$H$2051,8,FALSE)</f>
        <v>www.flexera.com/</v>
      </c>
      <c r="C3708" s="158" t="s">
        <v>22251</v>
      </c>
      <c r="D3708" s="158" t="s">
        <v>8</v>
      </c>
      <c r="E3708" s="158" t="s">
        <v>19145</v>
      </c>
      <c r="F3708" s="101"/>
      <c r="G3708" s="170"/>
      <c r="H3708" s="161" t="s">
        <v>22252</v>
      </c>
      <c r="I3708" s="161"/>
    </row>
    <row r="3709" ht="15.0" customHeight="1">
      <c r="A3709" s="101" t="s">
        <v>6293</v>
      </c>
      <c r="B3709" s="96" t="str">
        <f>VLOOKUP(A3709,company_data!$A$2:$H$2051,8,FALSE)</f>
        <v>www.flexera.com/</v>
      </c>
      <c r="C3709" s="158" t="s">
        <v>22253</v>
      </c>
      <c r="D3709" s="158" t="s">
        <v>8</v>
      </c>
      <c r="E3709" s="157"/>
      <c r="F3709" s="101"/>
      <c r="G3709" s="170"/>
      <c r="H3709" s="161" t="s">
        <v>22254</v>
      </c>
      <c r="I3709" s="161"/>
    </row>
    <row r="3710" ht="15.0" customHeight="1">
      <c r="A3710" s="101" t="s">
        <v>6293</v>
      </c>
      <c r="B3710" s="96" t="str">
        <f>VLOOKUP(A3710,company_data!$A$2:$H$2051,8,FALSE)</f>
        <v>www.flexera.com/</v>
      </c>
      <c r="C3710" s="158" t="s">
        <v>22255</v>
      </c>
      <c r="D3710" s="158" t="s">
        <v>39</v>
      </c>
      <c r="E3710" s="157"/>
      <c r="F3710" s="101"/>
      <c r="G3710" s="170"/>
      <c r="H3710" s="161" t="s">
        <v>22256</v>
      </c>
      <c r="I3710" s="161"/>
    </row>
    <row r="3711" ht="15.0" customHeight="1">
      <c r="A3711" s="101" t="s">
        <v>6303</v>
      </c>
      <c r="B3711" s="96" t="str">
        <f>VLOOKUP(A3711,company_data!$A$2:$H$2051,8,FALSE)</f>
        <v>https://www.flowmon.com/en</v>
      </c>
      <c r="C3711" s="158" t="s">
        <v>22257</v>
      </c>
      <c r="D3711" s="158" t="s">
        <v>28</v>
      </c>
      <c r="E3711" s="157"/>
      <c r="F3711" s="101"/>
      <c r="G3711" s="159"/>
      <c r="H3711" s="161"/>
      <c r="I3711" s="161"/>
    </row>
    <row r="3712" ht="15.0" customHeight="1">
      <c r="A3712" s="101" t="s">
        <v>6303</v>
      </c>
      <c r="B3712" s="96" t="str">
        <f>VLOOKUP(A3712,company_data!$A$2:$H$2051,8,FALSE)</f>
        <v>https://www.flowmon.com/en</v>
      </c>
      <c r="C3712" s="158" t="s">
        <v>22258</v>
      </c>
      <c r="D3712" s="158" t="s">
        <v>28</v>
      </c>
      <c r="E3712" s="157"/>
      <c r="F3712" s="101"/>
      <c r="G3712" s="159"/>
      <c r="H3712" s="161"/>
      <c r="I3712" s="161"/>
    </row>
    <row r="3713" ht="15.0" customHeight="1">
      <c r="A3713" s="101" t="s">
        <v>6303</v>
      </c>
      <c r="B3713" s="96" t="str">
        <f>VLOOKUP(A3713,company_data!$A$2:$H$2051,8,FALSE)</f>
        <v>https://www.flowmon.com/en</v>
      </c>
      <c r="C3713" s="158" t="s">
        <v>22259</v>
      </c>
      <c r="D3713" s="158" t="s">
        <v>21</v>
      </c>
      <c r="E3713" s="157"/>
      <c r="F3713" s="101"/>
      <c r="G3713" s="159"/>
      <c r="H3713" s="161"/>
      <c r="I3713" s="161"/>
    </row>
    <row r="3714" ht="15.0" customHeight="1">
      <c r="A3714" s="101" t="s">
        <v>6303</v>
      </c>
      <c r="B3714" s="96" t="str">
        <f>VLOOKUP(A3714,company_data!$A$2:$H$2051,8,FALSE)</f>
        <v>https://www.flowmon.com/en</v>
      </c>
      <c r="C3714" s="158" t="s">
        <v>22260</v>
      </c>
      <c r="D3714" s="158" t="s">
        <v>21</v>
      </c>
      <c r="E3714" s="157"/>
      <c r="F3714" s="101"/>
      <c r="G3714" s="159"/>
      <c r="H3714" s="161"/>
      <c r="I3714" s="161"/>
    </row>
    <row r="3715" ht="15.0" customHeight="1">
      <c r="A3715" s="101" t="s">
        <v>6303</v>
      </c>
      <c r="B3715" s="96" t="str">
        <f>VLOOKUP(A3715,company_data!$A$2:$H$2051,8,FALSE)</f>
        <v>https://www.flowmon.com/en</v>
      </c>
      <c r="C3715" s="158" t="s">
        <v>22261</v>
      </c>
      <c r="D3715" s="158" t="s">
        <v>21</v>
      </c>
      <c r="E3715" s="157"/>
      <c r="F3715" s="101"/>
      <c r="G3715" s="159"/>
      <c r="H3715" s="161"/>
      <c r="I3715" s="161"/>
    </row>
    <row r="3716" ht="15.0" customHeight="1">
      <c r="A3716" s="101" t="s">
        <v>6303</v>
      </c>
      <c r="B3716" s="96" t="str">
        <f>VLOOKUP(A3716,company_data!$A$2:$H$2051,8,FALSE)</f>
        <v>https://www.flowmon.com/en</v>
      </c>
      <c r="C3716" s="158" t="s">
        <v>22262</v>
      </c>
      <c r="D3716" s="158" t="s">
        <v>21</v>
      </c>
      <c r="E3716" s="157"/>
      <c r="F3716" s="101"/>
      <c r="G3716" s="159"/>
      <c r="H3716" s="161"/>
      <c r="I3716" s="161"/>
    </row>
    <row r="3717" ht="15.0" customHeight="1">
      <c r="A3717" s="101" t="s">
        <v>6303</v>
      </c>
      <c r="B3717" s="96" t="str">
        <f>VLOOKUP(A3717,company_data!$A$2:$H$2051,8,FALSE)</f>
        <v>https://www.flowmon.com/en</v>
      </c>
      <c r="C3717" s="158" t="s">
        <v>22263</v>
      </c>
      <c r="D3717" s="158" t="s">
        <v>21</v>
      </c>
      <c r="E3717" s="157"/>
      <c r="F3717" s="101"/>
      <c r="G3717" s="159"/>
      <c r="H3717" s="161"/>
      <c r="I3717" s="161"/>
    </row>
    <row r="3718" ht="15.0" customHeight="1">
      <c r="A3718" s="101" t="s">
        <v>6303</v>
      </c>
      <c r="B3718" s="96" t="str">
        <f>VLOOKUP(A3718,company_data!$A$2:$H$2051,8,FALSE)</f>
        <v>https://www.flowmon.com/en</v>
      </c>
      <c r="C3718" s="158" t="s">
        <v>22264</v>
      </c>
      <c r="D3718" s="158" t="s">
        <v>21</v>
      </c>
      <c r="E3718" s="157"/>
      <c r="F3718" s="101"/>
      <c r="G3718" s="159"/>
      <c r="H3718" s="161"/>
      <c r="I3718" s="161"/>
    </row>
    <row r="3719" ht="15.0" customHeight="1">
      <c r="A3719" s="101" t="s">
        <v>6303</v>
      </c>
      <c r="B3719" s="96" t="str">
        <f>VLOOKUP(A3719,company_data!$A$2:$H$2051,8,FALSE)</f>
        <v>https://www.flowmon.com/en</v>
      </c>
      <c r="C3719" s="158" t="s">
        <v>22265</v>
      </c>
      <c r="D3719" s="158" t="s">
        <v>21</v>
      </c>
      <c r="E3719" s="157"/>
      <c r="F3719" s="101"/>
      <c r="G3719" s="159"/>
      <c r="H3719" s="161"/>
      <c r="I3719" s="161"/>
    </row>
    <row r="3720" ht="15.0" customHeight="1">
      <c r="A3720" s="101" t="s">
        <v>6319</v>
      </c>
      <c r="B3720" s="96" t="str">
        <f>VLOOKUP(A3720,company_data!$A$2:$H$2051,8,FALSE)</f>
        <v>https://www.fmglobal.com/</v>
      </c>
      <c r="C3720" s="157" t="s">
        <v>22266</v>
      </c>
      <c r="D3720" s="158" t="s">
        <v>5</v>
      </c>
      <c r="E3720" s="158" t="s">
        <v>15871</v>
      </c>
      <c r="F3720" s="101"/>
      <c r="G3720" s="159"/>
      <c r="H3720" s="161" t="s">
        <v>22267</v>
      </c>
      <c r="I3720" s="161"/>
    </row>
    <row r="3721" ht="15.0" customHeight="1">
      <c r="A3721" s="101" t="s">
        <v>6319</v>
      </c>
      <c r="B3721" s="96" t="str">
        <f>VLOOKUP(A3721,company_data!$A$2:$H$2051,8,FALSE)</f>
        <v>https://www.fmglobal.com/</v>
      </c>
      <c r="C3721" s="157" t="s">
        <v>22268</v>
      </c>
      <c r="D3721" s="158" t="s">
        <v>5</v>
      </c>
      <c r="E3721" s="158" t="s">
        <v>15871</v>
      </c>
      <c r="F3721" s="101"/>
      <c r="G3721" s="159"/>
      <c r="H3721" s="161" t="s">
        <v>22269</v>
      </c>
      <c r="I3721" s="161"/>
    </row>
    <row r="3722" ht="15.0" customHeight="1">
      <c r="A3722" s="101" t="s">
        <v>6319</v>
      </c>
      <c r="B3722" s="96" t="str">
        <f>VLOOKUP(A3722,company_data!$A$2:$H$2051,8,FALSE)</f>
        <v>https://www.fmglobal.com/</v>
      </c>
      <c r="C3722" s="157" t="s">
        <v>22270</v>
      </c>
      <c r="D3722" s="158" t="s">
        <v>5</v>
      </c>
      <c r="E3722" s="158" t="s">
        <v>15871</v>
      </c>
      <c r="F3722" s="101"/>
      <c r="G3722" s="159"/>
      <c r="H3722" s="161" t="s">
        <v>22271</v>
      </c>
      <c r="I3722" s="161"/>
    </row>
    <row r="3723" ht="15.0" customHeight="1">
      <c r="A3723" s="101" t="s">
        <v>6327</v>
      </c>
      <c r="B3723" s="96" t="str">
        <f>VLOOKUP(A3723,company_data!$A$2:$H$2051,8,FALSE)</f>
        <v>https://focal-point.com/</v>
      </c>
      <c r="C3723" s="157" t="s">
        <v>15850</v>
      </c>
      <c r="D3723" s="157" t="s">
        <v>5</v>
      </c>
      <c r="E3723" s="157" t="s">
        <v>15850</v>
      </c>
      <c r="F3723" s="101"/>
      <c r="G3723" s="170"/>
      <c r="H3723" s="161" t="s">
        <v>22272</v>
      </c>
      <c r="I3723" s="161"/>
    </row>
    <row r="3724" ht="15.0" customHeight="1">
      <c r="A3724" s="101" t="s">
        <v>6327</v>
      </c>
      <c r="B3724" s="96" t="str">
        <f>VLOOKUP(A3724,company_data!$A$2:$H$2051,8,FALSE)</f>
        <v>https://focal-point.com/</v>
      </c>
      <c r="C3724" s="157" t="s">
        <v>16735</v>
      </c>
      <c r="D3724" s="157" t="s">
        <v>5</v>
      </c>
      <c r="E3724" s="157"/>
      <c r="F3724" s="101"/>
      <c r="G3724" s="170"/>
      <c r="H3724" s="161" t="s">
        <v>22273</v>
      </c>
      <c r="I3724" s="161"/>
    </row>
    <row r="3725" ht="15.0" customHeight="1">
      <c r="A3725" s="101" t="s">
        <v>6327</v>
      </c>
      <c r="B3725" s="96" t="str">
        <f>VLOOKUP(A3725,company_data!$A$2:$H$2051,8,FALSE)</f>
        <v>https://focal-point.com/</v>
      </c>
      <c r="C3725" s="157" t="s">
        <v>22274</v>
      </c>
      <c r="D3725" s="157" t="s">
        <v>5</v>
      </c>
      <c r="E3725" s="157"/>
      <c r="F3725" s="101"/>
      <c r="G3725" s="170"/>
      <c r="H3725" s="161" t="s">
        <v>22275</v>
      </c>
      <c r="I3725" s="161"/>
    </row>
    <row r="3726" ht="15.0" customHeight="1">
      <c r="A3726" s="101" t="s">
        <v>6327</v>
      </c>
      <c r="B3726" s="96" t="str">
        <f>VLOOKUP(A3726,company_data!$A$2:$H$2051,8,FALSE)</f>
        <v>https://focal-point.com/</v>
      </c>
      <c r="C3726" s="157" t="s">
        <v>22276</v>
      </c>
      <c r="D3726" s="157" t="s">
        <v>5</v>
      </c>
      <c r="E3726" s="157"/>
      <c r="F3726" s="101"/>
      <c r="G3726" s="170"/>
      <c r="H3726" s="161" t="s">
        <v>22277</v>
      </c>
      <c r="I3726" s="161"/>
    </row>
    <row r="3727" ht="15.0" customHeight="1">
      <c r="A3727" s="101" t="s">
        <v>6327</v>
      </c>
      <c r="B3727" s="96" t="str">
        <f>VLOOKUP(A3727,company_data!$A$2:$H$2051,8,FALSE)</f>
        <v>https://focal-point.com/</v>
      </c>
      <c r="C3727" s="157" t="s">
        <v>22278</v>
      </c>
      <c r="D3727" s="157" t="s">
        <v>5</v>
      </c>
      <c r="E3727" s="157"/>
      <c r="F3727" s="101"/>
      <c r="G3727" s="170"/>
      <c r="H3727" s="161" t="s">
        <v>22279</v>
      </c>
      <c r="I3727" s="161"/>
    </row>
    <row r="3728" ht="15.0" customHeight="1">
      <c r="A3728" s="101" t="s">
        <v>6327</v>
      </c>
      <c r="B3728" s="96" t="str">
        <f>VLOOKUP(A3728,company_data!$A$2:$H$2051,8,FALSE)</f>
        <v>https://focal-point.com/</v>
      </c>
      <c r="C3728" s="157" t="s">
        <v>19485</v>
      </c>
      <c r="D3728" s="157" t="s">
        <v>5</v>
      </c>
      <c r="E3728" s="157"/>
      <c r="F3728" s="101"/>
      <c r="G3728" s="170"/>
      <c r="H3728" s="161" t="s">
        <v>22280</v>
      </c>
      <c r="I3728" s="161"/>
    </row>
    <row r="3729" ht="15.0" customHeight="1">
      <c r="A3729" s="101" t="s">
        <v>6327</v>
      </c>
      <c r="B3729" s="96" t="str">
        <f>VLOOKUP(A3729,company_data!$A$2:$H$2051,8,FALSE)</f>
        <v>https://focal-point.com/</v>
      </c>
      <c r="C3729" s="157" t="s">
        <v>22281</v>
      </c>
      <c r="D3729" s="157" t="s">
        <v>5</v>
      </c>
      <c r="E3729" s="157"/>
      <c r="F3729" s="101"/>
      <c r="G3729" s="170"/>
      <c r="H3729" s="161" t="s">
        <v>22282</v>
      </c>
      <c r="I3729" s="161"/>
    </row>
    <row r="3730" ht="15.0" customHeight="1">
      <c r="A3730" s="101" t="s">
        <v>6327</v>
      </c>
      <c r="B3730" s="96" t="str">
        <f>VLOOKUP(A3730,company_data!$A$2:$H$2051,8,FALSE)</f>
        <v>https://focal-point.com/</v>
      </c>
      <c r="C3730" s="157" t="s">
        <v>22283</v>
      </c>
      <c r="D3730" s="157" t="s">
        <v>5</v>
      </c>
      <c r="E3730" s="157"/>
      <c r="F3730" s="101"/>
      <c r="G3730" s="170"/>
      <c r="H3730" s="161" t="s">
        <v>22284</v>
      </c>
      <c r="I3730" s="161"/>
    </row>
    <row r="3731" ht="15.0" customHeight="1">
      <c r="A3731" s="101" t="s">
        <v>6336</v>
      </c>
      <c r="B3731" s="96" t="str">
        <f>VLOOKUP(A3731,company_data!$A$2:$H$2051,8,FALSE)</f>
        <v>https://forallsecure.com/</v>
      </c>
      <c r="C3731" s="158" t="s">
        <v>22285</v>
      </c>
      <c r="D3731" s="158" t="s">
        <v>8</v>
      </c>
      <c r="E3731" s="158" t="s">
        <v>22286</v>
      </c>
      <c r="F3731" s="101"/>
      <c r="G3731" s="159"/>
      <c r="H3731" s="161" t="s">
        <v>22287</v>
      </c>
      <c r="I3731" s="161"/>
    </row>
    <row r="3732" ht="15.0" customHeight="1">
      <c r="A3732" s="101" t="s">
        <v>6336</v>
      </c>
      <c r="B3732" s="96" t="str">
        <f>VLOOKUP(A3732,company_data!$A$2:$H$2051,8,FALSE)</f>
        <v>https://forallsecure.com/</v>
      </c>
      <c r="C3732" s="158" t="s">
        <v>22288</v>
      </c>
      <c r="D3732" s="158" t="s">
        <v>8</v>
      </c>
      <c r="E3732" s="158" t="s">
        <v>22286</v>
      </c>
      <c r="F3732" s="97" t="s">
        <v>15915</v>
      </c>
      <c r="G3732" s="159"/>
      <c r="H3732" s="161"/>
      <c r="I3732" s="161"/>
    </row>
    <row r="3733" ht="15.0" customHeight="1">
      <c r="A3733" s="101" t="s">
        <v>4382</v>
      </c>
      <c r="B3733" s="96" t="str">
        <f>VLOOKUP(A3733,company_data!$A$2:$H$2051,8,FALSE)</f>
        <v>https://www.forcepoint.com/</v>
      </c>
      <c r="C3733" s="158" t="s">
        <v>22289</v>
      </c>
      <c r="D3733" s="158" t="s">
        <v>15</v>
      </c>
      <c r="E3733" s="158" t="s">
        <v>15862</v>
      </c>
      <c r="F3733" s="101"/>
      <c r="G3733" s="170"/>
      <c r="H3733" s="161"/>
      <c r="I3733" s="161"/>
    </row>
    <row r="3734" ht="15.0" customHeight="1">
      <c r="A3734" s="101" t="s">
        <v>4382</v>
      </c>
      <c r="B3734" s="96" t="str">
        <f>VLOOKUP(A3734,company_data!$A$2:$H$2051,8,FALSE)</f>
        <v>https://www.forcepoint.com/</v>
      </c>
      <c r="C3734" s="158" t="s">
        <v>22290</v>
      </c>
      <c r="D3734" s="158" t="s">
        <v>55</v>
      </c>
      <c r="E3734" s="158" t="s">
        <v>17125</v>
      </c>
      <c r="F3734" s="101"/>
      <c r="G3734" s="170"/>
      <c r="H3734" s="161"/>
      <c r="I3734" s="161"/>
    </row>
    <row r="3735" ht="15.0" customHeight="1">
      <c r="A3735" s="101" t="s">
        <v>4382</v>
      </c>
      <c r="B3735" s="96" t="str">
        <f>VLOOKUP(A3735,company_data!$A$2:$H$2051,8,FALSE)</f>
        <v>https://www.forcepoint.com/</v>
      </c>
      <c r="C3735" s="158" t="s">
        <v>22291</v>
      </c>
      <c r="D3735" s="158" t="s">
        <v>15</v>
      </c>
      <c r="E3735" s="158" t="s">
        <v>18596</v>
      </c>
      <c r="F3735" s="101"/>
      <c r="G3735" s="170"/>
      <c r="H3735" s="161" t="s">
        <v>22292</v>
      </c>
      <c r="I3735" s="161"/>
    </row>
    <row r="3736" ht="15.0" customHeight="1">
      <c r="A3736" s="101" t="s">
        <v>4382</v>
      </c>
      <c r="B3736" s="96" t="str">
        <f>VLOOKUP(A3736,company_data!$A$2:$H$2051,8,FALSE)</f>
        <v>https://www.forcepoint.com/</v>
      </c>
      <c r="C3736" s="158" t="s">
        <v>22293</v>
      </c>
      <c r="D3736" s="158" t="s">
        <v>10</v>
      </c>
      <c r="E3736" s="158" t="s">
        <v>15934</v>
      </c>
      <c r="F3736" s="101"/>
      <c r="G3736" s="170"/>
      <c r="H3736" s="161"/>
      <c r="I3736" s="161"/>
    </row>
    <row r="3737" ht="15.0" customHeight="1">
      <c r="A3737" s="101" t="s">
        <v>4382</v>
      </c>
      <c r="B3737" s="96" t="str">
        <f>VLOOKUP(A3737,company_data!$A$2:$H$2051,8,FALSE)</f>
        <v>https://www.forcepoint.com/</v>
      </c>
      <c r="C3737" s="158" t="s">
        <v>18994</v>
      </c>
      <c r="D3737" s="158" t="s">
        <v>18</v>
      </c>
      <c r="E3737" s="158" t="s">
        <v>22294</v>
      </c>
      <c r="F3737" s="101"/>
      <c r="G3737" s="170"/>
      <c r="H3737" s="161"/>
      <c r="I3737" s="161"/>
    </row>
    <row r="3738" ht="15.0" customHeight="1">
      <c r="A3738" s="101" t="s">
        <v>4382</v>
      </c>
      <c r="B3738" s="96" t="str">
        <f>VLOOKUP(A3738,company_data!$A$2:$H$2051,8,FALSE)</f>
        <v>https://www.forcepoint.com/</v>
      </c>
      <c r="C3738" s="158" t="s">
        <v>22295</v>
      </c>
      <c r="D3738" s="158" t="s">
        <v>24</v>
      </c>
      <c r="E3738" s="158" t="s">
        <v>22296</v>
      </c>
      <c r="F3738" s="101"/>
      <c r="G3738" s="170"/>
      <c r="H3738" s="161"/>
      <c r="I3738" s="161"/>
    </row>
    <row r="3739" ht="15.0" customHeight="1">
      <c r="A3739" s="101" t="s">
        <v>4382</v>
      </c>
      <c r="B3739" s="96" t="str">
        <f>VLOOKUP(A3739,company_data!$A$2:$H$2051,8,FALSE)</f>
        <v>https://www.forcepoint.com/</v>
      </c>
      <c r="C3739" s="158" t="s">
        <v>16478</v>
      </c>
      <c r="D3739" s="158" t="s">
        <v>9</v>
      </c>
      <c r="E3739" s="158" t="s">
        <v>22297</v>
      </c>
      <c r="F3739" s="97" t="s">
        <v>19124</v>
      </c>
      <c r="G3739" s="170"/>
      <c r="H3739" s="161"/>
      <c r="I3739" s="161"/>
    </row>
    <row r="3740" ht="15.0" customHeight="1">
      <c r="A3740" s="101" t="s">
        <v>4382</v>
      </c>
      <c r="B3740" s="96" t="str">
        <f>VLOOKUP(A3740,company_data!$A$2:$H$2051,8,FALSE)</f>
        <v>https://www.forcepoint.com/</v>
      </c>
      <c r="C3740" s="158" t="s">
        <v>15871</v>
      </c>
      <c r="D3740" s="158" t="s">
        <v>5</v>
      </c>
      <c r="E3740" s="158" t="s">
        <v>15871</v>
      </c>
      <c r="F3740" s="101"/>
      <c r="G3740" s="170"/>
      <c r="H3740" s="161"/>
      <c r="I3740" s="161"/>
    </row>
    <row r="3741" ht="15.0" customHeight="1">
      <c r="A3741" s="101" t="s">
        <v>4382</v>
      </c>
      <c r="B3741" s="96" t="str">
        <f>VLOOKUP(A3741,company_data!$A$2:$H$2051,8,FALSE)</f>
        <v>https://www.forcepoint.com/</v>
      </c>
      <c r="C3741" s="158" t="s">
        <v>22298</v>
      </c>
      <c r="D3741" s="158" t="s">
        <v>24</v>
      </c>
      <c r="E3741" s="158" t="s">
        <v>22299</v>
      </c>
      <c r="F3741" s="101"/>
      <c r="G3741" s="170"/>
      <c r="H3741" s="161"/>
      <c r="I3741" s="161"/>
    </row>
    <row r="3742" ht="15.0" customHeight="1">
      <c r="A3742" s="101" t="s">
        <v>4382</v>
      </c>
      <c r="B3742" s="96" t="str">
        <f>VLOOKUP(A3742,company_data!$A$2:$H$2051,8,FALSE)</f>
        <v>https://www.forcepoint.com/</v>
      </c>
      <c r="C3742" s="158" t="s">
        <v>22300</v>
      </c>
      <c r="D3742" s="158" t="s">
        <v>24</v>
      </c>
      <c r="E3742" s="158" t="s">
        <v>22299</v>
      </c>
      <c r="F3742" s="101"/>
      <c r="G3742" s="170"/>
      <c r="H3742" s="161"/>
      <c r="I3742" s="161"/>
    </row>
    <row r="3743" ht="15.0" customHeight="1">
      <c r="A3743" s="101" t="s">
        <v>4382</v>
      </c>
      <c r="B3743" s="96" t="str">
        <f>VLOOKUP(A3743,company_data!$A$2:$H$2051,8,FALSE)</f>
        <v>https://www.forcepoint.com/</v>
      </c>
      <c r="C3743" s="158" t="s">
        <v>22301</v>
      </c>
      <c r="D3743" s="158" t="s">
        <v>37</v>
      </c>
      <c r="E3743" s="158" t="s">
        <v>14011</v>
      </c>
      <c r="F3743" s="101"/>
      <c r="G3743" s="170"/>
      <c r="H3743" s="161"/>
      <c r="I3743" s="161"/>
    </row>
    <row r="3744" ht="15.0" customHeight="1">
      <c r="A3744" s="101" t="s">
        <v>4382</v>
      </c>
      <c r="B3744" s="96" t="str">
        <f>VLOOKUP(A3744,company_data!$A$2:$H$2051,8,FALSE)</f>
        <v>https://www.forcepoint.com/</v>
      </c>
      <c r="C3744" s="158" t="s">
        <v>11</v>
      </c>
      <c r="D3744" s="158" t="s">
        <v>5</v>
      </c>
      <c r="E3744" s="158" t="s">
        <v>11</v>
      </c>
      <c r="F3744" s="101"/>
      <c r="G3744" s="170"/>
      <c r="H3744" s="161"/>
      <c r="I3744" s="161"/>
    </row>
    <row r="3745" ht="15.0" customHeight="1">
      <c r="A3745" s="101" t="s">
        <v>4382</v>
      </c>
      <c r="B3745" s="96" t="str">
        <f>VLOOKUP(A3745,company_data!$A$2:$H$2051,8,FALSE)</f>
        <v>https://www.forcepoint.com/</v>
      </c>
      <c r="C3745" s="158" t="s">
        <v>22302</v>
      </c>
      <c r="D3745" s="158" t="s">
        <v>12</v>
      </c>
      <c r="E3745" s="158" t="s">
        <v>17930</v>
      </c>
      <c r="F3745" s="101"/>
      <c r="G3745" s="170"/>
      <c r="H3745" s="161" t="s">
        <v>22303</v>
      </c>
      <c r="I3745" s="161"/>
    </row>
    <row r="3746" ht="15.0" customHeight="1">
      <c r="A3746" s="101" t="s">
        <v>4382</v>
      </c>
      <c r="B3746" s="96" t="str">
        <f>VLOOKUP(A3746,company_data!$A$2:$H$2051,8,FALSE)</f>
        <v>https://www.forcepoint.com/</v>
      </c>
      <c r="C3746" s="158" t="s">
        <v>22304</v>
      </c>
      <c r="D3746" s="158" t="s">
        <v>12</v>
      </c>
      <c r="E3746" s="158" t="s">
        <v>17930</v>
      </c>
      <c r="F3746" s="97" t="s">
        <v>15</v>
      </c>
      <c r="G3746" s="170"/>
      <c r="H3746" s="161" t="s">
        <v>22305</v>
      </c>
      <c r="I3746" s="161"/>
    </row>
    <row r="3747" ht="15.0" customHeight="1">
      <c r="A3747" s="101" t="s">
        <v>4382</v>
      </c>
      <c r="B3747" s="96" t="str">
        <f>VLOOKUP(A3747,company_data!$A$2:$H$2051,8,FALSE)</f>
        <v>https://www.forcepoint.com/</v>
      </c>
      <c r="C3747" s="158" t="s">
        <v>22306</v>
      </c>
      <c r="D3747" s="158" t="s">
        <v>55</v>
      </c>
      <c r="E3747" s="158" t="s">
        <v>17930</v>
      </c>
      <c r="F3747" s="97" t="s">
        <v>15</v>
      </c>
      <c r="G3747" s="170"/>
      <c r="H3747" s="161" t="s">
        <v>22307</v>
      </c>
      <c r="I3747" s="161"/>
    </row>
    <row r="3748" ht="15.0" customHeight="1">
      <c r="A3748" s="101" t="s">
        <v>4382</v>
      </c>
      <c r="B3748" s="96" t="str">
        <f>VLOOKUP(A3748,company_data!$A$2:$H$2051,8,FALSE)</f>
        <v>https://www.forcepoint.com/</v>
      </c>
      <c r="C3748" s="158" t="s">
        <v>22308</v>
      </c>
      <c r="D3748" s="158" t="s">
        <v>26</v>
      </c>
      <c r="E3748" s="158" t="s">
        <v>17930</v>
      </c>
      <c r="F3748" s="97" t="s">
        <v>15862</v>
      </c>
      <c r="G3748" s="170"/>
      <c r="H3748" s="161"/>
      <c r="I3748" s="161"/>
    </row>
    <row r="3749" ht="15.0" customHeight="1">
      <c r="A3749" s="101" t="s">
        <v>4382</v>
      </c>
      <c r="B3749" s="96" t="str">
        <f>VLOOKUP(A3749,company_data!$A$2:$H$2051,8,FALSE)</f>
        <v>https://www.forcepoint.com/</v>
      </c>
      <c r="C3749" s="158" t="s">
        <v>22309</v>
      </c>
      <c r="D3749" s="158" t="s">
        <v>47</v>
      </c>
      <c r="E3749" s="157"/>
      <c r="F3749" s="101"/>
      <c r="G3749" s="170"/>
      <c r="H3749" s="161"/>
      <c r="I3749" s="161"/>
    </row>
    <row r="3750" ht="15.0" customHeight="1">
      <c r="A3750" s="101" t="s">
        <v>4382</v>
      </c>
      <c r="B3750" s="96" t="str">
        <f>VLOOKUP(A3750,company_data!$A$2:$H$2051,8,FALSE)</f>
        <v>https://www.forcepoint.com/</v>
      </c>
      <c r="C3750" s="158" t="s">
        <v>22310</v>
      </c>
      <c r="D3750" s="158" t="s">
        <v>12</v>
      </c>
      <c r="E3750" s="157"/>
      <c r="F3750" s="101"/>
      <c r="G3750" s="170"/>
      <c r="H3750" s="161"/>
      <c r="I3750" s="161"/>
    </row>
    <row r="3751" ht="15.0" customHeight="1">
      <c r="A3751" s="101" t="s">
        <v>4382</v>
      </c>
      <c r="B3751" s="96" t="str">
        <f>VLOOKUP(A3751,company_data!$A$2:$H$2051,8,FALSE)</f>
        <v>https://www.forcepoint.com/</v>
      </c>
      <c r="C3751" s="158" t="s">
        <v>16128</v>
      </c>
      <c r="D3751" s="158" t="s">
        <v>19</v>
      </c>
      <c r="E3751" s="157"/>
      <c r="F3751" s="101"/>
      <c r="G3751" s="170"/>
      <c r="H3751" s="161"/>
      <c r="I3751" s="161"/>
    </row>
    <row r="3752" ht="15.0" customHeight="1">
      <c r="A3752" s="101" t="s">
        <v>4382</v>
      </c>
      <c r="B3752" s="96" t="str">
        <f>VLOOKUP(A3752,company_data!$A$2:$H$2051,8,FALSE)</f>
        <v>https://www.forcepoint.com/</v>
      </c>
      <c r="C3752" s="158" t="s">
        <v>22311</v>
      </c>
      <c r="D3752" s="158" t="s">
        <v>19</v>
      </c>
      <c r="E3752" s="157"/>
      <c r="F3752" s="101"/>
      <c r="G3752" s="170"/>
      <c r="H3752" s="161"/>
      <c r="I3752" s="161"/>
    </row>
    <row r="3753" ht="15.0" customHeight="1">
      <c r="A3753" s="101" t="s">
        <v>4382</v>
      </c>
      <c r="B3753" s="96" t="str">
        <f>VLOOKUP(A3753,company_data!$A$2:$H$2051,8,FALSE)</f>
        <v>https://www.forcepoint.com/</v>
      </c>
      <c r="C3753" s="158" t="s">
        <v>22312</v>
      </c>
      <c r="D3753" s="158" t="s">
        <v>9</v>
      </c>
      <c r="E3753" s="157"/>
      <c r="F3753" s="101"/>
      <c r="G3753" s="170"/>
      <c r="H3753" s="161"/>
      <c r="I3753" s="161"/>
    </row>
    <row r="3754" ht="15.0" customHeight="1">
      <c r="A3754" s="101" t="s">
        <v>4382</v>
      </c>
      <c r="B3754" s="96" t="str">
        <f>VLOOKUP(A3754,company_data!$A$2:$H$2051,8,FALSE)</f>
        <v>https://www.forcepoint.com/</v>
      </c>
      <c r="C3754" s="158" t="s">
        <v>22313</v>
      </c>
      <c r="D3754" s="158" t="s">
        <v>9</v>
      </c>
      <c r="E3754" s="157"/>
      <c r="F3754" s="101"/>
      <c r="G3754" s="170"/>
      <c r="H3754" s="161"/>
      <c r="I3754" s="161"/>
    </row>
    <row r="3755" ht="15.0" customHeight="1">
      <c r="A3755" s="101" t="s">
        <v>4382</v>
      </c>
      <c r="B3755" s="96" t="str">
        <f>VLOOKUP(A3755,company_data!$A$2:$H$2051,8,FALSE)</f>
        <v>https://www.forcepoint.com/</v>
      </c>
      <c r="C3755" s="158" t="s">
        <v>22314</v>
      </c>
      <c r="D3755" s="158" t="s">
        <v>23</v>
      </c>
      <c r="E3755" s="157"/>
      <c r="F3755" s="101"/>
      <c r="G3755" s="170"/>
      <c r="H3755" s="161"/>
      <c r="I3755" s="161"/>
    </row>
    <row r="3756" ht="15.0" customHeight="1">
      <c r="A3756" s="101" t="s">
        <v>4382</v>
      </c>
      <c r="B3756" s="96" t="str">
        <f>VLOOKUP(A3756,company_data!$A$2:$H$2051,8,FALSE)</f>
        <v>https://www.forcepoint.com/</v>
      </c>
      <c r="C3756" s="158" t="s">
        <v>22315</v>
      </c>
      <c r="D3756" s="158" t="s">
        <v>55</v>
      </c>
      <c r="E3756" s="157"/>
      <c r="F3756" s="101"/>
      <c r="G3756" s="170"/>
      <c r="H3756" s="161"/>
      <c r="I3756" s="161"/>
    </row>
    <row r="3757" ht="15.0" customHeight="1">
      <c r="A3757" s="101" t="s">
        <v>4382</v>
      </c>
      <c r="B3757" s="96" t="str">
        <f>VLOOKUP(A3757,company_data!$A$2:$H$2051,8,FALSE)</f>
        <v>https://www.forcepoint.com/</v>
      </c>
      <c r="C3757" s="158" t="s">
        <v>22316</v>
      </c>
      <c r="D3757" s="158" t="s">
        <v>37</v>
      </c>
      <c r="E3757" s="157"/>
      <c r="F3757" s="101"/>
      <c r="G3757" s="170"/>
      <c r="H3757" s="161"/>
      <c r="I3757" s="161"/>
    </row>
    <row r="3758" ht="15.0" customHeight="1">
      <c r="A3758" s="101" t="s">
        <v>4382</v>
      </c>
      <c r="B3758" s="96" t="str">
        <f>VLOOKUP(A3758,company_data!$A$2:$H$2051,8,FALSE)</f>
        <v>https://www.forcepoint.com/</v>
      </c>
      <c r="C3758" s="158" t="s">
        <v>22317</v>
      </c>
      <c r="D3758" s="158" t="s">
        <v>26</v>
      </c>
      <c r="E3758" s="157"/>
      <c r="F3758" s="101"/>
      <c r="G3758" s="170"/>
      <c r="H3758" s="161"/>
      <c r="I3758" s="161"/>
    </row>
    <row r="3759" ht="15.0" customHeight="1">
      <c r="A3759" s="101" t="s">
        <v>4382</v>
      </c>
      <c r="B3759" s="96" t="str">
        <f>VLOOKUP(A3759,company_data!$A$2:$H$2051,8,FALSE)</f>
        <v>https://www.forcepoint.com/</v>
      </c>
      <c r="C3759" s="158" t="s">
        <v>22318</v>
      </c>
      <c r="D3759" s="158" t="s">
        <v>26</v>
      </c>
      <c r="E3759" s="157"/>
      <c r="F3759" s="101"/>
      <c r="G3759" s="170"/>
      <c r="H3759" s="161"/>
      <c r="I3759" s="161"/>
    </row>
    <row r="3760" ht="15.0" customHeight="1">
      <c r="A3760" s="101" t="s">
        <v>4382</v>
      </c>
      <c r="B3760" s="96" t="str">
        <f>VLOOKUP(A3760,company_data!$A$2:$H$2051,8,FALSE)</f>
        <v>https://www.forcepoint.com/</v>
      </c>
      <c r="C3760" s="158" t="s">
        <v>16187</v>
      </c>
      <c r="D3760" s="158" t="s">
        <v>24</v>
      </c>
      <c r="E3760" s="157"/>
      <c r="F3760" s="101"/>
      <c r="G3760" s="170"/>
      <c r="H3760" s="161"/>
      <c r="I3760" s="161"/>
    </row>
    <row r="3761" ht="15.0" customHeight="1">
      <c r="A3761" s="101" t="s">
        <v>6365</v>
      </c>
      <c r="B3761" s="96" t="str">
        <f>VLOOKUP(A3761,company_data!$A$2:$H$2051,8,FALSE)</f>
        <v>https://www.foregenix.com/</v>
      </c>
      <c r="C3761" s="157" t="s">
        <v>17459</v>
      </c>
      <c r="D3761" s="158" t="s">
        <v>5</v>
      </c>
      <c r="E3761" s="158" t="s">
        <v>15831</v>
      </c>
      <c r="F3761" s="101"/>
      <c r="G3761" s="159"/>
      <c r="H3761" s="161" t="s">
        <v>22319</v>
      </c>
      <c r="I3761" s="161"/>
    </row>
    <row r="3762" ht="15.0" customHeight="1">
      <c r="A3762" s="101" t="s">
        <v>6365</v>
      </c>
      <c r="B3762" s="96" t="str">
        <f>VLOOKUP(A3762,company_data!$A$2:$H$2051,8,FALSE)</f>
        <v>https://www.foregenix.com/</v>
      </c>
      <c r="C3762" s="157" t="s">
        <v>22320</v>
      </c>
      <c r="D3762" s="158" t="s">
        <v>5</v>
      </c>
      <c r="E3762" s="158" t="s">
        <v>15831</v>
      </c>
      <c r="F3762" s="101"/>
      <c r="G3762" s="159"/>
      <c r="H3762" s="161" t="s">
        <v>22321</v>
      </c>
      <c r="I3762" s="161"/>
    </row>
    <row r="3763" ht="15.0" customHeight="1">
      <c r="A3763" s="101" t="s">
        <v>6365</v>
      </c>
      <c r="B3763" s="96" t="str">
        <f>VLOOKUP(A3763,company_data!$A$2:$H$2051,8,FALSE)</f>
        <v>https://www.foregenix.com/</v>
      </c>
      <c r="C3763" s="157" t="s">
        <v>22322</v>
      </c>
      <c r="D3763" s="157" t="s">
        <v>5</v>
      </c>
      <c r="E3763" s="157"/>
      <c r="F3763" s="101"/>
      <c r="G3763" s="159"/>
      <c r="H3763" s="161" t="s">
        <v>22323</v>
      </c>
      <c r="I3763" s="161"/>
    </row>
    <row r="3764" ht="15.0" customHeight="1">
      <c r="A3764" s="101" t="s">
        <v>6365</v>
      </c>
      <c r="B3764" s="96" t="str">
        <f>VLOOKUP(A3764,company_data!$A$2:$H$2051,8,FALSE)</f>
        <v>https://www.foregenix.com/</v>
      </c>
      <c r="C3764" s="157" t="s">
        <v>22324</v>
      </c>
      <c r="D3764" s="157" t="s">
        <v>5</v>
      </c>
      <c r="E3764" s="157"/>
      <c r="F3764" s="101"/>
      <c r="G3764" s="159"/>
      <c r="H3764" s="161" t="s">
        <v>22325</v>
      </c>
      <c r="I3764" s="161"/>
    </row>
    <row r="3765" ht="15.0" customHeight="1">
      <c r="A3765" s="101" t="s">
        <v>6365</v>
      </c>
      <c r="B3765" s="96" t="str">
        <f>VLOOKUP(A3765,company_data!$A$2:$H$2051,8,FALSE)</f>
        <v>https://www.foregenix.com/</v>
      </c>
      <c r="C3765" s="157" t="s">
        <v>22326</v>
      </c>
      <c r="D3765" s="157" t="s">
        <v>5</v>
      </c>
      <c r="E3765" s="157"/>
      <c r="F3765" s="101"/>
      <c r="G3765" s="159"/>
      <c r="H3765" s="161" t="s">
        <v>22327</v>
      </c>
      <c r="I3765" s="161"/>
    </row>
    <row r="3766" ht="15.0" customHeight="1">
      <c r="A3766" s="101" t="s">
        <v>6365</v>
      </c>
      <c r="B3766" s="96" t="str">
        <f>VLOOKUP(A3766,company_data!$A$2:$H$2051,8,FALSE)</f>
        <v>https://www.foregenix.com/</v>
      </c>
      <c r="C3766" s="157" t="s">
        <v>22328</v>
      </c>
      <c r="D3766" s="157" t="s">
        <v>5</v>
      </c>
      <c r="E3766" s="157"/>
      <c r="F3766" s="101"/>
      <c r="G3766" s="159"/>
      <c r="H3766" s="161" t="s">
        <v>22329</v>
      </c>
      <c r="I3766" s="161"/>
    </row>
    <row r="3767" ht="15.0" customHeight="1">
      <c r="A3767" s="101" t="s">
        <v>6372</v>
      </c>
      <c r="B3767" s="96" t="str">
        <f>VLOOKUP(A3767,company_data!$A$2:$H$2051,8,FALSE)</f>
        <v>https://www.forensiccomputers.com/</v>
      </c>
      <c r="C3767" s="158" t="s">
        <v>22330</v>
      </c>
      <c r="D3767" s="158" t="s">
        <v>16</v>
      </c>
      <c r="E3767" s="97" t="s">
        <v>22129</v>
      </c>
      <c r="G3767" s="170"/>
      <c r="H3767" s="161"/>
      <c r="I3767" s="161"/>
    </row>
    <row r="3768" ht="15.0" customHeight="1">
      <c r="A3768" s="101" t="s">
        <v>6372</v>
      </c>
      <c r="B3768" s="96" t="str">
        <f>VLOOKUP(A3768,company_data!$A$2:$H$2051,8,FALSE)</f>
        <v>https://www.forensiccomputers.com/</v>
      </c>
      <c r="C3768" s="158" t="s">
        <v>22331</v>
      </c>
      <c r="D3768" s="158" t="s">
        <v>16</v>
      </c>
      <c r="E3768" s="97" t="s">
        <v>22332</v>
      </c>
      <c r="G3768" s="170"/>
      <c r="H3768" s="161"/>
      <c r="I3768" s="161"/>
    </row>
    <row r="3769" ht="15.0" customHeight="1">
      <c r="A3769" s="101" t="s">
        <v>6372</v>
      </c>
      <c r="B3769" s="96" t="str">
        <f>VLOOKUP(A3769,company_data!$A$2:$H$2051,8,FALSE)</f>
        <v>https://www.forensiccomputers.com/</v>
      </c>
      <c r="C3769" s="158" t="s">
        <v>22333</v>
      </c>
      <c r="D3769" s="158" t="s">
        <v>16</v>
      </c>
      <c r="E3769" s="97" t="s">
        <v>22332</v>
      </c>
      <c r="G3769" s="170"/>
      <c r="H3769" s="161" t="s">
        <v>22334</v>
      </c>
      <c r="I3769" s="161"/>
    </row>
    <row r="3770" ht="15.0" customHeight="1">
      <c r="A3770" s="101" t="s">
        <v>6372</v>
      </c>
      <c r="B3770" s="96" t="str">
        <f>VLOOKUP(A3770,company_data!$A$2:$H$2051,8,FALSE)</f>
        <v>https://www.forensiccomputers.com/</v>
      </c>
      <c r="C3770" s="158" t="s">
        <v>22335</v>
      </c>
      <c r="D3770" s="158" t="s">
        <v>16</v>
      </c>
      <c r="E3770" s="97" t="s">
        <v>22332</v>
      </c>
      <c r="G3770" s="170"/>
      <c r="H3770" s="161"/>
      <c r="I3770" s="161"/>
    </row>
    <row r="3771" ht="15.0" customHeight="1">
      <c r="A3771" s="101" t="s">
        <v>6372</v>
      </c>
      <c r="B3771" s="96" t="str">
        <f>VLOOKUP(A3771,company_data!$A$2:$H$2051,8,FALSE)</f>
        <v>https://www.forensiccomputers.com/</v>
      </c>
      <c r="C3771" s="158" t="s">
        <v>22336</v>
      </c>
      <c r="D3771" s="158" t="s">
        <v>16</v>
      </c>
      <c r="E3771" s="97" t="s">
        <v>22332</v>
      </c>
      <c r="G3771" s="170"/>
      <c r="H3771" s="161" t="s">
        <v>22337</v>
      </c>
      <c r="I3771" s="161"/>
    </row>
    <row r="3772" ht="15.0" customHeight="1">
      <c r="A3772" s="101" t="s">
        <v>6372</v>
      </c>
      <c r="B3772" s="96" t="str">
        <f>VLOOKUP(A3772,company_data!$A$2:$H$2051,8,FALSE)</f>
        <v>https://www.forensiccomputers.com/</v>
      </c>
      <c r="C3772" s="158" t="s">
        <v>22338</v>
      </c>
      <c r="D3772" s="158" t="s">
        <v>16</v>
      </c>
      <c r="E3772" s="97" t="s">
        <v>22332</v>
      </c>
      <c r="G3772" s="170"/>
      <c r="H3772" s="161" t="s">
        <v>22339</v>
      </c>
      <c r="I3772" s="161"/>
    </row>
    <row r="3773" ht="15.0" customHeight="1">
      <c r="A3773" s="101" t="s">
        <v>6372</v>
      </c>
      <c r="B3773" s="96" t="str">
        <f>VLOOKUP(A3773,company_data!$A$2:$H$2051,8,FALSE)</f>
        <v>https://www.forensiccomputers.com/</v>
      </c>
      <c r="C3773" s="158" t="s">
        <v>22340</v>
      </c>
      <c r="D3773" s="158" t="s">
        <v>16</v>
      </c>
      <c r="E3773" s="97" t="s">
        <v>22332</v>
      </c>
      <c r="G3773" s="170"/>
      <c r="H3773" s="161"/>
      <c r="I3773" s="161"/>
    </row>
    <row r="3774" ht="15.0" customHeight="1">
      <c r="A3774" s="101" t="s">
        <v>6372</v>
      </c>
      <c r="B3774" s="96" t="str">
        <f>VLOOKUP(A3774,company_data!$A$2:$H$2051,8,FALSE)</f>
        <v>https://www.forensiccomputers.com/</v>
      </c>
      <c r="C3774" s="158" t="s">
        <v>22341</v>
      </c>
      <c r="D3774" s="158" t="s">
        <v>16</v>
      </c>
      <c r="E3774" s="97" t="s">
        <v>22332</v>
      </c>
      <c r="G3774" s="170"/>
      <c r="H3774" s="161" t="s">
        <v>22342</v>
      </c>
      <c r="I3774" s="161"/>
    </row>
    <row r="3775" ht="15.0" customHeight="1">
      <c r="A3775" s="101" t="s">
        <v>6372</v>
      </c>
      <c r="B3775" s="96" t="str">
        <f>VLOOKUP(A3775,company_data!$A$2:$H$2051,8,FALSE)</f>
        <v>https://www.forensiccomputers.com/</v>
      </c>
      <c r="C3775" s="158" t="s">
        <v>22343</v>
      </c>
      <c r="D3775" s="158" t="s">
        <v>16</v>
      </c>
      <c r="E3775" s="97" t="s">
        <v>22332</v>
      </c>
      <c r="G3775" s="170"/>
      <c r="H3775" s="161"/>
      <c r="I3775" s="161"/>
    </row>
    <row r="3776" ht="15.0" customHeight="1">
      <c r="A3776" s="101" t="s">
        <v>6372</v>
      </c>
      <c r="B3776" s="96" t="str">
        <f>VLOOKUP(A3776,company_data!$A$2:$H$2051,8,FALSE)</f>
        <v>https://www.forensiccomputers.com/</v>
      </c>
      <c r="C3776" s="158" t="s">
        <v>22344</v>
      </c>
      <c r="D3776" s="158" t="s">
        <v>16</v>
      </c>
      <c r="E3776" s="158" t="s">
        <v>22345</v>
      </c>
      <c r="F3776" s="101"/>
      <c r="G3776" s="170"/>
      <c r="H3776" s="161"/>
      <c r="I3776" s="161"/>
    </row>
    <row r="3777" ht="15.0" customHeight="1">
      <c r="A3777" s="101" t="s">
        <v>6372</v>
      </c>
      <c r="B3777" s="96" t="str">
        <f>VLOOKUP(A3777,company_data!$A$2:$H$2051,8,FALSE)</f>
        <v>https://www.forensiccomputers.com/</v>
      </c>
      <c r="C3777" s="158" t="s">
        <v>22346</v>
      </c>
      <c r="D3777" s="158" t="s">
        <v>16</v>
      </c>
      <c r="E3777" s="158" t="s">
        <v>22345</v>
      </c>
      <c r="F3777" s="101"/>
      <c r="G3777" s="170"/>
      <c r="H3777" s="161"/>
      <c r="I3777" s="161"/>
    </row>
    <row r="3778" ht="15.0" customHeight="1">
      <c r="A3778" s="101" t="s">
        <v>6372</v>
      </c>
      <c r="B3778" s="96" t="str">
        <f>VLOOKUP(A3778,company_data!$A$2:$H$2051,8,FALSE)</f>
        <v>https://www.forensiccomputers.com/</v>
      </c>
      <c r="C3778" s="158" t="s">
        <v>22347</v>
      </c>
      <c r="D3778" s="158" t="s">
        <v>16</v>
      </c>
      <c r="E3778" s="158" t="s">
        <v>22345</v>
      </c>
      <c r="F3778" s="101"/>
      <c r="G3778" s="170"/>
      <c r="H3778" s="161"/>
      <c r="I3778" s="161"/>
    </row>
    <row r="3779" ht="15.0" customHeight="1">
      <c r="A3779" s="101" t="s">
        <v>6372</v>
      </c>
      <c r="B3779" s="96" t="str">
        <f>VLOOKUP(A3779,company_data!$A$2:$H$2051,8,FALSE)</f>
        <v>https://www.forensiccomputers.com/</v>
      </c>
      <c r="C3779" s="158" t="s">
        <v>22348</v>
      </c>
      <c r="D3779" s="158" t="s">
        <v>16</v>
      </c>
      <c r="E3779" s="158" t="s">
        <v>22345</v>
      </c>
      <c r="F3779" s="101"/>
      <c r="G3779" s="170"/>
      <c r="H3779" s="161"/>
      <c r="I3779" s="161"/>
    </row>
    <row r="3780" ht="15.0" customHeight="1">
      <c r="A3780" s="101" t="s">
        <v>6372</v>
      </c>
      <c r="B3780" s="96" t="str">
        <f>VLOOKUP(A3780,company_data!$A$2:$H$2051,8,FALSE)</f>
        <v>https://www.forensiccomputers.com/</v>
      </c>
      <c r="C3780" s="158" t="s">
        <v>22349</v>
      </c>
      <c r="D3780" s="158" t="s">
        <v>16</v>
      </c>
      <c r="E3780" s="158" t="s">
        <v>22345</v>
      </c>
      <c r="F3780" s="101"/>
      <c r="G3780" s="170"/>
      <c r="H3780" s="161"/>
      <c r="I3780" s="161"/>
    </row>
    <row r="3781" ht="15.0" customHeight="1">
      <c r="A3781" s="101" t="s">
        <v>6372</v>
      </c>
      <c r="B3781" s="96" t="str">
        <f>VLOOKUP(A3781,company_data!$A$2:$H$2051,8,FALSE)</f>
        <v>https://www.forensiccomputers.com/</v>
      </c>
      <c r="C3781" s="158" t="s">
        <v>22350</v>
      </c>
      <c r="D3781" s="158" t="s">
        <v>16</v>
      </c>
      <c r="E3781" s="158" t="s">
        <v>22345</v>
      </c>
      <c r="F3781" s="101"/>
      <c r="G3781" s="170"/>
      <c r="H3781" s="161"/>
      <c r="I3781" s="161"/>
    </row>
    <row r="3782" ht="15.0" customHeight="1">
      <c r="A3782" s="101" t="s">
        <v>6372</v>
      </c>
      <c r="B3782" s="96" t="str">
        <f>VLOOKUP(A3782,company_data!$A$2:$H$2051,8,FALSE)</f>
        <v>https://www.forensiccomputers.com/</v>
      </c>
      <c r="C3782" s="158" t="s">
        <v>22351</v>
      </c>
      <c r="D3782" s="158" t="s">
        <v>16</v>
      </c>
      <c r="E3782" s="158" t="s">
        <v>22345</v>
      </c>
      <c r="F3782" s="101"/>
      <c r="G3782" s="170"/>
      <c r="H3782" s="161"/>
      <c r="I3782" s="161"/>
    </row>
    <row r="3783" ht="15.0" customHeight="1">
      <c r="A3783" s="101" t="s">
        <v>6372</v>
      </c>
      <c r="B3783" s="96" t="str">
        <f>VLOOKUP(A3783,company_data!$A$2:$H$2051,8,FALSE)</f>
        <v>https://www.forensiccomputers.com/</v>
      </c>
      <c r="C3783" s="158" t="s">
        <v>22352</v>
      </c>
      <c r="D3783" s="158" t="s">
        <v>16</v>
      </c>
      <c r="E3783" s="158" t="s">
        <v>22345</v>
      </c>
      <c r="F3783" s="101"/>
      <c r="G3783" s="170"/>
      <c r="H3783" s="161"/>
      <c r="I3783" s="161"/>
    </row>
    <row r="3784" ht="15.0" customHeight="1">
      <c r="A3784" s="101" t="s">
        <v>6372</v>
      </c>
      <c r="B3784" s="96" t="str">
        <f>VLOOKUP(A3784,company_data!$A$2:$H$2051,8,FALSE)</f>
        <v>https://www.forensiccomputers.com/</v>
      </c>
      <c r="C3784" s="158" t="s">
        <v>22353</v>
      </c>
      <c r="D3784" s="158" t="s">
        <v>16</v>
      </c>
      <c r="E3784" s="158" t="s">
        <v>22345</v>
      </c>
      <c r="F3784" s="101"/>
      <c r="G3784" s="170"/>
      <c r="H3784" s="161"/>
      <c r="I3784" s="161"/>
    </row>
    <row r="3785" ht="15.0" customHeight="1">
      <c r="A3785" s="101" t="s">
        <v>6372</v>
      </c>
      <c r="B3785" s="96" t="str">
        <f>VLOOKUP(A3785,company_data!$A$2:$H$2051,8,FALSE)</f>
        <v>https://www.forensiccomputers.com/</v>
      </c>
      <c r="C3785" s="158" t="s">
        <v>22354</v>
      </c>
      <c r="D3785" s="158" t="s">
        <v>16</v>
      </c>
      <c r="E3785" s="158" t="s">
        <v>22345</v>
      </c>
      <c r="F3785" s="101"/>
      <c r="G3785" s="170"/>
      <c r="H3785" s="161"/>
      <c r="I3785" s="161"/>
    </row>
    <row r="3786" ht="15.0" customHeight="1">
      <c r="A3786" s="101" t="s">
        <v>6372</v>
      </c>
      <c r="B3786" s="96" t="str">
        <f>VLOOKUP(A3786,company_data!$A$2:$H$2051,8,FALSE)</f>
        <v>https://www.forensiccomputers.com/</v>
      </c>
      <c r="C3786" s="158" t="s">
        <v>22355</v>
      </c>
      <c r="D3786" s="158" t="s">
        <v>16</v>
      </c>
      <c r="E3786" s="158" t="s">
        <v>22345</v>
      </c>
      <c r="F3786" s="101"/>
      <c r="G3786" s="170"/>
      <c r="H3786" s="161"/>
      <c r="I3786" s="161"/>
    </row>
    <row r="3787" ht="15.0" customHeight="1">
      <c r="A3787" s="101" t="s">
        <v>6372</v>
      </c>
      <c r="B3787" s="96" t="str">
        <f>VLOOKUP(A3787,company_data!$A$2:$H$2051,8,FALSE)</f>
        <v>https://www.forensiccomputers.com/</v>
      </c>
      <c r="C3787" s="158" t="s">
        <v>22356</v>
      </c>
      <c r="D3787" s="158" t="s">
        <v>16</v>
      </c>
      <c r="E3787" s="158" t="s">
        <v>22345</v>
      </c>
      <c r="F3787" s="101"/>
      <c r="G3787" s="170"/>
      <c r="H3787" s="161"/>
      <c r="I3787" s="161"/>
    </row>
    <row r="3788" ht="15.0" customHeight="1">
      <c r="A3788" s="101" t="s">
        <v>6372</v>
      </c>
      <c r="B3788" s="96" t="str">
        <f>VLOOKUP(A3788,company_data!$A$2:$H$2051,8,FALSE)</f>
        <v>https://www.forensiccomputers.com/</v>
      </c>
      <c r="C3788" s="158" t="s">
        <v>22357</v>
      </c>
      <c r="D3788" s="158" t="s">
        <v>16</v>
      </c>
      <c r="E3788" s="158" t="s">
        <v>22345</v>
      </c>
      <c r="F3788" s="101"/>
      <c r="G3788" s="170"/>
      <c r="H3788" s="161"/>
      <c r="I3788" s="161"/>
    </row>
    <row r="3789" ht="15.0" customHeight="1">
      <c r="A3789" s="101" t="s">
        <v>6372</v>
      </c>
      <c r="B3789" s="96" t="str">
        <f>VLOOKUP(A3789,company_data!$A$2:$H$2051,8,FALSE)</f>
        <v>https://www.forensiccomputers.com/</v>
      </c>
      <c r="C3789" s="158" t="s">
        <v>22358</v>
      </c>
      <c r="D3789" s="158" t="s">
        <v>16</v>
      </c>
      <c r="E3789" s="158" t="s">
        <v>22345</v>
      </c>
      <c r="F3789" s="101"/>
      <c r="G3789" s="170"/>
      <c r="H3789" s="161"/>
      <c r="I3789" s="161"/>
    </row>
    <row r="3790" ht="15.0" customHeight="1">
      <c r="A3790" s="101" t="s">
        <v>6372</v>
      </c>
      <c r="B3790" s="96" t="str">
        <f>VLOOKUP(A3790,company_data!$A$2:$H$2051,8,FALSE)</f>
        <v>https://www.forensiccomputers.com/</v>
      </c>
      <c r="C3790" s="158" t="s">
        <v>22359</v>
      </c>
      <c r="D3790" s="158" t="s">
        <v>16</v>
      </c>
      <c r="E3790" s="158" t="s">
        <v>22345</v>
      </c>
      <c r="F3790" s="101"/>
      <c r="G3790" s="170"/>
      <c r="H3790" s="161"/>
      <c r="I3790" s="161"/>
    </row>
    <row r="3791" ht="15.0" customHeight="1">
      <c r="A3791" s="101" t="s">
        <v>6372</v>
      </c>
      <c r="B3791" s="96" t="str">
        <f>VLOOKUP(A3791,company_data!$A$2:$H$2051,8,FALSE)</f>
        <v>https://www.forensiccomputers.com/</v>
      </c>
      <c r="C3791" s="158" t="s">
        <v>22360</v>
      </c>
      <c r="D3791" s="158" t="s">
        <v>16</v>
      </c>
      <c r="E3791" s="158" t="s">
        <v>22345</v>
      </c>
      <c r="F3791" s="101"/>
      <c r="G3791" s="170"/>
      <c r="H3791" s="161"/>
      <c r="I3791" s="161"/>
    </row>
    <row r="3792" ht="15.0" customHeight="1">
      <c r="A3792" s="101" t="s">
        <v>6372</v>
      </c>
      <c r="B3792" s="96" t="str">
        <f>VLOOKUP(A3792,company_data!$A$2:$H$2051,8,FALSE)</f>
        <v>https://www.forensiccomputers.com/</v>
      </c>
      <c r="C3792" s="158" t="s">
        <v>22361</v>
      </c>
      <c r="D3792" s="158" t="s">
        <v>16</v>
      </c>
      <c r="E3792" s="158" t="s">
        <v>22345</v>
      </c>
      <c r="F3792" s="101"/>
      <c r="G3792" s="170"/>
      <c r="H3792" s="161"/>
      <c r="I3792" s="161"/>
    </row>
    <row r="3793" ht="15.0" customHeight="1">
      <c r="A3793" s="101" t="s">
        <v>6372</v>
      </c>
      <c r="B3793" s="96" t="str">
        <f>VLOOKUP(A3793,company_data!$A$2:$H$2051,8,FALSE)</f>
        <v>https://www.forensiccomputers.com/</v>
      </c>
      <c r="C3793" s="158" t="s">
        <v>18988</v>
      </c>
      <c r="D3793" s="158" t="s">
        <v>16</v>
      </c>
      <c r="E3793" s="158" t="s">
        <v>22345</v>
      </c>
      <c r="F3793" s="101"/>
      <c r="G3793" s="170"/>
      <c r="H3793" s="161"/>
      <c r="I3793" s="161"/>
    </row>
    <row r="3794" ht="15.0" customHeight="1">
      <c r="A3794" s="101" t="s">
        <v>6372</v>
      </c>
      <c r="B3794" s="96" t="str">
        <f>VLOOKUP(A3794,company_data!$A$2:$H$2051,8,FALSE)</f>
        <v>https://www.forensiccomputers.com/</v>
      </c>
      <c r="C3794" s="158" t="s">
        <v>22362</v>
      </c>
      <c r="D3794" s="158" t="s">
        <v>16</v>
      </c>
      <c r="E3794" s="158" t="s">
        <v>22345</v>
      </c>
      <c r="F3794" s="101"/>
      <c r="G3794" s="170"/>
      <c r="H3794" s="161"/>
      <c r="I3794" s="161"/>
    </row>
    <row r="3795" ht="15.0" customHeight="1">
      <c r="A3795" s="101" t="s">
        <v>6372</v>
      </c>
      <c r="B3795" s="96" t="str">
        <f>VLOOKUP(A3795,company_data!$A$2:$H$2051,8,FALSE)</f>
        <v>https://www.forensiccomputers.com/</v>
      </c>
      <c r="C3795" s="158" t="s">
        <v>22363</v>
      </c>
      <c r="D3795" s="158" t="s">
        <v>16</v>
      </c>
      <c r="E3795" s="158" t="s">
        <v>22345</v>
      </c>
      <c r="F3795" s="101"/>
      <c r="G3795" s="170"/>
      <c r="H3795" s="161"/>
      <c r="I3795" s="161"/>
    </row>
    <row r="3796" ht="15.0" customHeight="1">
      <c r="A3796" s="101" t="s">
        <v>6372</v>
      </c>
      <c r="B3796" s="96" t="str">
        <f>VLOOKUP(A3796,company_data!$A$2:$H$2051,8,FALSE)</f>
        <v>https://www.forensiccomputers.com/</v>
      </c>
      <c r="C3796" s="158" t="s">
        <v>22364</v>
      </c>
      <c r="D3796" s="158" t="s">
        <v>16</v>
      </c>
      <c r="E3796" s="158" t="s">
        <v>22345</v>
      </c>
      <c r="F3796" s="101"/>
      <c r="G3796" s="170"/>
      <c r="H3796" s="161"/>
      <c r="I3796" s="161"/>
    </row>
    <row r="3797" ht="15.0" customHeight="1">
      <c r="A3797" s="101" t="s">
        <v>6372</v>
      </c>
      <c r="B3797" s="96" t="str">
        <f>VLOOKUP(A3797,company_data!$A$2:$H$2051,8,FALSE)</f>
        <v>https://www.forensiccomputers.com/</v>
      </c>
      <c r="C3797" s="158" t="s">
        <v>21048</v>
      </c>
      <c r="D3797" s="158" t="s">
        <v>16</v>
      </c>
      <c r="E3797" s="158" t="s">
        <v>22345</v>
      </c>
      <c r="F3797" s="101"/>
      <c r="G3797" s="170"/>
      <c r="H3797" s="161"/>
      <c r="I3797" s="161"/>
    </row>
    <row r="3798" ht="15.0" customHeight="1">
      <c r="A3798" s="101" t="s">
        <v>6372</v>
      </c>
      <c r="B3798" s="96" t="str">
        <f>VLOOKUP(A3798,company_data!$A$2:$H$2051,8,FALSE)</f>
        <v>https://www.forensiccomputers.com/</v>
      </c>
      <c r="C3798" s="158" t="s">
        <v>22365</v>
      </c>
      <c r="D3798" s="158" t="s">
        <v>16</v>
      </c>
      <c r="E3798" s="158" t="s">
        <v>22345</v>
      </c>
      <c r="F3798" s="101"/>
      <c r="G3798" s="170"/>
      <c r="H3798" s="161"/>
      <c r="I3798" s="161"/>
    </row>
    <row r="3799" ht="15.0" customHeight="1">
      <c r="A3799" s="101" t="s">
        <v>6372</v>
      </c>
      <c r="B3799" s="96" t="str">
        <f>VLOOKUP(A3799,company_data!$A$2:$H$2051,8,FALSE)</f>
        <v>https://www.forensiccomputers.com/</v>
      </c>
      <c r="C3799" s="158" t="s">
        <v>22366</v>
      </c>
      <c r="D3799" s="158" t="s">
        <v>16</v>
      </c>
      <c r="E3799" s="158" t="s">
        <v>22345</v>
      </c>
      <c r="F3799" s="101"/>
      <c r="G3799" s="170"/>
      <c r="H3799" s="161"/>
      <c r="I3799" s="161"/>
    </row>
    <row r="3800" ht="15.0" customHeight="1">
      <c r="A3800" s="101" t="s">
        <v>6372</v>
      </c>
      <c r="B3800" s="96" t="str">
        <f>VLOOKUP(A3800,company_data!$A$2:$H$2051,8,FALSE)</f>
        <v>https://www.forensiccomputers.com/</v>
      </c>
      <c r="C3800" s="158" t="s">
        <v>22367</v>
      </c>
      <c r="D3800" s="158" t="s">
        <v>16</v>
      </c>
      <c r="E3800" s="158" t="s">
        <v>22345</v>
      </c>
      <c r="F3800" s="101"/>
      <c r="G3800" s="170"/>
      <c r="H3800" s="161"/>
      <c r="I3800" s="161"/>
    </row>
    <row r="3801" ht="15.0" customHeight="1">
      <c r="A3801" s="101" t="s">
        <v>6372</v>
      </c>
      <c r="B3801" s="96" t="str">
        <f>VLOOKUP(A3801,company_data!$A$2:$H$2051,8,FALSE)</f>
        <v>https://www.forensiccomputers.com/</v>
      </c>
      <c r="C3801" s="158" t="s">
        <v>22368</v>
      </c>
      <c r="D3801" s="158" t="s">
        <v>16</v>
      </c>
      <c r="E3801" s="158" t="s">
        <v>22345</v>
      </c>
      <c r="F3801" s="101"/>
      <c r="G3801" s="170"/>
      <c r="H3801" s="161"/>
      <c r="I3801" s="161"/>
    </row>
    <row r="3802" ht="15.0" customHeight="1">
      <c r="A3802" s="101" t="s">
        <v>6372</v>
      </c>
      <c r="B3802" s="96" t="str">
        <f>VLOOKUP(A3802,company_data!$A$2:$H$2051,8,FALSE)</f>
        <v>https://www.forensiccomputers.com/</v>
      </c>
      <c r="C3802" s="158" t="s">
        <v>22369</v>
      </c>
      <c r="D3802" s="158" t="s">
        <v>16</v>
      </c>
      <c r="E3802" s="158" t="s">
        <v>22345</v>
      </c>
      <c r="F3802" s="101"/>
      <c r="G3802" s="170"/>
      <c r="H3802" s="161"/>
      <c r="I3802" s="161"/>
    </row>
    <row r="3803" ht="15.0" customHeight="1">
      <c r="A3803" s="101" t="s">
        <v>6372</v>
      </c>
      <c r="B3803" s="96" t="str">
        <f>VLOOKUP(A3803,company_data!$A$2:$H$2051,8,FALSE)</f>
        <v>https://www.forensiccomputers.com/</v>
      </c>
      <c r="C3803" s="158" t="s">
        <v>22370</v>
      </c>
      <c r="D3803" s="158" t="s">
        <v>16</v>
      </c>
      <c r="E3803" s="158" t="s">
        <v>22345</v>
      </c>
      <c r="F3803" s="101"/>
      <c r="G3803" s="170"/>
      <c r="H3803" s="161"/>
      <c r="I3803" s="161"/>
    </row>
    <row r="3804" ht="15.0" customHeight="1">
      <c r="A3804" s="101" t="s">
        <v>6372</v>
      </c>
      <c r="B3804" s="96" t="str">
        <f>VLOOKUP(A3804,company_data!$A$2:$H$2051,8,FALSE)</f>
        <v>https://www.forensiccomputers.com/</v>
      </c>
      <c r="C3804" s="158" t="s">
        <v>22371</v>
      </c>
      <c r="D3804" s="158" t="s">
        <v>16</v>
      </c>
      <c r="E3804" s="158" t="s">
        <v>22345</v>
      </c>
      <c r="F3804" s="101"/>
      <c r="G3804" s="170"/>
      <c r="H3804" s="161"/>
      <c r="I3804" s="161"/>
    </row>
    <row r="3805" ht="15.0" customHeight="1">
      <c r="A3805" s="101" t="s">
        <v>6372</v>
      </c>
      <c r="B3805" s="96" t="str">
        <f>VLOOKUP(A3805,company_data!$A$2:$H$2051,8,FALSE)</f>
        <v>https://www.forensiccomputers.com/</v>
      </c>
      <c r="C3805" s="158" t="s">
        <v>22372</v>
      </c>
      <c r="D3805" s="158" t="s">
        <v>16</v>
      </c>
      <c r="E3805" s="158" t="s">
        <v>22345</v>
      </c>
      <c r="F3805" s="101"/>
      <c r="G3805" s="170"/>
      <c r="H3805" s="161"/>
      <c r="I3805" s="161"/>
    </row>
    <row r="3806" ht="15.0" customHeight="1">
      <c r="A3806" s="101" t="s">
        <v>6372</v>
      </c>
      <c r="B3806" s="96" t="str">
        <f>VLOOKUP(A3806,company_data!$A$2:$H$2051,8,FALSE)</f>
        <v>https://www.forensiccomputers.com/</v>
      </c>
      <c r="C3806" s="158" t="s">
        <v>22373</v>
      </c>
      <c r="D3806" s="158" t="s">
        <v>16</v>
      </c>
      <c r="E3806" s="97" t="s">
        <v>22374</v>
      </c>
      <c r="G3806" s="170"/>
      <c r="H3806" s="161"/>
      <c r="I3806" s="161"/>
    </row>
    <row r="3807" ht="15.0" customHeight="1">
      <c r="A3807" s="101" t="s">
        <v>6372</v>
      </c>
      <c r="B3807" s="96" t="str">
        <f>VLOOKUP(A3807,company_data!$A$2:$H$2051,8,FALSE)</f>
        <v>https://www.forensiccomputers.com/</v>
      </c>
      <c r="C3807" s="158" t="s">
        <v>22375</v>
      </c>
      <c r="D3807" s="158" t="s">
        <v>16</v>
      </c>
      <c r="E3807" s="97" t="s">
        <v>22374</v>
      </c>
      <c r="G3807" s="170"/>
      <c r="H3807" s="161" t="s">
        <v>22376</v>
      </c>
      <c r="I3807" s="161"/>
    </row>
    <row r="3808" ht="15.0" customHeight="1">
      <c r="A3808" s="101" t="s">
        <v>6372</v>
      </c>
      <c r="B3808" s="96" t="str">
        <f>VLOOKUP(A3808,company_data!$A$2:$H$2051,8,FALSE)</f>
        <v>https://www.forensiccomputers.com/</v>
      </c>
      <c r="C3808" s="158" t="s">
        <v>22377</v>
      </c>
      <c r="D3808" s="158" t="s">
        <v>16</v>
      </c>
      <c r="E3808" s="97" t="s">
        <v>22374</v>
      </c>
      <c r="G3808" s="170"/>
      <c r="H3808" s="161"/>
      <c r="I3808" s="161"/>
    </row>
    <row r="3809" ht="15.0" customHeight="1">
      <c r="A3809" s="101" t="s">
        <v>6372</v>
      </c>
      <c r="B3809" s="96" t="str">
        <f>VLOOKUP(A3809,company_data!$A$2:$H$2051,8,FALSE)</f>
        <v>https://www.forensiccomputers.com/</v>
      </c>
      <c r="C3809" s="158" t="s">
        <v>22378</v>
      </c>
      <c r="D3809" s="158" t="s">
        <v>16</v>
      </c>
      <c r="E3809" s="97" t="s">
        <v>22374</v>
      </c>
      <c r="G3809" s="170"/>
      <c r="H3809" s="161"/>
      <c r="I3809" s="161"/>
    </row>
    <row r="3810" ht="15.0" customHeight="1">
      <c r="A3810" s="101" t="s">
        <v>6372</v>
      </c>
      <c r="B3810" s="96" t="str">
        <f>VLOOKUP(A3810,company_data!$A$2:$H$2051,8,FALSE)</f>
        <v>https://www.forensiccomputers.com/</v>
      </c>
      <c r="C3810" s="158" t="s">
        <v>22379</v>
      </c>
      <c r="D3810" s="158" t="s">
        <v>16</v>
      </c>
      <c r="E3810" s="97" t="s">
        <v>22374</v>
      </c>
      <c r="G3810" s="170"/>
      <c r="H3810" s="161"/>
      <c r="I3810" s="161"/>
    </row>
    <row r="3811" ht="15.0" customHeight="1">
      <c r="A3811" s="101" t="s">
        <v>6372</v>
      </c>
      <c r="B3811" s="96" t="str">
        <f>VLOOKUP(A3811,company_data!$A$2:$H$2051,8,FALSE)</f>
        <v>https://www.forensiccomputers.com/</v>
      </c>
      <c r="C3811" s="158" t="s">
        <v>22380</v>
      </c>
      <c r="D3811" s="158" t="s">
        <v>16</v>
      </c>
      <c r="E3811" s="97" t="s">
        <v>22374</v>
      </c>
      <c r="G3811" s="170"/>
      <c r="H3811" s="161"/>
      <c r="I3811" s="161"/>
    </row>
    <row r="3812" ht="15.0" customHeight="1">
      <c r="A3812" s="101" t="s">
        <v>6372</v>
      </c>
      <c r="B3812" s="96" t="str">
        <f>VLOOKUP(A3812,company_data!$A$2:$H$2051,8,FALSE)</f>
        <v>https://www.forensiccomputers.com/</v>
      </c>
      <c r="C3812" s="158" t="s">
        <v>22381</v>
      </c>
      <c r="D3812" s="158" t="s">
        <v>16</v>
      </c>
      <c r="E3812" s="97" t="s">
        <v>22374</v>
      </c>
      <c r="G3812" s="170"/>
      <c r="H3812" s="161"/>
      <c r="I3812" s="161"/>
    </row>
    <row r="3813" ht="15.0" customHeight="1">
      <c r="A3813" s="101" t="s">
        <v>6372</v>
      </c>
      <c r="B3813" s="96" t="str">
        <f>VLOOKUP(A3813,company_data!$A$2:$H$2051,8,FALSE)</f>
        <v>https://www.forensiccomputers.com/</v>
      </c>
      <c r="C3813" s="158" t="s">
        <v>22382</v>
      </c>
      <c r="D3813" s="158" t="s">
        <v>16</v>
      </c>
      <c r="E3813" s="97" t="s">
        <v>22374</v>
      </c>
      <c r="G3813" s="170"/>
      <c r="H3813" s="161"/>
      <c r="I3813" s="161"/>
    </row>
    <row r="3814" ht="15.0" customHeight="1">
      <c r="A3814" s="101" t="s">
        <v>6372</v>
      </c>
      <c r="B3814" s="96" t="str">
        <f>VLOOKUP(A3814,company_data!$A$2:$H$2051,8,FALSE)</f>
        <v>https://www.forensiccomputers.com/</v>
      </c>
      <c r="C3814" s="158" t="s">
        <v>22383</v>
      </c>
      <c r="D3814" s="158" t="s">
        <v>16</v>
      </c>
      <c r="E3814" s="97" t="s">
        <v>22374</v>
      </c>
      <c r="G3814" s="170"/>
      <c r="H3814" s="161"/>
      <c r="I3814" s="161"/>
    </row>
    <row r="3815" ht="15.0" customHeight="1">
      <c r="A3815" s="101" t="s">
        <v>6372</v>
      </c>
      <c r="B3815" s="96" t="str">
        <f>VLOOKUP(A3815,company_data!$A$2:$H$2051,8,FALSE)</f>
        <v>https://www.forensiccomputers.com/</v>
      </c>
      <c r="C3815" s="158" t="s">
        <v>22384</v>
      </c>
      <c r="D3815" s="158" t="s">
        <v>16</v>
      </c>
      <c r="E3815" s="97" t="s">
        <v>22374</v>
      </c>
      <c r="G3815" s="170"/>
      <c r="H3815" s="161"/>
      <c r="I3815" s="161"/>
    </row>
    <row r="3816" ht="15.0" customHeight="1">
      <c r="A3816" s="101" t="s">
        <v>6372</v>
      </c>
      <c r="B3816" s="96" t="str">
        <f>VLOOKUP(A3816,company_data!$A$2:$H$2051,8,FALSE)</f>
        <v>https://www.forensiccomputers.com/</v>
      </c>
      <c r="C3816" s="158" t="s">
        <v>22385</v>
      </c>
      <c r="D3816" s="158" t="s">
        <v>16</v>
      </c>
      <c r="E3816" s="97" t="s">
        <v>22374</v>
      </c>
      <c r="G3816" s="170"/>
      <c r="H3816" s="161"/>
      <c r="I3816" s="161"/>
    </row>
    <row r="3817" ht="15.0" customHeight="1">
      <c r="A3817" s="101" t="s">
        <v>6372</v>
      </c>
      <c r="B3817" s="96" t="str">
        <f>VLOOKUP(A3817,company_data!$A$2:$H$2051,8,FALSE)</f>
        <v>https://www.forensiccomputers.com/</v>
      </c>
      <c r="C3817" s="158" t="s">
        <v>22386</v>
      </c>
      <c r="D3817" s="158" t="s">
        <v>16</v>
      </c>
      <c r="E3817" s="97" t="s">
        <v>22374</v>
      </c>
      <c r="G3817" s="170"/>
      <c r="H3817" s="161"/>
      <c r="I3817" s="161"/>
    </row>
    <row r="3818" ht="15.0" customHeight="1">
      <c r="A3818" s="101" t="s">
        <v>6372</v>
      </c>
      <c r="B3818" s="96" t="str">
        <f>VLOOKUP(A3818,company_data!$A$2:$H$2051,8,FALSE)</f>
        <v>https://www.forensiccomputers.com/</v>
      </c>
      <c r="C3818" s="158" t="s">
        <v>22387</v>
      </c>
      <c r="D3818" s="158" t="s">
        <v>16</v>
      </c>
      <c r="E3818" s="97" t="s">
        <v>22374</v>
      </c>
      <c r="G3818" s="170"/>
      <c r="H3818" s="161"/>
      <c r="I3818" s="161"/>
    </row>
    <row r="3819" ht="15.0" customHeight="1">
      <c r="A3819" s="101" t="s">
        <v>6372</v>
      </c>
      <c r="B3819" s="96" t="str">
        <f>VLOOKUP(A3819,company_data!$A$2:$H$2051,8,FALSE)</f>
        <v>https://www.forensiccomputers.com/</v>
      </c>
      <c r="C3819" s="158" t="s">
        <v>22388</v>
      </c>
      <c r="D3819" s="158" t="s">
        <v>16</v>
      </c>
      <c r="E3819" s="97" t="s">
        <v>22374</v>
      </c>
      <c r="G3819" s="170"/>
      <c r="H3819" s="161"/>
      <c r="I3819" s="161"/>
    </row>
    <row r="3820" ht="15.0" customHeight="1">
      <c r="A3820" s="101" t="s">
        <v>6372</v>
      </c>
      <c r="B3820" s="96" t="str">
        <f>VLOOKUP(A3820,company_data!$A$2:$H$2051,8,FALSE)</f>
        <v>https://www.forensiccomputers.com/</v>
      </c>
      <c r="C3820" s="158" t="s">
        <v>22389</v>
      </c>
      <c r="D3820" s="158" t="s">
        <v>16</v>
      </c>
      <c r="E3820" s="97" t="s">
        <v>22374</v>
      </c>
      <c r="G3820" s="170"/>
      <c r="H3820" s="161"/>
      <c r="I3820" s="161"/>
    </row>
    <row r="3821" ht="15.0" customHeight="1">
      <c r="A3821" s="101" t="s">
        <v>6372</v>
      </c>
      <c r="B3821" s="96" t="str">
        <f>VLOOKUP(A3821,company_data!$A$2:$H$2051,8,FALSE)</f>
        <v>https://www.forensiccomputers.com/</v>
      </c>
      <c r="C3821" s="158" t="s">
        <v>22390</v>
      </c>
      <c r="D3821" s="158" t="s">
        <v>16</v>
      </c>
      <c r="E3821" s="97" t="s">
        <v>22374</v>
      </c>
      <c r="G3821" s="170"/>
      <c r="H3821" s="161"/>
      <c r="I3821" s="161"/>
    </row>
    <row r="3822" ht="15.0" customHeight="1">
      <c r="A3822" s="101" t="s">
        <v>6372</v>
      </c>
      <c r="B3822" s="96" t="str">
        <f>VLOOKUP(A3822,company_data!$A$2:$H$2051,8,FALSE)</f>
        <v>https://www.forensiccomputers.com/</v>
      </c>
      <c r="C3822" s="158" t="s">
        <v>22391</v>
      </c>
      <c r="D3822" s="158" t="s">
        <v>16</v>
      </c>
      <c r="E3822" s="97" t="s">
        <v>22374</v>
      </c>
      <c r="G3822" s="170"/>
      <c r="H3822" s="161"/>
      <c r="I3822" s="161"/>
    </row>
    <row r="3823" ht="15.0" customHeight="1">
      <c r="A3823" s="101" t="s">
        <v>6372</v>
      </c>
      <c r="B3823" s="96" t="str">
        <f>VLOOKUP(A3823,company_data!$A$2:$H$2051,8,FALSE)</f>
        <v>https://www.forensiccomputers.com/</v>
      </c>
      <c r="C3823" s="158" t="s">
        <v>22392</v>
      </c>
      <c r="D3823" s="158" t="s">
        <v>16</v>
      </c>
      <c r="E3823" s="97" t="s">
        <v>22374</v>
      </c>
      <c r="G3823" s="170"/>
      <c r="H3823" s="161"/>
      <c r="I3823" s="161"/>
    </row>
    <row r="3824" ht="15.0" customHeight="1">
      <c r="A3824" s="101" t="s">
        <v>6372</v>
      </c>
      <c r="B3824" s="96" t="str">
        <f>VLOOKUP(A3824,company_data!$A$2:$H$2051,8,FALSE)</f>
        <v>https://www.forensiccomputers.com/</v>
      </c>
      <c r="C3824" s="158" t="s">
        <v>22393</v>
      </c>
      <c r="D3824" s="158" t="s">
        <v>16</v>
      </c>
      <c r="E3824" s="97" t="s">
        <v>22374</v>
      </c>
      <c r="G3824" s="170"/>
      <c r="H3824" s="161"/>
      <c r="I3824" s="161"/>
    </row>
    <row r="3825" ht="15.0" customHeight="1">
      <c r="A3825" s="101" t="s">
        <v>6372</v>
      </c>
      <c r="B3825" s="96" t="str">
        <f>VLOOKUP(A3825,company_data!$A$2:$H$2051,8,FALSE)</f>
        <v>https://www.forensiccomputers.com/</v>
      </c>
      <c r="C3825" s="158" t="s">
        <v>22394</v>
      </c>
      <c r="D3825" s="158" t="s">
        <v>16</v>
      </c>
      <c r="E3825" s="97" t="s">
        <v>22374</v>
      </c>
      <c r="G3825" s="170"/>
      <c r="H3825" s="161"/>
      <c r="I3825" s="161"/>
    </row>
    <row r="3826" ht="15.0" customHeight="1">
      <c r="A3826" s="101" t="s">
        <v>6372</v>
      </c>
      <c r="B3826" s="96" t="str">
        <f>VLOOKUP(A3826,company_data!$A$2:$H$2051,8,FALSE)</f>
        <v>https://www.forensiccomputers.com/</v>
      </c>
      <c r="C3826" s="158" t="s">
        <v>22395</v>
      </c>
      <c r="D3826" s="158" t="s">
        <v>16</v>
      </c>
      <c r="E3826" s="97" t="s">
        <v>22374</v>
      </c>
      <c r="G3826" s="170"/>
      <c r="H3826" s="161"/>
      <c r="I3826" s="161"/>
    </row>
    <row r="3827" ht="15.0" customHeight="1">
      <c r="A3827" s="101" t="s">
        <v>6372</v>
      </c>
      <c r="B3827" s="96" t="str">
        <f>VLOOKUP(A3827,company_data!$A$2:$H$2051,8,FALSE)</f>
        <v>https://www.forensiccomputers.com/</v>
      </c>
      <c r="C3827" s="158" t="s">
        <v>22396</v>
      </c>
      <c r="D3827" s="158" t="s">
        <v>16</v>
      </c>
      <c r="E3827" s="97" t="s">
        <v>22374</v>
      </c>
      <c r="G3827" s="170"/>
      <c r="H3827" s="161"/>
      <c r="I3827" s="161"/>
    </row>
    <row r="3828" ht="15.0" customHeight="1">
      <c r="A3828" s="101" t="s">
        <v>6372</v>
      </c>
      <c r="B3828" s="96" t="str">
        <f>VLOOKUP(A3828,company_data!$A$2:$H$2051,8,FALSE)</f>
        <v>https://www.forensiccomputers.com/</v>
      </c>
      <c r="C3828" s="158" t="s">
        <v>22397</v>
      </c>
      <c r="D3828" s="158" t="s">
        <v>16</v>
      </c>
      <c r="E3828" s="97" t="s">
        <v>22374</v>
      </c>
      <c r="G3828" s="170"/>
      <c r="H3828" s="161"/>
      <c r="I3828" s="161"/>
    </row>
    <row r="3829" ht="15.0" customHeight="1">
      <c r="A3829" s="101" t="s">
        <v>6372</v>
      </c>
      <c r="B3829" s="96" t="str">
        <f>VLOOKUP(A3829,company_data!$A$2:$H$2051,8,FALSE)</f>
        <v>https://www.forensiccomputers.com/</v>
      </c>
      <c r="C3829" s="158" t="s">
        <v>22398</v>
      </c>
      <c r="D3829" s="158" t="s">
        <v>16</v>
      </c>
      <c r="E3829" s="97" t="s">
        <v>22374</v>
      </c>
      <c r="G3829" s="170"/>
      <c r="H3829" s="161"/>
      <c r="I3829" s="161"/>
    </row>
    <row r="3830" ht="15.0" customHeight="1">
      <c r="A3830" s="101" t="s">
        <v>6372</v>
      </c>
      <c r="B3830" s="96" t="str">
        <f>VLOOKUP(A3830,company_data!$A$2:$H$2051,8,FALSE)</f>
        <v>https://www.forensiccomputers.com/</v>
      </c>
      <c r="C3830" s="158" t="s">
        <v>22399</v>
      </c>
      <c r="D3830" s="158" t="s">
        <v>16</v>
      </c>
      <c r="E3830" s="97" t="s">
        <v>22374</v>
      </c>
      <c r="G3830" s="170"/>
      <c r="H3830" s="161"/>
      <c r="I3830" s="161"/>
    </row>
    <row r="3831" ht="15.0" customHeight="1">
      <c r="A3831" s="101" t="s">
        <v>6372</v>
      </c>
      <c r="B3831" s="96" t="str">
        <f>VLOOKUP(A3831,company_data!$A$2:$H$2051,8,FALSE)</f>
        <v>https://www.forensiccomputers.com/</v>
      </c>
      <c r="C3831" s="158" t="s">
        <v>22400</v>
      </c>
      <c r="D3831" s="158" t="s">
        <v>16</v>
      </c>
      <c r="E3831" s="97" t="s">
        <v>22374</v>
      </c>
      <c r="G3831" s="170"/>
      <c r="H3831" s="161"/>
      <c r="I3831" s="161"/>
    </row>
    <row r="3832" ht="15.0" customHeight="1">
      <c r="A3832" s="101" t="s">
        <v>6372</v>
      </c>
      <c r="B3832" s="96" t="str">
        <f>VLOOKUP(A3832,company_data!$A$2:$H$2051,8,FALSE)</f>
        <v>https://www.forensiccomputers.com/</v>
      </c>
      <c r="C3832" s="158" t="s">
        <v>22401</v>
      </c>
      <c r="D3832" s="158" t="s">
        <v>16</v>
      </c>
      <c r="E3832" s="97" t="s">
        <v>22374</v>
      </c>
      <c r="G3832" s="170"/>
      <c r="H3832" s="161"/>
      <c r="I3832" s="161"/>
    </row>
    <row r="3833" ht="15.0" customHeight="1">
      <c r="A3833" s="101" t="s">
        <v>6372</v>
      </c>
      <c r="B3833" s="96" t="str">
        <f>VLOOKUP(A3833,company_data!$A$2:$H$2051,8,FALSE)</f>
        <v>https://www.forensiccomputers.com/</v>
      </c>
      <c r="C3833" s="158" t="s">
        <v>22402</v>
      </c>
      <c r="D3833" s="158" t="s">
        <v>16</v>
      </c>
      <c r="E3833" s="97" t="s">
        <v>22374</v>
      </c>
      <c r="G3833" s="170"/>
      <c r="H3833" s="161"/>
      <c r="I3833" s="161"/>
    </row>
    <row r="3834" ht="15.0" customHeight="1">
      <c r="A3834" s="101" t="s">
        <v>6372</v>
      </c>
      <c r="B3834" s="96" t="str">
        <f>VLOOKUP(A3834,company_data!$A$2:$H$2051,8,FALSE)</f>
        <v>https://www.forensiccomputers.com/</v>
      </c>
      <c r="C3834" s="158" t="s">
        <v>22403</v>
      </c>
      <c r="D3834" s="158" t="s">
        <v>16</v>
      </c>
      <c r="E3834" s="97" t="s">
        <v>22374</v>
      </c>
      <c r="G3834" s="170"/>
      <c r="H3834" s="161"/>
      <c r="I3834" s="161"/>
    </row>
    <row r="3835" ht="15.0" customHeight="1">
      <c r="A3835" s="101" t="s">
        <v>6372</v>
      </c>
      <c r="B3835" s="96" t="str">
        <f>VLOOKUP(A3835,company_data!$A$2:$H$2051,8,FALSE)</f>
        <v>https://www.forensiccomputers.com/</v>
      </c>
      <c r="C3835" s="158" t="s">
        <v>22404</v>
      </c>
      <c r="D3835" s="158" t="s">
        <v>16</v>
      </c>
      <c r="E3835" s="97" t="s">
        <v>22374</v>
      </c>
      <c r="G3835" s="170"/>
      <c r="H3835" s="161"/>
      <c r="I3835" s="161"/>
    </row>
    <row r="3836" ht="15.0" customHeight="1">
      <c r="A3836" s="101" t="s">
        <v>6372</v>
      </c>
      <c r="B3836" s="96" t="str">
        <f>VLOOKUP(A3836,company_data!$A$2:$H$2051,8,FALSE)</f>
        <v>https://www.forensiccomputers.com/</v>
      </c>
      <c r="C3836" s="158" t="s">
        <v>22405</v>
      </c>
      <c r="D3836" s="158" t="s">
        <v>16</v>
      </c>
      <c r="E3836" s="97" t="s">
        <v>22374</v>
      </c>
      <c r="G3836" s="170"/>
      <c r="H3836" s="161"/>
      <c r="I3836" s="161"/>
    </row>
    <row r="3837" ht="15.0" customHeight="1">
      <c r="A3837" s="101" t="s">
        <v>6372</v>
      </c>
      <c r="B3837" s="96" t="str">
        <f>VLOOKUP(A3837,company_data!$A$2:$H$2051,8,FALSE)</f>
        <v>https://www.forensiccomputers.com/</v>
      </c>
      <c r="C3837" s="158" t="s">
        <v>22406</v>
      </c>
      <c r="D3837" s="158" t="s">
        <v>16</v>
      </c>
      <c r="E3837" s="97" t="s">
        <v>22374</v>
      </c>
      <c r="G3837" s="170"/>
      <c r="H3837" s="161"/>
      <c r="I3837" s="161"/>
    </row>
    <row r="3838" ht="15.0" customHeight="1">
      <c r="A3838" s="101" t="s">
        <v>6372</v>
      </c>
      <c r="B3838" s="96" t="str">
        <f>VLOOKUP(A3838,company_data!$A$2:$H$2051,8,FALSE)</f>
        <v>https://www.forensiccomputers.com/</v>
      </c>
      <c r="C3838" s="158" t="s">
        <v>22407</v>
      </c>
      <c r="D3838" s="158" t="s">
        <v>16</v>
      </c>
      <c r="E3838" s="97" t="s">
        <v>22374</v>
      </c>
      <c r="G3838" s="170"/>
      <c r="H3838" s="161"/>
      <c r="I3838" s="161"/>
    </row>
    <row r="3839" ht="15.0" customHeight="1">
      <c r="A3839" s="101" t="s">
        <v>6372</v>
      </c>
      <c r="B3839" s="96" t="str">
        <f>VLOOKUP(A3839,company_data!$A$2:$H$2051,8,FALSE)</f>
        <v>https://www.forensiccomputers.com/</v>
      </c>
      <c r="C3839" s="158" t="s">
        <v>22408</v>
      </c>
      <c r="D3839" s="158" t="s">
        <v>16</v>
      </c>
      <c r="E3839" s="97" t="s">
        <v>22374</v>
      </c>
      <c r="G3839" s="170"/>
      <c r="H3839" s="161"/>
      <c r="I3839" s="161"/>
    </row>
    <row r="3840" ht="15.0" customHeight="1">
      <c r="A3840" s="101" t="s">
        <v>6372</v>
      </c>
      <c r="B3840" s="96" t="str">
        <f>VLOOKUP(A3840,company_data!$A$2:$H$2051,8,FALSE)</f>
        <v>https://www.forensiccomputers.com/</v>
      </c>
      <c r="C3840" s="158" t="s">
        <v>22409</v>
      </c>
      <c r="D3840" s="158" t="s">
        <v>16</v>
      </c>
      <c r="E3840" s="97" t="s">
        <v>22374</v>
      </c>
      <c r="G3840" s="170"/>
      <c r="H3840" s="161"/>
      <c r="I3840" s="161"/>
    </row>
    <row r="3841" ht="15.0" customHeight="1">
      <c r="A3841" s="101" t="s">
        <v>6345</v>
      </c>
      <c r="B3841" s="96" t="str">
        <f>VLOOKUP(A3841,company_data!$A$2:$H$2051,8,FALSE)</f>
        <v>https://www.forescout.com/</v>
      </c>
      <c r="C3841" s="157" t="s">
        <v>22410</v>
      </c>
      <c r="D3841" s="158" t="s">
        <v>39</v>
      </c>
      <c r="E3841" s="158" t="s">
        <v>14</v>
      </c>
      <c r="F3841" s="101"/>
      <c r="G3841" s="159"/>
      <c r="H3841" s="161" t="s">
        <v>22411</v>
      </c>
      <c r="I3841" s="161"/>
    </row>
    <row r="3842" ht="15.0" customHeight="1">
      <c r="A3842" s="101" t="s">
        <v>6345</v>
      </c>
      <c r="B3842" s="96" t="str">
        <f>VLOOKUP(A3842,company_data!$A$2:$H$2051,8,FALSE)</f>
        <v>https://www.forescout.com/</v>
      </c>
      <c r="C3842" s="158" t="s">
        <v>22412</v>
      </c>
      <c r="D3842" s="158" t="s">
        <v>34</v>
      </c>
      <c r="E3842" s="158" t="s">
        <v>16091</v>
      </c>
      <c r="F3842" s="101"/>
      <c r="G3842" s="159"/>
      <c r="H3842" s="161" t="s">
        <v>22413</v>
      </c>
      <c r="I3842" s="161"/>
    </row>
    <row r="3843" ht="15.0" customHeight="1">
      <c r="A3843" s="101" t="s">
        <v>6345</v>
      </c>
      <c r="B3843" s="96" t="str">
        <f>VLOOKUP(A3843,company_data!$A$2:$H$2051,8,FALSE)</f>
        <v>https://www.forescout.com/</v>
      </c>
      <c r="C3843" s="157" t="s">
        <v>22414</v>
      </c>
      <c r="D3843" s="158" t="s">
        <v>39</v>
      </c>
      <c r="E3843" s="157"/>
      <c r="F3843" s="101"/>
      <c r="G3843" s="159"/>
      <c r="H3843" s="161" t="s">
        <v>22415</v>
      </c>
      <c r="I3843" s="161"/>
    </row>
    <row r="3844" ht="15.0" customHeight="1">
      <c r="A3844" s="101" t="s">
        <v>6345</v>
      </c>
      <c r="B3844" s="96" t="str">
        <f>VLOOKUP(A3844,company_data!$A$2:$H$2051,8,FALSE)</f>
        <v>https://www.forescout.com/</v>
      </c>
      <c r="C3844" s="157" t="s">
        <v>22416</v>
      </c>
      <c r="D3844" s="158" t="s">
        <v>14</v>
      </c>
      <c r="E3844" s="157"/>
      <c r="F3844" s="101"/>
      <c r="G3844" s="159"/>
      <c r="H3844" s="161" t="s">
        <v>22417</v>
      </c>
      <c r="I3844" s="161"/>
    </row>
    <row r="3845" ht="15.0" customHeight="1">
      <c r="A3845" s="101" t="s">
        <v>6345</v>
      </c>
      <c r="B3845" s="96" t="str">
        <f>VLOOKUP(A3845,company_data!$A$2:$H$2051,8,FALSE)</f>
        <v>https://www.forescout.com/</v>
      </c>
      <c r="C3845" s="157" t="s">
        <v>22418</v>
      </c>
      <c r="D3845" s="158" t="s">
        <v>35</v>
      </c>
      <c r="E3845" s="157"/>
      <c r="F3845" s="101"/>
      <c r="G3845" s="159"/>
      <c r="H3845" s="161" t="s">
        <v>22419</v>
      </c>
      <c r="I3845" s="161"/>
    </row>
    <row r="3846" ht="15.0" customHeight="1">
      <c r="A3846" s="101" t="s">
        <v>6345</v>
      </c>
      <c r="B3846" s="96" t="str">
        <f>VLOOKUP(A3846,company_data!$A$2:$H$2051,8,FALSE)</f>
        <v>https://www.forescout.com/</v>
      </c>
      <c r="C3846" s="157" t="s">
        <v>22420</v>
      </c>
      <c r="D3846" s="158" t="s">
        <v>31</v>
      </c>
      <c r="E3846" s="157"/>
      <c r="F3846" s="101"/>
      <c r="G3846" s="159"/>
      <c r="H3846" s="161" t="s">
        <v>22421</v>
      </c>
      <c r="I3846" s="161"/>
    </row>
    <row r="3847" ht="15.0" customHeight="1">
      <c r="A3847" s="101" t="s">
        <v>6379</v>
      </c>
      <c r="B3847" s="96" t="str">
        <f>VLOOKUP(A3847,company_data!$A$2:$H$2051,8,FALSE)</f>
        <v>https://foreseeti.com/</v>
      </c>
      <c r="C3847" s="157" t="s">
        <v>22422</v>
      </c>
      <c r="D3847" s="158" t="s">
        <v>61</v>
      </c>
      <c r="E3847" s="158" t="s">
        <v>22423</v>
      </c>
      <c r="F3847" s="101"/>
      <c r="G3847" s="170"/>
      <c r="H3847" s="161" t="s">
        <v>22424</v>
      </c>
      <c r="I3847" s="161"/>
    </row>
    <row r="3848" ht="15.0" customHeight="1">
      <c r="A3848" s="101" t="s">
        <v>6379</v>
      </c>
      <c r="B3848" s="96" t="str">
        <f>VLOOKUP(A3848,company_data!$A$2:$H$2051,8,FALSE)</f>
        <v>https://foreseeti.com/</v>
      </c>
      <c r="C3848" s="157" t="s">
        <v>22425</v>
      </c>
      <c r="D3848" s="158" t="s">
        <v>61</v>
      </c>
      <c r="E3848" s="158" t="s">
        <v>22423</v>
      </c>
      <c r="F3848" s="101"/>
      <c r="G3848" s="170"/>
      <c r="H3848" s="161" t="s">
        <v>22426</v>
      </c>
      <c r="I3848" s="161"/>
    </row>
    <row r="3849" ht="15.0" customHeight="1">
      <c r="A3849" s="101" t="s">
        <v>6379</v>
      </c>
      <c r="B3849" s="96" t="str">
        <f>VLOOKUP(A3849,company_data!$A$2:$H$2051,8,FALSE)</f>
        <v>https://foreseeti.com/</v>
      </c>
      <c r="C3849" s="157" t="s">
        <v>22427</v>
      </c>
      <c r="D3849" s="158" t="s">
        <v>61</v>
      </c>
      <c r="E3849" s="158" t="s">
        <v>22423</v>
      </c>
      <c r="F3849" s="101"/>
      <c r="G3849" s="170"/>
      <c r="H3849" s="161" t="s">
        <v>22428</v>
      </c>
      <c r="I3849" s="161"/>
    </row>
    <row r="3850" ht="15.0" customHeight="1">
      <c r="A3850" s="101" t="s">
        <v>6408</v>
      </c>
      <c r="B3850" s="96" t="str">
        <f>VLOOKUP(A3850,company_data!$A$2:$H$2051,8,FALSE)</f>
        <v>https://www.forgerock.com/</v>
      </c>
      <c r="C3850" s="157" t="s">
        <v>22429</v>
      </c>
      <c r="D3850" s="158" t="s">
        <v>6</v>
      </c>
      <c r="E3850" s="157"/>
      <c r="F3850" s="101"/>
      <c r="G3850" s="159"/>
      <c r="H3850" s="161" t="s">
        <v>22430</v>
      </c>
      <c r="I3850" s="161"/>
    </row>
    <row r="3851" ht="15.0" customHeight="1">
      <c r="A3851" s="101" t="s">
        <v>6408</v>
      </c>
      <c r="B3851" s="96" t="str">
        <f>VLOOKUP(A3851,company_data!$A$2:$H$2051,8,FALSE)</f>
        <v>https://www.forgerock.com/</v>
      </c>
      <c r="C3851" s="157" t="s">
        <v>22431</v>
      </c>
      <c r="D3851" s="158" t="s">
        <v>6</v>
      </c>
      <c r="E3851" s="157"/>
      <c r="F3851" s="157"/>
      <c r="G3851" s="159"/>
      <c r="H3851" s="161" t="s">
        <v>22432</v>
      </c>
      <c r="I3851" s="161"/>
    </row>
    <row r="3852" ht="15.0" customHeight="1">
      <c r="A3852" s="101" t="s">
        <v>6417</v>
      </c>
      <c r="B3852" s="96" t="str">
        <f>VLOOKUP(A3852,company_data!$A$2:$H$2051,8,FALSE)</f>
        <v>https://www.fornetix.com/</v>
      </c>
      <c r="C3852" s="157" t="s">
        <v>22433</v>
      </c>
      <c r="D3852" s="158" t="s">
        <v>13</v>
      </c>
      <c r="E3852" s="157"/>
      <c r="F3852" s="101"/>
      <c r="G3852" s="170"/>
      <c r="H3852" s="161" t="s">
        <v>22434</v>
      </c>
      <c r="I3852" s="161"/>
    </row>
    <row r="3853" ht="15.0" customHeight="1">
      <c r="A3853" s="101" t="s">
        <v>6388</v>
      </c>
      <c r="B3853" s="96" t="str">
        <f>VLOOKUP(A3853,company_data!$A$2:$H$2051,8,FALSE)</f>
        <v>https://go.forrester.com/</v>
      </c>
      <c r="C3853" s="158" t="s">
        <v>5</v>
      </c>
      <c r="D3853" s="158" t="s">
        <v>5</v>
      </c>
      <c r="E3853" s="158" t="s">
        <v>56</v>
      </c>
      <c r="F3853" s="101"/>
      <c r="G3853" s="159"/>
      <c r="H3853" s="162"/>
      <c r="I3853" s="161"/>
    </row>
    <row r="3854" ht="15.0" customHeight="1">
      <c r="A3854" s="101" t="s">
        <v>6426</v>
      </c>
      <c r="B3854" s="96" t="str">
        <f>VLOOKUP(A3854,company_data!$A$2:$H$2051,8,FALSE)</f>
        <v>https://fortalicesolutions.com/</v>
      </c>
      <c r="C3854" s="157" t="s">
        <v>22435</v>
      </c>
      <c r="D3854" s="158" t="s">
        <v>5</v>
      </c>
      <c r="E3854" s="158" t="s">
        <v>15831</v>
      </c>
      <c r="F3854" s="101"/>
      <c r="G3854" s="170"/>
      <c r="H3854" s="161" t="s">
        <v>22436</v>
      </c>
      <c r="I3854" s="161"/>
    </row>
    <row r="3855" ht="15.0" customHeight="1">
      <c r="A3855" s="101" t="s">
        <v>6426</v>
      </c>
      <c r="B3855" s="96" t="str">
        <f>VLOOKUP(A3855,company_data!$A$2:$H$2051,8,FALSE)</f>
        <v>https://fortalicesolutions.com/</v>
      </c>
      <c r="C3855" s="157" t="s">
        <v>22437</v>
      </c>
      <c r="D3855" s="157" t="s">
        <v>5</v>
      </c>
      <c r="E3855" s="157" t="s">
        <v>15850</v>
      </c>
      <c r="F3855" s="101"/>
      <c r="G3855" s="170"/>
      <c r="H3855" s="161" t="s">
        <v>22438</v>
      </c>
      <c r="I3855" s="161"/>
    </row>
    <row r="3856" ht="15.0" customHeight="1">
      <c r="A3856" s="101" t="s">
        <v>6426</v>
      </c>
      <c r="B3856" s="96" t="str">
        <f>VLOOKUP(A3856,company_data!$A$2:$H$2051,8,FALSE)</f>
        <v>https://fortalicesolutions.com/</v>
      </c>
      <c r="C3856" s="157" t="s">
        <v>22439</v>
      </c>
      <c r="D3856" s="157" t="s">
        <v>5</v>
      </c>
      <c r="E3856" s="157"/>
      <c r="F3856" s="101"/>
      <c r="G3856" s="170"/>
      <c r="H3856" s="161" t="s">
        <v>22440</v>
      </c>
      <c r="I3856" s="161"/>
    </row>
    <row r="3857" ht="15.0" customHeight="1">
      <c r="A3857" s="101" t="s">
        <v>6426</v>
      </c>
      <c r="B3857" s="96" t="str">
        <f>VLOOKUP(A3857,company_data!$A$2:$H$2051,8,FALSE)</f>
        <v>https://fortalicesolutions.com/</v>
      </c>
      <c r="C3857" s="157" t="s">
        <v>22441</v>
      </c>
      <c r="D3857" s="157" t="s">
        <v>5</v>
      </c>
      <c r="E3857" s="157"/>
      <c r="F3857" s="101"/>
      <c r="G3857" s="170"/>
      <c r="H3857" s="161" t="s">
        <v>22442</v>
      </c>
      <c r="I3857" s="161"/>
    </row>
    <row r="3858" ht="15.0" customHeight="1">
      <c r="A3858" s="101" t="s">
        <v>6426</v>
      </c>
      <c r="B3858" s="96" t="str">
        <f>VLOOKUP(A3858,company_data!$A$2:$H$2051,8,FALSE)</f>
        <v>https://fortalicesolutions.com/</v>
      </c>
      <c r="C3858" s="157" t="s">
        <v>22443</v>
      </c>
      <c r="D3858" s="157" t="s">
        <v>5</v>
      </c>
      <c r="E3858" s="157"/>
      <c r="F3858" s="101"/>
      <c r="G3858" s="170"/>
      <c r="H3858" s="161" t="s">
        <v>22444</v>
      </c>
      <c r="I3858" s="161"/>
    </row>
    <row r="3859" ht="15.0" customHeight="1">
      <c r="A3859" s="101" t="s">
        <v>6426</v>
      </c>
      <c r="B3859" s="96" t="str">
        <f>VLOOKUP(A3859,company_data!$A$2:$H$2051,8,FALSE)</f>
        <v>https://fortalicesolutions.com/</v>
      </c>
      <c r="C3859" s="157" t="s">
        <v>22445</v>
      </c>
      <c r="D3859" s="157" t="s">
        <v>5</v>
      </c>
      <c r="E3859" s="157"/>
      <c r="F3859" s="101"/>
      <c r="G3859" s="170"/>
      <c r="H3859" s="161" t="s">
        <v>22446</v>
      </c>
      <c r="I3859" s="161"/>
    </row>
    <row r="3860" ht="15.0" customHeight="1">
      <c r="A3860" s="101" t="s">
        <v>6426</v>
      </c>
      <c r="B3860" s="96" t="str">
        <f>VLOOKUP(A3860,company_data!$A$2:$H$2051,8,FALSE)</f>
        <v>https://fortalicesolutions.com/</v>
      </c>
      <c r="C3860" s="157" t="s">
        <v>22447</v>
      </c>
      <c r="D3860" s="157" t="s">
        <v>5</v>
      </c>
      <c r="E3860" s="157"/>
      <c r="F3860" s="101"/>
      <c r="G3860" s="170"/>
      <c r="H3860" s="161" t="s">
        <v>22448</v>
      </c>
      <c r="I3860" s="161"/>
    </row>
    <row r="3861" ht="15.0" customHeight="1">
      <c r="A3861" s="101" t="s">
        <v>6426</v>
      </c>
      <c r="B3861" s="96" t="str">
        <f>VLOOKUP(A3861,company_data!$A$2:$H$2051,8,FALSE)</f>
        <v>https://fortalicesolutions.com/</v>
      </c>
      <c r="C3861" s="157" t="s">
        <v>22449</v>
      </c>
      <c r="D3861" s="157" t="s">
        <v>5</v>
      </c>
      <c r="E3861" s="157"/>
      <c r="F3861" s="101"/>
      <c r="G3861" s="170"/>
      <c r="H3861" s="161" t="s">
        <v>22450</v>
      </c>
      <c r="I3861" s="161"/>
    </row>
    <row r="3862" ht="15.0" customHeight="1">
      <c r="A3862" s="101" t="s">
        <v>6426</v>
      </c>
      <c r="B3862" s="96" t="str">
        <f>VLOOKUP(A3862,company_data!$A$2:$H$2051,8,FALSE)</f>
        <v>https://fortalicesolutions.com/</v>
      </c>
      <c r="C3862" s="157" t="s">
        <v>22451</v>
      </c>
      <c r="D3862" s="157" t="s">
        <v>5</v>
      </c>
      <c r="E3862" s="157"/>
      <c r="F3862" s="101"/>
      <c r="G3862" s="170"/>
      <c r="H3862" s="161" t="s">
        <v>22452</v>
      </c>
      <c r="I3862" s="161"/>
    </row>
    <row r="3863" ht="15.0" customHeight="1">
      <c r="A3863" s="101" t="s">
        <v>6426</v>
      </c>
      <c r="B3863" s="96" t="str">
        <f>VLOOKUP(A3863,company_data!$A$2:$H$2051,8,FALSE)</f>
        <v>https://fortalicesolutions.com/</v>
      </c>
      <c r="C3863" s="157" t="s">
        <v>22453</v>
      </c>
      <c r="D3863" s="157" t="s">
        <v>5</v>
      </c>
      <c r="E3863" s="157"/>
      <c r="F3863" s="101"/>
      <c r="G3863" s="170"/>
      <c r="H3863" s="161" t="s">
        <v>22454</v>
      </c>
      <c r="I3863" s="161"/>
    </row>
    <row r="3864" ht="15.0" customHeight="1">
      <c r="A3864" s="101" t="s">
        <v>6426</v>
      </c>
      <c r="B3864" s="96" t="str">
        <f>VLOOKUP(A3864,company_data!$A$2:$H$2051,8,FALSE)</f>
        <v>https://fortalicesolutions.com/</v>
      </c>
      <c r="C3864" s="157" t="s">
        <v>22455</v>
      </c>
      <c r="D3864" s="157" t="s">
        <v>5</v>
      </c>
      <c r="E3864" s="157"/>
      <c r="F3864" s="101"/>
      <c r="G3864" s="170"/>
      <c r="H3864" s="161" t="s">
        <v>22456</v>
      </c>
      <c r="I3864" s="161"/>
    </row>
    <row r="3865" ht="15.0" customHeight="1">
      <c r="A3865" s="101" t="s">
        <v>6426</v>
      </c>
      <c r="B3865" s="96" t="str">
        <f>VLOOKUP(A3865,company_data!$A$2:$H$2051,8,FALSE)</f>
        <v>https://fortalicesolutions.com/</v>
      </c>
      <c r="C3865" s="157" t="s">
        <v>22457</v>
      </c>
      <c r="D3865" s="157" t="s">
        <v>11</v>
      </c>
      <c r="E3865" s="157"/>
      <c r="F3865" s="101"/>
      <c r="G3865" s="170"/>
      <c r="H3865" s="161" t="s">
        <v>22458</v>
      </c>
      <c r="I3865" s="161"/>
    </row>
    <row r="3866" ht="15.0" customHeight="1">
      <c r="A3866" s="101" t="s">
        <v>6434</v>
      </c>
      <c r="B3866" s="96" t="str">
        <f>VLOOKUP(A3866,company_data!$A$2:$H$2051,8,FALSE)</f>
        <v>https://www.fortanix.com/</v>
      </c>
      <c r="C3866" s="158" t="s">
        <v>22459</v>
      </c>
      <c r="D3866" s="158" t="s">
        <v>12</v>
      </c>
      <c r="E3866" s="158" t="s">
        <v>21125</v>
      </c>
      <c r="F3866" s="101"/>
      <c r="G3866" s="159"/>
      <c r="H3866" s="161"/>
      <c r="I3866" s="161"/>
    </row>
    <row r="3867" ht="15.0" customHeight="1">
      <c r="A3867" s="101" t="s">
        <v>6434</v>
      </c>
      <c r="B3867" s="96" t="str">
        <f>VLOOKUP(A3867,company_data!$A$2:$H$2051,8,FALSE)</f>
        <v>https://www.fortanix.com/</v>
      </c>
      <c r="C3867" s="157" t="s">
        <v>22460</v>
      </c>
      <c r="D3867" s="158" t="s">
        <v>13</v>
      </c>
      <c r="E3867" s="158" t="s">
        <v>15981</v>
      </c>
      <c r="F3867" s="101"/>
      <c r="G3867" s="159"/>
      <c r="H3867" s="161" t="s">
        <v>22461</v>
      </c>
      <c r="I3867" s="161"/>
    </row>
    <row r="3868" ht="15.0" customHeight="1">
      <c r="A3868" s="101" t="s">
        <v>6434</v>
      </c>
      <c r="B3868" s="96" t="str">
        <f>VLOOKUP(A3868,company_data!$A$2:$H$2051,8,FALSE)</f>
        <v>https://www.fortanix.com/</v>
      </c>
      <c r="C3868" s="157" t="s">
        <v>22462</v>
      </c>
      <c r="D3868" s="158" t="s">
        <v>49</v>
      </c>
      <c r="E3868" s="157"/>
      <c r="F3868" s="101"/>
      <c r="G3868" s="159"/>
      <c r="H3868" s="161" t="s">
        <v>22463</v>
      </c>
      <c r="I3868" s="161"/>
    </row>
    <row r="3869" ht="15.0" customHeight="1">
      <c r="A3869" s="101" t="s">
        <v>6434</v>
      </c>
      <c r="B3869" s="96" t="str">
        <f>VLOOKUP(A3869,company_data!$A$2:$H$2051,8,FALSE)</f>
        <v>https://www.fortanix.com/</v>
      </c>
      <c r="C3869" s="157" t="s">
        <v>22464</v>
      </c>
      <c r="D3869" s="158" t="s">
        <v>49</v>
      </c>
      <c r="E3869" s="157"/>
      <c r="F3869" s="101"/>
      <c r="G3869" s="159"/>
      <c r="H3869" s="161" t="s">
        <v>22465</v>
      </c>
      <c r="I3869" s="161"/>
    </row>
    <row r="3870" ht="15.0" customHeight="1">
      <c r="A3870" s="101" t="s">
        <v>6443</v>
      </c>
      <c r="B3870" s="96" t="str">
        <f>VLOOKUP(A3870,company_data!$A$2:$H$2051,8,FALSE)</f>
        <v>fortegollc.com</v>
      </c>
      <c r="C3870" s="157" t="s">
        <v>22466</v>
      </c>
      <c r="D3870" s="158" t="s">
        <v>5</v>
      </c>
      <c r="E3870" s="158" t="s">
        <v>22423</v>
      </c>
      <c r="F3870" s="97" t="s">
        <v>15857</v>
      </c>
      <c r="G3870" s="170"/>
      <c r="H3870" s="161" t="s">
        <v>22467</v>
      </c>
      <c r="I3870" s="161"/>
    </row>
    <row r="3871" ht="15.0" customHeight="1">
      <c r="A3871" s="101" t="s">
        <v>6443</v>
      </c>
      <c r="B3871" s="96" t="str">
        <f>VLOOKUP(A3871,company_data!$A$2:$H$2051,8,FALSE)</f>
        <v>fortegollc.com</v>
      </c>
      <c r="C3871" s="157" t="s">
        <v>22468</v>
      </c>
      <c r="D3871" s="158" t="s">
        <v>5</v>
      </c>
      <c r="E3871" s="158" t="s">
        <v>16</v>
      </c>
      <c r="F3871" s="101"/>
      <c r="G3871" s="170"/>
      <c r="H3871" s="161" t="s">
        <v>22469</v>
      </c>
      <c r="I3871" s="161"/>
    </row>
    <row r="3872" ht="15.0" customHeight="1">
      <c r="A3872" s="101" t="s">
        <v>6443</v>
      </c>
      <c r="B3872" s="96" t="str">
        <f>VLOOKUP(A3872,company_data!$A$2:$H$2051,8,FALSE)</f>
        <v>fortegollc.com</v>
      </c>
      <c r="C3872" s="157" t="s">
        <v>22470</v>
      </c>
      <c r="D3872" s="158" t="s">
        <v>5</v>
      </c>
      <c r="E3872" s="158" t="s">
        <v>16158</v>
      </c>
      <c r="F3872" s="97" t="s">
        <v>15917</v>
      </c>
      <c r="G3872" s="170"/>
      <c r="H3872" s="161" t="s">
        <v>22471</v>
      </c>
      <c r="I3872" s="161"/>
    </row>
    <row r="3873" ht="15.0" customHeight="1">
      <c r="A3873" s="101" t="s">
        <v>6443</v>
      </c>
      <c r="B3873" s="96" t="str">
        <f>VLOOKUP(A3873,company_data!$A$2:$H$2051,8,FALSE)</f>
        <v>fortegollc.com</v>
      </c>
      <c r="C3873" s="157" t="s">
        <v>22472</v>
      </c>
      <c r="D3873" s="158" t="s">
        <v>5</v>
      </c>
      <c r="E3873" s="157" t="s">
        <v>15850</v>
      </c>
      <c r="F3873" s="101"/>
      <c r="G3873" s="170"/>
      <c r="H3873" s="161" t="s">
        <v>22473</v>
      </c>
      <c r="I3873" s="161"/>
    </row>
    <row r="3874" ht="15.0" customHeight="1">
      <c r="A3874" s="101" t="s">
        <v>6443</v>
      </c>
      <c r="B3874" s="96" t="str">
        <f>VLOOKUP(A3874,company_data!$A$2:$H$2051,8,FALSE)</f>
        <v>fortegollc.com</v>
      </c>
      <c r="C3874" s="157" t="s">
        <v>22474</v>
      </c>
      <c r="D3874" s="158" t="s">
        <v>5</v>
      </c>
      <c r="E3874" s="158" t="s">
        <v>56</v>
      </c>
      <c r="F3874" s="101"/>
      <c r="G3874" s="170"/>
      <c r="H3874" s="161" t="s">
        <v>22475</v>
      </c>
      <c r="I3874" s="161"/>
    </row>
    <row r="3875" ht="15.0" customHeight="1">
      <c r="A3875" s="101" t="s">
        <v>6443</v>
      </c>
      <c r="B3875" s="96" t="str">
        <f>VLOOKUP(A3875,company_data!$A$2:$H$2051,8,FALSE)</f>
        <v>fortegollc.com</v>
      </c>
      <c r="C3875" s="157" t="s">
        <v>17319</v>
      </c>
      <c r="D3875" s="158" t="s">
        <v>5</v>
      </c>
      <c r="E3875" s="158" t="s">
        <v>17319</v>
      </c>
      <c r="F3875" s="101"/>
      <c r="G3875" s="170"/>
      <c r="H3875" s="161" t="s">
        <v>22476</v>
      </c>
      <c r="I3875" s="161"/>
    </row>
    <row r="3876" ht="15.0" customHeight="1">
      <c r="A3876" s="101" t="s">
        <v>6443</v>
      </c>
      <c r="B3876" s="96" t="str">
        <f>VLOOKUP(A3876,company_data!$A$2:$H$2051,8,FALSE)</f>
        <v>fortegollc.com</v>
      </c>
      <c r="C3876" s="157" t="s">
        <v>22477</v>
      </c>
      <c r="D3876" s="158" t="s">
        <v>5</v>
      </c>
      <c r="E3876" s="158" t="s">
        <v>22478</v>
      </c>
      <c r="F3876" s="101"/>
      <c r="G3876" s="170"/>
      <c r="H3876" s="161" t="s">
        <v>22479</v>
      </c>
      <c r="I3876" s="161"/>
    </row>
    <row r="3877" ht="15.0" customHeight="1">
      <c r="A3877" s="101" t="s">
        <v>6443</v>
      </c>
      <c r="B3877" s="96" t="str">
        <f>VLOOKUP(A3877,company_data!$A$2:$H$2051,8,FALSE)</f>
        <v>fortegollc.com</v>
      </c>
      <c r="C3877" s="157" t="s">
        <v>22480</v>
      </c>
      <c r="D3877" s="158" t="s">
        <v>5</v>
      </c>
      <c r="E3877" s="158" t="s">
        <v>36</v>
      </c>
      <c r="F3877" s="97" t="s">
        <v>15857</v>
      </c>
      <c r="G3877" s="170"/>
      <c r="H3877" s="161" t="s">
        <v>22481</v>
      </c>
      <c r="I3877" s="161"/>
    </row>
    <row r="3878" ht="15.0" customHeight="1">
      <c r="A3878" s="101" t="s">
        <v>6447</v>
      </c>
      <c r="B3878" s="96" t="str">
        <f>VLOOKUP(A3878,company_data!$A$2:$H$2051,8,FALSE)</f>
        <v>https://www.forter.com/</v>
      </c>
      <c r="C3878" s="157" t="s">
        <v>22482</v>
      </c>
      <c r="D3878" s="158" t="s">
        <v>36</v>
      </c>
      <c r="E3878" s="158" t="s">
        <v>18432</v>
      </c>
      <c r="F3878" s="101"/>
      <c r="G3878" s="159"/>
      <c r="H3878" s="161" t="s">
        <v>22483</v>
      </c>
      <c r="I3878" s="161"/>
    </row>
    <row r="3879" ht="15.0" customHeight="1">
      <c r="A3879" s="101" t="s">
        <v>6447</v>
      </c>
      <c r="B3879" s="96" t="str">
        <f>VLOOKUP(A3879,company_data!$A$2:$H$2051,8,FALSE)</f>
        <v>https://www.forter.com/</v>
      </c>
      <c r="C3879" s="157" t="s">
        <v>22484</v>
      </c>
      <c r="D3879" s="158" t="s">
        <v>36</v>
      </c>
      <c r="E3879" s="158" t="s">
        <v>18432</v>
      </c>
      <c r="F3879" s="101"/>
      <c r="G3879" s="159"/>
      <c r="H3879" s="161" t="s">
        <v>22485</v>
      </c>
      <c r="I3879" s="161"/>
    </row>
    <row r="3880" ht="15.0" customHeight="1">
      <c r="A3880" s="101" t="s">
        <v>6447</v>
      </c>
      <c r="B3880" s="96" t="str">
        <f>VLOOKUP(A3880,company_data!$A$2:$H$2051,8,FALSE)</f>
        <v>https://www.forter.com/</v>
      </c>
      <c r="C3880" s="157" t="s">
        <v>22486</v>
      </c>
      <c r="D3880" s="158" t="s">
        <v>36</v>
      </c>
      <c r="E3880" s="158" t="s">
        <v>18432</v>
      </c>
      <c r="F3880" s="101"/>
      <c r="G3880" s="159"/>
      <c r="H3880" s="161" t="s">
        <v>22487</v>
      </c>
      <c r="I3880" s="161"/>
    </row>
    <row r="3881" ht="15.0" customHeight="1">
      <c r="A3881" s="101" t="s">
        <v>6447</v>
      </c>
      <c r="B3881" s="96" t="str">
        <f>VLOOKUP(A3881,company_data!$A$2:$H$2051,8,FALSE)</f>
        <v>https://www.forter.com/</v>
      </c>
      <c r="C3881" s="157" t="s">
        <v>22488</v>
      </c>
      <c r="D3881" s="158" t="s">
        <v>36</v>
      </c>
      <c r="E3881" s="158" t="s">
        <v>18432</v>
      </c>
      <c r="F3881" s="101"/>
      <c r="G3881" s="159"/>
      <c r="H3881" s="161" t="s">
        <v>22489</v>
      </c>
      <c r="I3881" s="161"/>
    </row>
    <row r="3882" ht="15.0" customHeight="1">
      <c r="A3882" s="101" t="s">
        <v>6447</v>
      </c>
      <c r="B3882" s="96" t="str">
        <f>VLOOKUP(A3882,company_data!$A$2:$H$2051,8,FALSE)</f>
        <v>https://www.forter.com/</v>
      </c>
      <c r="C3882" s="157" t="s">
        <v>22490</v>
      </c>
      <c r="D3882" s="158" t="s">
        <v>36</v>
      </c>
      <c r="E3882" s="158" t="s">
        <v>18432</v>
      </c>
      <c r="F3882" s="101"/>
      <c r="G3882" s="159"/>
      <c r="H3882" s="161" t="s">
        <v>22491</v>
      </c>
      <c r="I3882" s="161"/>
    </row>
    <row r="3883" ht="15.0" customHeight="1">
      <c r="A3883" s="101" t="s">
        <v>6447</v>
      </c>
      <c r="B3883" s="96" t="str">
        <f>VLOOKUP(A3883,company_data!$A$2:$H$2051,8,FALSE)</f>
        <v>https://www.forter.com/</v>
      </c>
      <c r="C3883" s="157" t="s">
        <v>22492</v>
      </c>
      <c r="D3883" s="158" t="s">
        <v>36</v>
      </c>
      <c r="E3883" s="158" t="s">
        <v>18432</v>
      </c>
      <c r="F3883" s="101"/>
      <c r="G3883" s="159"/>
      <c r="H3883" s="161" t="s">
        <v>22493</v>
      </c>
      <c r="I3883" s="161"/>
    </row>
    <row r="3884" ht="15.0" customHeight="1">
      <c r="A3884" s="97" t="s">
        <v>6467</v>
      </c>
      <c r="B3884" s="96" t="str">
        <f>VLOOKUP(A3884,company_data!$A$2:$H$2051,8,FALSE)</f>
        <v>https://www.fortify24x7.com/</v>
      </c>
      <c r="C3884" s="158" t="s">
        <v>15917</v>
      </c>
      <c r="D3884" s="158" t="s">
        <v>5</v>
      </c>
      <c r="E3884" s="158" t="s">
        <v>15917</v>
      </c>
      <c r="F3884" s="101"/>
      <c r="G3884" s="170"/>
      <c r="H3884" s="161"/>
      <c r="I3884" s="161"/>
    </row>
    <row r="3885" ht="15.0" customHeight="1">
      <c r="A3885" s="101" t="s">
        <v>6467</v>
      </c>
      <c r="B3885" s="96" t="str">
        <f>VLOOKUP(A3885,company_data!$A$2:$H$2051,8,FALSE)</f>
        <v>https://www.fortify24x7.com/</v>
      </c>
      <c r="C3885" s="157" t="s">
        <v>22494</v>
      </c>
      <c r="D3885" s="158" t="s">
        <v>5</v>
      </c>
      <c r="E3885" s="157" t="s">
        <v>15850</v>
      </c>
      <c r="F3885" s="101"/>
      <c r="G3885" s="170"/>
      <c r="H3885" s="161" t="s">
        <v>22495</v>
      </c>
      <c r="I3885" s="161"/>
    </row>
    <row r="3886" ht="15.0" customHeight="1">
      <c r="A3886" s="101" t="s">
        <v>6467</v>
      </c>
      <c r="B3886" s="96" t="str">
        <f>VLOOKUP(A3886,company_data!$A$2:$H$2051,8,FALSE)</f>
        <v>https://www.fortify24x7.com/</v>
      </c>
      <c r="C3886" s="157" t="s">
        <v>22496</v>
      </c>
      <c r="D3886" s="158" t="s">
        <v>7</v>
      </c>
      <c r="E3886" s="158" t="s">
        <v>36</v>
      </c>
      <c r="F3886" s="101"/>
      <c r="G3886" s="170"/>
      <c r="H3886" s="161" t="s">
        <v>22497</v>
      </c>
      <c r="I3886" s="161"/>
    </row>
    <row r="3887" ht="15.0" customHeight="1">
      <c r="A3887" s="101" t="s">
        <v>6467</v>
      </c>
      <c r="B3887" s="96" t="str">
        <f>VLOOKUP(A3887,company_data!$A$2:$H$2051,8,FALSE)</f>
        <v>https://www.fortify24x7.com/</v>
      </c>
      <c r="C3887" s="157" t="s">
        <v>18698</v>
      </c>
      <c r="D3887" s="158" t="s">
        <v>5</v>
      </c>
      <c r="E3887" s="157" t="s">
        <v>15859</v>
      </c>
      <c r="F3887" s="101"/>
      <c r="G3887" s="170"/>
      <c r="H3887" s="161" t="s">
        <v>22498</v>
      </c>
      <c r="I3887" s="161"/>
    </row>
    <row r="3888" ht="15.0" customHeight="1">
      <c r="A3888" s="101" t="s">
        <v>6467</v>
      </c>
      <c r="B3888" s="96" t="str">
        <f>VLOOKUP(A3888,company_data!$A$2:$H$2051,8,FALSE)</f>
        <v>https://www.fortify24x7.com/</v>
      </c>
      <c r="C3888" s="158" t="s">
        <v>22499</v>
      </c>
      <c r="D3888" s="158" t="s">
        <v>5</v>
      </c>
      <c r="E3888" s="158" t="s">
        <v>15857</v>
      </c>
      <c r="F3888" s="101"/>
      <c r="G3888" s="170"/>
      <c r="H3888" s="161"/>
      <c r="I3888" s="161"/>
    </row>
    <row r="3889" ht="15.0" customHeight="1">
      <c r="A3889" s="101" t="s">
        <v>6467</v>
      </c>
      <c r="B3889" s="96" t="str">
        <f>VLOOKUP(A3889,company_data!$A$2:$H$2051,8,FALSE)</f>
        <v>https://www.fortify24x7.com/</v>
      </c>
      <c r="C3889" s="157" t="s">
        <v>22500</v>
      </c>
      <c r="D3889" s="158" t="s">
        <v>42</v>
      </c>
      <c r="E3889" s="157"/>
      <c r="F3889" s="101"/>
      <c r="G3889" s="170"/>
      <c r="H3889" s="161" t="s">
        <v>22501</v>
      </c>
      <c r="I3889" s="161"/>
    </row>
    <row r="3890" ht="15.0" customHeight="1">
      <c r="A3890" s="101" t="s">
        <v>6467</v>
      </c>
      <c r="B3890" s="96" t="str">
        <f>VLOOKUP(A3890,company_data!$A$2:$H$2051,8,FALSE)</f>
        <v>https://www.fortify24x7.com/</v>
      </c>
      <c r="C3890" s="157" t="s">
        <v>22502</v>
      </c>
      <c r="D3890" s="158" t="s">
        <v>5</v>
      </c>
      <c r="E3890" s="157"/>
      <c r="F3890" s="101"/>
      <c r="G3890" s="170"/>
      <c r="H3890" s="161" t="s">
        <v>22503</v>
      </c>
      <c r="I3890" s="161"/>
    </row>
    <row r="3891" ht="15.0" customHeight="1">
      <c r="A3891" s="101" t="s">
        <v>6467</v>
      </c>
      <c r="B3891" s="96" t="str">
        <f>VLOOKUP(A3891,company_data!$A$2:$H$2051,8,FALSE)</f>
        <v>https://www.fortify24x7.com/</v>
      </c>
      <c r="C3891" s="157" t="s">
        <v>22504</v>
      </c>
      <c r="D3891" s="158" t="s">
        <v>5</v>
      </c>
      <c r="E3891" s="157"/>
      <c r="F3891" s="101"/>
      <c r="G3891" s="170"/>
      <c r="H3891" s="161" t="s">
        <v>22505</v>
      </c>
      <c r="I3891" s="161"/>
    </row>
    <row r="3892" ht="15.0" customHeight="1">
      <c r="A3892" s="101" t="s">
        <v>6467</v>
      </c>
      <c r="B3892" s="96" t="str">
        <f>VLOOKUP(A3892,company_data!$A$2:$H$2051,8,FALSE)</f>
        <v>https://www.fortify24x7.com/</v>
      </c>
      <c r="C3892" s="157" t="s">
        <v>22506</v>
      </c>
      <c r="D3892" s="158" t="s">
        <v>10</v>
      </c>
      <c r="E3892" s="157"/>
      <c r="F3892" s="101"/>
      <c r="G3892" s="170"/>
      <c r="H3892" s="161" t="s">
        <v>22507</v>
      </c>
      <c r="I3892" s="161"/>
    </row>
    <row r="3893" ht="15.0" customHeight="1">
      <c r="A3893" s="101" t="s">
        <v>6475</v>
      </c>
      <c r="B3893" s="96" t="str">
        <f>VLOOKUP(A3893,company_data!$A$2:$H$2051,8,FALSE)</f>
        <v>https://www.fortifydata.com/</v>
      </c>
      <c r="C3893" s="157" t="s">
        <v>22508</v>
      </c>
      <c r="D3893" s="157" t="s">
        <v>27</v>
      </c>
      <c r="E3893" s="157" t="s">
        <v>22509</v>
      </c>
      <c r="F3893" s="101"/>
      <c r="G3893" s="159"/>
      <c r="H3893" s="161" t="s">
        <v>22510</v>
      </c>
      <c r="I3893" s="161"/>
    </row>
    <row r="3894" ht="15.0" customHeight="1">
      <c r="A3894" s="101" t="s">
        <v>2241</v>
      </c>
      <c r="B3894" s="96" t="str">
        <f>VLOOKUP(A3894,company_data!$A$2:$H$2051,8,FALSE)</f>
        <v>https://www.fortinet.com/</v>
      </c>
      <c r="C3894" s="158" t="s">
        <v>22511</v>
      </c>
      <c r="D3894" s="158" t="s">
        <v>8</v>
      </c>
      <c r="E3894" s="158" t="s">
        <v>16989</v>
      </c>
      <c r="F3894" s="101"/>
      <c r="G3894" s="170"/>
      <c r="H3894" s="161" t="s">
        <v>22512</v>
      </c>
      <c r="I3894" s="161"/>
    </row>
    <row r="3895" ht="15.0" customHeight="1">
      <c r="A3895" s="101" t="s">
        <v>2241</v>
      </c>
      <c r="B3895" s="96" t="str">
        <f>VLOOKUP(A3895,company_data!$A$2:$H$2051,8,FALSE)</f>
        <v>https://www.fortinet.com/</v>
      </c>
      <c r="C3895" s="158" t="s">
        <v>22513</v>
      </c>
      <c r="D3895" s="158" t="s">
        <v>18</v>
      </c>
      <c r="E3895" s="158" t="s">
        <v>22514</v>
      </c>
      <c r="F3895" s="101"/>
      <c r="G3895" s="170"/>
      <c r="H3895" s="161" t="s">
        <v>22515</v>
      </c>
      <c r="I3895" s="161"/>
    </row>
    <row r="3896" ht="15.0" customHeight="1">
      <c r="A3896" s="101" t="s">
        <v>2241</v>
      </c>
      <c r="B3896" s="96" t="str">
        <f>VLOOKUP(A3896,company_data!$A$2:$H$2051,8,FALSE)</f>
        <v>https://www.fortinet.com/</v>
      </c>
      <c r="C3896" s="158" t="s">
        <v>22516</v>
      </c>
      <c r="D3896" s="158" t="s">
        <v>45</v>
      </c>
      <c r="E3896" s="158" t="s">
        <v>60</v>
      </c>
      <c r="F3896" s="101"/>
      <c r="G3896" s="170"/>
      <c r="H3896" s="161"/>
      <c r="I3896" s="161"/>
    </row>
    <row r="3897" ht="15.0" customHeight="1">
      <c r="A3897" s="101" t="s">
        <v>2241</v>
      </c>
      <c r="B3897" s="96" t="str">
        <f>VLOOKUP(A3897,company_data!$A$2:$H$2051,8,FALSE)</f>
        <v>https://www.fortinet.com/</v>
      </c>
      <c r="C3897" s="158" t="s">
        <v>22517</v>
      </c>
      <c r="D3897" s="158" t="s">
        <v>15</v>
      </c>
      <c r="E3897" s="158" t="s">
        <v>18171</v>
      </c>
      <c r="F3897" s="101"/>
      <c r="G3897" s="170"/>
      <c r="H3897" s="161"/>
      <c r="I3897" s="161"/>
    </row>
    <row r="3898" ht="15.0" customHeight="1">
      <c r="A3898" s="101" t="s">
        <v>2241</v>
      </c>
      <c r="B3898" s="96" t="str">
        <f>VLOOKUP(A3898,company_data!$A$2:$H$2051,8,FALSE)</f>
        <v>https://www.fortinet.com/</v>
      </c>
      <c r="C3898" s="158" t="s">
        <v>22518</v>
      </c>
      <c r="D3898" s="158" t="s">
        <v>15</v>
      </c>
      <c r="E3898" s="158" t="s">
        <v>15843</v>
      </c>
      <c r="F3898" s="101"/>
      <c r="G3898" s="170"/>
      <c r="H3898" s="161"/>
      <c r="I3898" s="161"/>
    </row>
    <row r="3899" ht="15.0" customHeight="1">
      <c r="A3899" s="101" t="s">
        <v>2241</v>
      </c>
      <c r="B3899" s="96" t="str">
        <f>VLOOKUP(A3899,company_data!$A$2:$H$2051,8,FALSE)</f>
        <v>https://www.fortinet.com/</v>
      </c>
      <c r="C3899" s="158" t="s">
        <v>22519</v>
      </c>
      <c r="D3899" s="158" t="s">
        <v>15</v>
      </c>
      <c r="E3899" s="158" t="s">
        <v>15843</v>
      </c>
      <c r="F3899" s="101"/>
      <c r="G3899" s="170"/>
      <c r="H3899" s="161"/>
      <c r="I3899" s="161"/>
    </row>
    <row r="3900" ht="15.0" customHeight="1">
      <c r="A3900" s="101" t="s">
        <v>2241</v>
      </c>
      <c r="B3900" s="96" t="str">
        <f>VLOOKUP(A3900,company_data!$A$2:$H$2051,8,FALSE)</f>
        <v>https://www.fortinet.com/</v>
      </c>
      <c r="C3900" s="158" t="s">
        <v>22520</v>
      </c>
      <c r="D3900" s="158" t="s">
        <v>15</v>
      </c>
      <c r="E3900" s="158" t="s">
        <v>15843</v>
      </c>
      <c r="F3900" s="101"/>
      <c r="G3900" s="170"/>
      <c r="H3900" s="161"/>
      <c r="I3900" s="161"/>
    </row>
    <row r="3901" ht="15.0" customHeight="1">
      <c r="A3901" s="101" t="s">
        <v>2241</v>
      </c>
      <c r="B3901" s="96" t="str">
        <f>VLOOKUP(A3901,company_data!$A$2:$H$2051,8,FALSE)</f>
        <v>https://www.fortinet.com/</v>
      </c>
      <c r="C3901" s="158" t="s">
        <v>22521</v>
      </c>
      <c r="D3901" s="158" t="s">
        <v>43</v>
      </c>
      <c r="E3901" s="158" t="s">
        <v>23</v>
      </c>
      <c r="F3901" s="101"/>
      <c r="G3901" s="170"/>
      <c r="H3901" s="161"/>
      <c r="I3901" s="161"/>
    </row>
    <row r="3902" ht="15.0" customHeight="1">
      <c r="A3902" s="101" t="s">
        <v>2241</v>
      </c>
      <c r="B3902" s="96" t="str">
        <f>VLOOKUP(A3902,company_data!$A$2:$H$2051,8,FALSE)</f>
        <v>https://www.fortinet.com/</v>
      </c>
      <c r="C3902" s="158" t="s">
        <v>22522</v>
      </c>
      <c r="D3902" s="158" t="s">
        <v>21</v>
      </c>
      <c r="E3902" s="158" t="s">
        <v>15917</v>
      </c>
      <c r="F3902" s="101"/>
      <c r="G3902" s="170"/>
      <c r="H3902" s="161"/>
      <c r="I3902" s="161"/>
    </row>
    <row r="3903" ht="15.0" customHeight="1">
      <c r="A3903" s="101" t="s">
        <v>2241</v>
      </c>
      <c r="B3903" s="96" t="str">
        <f>VLOOKUP(A3903,company_data!$A$2:$H$2051,8,FALSE)</f>
        <v>https://www.fortinet.com/</v>
      </c>
      <c r="C3903" s="158" t="s">
        <v>22523</v>
      </c>
      <c r="D3903" s="158" t="s">
        <v>31</v>
      </c>
      <c r="E3903" s="158" t="s">
        <v>16969</v>
      </c>
      <c r="F3903" s="101"/>
      <c r="G3903" s="170"/>
      <c r="H3903" s="161"/>
      <c r="I3903" s="161"/>
    </row>
    <row r="3904" ht="15.0" customHeight="1">
      <c r="A3904" s="101" t="s">
        <v>2241</v>
      </c>
      <c r="B3904" s="96" t="str">
        <f>VLOOKUP(A3904,company_data!$A$2:$H$2051,8,FALSE)</f>
        <v>https://www.fortinet.com/</v>
      </c>
      <c r="C3904" s="158" t="s">
        <v>22524</v>
      </c>
      <c r="D3904" s="158" t="s">
        <v>6</v>
      </c>
      <c r="E3904" s="158" t="s">
        <v>16476</v>
      </c>
      <c r="F3904" s="101"/>
      <c r="G3904" s="170"/>
      <c r="H3904" s="161"/>
      <c r="I3904" s="161"/>
    </row>
    <row r="3905" ht="15.0" customHeight="1">
      <c r="A3905" s="101" t="s">
        <v>2241</v>
      </c>
      <c r="B3905" s="96" t="str">
        <f>VLOOKUP(A3905,company_data!$A$2:$H$2051,8,FALSE)</f>
        <v>https://www.fortinet.com/</v>
      </c>
      <c r="C3905" s="158" t="s">
        <v>22525</v>
      </c>
      <c r="D3905" s="158" t="s">
        <v>10</v>
      </c>
      <c r="E3905" s="158" t="s">
        <v>17179</v>
      </c>
      <c r="F3905" s="97" t="s">
        <v>36</v>
      </c>
      <c r="G3905" s="170"/>
      <c r="H3905" s="161"/>
      <c r="I3905" s="161"/>
    </row>
    <row r="3906" ht="15.0" customHeight="1">
      <c r="A3906" s="101" t="s">
        <v>2241</v>
      </c>
      <c r="B3906" s="96" t="str">
        <f>VLOOKUP(A3906,company_data!$A$2:$H$2051,8,FALSE)</f>
        <v>https://www.fortinet.com/</v>
      </c>
      <c r="C3906" s="158" t="s">
        <v>22526</v>
      </c>
      <c r="D3906" s="158" t="s">
        <v>10</v>
      </c>
      <c r="E3906" s="158" t="s">
        <v>19262</v>
      </c>
      <c r="F3906" s="101"/>
      <c r="G3906" s="170"/>
      <c r="H3906" s="161"/>
      <c r="I3906" s="161"/>
    </row>
    <row r="3907" ht="15.0" customHeight="1">
      <c r="A3907" s="101" t="s">
        <v>2241</v>
      </c>
      <c r="B3907" s="96" t="str">
        <f>VLOOKUP(A3907,company_data!$A$2:$H$2051,8,FALSE)</f>
        <v>https://www.fortinet.com/</v>
      </c>
      <c r="C3907" s="158" t="s">
        <v>22527</v>
      </c>
      <c r="D3907" s="158" t="s">
        <v>10</v>
      </c>
      <c r="E3907" s="158" t="s">
        <v>16138</v>
      </c>
      <c r="F3907" s="101"/>
      <c r="G3907" s="170"/>
      <c r="H3907" s="161"/>
      <c r="I3907" s="161"/>
    </row>
    <row r="3908" ht="15.0" customHeight="1">
      <c r="A3908" s="101" t="s">
        <v>2241</v>
      </c>
      <c r="B3908" s="96" t="str">
        <f>VLOOKUP(A3908,company_data!$A$2:$H$2051,8,FALSE)</f>
        <v>https://www.fortinet.com/</v>
      </c>
      <c r="C3908" s="158" t="s">
        <v>22528</v>
      </c>
      <c r="D3908" s="158" t="s">
        <v>23</v>
      </c>
      <c r="E3908" s="158" t="s">
        <v>16091</v>
      </c>
      <c r="F3908" s="101"/>
      <c r="G3908" s="170"/>
      <c r="H3908" s="161"/>
      <c r="I3908" s="161"/>
    </row>
    <row r="3909" ht="15.0" customHeight="1">
      <c r="A3909" s="101" t="s">
        <v>2241</v>
      </c>
      <c r="B3909" s="96" t="str">
        <f>VLOOKUP(A3909,company_data!$A$2:$H$2051,8,FALSE)</f>
        <v>https://www.fortinet.com/</v>
      </c>
      <c r="C3909" s="158" t="s">
        <v>22529</v>
      </c>
      <c r="D3909" s="158" t="s">
        <v>23</v>
      </c>
      <c r="E3909" s="158" t="s">
        <v>16091</v>
      </c>
      <c r="F3909" s="101"/>
      <c r="G3909" s="170"/>
      <c r="H3909" s="161"/>
      <c r="I3909" s="161"/>
    </row>
    <row r="3910" ht="15.0" customHeight="1">
      <c r="A3910" s="101" t="s">
        <v>2241</v>
      </c>
      <c r="B3910" s="96" t="str">
        <f>VLOOKUP(A3910,company_data!$A$2:$H$2051,8,FALSE)</f>
        <v>https://www.fortinet.com/</v>
      </c>
      <c r="C3910" s="158" t="s">
        <v>22530</v>
      </c>
      <c r="D3910" s="158" t="s">
        <v>23</v>
      </c>
      <c r="E3910" s="158" t="s">
        <v>16091</v>
      </c>
      <c r="F3910" s="101"/>
      <c r="G3910" s="170"/>
      <c r="H3910" s="161"/>
      <c r="I3910" s="161"/>
    </row>
    <row r="3911" ht="15.0" customHeight="1">
      <c r="A3911" s="101" t="s">
        <v>2241</v>
      </c>
      <c r="B3911" s="96" t="str">
        <f>VLOOKUP(A3911,company_data!$A$2:$H$2051,8,FALSE)</f>
        <v>https://www.fortinet.com/</v>
      </c>
      <c r="C3911" s="158" t="s">
        <v>22531</v>
      </c>
      <c r="D3911" s="158" t="s">
        <v>23</v>
      </c>
      <c r="E3911" s="97" t="s">
        <v>16091</v>
      </c>
      <c r="G3911" s="170"/>
      <c r="H3911" s="161"/>
      <c r="I3911" s="161"/>
    </row>
    <row r="3912" ht="15.0" customHeight="1">
      <c r="A3912" s="101" t="s">
        <v>2241</v>
      </c>
      <c r="B3912" s="96" t="str">
        <f>VLOOKUP(A3912,company_data!$A$2:$H$2051,8,FALSE)</f>
        <v>https://www.fortinet.com/</v>
      </c>
      <c r="C3912" s="158" t="s">
        <v>22532</v>
      </c>
      <c r="D3912" s="158" t="s">
        <v>23</v>
      </c>
      <c r="E3912" s="97" t="s">
        <v>16091</v>
      </c>
      <c r="G3912" s="170"/>
      <c r="H3912" s="161"/>
      <c r="I3912" s="161"/>
    </row>
    <row r="3913" ht="15.0" customHeight="1">
      <c r="A3913" s="101" t="s">
        <v>2241</v>
      </c>
      <c r="B3913" s="96" t="str">
        <f>VLOOKUP(A3913,company_data!$A$2:$H$2051,8,FALSE)</f>
        <v>https://www.fortinet.com/</v>
      </c>
      <c r="C3913" s="158" t="s">
        <v>22533</v>
      </c>
      <c r="D3913" s="158" t="s">
        <v>43</v>
      </c>
      <c r="E3913" s="158" t="s">
        <v>16091</v>
      </c>
      <c r="F3913" s="101"/>
      <c r="G3913" s="170"/>
      <c r="H3913" s="161" t="s">
        <v>22534</v>
      </c>
      <c r="I3913" s="161"/>
    </row>
    <row r="3914" ht="15.0" customHeight="1">
      <c r="A3914" s="101" t="s">
        <v>2241</v>
      </c>
      <c r="B3914" s="96" t="str">
        <f>VLOOKUP(A3914,company_data!$A$2:$H$2051,8,FALSE)</f>
        <v>https://www.fortinet.com/</v>
      </c>
      <c r="C3914" s="158" t="s">
        <v>22535</v>
      </c>
      <c r="D3914" s="158" t="s">
        <v>5</v>
      </c>
      <c r="E3914" s="158" t="s">
        <v>15850</v>
      </c>
      <c r="F3914" s="101"/>
      <c r="G3914" s="170"/>
      <c r="H3914" s="161"/>
      <c r="I3914" s="161"/>
    </row>
    <row r="3915" ht="15.0" customHeight="1">
      <c r="A3915" s="101" t="s">
        <v>2241</v>
      </c>
      <c r="B3915" s="96" t="str">
        <f>VLOOKUP(A3915,company_data!$A$2:$H$2051,8,FALSE)</f>
        <v>https://www.fortinet.com/</v>
      </c>
      <c r="C3915" s="158" t="s">
        <v>22536</v>
      </c>
      <c r="D3915" s="158" t="s">
        <v>9</v>
      </c>
      <c r="E3915" s="158" t="s">
        <v>19380</v>
      </c>
      <c r="F3915" s="101"/>
      <c r="G3915" s="170"/>
      <c r="H3915" s="161"/>
      <c r="I3915" s="161"/>
    </row>
    <row r="3916" ht="15.0" customHeight="1">
      <c r="A3916" s="101" t="s">
        <v>2241</v>
      </c>
      <c r="B3916" s="96" t="str">
        <f>VLOOKUP(A3916,company_data!$A$2:$H$2051,8,FALSE)</f>
        <v>https://www.fortinet.com/</v>
      </c>
      <c r="C3916" s="158" t="s">
        <v>22537</v>
      </c>
      <c r="D3916" s="158" t="s">
        <v>18</v>
      </c>
      <c r="E3916" s="158" t="s">
        <v>18548</v>
      </c>
      <c r="F3916" s="101"/>
      <c r="G3916" s="170"/>
      <c r="H3916" s="161"/>
      <c r="I3916" s="161"/>
    </row>
    <row r="3917" ht="15.0" customHeight="1">
      <c r="A3917" s="101" t="s">
        <v>2241</v>
      </c>
      <c r="B3917" s="96" t="str">
        <f>VLOOKUP(A3917,company_data!$A$2:$H$2051,8,FALSE)</f>
        <v>https://www.fortinet.com/</v>
      </c>
      <c r="C3917" s="158" t="s">
        <v>22538</v>
      </c>
      <c r="D3917" s="158" t="s">
        <v>6</v>
      </c>
      <c r="E3917" s="158" t="s">
        <v>16719</v>
      </c>
      <c r="F3917" s="101"/>
      <c r="G3917" s="170"/>
      <c r="H3917" s="161" t="s">
        <v>22539</v>
      </c>
      <c r="I3917" s="161"/>
    </row>
    <row r="3918" ht="15.0" customHeight="1">
      <c r="A3918" s="101" t="s">
        <v>2241</v>
      </c>
      <c r="B3918" s="96" t="str">
        <f>VLOOKUP(A3918,company_data!$A$2:$H$2051,8,FALSE)</f>
        <v>https://www.fortinet.com/</v>
      </c>
      <c r="C3918" s="158" t="s">
        <v>22540</v>
      </c>
      <c r="D3918" s="158" t="s">
        <v>9</v>
      </c>
      <c r="E3918" s="158" t="s">
        <v>36</v>
      </c>
      <c r="F3918" s="101"/>
      <c r="G3918" s="170"/>
      <c r="H3918" s="161"/>
      <c r="I3918" s="161"/>
    </row>
    <row r="3919" ht="15.0" customHeight="1">
      <c r="A3919" s="101" t="s">
        <v>2241</v>
      </c>
      <c r="B3919" s="96" t="str">
        <f>VLOOKUP(A3919,company_data!$A$2:$H$2051,8,FALSE)</f>
        <v>https://www.fortinet.com/</v>
      </c>
      <c r="C3919" s="158" t="s">
        <v>11</v>
      </c>
      <c r="D3919" s="158" t="s">
        <v>5</v>
      </c>
      <c r="E3919" s="158" t="s">
        <v>11</v>
      </c>
      <c r="F3919" s="101"/>
      <c r="G3919" s="170"/>
      <c r="H3919" s="161"/>
      <c r="I3919" s="161"/>
    </row>
    <row r="3920" ht="15.0" customHeight="1">
      <c r="A3920" s="101" t="s">
        <v>2241</v>
      </c>
      <c r="B3920" s="96" t="str">
        <f>VLOOKUP(A3920,company_data!$A$2:$H$2051,8,FALSE)</f>
        <v>https://www.fortinet.com/</v>
      </c>
      <c r="C3920" s="158" t="s">
        <v>22541</v>
      </c>
      <c r="D3920" s="158" t="s">
        <v>8</v>
      </c>
      <c r="E3920" s="158" t="s">
        <v>16480</v>
      </c>
      <c r="F3920" s="97" t="s">
        <v>22542</v>
      </c>
      <c r="G3920" s="170"/>
      <c r="H3920" s="161"/>
      <c r="I3920" s="161"/>
    </row>
    <row r="3921" ht="15.0" customHeight="1">
      <c r="A3921" s="101" t="s">
        <v>2241</v>
      </c>
      <c r="B3921" s="96" t="str">
        <f>VLOOKUP(A3921,company_data!$A$2:$H$2051,8,FALSE)</f>
        <v>https://www.fortinet.com/</v>
      </c>
      <c r="C3921" s="158" t="s">
        <v>22543</v>
      </c>
      <c r="D3921" s="158" t="s">
        <v>9</v>
      </c>
      <c r="E3921" s="158" t="s">
        <v>22544</v>
      </c>
      <c r="F3921" s="101"/>
      <c r="G3921" s="170"/>
      <c r="H3921" s="161"/>
      <c r="I3921" s="161"/>
    </row>
    <row r="3922" ht="15.0" customHeight="1">
      <c r="A3922" s="101" t="s">
        <v>2241</v>
      </c>
      <c r="B3922" s="96" t="str">
        <f>VLOOKUP(A3922,company_data!$A$2:$H$2051,8,FALSE)</f>
        <v>https://www.fortinet.com/</v>
      </c>
      <c r="C3922" s="158" t="s">
        <v>22545</v>
      </c>
      <c r="D3922" s="158" t="s">
        <v>49</v>
      </c>
      <c r="E3922" s="157"/>
      <c r="F3922" s="101"/>
      <c r="G3922" s="170"/>
      <c r="H3922" s="161"/>
      <c r="I3922" s="161"/>
    </row>
    <row r="3923" ht="15.0" customHeight="1">
      <c r="A3923" s="101" t="s">
        <v>2241</v>
      </c>
      <c r="B3923" s="96" t="str">
        <f>VLOOKUP(A3923,company_data!$A$2:$H$2051,8,FALSE)</f>
        <v>https://www.fortinet.com/</v>
      </c>
      <c r="C3923" s="158" t="s">
        <v>22546</v>
      </c>
      <c r="D3923" s="158" t="s">
        <v>15</v>
      </c>
      <c r="E3923" s="157"/>
      <c r="F3923" s="101"/>
      <c r="G3923" s="170"/>
      <c r="H3923" s="161"/>
      <c r="I3923" s="161"/>
    </row>
    <row r="3924" ht="15.0" customHeight="1">
      <c r="A3924" s="101" t="s">
        <v>2241</v>
      </c>
      <c r="B3924" s="96" t="str">
        <f>VLOOKUP(A3924,company_data!$A$2:$H$2051,8,FALSE)</f>
        <v>https://www.fortinet.com/</v>
      </c>
      <c r="C3924" s="158" t="s">
        <v>22547</v>
      </c>
      <c r="D3924" s="158" t="s">
        <v>15</v>
      </c>
      <c r="E3924" s="157"/>
      <c r="F3924" s="101"/>
      <c r="G3924" s="170"/>
      <c r="H3924" s="161"/>
      <c r="I3924" s="161"/>
    </row>
    <row r="3925" ht="15.0" customHeight="1">
      <c r="A3925" s="101" t="s">
        <v>2241</v>
      </c>
      <c r="B3925" s="96" t="str">
        <f>VLOOKUP(A3925,company_data!$A$2:$H$2051,8,FALSE)</f>
        <v>https://www.fortinet.com/</v>
      </c>
      <c r="C3925" s="158" t="s">
        <v>22548</v>
      </c>
      <c r="D3925" s="158" t="s">
        <v>50</v>
      </c>
      <c r="E3925" s="157"/>
      <c r="F3925" s="101"/>
      <c r="G3925" s="170"/>
      <c r="H3925" s="161"/>
      <c r="I3925" s="161"/>
    </row>
    <row r="3926" ht="15.0" customHeight="1">
      <c r="A3926" s="101" t="s">
        <v>2241</v>
      </c>
      <c r="B3926" s="96" t="str">
        <f>VLOOKUP(A3926,company_data!$A$2:$H$2051,8,FALSE)</f>
        <v>https://www.fortinet.com/</v>
      </c>
      <c r="C3926" s="158" t="s">
        <v>22549</v>
      </c>
      <c r="D3926" s="158" t="s">
        <v>28</v>
      </c>
      <c r="E3926" s="157"/>
      <c r="F3926" s="101"/>
      <c r="G3926" s="170"/>
      <c r="H3926" s="161"/>
      <c r="I3926" s="161"/>
    </row>
    <row r="3927" ht="15.0" customHeight="1">
      <c r="A3927" s="101" t="s">
        <v>2241</v>
      </c>
      <c r="B3927" s="96" t="str">
        <f>VLOOKUP(A3927,company_data!$A$2:$H$2051,8,FALSE)</f>
        <v>https://www.fortinet.com/</v>
      </c>
      <c r="C3927" s="158" t="s">
        <v>22550</v>
      </c>
      <c r="D3927" s="158" t="s">
        <v>19</v>
      </c>
      <c r="E3927" s="157"/>
      <c r="F3927" s="101"/>
      <c r="G3927" s="170"/>
      <c r="H3927" s="161"/>
      <c r="I3927" s="161"/>
    </row>
    <row r="3928" ht="15.0" customHeight="1">
      <c r="A3928" s="101" t="s">
        <v>2241</v>
      </c>
      <c r="B3928" s="96" t="str">
        <f>VLOOKUP(A3928,company_data!$A$2:$H$2051,8,FALSE)</f>
        <v>https://www.fortinet.com/</v>
      </c>
      <c r="C3928" s="158" t="s">
        <v>22551</v>
      </c>
      <c r="D3928" s="158" t="s">
        <v>9</v>
      </c>
      <c r="E3928" s="157"/>
      <c r="F3928" s="101"/>
      <c r="G3928" s="170"/>
      <c r="H3928" s="161"/>
      <c r="I3928" s="161"/>
    </row>
    <row r="3929" ht="15.0" customHeight="1">
      <c r="A3929" s="101" t="s">
        <v>2241</v>
      </c>
      <c r="B3929" s="96" t="str">
        <f>VLOOKUP(A3929,company_data!$A$2:$H$2051,8,FALSE)</f>
        <v>https://www.fortinet.com/</v>
      </c>
      <c r="C3929" s="158" t="s">
        <v>22552</v>
      </c>
      <c r="D3929" s="158" t="s">
        <v>23</v>
      </c>
      <c r="E3929" s="157"/>
      <c r="F3929" s="101"/>
      <c r="G3929" s="170"/>
      <c r="H3929" s="161"/>
      <c r="I3929" s="161"/>
    </row>
    <row r="3930" ht="15.0" customHeight="1">
      <c r="A3930" s="101" t="s">
        <v>2241</v>
      </c>
      <c r="B3930" s="96" t="str">
        <f>VLOOKUP(A3930,company_data!$A$2:$H$2051,8,FALSE)</f>
        <v>https://www.fortinet.com/</v>
      </c>
      <c r="C3930" s="158" t="s">
        <v>22553</v>
      </c>
      <c r="D3930" s="158" t="s">
        <v>6</v>
      </c>
      <c r="E3930" s="157"/>
      <c r="F3930" s="101"/>
      <c r="G3930" s="170"/>
      <c r="H3930" s="161"/>
      <c r="I3930" s="161"/>
    </row>
    <row r="3931" ht="15.0" customHeight="1">
      <c r="A3931" s="101" t="s">
        <v>2241</v>
      </c>
      <c r="B3931" s="96" t="str">
        <f>VLOOKUP(A3931,company_data!$A$2:$H$2051,8,FALSE)</f>
        <v>https://www.fortinet.com/</v>
      </c>
      <c r="C3931" s="158" t="s">
        <v>22554</v>
      </c>
      <c r="D3931" s="158" t="s">
        <v>20</v>
      </c>
      <c r="E3931" s="157"/>
      <c r="F3931" s="101"/>
      <c r="G3931" s="170"/>
      <c r="H3931" s="161"/>
      <c r="I3931" s="161"/>
    </row>
    <row r="3932" ht="15.0" customHeight="1">
      <c r="A3932" s="101" t="s">
        <v>2241</v>
      </c>
      <c r="B3932" s="96" t="str">
        <f>VLOOKUP(A3932,company_data!$A$2:$H$2051,8,FALSE)</f>
        <v>https://www.fortinet.com/</v>
      </c>
      <c r="C3932" s="158" t="s">
        <v>22555</v>
      </c>
      <c r="D3932" s="158" t="s">
        <v>10</v>
      </c>
      <c r="E3932" s="157"/>
      <c r="F3932" s="101"/>
      <c r="G3932" s="170"/>
      <c r="H3932" s="161"/>
      <c r="I3932" s="161"/>
    </row>
    <row r="3933" ht="15.0" customHeight="1">
      <c r="A3933" s="101" t="s">
        <v>2241</v>
      </c>
      <c r="B3933" s="96" t="str">
        <f>VLOOKUP(A3933,company_data!$A$2:$H$2051,8,FALSE)</f>
        <v>https://www.fortinet.com/</v>
      </c>
      <c r="C3933" s="158" t="s">
        <v>22556</v>
      </c>
      <c r="D3933" s="158" t="s">
        <v>29</v>
      </c>
      <c r="E3933" s="157"/>
      <c r="F3933" s="101"/>
      <c r="G3933" s="170"/>
      <c r="H3933" s="161"/>
      <c r="I3933" s="161"/>
    </row>
    <row r="3934" ht="15.0" customHeight="1">
      <c r="A3934" s="101" t="s">
        <v>2241</v>
      </c>
      <c r="B3934" s="96" t="str">
        <f>VLOOKUP(A3934,company_data!$A$2:$H$2051,8,FALSE)</f>
        <v>https://www.fortinet.com/</v>
      </c>
      <c r="C3934" s="158" t="s">
        <v>22557</v>
      </c>
      <c r="D3934" s="158" t="s">
        <v>18</v>
      </c>
      <c r="E3934" s="157"/>
      <c r="F3934" s="101"/>
      <c r="G3934" s="170"/>
      <c r="H3934" s="161"/>
      <c r="I3934" s="161"/>
    </row>
    <row r="3935" ht="15.0" customHeight="1">
      <c r="A3935" s="101" t="s">
        <v>2241</v>
      </c>
      <c r="B3935" s="96" t="str">
        <f>VLOOKUP(A3935,company_data!$A$2:$H$2051,8,FALSE)</f>
        <v>https://www.fortinet.com/</v>
      </c>
      <c r="C3935" s="158" t="s">
        <v>22558</v>
      </c>
      <c r="D3935" s="158" t="s">
        <v>43</v>
      </c>
      <c r="E3935" s="157"/>
      <c r="F3935" s="101"/>
      <c r="G3935" s="170"/>
      <c r="H3935" s="161"/>
      <c r="I3935" s="161"/>
    </row>
    <row r="3936" ht="15.0" customHeight="1">
      <c r="A3936" s="101" t="s">
        <v>2241</v>
      </c>
      <c r="B3936" s="96" t="str">
        <f>VLOOKUP(A3936,company_data!$A$2:$H$2051,8,FALSE)</f>
        <v>https://www.fortinet.com/</v>
      </c>
      <c r="C3936" s="158" t="s">
        <v>22559</v>
      </c>
      <c r="D3936" s="158" t="s">
        <v>43</v>
      </c>
      <c r="E3936" s="157"/>
      <c r="F3936" s="101"/>
      <c r="G3936" s="170"/>
      <c r="H3936" s="161"/>
      <c r="I3936" s="161"/>
    </row>
    <row r="3937" ht="15.0" customHeight="1">
      <c r="A3937" s="101" t="s">
        <v>4289</v>
      </c>
      <c r="B3937" s="96" t="s">
        <v>4293</v>
      </c>
      <c r="C3937" s="158" t="s">
        <v>17353</v>
      </c>
      <c r="D3937" s="158" t="s">
        <v>17</v>
      </c>
      <c r="E3937" s="158"/>
      <c r="F3937" s="97"/>
      <c r="G3937" s="159"/>
      <c r="H3937" s="161"/>
      <c r="I3937" s="161"/>
    </row>
    <row r="3938" ht="15.0" customHeight="1">
      <c r="A3938" s="101" t="s">
        <v>6482</v>
      </c>
      <c r="B3938" s="96" t="str">
        <f>VLOOKUP(A3938,company_data!$A$2:$H$2051,8,FALSE)</f>
        <v>https://www.fortiphyd.com/</v>
      </c>
      <c r="C3938" s="157" t="s">
        <v>22560</v>
      </c>
      <c r="D3938" s="158" t="s">
        <v>35</v>
      </c>
      <c r="E3938" s="157"/>
      <c r="F3938" s="101"/>
      <c r="G3938" s="159"/>
      <c r="H3938" s="161" t="s">
        <v>22561</v>
      </c>
      <c r="I3938" s="161"/>
    </row>
    <row r="3939" ht="15.0" customHeight="1">
      <c r="A3939" s="101" t="s">
        <v>6482</v>
      </c>
      <c r="B3939" s="96" t="str">
        <f>VLOOKUP(A3939,company_data!$A$2:$H$2051,8,FALSE)</f>
        <v>https://www.fortiphyd.com/</v>
      </c>
      <c r="C3939" s="157" t="s">
        <v>22562</v>
      </c>
      <c r="D3939" s="158" t="s">
        <v>35</v>
      </c>
      <c r="E3939" s="157"/>
      <c r="F3939" s="101"/>
      <c r="G3939" s="159"/>
      <c r="H3939" s="161" t="s">
        <v>22563</v>
      </c>
      <c r="I3939" s="161"/>
    </row>
    <row r="3940" ht="15.0" customHeight="1">
      <c r="A3940" s="101" t="s">
        <v>6504</v>
      </c>
      <c r="B3940" s="96" t="str">
        <f>VLOOKUP(A3940,company_data!$A$2:$H$2051,8,FALSE)</f>
        <v>https://www.forumsys.com/</v>
      </c>
      <c r="C3940" s="157" t="s">
        <v>22564</v>
      </c>
      <c r="D3940" s="157" t="s">
        <v>8</v>
      </c>
      <c r="E3940" s="157" t="s">
        <v>15915</v>
      </c>
      <c r="F3940" s="101"/>
      <c r="G3940" s="159"/>
      <c r="H3940" s="161" t="s">
        <v>22565</v>
      </c>
      <c r="I3940" s="161"/>
    </row>
    <row r="3941" ht="15.0" customHeight="1">
      <c r="A3941" s="101" t="s">
        <v>6504</v>
      </c>
      <c r="B3941" s="96" t="str">
        <f>VLOOKUP(A3941,company_data!$A$2:$H$2051,8,FALSE)</f>
        <v>https://www.forumsys.com/</v>
      </c>
      <c r="C3941" s="158" t="s">
        <v>22566</v>
      </c>
      <c r="D3941" s="157" t="s">
        <v>8</v>
      </c>
      <c r="E3941" s="157" t="s">
        <v>15915</v>
      </c>
      <c r="F3941" s="101"/>
      <c r="G3941" s="159"/>
      <c r="H3941" s="161" t="s">
        <v>22567</v>
      </c>
      <c r="I3941" s="161"/>
    </row>
    <row r="3942" ht="15.0" customHeight="1">
      <c r="A3942" s="101" t="s">
        <v>6504</v>
      </c>
      <c r="B3942" s="96" t="str">
        <f>VLOOKUP(A3942,company_data!$A$2:$H$2051,8,FALSE)</f>
        <v>https://www.forumsys.com/</v>
      </c>
      <c r="C3942" s="157" t="s">
        <v>22568</v>
      </c>
      <c r="D3942" s="158" t="s">
        <v>8</v>
      </c>
      <c r="E3942" s="158" t="s">
        <v>17063</v>
      </c>
      <c r="F3942" s="101"/>
      <c r="G3942" s="159"/>
      <c r="H3942" s="161" t="s">
        <v>22569</v>
      </c>
      <c r="I3942" s="161"/>
    </row>
    <row r="3943" ht="15.0" customHeight="1">
      <c r="A3943" s="101" t="s">
        <v>6504</v>
      </c>
      <c r="B3943" s="96" t="str">
        <f>VLOOKUP(A3943,company_data!$A$2:$H$2051,8,FALSE)</f>
        <v>https://www.forumsys.com/</v>
      </c>
      <c r="C3943" s="157" t="s">
        <v>22570</v>
      </c>
      <c r="D3943" s="158" t="s">
        <v>25</v>
      </c>
      <c r="E3943" s="157"/>
      <c r="F3943" s="101"/>
      <c r="G3943" s="159"/>
      <c r="H3943" s="161" t="s">
        <v>22571</v>
      </c>
      <c r="I3943" s="161"/>
    </row>
    <row r="3944" ht="15.0" customHeight="1">
      <c r="A3944" s="101" t="s">
        <v>6504</v>
      </c>
      <c r="B3944" s="96" t="str">
        <f>VLOOKUP(A3944,company_data!$A$2:$H$2051,8,FALSE)</f>
        <v>https://www.forumsys.com/</v>
      </c>
      <c r="C3944" s="158" t="s">
        <v>22572</v>
      </c>
      <c r="D3944" s="158" t="s">
        <v>34</v>
      </c>
      <c r="E3944" s="157"/>
      <c r="F3944" s="101"/>
      <c r="G3944" s="159"/>
      <c r="H3944" s="161" t="s">
        <v>22573</v>
      </c>
      <c r="I3944" s="161"/>
    </row>
    <row r="3945" ht="15.0" customHeight="1">
      <c r="A3945" s="101" t="s">
        <v>6504</v>
      </c>
      <c r="B3945" s="96" t="str">
        <f>VLOOKUP(A3945,company_data!$A$2:$H$2051,8,FALSE)</f>
        <v>https://www.forumsys.com/</v>
      </c>
      <c r="C3945" s="158" t="s">
        <v>22574</v>
      </c>
      <c r="D3945" s="158" t="s">
        <v>34</v>
      </c>
      <c r="E3945" s="157"/>
      <c r="F3945" s="101"/>
      <c r="G3945" s="159"/>
      <c r="H3945" s="161" t="s">
        <v>22575</v>
      </c>
      <c r="I3945" s="161"/>
    </row>
    <row r="3946" ht="15.0" customHeight="1">
      <c r="A3946" s="101" t="s">
        <v>6515</v>
      </c>
      <c r="B3946" s="96" t="str">
        <f>VLOOKUP(A3946,company_data!$A$2:$H$2051,8,FALSE)</f>
        <v>https://fossa.com/</v>
      </c>
      <c r="C3946" s="157" t="s">
        <v>22576</v>
      </c>
      <c r="D3946" s="158" t="s">
        <v>8</v>
      </c>
      <c r="E3946" s="158" t="s">
        <v>19145</v>
      </c>
      <c r="F3946" s="101"/>
      <c r="G3946" s="170"/>
      <c r="H3946" s="161" t="s">
        <v>22577</v>
      </c>
      <c r="I3946" s="161"/>
    </row>
    <row r="3947" ht="15.0" customHeight="1">
      <c r="A3947" s="101" t="s">
        <v>6515</v>
      </c>
      <c r="B3947" s="96" t="str">
        <f>VLOOKUP(A3947,company_data!$A$2:$H$2051,8,FALSE)</f>
        <v>https://fossa.com/</v>
      </c>
      <c r="C3947" s="157" t="s">
        <v>18784</v>
      </c>
      <c r="D3947" s="158" t="s">
        <v>8</v>
      </c>
      <c r="E3947" s="158" t="s">
        <v>19145</v>
      </c>
      <c r="F3947" s="101"/>
      <c r="G3947" s="170"/>
      <c r="H3947" s="161" t="s">
        <v>22578</v>
      </c>
      <c r="I3947" s="161"/>
    </row>
    <row r="3948" ht="15.0" customHeight="1">
      <c r="A3948" s="101" t="s">
        <v>6524</v>
      </c>
      <c r="B3948" s="96" t="str">
        <f>VLOOKUP(A3948,company_data!$A$2:$H$2051,8,FALSE)</f>
        <v>https://www.framecyber.com/</v>
      </c>
      <c r="C3948" s="157" t="s">
        <v>22579</v>
      </c>
      <c r="D3948" s="158" t="s">
        <v>14</v>
      </c>
      <c r="E3948" s="158" t="s">
        <v>16856</v>
      </c>
      <c r="F3948" s="101"/>
      <c r="G3948" s="159"/>
      <c r="H3948" s="161" t="s">
        <v>22580</v>
      </c>
      <c r="I3948" s="161"/>
    </row>
    <row r="3949" ht="15.0" customHeight="1">
      <c r="A3949" s="101" t="s">
        <v>6531</v>
      </c>
      <c r="B3949" s="96" t="str">
        <f>VLOOKUP(A3949,company_data!$A$2:$H$2051,8,FALSE)</f>
        <v>https://frsecure.com/</v>
      </c>
      <c r="C3949" s="157" t="s">
        <v>15917</v>
      </c>
      <c r="D3949" s="158" t="s">
        <v>5</v>
      </c>
      <c r="E3949" s="158" t="s">
        <v>15831</v>
      </c>
      <c r="F3949" s="101"/>
      <c r="G3949" s="159"/>
      <c r="H3949" s="161" t="s">
        <v>22581</v>
      </c>
      <c r="I3949" s="161"/>
    </row>
    <row r="3950" ht="15.0" customHeight="1">
      <c r="A3950" s="101" t="s">
        <v>6531</v>
      </c>
      <c r="B3950" s="96" t="str">
        <f>VLOOKUP(A3950,company_data!$A$2:$H$2051,8,FALSE)</f>
        <v>https://frsecure.com/</v>
      </c>
      <c r="C3950" s="157" t="s">
        <v>22582</v>
      </c>
      <c r="D3950" s="157" t="s">
        <v>5</v>
      </c>
      <c r="E3950" s="158" t="s">
        <v>16421</v>
      </c>
      <c r="F3950" s="97" t="s">
        <v>16422</v>
      </c>
      <c r="G3950" s="159"/>
      <c r="H3950" s="161"/>
      <c r="I3950" s="161"/>
    </row>
    <row r="3951" ht="15.0" customHeight="1">
      <c r="A3951" s="101" t="s">
        <v>6531</v>
      </c>
      <c r="B3951" s="96" t="str">
        <f>VLOOKUP(A3951,company_data!$A$2:$H$2051,8,FALSE)</f>
        <v>https://frsecure.com/</v>
      </c>
      <c r="C3951" s="157" t="s">
        <v>22583</v>
      </c>
      <c r="D3951" s="157" t="s">
        <v>5</v>
      </c>
      <c r="E3951" s="157" t="s">
        <v>17202</v>
      </c>
      <c r="F3951" s="101"/>
      <c r="G3951" s="159"/>
      <c r="H3951" s="161" t="s">
        <v>22584</v>
      </c>
      <c r="I3951" s="161"/>
    </row>
    <row r="3952" ht="15.0" customHeight="1">
      <c r="A3952" s="101" t="s">
        <v>6531</v>
      </c>
      <c r="B3952" s="96" t="str">
        <f>VLOOKUP(A3952,company_data!$A$2:$H$2051,8,FALSE)</f>
        <v>https://frsecure.com/</v>
      </c>
      <c r="C3952" s="157" t="s">
        <v>15850</v>
      </c>
      <c r="D3952" s="157" t="s">
        <v>5</v>
      </c>
      <c r="E3952" s="157" t="s">
        <v>15850</v>
      </c>
      <c r="F3952" s="101"/>
      <c r="G3952" s="159"/>
      <c r="H3952" s="161" t="s">
        <v>22585</v>
      </c>
      <c r="I3952" s="161"/>
    </row>
    <row r="3953" ht="15.0" customHeight="1">
      <c r="A3953" s="101" t="s">
        <v>6531</v>
      </c>
      <c r="B3953" s="96" t="str">
        <f>VLOOKUP(A3953,company_data!$A$2:$H$2051,8,FALSE)</f>
        <v>https://frsecure.com/</v>
      </c>
      <c r="C3953" s="157" t="s">
        <v>15897</v>
      </c>
      <c r="D3953" s="157" t="s">
        <v>5</v>
      </c>
      <c r="E3953" s="157" t="s">
        <v>15897</v>
      </c>
      <c r="F3953" s="101"/>
      <c r="G3953" s="159"/>
      <c r="H3953" s="161" t="s">
        <v>22586</v>
      </c>
      <c r="I3953" s="161"/>
    </row>
    <row r="3954" ht="15.0" customHeight="1">
      <c r="A3954" s="101" t="s">
        <v>6531</v>
      </c>
      <c r="B3954" s="96" t="str">
        <f>VLOOKUP(A3954,company_data!$A$2:$H$2051,8,FALSE)</f>
        <v>https://frsecure.com/</v>
      </c>
      <c r="C3954" s="157" t="s">
        <v>15853</v>
      </c>
      <c r="D3954" s="157" t="s">
        <v>5</v>
      </c>
      <c r="E3954" s="157" t="s">
        <v>15853</v>
      </c>
      <c r="F3954" s="101"/>
      <c r="G3954" s="159"/>
      <c r="H3954" s="161" t="s">
        <v>22587</v>
      </c>
      <c r="I3954" s="161"/>
    </row>
    <row r="3955" ht="15.0" customHeight="1">
      <c r="A3955" s="101" t="s">
        <v>6531</v>
      </c>
      <c r="B3955" s="96" t="str">
        <f>VLOOKUP(A3955,company_data!$A$2:$H$2051,8,FALSE)</f>
        <v>https://frsecure.com/</v>
      </c>
      <c r="C3955" s="157" t="s">
        <v>15859</v>
      </c>
      <c r="D3955" s="157" t="s">
        <v>5</v>
      </c>
      <c r="E3955" s="157" t="s">
        <v>15859</v>
      </c>
      <c r="F3955" s="101"/>
      <c r="G3955" s="159"/>
      <c r="H3955" s="161" t="s">
        <v>22588</v>
      </c>
      <c r="I3955" s="161"/>
    </row>
    <row r="3956" ht="15.0" customHeight="1">
      <c r="A3956" s="101" t="s">
        <v>6531</v>
      </c>
      <c r="B3956" s="96" t="str">
        <f>VLOOKUP(A3956,company_data!$A$2:$H$2051,8,FALSE)</f>
        <v>https://frsecure.com/</v>
      </c>
      <c r="C3956" s="157" t="s">
        <v>16162</v>
      </c>
      <c r="D3956" s="157" t="s">
        <v>5</v>
      </c>
      <c r="E3956" s="157" t="s">
        <v>16162</v>
      </c>
      <c r="F3956" s="101"/>
      <c r="G3956" s="159"/>
      <c r="H3956" s="161" t="s">
        <v>22589</v>
      </c>
      <c r="I3956" s="161"/>
    </row>
    <row r="3957" ht="15.0" customHeight="1">
      <c r="A3957" s="101" t="s">
        <v>6531</v>
      </c>
      <c r="B3957" s="96" t="str">
        <f>VLOOKUP(A3957,company_data!$A$2:$H$2051,8,FALSE)</f>
        <v>https://frsecure.com/</v>
      </c>
      <c r="C3957" s="157" t="s">
        <v>22590</v>
      </c>
      <c r="D3957" s="157" t="s">
        <v>5</v>
      </c>
      <c r="E3957" s="157"/>
      <c r="F3957" s="101"/>
      <c r="G3957" s="159"/>
      <c r="H3957" s="161" t="s">
        <v>22591</v>
      </c>
      <c r="I3957" s="161"/>
    </row>
    <row r="3958" ht="15.0" customHeight="1">
      <c r="A3958" s="101" t="s">
        <v>6531</v>
      </c>
      <c r="B3958" s="96" t="str">
        <f>VLOOKUP(A3958,company_data!$A$2:$H$2051,8,FALSE)</f>
        <v>https://frsecure.com/</v>
      </c>
      <c r="C3958" s="157" t="s">
        <v>22592</v>
      </c>
      <c r="D3958" s="157" t="s">
        <v>5</v>
      </c>
      <c r="E3958" s="157"/>
      <c r="F3958" s="101"/>
      <c r="G3958" s="159"/>
      <c r="H3958" s="161" t="s">
        <v>22593</v>
      </c>
      <c r="I3958" s="161"/>
    </row>
    <row r="3959" ht="15.0" customHeight="1">
      <c r="A3959" s="101" t="s">
        <v>6531</v>
      </c>
      <c r="B3959" s="96" t="str">
        <f>VLOOKUP(A3959,company_data!$A$2:$H$2051,8,FALSE)</f>
        <v>https://frsecure.com/</v>
      </c>
      <c r="C3959" s="157" t="s">
        <v>18599</v>
      </c>
      <c r="D3959" s="157" t="s">
        <v>5</v>
      </c>
      <c r="E3959" s="157"/>
      <c r="F3959" s="101"/>
      <c r="G3959" s="159"/>
      <c r="H3959" s="161" t="s">
        <v>22594</v>
      </c>
      <c r="I3959" s="161"/>
    </row>
    <row r="3960" ht="15.0" customHeight="1">
      <c r="A3960" s="101" t="s">
        <v>6456</v>
      </c>
      <c r="B3960" s="96" t="str">
        <f>VLOOKUP(A3960,company_data!$A$2:$H$2051,8,FALSE)</f>
        <v>https://www.fticonsulting.com/</v>
      </c>
      <c r="C3960" s="157" t="s">
        <v>22595</v>
      </c>
      <c r="D3960" s="157" t="s">
        <v>5</v>
      </c>
      <c r="E3960" s="157"/>
      <c r="F3960" s="101"/>
      <c r="G3960" s="170"/>
      <c r="H3960" s="161" t="s">
        <v>22596</v>
      </c>
      <c r="I3960" s="161"/>
    </row>
    <row r="3961" ht="15.0" customHeight="1">
      <c r="A3961" s="101" t="s">
        <v>6456</v>
      </c>
      <c r="B3961" s="96" t="str">
        <f>VLOOKUP(A3961,company_data!$A$2:$H$2051,8,FALSE)</f>
        <v>https://www.fticonsulting.com/</v>
      </c>
      <c r="C3961" s="157" t="s">
        <v>22597</v>
      </c>
      <c r="D3961" s="157" t="s">
        <v>5</v>
      </c>
      <c r="E3961" s="157"/>
      <c r="F3961" s="101"/>
      <c r="G3961" s="170"/>
      <c r="H3961" s="161" t="s">
        <v>22598</v>
      </c>
      <c r="I3961" s="161"/>
    </row>
    <row r="3962" ht="15.0" customHeight="1">
      <c r="A3962" s="101" t="s">
        <v>6456</v>
      </c>
      <c r="B3962" s="96" t="str">
        <f>VLOOKUP(A3962,company_data!$A$2:$H$2051,8,FALSE)</f>
        <v>https://www.fticonsulting.com/</v>
      </c>
      <c r="C3962" s="157" t="s">
        <v>22599</v>
      </c>
      <c r="D3962" s="157" t="s">
        <v>5</v>
      </c>
      <c r="E3962" s="157"/>
      <c r="F3962" s="101"/>
      <c r="G3962" s="170"/>
      <c r="H3962" s="161" t="s">
        <v>22600</v>
      </c>
      <c r="I3962" s="161"/>
    </row>
    <row r="3963" ht="15.0" customHeight="1">
      <c r="A3963" s="101" t="s">
        <v>6456</v>
      </c>
      <c r="B3963" s="96" t="str">
        <f>VLOOKUP(A3963,company_data!$A$2:$H$2051,8,FALSE)</f>
        <v>https://www.fticonsulting.com/</v>
      </c>
      <c r="C3963" s="157" t="s">
        <v>22601</v>
      </c>
      <c r="D3963" s="157" t="s">
        <v>5</v>
      </c>
      <c r="E3963" s="157"/>
      <c r="F3963" s="101"/>
      <c r="G3963" s="170"/>
      <c r="H3963" s="161" t="s">
        <v>22602</v>
      </c>
      <c r="I3963" s="161"/>
    </row>
    <row r="3964" ht="15.0" customHeight="1">
      <c r="A3964" s="101" t="s">
        <v>6456</v>
      </c>
      <c r="B3964" s="96" t="str">
        <f>VLOOKUP(A3964,company_data!$A$2:$H$2051,8,FALSE)</f>
        <v>https://www.fticonsulting.com/</v>
      </c>
      <c r="C3964" s="157" t="s">
        <v>22603</v>
      </c>
      <c r="D3964" s="157" t="s">
        <v>5</v>
      </c>
      <c r="E3964" s="157"/>
      <c r="F3964" s="101"/>
      <c r="G3964" s="170"/>
      <c r="H3964" s="161" t="s">
        <v>22604</v>
      </c>
      <c r="I3964" s="161"/>
    </row>
    <row r="3965" ht="15.0" customHeight="1">
      <c r="A3965" s="101" t="s">
        <v>6456</v>
      </c>
      <c r="B3965" s="96" t="str">
        <f>VLOOKUP(A3965,company_data!$A$2:$H$2051,8,FALSE)</f>
        <v>https://www.fticonsulting.com/</v>
      </c>
      <c r="C3965" s="157" t="s">
        <v>22605</v>
      </c>
      <c r="D3965" s="157" t="s">
        <v>5</v>
      </c>
      <c r="E3965" s="157"/>
      <c r="F3965" s="101"/>
      <c r="G3965" s="170"/>
      <c r="H3965" s="161" t="s">
        <v>22606</v>
      </c>
      <c r="I3965" s="161"/>
    </row>
    <row r="3966" ht="15.0" customHeight="1">
      <c r="A3966" s="101" t="s">
        <v>6456</v>
      </c>
      <c r="B3966" s="96" t="str">
        <f>VLOOKUP(A3966,company_data!$A$2:$H$2051,8,FALSE)</f>
        <v>https://www.fticonsulting.com/</v>
      </c>
      <c r="C3966" s="157" t="s">
        <v>22607</v>
      </c>
      <c r="D3966" s="157" t="s">
        <v>5</v>
      </c>
      <c r="E3966" s="157"/>
      <c r="F3966" s="101"/>
      <c r="G3966" s="170"/>
      <c r="H3966" s="161" t="s">
        <v>22608</v>
      </c>
      <c r="I3966" s="161"/>
    </row>
    <row r="3967" ht="15.0" customHeight="1">
      <c r="A3967" s="101" t="s">
        <v>6456</v>
      </c>
      <c r="B3967" s="96" t="str">
        <f>VLOOKUP(A3967,company_data!$A$2:$H$2051,8,FALSE)</f>
        <v>https://www.fticonsulting.com/</v>
      </c>
      <c r="C3967" s="157" t="s">
        <v>21750</v>
      </c>
      <c r="D3967" s="157" t="s">
        <v>5</v>
      </c>
      <c r="E3967" s="157"/>
      <c r="F3967" s="101"/>
      <c r="G3967" s="170"/>
      <c r="H3967" s="161" t="s">
        <v>22609</v>
      </c>
      <c r="I3967" s="161"/>
    </row>
    <row r="3968" ht="15.0" customHeight="1">
      <c r="A3968" s="101" t="s">
        <v>6540</v>
      </c>
      <c r="B3968" s="96" t="str">
        <f>VLOOKUP(A3968,company_data!$A$2:$H$2051,8,FALSE)</f>
        <v>https://fudosecurity.com/en/</v>
      </c>
      <c r="C3968" s="157" t="s">
        <v>18176</v>
      </c>
      <c r="D3968" s="158" t="s">
        <v>34</v>
      </c>
      <c r="E3968" s="158" t="s">
        <v>16485</v>
      </c>
      <c r="F3968" s="157"/>
      <c r="G3968" s="159"/>
      <c r="H3968" s="161"/>
      <c r="I3968" s="161"/>
    </row>
    <row r="3969" ht="15.0" customHeight="1">
      <c r="A3969" s="101" t="s">
        <v>6540</v>
      </c>
      <c r="B3969" s="96" t="str">
        <f>VLOOKUP(A3969,company_data!$A$2:$H$2051,8,FALSE)</f>
        <v>https://fudosecurity.com/en/</v>
      </c>
      <c r="C3969" s="157" t="s">
        <v>22610</v>
      </c>
      <c r="D3969" s="158" t="s">
        <v>6</v>
      </c>
      <c r="E3969" s="157"/>
      <c r="F3969" s="157"/>
      <c r="G3969" s="159"/>
      <c r="H3969" s="161"/>
      <c r="I3969" s="161"/>
    </row>
    <row r="3970" ht="15.0" customHeight="1">
      <c r="A3970" s="101" t="s">
        <v>6546</v>
      </c>
      <c r="B3970" s="96" t="str">
        <f>VLOOKUP(A3970,company_data!$A$2:$H$2051,8,FALSE)</f>
        <v>https://www.fugue.co/</v>
      </c>
      <c r="C3970" s="209" t="s">
        <v>22611</v>
      </c>
      <c r="D3970" s="158" t="s">
        <v>15</v>
      </c>
      <c r="E3970" s="158" t="s">
        <v>16146</v>
      </c>
      <c r="F3970" s="157"/>
      <c r="G3970" s="175" t="s">
        <v>15951</v>
      </c>
      <c r="H3970" s="161" t="s">
        <v>22612</v>
      </c>
      <c r="I3970" s="161"/>
    </row>
    <row r="3971" ht="15.0" customHeight="1">
      <c r="A3971" s="101" t="s">
        <v>6546</v>
      </c>
      <c r="B3971" s="96" t="str">
        <f>VLOOKUP(A3971,company_data!$A$2:$H$2051,8,FALSE)</f>
        <v>https://www.fugue.co/</v>
      </c>
      <c r="C3971" s="209" t="s">
        <v>22613</v>
      </c>
      <c r="D3971" s="158" t="s">
        <v>15</v>
      </c>
      <c r="E3971" s="158" t="s">
        <v>16146</v>
      </c>
      <c r="F3971" s="157"/>
      <c r="G3971" s="175" t="s">
        <v>15951</v>
      </c>
      <c r="H3971" s="161" t="s">
        <v>22614</v>
      </c>
      <c r="I3971" s="161"/>
    </row>
    <row r="3972" ht="15.0" customHeight="1">
      <c r="A3972" s="101" t="s">
        <v>6488</v>
      </c>
      <c r="B3972" s="96" t="str">
        <f>VLOOKUP(A3972,company_data!$A$2:$H$2051,8,FALSE)</f>
        <v>www.fujitsu.com
</v>
      </c>
      <c r="C3972" s="158" t="s">
        <v>22615</v>
      </c>
      <c r="D3972" s="158" t="s">
        <v>5</v>
      </c>
      <c r="E3972" s="158" t="s">
        <v>17764</v>
      </c>
      <c r="F3972" s="157"/>
      <c r="G3972" s="170"/>
      <c r="H3972" s="161"/>
      <c r="I3972" s="161"/>
    </row>
    <row r="3973" ht="15.0" customHeight="1">
      <c r="A3973" s="101" t="s">
        <v>6488</v>
      </c>
      <c r="B3973" s="96" t="str">
        <f>VLOOKUP(A3973,company_data!$A$2:$H$2051,8,FALSE)</f>
        <v>www.fujitsu.com
</v>
      </c>
      <c r="C3973" s="158" t="s">
        <v>22616</v>
      </c>
      <c r="D3973" s="158" t="s">
        <v>29</v>
      </c>
      <c r="E3973" s="158" t="s">
        <v>16494</v>
      </c>
      <c r="F3973" s="157"/>
      <c r="G3973" s="170"/>
      <c r="H3973" s="161"/>
      <c r="I3973" s="161"/>
    </row>
    <row r="3974" ht="15.0" customHeight="1">
      <c r="A3974" s="101" t="s">
        <v>6488</v>
      </c>
      <c r="B3974" s="96" t="str">
        <f>VLOOKUP(A3974,company_data!$A$2:$H$2051,8,FALSE)</f>
        <v>www.fujitsu.com
</v>
      </c>
      <c r="C3974" s="158" t="s">
        <v>22617</v>
      </c>
      <c r="D3974" s="158" t="s">
        <v>5</v>
      </c>
      <c r="E3974" s="158" t="s">
        <v>15843</v>
      </c>
      <c r="F3974" s="157"/>
      <c r="G3974" s="170"/>
      <c r="H3974" s="161"/>
      <c r="I3974" s="161"/>
    </row>
    <row r="3975" ht="15.0" customHeight="1">
      <c r="A3975" s="101" t="s">
        <v>6488</v>
      </c>
      <c r="B3975" s="96" t="str">
        <f>VLOOKUP(A3975,company_data!$A$2:$H$2051,8,FALSE)</f>
        <v>www.fujitsu.com
</v>
      </c>
      <c r="C3975" s="158" t="s">
        <v>22618</v>
      </c>
      <c r="D3975" s="158" t="s">
        <v>5</v>
      </c>
      <c r="E3975" s="158" t="s">
        <v>20384</v>
      </c>
      <c r="F3975" s="157"/>
      <c r="G3975" s="170"/>
      <c r="H3975" s="161"/>
      <c r="I3975" s="161"/>
    </row>
    <row r="3976" ht="15.0" customHeight="1">
      <c r="A3976" s="101" t="s">
        <v>6488</v>
      </c>
      <c r="B3976" s="96" t="str">
        <f>VLOOKUP(A3976,company_data!$A$2:$H$2051,8,FALSE)</f>
        <v>www.fujitsu.com
</v>
      </c>
      <c r="C3976" s="158" t="s">
        <v>22619</v>
      </c>
      <c r="D3976" s="158" t="s">
        <v>5</v>
      </c>
      <c r="E3976" s="158" t="s">
        <v>15917</v>
      </c>
      <c r="F3976" s="157"/>
      <c r="G3976" s="170"/>
      <c r="H3976" s="161"/>
      <c r="I3976" s="161"/>
    </row>
    <row r="3977" ht="15.0" customHeight="1">
      <c r="A3977" s="101" t="s">
        <v>6488</v>
      </c>
      <c r="B3977" s="96" t="str">
        <f>VLOOKUP(A3977,company_data!$A$2:$H$2051,8,FALSE)</f>
        <v>www.fujitsu.com
</v>
      </c>
      <c r="C3977" s="158" t="s">
        <v>22620</v>
      </c>
      <c r="D3977" s="158" t="s">
        <v>12</v>
      </c>
      <c r="E3977" s="158" t="s">
        <v>20611</v>
      </c>
      <c r="F3977" s="157"/>
      <c r="G3977" s="170"/>
      <c r="H3977" s="161"/>
      <c r="I3977" s="161"/>
    </row>
    <row r="3978" ht="15.0" customHeight="1">
      <c r="A3978" s="101" t="s">
        <v>6488</v>
      </c>
      <c r="B3978" s="96" t="str">
        <f>VLOOKUP(A3978,company_data!$A$2:$H$2051,8,FALSE)</f>
        <v>www.fujitsu.com
</v>
      </c>
      <c r="C3978" s="158" t="s">
        <v>22621</v>
      </c>
      <c r="D3978" s="158" t="s">
        <v>5</v>
      </c>
      <c r="E3978" s="157"/>
      <c r="F3978" s="157"/>
      <c r="G3978" s="170"/>
      <c r="H3978" s="161"/>
      <c r="I3978" s="161"/>
    </row>
    <row r="3979" ht="15.0" customHeight="1">
      <c r="A3979" s="101" t="s">
        <v>6488</v>
      </c>
      <c r="B3979" s="96" t="str">
        <f>VLOOKUP(A3979,company_data!$A$2:$H$2051,8,FALSE)</f>
        <v>www.fujitsu.com
</v>
      </c>
      <c r="C3979" s="158" t="s">
        <v>22622</v>
      </c>
      <c r="D3979" s="158" t="s">
        <v>16</v>
      </c>
      <c r="E3979" s="157"/>
      <c r="F3979" s="157"/>
      <c r="G3979" s="170"/>
      <c r="H3979" s="161"/>
      <c r="I3979" s="161"/>
    </row>
    <row r="3980" ht="15.0" customHeight="1">
      <c r="A3980" s="101" t="s">
        <v>6488</v>
      </c>
      <c r="B3980" s="96" t="str">
        <f>VLOOKUP(A3980,company_data!$A$2:$H$2051,8,FALSE)</f>
        <v>www.fujitsu.com
</v>
      </c>
      <c r="C3980" s="158" t="s">
        <v>16160</v>
      </c>
      <c r="D3980" s="158" t="s">
        <v>7</v>
      </c>
      <c r="E3980" s="158"/>
      <c r="F3980" s="157"/>
      <c r="G3980" s="170"/>
      <c r="H3980" s="161"/>
      <c r="I3980" s="161"/>
    </row>
    <row r="3981" ht="15.0" customHeight="1">
      <c r="A3981" s="101" t="s">
        <v>6555</v>
      </c>
      <c r="B3981" s="96" t="str">
        <f>VLOOKUP(A3981,company_data!$A$2:$H$2051,8,FALSE)</f>
        <v>https://www.futurex.com/</v>
      </c>
      <c r="C3981" s="209" t="s">
        <v>22623</v>
      </c>
      <c r="D3981" s="158" t="s">
        <v>26</v>
      </c>
      <c r="E3981" s="158" t="s">
        <v>22624</v>
      </c>
      <c r="F3981" s="101"/>
      <c r="G3981" s="170"/>
      <c r="H3981" s="161"/>
      <c r="I3981" s="161"/>
    </row>
    <row r="3982" ht="15.0" customHeight="1">
      <c r="A3982" s="101" t="s">
        <v>6555</v>
      </c>
      <c r="B3982" s="96" t="str">
        <f>VLOOKUP(A3982,company_data!$A$2:$H$2051,8,FALSE)</f>
        <v>https://www.futurex.com/</v>
      </c>
      <c r="C3982" s="209" t="s">
        <v>22625</v>
      </c>
      <c r="D3982" s="158" t="s">
        <v>26</v>
      </c>
      <c r="E3982" s="158" t="s">
        <v>22624</v>
      </c>
      <c r="F3982" s="101"/>
      <c r="G3982" s="170"/>
      <c r="H3982" s="161"/>
      <c r="I3982" s="161"/>
    </row>
    <row r="3983" ht="15.0" customHeight="1">
      <c r="A3983" s="101" t="s">
        <v>6555</v>
      </c>
      <c r="B3983" s="96" t="str">
        <f>VLOOKUP(A3983,company_data!$A$2:$H$2051,8,FALSE)</f>
        <v>https://www.futurex.com/</v>
      </c>
      <c r="C3983" s="209" t="s">
        <v>22626</v>
      </c>
      <c r="D3983" s="158" t="s">
        <v>13</v>
      </c>
      <c r="E3983" s="158" t="s">
        <v>17132</v>
      </c>
      <c r="F3983" s="97" t="s">
        <v>24</v>
      </c>
      <c r="G3983" s="170"/>
      <c r="H3983" s="161"/>
      <c r="I3983" s="161"/>
    </row>
    <row r="3984" ht="15.0" customHeight="1">
      <c r="A3984" s="101" t="s">
        <v>6555</v>
      </c>
      <c r="B3984" s="96" t="str">
        <f>VLOOKUP(A3984,company_data!$A$2:$H$2051,8,FALSE)</f>
        <v>https://www.futurex.com/</v>
      </c>
      <c r="C3984" s="209" t="s">
        <v>22627</v>
      </c>
      <c r="D3984" s="158" t="s">
        <v>12</v>
      </c>
      <c r="E3984" s="158" t="s">
        <v>22628</v>
      </c>
      <c r="F3984" s="101"/>
      <c r="G3984" s="170"/>
      <c r="H3984" s="161" t="s">
        <v>22629</v>
      </c>
      <c r="I3984" s="161"/>
    </row>
    <row r="3985" ht="15.0" customHeight="1">
      <c r="A3985" s="101" t="s">
        <v>6555</v>
      </c>
      <c r="B3985" s="96" t="str">
        <f>VLOOKUP(A3985,company_data!$A$2:$H$2051,8,FALSE)</f>
        <v>https://www.futurex.com/</v>
      </c>
      <c r="C3985" s="209" t="s">
        <v>22630</v>
      </c>
      <c r="D3985" s="158" t="s">
        <v>5</v>
      </c>
      <c r="E3985" s="158" t="s">
        <v>13</v>
      </c>
      <c r="F3985" s="101"/>
      <c r="G3985" s="170"/>
      <c r="H3985" s="161"/>
      <c r="I3985" s="161"/>
    </row>
    <row r="3986" ht="15.0" customHeight="1">
      <c r="A3986" s="101" t="s">
        <v>6555</v>
      </c>
      <c r="B3986" s="96" t="str">
        <f>VLOOKUP(A3986,company_data!$A$2:$H$2051,8,FALSE)</f>
        <v>https://www.futurex.com/</v>
      </c>
      <c r="C3986" s="209" t="s">
        <v>22631</v>
      </c>
      <c r="D3986" s="158" t="s">
        <v>13</v>
      </c>
      <c r="E3986" s="158" t="s">
        <v>21823</v>
      </c>
      <c r="F3986" s="101"/>
      <c r="G3986" s="170"/>
      <c r="H3986" s="161" t="s">
        <v>22632</v>
      </c>
      <c r="I3986" s="161"/>
    </row>
    <row r="3987" ht="15.0" customHeight="1">
      <c r="A3987" s="101" t="s">
        <v>6555</v>
      </c>
      <c r="B3987" s="96" t="str">
        <f>VLOOKUP(A3987,company_data!$A$2:$H$2051,8,FALSE)</f>
        <v>https://www.futurex.com/</v>
      </c>
      <c r="C3987" s="209" t="s">
        <v>22633</v>
      </c>
      <c r="D3987" s="158" t="s">
        <v>13</v>
      </c>
      <c r="E3987" s="158" t="s">
        <v>22634</v>
      </c>
      <c r="F3987" s="101"/>
      <c r="G3987" s="170"/>
      <c r="H3987" s="161" t="s">
        <v>22635</v>
      </c>
      <c r="I3987" s="161"/>
    </row>
    <row r="3988" ht="15.0" customHeight="1">
      <c r="A3988" s="101" t="s">
        <v>6555</v>
      </c>
      <c r="B3988" s="96" t="str">
        <f>VLOOKUP(A3988,company_data!$A$2:$H$2051,8,FALSE)</f>
        <v>https://www.futurex.com/</v>
      </c>
      <c r="C3988" s="209" t="s">
        <v>22636</v>
      </c>
      <c r="D3988" s="158" t="s">
        <v>13</v>
      </c>
      <c r="E3988" s="158" t="s">
        <v>22634</v>
      </c>
      <c r="F3988" s="97" t="s">
        <v>6</v>
      </c>
      <c r="G3988" s="170"/>
      <c r="H3988" s="161" t="s">
        <v>22637</v>
      </c>
      <c r="I3988" s="161"/>
    </row>
    <row r="3989" ht="15.0" customHeight="1">
      <c r="A3989" s="101" t="s">
        <v>6555</v>
      </c>
      <c r="B3989" s="96" t="str">
        <f>VLOOKUP(A3989,company_data!$A$2:$H$2051,8,FALSE)</f>
        <v>https://www.futurex.com/</v>
      </c>
      <c r="C3989" s="209" t="s">
        <v>22638</v>
      </c>
      <c r="D3989" s="158" t="s">
        <v>13</v>
      </c>
      <c r="E3989" s="158" t="s">
        <v>22634</v>
      </c>
      <c r="F3989" s="97" t="s">
        <v>6</v>
      </c>
      <c r="G3989" s="170"/>
      <c r="H3989" s="161" t="s">
        <v>22639</v>
      </c>
      <c r="I3989" s="161"/>
    </row>
    <row r="3990" ht="15.0" customHeight="1">
      <c r="A3990" s="101" t="s">
        <v>6555</v>
      </c>
      <c r="B3990" s="96" t="str">
        <f>VLOOKUP(A3990,company_data!$A$2:$H$2051,8,FALSE)</f>
        <v>https://www.futurex.com/</v>
      </c>
      <c r="C3990" s="209" t="s">
        <v>22640</v>
      </c>
      <c r="D3990" s="158" t="s">
        <v>13</v>
      </c>
      <c r="E3990" s="158" t="s">
        <v>22634</v>
      </c>
      <c r="F3990" s="97" t="s">
        <v>6</v>
      </c>
      <c r="G3990" s="170"/>
      <c r="H3990" s="161" t="s">
        <v>22641</v>
      </c>
      <c r="I3990" s="161"/>
    </row>
    <row r="3991" ht="15.0" customHeight="1">
      <c r="A3991" s="101" t="s">
        <v>6555</v>
      </c>
      <c r="B3991" s="96" t="str">
        <f>VLOOKUP(A3991,company_data!$A$2:$H$2051,8,FALSE)</f>
        <v>https://www.futurex.com/</v>
      </c>
      <c r="C3991" s="209" t="s">
        <v>22642</v>
      </c>
      <c r="D3991" s="158" t="s">
        <v>5</v>
      </c>
      <c r="E3991" s="158" t="s">
        <v>11</v>
      </c>
      <c r="F3991" s="101"/>
      <c r="G3991" s="170"/>
      <c r="H3991" s="161"/>
      <c r="I3991" s="161"/>
    </row>
    <row r="3992" ht="15.0" customHeight="1">
      <c r="A3992" s="101" t="s">
        <v>6555</v>
      </c>
      <c r="B3992" s="96" t="str">
        <f>VLOOKUP(A3992,company_data!$A$2:$H$2051,8,FALSE)</f>
        <v>https://www.futurex.com/</v>
      </c>
      <c r="C3992" s="209" t="s">
        <v>22643</v>
      </c>
      <c r="D3992" s="158" t="s">
        <v>5</v>
      </c>
      <c r="E3992" s="157"/>
      <c r="F3992" s="101"/>
      <c r="G3992" s="170"/>
      <c r="H3992" s="161"/>
      <c r="I3992" s="161"/>
    </row>
    <row r="3993" ht="15.0" customHeight="1">
      <c r="A3993" s="101" t="s">
        <v>6555</v>
      </c>
      <c r="B3993" s="96" t="str">
        <f>VLOOKUP(A3993,company_data!$A$2:$H$2051,8,FALSE)</f>
        <v>https://www.futurex.com/</v>
      </c>
      <c r="C3993" s="209" t="s">
        <v>22644</v>
      </c>
      <c r="D3993" s="158" t="s">
        <v>5</v>
      </c>
      <c r="E3993" s="157"/>
      <c r="F3993" s="101"/>
      <c r="G3993" s="170"/>
      <c r="H3993" s="161"/>
      <c r="I3993" s="161"/>
    </row>
    <row r="3994" ht="15.0" customHeight="1">
      <c r="A3994" s="101" t="s">
        <v>6555</v>
      </c>
      <c r="B3994" s="96" t="str">
        <f>VLOOKUP(A3994,company_data!$A$2:$H$2051,8,FALSE)</f>
        <v>https://www.futurex.com/</v>
      </c>
      <c r="C3994" s="209" t="s">
        <v>22645</v>
      </c>
      <c r="D3994" s="158" t="s">
        <v>5</v>
      </c>
      <c r="E3994" s="157"/>
      <c r="F3994" s="101"/>
      <c r="G3994" s="170"/>
      <c r="H3994" s="161"/>
      <c r="I3994" s="161"/>
    </row>
    <row r="3995" ht="15.0" customHeight="1">
      <c r="A3995" s="101" t="s">
        <v>6555</v>
      </c>
      <c r="B3995" s="96" t="str">
        <f>VLOOKUP(A3995,company_data!$A$2:$H$2051,8,FALSE)</f>
        <v>https://www.futurex.com/</v>
      </c>
      <c r="C3995" s="209" t="s">
        <v>22646</v>
      </c>
      <c r="D3995" s="158" t="s">
        <v>13</v>
      </c>
      <c r="E3995" s="158"/>
      <c r="F3995" s="101"/>
      <c r="G3995" s="170"/>
      <c r="H3995" s="161" t="s">
        <v>22647</v>
      </c>
      <c r="I3995" s="161"/>
    </row>
    <row r="3996" ht="15.0" customHeight="1">
      <c r="A3996" s="101" t="s">
        <v>6561</v>
      </c>
      <c r="B3996" s="96" t="str">
        <f>VLOOKUP(A3996,company_data!$A$2:$H$2051,8,FALSE)</f>
        <v>https://fuzzbuzz.io/</v>
      </c>
      <c r="C3996" s="203" t="s">
        <v>22648</v>
      </c>
      <c r="D3996" s="158" t="s">
        <v>8</v>
      </c>
      <c r="E3996" s="158" t="s">
        <v>22286</v>
      </c>
      <c r="F3996" s="101"/>
      <c r="G3996" s="159"/>
      <c r="H3996" s="161" t="s">
        <v>22649</v>
      </c>
      <c r="I3996" s="161"/>
    </row>
    <row r="3997" ht="15.0" customHeight="1">
      <c r="A3997" s="101" t="s">
        <v>6580</v>
      </c>
      <c r="B3997" s="96" t="str">
        <f>VLOOKUP(A3997,company_data!$A$2:$H$2051,8,FALSE)</f>
        <v>www.gdata-software.com</v>
      </c>
      <c r="C3997" s="203" t="s">
        <v>22650</v>
      </c>
      <c r="D3997" s="158" t="s">
        <v>20</v>
      </c>
      <c r="E3997" s="158" t="s">
        <v>22651</v>
      </c>
      <c r="F3997" s="158" t="s">
        <v>22652</v>
      </c>
      <c r="G3997" s="159"/>
      <c r="H3997" s="161" t="s">
        <v>22653</v>
      </c>
      <c r="I3997" s="161"/>
    </row>
    <row r="3998" ht="15.0" customHeight="1">
      <c r="A3998" s="101" t="s">
        <v>6580</v>
      </c>
      <c r="B3998" s="96" t="str">
        <f>VLOOKUP(A3998,company_data!$A$2:$H$2051,8,FALSE)</f>
        <v>www.gdata-software.com</v>
      </c>
      <c r="C3998" s="203" t="s">
        <v>22654</v>
      </c>
      <c r="D3998" s="158" t="s">
        <v>7</v>
      </c>
      <c r="E3998" s="158" t="s">
        <v>9</v>
      </c>
      <c r="F3998" s="158" t="s">
        <v>15</v>
      </c>
      <c r="G3998" s="159"/>
      <c r="H3998" s="161" t="s">
        <v>22655</v>
      </c>
      <c r="I3998" s="161"/>
    </row>
    <row r="3999" ht="15.0" customHeight="1">
      <c r="A3999" s="101" t="s">
        <v>6580</v>
      </c>
      <c r="B3999" s="96" t="str">
        <f>VLOOKUP(A3999,company_data!$A$2:$H$2051,8,FALSE)</f>
        <v>www.gdata-software.com</v>
      </c>
      <c r="C3999" s="203" t="s">
        <v>16090</v>
      </c>
      <c r="D3999" s="158" t="s">
        <v>9</v>
      </c>
      <c r="E3999" s="158" t="s">
        <v>23</v>
      </c>
      <c r="F3999" s="158" t="s">
        <v>22656</v>
      </c>
      <c r="G3999" s="159"/>
      <c r="H3999" s="161" t="s">
        <v>22657</v>
      </c>
      <c r="I3999" s="161"/>
    </row>
    <row r="4000" ht="15.0" customHeight="1">
      <c r="A4000" s="101" t="s">
        <v>6580</v>
      </c>
      <c r="B4000" s="96" t="str">
        <f>VLOOKUP(A4000,company_data!$A$2:$H$2051,8,FALSE)</f>
        <v>www.gdata-software.com</v>
      </c>
      <c r="C4000" s="203" t="s">
        <v>22658</v>
      </c>
      <c r="D4000" s="158" t="s">
        <v>5</v>
      </c>
      <c r="E4000" s="158" t="s">
        <v>22659</v>
      </c>
      <c r="F4000" s="157"/>
      <c r="G4000" s="159"/>
      <c r="H4000" s="161" t="s">
        <v>22660</v>
      </c>
      <c r="I4000" s="168"/>
    </row>
    <row r="4001" ht="15.0" customHeight="1">
      <c r="A4001" s="101" t="s">
        <v>6580</v>
      </c>
      <c r="B4001" s="96" t="str">
        <f>VLOOKUP(A4001,company_data!$A$2:$H$2051,8,FALSE)</f>
        <v>www.gdata-software.com</v>
      </c>
      <c r="C4001" s="203" t="s">
        <v>22661</v>
      </c>
      <c r="D4001" s="158" t="s">
        <v>14</v>
      </c>
      <c r="E4001" s="158" t="s">
        <v>22662</v>
      </c>
      <c r="F4001" s="158" t="s">
        <v>22663</v>
      </c>
      <c r="G4001" s="159"/>
      <c r="H4001" s="161" t="s">
        <v>22664</v>
      </c>
      <c r="I4001" s="161"/>
    </row>
    <row r="4002" ht="15.0" customHeight="1">
      <c r="A4002" s="101" t="s">
        <v>6580</v>
      </c>
      <c r="B4002" s="96" t="str">
        <f>VLOOKUP(A4002,company_data!$A$2:$H$2051,8,FALSE)</f>
        <v>www.gdata-software.com</v>
      </c>
      <c r="C4002" s="203" t="s">
        <v>22665</v>
      </c>
      <c r="D4002" s="158" t="s">
        <v>19</v>
      </c>
      <c r="E4002" s="158" t="s">
        <v>22666</v>
      </c>
      <c r="F4002" s="158" t="s">
        <v>22667</v>
      </c>
      <c r="G4002" s="159"/>
      <c r="H4002" s="161" t="s">
        <v>22668</v>
      </c>
      <c r="I4002" s="161"/>
    </row>
    <row r="4003" ht="15.0" customHeight="1">
      <c r="A4003" s="101" t="s">
        <v>6580</v>
      </c>
      <c r="B4003" s="96" t="str">
        <f>VLOOKUP(A4003,company_data!$A$2:$H$2051,8,FALSE)</f>
        <v>www.gdata-software.com</v>
      </c>
      <c r="C4003" s="203" t="s">
        <v>22669</v>
      </c>
      <c r="D4003" s="157" t="s">
        <v>11</v>
      </c>
      <c r="E4003" s="157" t="s">
        <v>17708</v>
      </c>
      <c r="F4003" s="157"/>
      <c r="G4003" s="159"/>
      <c r="H4003" s="161" t="s">
        <v>22670</v>
      </c>
      <c r="I4003" s="161"/>
    </row>
    <row r="4004" ht="15.0" customHeight="1">
      <c r="A4004" s="101" t="s">
        <v>6580</v>
      </c>
      <c r="B4004" s="96" t="str">
        <f>VLOOKUP(A4004,company_data!$A$2:$H$2051,8,FALSE)</f>
        <v>www.gdata-software.com</v>
      </c>
      <c r="C4004" s="203" t="s">
        <v>22671</v>
      </c>
      <c r="D4004" s="158" t="s">
        <v>8</v>
      </c>
      <c r="E4004" s="157"/>
      <c r="F4004" s="157"/>
      <c r="G4004" s="159"/>
      <c r="H4004" s="161" t="s">
        <v>22672</v>
      </c>
      <c r="I4004" s="161"/>
    </row>
    <row r="4005" ht="15.0" customHeight="1">
      <c r="A4005" s="101" t="s">
        <v>6580</v>
      </c>
      <c r="B4005" s="96" t="str">
        <f>VLOOKUP(A4005,company_data!$A$2:$H$2051,8,FALSE)</f>
        <v>www.gdata-software.com</v>
      </c>
      <c r="C4005" s="203" t="s">
        <v>18457</v>
      </c>
      <c r="D4005" s="158" t="s">
        <v>57</v>
      </c>
      <c r="E4005" s="157"/>
      <c r="F4005" s="157"/>
      <c r="G4005" s="159"/>
      <c r="H4005" s="161" t="s">
        <v>22673</v>
      </c>
      <c r="I4005" s="161"/>
    </row>
    <row r="4006" ht="15.0" customHeight="1">
      <c r="A4006" s="101" t="s">
        <v>6585</v>
      </c>
      <c r="B4006" s="96" t="str">
        <f>VLOOKUP(A4006,company_data!$A$2:$H$2051,8,FALSE)</f>
        <v>https://www.galaxkey.com</v>
      </c>
      <c r="C4006" s="203" t="s">
        <v>22674</v>
      </c>
      <c r="D4006" s="158" t="s">
        <v>13</v>
      </c>
      <c r="E4006" s="158" t="s">
        <v>19990</v>
      </c>
      <c r="F4006" s="157"/>
      <c r="G4006" s="159"/>
      <c r="H4006" s="161" t="s">
        <v>22675</v>
      </c>
      <c r="I4006" s="161"/>
    </row>
    <row r="4007" ht="15.0" customHeight="1">
      <c r="A4007" s="101" t="s">
        <v>6585</v>
      </c>
      <c r="B4007" s="96" t="str">
        <f>VLOOKUP(A4007,company_data!$A$2:$H$2051,8,FALSE)</f>
        <v>https://www.galaxkey.com</v>
      </c>
      <c r="C4007" s="203" t="s">
        <v>22676</v>
      </c>
      <c r="D4007" s="158" t="s">
        <v>12</v>
      </c>
      <c r="E4007" s="157"/>
      <c r="F4007" s="157"/>
      <c r="G4007" s="159"/>
      <c r="H4007" s="161" t="s">
        <v>22677</v>
      </c>
      <c r="I4007" s="161"/>
    </row>
    <row r="4008" ht="15.0" customHeight="1">
      <c r="A4008" s="101" t="s">
        <v>6585</v>
      </c>
      <c r="B4008" s="96" t="str">
        <f>VLOOKUP(A4008,company_data!$A$2:$H$2051,8,FALSE)</f>
        <v>https://www.galaxkey.com</v>
      </c>
      <c r="C4008" s="203" t="s">
        <v>21322</v>
      </c>
      <c r="D4008" s="158" t="s">
        <v>12</v>
      </c>
      <c r="E4008" s="157"/>
      <c r="F4008" s="157"/>
      <c r="G4008" s="159"/>
      <c r="H4008" s="161" t="s">
        <v>22678</v>
      </c>
      <c r="I4008" s="161"/>
    </row>
    <row r="4009" ht="15.0" customHeight="1">
      <c r="A4009" s="101" t="s">
        <v>6585</v>
      </c>
      <c r="B4009" s="96" t="str">
        <f>VLOOKUP(A4009,company_data!$A$2:$H$2051,8,FALSE)</f>
        <v>https://www.galaxkey.com</v>
      </c>
      <c r="C4009" s="203" t="s">
        <v>16128</v>
      </c>
      <c r="D4009" s="158" t="s">
        <v>19</v>
      </c>
      <c r="E4009" s="157"/>
      <c r="F4009" s="157"/>
      <c r="G4009" s="159"/>
      <c r="H4009" s="161" t="s">
        <v>22679</v>
      </c>
      <c r="I4009" s="168"/>
    </row>
    <row r="4010" ht="15.0" customHeight="1">
      <c r="A4010" s="101" t="s">
        <v>6595</v>
      </c>
      <c r="B4010" s="96" t="str">
        <f>VLOOKUP(A4010,company_data!$A$2:$H$2051,8,FALSE)</f>
        <v>https://galois.com/</v>
      </c>
      <c r="C4010" s="209" t="s">
        <v>6595</v>
      </c>
      <c r="D4010" s="158" t="s">
        <v>5</v>
      </c>
      <c r="E4010" s="158" t="s">
        <v>22680</v>
      </c>
      <c r="F4010" s="97" t="s">
        <v>22681</v>
      </c>
      <c r="G4010" s="159"/>
      <c r="H4010" s="161" t="s">
        <v>22682</v>
      </c>
      <c r="I4010" s="161"/>
    </row>
    <row r="4011" ht="15.0" customHeight="1">
      <c r="A4011" s="97" t="s">
        <v>15652</v>
      </c>
      <c r="B4011" s="96" t="str">
        <f>VLOOKUP(A4011,company_data!$A$2:$H$2051,8,FALSE)</f>
        <v>#N/A</v>
      </c>
      <c r="C4011" s="158" t="s">
        <v>22683</v>
      </c>
      <c r="D4011" s="158" t="s">
        <v>14</v>
      </c>
      <c r="E4011" s="158" t="s">
        <v>22684</v>
      </c>
      <c r="F4011" s="101"/>
      <c r="G4011" s="164" t="s">
        <v>15951</v>
      </c>
      <c r="H4011" s="161"/>
      <c r="I4011" s="161"/>
    </row>
    <row r="4012" ht="15.0" customHeight="1">
      <c r="A4012" s="97" t="s">
        <v>15652</v>
      </c>
      <c r="B4012" s="96" t="str">
        <f>VLOOKUP(A4012,company_data!$A$2:$H$2051,8,FALSE)</f>
        <v>#N/A</v>
      </c>
      <c r="C4012" s="158" t="s">
        <v>22685</v>
      </c>
      <c r="D4012" s="158" t="s">
        <v>14</v>
      </c>
      <c r="E4012" s="158" t="s">
        <v>16011</v>
      </c>
      <c r="F4012" s="101"/>
      <c r="G4012" s="164" t="s">
        <v>15951</v>
      </c>
      <c r="H4012" s="161"/>
      <c r="I4012" s="161"/>
    </row>
    <row r="4013" ht="15.0" customHeight="1">
      <c r="A4013" s="97" t="s">
        <v>15652</v>
      </c>
      <c r="B4013" s="96" t="str">
        <f>VLOOKUP(A4013,company_data!$A$2:$H$2051,8,FALSE)</f>
        <v>#N/A</v>
      </c>
      <c r="C4013" s="158" t="s">
        <v>22686</v>
      </c>
      <c r="D4013" s="158" t="s">
        <v>14</v>
      </c>
      <c r="E4013" s="158" t="s">
        <v>15883</v>
      </c>
      <c r="F4013" s="101"/>
      <c r="G4013" s="164" t="s">
        <v>15951</v>
      </c>
      <c r="H4013" s="161"/>
      <c r="I4013" s="161"/>
    </row>
    <row r="4014" ht="15.0" customHeight="1">
      <c r="A4014" s="97" t="s">
        <v>15652</v>
      </c>
      <c r="B4014" s="96" t="str">
        <f>VLOOKUP(A4014,company_data!$A$2:$H$2051,8,FALSE)</f>
        <v>#N/A</v>
      </c>
      <c r="C4014" s="158" t="s">
        <v>22687</v>
      </c>
      <c r="D4014" s="158" t="s">
        <v>14</v>
      </c>
      <c r="E4014" s="158" t="s">
        <v>22688</v>
      </c>
      <c r="F4014" s="101"/>
      <c r="G4014" s="164" t="s">
        <v>15951</v>
      </c>
      <c r="H4014" s="161"/>
      <c r="I4014" s="161"/>
    </row>
    <row r="4015" ht="15.0" customHeight="1">
      <c r="A4015" s="97" t="s">
        <v>15652</v>
      </c>
      <c r="B4015" s="96" t="str">
        <f>VLOOKUP(A4015,company_data!$A$2:$H$2051,8,FALSE)</f>
        <v>#N/A</v>
      </c>
      <c r="C4015" s="158" t="s">
        <v>22689</v>
      </c>
      <c r="D4015" s="158" t="s">
        <v>14</v>
      </c>
      <c r="E4015" s="158" t="s">
        <v>22662</v>
      </c>
      <c r="F4015" s="101"/>
      <c r="G4015" s="164" t="s">
        <v>15951</v>
      </c>
      <c r="H4015" s="161"/>
      <c r="I4015" s="161"/>
    </row>
    <row r="4016" ht="15.0" customHeight="1">
      <c r="A4016" s="97" t="s">
        <v>15652</v>
      </c>
      <c r="B4016" s="96" t="str">
        <f>VLOOKUP(A4016,company_data!$A$2:$H$2051,8,FALSE)</f>
        <v>#N/A</v>
      </c>
      <c r="C4016" s="158" t="s">
        <v>22690</v>
      </c>
      <c r="D4016" s="158" t="s">
        <v>14</v>
      </c>
      <c r="E4016" s="158" t="s">
        <v>17359</v>
      </c>
      <c r="F4016" s="101"/>
      <c r="G4016" s="164" t="s">
        <v>15951</v>
      </c>
      <c r="H4016" s="161"/>
      <c r="I4016" s="161"/>
    </row>
    <row r="4017" ht="15.0" customHeight="1">
      <c r="A4017" s="97" t="s">
        <v>15652</v>
      </c>
      <c r="B4017" s="96" t="str">
        <f>VLOOKUP(A4017,company_data!$A$2:$H$2051,8,FALSE)</f>
        <v>#N/A</v>
      </c>
      <c r="C4017" s="158" t="s">
        <v>22691</v>
      </c>
      <c r="D4017" s="158" t="s">
        <v>14</v>
      </c>
      <c r="E4017" s="158" t="s">
        <v>22692</v>
      </c>
      <c r="F4017" s="101"/>
      <c r="G4017" s="164" t="s">
        <v>15951</v>
      </c>
      <c r="H4017" s="161"/>
      <c r="I4017" s="161"/>
    </row>
    <row r="4018" ht="15.0" customHeight="1">
      <c r="A4018" s="97" t="s">
        <v>15652</v>
      </c>
      <c r="B4018" s="96" t="str">
        <f>VLOOKUP(A4018,company_data!$A$2:$H$2051,8,FALSE)</f>
        <v>#N/A</v>
      </c>
      <c r="C4018" s="158" t="s">
        <v>22693</v>
      </c>
      <c r="D4018" s="158" t="s">
        <v>14</v>
      </c>
      <c r="E4018" s="97"/>
      <c r="F4018" s="97"/>
      <c r="G4018" s="164" t="s">
        <v>15951</v>
      </c>
      <c r="H4018" s="161"/>
      <c r="I4018" s="161"/>
    </row>
    <row r="4019" ht="15.0" customHeight="1">
      <c r="A4019" s="97" t="s">
        <v>15652</v>
      </c>
      <c r="B4019" s="96" t="str">
        <f>VLOOKUP(A4019,company_data!$A$2:$H$2051,8,FALSE)</f>
        <v>#N/A</v>
      </c>
      <c r="C4019" s="158" t="s">
        <v>22694</v>
      </c>
      <c r="D4019" s="158" t="s">
        <v>14</v>
      </c>
      <c r="E4019" s="158"/>
      <c r="F4019" s="101"/>
      <c r="G4019" s="164" t="s">
        <v>15951</v>
      </c>
      <c r="H4019" s="161"/>
      <c r="I4019" s="161"/>
    </row>
    <row r="4020" ht="15.0" customHeight="1">
      <c r="A4020" s="97" t="s">
        <v>15652</v>
      </c>
      <c r="B4020" s="96" t="str">
        <f>VLOOKUP(A4020,company_data!$A$2:$H$2051,8,FALSE)</f>
        <v>#N/A</v>
      </c>
      <c r="C4020" s="158" t="s">
        <v>22695</v>
      </c>
      <c r="D4020" s="158" t="s">
        <v>32</v>
      </c>
      <c r="E4020" s="158"/>
      <c r="F4020" s="101"/>
      <c r="G4020" s="164" t="s">
        <v>15951</v>
      </c>
      <c r="H4020" s="161"/>
      <c r="I4020" s="161"/>
    </row>
    <row r="4021" ht="15.0" customHeight="1">
      <c r="A4021" s="97" t="s">
        <v>15652</v>
      </c>
      <c r="B4021" s="96" t="str">
        <f>VLOOKUP(A4021,company_data!$A$2:$H$2051,8,FALSE)</f>
        <v>#N/A</v>
      </c>
      <c r="C4021" s="158" t="s">
        <v>22696</v>
      </c>
      <c r="D4021" s="158" t="s">
        <v>32</v>
      </c>
      <c r="E4021" s="158"/>
      <c r="F4021" s="101"/>
      <c r="G4021" s="164" t="s">
        <v>15951</v>
      </c>
      <c r="H4021" s="161"/>
      <c r="I4021" s="161"/>
    </row>
    <row r="4022" ht="15.0" customHeight="1">
      <c r="A4022" s="101" t="s">
        <v>6601</v>
      </c>
      <c r="B4022" s="96" t="str">
        <f>VLOOKUP(A4022,company_data!$A$2:$H$2051,8,FALSE)</f>
        <v>https://www.gamasec.com/</v>
      </c>
      <c r="C4022" s="203" t="s">
        <v>22697</v>
      </c>
      <c r="D4022" s="158" t="s">
        <v>5</v>
      </c>
      <c r="E4022" s="158" t="s">
        <v>19966</v>
      </c>
      <c r="F4022" s="101"/>
      <c r="G4022" s="159"/>
      <c r="H4022" s="161" t="s">
        <v>22698</v>
      </c>
      <c r="I4022" s="161"/>
    </row>
    <row r="4023" ht="15.0" customHeight="1">
      <c r="A4023" s="101" t="s">
        <v>6601</v>
      </c>
      <c r="B4023" s="96" t="str">
        <f>VLOOKUP(A4023,company_data!$A$2:$H$2051,8,FALSE)</f>
        <v>https://www.gamasec.com/</v>
      </c>
      <c r="C4023" s="203" t="s">
        <v>22699</v>
      </c>
      <c r="D4023" s="158" t="s">
        <v>5</v>
      </c>
      <c r="E4023" s="158" t="s">
        <v>22700</v>
      </c>
      <c r="F4023" s="101"/>
      <c r="G4023" s="159"/>
      <c r="H4023" s="161" t="s">
        <v>22701</v>
      </c>
      <c r="I4023" s="161"/>
    </row>
    <row r="4024" ht="15.0" customHeight="1">
      <c r="A4024" s="101" t="s">
        <v>6601</v>
      </c>
      <c r="B4024" s="96" t="str">
        <f>VLOOKUP(A4024,company_data!$A$2:$H$2051,8,FALSE)</f>
        <v>https://www.gamasec.com/</v>
      </c>
      <c r="C4024" s="209" t="s">
        <v>22702</v>
      </c>
      <c r="D4024" s="158" t="s">
        <v>5</v>
      </c>
      <c r="E4024" s="158" t="s">
        <v>22700</v>
      </c>
      <c r="F4024" s="97" t="s">
        <v>22703</v>
      </c>
      <c r="G4024" s="159"/>
      <c r="H4024" s="161" t="s">
        <v>22704</v>
      </c>
      <c r="I4024" s="161"/>
    </row>
    <row r="4025" ht="15.0" customHeight="1">
      <c r="A4025" s="101" t="s">
        <v>6601</v>
      </c>
      <c r="B4025" s="96" t="str">
        <f>VLOOKUP(A4025,company_data!$A$2:$H$2051,8,FALSE)</f>
        <v>https://www.gamasec.com/</v>
      </c>
      <c r="C4025" s="203" t="s">
        <v>22705</v>
      </c>
      <c r="D4025" s="158" t="s">
        <v>60</v>
      </c>
      <c r="E4025" s="158" t="s">
        <v>22706</v>
      </c>
      <c r="F4025" s="101"/>
      <c r="G4025" s="159"/>
      <c r="H4025" s="161" t="s">
        <v>22707</v>
      </c>
      <c r="I4025" s="161"/>
    </row>
    <row r="4026" ht="15.0" customHeight="1">
      <c r="A4026" s="101" t="s">
        <v>6601</v>
      </c>
      <c r="B4026" s="96" t="str">
        <f>VLOOKUP(A4026,company_data!$A$2:$H$2051,8,FALSE)</f>
        <v>https://www.gamasec.com/</v>
      </c>
      <c r="C4026" s="203" t="s">
        <v>22708</v>
      </c>
      <c r="D4026" s="158" t="s">
        <v>8</v>
      </c>
      <c r="E4026" s="158" t="s">
        <v>19439</v>
      </c>
      <c r="F4026" s="101"/>
      <c r="G4026" s="159"/>
      <c r="H4026" s="161" t="s">
        <v>22709</v>
      </c>
      <c r="I4026" s="168"/>
    </row>
    <row r="4027" ht="15.0" customHeight="1">
      <c r="A4027" s="101" t="s">
        <v>6601</v>
      </c>
      <c r="B4027" s="96" t="str">
        <f>VLOOKUP(A4027,company_data!$A$2:$H$2051,8,FALSE)</f>
        <v>https://www.gamasec.com/</v>
      </c>
      <c r="C4027" s="203" t="s">
        <v>22710</v>
      </c>
      <c r="D4027" s="158" t="s">
        <v>28</v>
      </c>
      <c r="E4027" s="157"/>
      <c r="F4027" s="101"/>
      <c r="G4027" s="159"/>
      <c r="H4027" s="161" t="s">
        <v>22711</v>
      </c>
      <c r="I4027" s="161"/>
    </row>
    <row r="4028" ht="15.0" customHeight="1">
      <c r="A4028" s="101" t="s">
        <v>6601</v>
      </c>
      <c r="B4028" s="96" t="str">
        <f>VLOOKUP(A4028,company_data!$A$2:$H$2051,8,FALSE)</f>
        <v>https://www.gamasec.com/</v>
      </c>
      <c r="C4028" s="203" t="s">
        <v>22712</v>
      </c>
      <c r="D4028" s="158" t="s">
        <v>23</v>
      </c>
      <c r="E4028" s="157"/>
      <c r="F4028" s="101"/>
      <c r="G4028" s="159"/>
      <c r="H4028" s="161" t="s">
        <v>22713</v>
      </c>
      <c r="I4028" s="161"/>
    </row>
    <row r="4029" ht="15.0" customHeight="1">
      <c r="A4029" s="101" t="s">
        <v>6607</v>
      </c>
      <c r="B4029" s="96" t="str">
        <f>VLOOKUP(A4029,company_data!$A$2:$H$2051,8,FALSE)</f>
        <v>https://gamma.ai/</v>
      </c>
      <c r="C4029" s="157" t="s">
        <v>22714</v>
      </c>
      <c r="D4029" s="158" t="s">
        <v>15</v>
      </c>
      <c r="E4029" s="158" t="s">
        <v>17618</v>
      </c>
      <c r="F4029" s="97" t="s">
        <v>16552</v>
      </c>
      <c r="G4029" s="159"/>
      <c r="H4029" s="161" t="s">
        <v>22715</v>
      </c>
      <c r="I4029" s="161"/>
    </row>
    <row r="4030" ht="15.0" customHeight="1">
      <c r="A4030" s="101" t="s">
        <v>6613</v>
      </c>
      <c r="B4030" s="96" t="str">
        <f>VLOOKUP(A4030,company_data!$A$2:$H$2051,8,FALSE)</f>
        <v>https://www.garlandtechnology.com/</v>
      </c>
      <c r="C4030" s="157" t="s">
        <v>22716</v>
      </c>
      <c r="D4030" s="158" t="s">
        <v>15</v>
      </c>
      <c r="E4030" s="158" t="s">
        <v>22717</v>
      </c>
      <c r="F4030" s="101"/>
      <c r="G4030" s="164" t="s">
        <v>15951</v>
      </c>
      <c r="H4030" s="161" t="s">
        <v>22718</v>
      </c>
      <c r="I4030" s="161"/>
    </row>
    <row r="4031" ht="15.0" customHeight="1">
      <c r="A4031" s="101" t="s">
        <v>6613</v>
      </c>
      <c r="B4031" s="96" t="str">
        <f>VLOOKUP(A4031,company_data!$A$2:$H$2051,8,FALSE)</f>
        <v>https://www.garlandtechnology.com/</v>
      </c>
      <c r="C4031" s="157" t="s">
        <v>22719</v>
      </c>
      <c r="D4031" s="158" t="s">
        <v>10</v>
      </c>
      <c r="E4031" s="158" t="s">
        <v>16885</v>
      </c>
      <c r="F4031" s="101"/>
      <c r="G4031" s="164" t="s">
        <v>15951</v>
      </c>
      <c r="H4031" s="161" t="s">
        <v>22720</v>
      </c>
      <c r="I4031" s="161"/>
    </row>
    <row r="4032" ht="15.0" customHeight="1">
      <c r="A4032" s="101" t="s">
        <v>6613</v>
      </c>
      <c r="B4032" s="96" t="str">
        <f>VLOOKUP(A4032,company_data!$A$2:$H$2051,8,FALSE)</f>
        <v>https://www.garlandtechnology.com/</v>
      </c>
      <c r="C4032" s="157" t="s">
        <v>22721</v>
      </c>
      <c r="D4032" s="158" t="s">
        <v>10</v>
      </c>
      <c r="E4032" s="158" t="s">
        <v>16885</v>
      </c>
      <c r="F4032" s="170"/>
      <c r="G4032" s="164" t="s">
        <v>15951</v>
      </c>
      <c r="H4032" s="161" t="s">
        <v>22722</v>
      </c>
      <c r="I4032" s="161"/>
    </row>
    <row r="4033" ht="15.0" customHeight="1">
      <c r="A4033" s="101" t="s">
        <v>6613</v>
      </c>
      <c r="B4033" s="96" t="s">
        <v>6617</v>
      </c>
      <c r="C4033" s="158" t="s">
        <v>22723</v>
      </c>
      <c r="D4033" s="158" t="s">
        <v>10</v>
      </c>
      <c r="E4033" s="158" t="s">
        <v>16885</v>
      </c>
      <c r="F4033" s="170"/>
      <c r="G4033" s="164" t="s">
        <v>15951</v>
      </c>
      <c r="H4033" s="161"/>
      <c r="I4033" s="161"/>
    </row>
    <row r="4034" ht="15.0" customHeight="1">
      <c r="A4034" s="101" t="s">
        <v>6613</v>
      </c>
      <c r="B4034" s="96" t="str">
        <f>VLOOKUP(A4034,company_data!$A$2:$H$2051,8,FALSE)</f>
        <v>https://www.garlandtechnology.com/</v>
      </c>
      <c r="C4034" s="157" t="s">
        <v>22724</v>
      </c>
      <c r="D4034" s="158" t="s">
        <v>10</v>
      </c>
      <c r="E4034" s="157"/>
      <c r="F4034" s="101"/>
      <c r="G4034" s="164" t="s">
        <v>15951</v>
      </c>
      <c r="H4034" s="161" t="s">
        <v>22725</v>
      </c>
      <c r="I4034" s="161"/>
    </row>
    <row r="4035" ht="15.0" customHeight="1">
      <c r="A4035" s="101" t="s">
        <v>6622</v>
      </c>
      <c r="B4035" s="96" t="str">
        <f>VLOOKUP(A4035,company_data!$A$2:$H$2051,8,FALSE)</f>
        <v>https://garnerproducts.com/</v>
      </c>
      <c r="C4035" s="157" t="s">
        <v>22726</v>
      </c>
      <c r="D4035" s="158" t="s">
        <v>12</v>
      </c>
      <c r="E4035" s="158" t="s">
        <v>20611</v>
      </c>
      <c r="F4035" s="157"/>
      <c r="G4035" s="164" t="s">
        <v>15951</v>
      </c>
      <c r="H4035" s="162" t="s">
        <v>22727</v>
      </c>
      <c r="I4035" s="161"/>
    </row>
    <row r="4036" ht="15.0" customHeight="1">
      <c r="A4036" s="101" t="s">
        <v>6622</v>
      </c>
      <c r="B4036" s="96" t="str">
        <f>VLOOKUP(A4036,company_data!$A$2:$H$2051,8,FALSE)</f>
        <v>https://garnerproducts.com/</v>
      </c>
      <c r="C4036" s="157" t="s">
        <v>22728</v>
      </c>
      <c r="D4036" s="158" t="s">
        <v>12</v>
      </c>
      <c r="E4036" s="158" t="s">
        <v>20611</v>
      </c>
      <c r="F4036" s="157"/>
      <c r="G4036" s="164" t="s">
        <v>15951</v>
      </c>
      <c r="H4036" s="162" t="s">
        <v>22729</v>
      </c>
      <c r="I4036" s="161"/>
    </row>
    <row r="4037" ht="15.0" customHeight="1">
      <c r="A4037" s="101" t="s">
        <v>6628</v>
      </c>
      <c r="B4037" s="96" t="str">
        <f>VLOOKUP(A4037,company_data!$A$2:$H$2051,8,FALSE)</f>
        <v>https://www.garrison.com/</v>
      </c>
      <c r="C4037" s="157" t="s">
        <v>22730</v>
      </c>
      <c r="D4037" s="158" t="s">
        <v>9</v>
      </c>
      <c r="E4037" s="158" t="s">
        <v>22731</v>
      </c>
      <c r="F4037" s="101"/>
      <c r="G4037" s="164" t="s">
        <v>15951</v>
      </c>
      <c r="H4037" s="161" t="s">
        <v>22732</v>
      </c>
      <c r="I4037" s="161"/>
    </row>
    <row r="4038" ht="15.0" customHeight="1">
      <c r="A4038" s="101" t="s">
        <v>6628</v>
      </c>
      <c r="B4038" s="96" t="str">
        <f>VLOOKUP(A4038,company_data!$A$2:$H$2051,8,FALSE)</f>
        <v>https://www.garrison.com/</v>
      </c>
      <c r="C4038" s="157" t="s">
        <v>22733</v>
      </c>
      <c r="D4038" s="158" t="s">
        <v>9</v>
      </c>
      <c r="E4038" s="158" t="s">
        <v>22731</v>
      </c>
      <c r="F4038" s="101"/>
      <c r="G4038" s="164" t="s">
        <v>15951</v>
      </c>
      <c r="H4038" s="161" t="s">
        <v>22734</v>
      </c>
      <c r="I4038" s="161"/>
    </row>
    <row r="4039" ht="15.0" customHeight="1">
      <c r="A4039" s="101" t="s">
        <v>6628</v>
      </c>
      <c r="B4039" s="96" t="str">
        <f>VLOOKUP(A4039,company_data!$A$2:$H$2051,8,FALSE)</f>
        <v>https://www.garrison.com/</v>
      </c>
      <c r="C4039" s="157" t="s">
        <v>22735</v>
      </c>
      <c r="D4039" s="158" t="s">
        <v>9</v>
      </c>
      <c r="E4039" s="158" t="s">
        <v>22731</v>
      </c>
      <c r="F4039" s="97"/>
      <c r="G4039" s="164" t="s">
        <v>15951</v>
      </c>
      <c r="H4039" s="161" t="s">
        <v>22736</v>
      </c>
      <c r="I4039" s="161"/>
    </row>
    <row r="4040" ht="15.0" customHeight="1">
      <c r="A4040" s="101" t="s">
        <v>6645</v>
      </c>
      <c r="B4040" s="96" t="str">
        <f>VLOOKUP(A4040,company_data!$A$2:$H$2051,8,FALSE)</f>
        <v>https://www.globaldatasentinel.com/</v>
      </c>
      <c r="C4040" s="158" t="s">
        <v>22737</v>
      </c>
      <c r="D4040" s="158" t="s">
        <v>6</v>
      </c>
      <c r="E4040" s="158" t="s">
        <v>22737</v>
      </c>
      <c r="F4040" s="101"/>
      <c r="G4040" s="159"/>
      <c r="H4040" s="161" t="s">
        <v>22738</v>
      </c>
      <c r="I4040" s="161"/>
    </row>
    <row r="4041" ht="15.0" customHeight="1">
      <c r="A4041" s="101" t="s">
        <v>6645</v>
      </c>
      <c r="B4041" s="96" t="str">
        <f>VLOOKUP(A4041,company_data!$A$2:$H$2051,8,FALSE)</f>
        <v>https://www.globaldatasentinel.com/</v>
      </c>
      <c r="C4041" s="158" t="s">
        <v>22739</v>
      </c>
      <c r="D4041" s="158" t="s">
        <v>6</v>
      </c>
      <c r="E4041" s="158" t="s">
        <v>22740</v>
      </c>
      <c r="F4041" s="101"/>
      <c r="G4041" s="159"/>
      <c r="H4041" s="207" t="s">
        <v>22741</v>
      </c>
      <c r="I4041" s="161"/>
    </row>
    <row r="4042" ht="15.0" customHeight="1">
      <c r="A4042" s="101" t="s">
        <v>6645</v>
      </c>
      <c r="B4042" s="96" t="str">
        <f>VLOOKUP(A4042,company_data!$A$2:$H$2051,8,FALSE)</f>
        <v>https://www.globaldatasentinel.com/</v>
      </c>
      <c r="C4042" s="158" t="s">
        <v>16700</v>
      </c>
      <c r="D4042" s="158" t="s">
        <v>6</v>
      </c>
      <c r="E4042" s="158" t="s">
        <v>16476</v>
      </c>
      <c r="F4042" s="101"/>
      <c r="G4042" s="159"/>
      <c r="H4042" s="161" t="s">
        <v>22742</v>
      </c>
      <c r="I4042" s="161"/>
    </row>
    <row r="4043" ht="15.0" customHeight="1">
      <c r="A4043" s="101" t="s">
        <v>6645</v>
      </c>
      <c r="B4043" s="96" t="str">
        <f>VLOOKUP(A4043,company_data!$A$2:$H$2051,8,FALSE)</f>
        <v>https://www.globaldatasentinel.com/</v>
      </c>
      <c r="C4043" s="158" t="s">
        <v>17542</v>
      </c>
      <c r="D4043" s="158" t="s">
        <v>38</v>
      </c>
      <c r="E4043" s="157"/>
      <c r="F4043" s="101"/>
      <c r="G4043" s="159"/>
      <c r="H4043" s="207" t="s">
        <v>22743</v>
      </c>
      <c r="I4043" s="161"/>
    </row>
    <row r="4044" ht="15.0" customHeight="1">
      <c r="A4044" s="101" t="s">
        <v>6645</v>
      </c>
      <c r="B4044" s="96" t="str">
        <f>VLOOKUP(A4044,company_data!$A$2:$H$2051,8,FALSE)</f>
        <v>https://www.globaldatasentinel.com/</v>
      </c>
      <c r="C4044" s="158" t="s">
        <v>22744</v>
      </c>
      <c r="D4044" s="158" t="s">
        <v>24</v>
      </c>
      <c r="E4044" s="157"/>
      <c r="F4044" s="101"/>
      <c r="G4044" s="159"/>
      <c r="H4044" s="161" t="s">
        <v>22745</v>
      </c>
      <c r="I4044" s="161"/>
    </row>
    <row r="4045" ht="15.0" customHeight="1">
      <c r="A4045" s="101" t="s">
        <v>4395</v>
      </c>
      <c r="B4045" s="96" t="str">
        <f>VLOOKUP(A4045,company_data!$A$2:$H$2051,8,FALSE)</f>
        <v>https://www.cyberis.co.uk/</v>
      </c>
      <c r="C4045" s="158" t="s">
        <v>22746</v>
      </c>
      <c r="D4045" s="158" t="s">
        <v>17</v>
      </c>
      <c r="E4045" s="157"/>
      <c r="F4045" s="101"/>
      <c r="G4045" s="159"/>
      <c r="H4045" s="161" t="s">
        <v>22747</v>
      </c>
      <c r="I4045" s="161"/>
    </row>
    <row r="4046" ht="15.0" customHeight="1">
      <c r="A4046" s="101" t="s">
        <v>6763</v>
      </c>
      <c r="B4046" s="96" t="str">
        <f>VLOOKUP(A4046,company_data!$A$2:$H$2051,8,FALSE)</f>
        <v>https://www.gd.com/</v>
      </c>
      <c r="C4046" s="157" t="s">
        <v>22748</v>
      </c>
      <c r="D4046" s="158" t="s">
        <v>10</v>
      </c>
      <c r="E4046" s="158" t="s">
        <v>20364</v>
      </c>
      <c r="F4046" s="101"/>
      <c r="G4046" s="159"/>
      <c r="H4046" s="161" t="s">
        <v>22749</v>
      </c>
      <c r="I4046" s="161"/>
    </row>
    <row r="4047" ht="15.0" customHeight="1">
      <c r="A4047" s="101" t="s">
        <v>6763</v>
      </c>
      <c r="B4047" s="96" t="str">
        <f>VLOOKUP(A4047,company_data!$A$2:$H$2051,8,FALSE)</f>
        <v>https://www.gd.com/</v>
      </c>
      <c r="C4047" s="157" t="s">
        <v>22750</v>
      </c>
      <c r="D4047" s="158" t="s">
        <v>10</v>
      </c>
      <c r="E4047" s="157"/>
      <c r="F4047" s="101"/>
      <c r="G4047" s="159"/>
      <c r="H4047" s="161" t="s">
        <v>22751</v>
      </c>
      <c r="I4047" s="161"/>
    </row>
    <row r="4048" ht="15.0" customHeight="1">
      <c r="A4048" s="101" t="s">
        <v>6825</v>
      </c>
      <c r="B4048" s="96" t="str">
        <f>VLOOKUP(A4048,company_data!$A$2:$H$2051,8,FALSE)</f>
        <v>https://www.genians.com/</v>
      </c>
      <c r="C4048" s="157" t="s">
        <v>22752</v>
      </c>
      <c r="D4048" s="158" t="s">
        <v>31</v>
      </c>
      <c r="E4048" s="158" t="s">
        <v>15</v>
      </c>
      <c r="F4048" s="101"/>
      <c r="G4048" s="159"/>
      <c r="H4048" s="161" t="s">
        <v>22753</v>
      </c>
      <c r="I4048" s="161"/>
    </row>
    <row r="4049" ht="15.0" customHeight="1">
      <c r="A4049" s="101" t="s">
        <v>6825</v>
      </c>
      <c r="B4049" s="96" t="str">
        <f>VLOOKUP(A4049,company_data!$A$2:$H$2051,8,FALSE)</f>
        <v>https://www.genians.com/</v>
      </c>
      <c r="C4049" s="157" t="s">
        <v>22754</v>
      </c>
      <c r="D4049" s="158" t="s">
        <v>7</v>
      </c>
      <c r="E4049" s="158" t="s">
        <v>22755</v>
      </c>
      <c r="F4049" s="101"/>
      <c r="G4049" s="159"/>
      <c r="H4049" s="161" t="s">
        <v>22756</v>
      </c>
      <c r="I4049" s="161"/>
    </row>
    <row r="4050" ht="15.0" customHeight="1">
      <c r="A4050" s="101" t="s">
        <v>6825</v>
      </c>
      <c r="B4050" s="96" t="str">
        <f>VLOOKUP(A4050,company_data!$A$2:$H$2051,8,FALSE)</f>
        <v>https://www.genians.com/</v>
      </c>
      <c r="C4050" s="157" t="s">
        <v>22757</v>
      </c>
      <c r="D4050" s="158" t="s">
        <v>31</v>
      </c>
      <c r="E4050" s="158" t="s">
        <v>22758</v>
      </c>
      <c r="F4050" s="101"/>
      <c r="G4050" s="159"/>
      <c r="H4050" s="161" t="s">
        <v>22759</v>
      </c>
      <c r="I4050" s="161"/>
    </row>
    <row r="4051" ht="15.0" customHeight="1">
      <c r="A4051" s="101" t="s">
        <v>6825</v>
      </c>
      <c r="B4051" s="96" t="str">
        <f>VLOOKUP(A4051,company_data!$A$2:$H$2051,8,FALSE)</f>
        <v>https://www.genians.com/</v>
      </c>
      <c r="C4051" s="157" t="s">
        <v>22760</v>
      </c>
      <c r="D4051" s="158" t="s">
        <v>10</v>
      </c>
      <c r="E4051" s="157"/>
      <c r="F4051" s="101"/>
      <c r="G4051" s="159"/>
      <c r="H4051" s="161" t="s">
        <v>22761</v>
      </c>
      <c r="I4051" s="161"/>
    </row>
    <row r="4052" ht="15.0" customHeight="1">
      <c r="A4052" s="101" t="s">
        <v>6663</v>
      </c>
      <c r="B4052" s="96" t="str">
        <f>VLOOKUP(A4052,company_data!$A$2:$H$2051,8,FALSE)</f>
        <v>https://geolang.com/</v>
      </c>
      <c r="C4052" s="157" t="s">
        <v>22762</v>
      </c>
      <c r="D4052" s="158" t="s">
        <v>31</v>
      </c>
      <c r="E4052" s="158" t="s">
        <v>18644</v>
      </c>
      <c r="F4052" s="101"/>
      <c r="G4052" s="159"/>
      <c r="H4052" s="161" t="s">
        <v>22763</v>
      </c>
      <c r="I4052" s="161"/>
    </row>
    <row r="4053" ht="15.0" customHeight="1">
      <c r="A4053" s="101" t="s">
        <v>6663</v>
      </c>
      <c r="B4053" s="96" t="str">
        <f>VLOOKUP(A4053,company_data!$A$2:$H$2051,8,FALSE)</f>
        <v>https://geolang.com/</v>
      </c>
      <c r="C4053" s="157" t="s">
        <v>17618</v>
      </c>
      <c r="D4053" s="158" t="s">
        <v>10</v>
      </c>
      <c r="E4053" s="158" t="s">
        <v>22764</v>
      </c>
      <c r="F4053" s="101"/>
      <c r="G4053" s="159"/>
      <c r="H4053" s="161" t="s">
        <v>22765</v>
      </c>
      <c r="I4053" s="161"/>
    </row>
    <row r="4054" ht="15.0" customHeight="1">
      <c r="A4054" s="101" t="s">
        <v>6663</v>
      </c>
      <c r="B4054" s="96" t="str">
        <f>VLOOKUP(A4054,company_data!$A$2:$H$2051,8,FALSE)</f>
        <v>https://geolang.com/</v>
      </c>
      <c r="C4054" s="157" t="s">
        <v>16196</v>
      </c>
      <c r="D4054" s="157" t="s">
        <v>7</v>
      </c>
      <c r="E4054" s="157"/>
      <c r="F4054" s="101"/>
      <c r="G4054" s="159"/>
      <c r="H4054" s="161" t="s">
        <v>22766</v>
      </c>
      <c r="I4054" s="161"/>
    </row>
    <row r="4055" ht="15.0" customHeight="1">
      <c r="A4055" s="101" t="s">
        <v>6663</v>
      </c>
      <c r="B4055" s="96" t="str">
        <f>VLOOKUP(A4055,company_data!$A$2:$H$2051,8,FALSE)</f>
        <v>https://geolang.com/</v>
      </c>
      <c r="C4055" s="157" t="s">
        <v>15871</v>
      </c>
      <c r="D4055" s="157" t="s">
        <v>5</v>
      </c>
      <c r="E4055" s="157" t="s">
        <v>15871</v>
      </c>
      <c r="F4055" s="101"/>
      <c r="G4055" s="159"/>
      <c r="H4055" s="161" t="s">
        <v>22767</v>
      </c>
      <c r="I4055" s="161"/>
    </row>
    <row r="4056" ht="15.0" customHeight="1">
      <c r="A4056" s="101" t="s">
        <v>6672</v>
      </c>
      <c r="B4056" s="96" t="str">
        <f>VLOOKUP(A4056,company_data!$A$2:$H$2051,8,FALSE)</f>
        <v>https://www.geotrust.com/</v>
      </c>
      <c r="C4056" s="158" t="s">
        <v>22768</v>
      </c>
      <c r="D4056" s="158" t="s">
        <v>13</v>
      </c>
      <c r="E4056" s="157"/>
      <c r="F4056" s="101"/>
      <c r="G4056" s="159"/>
      <c r="H4056" s="161" t="s">
        <v>22769</v>
      </c>
      <c r="I4056" s="161"/>
    </row>
    <row r="4057" ht="15.0" customHeight="1">
      <c r="A4057" s="101" t="s">
        <v>6672</v>
      </c>
      <c r="B4057" s="96" t="str">
        <f>VLOOKUP(A4057,company_data!$A$2:$H$2051,8,FALSE)</f>
        <v>https://www.geotrust.com/</v>
      </c>
      <c r="C4057" s="157" t="s">
        <v>19348</v>
      </c>
      <c r="D4057" s="158" t="s">
        <v>13</v>
      </c>
      <c r="E4057" s="157"/>
      <c r="F4057" s="101"/>
      <c r="G4057" s="159"/>
      <c r="H4057" s="161" t="s">
        <v>22770</v>
      </c>
      <c r="I4057" s="161"/>
    </row>
    <row r="4058" ht="15.0" customHeight="1">
      <c r="A4058" s="101" t="s">
        <v>6686</v>
      </c>
      <c r="B4058" s="96" t="str">
        <f>VLOOKUP(A4058,company_data!$A$2:$H$2051,8,FALSE)</f>
        <v>https://www.gfi.com/</v>
      </c>
      <c r="C4058" s="157" t="s">
        <v>22771</v>
      </c>
      <c r="D4058" s="158" t="s">
        <v>10</v>
      </c>
      <c r="E4058" s="158" t="s">
        <v>16615</v>
      </c>
      <c r="F4058" s="101"/>
      <c r="G4058" s="159"/>
      <c r="H4058" s="161" t="s">
        <v>22772</v>
      </c>
      <c r="I4058" s="161"/>
    </row>
    <row r="4059" ht="15.0" customHeight="1">
      <c r="A4059" s="101" t="s">
        <v>6686</v>
      </c>
      <c r="B4059" s="96" t="str">
        <f>VLOOKUP(A4059,company_data!$A$2:$H$2051,8,FALSE)</f>
        <v>https://www.gfi.com/</v>
      </c>
      <c r="C4059" s="157" t="s">
        <v>22773</v>
      </c>
      <c r="D4059" s="158" t="s">
        <v>19</v>
      </c>
      <c r="E4059" s="157"/>
      <c r="F4059" s="101"/>
      <c r="G4059" s="159"/>
      <c r="H4059" s="161" t="s">
        <v>22774</v>
      </c>
      <c r="I4059" s="161"/>
    </row>
    <row r="4060" ht="15.0" customHeight="1">
      <c r="A4060" s="101" t="s">
        <v>6686</v>
      </c>
      <c r="B4060" s="96" t="str">
        <f>VLOOKUP(A4060,company_data!$A$2:$H$2051,8,FALSE)</f>
        <v>https://www.gfi.com/</v>
      </c>
      <c r="C4060" s="158" t="s">
        <v>22775</v>
      </c>
      <c r="D4060" s="158" t="s">
        <v>23</v>
      </c>
      <c r="E4060" s="157"/>
      <c r="F4060" s="101"/>
      <c r="G4060" s="159"/>
      <c r="H4060" s="161"/>
      <c r="I4060" s="161"/>
    </row>
    <row r="4061" ht="15.0" customHeight="1">
      <c r="A4061" s="101" t="s">
        <v>6686</v>
      </c>
      <c r="B4061" s="96" t="str">
        <f>VLOOKUP(A4061,company_data!$A$2:$H$2051,8,FALSE)</f>
        <v>https://www.gfi.com/</v>
      </c>
      <c r="C4061" s="157" t="s">
        <v>22776</v>
      </c>
      <c r="D4061" s="158" t="s">
        <v>10</v>
      </c>
      <c r="E4061" s="157"/>
      <c r="F4061" s="101"/>
      <c r="G4061" s="159"/>
      <c r="H4061" s="161" t="s">
        <v>22777</v>
      </c>
      <c r="I4061" s="161"/>
    </row>
    <row r="4062" ht="15.0" customHeight="1">
      <c r="A4062" s="101" t="s">
        <v>6696</v>
      </c>
      <c r="B4062" s="96" t="str">
        <f>VLOOKUP(A4062,company_data!$A$2:$H$2051,8,FALSE)</f>
        <v>https://www.gigamon.com/</v>
      </c>
      <c r="C4062" s="157" t="s">
        <v>22778</v>
      </c>
      <c r="D4062" s="158" t="s">
        <v>21</v>
      </c>
      <c r="E4062" s="158" t="s">
        <v>15</v>
      </c>
      <c r="F4062" s="97" t="s">
        <v>22779</v>
      </c>
      <c r="G4062" s="159"/>
      <c r="H4062" s="161" t="s">
        <v>22780</v>
      </c>
      <c r="I4062" s="161"/>
    </row>
    <row r="4063" ht="15.0" customHeight="1">
      <c r="A4063" s="101" t="s">
        <v>6696</v>
      </c>
      <c r="B4063" s="96" t="str">
        <f>VLOOKUP(A4063,company_data!$A$2:$H$2051,8,FALSE)</f>
        <v>https://www.gigamon.com/</v>
      </c>
      <c r="C4063" s="158" t="s">
        <v>22781</v>
      </c>
      <c r="D4063" s="158" t="s">
        <v>10</v>
      </c>
      <c r="E4063" s="158" t="s">
        <v>19537</v>
      </c>
      <c r="F4063" s="97" t="s">
        <v>19538</v>
      </c>
      <c r="G4063" s="159"/>
      <c r="H4063" s="161" t="s">
        <v>22782</v>
      </c>
      <c r="I4063" s="161"/>
    </row>
    <row r="4064" ht="15.0" customHeight="1">
      <c r="A4064" s="101" t="s">
        <v>6696</v>
      </c>
      <c r="B4064" s="96" t="str">
        <f>VLOOKUP(A4064,company_data!$A$2:$H$2051,8,FALSE)</f>
        <v>https://www.gigamon.com/</v>
      </c>
      <c r="C4064" s="158" t="s">
        <v>22783</v>
      </c>
      <c r="D4064" s="158" t="s">
        <v>8</v>
      </c>
      <c r="E4064" s="158" t="s">
        <v>22784</v>
      </c>
      <c r="F4064" s="97" t="s">
        <v>22785</v>
      </c>
      <c r="G4064" s="159"/>
      <c r="H4064" s="161" t="s">
        <v>22786</v>
      </c>
      <c r="I4064" s="161"/>
    </row>
    <row r="4065" ht="15.0" customHeight="1">
      <c r="A4065" s="101" t="s">
        <v>6696</v>
      </c>
      <c r="B4065" s="96" t="str">
        <f>VLOOKUP(A4065,company_data!$A$2:$H$2051,8,FALSE)</f>
        <v>https://www.gigamon.com/</v>
      </c>
      <c r="C4065" s="158" t="s">
        <v>22787</v>
      </c>
      <c r="D4065" s="158" t="s">
        <v>13</v>
      </c>
      <c r="E4065" s="158" t="s">
        <v>22788</v>
      </c>
      <c r="F4065" s="97" t="s">
        <v>22789</v>
      </c>
      <c r="G4065" s="159"/>
      <c r="H4065" s="161"/>
      <c r="I4065" s="161"/>
    </row>
    <row r="4066" ht="15.0" customHeight="1">
      <c r="A4066" s="101" t="s">
        <v>6696</v>
      </c>
      <c r="B4066" s="96" t="str">
        <f>VLOOKUP(A4066,company_data!$A$2:$H$2051,8,FALSE)</f>
        <v>https://www.gigamon.com/</v>
      </c>
      <c r="C4066" s="158" t="s">
        <v>22790</v>
      </c>
      <c r="D4066" s="158" t="s">
        <v>15</v>
      </c>
      <c r="E4066" s="158" t="s">
        <v>22791</v>
      </c>
      <c r="F4066" s="101"/>
      <c r="G4066" s="159"/>
      <c r="H4066" s="161" t="s">
        <v>22792</v>
      </c>
      <c r="I4066" s="161"/>
    </row>
    <row r="4067" ht="15.0" customHeight="1">
      <c r="A4067" s="101" t="s">
        <v>6696</v>
      </c>
      <c r="B4067" s="96" t="str">
        <f>VLOOKUP(A4067,company_data!$A$2:$H$2051,8,FALSE)</f>
        <v>https://www.gigamon.com/</v>
      </c>
      <c r="C4067" s="158" t="s">
        <v>22793</v>
      </c>
      <c r="D4067" s="158" t="s">
        <v>15</v>
      </c>
      <c r="E4067" s="158"/>
      <c r="F4067" s="97"/>
      <c r="G4067" s="159"/>
      <c r="H4067" s="161"/>
      <c r="I4067" s="161"/>
    </row>
    <row r="4068" ht="15.0" customHeight="1">
      <c r="A4068" s="101" t="s">
        <v>6707</v>
      </c>
      <c r="B4068" s="96" t="str">
        <f>VLOOKUP(A4068,company_data!$A$2:$H$2051,8,FALSE)</f>
        <v>https://giganetworks.com/</v>
      </c>
      <c r="C4068" s="157" t="s">
        <v>22794</v>
      </c>
      <c r="D4068" s="158" t="s">
        <v>5</v>
      </c>
      <c r="E4068" s="158" t="s">
        <v>22795</v>
      </c>
      <c r="F4068" s="101"/>
      <c r="G4068" s="159"/>
      <c r="H4068" s="161" t="s">
        <v>22796</v>
      </c>
      <c r="I4068" s="161"/>
    </row>
    <row r="4069" ht="15.0" customHeight="1">
      <c r="A4069" s="101" t="s">
        <v>6707</v>
      </c>
      <c r="B4069" s="96" t="str">
        <f>VLOOKUP(A4069,company_data!$A$2:$H$2051,8,FALSE)</f>
        <v>https://giganetworks.com/</v>
      </c>
      <c r="C4069" s="157" t="s">
        <v>22797</v>
      </c>
      <c r="D4069" s="158" t="s">
        <v>51</v>
      </c>
      <c r="E4069" s="158" t="s">
        <v>22798</v>
      </c>
      <c r="F4069" s="97" t="s">
        <v>15</v>
      </c>
      <c r="G4069" s="159"/>
      <c r="H4069" s="161" t="s">
        <v>22799</v>
      </c>
      <c r="I4069" s="161"/>
    </row>
    <row r="4070" ht="15.0" customHeight="1">
      <c r="A4070" s="101" t="s">
        <v>6707</v>
      </c>
      <c r="B4070" s="96" t="str">
        <f>VLOOKUP(A4070,company_data!$A$2:$H$2051,8,FALSE)</f>
        <v>https://giganetworks.com/</v>
      </c>
      <c r="C4070" s="157" t="s">
        <v>22800</v>
      </c>
      <c r="D4070" s="158" t="s">
        <v>53</v>
      </c>
      <c r="E4070" s="158" t="s">
        <v>22801</v>
      </c>
      <c r="F4070" s="101"/>
      <c r="G4070" s="159"/>
      <c r="H4070" s="161" t="s">
        <v>22802</v>
      </c>
      <c r="I4070" s="161"/>
    </row>
    <row r="4071" ht="15.0" customHeight="1">
      <c r="A4071" s="101" t="s">
        <v>6707</v>
      </c>
      <c r="B4071" s="96" t="str">
        <f>VLOOKUP(A4071,company_data!$A$2:$H$2051,8,FALSE)</f>
        <v>https://giganetworks.com/</v>
      </c>
      <c r="C4071" s="157" t="s">
        <v>22803</v>
      </c>
      <c r="D4071" s="158" t="s">
        <v>8</v>
      </c>
      <c r="E4071" s="158" t="s">
        <v>22804</v>
      </c>
      <c r="F4071" s="101"/>
      <c r="G4071" s="159"/>
      <c r="H4071" s="161" t="s">
        <v>22805</v>
      </c>
      <c r="I4071" s="161"/>
    </row>
    <row r="4072" ht="15.0" customHeight="1">
      <c r="A4072" s="101" t="s">
        <v>6707</v>
      </c>
      <c r="B4072" s="96" t="str">
        <f>VLOOKUP(A4072,company_data!$A$2:$H$2051,8,FALSE)</f>
        <v>https://giganetworks.com/</v>
      </c>
      <c r="C4072" s="157" t="s">
        <v>22806</v>
      </c>
      <c r="D4072" s="158" t="s">
        <v>15</v>
      </c>
      <c r="E4072" s="157"/>
      <c r="F4072" s="101"/>
      <c r="G4072" s="159"/>
      <c r="H4072" s="161" t="s">
        <v>22807</v>
      </c>
      <c r="I4072" s="161"/>
    </row>
    <row r="4073" ht="15.0" customHeight="1">
      <c r="A4073" s="101" t="s">
        <v>6707</v>
      </c>
      <c r="B4073" s="96" t="str">
        <f>VLOOKUP(A4073,company_data!$A$2:$H$2051,8,FALSE)</f>
        <v>https://giganetworks.com/</v>
      </c>
      <c r="C4073" s="157" t="s">
        <v>22808</v>
      </c>
      <c r="D4073" s="158" t="s">
        <v>9</v>
      </c>
      <c r="E4073" s="157"/>
      <c r="F4073" s="101"/>
      <c r="G4073" s="159"/>
      <c r="H4073" s="161" t="s">
        <v>22809</v>
      </c>
      <c r="I4073" s="161"/>
    </row>
    <row r="4074" ht="15.0" customHeight="1">
      <c r="A4074" s="101" t="s">
        <v>6707</v>
      </c>
      <c r="B4074" s="96" t="str">
        <f>VLOOKUP(A4074,company_data!$A$2:$H$2051,8,FALSE)</f>
        <v>https://giganetworks.com/</v>
      </c>
      <c r="C4074" s="157" t="s">
        <v>22810</v>
      </c>
      <c r="D4074" s="158" t="s">
        <v>23</v>
      </c>
      <c r="E4074" s="157"/>
      <c r="F4074" s="101"/>
      <c r="G4074" s="159"/>
      <c r="H4074" s="161" t="s">
        <v>22811</v>
      </c>
      <c r="I4074" s="161"/>
    </row>
    <row r="4075" ht="15.0" customHeight="1">
      <c r="A4075" s="101" t="s">
        <v>6723</v>
      </c>
      <c r="B4075" s="96" t="str">
        <f>VLOOKUP(A4075,company_data!$A$2:$H$2051,8,FALSE)</f>
        <v>https://about.gitlab.com/</v>
      </c>
      <c r="C4075" s="158" t="s">
        <v>19112</v>
      </c>
      <c r="D4075" s="158" t="s">
        <v>8</v>
      </c>
      <c r="E4075" s="158" t="s">
        <v>19145</v>
      </c>
      <c r="F4075" s="97"/>
      <c r="G4075" s="164" t="s">
        <v>15951</v>
      </c>
      <c r="H4075" s="161"/>
      <c r="I4075" s="161"/>
    </row>
    <row r="4076" ht="15.0" customHeight="1">
      <c r="A4076" s="101" t="s">
        <v>6733</v>
      </c>
      <c r="B4076" s="96" t="str">
        <f>VLOOKUP(A4076,company_data!$A$2:$H$2051,8,FALSE)</f>
        <v>https://www.glasswallsolutions.com/</v>
      </c>
      <c r="C4076" s="157" t="s">
        <v>15</v>
      </c>
      <c r="D4076" s="158" t="s">
        <v>8</v>
      </c>
      <c r="E4076" s="158" t="s">
        <v>22812</v>
      </c>
      <c r="F4076" s="101"/>
      <c r="G4076" s="164" t="s">
        <v>15951</v>
      </c>
      <c r="H4076" s="161" t="s">
        <v>22813</v>
      </c>
      <c r="I4076" s="161"/>
    </row>
    <row r="4077" ht="15.0" customHeight="1">
      <c r="A4077" s="101" t="s">
        <v>6733</v>
      </c>
      <c r="B4077" s="96" t="str">
        <f>VLOOKUP(A4077,company_data!$A$2:$H$2051,8,FALSE)</f>
        <v>https://www.glasswallsolutions.com/</v>
      </c>
      <c r="C4077" s="158" t="s">
        <v>22814</v>
      </c>
      <c r="D4077" s="158" t="s">
        <v>9</v>
      </c>
      <c r="E4077" s="158" t="s">
        <v>22815</v>
      </c>
      <c r="F4077" s="101"/>
      <c r="G4077" s="164" t="s">
        <v>15951</v>
      </c>
      <c r="H4077" s="161" t="s">
        <v>22816</v>
      </c>
      <c r="I4077" s="161"/>
    </row>
    <row r="4078" ht="15.0" customHeight="1">
      <c r="A4078" s="101" t="s">
        <v>6733</v>
      </c>
      <c r="B4078" s="96" t="str">
        <f>VLOOKUP(A4078,company_data!$A$2:$H$2051,8,FALSE)</f>
        <v>https://www.glasswallsolutions.com/</v>
      </c>
      <c r="C4078" s="157" t="s">
        <v>15984</v>
      </c>
      <c r="D4078" s="158" t="s">
        <v>37</v>
      </c>
      <c r="E4078" s="158" t="s">
        <v>22817</v>
      </c>
      <c r="F4078" s="101"/>
      <c r="G4078" s="164" t="s">
        <v>15951</v>
      </c>
      <c r="H4078" s="161" t="s">
        <v>22818</v>
      </c>
      <c r="I4078" s="161"/>
    </row>
    <row r="4079" ht="15.0" customHeight="1">
      <c r="A4079" s="101" t="s">
        <v>6733</v>
      </c>
      <c r="B4079" s="96" t="str">
        <f>VLOOKUP(A4079,company_data!$A$2:$H$2051,8,FALSE)</f>
        <v>https://www.glasswallsolutions.com/</v>
      </c>
      <c r="C4079" s="157" t="s">
        <v>22819</v>
      </c>
      <c r="D4079" s="158" t="s">
        <v>12</v>
      </c>
      <c r="E4079" s="158" t="s">
        <v>20611</v>
      </c>
      <c r="F4079" s="101"/>
      <c r="G4079" s="164" t="s">
        <v>15951</v>
      </c>
      <c r="H4079" s="161" t="s">
        <v>22820</v>
      </c>
      <c r="I4079" s="161"/>
    </row>
    <row r="4080" ht="15.0" customHeight="1">
      <c r="A4080" s="101" t="s">
        <v>6733</v>
      </c>
      <c r="B4080" s="96" t="str">
        <f>VLOOKUP(A4080,company_data!$A$2:$H$2051,8,FALSE)</f>
        <v>https://www.glasswallsolutions.com/</v>
      </c>
      <c r="C4080" s="157" t="s">
        <v>19976</v>
      </c>
      <c r="D4080" s="158" t="s">
        <v>19</v>
      </c>
      <c r="E4080" s="157"/>
      <c r="F4080" s="101"/>
      <c r="G4080" s="164" t="s">
        <v>15951</v>
      </c>
      <c r="H4080" s="161" t="s">
        <v>22821</v>
      </c>
      <c r="I4080" s="161"/>
    </row>
    <row r="4081" ht="15.0" customHeight="1">
      <c r="A4081" s="101" t="s">
        <v>6744</v>
      </c>
      <c r="B4081" s="96" t="str">
        <f>VLOOKUP(A4081,company_data!$A$2:$H$2051,8,FALSE)</f>
        <v>https://www.globalcyberconsultants.com/</v>
      </c>
      <c r="C4081" s="158" t="s">
        <v>22822</v>
      </c>
      <c r="D4081" s="158" t="s">
        <v>5</v>
      </c>
      <c r="E4081" s="158" t="s">
        <v>20479</v>
      </c>
      <c r="F4081" s="101"/>
      <c r="G4081" s="159"/>
      <c r="H4081" s="161" t="s">
        <v>22823</v>
      </c>
      <c r="I4081" s="161"/>
    </row>
    <row r="4082" ht="15.0" customHeight="1">
      <c r="A4082" s="101" t="s">
        <v>6744</v>
      </c>
      <c r="B4082" s="96" t="str">
        <f>VLOOKUP(A4082,company_data!$A$2:$H$2051,8,FALSE)</f>
        <v>https://www.globalcyberconsultants.com/</v>
      </c>
      <c r="C4082" s="158" t="s">
        <v>22824</v>
      </c>
      <c r="D4082" s="158" t="s">
        <v>5</v>
      </c>
      <c r="E4082" s="158" t="s">
        <v>22825</v>
      </c>
      <c r="F4082" s="101"/>
      <c r="G4082" s="159"/>
      <c r="H4082" s="161" t="s">
        <v>22826</v>
      </c>
      <c r="I4082" s="161"/>
    </row>
    <row r="4083" ht="15.0" customHeight="1">
      <c r="A4083" s="101" t="s">
        <v>6744</v>
      </c>
      <c r="B4083" s="96" t="s">
        <v>6747</v>
      </c>
      <c r="C4083" s="158" t="s">
        <v>22827</v>
      </c>
      <c r="D4083" s="158" t="s">
        <v>14</v>
      </c>
      <c r="E4083" s="158" t="s">
        <v>17856</v>
      </c>
      <c r="F4083" s="101"/>
      <c r="G4083" s="159"/>
      <c r="H4083" s="161"/>
      <c r="I4083" s="161"/>
    </row>
    <row r="4084" ht="15.0" customHeight="1">
      <c r="A4084" s="101" t="s">
        <v>6744</v>
      </c>
      <c r="B4084" s="96" t="s">
        <v>6747</v>
      </c>
      <c r="C4084" s="158" t="s">
        <v>22828</v>
      </c>
      <c r="D4084" s="158" t="s">
        <v>11</v>
      </c>
      <c r="E4084" s="158" t="s">
        <v>19602</v>
      </c>
      <c r="F4084" s="101"/>
      <c r="G4084" s="159"/>
      <c r="H4084" s="161"/>
      <c r="I4084" s="161"/>
    </row>
    <row r="4085" ht="15.0" customHeight="1">
      <c r="A4085" s="101" t="s">
        <v>6744</v>
      </c>
      <c r="B4085" s="96" t="s">
        <v>6747</v>
      </c>
      <c r="C4085" s="158" t="s">
        <v>22829</v>
      </c>
      <c r="D4085" s="158" t="s">
        <v>14</v>
      </c>
      <c r="E4085" s="157"/>
      <c r="F4085" s="101"/>
      <c r="G4085" s="159"/>
      <c r="H4085" s="161"/>
      <c r="I4085" s="161"/>
    </row>
    <row r="4086" ht="15.0" customHeight="1">
      <c r="A4086" s="101" t="s">
        <v>6744</v>
      </c>
      <c r="B4086" s="96" t="str">
        <f>VLOOKUP(A4086,company_data!$A$2:$H$2051,8,FALSE)</f>
        <v>https://www.globalcyberconsultants.com/</v>
      </c>
      <c r="C4086" s="158" t="s">
        <v>22830</v>
      </c>
      <c r="D4086" s="158" t="s">
        <v>5</v>
      </c>
      <c r="E4086" s="157"/>
      <c r="F4086" s="101"/>
      <c r="G4086" s="159"/>
      <c r="H4086" s="161"/>
      <c r="I4086" s="161"/>
    </row>
    <row r="4087" ht="15.0" customHeight="1">
      <c r="A4087" s="101" t="s">
        <v>6754</v>
      </c>
      <c r="B4087" s="96" t="str">
        <f>VLOOKUP(A4087,company_data!$A$2:$H$2051,8,FALSE)</f>
        <v>https://www.evestigate.com/</v>
      </c>
      <c r="C4087" s="157" t="s">
        <v>22831</v>
      </c>
      <c r="D4087" s="158" t="s">
        <v>16</v>
      </c>
      <c r="E4087" s="157"/>
      <c r="F4087" s="101"/>
      <c r="G4087" s="159"/>
      <c r="H4087" s="161" t="s">
        <v>22832</v>
      </c>
      <c r="I4087" s="161"/>
    </row>
    <row r="4088" ht="15.0" customHeight="1">
      <c r="A4088" s="101" t="s">
        <v>6754</v>
      </c>
      <c r="B4088" s="96" t="str">
        <f>VLOOKUP(A4088,company_data!$A$2:$H$2051,8,FALSE)</f>
        <v>https://www.evestigate.com/</v>
      </c>
      <c r="C4088" s="157" t="s">
        <v>22833</v>
      </c>
      <c r="D4088" s="158" t="s">
        <v>16</v>
      </c>
      <c r="E4088" s="157"/>
      <c r="F4088" s="101"/>
      <c r="G4088" s="159"/>
      <c r="H4088" s="161" t="s">
        <v>22834</v>
      </c>
      <c r="I4088" s="161"/>
    </row>
    <row r="4089" ht="15.0" customHeight="1">
      <c r="A4089" s="101" t="s">
        <v>6754</v>
      </c>
      <c r="B4089" s="96" t="str">
        <f>VLOOKUP(A4089,company_data!$A$2:$H$2051,8,FALSE)</f>
        <v>https://www.evestigate.com/</v>
      </c>
      <c r="C4089" s="157" t="s">
        <v>22835</v>
      </c>
      <c r="D4089" s="158" t="s">
        <v>16</v>
      </c>
      <c r="E4089" s="157"/>
      <c r="F4089" s="101"/>
      <c r="G4089" s="159"/>
      <c r="H4089" s="161" t="s">
        <v>22836</v>
      </c>
      <c r="I4089" s="161"/>
    </row>
    <row r="4090" ht="15.0" customHeight="1">
      <c r="A4090" s="101" t="s">
        <v>6772</v>
      </c>
      <c r="B4090" s="96" t="str">
        <f>VLOOKUP(A4090,company_data!$A$2:$H$2051,8,FALSE)</f>
        <v>https://www.globalknowledge.com/</v>
      </c>
      <c r="C4090" s="158" t="s">
        <v>22837</v>
      </c>
      <c r="D4090" s="158" t="s">
        <v>11</v>
      </c>
      <c r="E4090" s="157"/>
      <c r="F4090" s="101"/>
      <c r="G4090" s="159"/>
      <c r="H4090" s="161"/>
      <c r="I4090" s="161"/>
    </row>
    <row r="4091" ht="15.0" customHeight="1">
      <c r="A4091" s="101" t="s">
        <v>6782</v>
      </c>
      <c r="B4091" s="96" t="str">
        <f>VLOOKUP(A4091,company_data!$A$2:$H$2051,8,FALSE)</f>
        <v>https://www.globallearningsystems.com/</v>
      </c>
      <c r="C4091" s="158" t="s">
        <v>17102</v>
      </c>
      <c r="D4091" s="158" t="s">
        <v>11</v>
      </c>
      <c r="E4091" s="158" t="s">
        <v>22838</v>
      </c>
      <c r="F4091" s="101"/>
      <c r="G4091" s="159"/>
      <c r="H4091" s="161" t="s">
        <v>22839</v>
      </c>
      <c r="I4091" s="161"/>
    </row>
    <row r="4092" ht="15.0" customHeight="1">
      <c r="A4092" s="101" t="s">
        <v>6782</v>
      </c>
      <c r="B4092" s="96" t="s">
        <v>6785</v>
      </c>
      <c r="C4092" s="158" t="s">
        <v>14</v>
      </c>
      <c r="D4092" s="158" t="s">
        <v>11</v>
      </c>
      <c r="E4092" s="158" t="s">
        <v>14</v>
      </c>
      <c r="F4092" s="101"/>
      <c r="G4092" s="159"/>
      <c r="H4092" s="161"/>
      <c r="I4092" s="161"/>
    </row>
    <row r="4093" ht="15.0" customHeight="1">
      <c r="A4093" s="101" t="s">
        <v>6782</v>
      </c>
      <c r="B4093" s="96" t="str">
        <f>VLOOKUP(A4093,company_data!$A$2:$H$2051,8,FALSE)</f>
        <v>https://www.globallearningsystems.com/</v>
      </c>
      <c r="C4093" s="158" t="s">
        <v>22278</v>
      </c>
      <c r="D4093" s="158" t="s">
        <v>11</v>
      </c>
      <c r="E4093" s="158" t="s">
        <v>22278</v>
      </c>
      <c r="F4093" s="101"/>
      <c r="G4093" s="159"/>
      <c r="H4093" s="161" t="s">
        <v>22840</v>
      </c>
      <c r="I4093" s="161"/>
    </row>
    <row r="4094" ht="15.0" customHeight="1">
      <c r="A4094" s="101" t="s">
        <v>6782</v>
      </c>
      <c r="B4094" s="96" t="s">
        <v>6785</v>
      </c>
      <c r="C4094" s="158" t="s">
        <v>22841</v>
      </c>
      <c r="D4094" s="158" t="s">
        <v>11</v>
      </c>
      <c r="E4094" s="158" t="s">
        <v>46</v>
      </c>
      <c r="F4094" s="101"/>
      <c r="G4094" s="159"/>
      <c r="H4094" s="161"/>
      <c r="I4094" s="161"/>
    </row>
    <row r="4095" ht="15.0" customHeight="1">
      <c r="A4095" s="101" t="s">
        <v>6782</v>
      </c>
      <c r="B4095" s="96" t="str">
        <f>VLOOKUP(A4095,company_data!$A$2:$H$2051,8,FALSE)</f>
        <v>https://www.globallearningsystems.com/</v>
      </c>
      <c r="C4095" s="157" t="s">
        <v>16196</v>
      </c>
      <c r="D4095" s="157" t="s">
        <v>7</v>
      </c>
      <c r="E4095" s="157"/>
      <c r="F4095" s="101"/>
      <c r="G4095" s="159"/>
      <c r="H4095" s="161" t="s">
        <v>22842</v>
      </c>
      <c r="I4095" s="161"/>
    </row>
    <row r="4096" ht="15.0" customHeight="1">
      <c r="A4096" s="101" t="s">
        <v>6782</v>
      </c>
      <c r="B4096" s="96" t="s">
        <v>6785</v>
      </c>
      <c r="C4096" s="158" t="s">
        <v>18362</v>
      </c>
      <c r="D4096" s="158" t="s">
        <v>11</v>
      </c>
      <c r="E4096" s="158" t="s">
        <v>18362</v>
      </c>
      <c r="F4096" s="101"/>
      <c r="G4096" s="159"/>
      <c r="H4096" s="161"/>
      <c r="I4096" s="161"/>
    </row>
    <row r="4097" ht="15.0" customHeight="1">
      <c r="A4097" s="101" t="s">
        <v>6782</v>
      </c>
      <c r="B4097" s="96" t="str">
        <f>VLOOKUP(A4097,company_data!$A$2:$H$2051,8,FALSE)</f>
        <v>https://www.globallearningsystems.com/</v>
      </c>
      <c r="C4097" s="158" t="s">
        <v>19602</v>
      </c>
      <c r="D4097" s="158" t="s">
        <v>11</v>
      </c>
      <c r="E4097" s="158" t="s">
        <v>19602</v>
      </c>
      <c r="F4097" s="157"/>
      <c r="G4097" s="159"/>
      <c r="H4097" s="161" t="s">
        <v>22843</v>
      </c>
      <c r="I4097" s="161"/>
    </row>
    <row r="4098" ht="15.0" customHeight="1">
      <c r="A4098" s="101" t="s">
        <v>6782</v>
      </c>
      <c r="B4098" s="96" t="s">
        <v>6785</v>
      </c>
      <c r="C4098" s="158" t="s">
        <v>22844</v>
      </c>
      <c r="D4098" s="158" t="s">
        <v>11</v>
      </c>
      <c r="E4098" s="157"/>
      <c r="F4098" s="101"/>
      <c r="G4098" s="159"/>
      <c r="H4098" s="161"/>
      <c r="I4098" s="161"/>
    </row>
    <row r="4099" ht="15.0" customHeight="1">
      <c r="A4099" s="101" t="s">
        <v>6955</v>
      </c>
      <c r="B4099" s="96" t="str">
        <f>VLOOKUP(A4099,company_data!$A$2:$H$2051,8,FALSE)</f>
        <v>https://www.globalscape.com/</v>
      </c>
      <c r="C4099" s="157" t="s">
        <v>22845</v>
      </c>
      <c r="D4099" s="158" t="s">
        <v>15</v>
      </c>
      <c r="E4099" s="158" t="s">
        <v>22846</v>
      </c>
      <c r="F4099" s="101"/>
      <c r="G4099" s="159"/>
      <c r="H4099" s="161" t="s">
        <v>22847</v>
      </c>
      <c r="I4099" s="161"/>
    </row>
    <row r="4100" ht="15.0" customHeight="1">
      <c r="A4100" s="101" t="s">
        <v>6955</v>
      </c>
      <c r="B4100" s="96" t="str">
        <f>VLOOKUP(A4100,company_data!$A$2:$H$2051,8,FALSE)</f>
        <v>https://www.globalscape.com/</v>
      </c>
      <c r="C4100" s="157" t="s">
        <v>22848</v>
      </c>
      <c r="D4100" s="158" t="s">
        <v>24</v>
      </c>
      <c r="E4100" s="157"/>
      <c r="F4100" s="101"/>
      <c r="G4100" s="159"/>
      <c r="H4100" s="161" t="s">
        <v>22849</v>
      </c>
      <c r="I4100" s="161"/>
    </row>
    <row r="4101" ht="15.0" customHeight="1">
      <c r="A4101" s="101" t="s">
        <v>6790</v>
      </c>
      <c r="B4101" s="96" t="str">
        <f>VLOOKUP(A4101,company_data!$A$2:$H$2051,8,FALSE)</f>
        <v>https://www.globalsign.com/</v>
      </c>
      <c r="C4101" s="157" t="s">
        <v>22850</v>
      </c>
      <c r="D4101" s="158" t="s">
        <v>13</v>
      </c>
      <c r="E4101" s="158" t="s">
        <v>16128</v>
      </c>
      <c r="F4101" s="101"/>
      <c r="G4101" s="159"/>
      <c r="H4101" s="161" t="s">
        <v>22851</v>
      </c>
      <c r="I4101" s="161"/>
    </row>
    <row r="4102" ht="15.0" customHeight="1">
      <c r="A4102" s="101" t="s">
        <v>6790</v>
      </c>
      <c r="B4102" s="96" t="str">
        <f>VLOOKUP(A4102,company_data!$A$2:$H$2051,8,FALSE)</f>
        <v>https://www.globalsign.com/</v>
      </c>
      <c r="C4102" s="157" t="s">
        <v>22852</v>
      </c>
      <c r="D4102" s="158" t="s">
        <v>13</v>
      </c>
      <c r="E4102" s="158" t="s">
        <v>22853</v>
      </c>
      <c r="F4102" s="101"/>
      <c r="G4102" s="159"/>
      <c r="H4102" s="161" t="s">
        <v>22854</v>
      </c>
      <c r="I4102" s="161"/>
    </row>
    <row r="4103" ht="15.0" customHeight="1">
      <c r="A4103" s="101" t="s">
        <v>6790</v>
      </c>
      <c r="B4103" s="96" t="str">
        <f>VLOOKUP(A4103,company_data!$A$2:$H$2051,8,FALSE)</f>
        <v>https://www.globalsign.com/</v>
      </c>
      <c r="C4103" s="157" t="s">
        <v>22855</v>
      </c>
      <c r="D4103" s="158" t="s">
        <v>13</v>
      </c>
      <c r="E4103" s="158" t="s">
        <v>17927</v>
      </c>
      <c r="F4103" s="97" t="s">
        <v>19487</v>
      </c>
      <c r="G4103" s="159"/>
      <c r="H4103" s="161" t="s">
        <v>22856</v>
      </c>
      <c r="I4103" s="161"/>
    </row>
    <row r="4104" ht="15.0" customHeight="1">
      <c r="A4104" s="101" t="s">
        <v>6790</v>
      </c>
      <c r="B4104" s="96" t="str">
        <f>VLOOKUP(A4104,company_data!$A$2:$H$2051,8,FALSE)</f>
        <v>https://www.globalsign.com/</v>
      </c>
      <c r="C4104" s="158" t="s">
        <v>17121</v>
      </c>
      <c r="D4104" s="158" t="s">
        <v>13</v>
      </c>
      <c r="E4104" s="157"/>
      <c r="F4104" s="101"/>
      <c r="G4104" s="159"/>
      <c r="H4104" s="161" t="s">
        <v>22857</v>
      </c>
      <c r="I4104" s="161"/>
    </row>
    <row r="4105" ht="15.0" customHeight="1">
      <c r="A4105" s="101" t="s">
        <v>6790</v>
      </c>
      <c r="B4105" s="96" t="str">
        <f>VLOOKUP(A4105,company_data!$A$2:$H$2051,8,FALSE)</f>
        <v>https://www.globalsign.com/</v>
      </c>
      <c r="C4105" s="157" t="s">
        <v>17511</v>
      </c>
      <c r="D4105" s="158" t="s">
        <v>13</v>
      </c>
      <c r="E4105" s="157"/>
      <c r="F4105" s="101"/>
      <c r="G4105" s="159"/>
      <c r="H4105" s="161" t="s">
        <v>22858</v>
      </c>
      <c r="I4105" s="161"/>
    </row>
    <row r="4106" ht="15.0" customHeight="1">
      <c r="A4106" s="101" t="s">
        <v>6790</v>
      </c>
      <c r="B4106" s="96" t="str">
        <f>VLOOKUP(A4106,company_data!$A$2:$H$2051,8,FALSE)</f>
        <v>https://www.globalsign.com/</v>
      </c>
      <c r="C4106" s="157" t="s">
        <v>22859</v>
      </c>
      <c r="D4106" s="158" t="s">
        <v>25</v>
      </c>
      <c r="E4106" s="157"/>
      <c r="F4106" s="101"/>
      <c r="G4106" s="159"/>
      <c r="H4106" s="161" t="s">
        <v>22860</v>
      </c>
      <c r="I4106" s="161"/>
    </row>
    <row r="4107" ht="15.0" customHeight="1">
      <c r="A4107" s="101" t="s">
        <v>6790</v>
      </c>
      <c r="B4107" s="96" t="str">
        <f>VLOOKUP(A4107,company_data!$A$2:$H$2051,8,FALSE)</f>
        <v>https://www.globalsign.com/</v>
      </c>
      <c r="C4107" s="158" t="s">
        <v>22861</v>
      </c>
      <c r="D4107" s="158" t="s">
        <v>20</v>
      </c>
      <c r="E4107" s="157"/>
      <c r="F4107" s="101"/>
      <c r="G4107" s="159"/>
      <c r="H4107" s="161" t="s">
        <v>22862</v>
      </c>
      <c r="I4107" s="161"/>
    </row>
    <row r="4108" ht="15.0" customHeight="1">
      <c r="A4108" s="101" t="s">
        <v>6801</v>
      </c>
      <c r="B4108" s="96" t="str">
        <f>VLOOKUP(A4108,company_data!$A$2:$H$2051,8,FALSE)</f>
        <v>https://www.gluu.org/</v>
      </c>
      <c r="C4108" s="157" t="s">
        <v>22863</v>
      </c>
      <c r="D4108" s="158" t="s">
        <v>6</v>
      </c>
      <c r="E4108" s="158" t="s">
        <v>17567</v>
      </c>
      <c r="F4108" s="101"/>
      <c r="G4108" s="159"/>
      <c r="H4108" s="161" t="s">
        <v>22864</v>
      </c>
      <c r="I4108" s="161"/>
    </row>
    <row r="4109" ht="15.0" customHeight="1">
      <c r="A4109" s="101" t="s">
        <v>6801</v>
      </c>
      <c r="B4109" s="96" t="str">
        <f>VLOOKUP(A4109,company_data!$A$2:$H$2051,8,FALSE)</f>
        <v>https://www.gluu.org/</v>
      </c>
      <c r="C4109" s="157" t="s">
        <v>22865</v>
      </c>
      <c r="D4109" s="158" t="s">
        <v>6</v>
      </c>
      <c r="E4109" s="158" t="s">
        <v>17567</v>
      </c>
      <c r="F4109" s="97" t="s">
        <v>22866</v>
      </c>
      <c r="G4109" s="159"/>
      <c r="H4109" s="161" t="s">
        <v>22867</v>
      </c>
      <c r="I4109" s="161"/>
    </row>
    <row r="4110" ht="15.0" customHeight="1">
      <c r="A4110" s="101" t="s">
        <v>6801</v>
      </c>
      <c r="B4110" s="96" t="str">
        <f>VLOOKUP(A4110,company_data!$A$2:$H$2051,8,FALSE)</f>
        <v>https://www.gluu.org/</v>
      </c>
      <c r="C4110" s="158" t="s">
        <v>22868</v>
      </c>
      <c r="D4110" s="158" t="s">
        <v>6</v>
      </c>
      <c r="E4110" s="158" t="s">
        <v>22869</v>
      </c>
      <c r="F4110" s="101"/>
      <c r="G4110" s="159"/>
      <c r="H4110" s="161" t="s">
        <v>22870</v>
      </c>
      <c r="I4110" s="161"/>
    </row>
    <row r="4111" ht="15.0" customHeight="1">
      <c r="A4111" s="101" t="s">
        <v>6801</v>
      </c>
      <c r="B4111" s="96" t="str">
        <f>VLOOKUP(A4111,company_data!$A$2:$H$2051,8,FALSE)</f>
        <v>https://www.gluu.org/</v>
      </c>
      <c r="C4111" s="158" t="s">
        <v>22871</v>
      </c>
      <c r="D4111" s="158" t="s">
        <v>6</v>
      </c>
      <c r="E4111" s="158" t="s">
        <v>15</v>
      </c>
      <c r="F4111" s="101"/>
      <c r="G4111" s="159"/>
      <c r="H4111" s="161" t="s">
        <v>22872</v>
      </c>
      <c r="I4111" s="161"/>
    </row>
    <row r="4112" ht="15.0" customHeight="1">
      <c r="A4112" s="101" t="s">
        <v>6801</v>
      </c>
      <c r="B4112" s="96" t="str">
        <f>VLOOKUP(A4112,company_data!$A$2:$H$2051,8,FALSE)</f>
        <v>https://www.gluu.org/</v>
      </c>
      <c r="C4112" s="158" t="s">
        <v>22873</v>
      </c>
      <c r="D4112" s="158" t="s">
        <v>6</v>
      </c>
      <c r="E4112" s="158" t="s">
        <v>22874</v>
      </c>
      <c r="F4112" s="101"/>
      <c r="G4112" s="159"/>
      <c r="H4112" s="161" t="s">
        <v>22875</v>
      </c>
      <c r="I4112" s="161"/>
    </row>
    <row r="4113" ht="15.0" customHeight="1">
      <c r="A4113" s="101" t="s">
        <v>6801</v>
      </c>
      <c r="B4113" s="96" t="str">
        <f>VLOOKUP(A4113,company_data!$A$2:$H$2051,8,FALSE)</f>
        <v>https://www.gluu.org/</v>
      </c>
      <c r="C4113" s="158" t="s">
        <v>22876</v>
      </c>
      <c r="D4113" s="158" t="s">
        <v>6</v>
      </c>
      <c r="E4113" s="157"/>
      <c r="F4113" s="101"/>
      <c r="G4113" s="159"/>
      <c r="H4113" s="161" t="s">
        <v>22877</v>
      </c>
      <c r="I4113" s="161"/>
    </row>
    <row r="4114" ht="15.0" customHeight="1">
      <c r="A4114" s="101" t="s">
        <v>6808</v>
      </c>
      <c r="B4114" s="96" t="str">
        <f>VLOOKUP(A4114,company_data!$A$2:$H$2051,8,FALSE)</f>
        <v>https://gmsectec.com/</v>
      </c>
      <c r="C4114" s="172" t="s">
        <v>22878</v>
      </c>
      <c r="D4114" s="158" t="s">
        <v>20</v>
      </c>
      <c r="E4114" s="171" t="s">
        <v>22879</v>
      </c>
      <c r="F4114" s="210"/>
      <c r="G4114" s="159"/>
      <c r="H4114" s="168" t="s">
        <v>22880</v>
      </c>
      <c r="I4114" s="161"/>
    </row>
    <row r="4115" ht="15.0" customHeight="1">
      <c r="A4115" s="101" t="s">
        <v>6808</v>
      </c>
      <c r="B4115" s="96" t="str">
        <f>VLOOKUP(A4115,company_data!$A$2:$H$2051,8,FALSE)</f>
        <v>https://gmsectec.com/</v>
      </c>
      <c r="C4115" s="172" t="s">
        <v>22881</v>
      </c>
      <c r="D4115" s="157" t="s">
        <v>7</v>
      </c>
      <c r="E4115" s="157"/>
      <c r="F4115" s="210"/>
      <c r="G4115" s="159"/>
      <c r="H4115" s="168" t="s">
        <v>22882</v>
      </c>
      <c r="I4115" s="161"/>
    </row>
    <row r="4116" ht="15.0" customHeight="1">
      <c r="A4116" s="101" t="s">
        <v>6808</v>
      </c>
      <c r="B4116" s="96" t="str">
        <f>VLOOKUP(A4116,company_data!$A$2:$H$2051,8,FALSE)</f>
        <v>https://gmsectec.com/</v>
      </c>
      <c r="C4116" s="172" t="s">
        <v>5</v>
      </c>
      <c r="D4116" s="157" t="s">
        <v>5</v>
      </c>
      <c r="E4116" s="171" t="s">
        <v>15871</v>
      </c>
      <c r="F4116" s="210"/>
      <c r="G4116" s="159"/>
      <c r="H4116" s="168" t="s">
        <v>22883</v>
      </c>
      <c r="I4116" s="161"/>
    </row>
    <row r="4117" ht="15.0" customHeight="1">
      <c r="A4117" s="101" t="s">
        <v>6808</v>
      </c>
      <c r="B4117" s="96" t="str">
        <f>VLOOKUP(A4117,company_data!$A$2:$H$2051,8,FALSE)</f>
        <v>https://gmsectec.com/</v>
      </c>
      <c r="C4117" s="172" t="s">
        <v>22884</v>
      </c>
      <c r="D4117" s="157" t="s">
        <v>5</v>
      </c>
      <c r="E4117" s="171" t="s">
        <v>17359</v>
      </c>
      <c r="F4117" s="210"/>
      <c r="G4117" s="159"/>
      <c r="H4117" s="168" t="s">
        <v>22885</v>
      </c>
      <c r="I4117" s="161"/>
    </row>
    <row r="4118" ht="15.0" customHeight="1">
      <c r="A4118" s="101" t="s">
        <v>6808</v>
      </c>
      <c r="B4118" s="96" t="str">
        <f>VLOOKUP(A4118,company_data!$A$2:$H$2051,8,FALSE)</f>
        <v>https://gmsectec.com/</v>
      </c>
      <c r="C4118" s="172" t="s">
        <v>22886</v>
      </c>
      <c r="D4118" s="158" t="s">
        <v>29</v>
      </c>
      <c r="E4118" s="172"/>
      <c r="F4118" s="210"/>
      <c r="G4118" s="159"/>
      <c r="H4118" s="168" t="s">
        <v>22887</v>
      </c>
      <c r="I4118" s="161"/>
    </row>
    <row r="4119" ht="15.0" customHeight="1">
      <c r="A4119" s="101" t="s">
        <v>6817</v>
      </c>
      <c r="B4119" s="96" t="str">
        <f>VLOOKUP(A4119,company_data!$A$2:$H$2051,8,FALSE)</f>
        <v>https://www.goanywhere.com/</v>
      </c>
      <c r="C4119" s="157" t="s">
        <v>22888</v>
      </c>
      <c r="D4119" s="158" t="s">
        <v>13</v>
      </c>
      <c r="E4119" s="158" t="s">
        <v>15981</v>
      </c>
      <c r="F4119" s="101"/>
      <c r="G4119" s="159"/>
      <c r="H4119" s="161" t="s">
        <v>22889</v>
      </c>
      <c r="I4119" s="161"/>
    </row>
    <row r="4120" ht="15.0" customHeight="1">
      <c r="A4120" s="101" t="s">
        <v>6817</v>
      </c>
      <c r="B4120" s="96" t="str">
        <f>VLOOKUP(A4120,company_data!$A$2:$H$2051,8,FALSE)</f>
        <v>https://www.goanywhere.com/</v>
      </c>
      <c r="C4120" s="157" t="s">
        <v>22890</v>
      </c>
      <c r="D4120" s="158" t="s">
        <v>24</v>
      </c>
      <c r="E4120" s="157"/>
      <c r="F4120" s="101"/>
      <c r="G4120" s="159"/>
      <c r="H4120" s="161" t="s">
        <v>22891</v>
      </c>
      <c r="I4120" s="161"/>
    </row>
    <row r="4121" ht="15.0" customHeight="1">
      <c r="A4121" s="101" t="s">
        <v>6817</v>
      </c>
      <c r="B4121" s="96" t="str">
        <f>VLOOKUP(A4121,company_data!$A$2:$H$2051,8,FALSE)</f>
        <v>https://www.goanywhere.com/</v>
      </c>
      <c r="C4121" s="157" t="s">
        <v>22892</v>
      </c>
      <c r="D4121" s="158" t="s">
        <v>24</v>
      </c>
      <c r="E4121" s="157"/>
      <c r="F4121" s="101"/>
      <c r="G4121" s="159"/>
      <c r="H4121" s="161" t="s">
        <v>22893</v>
      </c>
      <c r="I4121" s="161"/>
    </row>
    <row r="4122" ht="15.0" customHeight="1">
      <c r="A4122" s="101" t="s">
        <v>6817</v>
      </c>
      <c r="B4122" s="96" t="str">
        <f>VLOOKUP(A4122,company_data!$A$2:$H$2051,8,FALSE)</f>
        <v>https://www.goanywhere.com/</v>
      </c>
      <c r="C4122" s="157" t="s">
        <v>22894</v>
      </c>
      <c r="D4122" s="158" t="s">
        <v>24</v>
      </c>
      <c r="E4122" s="157"/>
      <c r="F4122" s="101"/>
      <c r="G4122" s="159"/>
      <c r="H4122" s="161" t="s">
        <v>22895</v>
      </c>
      <c r="I4122" s="161"/>
    </row>
    <row r="4123" ht="15.0" customHeight="1">
      <c r="A4123" s="101" t="s">
        <v>6817</v>
      </c>
      <c r="B4123" s="96" t="str">
        <f>VLOOKUP(A4123,company_data!$A$2:$H$2051,8,FALSE)</f>
        <v>https://www.goanywhere.com/</v>
      </c>
      <c r="C4123" s="157" t="s">
        <v>22896</v>
      </c>
      <c r="D4123" s="158" t="s">
        <v>24</v>
      </c>
      <c r="E4123" s="157"/>
      <c r="F4123" s="101"/>
      <c r="G4123" s="159"/>
      <c r="H4123" s="161" t="s">
        <v>22897</v>
      </c>
      <c r="I4123" s="161"/>
    </row>
    <row r="4124" ht="15.0" customHeight="1">
      <c r="A4124" s="101" t="s">
        <v>6817</v>
      </c>
      <c r="B4124" s="96" t="str">
        <f>VLOOKUP(A4124,company_data!$A$2:$H$2051,8,FALSE)</f>
        <v>https://www.goanywhere.com/</v>
      </c>
      <c r="C4124" s="157" t="s">
        <v>22898</v>
      </c>
      <c r="D4124" s="158" t="s">
        <v>24</v>
      </c>
      <c r="E4124" s="157"/>
      <c r="F4124" s="101"/>
      <c r="G4124" s="159"/>
      <c r="H4124" s="161" t="s">
        <v>22899</v>
      </c>
      <c r="I4124" s="161"/>
    </row>
    <row r="4125" ht="15.0" customHeight="1">
      <c r="A4125" s="101" t="s">
        <v>6964</v>
      </c>
      <c r="B4125" s="96" t="str">
        <f>VLOOKUP(A4125,company_data!$A$2:$H$2051,8,FALSE)</f>
        <v>https://www.godaddy.com/</v>
      </c>
      <c r="C4125" s="158" t="s">
        <v>22900</v>
      </c>
      <c r="D4125" s="158" t="s">
        <v>7</v>
      </c>
      <c r="E4125" s="158" t="s">
        <v>22901</v>
      </c>
      <c r="F4125" s="101"/>
      <c r="G4125" s="159"/>
      <c r="H4125" s="161" t="s">
        <v>22902</v>
      </c>
      <c r="I4125" s="161"/>
    </row>
    <row r="4126" ht="15.0" customHeight="1">
      <c r="A4126" s="101" t="s">
        <v>6964</v>
      </c>
      <c r="B4126" s="96" t="str">
        <f>VLOOKUP(A4126,company_data!$A$2:$H$2051,8,FALSE)</f>
        <v>https://www.godaddy.com/</v>
      </c>
      <c r="C4126" s="158" t="s">
        <v>22903</v>
      </c>
      <c r="D4126" s="158" t="s">
        <v>13</v>
      </c>
      <c r="E4126" s="158" t="s">
        <v>19348</v>
      </c>
      <c r="F4126" s="101"/>
      <c r="G4126" s="159"/>
      <c r="H4126" s="161" t="s">
        <v>22904</v>
      </c>
      <c r="I4126" s="161"/>
    </row>
    <row r="4127" ht="15.0" customHeight="1">
      <c r="A4127" s="101" t="s">
        <v>6964</v>
      </c>
      <c r="B4127" s="96" t="str">
        <f>VLOOKUP(A4127,company_data!$A$2:$H$2051,8,FALSE)</f>
        <v>https://www.godaddy.com/</v>
      </c>
      <c r="C4127" s="158" t="s">
        <v>22905</v>
      </c>
      <c r="D4127" s="158" t="s">
        <v>38</v>
      </c>
      <c r="E4127" s="157"/>
      <c r="F4127" s="101"/>
      <c r="G4127" s="159"/>
      <c r="H4127" s="161" t="s">
        <v>22906</v>
      </c>
      <c r="I4127" s="161"/>
    </row>
    <row r="4128" ht="15.0" customHeight="1">
      <c r="A4128" s="101" t="s">
        <v>6834</v>
      </c>
      <c r="B4128" s="96" t="str">
        <f>VLOOKUP(A4128,company_data!$A$2:$H$2051,8,FALSE)</f>
        <v>https://www.goodharbor.net/</v>
      </c>
      <c r="C4128" s="157" t="s">
        <v>22907</v>
      </c>
      <c r="D4128" s="158" t="s">
        <v>5</v>
      </c>
      <c r="E4128" s="158" t="s">
        <v>22908</v>
      </c>
      <c r="F4128" s="97" t="s">
        <v>20120</v>
      </c>
      <c r="G4128" s="159"/>
      <c r="H4128" s="161" t="s">
        <v>22909</v>
      </c>
      <c r="I4128" s="161"/>
    </row>
    <row r="4129" ht="15.0" customHeight="1">
      <c r="A4129" s="101" t="s">
        <v>6834</v>
      </c>
      <c r="B4129" s="96" t="str">
        <f>VLOOKUP(A4129,company_data!$A$2:$H$2051,8,FALSE)</f>
        <v>https://www.goodharbor.net/</v>
      </c>
      <c r="C4129" s="157" t="s">
        <v>22910</v>
      </c>
      <c r="D4129" s="158" t="s">
        <v>5</v>
      </c>
      <c r="E4129" s="158" t="s">
        <v>22911</v>
      </c>
      <c r="F4129" s="101"/>
      <c r="G4129" s="159"/>
      <c r="H4129" s="161" t="s">
        <v>22912</v>
      </c>
      <c r="I4129" s="161"/>
    </row>
    <row r="4130" ht="15.0" customHeight="1">
      <c r="A4130" s="101" t="s">
        <v>6834</v>
      </c>
      <c r="B4130" s="96" t="str">
        <f>VLOOKUP(A4130,company_data!$A$2:$H$2051,8,FALSE)</f>
        <v>https://www.goodharbor.net/</v>
      </c>
      <c r="C4130" s="157" t="s">
        <v>22913</v>
      </c>
      <c r="D4130" s="158" t="s">
        <v>5</v>
      </c>
      <c r="E4130" s="158" t="s">
        <v>18043</v>
      </c>
      <c r="F4130" s="101"/>
      <c r="G4130" s="159"/>
      <c r="H4130" s="161" t="s">
        <v>22914</v>
      </c>
      <c r="I4130" s="161"/>
    </row>
    <row r="4131" ht="15.0" customHeight="1">
      <c r="A4131" s="101" t="s">
        <v>6834</v>
      </c>
      <c r="B4131" s="96" t="str">
        <f>VLOOKUP(A4131,company_data!$A$2:$H$2051,8,FALSE)</f>
        <v>https://www.goodharbor.net/</v>
      </c>
      <c r="C4131" s="157" t="s">
        <v>22915</v>
      </c>
      <c r="D4131" s="158" t="s">
        <v>5</v>
      </c>
      <c r="E4131" s="158" t="s">
        <v>22916</v>
      </c>
      <c r="F4131" s="101"/>
      <c r="G4131" s="159"/>
      <c r="H4131" s="161" t="s">
        <v>22917</v>
      </c>
      <c r="I4131" s="161"/>
    </row>
    <row r="4132" ht="15.0" customHeight="1">
      <c r="A4132" s="101" t="s">
        <v>6834</v>
      </c>
      <c r="B4132" s="96" t="str">
        <f>VLOOKUP(A4132,company_data!$A$2:$H$2051,8,FALSE)</f>
        <v>https://www.goodharbor.net/</v>
      </c>
      <c r="C4132" s="157" t="s">
        <v>22918</v>
      </c>
      <c r="D4132" s="158" t="s">
        <v>27</v>
      </c>
      <c r="E4132" s="157"/>
      <c r="F4132" s="101"/>
      <c r="G4132" s="159"/>
      <c r="H4132" s="161" t="s">
        <v>22919</v>
      </c>
      <c r="I4132" s="161"/>
    </row>
    <row r="4133" ht="15.0" customHeight="1">
      <c r="A4133" s="101" t="s">
        <v>6841</v>
      </c>
      <c r="B4133" s="96" t="str">
        <f>VLOOKUP(A4133,company_data!$A$2:$H$2051,8,FALSE)</f>
        <v>https://www.gosecure.net/</v>
      </c>
      <c r="C4133" s="158" t="s">
        <v>22920</v>
      </c>
      <c r="D4133" s="158" t="s">
        <v>32</v>
      </c>
      <c r="E4133" s="158" t="s">
        <v>16</v>
      </c>
      <c r="F4133" s="157"/>
      <c r="G4133" s="159"/>
      <c r="H4133" s="162" t="s">
        <v>22921</v>
      </c>
      <c r="I4133" s="161"/>
    </row>
    <row r="4134" ht="15.0" customHeight="1">
      <c r="A4134" s="101" t="s">
        <v>6841</v>
      </c>
      <c r="B4134" s="96" t="str">
        <f>VLOOKUP(A4134,company_data!$A$2:$H$2051,8,FALSE)</f>
        <v>https://www.gosecure.net/</v>
      </c>
      <c r="C4134" s="158" t="s">
        <v>22922</v>
      </c>
      <c r="D4134" s="157" t="s">
        <v>7</v>
      </c>
      <c r="E4134" s="157" t="s">
        <v>16341</v>
      </c>
      <c r="F4134" s="157"/>
      <c r="G4134" s="159"/>
      <c r="H4134" s="162" t="s">
        <v>22923</v>
      </c>
      <c r="I4134" s="161"/>
    </row>
    <row r="4135" ht="15.0" customHeight="1">
      <c r="A4135" s="101" t="s">
        <v>6841</v>
      </c>
      <c r="B4135" s="96" t="s">
        <v>6845</v>
      </c>
      <c r="C4135" s="158" t="s">
        <v>22924</v>
      </c>
      <c r="D4135" s="158" t="s">
        <v>14</v>
      </c>
      <c r="E4135" s="158"/>
      <c r="F4135" s="157"/>
      <c r="G4135" s="159"/>
      <c r="H4135" s="162"/>
      <c r="I4135" s="161"/>
    </row>
    <row r="4136" ht="15.0" customHeight="1">
      <c r="A4136" s="101" t="s">
        <v>6841</v>
      </c>
      <c r="B4136" s="96" t="str">
        <f>VLOOKUP(A4136,company_data!$A$2:$H$2051,8,FALSE)</f>
        <v>https://www.gosecure.net/</v>
      </c>
      <c r="C4136" s="158" t="s">
        <v>22925</v>
      </c>
      <c r="D4136" s="158" t="s">
        <v>5</v>
      </c>
      <c r="E4136" s="157"/>
      <c r="F4136" s="157"/>
      <c r="G4136" s="159"/>
      <c r="H4136" s="162" t="s">
        <v>22926</v>
      </c>
      <c r="I4136" s="161"/>
    </row>
    <row r="4137" ht="15.0" customHeight="1">
      <c r="A4137" s="101" t="s">
        <v>6841</v>
      </c>
      <c r="B4137" s="96" t="s">
        <v>6845</v>
      </c>
      <c r="C4137" s="158" t="s">
        <v>22927</v>
      </c>
      <c r="D4137" s="158" t="s">
        <v>5</v>
      </c>
      <c r="E4137" s="158"/>
      <c r="F4137" s="157"/>
      <c r="G4137" s="159"/>
      <c r="H4137" s="162"/>
      <c r="I4137" s="161"/>
    </row>
    <row r="4138" ht="15.0" customHeight="1">
      <c r="A4138" s="101" t="s">
        <v>6841</v>
      </c>
      <c r="B4138" s="96" t="s">
        <v>6845</v>
      </c>
      <c r="C4138" s="158" t="s">
        <v>18084</v>
      </c>
      <c r="D4138" s="158" t="s">
        <v>5</v>
      </c>
      <c r="E4138" s="158"/>
      <c r="F4138" s="157"/>
      <c r="G4138" s="159"/>
      <c r="H4138" s="162"/>
      <c r="I4138" s="161"/>
    </row>
    <row r="4139" ht="15.0" customHeight="1">
      <c r="A4139" s="101" t="s">
        <v>6841</v>
      </c>
      <c r="B4139" s="96" t="str">
        <f>VLOOKUP(A4139,company_data!$A$2:$H$2051,8,FALSE)</f>
        <v>https://www.gosecure.net/</v>
      </c>
      <c r="C4139" s="158" t="s">
        <v>22928</v>
      </c>
      <c r="D4139" s="158" t="s">
        <v>7</v>
      </c>
      <c r="E4139" s="157"/>
      <c r="F4139" s="157"/>
      <c r="G4139" s="159"/>
      <c r="H4139" s="162" t="s">
        <v>22929</v>
      </c>
      <c r="I4139" s="161"/>
    </row>
    <row r="4140" ht="15.0" customHeight="1">
      <c r="A4140" s="101" t="s">
        <v>6841</v>
      </c>
      <c r="B4140" s="96" t="s">
        <v>6845</v>
      </c>
      <c r="C4140" s="158" t="s">
        <v>22930</v>
      </c>
      <c r="D4140" s="158" t="s">
        <v>27</v>
      </c>
      <c r="E4140" s="158"/>
      <c r="F4140" s="157"/>
      <c r="G4140" s="159"/>
      <c r="H4140" s="162"/>
      <c r="I4140" s="161"/>
    </row>
    <row r="4141" ht="15.0" customHeight="1">
      <c r="A4141" s="101" t="s">
        <v>6850</v>
      </c>
      <c r="B4141" s="96" t="str">
        <f>VLOOKUP(A4141,company_data!$A$2:$H$2051,8,FALSE)</f>
        <v>https://gospel.tech/</v>
      </c>
      <c r="C4141" s="157" t="s">
        <v>22931</v>
      </c>
      <c r="D4141" s="158" t="s">
        <v>13</v>
      </c>
      <c r="E4141" s="158" t="s">
        <v>19238</v>
      </c>
      <c r="F4141" s="101"/>
      <c r="G4141" s="159"/>
      <c r="H4141" s="161" t="s">
        <v>22932</v>
      </c>
      <c r="I4141" s="161"/>
    </row>
    <row r="4142" ht="15.0" customHeight="1">
      <c r="A4142" s="101" t="s">
        <v>6856</v>
      </c>
      <c r="B4142" s="96" t="str">
        <f>VLOOKUP(A4142,company_data!$A$2:$H$2051,8,FALSE)</f>
        <v>https://www.grammatech.com/</v>
      </c>
      <c r="C4142" s="157" t="s">
        <v>22933</v>
      </c>
      <c r="D4142" s="158" t="s">
        <v>8</v>
      </c>
      <c r="E4142" s="158" t="s">
        <v>19142</v>
      </c>
      <c r="F4142" s="157"/>
      <c r="G4142" s="159"/>
      <c r="H4142" s="162" t="s">
        <v>22934</v>
      </c>
      <c r="I4142" s="161"/>
    </row>
    <row r="4143" ht="15.0" customHeight="1">
      <c r="A4143" s="101" t="s">
        <v>6856</v>
      </c>
      <c r="B4143" s="96" t="str">
        <f>VLOOKUP(A4143,company_data!$A$2:$H$2051,8,FALSE)</f>
        <v>https://www.grammatech.com/</v>
      </c>
      <c r="C4143" s="157" t="s">
        <v>22935</v>
      </c>
      <c r="D4143" s="158" t="s">
        <v>8</v>
      </c>
      <c r="E4143" s="158" t="s">
        <v>19145</v>
      </c>
      <c r="F4143" s="157"/>
      <c r="G4143" s="159"/>
      <c r="H4143" s="162" t="s">
        <v>22936</v>
      </c>
      <c r="I4143" s="161"/>
    </row>
    <row r="4144" ht="15.0" customHeight="1">
      <c r="A4144" s="101" t="s">
        <v>6865</v>
      </c>
      <c r="B4144" s="96" t="str">
        <f>VLOOKUP(A4144,company_data!$A$2:$H$2051,8,FALSE)</f>
        <v>https://goteleport.com/</v>
      </c>
      <c r="C4144" s="157" t="s">
        <v>22937</v>
      </c>
      <c r="D4144" s="158" t="s">
        <v>8</v>
      </c>
      <c r="E4144" s="158" t="s">
        <v>22938</v>
      </c>
      <c r="F4144" s="101"/>
      <c r="G4144" s="159"/>
      <c r="H4144" s="161" t="s">
        <v>22939</v>
      </c>
      <c r="I4144" s="161"/>
    </row>
    <row r="4145" ht="15.0" customHeight="1">
      <c r="A4145" s="101" t="s">
        <v>6865</v>
      </c>
      <c r="B4145" s="96" t="str">
        <f>VLOOKUP(A4145,company_data!$A$2:$H$2051,8,FALSE)</f>
        <v>https://goteleport.com/</v>
      </c>
      <c r="C4145" s="157" t="s">
        <v>22940</v>
      </c>
      <c r="D4145" s="158" t="s">
        <v>10</v>
      </c>
      <c r="E4145" s="158" t="s">
        <v>22941</v>
      </c>
      <c r="F4145" s="101"/>
      <c r="G4145" s="159"/>
      <c r="H4145" s="161" t="s">
        <v>22942</v>
      </c>
      <c r="I4145" s="161"/>
    </row>
    <row r="4146" ht="15.0" customHeight="1">
      <c r="A4146" s="101" t="s">
        <v>6865</v>
      </c>
      <c r="B4146" s="96" t="str">
        <f>VLOOKUP(A4146,company_data!$A$2:$H$2051,8,FALSE)</f>
        <v>https://goteleport.com/</v>
      </c>
      <c r="C4146" s="157" t="s">
        <v>22943</v>
      </c>
      <c r="D4146" s="158" t="s">
        <v>10</v>
      </c>
      <c r="E4146" s="158" t="s">
        <v>22944</v>
      </c>
      <c r="F4146" s="101"/>
      <c r="G4146" s="159"/>
      <c r="H4146" s="161" t="s">
        <v>22945</v>
      </c>
      <c r="I4146" s="161"/>
    </row>
    <row r="4147" ht="15.0" customHeight="1">
      <c r="A4147" s="101" t="s">
        <v>6875</v>
      </c>
      <c r="B4147" s="96" t="s">
        <v>6879</v>
      </c>
      <c r="C4147" s="158" t="s">
        <v>22946</v>
      </c>
      <c r="D4147" s="158" t="s">
        <v>5</v>
      </c>
      <c r="E4147" s="158" t="s">
        <v>16556</v>
      </c>
      <c r="F4147" s="157"/>
      <c r="G4147" s="159"/>
      <c r="H4147" s="162"/>
      <c r="I4147" s="161"/>
    </row>
    <row r="4148" ht="15.0" customHeight="1">
      <c r="A4148" s="101" t="s">
        <v>6875</v>
      </c>
      <c r="B4148" s="96" t="str">
        <f>VLOOKUP(A4148,company_data!$A$2:$H$2051,8,FALSE)</f>
        <v>https://www.gravwell.io/</v>
      </c>
      <c r="C4148" s="158" t="s">
        <v>22947</v>
      </c>
      <c r="D4148" s="158" t="s">
        <v>21</v>
      </c>
      <c r="E4148" s="158" t="s">
        <v>16863</v>
      </c>
      <c r="F4148" s="158" t="s">
        <v>18</v>
      </c>
      <c r="G4148" s="159"/>
      <c r="H4148" s="162"/>
      <c r="I4148" s="161"/>
    </row>
    <row r="4149" ht="15.0" customHeight="1">
      <c r="A4149" s="101" t="s">
        <v>6885</v>
      </c>
      <c r="B4149" s="96" t="str">
        <f>VLOOKUP(A4149,company_data!$A$2:$H$2051,8,FALSE)</f>
        <v>https://www.graylog.org/</v>
      </c>
      <c r="C4149" s="157" t="s">
        <v>22948</v>
      </c>
      <c r="D4149" s="158" t="s">
        <v>5</v>
      </c>
      <c r="E4149" s="158" t="s">
        <v>16556</v>
      </c>
      <c r="F4149" s="157"/>
      <c r="G4149" s="159"/>
      <c r="H4149" s="162" t="s">
        <v>22949</v>
      </c>
      <c r="I4149" s="161"/>
    </row>
    <row r="4150" ht="15.0" customHeight="1">
      <c r="A4150" s="101" t="s">
        <v>6885</v>
      </c>
      <c r="B4150" s="96" t="str">
        <f>VLOOKUP(A4150,company_data!$A$2:$H$2051,8,FALSE)</f>
        <v>https://www.graylog.org/</v>
      </c>
      <c r="C4150" s="158" t="s">
        <v>22950</v>
      </c>
      <c r="D4150" s="158" t="s">
        <v>5</v>
      </c>
      <c r="E4150" s="158" t="s">
        <v>16556</v>
      </c>
      <c r="F4150" s="157"/>
      <c r="G4150" s="159"/>
      <c r="H4150" s="162" t="s">
        <v>22951</v>
      </c>
      <c r="I4150" s="161"/>
    </row>
    <row r="4151" ht="15.0" customHeight="1">
      <c r="A4151" s="101" t="s">
        <v>6905</v>
      </c>
      <c r="B4151" s="96" t="str">
        <f>VLOOKUP(A4151,company_data!$A$2:$H$2051,8,FALSE)</f>
        <v>https://www.greathorn.com/</v>
      </c>
      <c r="C4151" s="203" t="s">
        <v>22952</v>
      </c>
      <c r="D4151" s="158" t="s">
        <v>6</v>
      </c>
      <c r="E4151" s="157" t="s">
        <v>17964</v>
      </c>
      <c r="F4151" s="157"/>
      <c r="G4151" s="159"/>
      <c r="H4151" s="207" t="s">
        <v>22953</v>
      </c>
      <c r="I4151" s="161"/>
    </row>
    <row r="4152" ht="15.0" customHeight="1">
      <c r="A4152" s="101" t="s">
        <v>6905</v>
      </c>
      <c r="B4152" s="96" t="str">
        <f>VLOOKUP(A4152,company_data!$A$2:$H$2051,8,FALSE)</f>
        <v>https://www.greathorn.com/</v>
      </c>
      <c r="C4152" s="203" t="s">
        <v>22954</v>
      </c>
      <c r="D4152" s="158" t="s">
        <v>33</v>
      </c>
      <c r="E4152" s="158" t="s">
        <v>17102</v>
      </c>
      <c r="F4152" s="157"/>
      <c r="G4152" s="159"/>
      <c r="H4152" s="207" t="s">
        <v>22955</v>
      </c>
      <c r="I4152" s="161"/>
    </row>
    <row r="4153" ht="15.0" customHeight="1">
      <c r="A4153" s="101" t="s">
        <v>6913</v>
      </c>
      <c r="B4153" s="96" t="str">
        <f>VLOOKUP(A4153,company_data!$A$2:$H$2051,8,FALSE)</f>
        <v>https://www.ghs.com/</v>
      </c>
      <c r="C4153" s="158" t="s">
        <v>22956</v>
      </c>
      <c r="D4153" s="158" t="s">
        <v>13</v>
      </c>
      <c r="E4153" s="158" t="s">
        <v>22957</v>
      </c>
      <c r="F4153" s="101"/>
      <c r="G4153" s="164" t="s">
        <v>15951</v>
      </c>
      <c r="H4153" s="161" t="s">
        <v>22958</v>
      </c>
      <c r="I4153" s="161"/>
    </row>
    <row r="4154" ht="15.0" customHeight="1">
      <c r="A4154" s="101" t="s">
        <v>6913</v>
      </c>
      <c r="B4154" s="96" t="str">
        <f>VLOOKUP(A4154,company_data!$A$2:$H$2051,8,FALSE)</f>
        <v>https://www.ghs.com/</v>
      </c>
      <c r="C4154" s="158" t="s">
        <v>22959</v>
      </c>
      <c r="D4154" s="158" t="s">
        <v>13</v>
      </c>
      <c r="E4154" s="158" t="s">
        <v>15981</v>
      </c>
      <c r="F4154" s="101"/>
      <c r="G4154" s="164" t="s">
        <v>15951</v>
      </c>
      <c r="H4154" s="161" t="s">
        <v>22960</v>
      </c>
      <c r="I4154" s="161"/>
    </row>
    <row r="4155" ht="15.0" customHeight="1">
      <c r="A4155" s="101" t="s">
        <v>6919</v>
      </c>
      <c r="B4155" s="96" t="str">
        <f>VLOOKUP(A4155,company_data!$A$2:$H$2051,8,FALSE)</f>
        <v>https://www.greycastlesecurity.com/</v>
      </c>
      <c r="C4155" s="157" t="s">
        <v>20358</v>
      </c>
      <c r="D4155" s="157" t="s">
        <v>5</v>
      </c>
      <c r="E4155" s="157" t="s">
        <v>15897</v>
      </c>
      <c r="F4155" s="101"/>
      <c r="G4155" s="159"/>
      <c r="H4155" s="161" t="s">
        <v>22961</v>
      </c>
      <c r="I4155" s="161"/>
    </row>
    <row r="4156" ht="15.0" customHeight="1">
      <c r="A4156" s="101" t="s">
        <v>6919</v>
      </c>
      <c r="B4156" s="96" t="str">
        <f>VLOOKUP(A4156,company_data!$A$2:$H$2051,8,FALSE)</f>
        <v>https://www.greycastlesecurity.com/</v>
      </c>
      <c r="C4156" s="157" t="s">
        <v>22962</v>
      </c>
      <c r="D4156" s="158" t="s">
        <v>11</v>
      </c>
      <c r="E4156" s="158" t="s">
        <v>19602</v>
      </c>
      <c r="F4156" s="101"/>
      <c r="G4156" s="164" t="s">
        <v>15951</v>
      </c>
      <c r="H4156" s="161" t="s">
        <v>22963</v>
      </c>
      <c r="I4156" s="161"/>
    </row>
    <row r="4157" ht="15.0" customHeight="1">
      <c r="A4157" s="101" t="s">
        <v>6919</v>
      </c>
      <c r="B4157" s="96" t="str">
        <f>VLOOKUP(A4157,company_data!$A$2:$H$2051,8,FALSE)</f>
        <v>https://www.greycastlesecurity.com/</v>
      </c>
      <c r="C4157" s="157" t="s">
        <v>22964</v>
      </c>
      <c r="D4157" s="158" t="s">
        <v>14</v>
      </c>
      <c r="E4157" s="157"/>
      <c r="F4157" s="101"/>
      <c r="G4157" s="159"/>
      <c r="H4157" s="161" t="s">
        <v>22965</v>
      </c>
      <c r="I4157" s="161"/>
    </row>
    <row r="4158" ht="15.0" customHeight="1">
      <c r="A4158" s="101" t="s">
        <v>6919</v>
      </c>
      <c r="B4158" s="96" t="str">
        <f>VLOOKUP(A4158,company_data!$A$2:$H$2051,8,FALSE)</f>
        <v>https://www.greycastlesecurity.com/</v>
      </c>
      <c r="C4158" s="157" t="s">
        <v>22966</v>
      </c>
      <c r="D4158" s="158" t="s">
        <v>14</v>
      </c>
      <c r="E4158" s="157"/>
      <c r="F4158" s="101"/>
      <c r="G4158" s="159"/>
      <c r="H4158" s="161" t="s">
        <v>22967</v>
      </c>
      <c r="I4158" s="161"/>
    </row>
    <row r="4159" ht="15.0" customHeight="1">
      <c r="A4159" s="101" t="s">
        <v>6919</v>
      </c>
      <c r="B4159" s="96" t="str">
        <f>VLOOKUP(A4159,company_data!$A$2:$H$2051,8,FALSE)</f>
        <v>https://www.greycastlesecurity.com/</v>
      </c>
      <c r="C4159" s="157" t="s">
        <v>22968</v>
      </c>
      <c r="D4159" s="158" t="s">
        <v>32</v>
      </c>
      <c r="E4159" s="158"/>
      <c r="F4159" s="101"/>
      <c r="G4159" s="159"/>
      <c r="H4159" s="161" t="s">
        <v>22969</v>
      </c>
      <c r="I4159" s="161"/>
    </row>
    <row r="4160" ht="15.0" customHeight="1">
      <c r="A4160" s="101" t="s">
        <v>6919</v>
      </c>
      <c r="B4160" s="96" t="str">
        <f>VLOOKUP(A4160,company_data!$A$2:$H$2051,8,FALSE)</f>
        <v>https://www.greycastlesecurity.com/</v>
      </c>
      <c r="C4160" s="157" t="s">
        <v>20148</v>
      </c>
      <c r="D4160" s="158" t="s">
        <v>22</v>
      </c>
      <c r="E4160" s="157"/>
      <c r="F4160" s="101"/>
      <c r="G4160" s="159"/>
      <c r="H4160" s="161" t="s">
        <v>22970</v>
      </c>
      <c r="I4160" s="161"/>
    </row>
    <row r="4161" ht="15.0" customHeight="1">
      <c r="A4161" s="101" t="s">
        <v>4532</v>
      </c>
      <c r="B4161" s="96" t="str">
        <f>VLOOKUP(A4161,company_data!$A$2:$H$2051,8,FALSE)</f>
        <v>https://cyberx-labs.com/</v>
      </c>
      <c r="C4161" s="158" t="s">
        <v>22971</v>
      </c>
      <c r="D4161" s="158" t="s">
        <v>17</v>
      </c>
      <c r="E4161" s="157"/>
      <c r="F4161" s="101"/>
      <c r="G4161" s="159"/>
      <c r="H4161" s="161" t="s">
        <v>22972</v>
      </c>
      <c r="I4161" s="161"/>
    </row>
    <row r="4162" ht="15.0" customHeight="1">
      <c r="A4162" s="101" t="s">
        <v>6936</v>
      </c>
      <c r="B4162" s="96" t="str">
        <f>VLOOKUP(A4162,company_data!$A$2:$H$2051,8,FALSE)</f>
        <v>https://grid32.com/</v>
      </c>
      <c r="C4162" s="157" t="s">
        <v>15850</v>
      </c>
      <c r="D4162" s="158" t="s">
        <v>5</v>
      </c>
      <c r="E4162" s="158" t="s">
        <v>15850</v>
      </c>
      <c r="F4162" s="101"/>
      <c r="G4162" s="159"/>
      <c r="H4162" s="161" t="s">
        <v>22973</v>
      </c>
      <c r="I4162" s="161"/>
    </row>
    <row r="4163" ht="15.0" customHeight="1">
      <c r="A4163" s="101" t="s">
        <v>6936</v>
      </c>
      <c r="B4163" s="96" t="str">
        <f>VLOOKUP(A4163,company_data!$A$2:$H$2051,8,FALSE)</f>
        <v>https://grid32.com/</v>
      </c>
      <c r="C4163" s="157" t="s">
        <v>22974</v>
      </c>
      <c r="D4163" s="157" t="s">
        <v>11</v>
      </c>
      <c r="E4163" s="157" t="s">
        <v>17708</v>
      </c>
      <c r="F4163" s="101"/>
      <c r="G4163" s="159"/>
      <c r="H4163" s="161" t="s">
        <v>22975</v>
      </c>
      <c r="I4163" s="161"/>
    </row>
    <row r="4164" ht="15.0" customHeight="1">
      <c r="A4164" s="101" t="s">
        <v>6936</v>
      </c>
      <c r="B4164" s="96" t="str">
        <f>VLOOKUP(A4164,company_data!$A$2:$H$2051,8,FALSE)</f>
        <v>https://grid32.com/</v>
      </c>
      <c r="C4164" s="157" t="s">
        <v>22976</v>
      </c>
      <c r="D4164" s="157" t="s">
        <v>5</v>
      </c>
      <c r="E4164" s="158" t="s">
        <v>22976</v>
      </c>
      <c r="F4164" s="101"/>
      <c r="G4164" s="159"/>
      <c r="H4164" s="161" t="s">
        <v>22977</v>
      </c>
      <c r="I4164" s="161"/>
    </row>
    <row r="4165" ht="15.0" customHeight="1">
      <c r="A4165" s="101" t="s">
        <v>6936</v>
      </c>
      <c r="B4165" s="96" t="str">
        <f>VLOOKUP(A4165,company_data!$A$2:$H$2051,8,FALSE)</f>
        <v>https://grid32.com/</v>
      </c>
      <c r="C4165" s="157" t="s">
        <v>22978</v>
      </c>
      <c r="D4165" s="158" t="s">
        <v>22</v>
      </c>
      <c r="E4165" s="157"/>
      <c r="F4165" s="101"/>
      <c r="G4165" s="159"/>
      <c r="H4165" s="161" t="s">
        <v>22979</v>
      </c>
      <c r="I4165" s="161"/>
    </row>
    <row r="4166" ht="15.0" customHeight="1">
      <c r="A4166" s="101" t="s">
        <v>6942</v>
      </c>
      <c r="B4166" s="96" t="str">
        <f>VLOOKUP(A4166,company_data!$A$2:$H$2051,8,FALSE)</f>
        <v>https://www.groundlabs.com/</v>
      </c>
      <c r="C4166" s="157" t="s">
        <v>22980</v>
      </c>
      <c r="D4166" s="158" t="s">
        <v>14</v>
      </c>
      <c r="E4166" s="158" t="s">
        <v>22981</v>
      </c>
      <c r="F4166" s="101"/>
      <c r="G4166" s="159"/>
      <c r="H4166" s="161" t="s">
        <v>22982</v>
      </c>
      <c r="I4166" s="161"/>
    </row>
    <row r="4167" ht="15.0" customHeight="1">
      <c r="A4167" s="101" t="s">
        <v>6942</v>
      </c>
      <c r="B4167" s="96" t="str">
        <f>VLOOKUP(A4167,company_data!$A$2:$H$2051,8,FALSE)</f>
        <v>https://www.groundlabs.com/</v>
      </c>
      <c r="C4167" s="157" t="s">
        <v>22983</v>
      </c>
      <c r="D4167" s="158" t="s">
        <v>14</v>
      </c>
      <c r="E4167" s="158" t="s">
        <v>22984</v>
      </c>
      <c r="F4167" s="101"/>
      <c r="G4167" s="159"/>
      <c r="H4167" s="161" t="s">
        <v>22985</v>
      </c>
      <c r="I4167" s="161"/>
    </row>
    <row r="4168" ht="15.0" customHeight="1">
      <c r="A4168" s="101" t="s">
        <v>6976</v>
      </c>
      <c r="B4168" s="96" t="str">
        <f>VLOOKUP(A4168,company_data!$A$2:$H$2051,8,FALSE)</f>
        <v>https://gttb.com/</v>
      </c>
      <c r="C4168" s="157" t="s">
        <v>22986</v>
      </c>
      <c r="D4168" s="158" t="s">
        <v>8</v>
      </c>
      <c r="E4168" s="158" t="s">
        <v>15</v>
      </c>
      <c r="F4168" s="101"/>
      <c r="G4168" s="159"/>
      <c r="H4168" s="161" t="s">
        <v>22987</v>
      </c>
      <c r="I4168" s="161"/>
    </row>
    <row r="4169" ht="15.0" customHeight="1">
      <c r="A4169" s="101" t="s">
        <v>6976</v>
      </c>
      <c r="B4169" s="96" t="str">
        <f>VLOOKUP(A4169,company_data!$A$2:$H$2051,8,FALSE)</f>
        <v>https://gttb.com/</v>
      </c>
      <c r="C4169" s="157" t="s">
        <v>22988</v>
      </c>
      <c r="D4169" s="158" t="s">
        <v>8</v>
      </c>
      <c r="E4169" s="158" t="s">
        <v>17618</v>
      </c>
      <c r="F4169" s="97" t="s">
        <v>18487</v>
      </c>
      <c r="G4169" s="159"/>
      <c r="H4169" s="161" t="s">
        <v>22989</v>
      </c>
      <c r="I4169" s="161"/>
    </row>
    <row r="4170" ht="15.0" customHeight="1">
      <c r="A4170" s="101" t="s">
        <v>6976</v>
      </c>
      <c r="B4170" s="96" t="str">
        <f>VLOOKUP(A4170,company_data!$A$2:$H$2051,8,FALSE)</f>
        <v>https://gttb.com/</v>
      </c>
      <c r="C4170" s="157" t="s">
        <v>22990</v>
      </c>
      <c r="D4170" s="158" t="s">
        <v>8</v>
      </c>
      <c r="E4170" s="158" t="s">
        <v>16552</v>
      </c>
      <c r="F4170" s="101"/>
      <c r="G4170" s="159"/>
      <c r="H4170" s="161" t="s">
        <v>22991</v>
      </c>
      <c r="I4170" s="161"/>
    </row>
    <row r="4171" ht="15.0" customHeight="1">
      <c r="A4171" s="101" t="s">
        <v>6976</v>
      </c>
      <c r="B4171" s="96" t="str">
        <f>VLOOKUP(A4171,company_data!$A$2:$H$2051,8,FALSE)</f>
        <v>https://gttb.com/</v>
      </c>
      <c r="C4171" s="157" t="s">
        <v>22992</v>
      </c>
      <c r="D4171" s="158" t="s">
        <v>8</v>
      </c>
      <c r="E4171" s="158" t="s">
        <v>22993</v>
      </c>
      <c r="F4171" s="101"/>
      <c r="G4171" s="159"/>
      <c r="H4171" s="161" t="s">
        <v>22987</v>
      </c>
      <c r="I4171" s="161"/>
    </row>
    <row r="4172" ht="15.0" customHeight="1">
      <c r="A4172" s="101" t="s">
        <v>6976</v>
      </c>
      <c r="B4172" s="96" t="str">
        <f>VLOOKUP(A4172,company_data!$A$2:$H$2051,8,FALSE)</f>
        <v>https://gttb.com/</v>
      </c>
      <c r="C4172" s="157" t="s">
        <v>22994</v>
      </c>
      <c r="D4172" s="158" t="s">
        <v>8</v>
      </c>
      <c r="E4172" s="157"/>
      <c r="F4172" s="101"/>
      <c r="G4172" s="159"/>
      <c r="H4172" s="161" t="s">
        <v>22995</v>
      </c>
      <c r="I4172" s="161"/>
    </row>
    <row r="4173" ht="15.0" customHeight="1">
      <c r="A4173" s="101" t="s">
        <v>6976</v>
      </c>
      <c r="B4173" s="96" t="str">
        <f>VLOOKUP(A4173,company_data!$A$2:$H$2051,8,FALSE)</f>
        <v>https://gttb.com/</v>
      </c>
      <c r="C4173" s="157" t="s">
        <v>22996</v>
      </c>
      <c r="D4173" s="158" t="s">
        <v>9</v>
      </c>
      <c r="E4173" s="157"/>
      <c r="F4173" s="101"/>
      <c r="G4173" s="159"/>
      <c r="H4173" s="161" t="s">
        <v>22997</v>
      </c>
      <c r="I4173" s="161"/>
    </row>
    <row r="4174" ht="15.0" customHeight="1">
      <c r="A4174" s="101" t="s">
        <v>6984</v>
      </c>
      <c r="B4174" s="96" t="str">
        <f>VLOOKUP(A4174,company_data!$A$2:$H$2051,8,FALSE)</f>
        <v>https://www.guardiandatadestruction.com/</v>
      </c>
      <c r="C4174" s="157" t="s">
        <v>22998</v>
      </c>
      <c r="D4174" s="158" t="s">
        <v>12</v>
      </c>
      <c r="E4174" s="158" t="s">
        <v>20611</v>
      </c>
      <c r="F4174" s="101"/>
      <c r="G4174" s="159"/>
      <c r="H4174" s="161" t="s">
        <v>22999</v>
      </c>
      <c r="I4174" s="161"/>
    </row>
    <row r="4175" ht="15.0" customHeight="1">
      <c r="A4175" s="101" t="s">
        <v>6984</v>
      </c>
      <c r="B4175" s="96" t="str">
        <f>VLOOKUP(A4175,company_data!$A$2:$H$2051,8,FALSE)</f>
        <v>https://www.guardiandatadestruction.com/</v>
      </c>
      <c r="C4175" s="157" t="s">
        <v>23000</v>
      </c>
      <c r="D4175" s="158" t="s">
        <v>12</v>
      </c>
      <c r="E4175" s="158" t="s">
        <v>20611</v>
      </c>
      <c r="F4175" s="101"/>
      <c r="G4175" s="159"/>
      <c r="H4175" s="161" t="s">
        <v>23001</v>
      </c>
      <c r="I4175" s="161"/>
    </row>
    <row r="4176" ht="15.0" customHeight="1">
      <c r="A4176" s="101" t="s">
        <v>6984</v>
      </c>
      <c r="B4176" s="96" t="str">
        <f>VLOOKUP(A4176,company_data!$A$2:$H$2051,8,FALSE)</f>
        <v>https://www.guardiandatadestruction.com/</v>
      </c>
      <c r="C4176" s="157" t="s">
        <v>23002</v>
      </c>
      <c r="D4176" s="158" t="s">
        <v>12</v>
      </c>
      <c r="E4176" s="158" t="s">
        <v>20611</v>
      </c>
      <c r="F4176" s="101"/>
      <c r="G4176" s="159"/>
      <c r="H4176" s="161" t="s">
        <v>23003</v>
      </c>
      <c r="I4176" s="161"/>
    </row>
    <row r="4177" ht="15.0" customHeight="1">
      <c r="A4177" s="101" t="s">
        <v>6984</v>
      </c>
      <c r="B4177" s="96" t="str">
        <f>VLOOKUP(A4177,company_data!$A$2:$H$2051,8,FALSE)</f>
        <v>https://www.guardiandatadestruction.com/</v>
      </c>
      <c r="C4177" s="157" t="s">
        <v>23004</v>
      </c>
      <c r="D4177" s="158" t="s">
        <v>39</v>
      </c>
      <c r="E4177" s="157"/>
      <c r="F4177" s="101"/>
      <c r="G4177" s="159"/>
      <c r="H4177" s="161" t="s">
        <v>23005</v>
      </c>
      <c r="I4177" s="161"/>
    </row>
    <row r="4178" ht="15.0" customHeight="1">
      <c r="A4178" s="97" t="s">
        <v>6992</v>
      </c>
      <c r="B4178" s="96" t="str">
        <f>VLOOKUP(A4178,company_data!$A$2:$H$2051,8,FALSE)</f>
        <v>https://www.guardicore.com</v>
      </c>
      <c r="C4178" s="158" t="s">
        <v>23006</v>
      </c>
      <c r="D4178" s="158" t="s">
        <v>58</v>
      </c>
      <c r="E4178" s="158" t="s">
        <v>17471</v>
      </c>
      <c r="F4178" s="97" t="s">
        <v>23007</v>
      </c>
      <c r="G4178" s="159"/>
      <c r="H4178" s="161"/>
      <c r="I4178" s="161"/>
    </row>
    <row r="4179" ht="15.0" customHeight="1">
      <c r="A4179" s="101" t="s">
        <v>6992</v>
      </c>
      <c r="B4179" s="96" t="str">
        <f>VLOOKUP(A4179,company_data!$A$2:$H$2051,8,FALSE)</f>
        <v>https://www.guardicore.com</v>
      </c>
      <c r="C4179" s="158" t="s">
        <v>23008</v>
      </c>
      <c r="D4179" s="158" t="s">
        <v>10</v>
      </c>
      <c r="E4179" s="158" t="s">
        <v>23009</v>
      </c>
      <c r="F4179" s="101"/>
      <c r="G4179" s="159"/>
      <c r="H4179" s="161" t="s">
        <v>23010</v>
      </c>
      <c r="I4179" s="161"/>
    </row>
    <row r="4180" ht="15.0" customHeight="1">
      <c r="A4180" s="101" t="s">
        <v>7003</v>
      </c>
      <c r="B4180" s="96" t="str">
        <f>VLOOKUP(A4180,company_data!$A$2:$H$2051,8,FALSE)</f>
        <v>www.guardsquare.com/</v>
      </c>
      <c r="C4180" s="157" t="s">
        <v>23011</v>
      </c>
      <c r="D4180" s="158" t="s">
        <v>8</v>
      </c>
      <c r="E4180" s="158" t="s">
        <v>20</v>
      </c>
      <c r="F4180" s="101"/>
      <c r="G4180" s="159"/>
      <c r="H4180" s="161" t="s">
        <v>23012</v>
      </c>
      <c r="I4180" s="161"/>
    </row>
    <row r="4181" ht="15.0" customHeight="1">
      <c r="A4181" s="101" t="s">
        <v>7003</v>
      </c>
      <c r="B4181" s="96" t="str">
        <f>VLOOKUP(A4181,company_data!$A$2:$H$2051,8,FALSE)</f>
        <v>www.guardsquare.com/</v>
      </c>
      <c r="C4181" s="157" t="s">
        <v>23013</v>
      </c>
      <c r="D4181" s="180" t="s">
        <v>8</v>
      </c>
      <c r="E4181" s="180" t="s">
        <v>20</v>
      </c>
      <c r="F4181" s="101"/>
      <c r="G4181" s="159"/>
      <c r="H4181" s="161" t="s">
        <v>23014</v>
      </c>
      <c r="I4181" s="161"/>
    </row>
    <row r="4182" ht="15.0" customHeight="1">
      <c r="A4182" s="101" t="s">
        <v>7003</v>
      </c>
      <c r="B4182" s="96" t="str">
        <f>VLOOKUP(A4182,company_data!$A$2:$H$2051,8,FALSE)</f>
        <v>www.guardsquare.com/</v>
      </c>
      <c r="C4182" s="157" t="s">
        <v>23015</v>
      </c>
      <c r="D4182" s="180" t="s">
        <v>8</v>
      </c>
      <c r="E4182" s="180" t="s">
        <v>20</v>
      </c>
      <c r="F4182" s="101"/>
      <c r="G4182" s="159"/>
      <c r="H4182" s="161" t="s">
        <v>23016</v>
      </c>
      <c r="I4182" s="161"/>
    </row>
    <row r="4183" ht="15.0" customHeight="1">
      <c r="A4183" s="101" t="s">
        <v>7003</v>
      </c>
      <c r="B4183" s="96" t="str">
        <f>VLOOKUP(A4183,company_data!$A$2:$H$2051,8,FALSE)</f>
        <v>www.guardsquare.com/</v>
      </c>
      <c r="C4183" s="157" t="s">
        <v>23017</v>
      </c>
      <c r="D4183" s="180" t="s">
        <v>8</v>
      </c>
      <c r="E4183" s="180" t="s">
        <v>20</v>
      </c>
      <c r="F4183" s="101"/>
      <c r="G4183" s="159"/>
      <c r="H4183" s="161"/>
      <c r="I4183" s="161"/>
    </row>
    <row r="4184" ht="15.0" customHeight="1">
      <c r="A4184" s="101" t="s">
        <v>7015</v>
      </c>
      <c r="B4184" s="96" t="str">
        <f>VLOOKUP(A4184,company_data!$A$2:$H$2051,8,FALSE)</f>
        <v>guardtime.com</v>
      </c>
      <c r="C4184" s="157" t="s">
        <v>23018</v>
      </c>
      <c r="D4184" s="158" t="s">
        <v>39</v>
      </c>
      <c r="E4184" s="158" t="s">
        <v>23019</v>
      </c>
      <c r="F4184" s="101"/>
      <c r="G4184" s="159"/>
      <c r="H4184" s="161" t="s">
        <v>23020</v>
      </c>
      <c r="I4184" s="161"/>
    </row>
    <row r="4185" ht="15.0" customHeight="1">
      <c r="A4185" s="101" t="s">
        <v>7015</v>
      </c>
      <c r="B4185" s="96" t="str">
        <f>VLOOKUP(A4185,company_data!$A$2:$H$2051,8,FALSE)</f>
        <v>guardtime.com</v>
      </c>
      <c r="C4185" s="157" t="s">
        <v>23021</v>
      </c>
      <c r="D4185" s="158" t="s">
        <v>12</v>
      </c>
      <c r="E4185" s="158" t="s">
        <v>23022</v>
      </c>
      <c r="F4185" s="101"/>
      <c r="G4185" s="159"/>
      <c r="H4185" s="161" t="s">
        <v>23023</v>
      </c>
      <c r="I4185" s="161"/>
    </row>
    <row r="4186" ht="15.0" customHeight="1">
      <c r="A4186" s="101" t="s">
        <v>7015</v>
      </c>
      <c r="B4186" s="96" t="str">
        <f>VLOOKUP(A4186,company_data!$A$2:$H$2051,8,FALSE)</f>
        <v>guardtime.com</v>
      </c>
      <c r="C4186" s="157" t="s">
        <v>23024</v>
      </c>
      <c r="D4186" s="158" t="s">
        <v>5</v>
      </c>
      <c r="E4186" s="158" t="s">
        <v>16054</v>
      </c>
      <c r="F4186" s="101"/>
      <c r="G4186" s="159"/>
      <c r="H4186" s="161" t="s">
        <v>23025</v>
      </c>
      <c r="I4186" s="161"/>
    </row>
    <row r="4187" ht="15.0" customHeight="1">
      <c r="A4187" s="101" t="s">
        <v>7015</v>
      </c>
      <c r="B4187" s="96" t="s">
        <v>7019</v>
      </c>
      <c r="C4187" s="158" t="s">
        <v>23026</v>
      </c>
      <c r="D4187" s="158" t="s">
        <v>12</v>
      </c>
      <c r="E4187" s="158" t="s">
        <v>23027</v>
      </c>
      <c r="F4187" s="101"/>
      <c r="G4187" s="159"/>
      <c r="H4187" s="161"/>
      <c r="I4187" s="161"/>
    </row>
    <row r="4188" ht="15.0" customHeight="1">
      <c r="A4188" s="101" t="s">
        <v>7015</v>
      </c>
      <c r="B4188" s="96" t="str">
        <f>VLOOKUP(A4188,company_data!$A$2:$H$2051,8,FALSE)</f>
        <v>guardtime.com</v>
      </c>
      <c r="C4188" s="157" t="s">
        <v>23028</v>
      </c>
      <c r="D4188" s="158" t="s">
        <v>52</v>
      </c>
      <c r="E4188" s="157"/>
      <c r="F4188" s="101"/>
      <c r="G4188" s="159"/>
      <c r="H4188" s="161" t="s">
        <v>23029</v>
      </c>
      <c r="I4188" s="161"/>
    </row>
    <row r="4189" ht="15.0" customHeight="1">
      <c r="A4189" s="101" t="s">
        <v>7015</v>
      </c>
      <c r="B4189" s="96" t="str">
        <f>VLOOKUP(A4189,company_data!$A$2:$H$2051,8,FALSE)</f>
        <v>guardtime.com</v>
      </c>
      <c r="C4189" s="157" t="s">
        <v>23030</v>
      </c>
      <c r="D4189" s="158" t="s">
        <v>12</v>
      </c>
      <c r="E4189" s="157"/>
      <c r="F4189" s="101"/>
      <c r="G4189" s="159"/>
      <c r="H4189" s="161" t="s">
        <v>23031</v>
      </c>
      <c r="I4189" s="161"/>
    </row>
    <row r="4190" ht="15.0" customHeight="1">
      <c r="A4190" s="101" t="s">
        <v>7015</v>
      </c>
      <c r="B4190" s="96" t="str">
        <f>VLOOKUP(A4190,company_data!$A$2:$H$2051,8,FALSE)</f>
        <v>guardtime.com</v>
      </c>
      <c r="C4190" s="158" t="s">
        <v>23032</v>
      </c>
      <c r="D4190" s="158" t="s">
        <v>12</v>
      </c>
      <c r="E4190" s="157"/>
      <c r="F4190" s="101"/>
      <c r="G4190" s="159"/>
      <c r="H4190" s="161" t="s">
        <v>23033</v>
      </c>
      <c r="I4190" s="161"/>
    </row>
    <row r="4191" ht="15.0" customHeight="1">
      <c r="A4191" s="101" t="s">
        <v>7015</v>
      </c>
      <c r="B4191" s="96" t="str">
        <f>VLOOKUP(A4191,company_data!$A$2:$H$2051,8,FALSE)</f>
        <v>guardtime.com</v>
      </c>
      <c r="C4191" s="157" t="s">
        <v>23034</v>
      </c>
      <c r="D4191" s="157" t="s">
        <v>11</v>
      </c>
      <c r="E4191" s="157"/>
      <c r="F4191" s="101"/>
      <c r="G4191" s="159"/>
      <c r="H4191" s="161" t="s">
        <v>23035</v>
      </c>
      <c r="I4191" s="161"/>
    </row>
    <row r="4192" ht="15.0" customHeight="1">
      <c r="A4192" s="101" t="s">
        <v>7023</v>
      </c>
      <c r="B4192" s="96" t="str">
        <f>VLOOKUP(A4192,company_data!$A$2:$H$2051,8,FALSE)</f>
        <v>www.guidepointsecurity.com/</v>
      </c>
      <c r="C4192" s="157" t="s">
        <v>23036</v>
      </c>
      <c r="D4192" s="158" t="s">
        <v>10</v>
      </c>
      <c r="E4192" s="158" t="s">
        <v>16745</v>
      </c>
      <c r="F4192" s="101"/>
      <c r="G4192" s="159"/>
      <c r="H4192" s="161" t="s">
        <v>23037</v>
      </c>
      <c r="I4192" s="161"/>
    </row>
    <row r="4193" ht="15.0" customHeight="1">
      <c r="A4193" s="101" t="s">
        <v>7023</v>
      </c>
      <c r="B4193" s="96" t="str">
        <f>VLOOKUP(A4193,company_data!$A$2:$H$2051,8,FALSE)</f>
        <v>www.guidepointsecurity.com/</v>
      </c>
      <c r="C4193" s="157" t="s">
        <v>23038</v>
      </c>
      <c r="D4193" s="158" t="s">
        <v>32</v>
      </c>
      <c r="E4193" s="158" t="s">
        <v>23039</v>
      </c>
      <c r="F4193" s="101"/>
      <c r="G4193" s="159"/>
      <c r="H4193" s="161" t="s">
        <v>23040</v>
      </c>
      <c r="I4193" s="161"/>
    </row>
    <row r="4194" ht="15.0" customHeight="1">
      <c r="A4194" s="101" t="s">
        <v>7023</v>
      </c>
      <c r="B4194" s="96" t="str">
        <f>VLOOKUP(A4194,company_data!$A$2:$H$2051,8,FALSE)</f>
        <v>www.guidepointsecurity.com/</v>
      </c>
      <c r="C4194" s="157" t="s">
        <v>23041</v>
      </c>
      <c r="D4194" s="157" t="s">
        <v>11</v>
      </c>
      <c r="E4194" s="157" t="s">
        <v>17708</v>
      </c>
      <c r="F4194" s="101"/>
      <c r="G4194" s="159"/>
      <c r="H4194" s="161" t="s">
        <v>23042</v>
      </c>
      <c r="I4194" s="161"/>
    </row>
    <row r="4195" ht="15.0" customHeight="1">
      <c r="A4195" s="101" t="s">
        <v>7023</v>
      </c>
      <c r="B4195" s="96" t="str">
        <f>VLOOKUP(A4195,company_data!$A$2:$H$2051,8,FALSE)</f>
        <v>www.guidepointsecurity.com/</v>
      </c>
      <c r="C4195" s="157" t="s">
        <v>23043</v>
      </c>
      <c r="D4195" s="158" t="s">
        <v>5</v>
      </c>
      <c r="E4195" s="158" t="s">
        <v>15857</v>
      </c>
      <c r="F4195" s="101"/>
      <c r="G4195" s="159"/>
      <c r="H4195" s="161" t="s">
        <v>23044</v>
      </c>
      <c r="I4195" s="161"/>
    </row>
    <row r="4196" ht="15.0" customHeight="1">
      <c r="A4196" s="101" t="s">
        <v>7023</v>
      </c>
      <c r="B4196" s="96" t="str">
        <f>VLOOKUP(A4196,company_data!$A$2:$H$2051,8,FALSE)</f>
        <v>www.guidepointsecurity.com/</v>
      </c>
      <c r="C4196" s="157" t="s">
        <v>15862</v>
      </c>
      <c r="D4196" s="158" t="s">
        <v>8</v>
      </c>
      <c r="E4196" s="157"/>
      <c r="F4196" s="101"/>
      <c r="G4196" s="159"/>
      <c r="H4196" s="161" t="s">
        <v>23045</v>
      </c>
      <c r="I4196" s="161"/>
    </row>
    <row r="4197" ht="15.0" customHeight="1">
      <c r="A4197" s="101" t="s">
        <v>7023</v>
      </c>
      <c r="B4197" s="96" t="str">
        <f>VLOOKUP(A4197,company_data!$A$2:$H$2051,8,FALSE)</f>
        <v>www.guidepointsecurity.com/</v>
      </c>
      <c r="C4197" s="157" t="s">
        <v>15843</v>
      </c>
      <c r="D4197" s="158" t="s">
        <v>15</v>
      </c>
      <c r="E4197" s="157"/>
      <c r="F4197" s="101"/>
      <c r="G4197" s="159"/>
      <c r="H4197" s="161" t="s">
        <v>23046</v>
      </c>
      <c r="I4197" s="161"/>
    </row>
    <row r="4198" ht="15.0" customHeight="1">
      <c r="A4198" s="101" t="s">
        <v>7023</v>
      </c>
      <c r="B4198" s="96" t="str">
        <f>VLOOKUP(A4198,company_data!$A$2:$H$2051,8,FALSE)</f>
        <v>www.guidepointsecurity.com/</v>
      </c>
      <c r="C4198" s="157" t="s">
        <v>19688</v>
      </c>
      <c r="D4198" s="158" t="s">
        <v>14</v>
      </c>
      <c r="E4198" s="157"/>
      <c r="F4198" s="101"/>
      <c r="G4198" s="159"/>
      <c r="H4198" s="161" t="s">
        <v>23047</v>
      </c>
      <c r="I4198" s="161"/>
    </row>
    <row r="4199" ht="15.0" customHeight="1">
      <c r="A4199" s="101" t="s">
        <v>7023</v>
      </c>
      <c r="B4199" s="96" t="str">
        <f>VLOOKUP(A4199,company_data!$A$2:$H$2051,8,FALSE)</f>
        <v>www.guidepointsecurity.com/</v>
      </c>
      <c r="C4199" s="157" t="s">
        <v>15886</v>
      </c>
      <c r="D4199" s="158" t="s">
        <v>12</v>
      </c>
      <c r="E4199" s="157"/>
      <c r="F4199" s="101"/>
      <c r="G4199" s="159"/>
      <c r="H4199" s="161" t="s">
        <v>23048</v>
      </c>
      <c r="I4199" s="161"/>
    </row>
    <row r="4200" ht="15.0" customHeight="1">
      <c r="A4200" s="101" t="s">
        <v>7023</v>
      </c>
      <c r="B4200" s="96" t="str">
        <f>VLOOKUP(A4200,company_data!$A$2:$H$2051,8,FALSE)</f>
        <v>www.guidepointsecurity.com/</v>
      </c>
      <c r="C4200" s="157" t="s">
        <v>23049</v>
      </c>
      <c r="D4200" s="158" t="s">
        <v>19</v>
      </c>
      <c r="E4200" s="157"/>
      <c r="F4200" s="101"/>
      <c r="G4200" s="159"/>
      <c r="H4200" s="161" t="s">
        <v>23050</v>
      </c>
      <c r="I4200" s="161"/>
    </row>
    <row r="4201" ht="15.0" customHeight="1">
      <c r="A4201" s="101" t="s">
        <v>7023</v>
      </c>
      <c r="B4201" s="96" t="str">
        <f>VLOOKUP(A4201,company_data!$A$2:$H$2051,8,FALSE)</f>
        <v>www.guidepointsecurity.com/</v>
      </c>
      <c r="C4201" s="157" t="s">
        <v>16090</v>
      </c>
      <c r="D4201" s="158" t="s">
        <v>9</v>
      </c>
      <c r="E4201" s="157"/>
      <c r="F4201" s="101"/>
      <c r="G4201" s="159"/>
      <c r="H4201" s="161" t="s">
        <v>23051</v>
      </c>
      <c r="I4201" s="161"/>
    </row>
    <row r="4202" ht="15.0" customHeight="1">
      <c r="A4202" s="101" t="s">
        <v>7023</v>
      </c>
      <c r="B4202" s="96" t="str">
        <f>VLOOKUP(A4202,company_data!$A$2:$H$2051,8,FALSE)</f>
        <v>www.guidepointsecurity.com/</v>
      </c>
      <c r="C4202" s="157" t="s">
        <v>23052</v>
      </c>
      <c r="D4202" s="158" t="s">
        <v>6</v>
      </c>
      <c r="E4202" s="157"/>
      <c r="F4202" s="101"/>
      <c r="G4202" s="159"/>
      <c r="H4202" s="161" t="s">
        <v>23053</v>
      </c>
      <c r="I4202" s="161"/>
    </row>
    <row r="4203" ht="15.0" customHeight="1">
      <c r="A4203" s="101" t="s">
        <v>7023</v>
      </c>
      <c r="B4203" s="96" t="str">
        <f>VLOOKUP(A4203,company_data!$A$2:$H$2051,8,FALSE)</f>
        <v>www.guidepointsecurity.com/</v>
      </c>
      <c r="C4203" s="157" t="s">
        <v>16160</v>
      </c>
      <c r="D4203" s="158" t="s">
        <v>7</v>
      </c>
      <c r="E4203" s="157"/>
      <c r="F4203" s="101"/>
      <c r="G4203" s="159"/>
      <c r="H4203" s="161" t="s">
        <v>23054</v>
      </c>
      <c r="I4203" s="161"/>
    </row>
    <row r="4204" ht="15.0" customHeight="1">
      <c r="A4204" s="101" t="s">
        <v>7033</v>
      </c>
      <c r="B4204" s="96" t="str">
        <f>VLOOKUP(A4204,company_data!$A$2:$H$2051,8,FALSE)</f>
        <v>www.guidepostsolutions.com/</v>
      </c>
      <c r="C4204" s="158" t="s">
        <v>16052</v>
      </c>
      <c r="D4204" s="158" t="s">
        <v>44</v>
      </c>
      <c r="E4204" s="158" t="s">
        <v>18643</v>
      </c>
      <c r="F4204" s="97" t="s">
        <v>23055</v>
      </c>
      <c r="G4204" s="159"/>
      <c r="H4204" s="161"/>
      <c r="I4204" s="161"/>
    </row>
    <row r="4205" ht="15.0" customHeight="1">
      <c r="A4205" s="101" t="s">
        <v>7043</v>
      </c>
      <c r="B4205" s="96" t="str">
        <f>VLOOKUP(A4205,company_data!$A$2:$H$2051,8,FALSE)</f>
        <v>https://gurucul.com/</v>
      </c>
      <c r="C4205" s="157" t="s">
        <v>23056</v>
      </c>
      <c r="D4205" s="158" t="s">
        <v>5</v>
      </c>
      <c r="E4205" s="158" t="s">
        <v>18432</v>
      </c>
      <c r="F4205" s="101"/>
      <c r="G4205" s="159"/>
      <c r="H4205" s="161" t="s">
        <v>23057</v>
      </c>
      <c r="I4205" s="161"/>
    </row>
    <row r="4206" ht="15.0" customHeight="1">
      <c r="A4206" s="101" t="s">
        <v>7043</v>
      </c>
      <c r="B4206" s="96" t="str">
        <f>VLOOKUP(A4206,company_data!$A$2:$H$2051,8,FALSE)</f>
        <v>https://gurucul.com/</v>
      </c>
      <c r="C4206" s="158" t="s">
        <v>16563</v>
      </c>
      <c r="D4206" s="158" t="s">
        <v>32</v>
      </c>
      <c r="E4206" s="158" t="s">
        <v>16186</v>
      </c>
      <c r="F4206" s="101"/>
      <c r="G4206" s="159"/>
      <c r="H4206" s="161" t="s">
        <v>23058</v>
      </c>
      <c r="I4206" s="161"/>
    </row>
    <row r="4207" ht="15.0" customHeight="1">
      <c r="A4207" s="101" t="s">
        <v>7043</v>
      </c>
      <c r="B4207" s="96" t="str">
        <f>VLOOKUP(A4207,company_data!$A$2:$H$2051,8,FALSE)</f>
        <v>https://gurucul.com/</v>
      </c>
      <c r="C4207" s="157" t="s">
        <v>23059</v>
      </c>
      <c r="D4207" s="158" t="s">
        <v>6</v>
      </c>
      <c r="E4207" s="157"/>
      <c r="F4207" s="101"/>
      <c r="G4207" s="159"/>
      <c r="H4207" s="161" t="s">
        <v>23060</v>
      </c>
      <c r="I4207" s="161"/>
    </row>
    <row r="4208" ht="15.0" customHeight="1">
      <c r="A4208" s="101" t="s">
        <v>7043</v>
      </c>
      <c r="B4208" s="96" t="s">
        <v>7046</v>
      </c>
      <c r="C4208" s="158" t="s">
        <v>18</v>
      </c>
      <c r="D4208" s="158" t="s">
        <v>18</v>
      </c>
      <c r="E4208" s="158"/>
      <c r="F4208" s="101"/>
      <c r="G4208" s="159"/>
      <c r="H4208" s="161"/>
      <c r="I4208" s="161"/>
    </row>
    <row r="4209" ht="15.0" customHeight="1">
      <c r="A4209" s="101" t="s">
        <v>8728</v>
      </c>
      <c r="B4209" s="96" t="s">
        <v>8732</v>
      </c>
      <c r="C4209" s="158" t="s">
        <v>23061</v>
      </c>
      <c r="D4209" s="158" t="s">
        <v>5</v>
      </c>
      <c r="E4209" s="158" t="s">
        <v>23062</v>
      </c>
      <c r="F4209" s="97" t="s">
        <v>23063</v>
      </c>
      <c r="G4209" s="159"/>
      <c r="H4209" s="161"/>
      <c r="I4209" s="161"/>
    </row>
    <row r="4210" ht="15.0" customHeight="1">
      <c r="A4210" s="101" t="s">
        <v>8728</v>
      </c>
      <c r="B4210" s="96" t="s">
        <v>8732</v>
      </c>
      <c r="C4210" s="158" t="s">
        <v>15850</v>
      </c>
      <c r="D4210" s="158" t="s">
        <v>5</v>
      </c>
      <c r="E4210" s="158" t="s">
        <v>15850</v>
      </c>
      <c r="F4210" s="101"/>
      <c r="G4210" s="159"/>
      <c r="H4210" s="161"/>
      <c r="I4210" s="161"/>
    </row>
    <row r="4211" ht="15.0" customHeight="1">
      <c r="A4211" s="101" t="s">
        <v>8728</v>
      </c>
      <c r="B4211" s="96" t="s">
        <v>8732</v>
      </c>
      <c r="C4211" s="158" t="s">
        <v>23064</v>
      </c>
      <c r="D4211" s="158" t="s">
        <v>5</v>
      </c>
      <c r="E4211" s="158" t="s">
        <v>17856</v>
      </c>
      <c r="F4211" s="101"/>
      <c r="G4211" s="159"/>
      <c r="H4211" s="161"/>
      <c r="I4211" s="161"/>
    </row>
    <row r="4212" ht="15.0" customHeight="1">
      <c r="A4212" s="101" t="s">
        <v>8728</v>
      </c>
      <c r="B4212" s="96" t="s">
        <v>8732</v>
      </c>
      <c r="C4212" s="158" t="s">
        <v>23065</v>
      </c>
      <c r="D4212" s="158" t="s">
        <v>5</v>
      </c>
      <c r="E4212" s="158" t="s">
        <v>15897</v>
      </c>
      <c r="F4212" s="101"/>
      <c r="G4212" s="159"/>
      <c r="H4212" s="161"/>
      <c r="I4212" s="161"/>
    </row>
    <row r="4213" ht="15.0" customHeight="1">
      <c r="A4213" s="101" t="s">
        <v>8728</v>
      </c>
      <c r="B4213" s="96" t="s">
        <v>8732</v>
      </c>
      <c r="C4213" s="158" t="s">
        <v>23066</v>
      </c>
      <c r="D4213" s="158" t="s">
        <v>5</v>
      </c>
      <c r="E4213" s="158" t="s">
        <v>17359</v>
      </c>
      <c r="F4213" s="101"/>
      <c r="G4213" s="159"/>
      <c r="H4213" s="161"/>
      <c r="I4213" s="161"/>
    </row>
    <row r="4214" ht="15.0" customHeight="1">
      <c r="A4214" s="101" t="s">
        <v>8728</v>
      </c>
      <c r="B4214" s="96" t="s">
        <v>8732</v>
      </c>
      <c r="C4214" s="158" t="s">
        <v>23067</v>
      </c>
      <c r="D4214" s="158" t="s">
        <v>5</v>
      </c>
      <c r="E4214" s="158" t="s">
        <v>18856</v>
      </c>
      <c r="F4214" s="101"/>
      <c r="G4214" s="159"/>
      <c r="H4214" s="161"/>
      <c r="I4214" s="161"/>
    </row>
    <row r="4215" ht="15.0" customHeight="1">
      <c r="A4215" s="101" t="s">
        <v>8728</v>
      </c>
      <c r="B4215" s="96" t="str">
        <f>VLOOKUP(A4215,company_data!$A$2:$H$2051,8,FALSE)</f>
        <v>https://hbarcyber.com/</v>
      </c>
      <c r="C4215" s="158" t="s">
        <v>23068</v>
      </c>
      <c r="D4215" s="158" t="s">
        <v>14</v>
      </c>
      <c r="E4215" s="157"/>
      <c r="F4215" s="101"/>
      <c r="G4215" s="159"/>
      <c r="H4215" s="161"/>
      <c r="I4215" s="161"/>
    </row>
    <row r="4216" ht="15.0" customHeight="1">
      <c r="A4216" s="101" t="s">
        <v>8728</v>
      </c>
      <c r="B4216" s="96" t="s">
        <v>8732</v>
      </c>
      <c r="C4216" s="158" t="s">
        <v>23069</v>
      </c>
      <c r="D4216" s="158" t="s">
        <v>5</v>
      </c>
      <c r="E4216" s="157"/>
      <c r="F4216" s="101"/>
      <c r="G4216" s="159"/>
      <c r="H4216" s="161"/>
      <c r="I4216" s="161"/>
    </row>
    <row r="4217" ht="15.0" customHeight="1">
      <c r="A4217" s="101" t="s">
        <v>8728</v>
      </c>
      <c r="B4217" s="96" t="s">
        <v>8732</v>
      </c>
      <c r="C4217" s="158" t="s">
        <v>23070</v>
      </c>
      <c r="D4217" s="158" t="s">
        <v>5</v>
      </c>
      <c r="E4217" s="157"/>
      <c r="F4217" s="101"/>
      <c r="G4217" s="159"/>
      <c r="H4217" s="161"/>
      <c r="I4217" s="161"/>
    </row>
    <row r="4218" ht="15.0" customHeight="1">
      <c r="A4218" s="101" t="s">
        <v>8728</v>
      </c>
      <c r="B4218" s="96" t="s">
        <v>8732</v>
      </c>
      <c r="C4218" s="158" t="s">
        <v>23071</v>
      </c>
      <c r="D4218" s="158" t="s">
        <v>5</v>
      </c>
      <c r="E4218" s="157"/>
      <c r="F4218" s="101"/>
      <c r="G4218" s="159"/>
      <c r="H4218" s="161"/>
      <c r="I4218" s="161"/>
    </row>
    <row r="4219" ht="15.0" customHeight="1">
      <c r="A4219" s="101" t="s">
        <v>8728</v>
      </c>
      <c r="B4219" s="96" t="s">
        <v>8732</v>
      </c>
      <c r="C4219" s="158" t="s">
        <v>23072</v>
      </c>
      <c r="D4219" s="158" t="s">
        <v>5</v>
      </c>
      <c r="E4219" s="157"/>
      <c r="F4219" s="101"/>
      <c r="G4219" s="159"/>
      <c r="H4219" s="161"/>
      <c r="I4219" s="161"/>
    </row>
    <row r="4220" ht="15.0" customHeight="1">
      <c r="A4220" s="101" t="s">
        <v>8728</v>
      </c>
      <c r="B4220" s="96" t="s">
        <v>8732</v>
      </c>
      <c r="C4220" s="158" t="s">
        <v>23073</v>
      </c>
      <c r="D4220" s="158" t="s">
        <v>5</v>
      </c>
      <c r="E4220" s="157"/>
      <c r="F4220" s="101"/>
      <c r="G4220" s="159"/>
      <c r="H4220" s="161"/>
      <c r="I4220" s="161"/>
    </row>
    <row r="4221" ht="15.0" customHeight="1">
      <c r="A4221" s="101" t="s">
        <v>8728</v>
      </c>
      <c r="B4221" s="96" t="s">
        <v>8732</v>
      </c>
      <c r="C4221" s="158" t="s">
        <v>23074</v>
      </c>
      <c r="D4221" s="158" t="s">
        <v>51</v>
      </c>
      <c r="E4221" s="157"/>
      <c r="F4221" s="101"/>
      <c r="G4221" s="159"/>
      <c r="H4221" s="161"/>
      <c r="I4221" s="161"/>
    </row>
    <row r="4222" ht="15.0" customHeight="1">
      <c r="A4222" s="101" t="s">
        <v>8728</v>
      </c>
      <c r="B4222" s="96" t="s">
        <v>8732</v>
      </c>
      <c r="C4222" s="158" t="s">
        <v>23075</v>
      </c>
      <c r="D4222" s="158" t="s">
        <v>32</v>
      </c>
      <c r="E4222" s="157"/>
      <c r="F4222" s="101"/>
      <c r="G4222" s="159"/>
      <c r="H4222" s="161"/>
      <c r="I4222" s="161"/>
    </row>
    <row r="4223" ht="15.0" customHeight="1">
      <c r="A4223" s="101" t="s">
        <v>8728</v>
      </c>
      <c r="B4223" s="96" t="s">
        <v>8732</v>
      </c>
      <c r="C4223" s="158" t="s">
        <v>23076</v>
      </c>
      <c r="D4223" s="158" t="s">
        <v>11</v>
      </c>
      <c r="E4223" s="157"/>
      <c r="F4223" s="101"/>
      <c r="G4223" s="159"/>
      <c r="H4223" s="161"/>
      <c r="I4223" s="161"/>
    </row>
    <row r="4224" ht="15.0" customHeight="1">
      <c r="A4224" s="101" t="s">
        <v>8728</v>
      </c>
      <c r="B4224" s="96" t="s">
        <v>8732</v>
      </c>
      <c r="C4224" s="158" t="s">
        <v>23077</v>
      </c>
      <c r="D4224" s="158" t="s">
        <v>11</v>
      </c>
      <c r="E4224" s="157"/>
      <c r="F4224" s="101"/>
      <c r="G4224" s="159"/>
      <c r="H4224" s="161"/>
      <c r="I4224" s="161"/>
    </row>
    <row r="4225" ht="15.0" customHeight="1">
      <c r="A4225" s="101" t="s">
        <v>8728</v>
      </c>
      <c r="B4225" s="96" t="s">
        <v>8732</v>
      </c>
      <c r="C4225" s="158" t="s">
        <v>23078</v>
      </c>
      <c r="D4225" s="158" t="s">
        <v>11</v>
      </c>
      <c r="E4225" s="157"/>
      <c r="F4225" s="101"/>
      <c r="G4225" s="159"/>
      <c r="H4225" s="161"/>
      <c r="I4225" s="161"/>
    </row>
    <row r="4226" ht="15.0" customHeight="1">
      <c r="A4226" s="101" t="s">
        <v>8728</v>
      </c>
      <c r="B4226" s="96" t="s">
        <v>8732</v>
      </c>
      <c r="C4226" s="158" t="s">
        <v>23079</v>
      </c>
      <c r="D4226" s="158" t="s">
        <v>11</v>
      </c>
      <c r="E4226" s="157"/>
      <c r="F4226" s="101"/>
      <c r="G4226" s="159"/>
      <c r="H4226" s="161"/>
      <c r="I4226" s="161"/>
    </row>
    <row r="4227" ht="15.0" customHeight="1">
      <c r="A4227" s="101" t="s">
        <v>8728</v>
      </c>
      <c r="B4227" s="96" t="s">
        <v>8732</v>
      </c>
      <c r="C4227" s="158" t="s">
        <v>23080</v>
      </c>
      <c r="D4227" s="158" t="s">
        <v>11</v>
      </c>
      <c r="E4227" s="157"/>
      <c r="F4227" s="101"/>
      <c r="G4227" s="159"/>
      <c r="H4227" s="161"/>
      <c r="I4227" s="161"/>
    </row>
    <row r="4228" ht="15.0" customHeight="1">
      <c r="A4228" s="101" t="s">
        <v>8728</v>
      </c>
      <c r="B4228" s="96" t="s">
        <v>8732</v>
      </c>
      <c r="C4228" s="158" t="s">
        <v>15917</v>
      </c>
      <c r="D4228" s="158" t="s">
        <v>11</v>
      </c>
      <c r="E4228" s="158"/>
      <c r="F4228" s="101"/>
      <c r="G4228" s="159"/>
      <c r="H4228" s="161"/>
      <c r="I4228" s="161"/>
    </row>
    <row r="4229" ht="15.0" customHeight="1">
      <c r="A4229" s="101" t="s">
        <v>7052</v>
      </c>
      <c r="B4229" s="96" t="str">
        <f>VLOOKUP(A4229,company_data!$A$2:$H$2051,8,FALSE)</f>
        <v>https://www.habitu8.io/</v>
      </c>
      <c r="C4229" s="157" t="s">
        <v>23081</v>
      </c>
      <c r="D4229" s="158" t="s">
        <v>11</v>
      </c>
      <c r="E4229" s="158" t="s">
        <v>23082</v>
      </c>
      <c r="F4229" s="101"/>
      <c r="G4229" s="159"/>
      <c r="H4229" s="161" t="s">
        <v>23083</v>
      </c>
      <c r="I4229" s="161"/>
    </row>
    <row r="4230" ht="15.0" customHeight="1">
      <c r="A4230" s="101" t="s">
        <v>7052</v>
      </c>
      <c r="B4230" s="96" t="str">
        <f>VLOOKUP(A4230,company_data!$A$2:$H$2051,8,FALSE)</f>
        <v>https://www.habitu8.io/</v>
      </c>
      <c r="C4230" s="157" t="s">
        <v>23084</v>
      </c>
      <c r="D4230" s="157" t="s">
        <v>11</v>
      </c>
      <c r="E4230" s="157"/>
      <c r="F4230" s="101"/>
      <c r="G4230" s="159"/>
      <c r="H4230" s="161"/>
      <c r="I4230" s="161"/>
    </row>
    <row r="4231" ht="15.0" customHeight="1">
      <c r="A4231" s="101" t="s">
        <v>7061</v>
      </c>
      <c r="B4231" s="96" t="str">
        <f>VLOOKUP(A4231,company_data!$A$2:$H$2051,8,FALSE)</f>
        <v>https://www.hackerone.com/</v>
      </c>
      <c r="C4231" s="157" t="s">
        <v>23085</v>
      </c>
      <c r="D4231" s="158" t="s">
        <v>7</v>
      </c>
      <c r="E4231" s="158" t="s">
        <v>18723</v>
      </c>
      <c r="F4231" s="101"/>
      <c r="G4231" s="159"/>
      <c r="H4231" s="161" t="s">
        <v>23086</v>
      </c>
      <c r="I4231" s="161"/>
    </row>
    <row r="4232" ht="15.0" customHeight="1">
      <c r="A4232" s="101" t="s">
        <v>7061</v>
      </c>
      <c r="B4232" s="96" t="str">
        <f>VLOOKUP(A4232,company_data!$A$2:$H$2051,8,FALSE)</f>
        <v>https://www.hackerone.com/</v>
      </c>
      <c r="C4232" s="158" t="s">
        <v>23087</v>
      </c>
      <c r="D4232" s="158" t="s">
        <v>7</v>
      </c>
      <c r="E4232" s="158" t="s">
        <v>23088</v>
      </c>
      <c r="F4232" s="101"/>
      <c r="G4232" s="159"/>
      <c r="H4232" s="161" t="s">
        <v>23089</v>
      </c>
      <c r="I4232" s="161"/>
    </row>
    <row r="4233" ht="15.0" customHeight="1">
      <c r="A4233" s="101" t="s">
        <v>7061</v>
      </c>
      <c r="B4233" s="96" t="str">
        <f>VLOOKUP(A4233,company_data!$A$2:$H$2051,8,FALSE)</f>
        <v>https://www.hackerone.com/</v>
      </c>
      <c r="C4233" s="157" t="s">
        <v>23090</v>
      </c>
      <c r="D4233" s="158" t="s">
        <v>5</v>
      </c>
      <c r="E4233" s="158" t="s">
        <v>15850</v>
      </c>
      <c r="F4233" s="101"/>
      <c r="G4233" s="159"/>
      <c r="H4233" s="161" t="s">
        <v>23091</v>
      </c>
      <c r="I4233" s="161"/>
    </row>
    <row r="4234" ht="15.0" customHeight="1">
      <c r="A4234" s="101" t="s">
        <v>7061</v>
      </c>
      <c r="B4234" s="96" t="str">
        <f>VLOOKUP(A4234,company_data!$A$2:$H$2051,8,FALSE)</f>
        <v>https://www.hackerone.com/</v>
      </c>
      <c r="C4234" s="157" t="s">
        <v>19538</v>
      </c>
      <c r="D4234" s="158" t="s">
        <v>7</v>
      </c>
      <c r="E4234" s="158" t="s">
        <v>23092</v>
      </c>
      <c r="F4234" s="101"/>
      <c r="G4234" s="159"/>
      <c r="H4234" s="161" t="s">
        <v>23093</v>
      </c>
      <c r="I4234" s="161"/>
    </row>
    <row r="4235" ht="15.0" customHeight="1">
      <c r="A4235" s="101" t="s">
        <v>7061</v>
      </c>
      <c r="B4235" s="96" t="str">
        <f>VLOOKUP(A4235,company_data!$A$2:$H$2051,8,FALSE)</f>
        <v>https://www.hackerone.com/</v>
      </c>
      <c r="C4235" s="158" t="s">
        <v>15881</v>
      </c>
      <c r="D4235" s="158" t="s">
        <v>5</v>
      </c>
      <c r="E4235" s="157"/>
      <c r="F4235" s="101"/>
      <c r="G4235" s="159"/>
      <c r="H4235" s="161" t="s">
        <v>23094</v>
      </c>
      <c r="I4235" s="161"/>
    </row>
    <row r="4236" ht="15.0" customHeight="1">
      <c r="A4236" s="101" t="s">
        <v>7061</v>
      </c>
      <c r="B4236" s="96" t="str">
        <f>VLOOKUP(A4236,company_data!$A$2:$H$2051,8,FALSE)</f>
        <v>https://www.hackerone.com/</v>
      </c>
      <c r="C4236" s="158" t="s">
        <v>15871</v>
      </c>
      <c r="D4236" s="157" t="s">
        <v>5</v>
      </c>
      <c r="E4236" s="157"/>
      <c r="F4236" s="101"/>
      <c r="G4236" s="159"/>
      <c r="H4236" s="161" t="s">
        <v>23095</v>
      </c>
      <c r="I4236" s="161"/>
    </row>
    <row r="4237" ht="15.0" customHeight="1">
      <c r="A4237" s="101" t="s">
        <v>7071</v>
      </c>
      <c r="B4237" s="96" t="str">
        <f>VLOOKUP(A4237,company_data!$A$2:$H$2051,8,FALSE)</f>
        <v>https://hackersacademy.com/</v>
      </c>
      <c r="C4237" s="157" t="s">
        <v>23096</v>
      </c>
      <c r="D4237" s="158" t="s">
        <v>11</v>
      </c>
      <c r="E4237" s="157" t="s">
        <v>15850</v>
      </c>
      <c r="F4237" s="101"/>
      <c r="G4237" s="159"/>
      <c r="H4237" s="161" t="s">
        <v>23097</v>
      </c>
      <c r="I4237" s="161"/>
    </row>
    <row r="4238" ht="15.0" customHeight="1">
      <c r="A4238" s="101" t="s">
        <v>7071</v>
      </c>
      <c r="B4238" s="96" t="str">
        <f>VLOOKUP(A4238,company_data!$A$2:$H$2051,8,FALSE)</f>
        <v>https://hackersacademy.com/</v>
      </c>
      <c r="C4238" s="157" t="s">
        <v>23098</v>
      </c>
      <c r="D4238" s="158" t="s">
        <v>11</v>
      </c>
      <c r="E4238" s="157"/>
      <c r="F4238" s="101"/>
      <c r="G4238" s="159"/>
      <c r="H4238" s="161" t="s">
        <v>23099</v>
      </c>
      <c r="I4238" s="161"/>
    </row>
    <row r="4239" ht="15.0" customHeight="1">
      <c r="A4239" s="101" t="s">
        <v>7071</v>
      </c>
      <c r="B4239" s="96" t="str">
        <f>VLOOKUP(A4239,company_data!$A$2:$H$2051,8,FALSE)</f>
        <v>https://hackersacademy.com/</v>
      </c>
      <c r="C4239" s="157" t="s">
        <v>23100</v>
      </c>
      <c r="D4239" s="158" t="s">
        <v>11</v>
      </c>
      <c r="E4239" s="157"/>
      <c r="F4239" s="101"/>
      <c r="G4239" s="159"/>
      <c r="H4239" s="161" t="s">
        <v>23101</v>
      </c>
      <c r="I4239" s="161"/>
    </row>
    <row r="4240" ht="15.0" customHeight="1">
      <c r="A4240" s="101" t="s">
        <v>7071</v>
      </c>
      <c r="B4240" s="96" t="str">
        <f>VLOOKUP(A4240,company_data!$A$2:$H$2051,8,FALSE)</f>
        <v>https://hackersacademy.com/</v>
      </c>
      <c r="C4240" s="157" t="s">
        <v>23102</v>
      </c>
      <c r="D4240" s="158" t="s">
        <v>11</v>
      </c>
      <c r="E4240" s="157"/>
      <c r="F4240" s="101"/>
      <c r="G4240" s="159"/>
      <c r="H4240" s="161" t="s">
        <v>23103</v>
      </c>
      <c r="I4240" s="161"/>
    </row>
    <row r="4241" ht="15.0" customHeight="1">
      <c r="A4241" s="101" t="s">
        <v>7071</v>
      </c>
      <c r="B4241" s="96" t="str">
        <f>VLOOKUP(A4241,company_data!$A$2:$H$2051,8,FALSE)</f>
        <v>https://hackersacademy.com/</v>
      </c>
      <c r="C4241" s="157" t="s">
        <v>23104</v>
      </c>
      <c r="D4241" s="158" t="s">
        <v>11</v>
      </c>
      <c r="E4241" s="157"/>
      <c r="F4241" s="101"/>
      <c r="G4241" s="159"/>
      <c r="H4241" s="161" t="s">
        <v>23105</v>
      </c>
      <c r="I4241" s="161"/>
    </row>
    <row r="4242" ht="15.0" customHeight="1">
      <c r="A4242" s="101" t="s">
        <v>7071</v>
      </c>
      <c r="B4242" s="96" t="str">
        <f>VLOOKUP(A4242,company_data!$A$2:$H$2051,8,FALSE)</f>
        <v>https://hackersacademy.com/</v>
      </c>
      <c r="C4242" s="157" t="s">
        <v>23106</v>
      </c>
      <c r="D4242" s="158" t="s">
        <v>11</v>
      </c>
      <c r="E4242" s="157"/>
      <c r="F4242" s="101"/>
      <c r="G4242" s="159"/>
      <c r="H4242" s="161" t="s">
        <v>23107</v>
      </c>
      <c r="I4242" s="161"/>
    </row>
    <row r="4243" ht="15.0" customHeight="1">
      <c r="A4243" s="101" t="s">
        <v>7071</v>
      </c>
      <c r="B4243" s="96" t="str">
        <f>VLOOKUP(A4243,company_data!$A$2:$H$2051,8,FALSE)</f>
        <v>https://hackersacademy.com/</v>
      </c>
      <c r="C4243" s="157" t="s">
        <v>23108</v>
      </c>
      <c r="D4243" s="158" t="s">
        <v>11</v>
      </c>
      <c r="E4243" s="157"/>
      <c r="F4243" s="101"/>
      <c r="G4243" s="159"/>
      <c r="H4243" s="161" t="s">
        <v>23109</v>
      </c>
      <c r="I4243" s="161"/>
    </row>
    <row r="4244" ht="15.0" customHeight="1">
      <c r="A4244" s="101" t="s">
        <v>7071</v>
      </c>
      <c r="B4244" s="96" t="str">
        <f>VLOOKUP(A4244,company_data!$A$2:$H$2051,8,FALSE)</f>
        <v>https://hackersacademy.com/</v>
      </c>
      <c r="C4244" s="157" t="s">
        <v>23110</v>
      </c>
      <c r="D4244" s="158" t="s">
        <v>11</v>
      </c>
      <c r="E4244" s="157"/>
      <c r="F4244" s="101"/>
      <c r="G4244" s="159"/>
      <c r="H4244" s="161" t="s">
        <v>23111</v>
      </c>
      <c r="I4244" s="161"/>
    </row>
    <row r="4245" ht="15.0" customHeight="1">
      <c r="A4245" s="101" t="s">
        <v>7071</v>
      </c>
      <c r="B4245" s="96" t="str">
        <f>VLOOKUP(A4245,company_data!$A$2:$H$2051,8,FALSE)</f>
        <v>https://hackersacademy.com/</v>
      </c>
      <c r="C4245" s="157" t="s">
        <v>23112</v>
      </c>
      <c r="D4245" s="158" t="s">
        <v>11</v>
      </c>
      <c r="E4245" s="157"/>
      <c r="F4245" s="101"/>
      <c r="G4245" s="159"/>
      <c r="H4245" s="161" t="s">
        <v>23113</v>
      </c>
      <c r="I4245" s="161"/>
    </row>
    <row r="4246" ht="15.0" customHeight="1">
      <c r="A4246" s="101" t="s">
        <v>7076</v>
      </c>
      <c r="B4246" s="96" t="str">
        <f>VLOOKUP(A4246,company_data!$A$2:$H$2051,8,FALSE)</f>
        <v>https://hackeru.com/</v>
      </c>
      <c r="C4246" s="157" t="s">
        <v>23114</v>
      </c>
      <c r="D4246" s="157" t="s">
        <v>7</v>
      </c>
      <c r="E4246" s="157"/>
      <c r="F4246" s="101"/>
      <c r="G4246" s="159"/>
      <c r="H4246" s="161" t="s">
        <v>23115</v>
      </c>
      <c r="I4246" s="161"/>
    </row>
    <row r="4247" ht="15.0" customHeight="1">
      <c r="A4247" s="101" t="s">
        <v>7076</v>
      </c>
      <c r="B4247" s="96" t="str">
        <f>VLOOKUP(A4247,company_data!$A$2:$H$2051,8,FALSE)</f>
        <v>https://hackeru.com/</v>
      </c>
      <c r="C4247" s="157" t="s">
        <v>20868</v>
      </c>
      <c r="D4247" s="157" t="s">
        <v>5</v>
      </c>
      <c r="E4247" s="157"/>
      <c r="F4247" s="101"/>
      <c r="G4247" s="159"/>
      <c r="H4247" s="161" t="s">
        <v>23116</v>
      </c>
      <c r="I4247" s="161"/>
    </row>
    <row r="4248" ht="15.0" customHeight="1">
      <c r="A4248" s="101" t="s">
        <v>7076</v>
      </c>
      <c r="B4248" s="96" t="str">
        <f>VLOOKUP(A4248,company_data!$A$2:$H$2051,8,FALSE)</f>
        <v>https://hackeru.com/</v>
      </c>
      <c r="C4248" s="157" t="s">
        <v>9989</v>
      </c>
      <c r="D4248" s="157" t="s">
        <v>5</v>
      </c>
      <c r="E4248" s="157"/>
      <c r="F4248" s="101"/>
      <c r="G4248" s="159"/>
      <c r="H4248" s="161" t="s">
        <v>23117</v>
      </c>
      <c r="I4248" s="161"/>
    </row>
    <row r="4249" ht="15.0" customHeight="1">
      <c r="A4249" s="101" t="s">
        <v>7084</v>
      </c>
      <c r="B4249" s="96" t="str">
        <f>VLOOKUP(A4249,company_data!$A$2:$H$2051,8,FALSE)</f>
        <v>https://hackerusa.com/</v>
      </c>
      <c r="C4249" s="157" t="s">
        <v>23118</v>
      </c>
      <c r="D4249" s="158" t="s">
        <v>11</v>
      </c>
      <c r="E4249" s="157"/>
      <c r="F4249" s="101"/>
      <c r="G4249" s="159"/>
      <c r="H4249" s="161" t="s">
        <v>23119</v>
      </c>
      <c r="I4249" s="161"/>
    </row>
    <row r="4250" ht="15.0" customHeight="1">
      <c r="A4250" s="101" t="s">
        <v>7084</v>
      </c>
      <c r="B4250" s="96" t="str">
        <f>VLOOKUP(A4250,company_data!$A$2:$H$2051,8,FALSE)</f>
        <v>https://hackerusa.com/</v>
      </c>
      <c r="C4250" s="157" t="s">
        <v>23120</v>
      </c>
      <c r="D4250" s="158" t="s">
        <v>11</v>
      </c>
      <c r="E4250" s="157"/>
      <c r="F4250" s="101"/>
      <c r="G4250" s="159"/>
      <c r="H4250" s="161" t="s">
        <v>23121</v>
      </c>
      <c r="I4250" s="161"/>
    </row>
    <row r="4251" ht="15.0" customHeight="1">
      <c r="A4251" s="101" t="s">
        <v>7084</v>
      </c>
      <c r="B4251" s="96" t="str">
        <f>VLOOKUP(A4251,company_data!$A$2:$H$2051,8,FALSE)</f>
        <v>https://hackerusa.com/</v>
      </c>
      <c r="C4251" s="157" t="s">
        <v>23122</v>
      </c>
      <c r="D4251" s="158" t="s">
        <v>11</v>
      </c>
      <c r="E4251" s="157"/>
      <c r="F4251" s="101"/>
      <c r="G4251" s="159"/>
      <c r="H4251" s="161" t="s">
        <v>23123</v>
      </c>
      <c r="I4251" s="161"/>
    </row>
    <row r="4252" ht="15.0" customHeight="1">
      <c r="A4252" s="101" t="s">
        <v>7084</v>
      </c>
      <c r="B4252" s="96" t="str">
        <f>VLOOKUP(A4252,company_data!$A$2:$H$2051,8,FALSE)</f>
        <v>https://hackerusa.com/</v>
      </c>
      <c r="C4252" s="157" t="s">
        <v>23124</v>
      </c>
      <c r="D4252" s="158" t="s">
        <v>11</v>
      </c>
      <c r="E4252" s="157"/>
      <c r="F4252" s="101"/>
      <c r="G4252" s="159"/>
      <c r="H4252" s="161" t="s">
        <v>23125</v>
      </c>
      <c r="I4252" s="161"/>
    </row>
    <row r="4253" ht="15.0" customHeight="1">
      <c r="A4253" s="101" t="s">
        <v>7084</v>
      </c>
      <c r="B4253" s="96" t="str">
        <f>VLOOKUP(A4253,company_data!$A$2:$H$2051,8,FALSE)</f>
        <v>https://hackerusa.com/</v>
      </c>
      <c r="C4253" s="157" t="s">
        <v>23126</v>
      </c>
      <c r="D4253" s="158" t="s">
        <v>11</v>
      </c>
      <c r="E4253" s="157"/>
      <c r="F4253" s="101"/>
      <c r="G4253" s="159"/>
      <c r="H4253" s="161" t="s">
        <v>23127</v>
      </c>
      <c r="I4253" s="161"/>
    </row>
    <row r="4254" ht="15.0" customHeight="1">
      <c r="A4254" s="101" t="s">
        <v>7084</v>
      </c>
      <c r="B4254" s="96" t="str">
        <f>VLOOKUP(A4254,company_data!$A$2:$H$2051,8,FALSE)</f>
        <v>https://hackerusa.com/</v>
      </c>
      <c r="C4254" s="157" t="s">
        <v>23128</v>
      </c>
      <c r="D4254" s="158" t="s">
        <v>11</v>
      </c>
      <c r="E4254" s="157"/>
      <c r="F4254" s="101"/>
      <c r="G4254" s="159"/>
      <c r="H4254" s="161" t="s">
        <v>23129</v>
      </c>
      <c r="I4254" s="161"/>
    </row>
    <row r="4255" ht="15.0" customHeight="1">
      <c r="A4255" s="101" t="s">
        <v>7084</v>
      </c>
      <c r="B4255" s="96" t="str">
        <f>VLOOKUP(A4255,company_data!$A$2:$H$2051,8,FALSE)</f>
        <v>https://hackerusa.com/</v>
      </c>
      <c r="C4255" s="157" t="s">
        <v>23130</v>
      </c>
      <c r="D4255" s="158" t="s">
        <v>11</v>
      </c>
      <c r="E4255" s="157"/>
      <c r="F4255" s="101"/>
      <c r="G4255" s="159"/>
      <c r="H4255" s="161" t="s">
        <v>23131</v>
      </c>
      <c r="I4255" s="161"/>
    </row>
    <row r="4256" ht="15.0" customHeight="1">
      <c r="A4256" s="101" t="s">
        <v>7095</v>
      </c>
      <c r="B4256" s="96" t="str">
        <f>VLOOKUP(A4256,company_data!$A$2:$H$2051,8,FALSE)</f>
        <v>https://hacklabs.com/</v>
      </c>
      <c r="C4256" s="157" t="s">
        <v>23132</v>
      </c>
      <c r="D4256" s="158" t="s">
        <v>5</v>
      </c>
      <c r="E4256" s="158" t="s">
        <v>23133</v>
      </c>
      <c r="F4256" s="101"/>
      <c r="G4256" s="159"/>
      <c r="H4256" s="161" t="s">
        <v>23134</v>
      </c>
      <c r="I4256" s="161"/>
    </row>
    <row r="4257" ht="15.0" customHeight="1">
      <c r="A4257" s="101" t="s">
        <v>7095</v>
      </c>
      <c r="B4257" s="96" t="str">
        <f>VLOOKUP(A4257,company_data!$A$2:$H$2051,8,FALSE)</f>
        <v>https://hacklabs.com/</v>
      </c>
      <c r="C4257" s="157" t="s">
        <v>23135</v>
      </c>
      <c r="D4257" s="158" t="s">
        <v>5</v>
      </c>
      <c r="E4257" s="158" t="s">
        <v>23136</v>
      </c>
      <c r="F4257" s="101"/>
      <c r="G4257" s="159"/>
      <c r="H4257" s="161" t="s">
        <v>23137</v>
      </c>
      <c r="I4257" s="161"/>
    </row>
    <row r="4258" ht="15.0" customHeight="1">
      <c r="A4258" s="101" t="s">
        <v>7095</v>
      </c>
      <c r="B4258" s="96" t="str">
        <f>VLOOKUP(A4258,company_data!$A$2:$H$2051,8,FALSE)</f>
        <v>https://hacklabs.com/</v>
      </c>
      <c r="C4258" s="157" t="s">
        <v>23138</v>
      </c>
      <c r="D4258" s="158" t="s">
        <v>5</v>
      </c>
      <c r="E4258" s="158" t="s">
        <v>23139</v>
      </c>
      <c r="F4258" s="101"/>
      <c r="G4258" s="159"/>
      <c r="H4258" s="161" t="s">
        <v>23140</v>
      </c>
      <c r="I4258" s="161"/>
    </row>
    <row r="4259" ht="15.0" customHeight="1">
      <c r="A4259" s="101" t="s">
        <v>7095</v>
      </c>
      <c r="B4259" s="96" t="str">
        <f>VLOOKUP(A4259,company_data!$A$2:$H$2051,8,FALSE)</f>
        <v>https://hacklabs.com/</v>
      </c>
      <c r="C4259" s="157" t="s">
        <v>23141</v>
      </c>
      <c r="D4259" s="158" t="s">
        <v>5</v>
      </c>
      <c r="E4259" s="158" t="s">
        <v>23142</v>
      </c>
      <c r="F4259" s="101"/>
      <c r="G4259" s="159"/>
      <c r="H4259" s="161" t="s">
        <v>23143</v>
      </c>
      <c r="I4259" s="161"/>
    </row>
    <row r="4260" ht="15.0" customHeight="1">
      <c r="A4260" s="101" t="s">
        <v>7095</v>
      </c>
      <c r="B4260" s="96" t="str">
        <f>VLOOKUP(A4260,company_data!$A$2:$H$2051,8,FALSE)</f>
        <v>https://hacklabs.com/</v>
      </c>
      <c r="C4260" s="157" t="s">
        <v>23144</v>
      </c>
      <c r="D4260" s="158" t="s">
        <v>5</v>
      </c>
      <c r="E4260" s="158" t="s">
        <v>22976</v>
      </c>
      <c r="F4260" s="101"/>
      <c r="G4260" s="159"/>
      <c r="H4260" s="161" t="s">
        <v>23145</v>
      </c>
      <c r="I4260" s="161"/>
    </row>
    <row r="4261" ht="15.0" customHeight="1">
      <c r="A4261" s="101" t="s">
        <v>7095</v>
      </c>
      <c r="B4261" s="96" t="str">
        <f>VLOOKUP(A4261,company_data!$A$2:$H$2051,8,FALSE)</f>
        <v>https://hacklabs.com/</v>
      </c>
      <c r="C4261" s="157" t="s">
        <v>23146</v>
      </c>
      <c r="D4261" s="158" t="s">
        <v>5</v>
      </c>
      <c r="E4261" s="158" t="s">
        <v>17927</v>
      </c>
      <c r="F4261" s="101"/>
      <c r="G4261" s="159"/>
      <c r="H4261" s="161" t="s">
        <v>23147</v>
      </c>
      <c r="I4261" s="161"/>
    </row>
    <row r="4262" ht="15.0" customHeight="1">
      <c r="A4262" s="101" t="s">
        <v>7095</v>
      </c>
      <c r="B4262" s="96" t="str">
        <f>VLOOKUP(A4262,company_data!$A$2:$H$2051,8,FALSE)</f>
        <v>https://hacklabs.com/</v>
      </c>
      <c r="C4262" s="157" t="s">
        <v>23148</v>
      </c>
      <c r="D4262" s="158" t="s">
        <v>10</v>
      </c>
      <c r="E4262" s="157"/>
      <c r="F4262" s="101"/>
      <c r="G4262" s="159"/>
      <c r="H4262" s="161" t="s">
        <v>23149</v>
      </c>
      <c r="I4262" s="161"/>
    </row>
    <row r="4263" ht="15.0" customHeight="1">
      <c r="A4263" s="101" t="s">
        <v>7095</v>
      </c>
      <c r="B4263" s="96" t="str">
        <f>VLOOKUP(A4263,company_data!$A$2:$H$2051,8,FALSE)</f>
        <v>https://hacklabs.com/</v>
      </c>
      <c r="C4263" s="157" t="s">
        <v>15853</v>
      </c>
      <c r="D4263" s="158" t="s">
        <v>62</v>
      </c>
      <c r="E4263" s="157"/>
      <c r="F4263" s="101"/>
      <c r="G4263" s="159"/>
      <c r="H4263" s="161" t="s">
        <v>23150</v>
      </c>
      <c r="I4263" s="161"/>
    </row>
    <row r="4264" ht="15.0" customHeight="1">
      <c r="A4264" s="101" t="s">
        <v>7095</v>
      </c>
      <c r="B4264" s="96" t="str">
        <f>VLOOKUP(A4264,company_data!$A$2:$H$2051,8,FALSE)</f>
        <v>https://hacklabs.com/</v>
      </c>
      <c r="C4264" s="157" t="s">
        <v>23151</v>
      </c>
      <c r="D4264" s="158" t="s">
        <v>22</v>
      </c>
      <c r="E4264" s="157"/>
      <c r="F4264" s="101"/>
      <c r="G4264" s="159"/>
      <c r="H4264" s="161" t="s">
        <v>23152</v>
      </c>
      <c r="I4264" s="161"/>
    </row>
    <row r="4265" ht="15.0" customHeight="1">
      <c r="A4265" s="101" t="s">
        <v>7113</v>
      </c>
      <c r="B4265" s="96" t="str">
        <f>VLOOKUP(A4265,company_data!$A$2:$H$2051,8,FALSE)</f>
        <v>https://www.halock.com/</v>
      </c>
      <c r="C4265" s="157" t="s">
        <v>23153</v>
      </c>
      <c r="D4265" s="158" t="s">
        <v>32</v>
      </c>
      <c r="E4265" s="158" t="s">
        <v>16</v>
      </c>
      <c r="F4265" s="101"/>
      <c r="G4265" s="159"/>
      <c r="H4265" s="161" t="s">
        <v>23154</v>
      </c>
      <c r="I4265" s="161"/>
    </row>
    <row r="4266" ht="15.0" customHeight="1">
      <c r="A4266" s="101" t="s">
        <v>7113</v>
      </c>
      <c r="B4266" s="96" t="str">
        <f>VLOOKUP(A4266,company_data!$A$2:$H$2051,8,FALSE)</f>
        <v>https://www.halock.com/</v>
      </c>
      <c r="C4266" s="157" t="s">
        <v>15850</v>
      </c>
      <c r="D4266" s="158" t="s">
        <v>5</v>
      </c>
      <c r="E4266" s="158" t="s">
        <v>15850</v>
      </c>
      <c r="F4266" s="101"/>
      <c r="G4266" s="159"/>
      <c r="H4266" s="161" t="s">
        <v>23155</v>
      </c>
      <c r="I4266" s="161"/>
    </row>
    <row r="4267" ht="15.0" customHeight="1">
      <c r="A4267" s="101" t="s">
        <v>7113</v>
      </c>
      <c r="B4267" s="96" t="str">
        <f>VLOOKUP(A4267,company_data!$A$2:$H$2051,8,FALSE)</f>
        <v>https://www.halock.com/</v>
      </c>
      <c r="C4267" s="157" t="s">
        <v>18784</v>
      </c>
      <c r="D4267" s="158" t="s">
        <v>5</v>
      </c>
      <c r="E4267" s="158" t="s">
        <v>18043</v>
      </c>
      <c r="F4267" s="97" t="s">
        <v>18433</v>
      </c>
      <c r="G4267" s="159"/>
      <c r="H4267" s="161" t="s">
        <v>23156</v>
      </c>
      <c r="I4267" s="161"/>
    </row>
    <row r="4268" ht="15.0" customHeight="1">
      <c r="A4268" s="101" t="s">
        <v>7113</v>
      </c>
      <c r="B4268" s="96" t="str">
        <f>VLOOKUP(A4268,company_data!$A$2:$H$2051,8,FALSE)</f>
        <v>https://www.halock.com/</v>
      </c>
      <c r="C4268" s="157" t="s">
        <v>23157</v>
      </c>
      <c r="D4268" s="158" t="s">
        <v>5</v>
      </c>
      <c r="E4268" s="158" t="s">
        <v>17524</v>
      </c>
      <c r="F4268" s="101"/>
      <c r="G4268" s="159"/>
      <c r="H4268" s="161" t="s">
        <v>23158</v>
      </c>
      <c r="I4268" s="161"/>
    </row>
    <row r="4269" ht="15.0" customHeight="1">
      <c r="A4269" s="101" t="s">
        <v>7113</v>
      </c>
      <c r="B4269" s="96" t="str">
        <f>VLOOKUP(A4269,company_data!$A$2:$H$2051,8,FALSE)</f>
        <v>https://www.halock.com/</v>
      </c>
      <c r="C4269" s="157" t="s">
        <v>14</v>
      </c>
      <c r="D4269" s="158" t="s">
        <v>14</v>
      </c>
      <c r="E4269" s="157"/>
      <c r="F4269" s="101"/>
      <c r="G4269" s="159"/>
      <c r="H4269" s="161" t="s">
        <v>23159</v>
      </c>
      <c r="I4269" s="161"/>
    </row>
    <row r="4270" ht="15.0" customHeight="1">
      <c r="A4270" s="101" t="s">
        <v>7121</v>
      </c>
      <c r="B4270" s="96" t="str">
        <f>VLOOKUP(A4270,company_data!$A$2:$H$2051,8,FALSE)</f>
        <v>https://halon.io/</v>
      </c>
      <c r="C4270" s="157" t="s">
        <v>23160</v>
      </c>
      <c r="D4270" s="158" t="s">
        <v>19</v>
      </c>
      <c r="E4270" s="157"/>
      <c r="F4270" s="101"/>
      <c r="G4270" s="159"/>
      <c r="H4270" s="161" t="s">
        <v>23161</v>
      </c>
      <c r="I4270" s="161"/>
    </row>
    <row r="4271" ht="15.0" customHeight="1">
      <c r="A4271" s="101" t="s">
        <v>7132</v>
      </c>
      <c r="B4271" s="96" t="s">
        <v>7137</v>
      </c>
      <c r="C4271" s="158" t="s">
        <v>23162</v>
      </c>
      <c r="D4271" s="158" t="s">
        <v>28</v>
      </c>
      <c r="E4271" s="158" t="s">
        <v>16358</v>
      </c>
      <c r="F4271" s="97" t="s">
        <v>19807</v>
      </c>
      <c r="G4271" s="159"/>
      <c r="H4271" s="161"/>
      <c r="I4271" s="161"/>
    </row>
    <row r="4272" ht="15.0" customHeight="1">
      <c r="A4272" s="101" t="s">
        <v>7132</v>
      </c>
      <c r="B4272" s="96" t="s">
        <v>7137</v>
      </c>
      <c r="C4272" s="158" t="s">
        <v>23163</v>
      </c>
      <c r="D4272" s="158" t="s">
        <v>8</v>
      </c>
      <c r="E4272" s="158" t="s">
        <v>23164</v>
      </c>
      <c r="F4272" s="97" t="s">
        <v>19807</v>
      </c>
      <c r="G4272" s="159"/>
      <c r="H4272" s="161"/>
      <c r="I4272" s="161"/>
    </row>
    <row r="4273" ht="15.0" customHeight="1">
      <c r="A4273" s="101" t="s">
        <v>7132</v>
      </c>
      <c r="B4273" s="96" t="s">
        <v>7137</v>
      </c>
      <c r="C4273" s="158" t="s">
        <v>23165</v>
      </c>
      <c r="D4273" s="158" t="s">
        <v>8</v>
      </c>
      <c r="E4273" s="158" t="s">
        <v>19807</v>
      </c>
      <c r="F4273" s="101"/>
      <c r="G4273" s="159"/>
      <c r="H4273" s="161"/>
      <c r="I4273" s="161"/>
    </row>
    <row r="4274" ht="15.0" customHeight="1">
      <c r="A4274" s="101" t="s">
        <v>7132</v>
      </c>
      <c r="B4274" s="96" t="str">
        <f>VLOOKUP(A4274,company_data!$A$2:$H$2051,8,FALSE)</f>
        <v>https://www.haltdos.com/</v>
      </c>
      <c r="C4274" s="157" t="s">
        <v>23166</v>
      </c>
      <c r="D4274" s="158" t="s">
        <v>8</v>
      </c>
      <c r="E4274" s="158" t="s">
        <v>15857</v>
      </c>
      <c r="F4274" s="101"/>
      <c r="G4274" s="159"/>
      <c r="H4274" s="161" t="s">
        <v>23167</v>
      </c>
      <c r="I4274" s="161"/>
    </row>
    <row r="4275" ht="15.0" customHeight="1">
      <c r="A4275" s="101" t="s">
        <v>7132</v>
      </c>
      <c r="B4275" s="96" t="str">
        <f>VLOOKUP(A4275,company_data!$A$2:$H$2051,8,FALSE)</f>
        <v>https://www.haltdos.com/</v>
      </c>
      <c r="C4275" s="157" t="s">
        <v>23168</v>
      </c>
      <c r="D4275" s="158" t="s">
        <v>8</v>
      </c>
      <c r="E4275" s="158" t="s">
        <v>19439</v>
      </c>
      <c r="F4275" s="97" t="s">
        <v>16247</v>
      </c>
      <c r="G4275" s="159"/>
      <c r="H4275" s="161" t="s">
        <v>23169</v>
      </c>
      <c r="I4275" s="161"/>
    </row>
    <row r="4276" ht="15.0" customHeight="1">
      <c r="A4276" s="101" t="s">
        <v>7132</v>
      </c>
      <c r="B4276" s="96" t="str">
        <f>VLOOKUP(A4276,company_data!$A$2:$H$2051,8,FALSE)</f>
        <v>https://www.haltdos.com/</v>
      </c>
      <c r="C4276" s="157" t="s">
        <v>23170</v>
      </c>
      <c r="D4276" s="158" t="s">
        <v>28</v>
      </c>
      <c r="E4276" s="157"/>
      <c r="F4276" s="101"/>
      <c r="G4276" s="159"/>
      <c r="H4276" s="161" t="s">
        <v>23171</v>
      </c>
      <c r="I4276" s="161"/>
    </row>
    <row r="4277" ht="15.0" customHeight="1">
      <c r="A4277" s="101" t="s">
        <v>7132</v>
      </c>
      <c r="B4277" s="96" t="str">
        <f>VLOOKUP(A4277,company_data!$A$2:$H$2051,8,FALSE)</f>
        <v>https://www.haltdos.com/</v>
      </c>
      <c r="C4277" s="157" t="s">
        <v>23172</v>
      </c>
      <c r="D4277" s="158" t="s">
        <v>10</v>
      </c>
      <c r="E4277" s="157"/>
      <c r="F4277" s="101"/>
      <c r="G4277" s="159"/>
      <c r="H4277" s="161" t="s">
        <v>23173</v>
      </c>
      <c r="I4277" s="161"/>
    </row>
    <row r="4278" ht="15.0" customHeight="1">
      <c r="A4278" s="101" t="s">
        <v>7132</v>
      </c>
      <c r="B4278" s="96" t="str">
        <f>VLOOKUP(A4278,company_data!$A$2:$H$2051,8,FALSE)</f>
        <v>https://www.haltdos.com/</v>
      </c>
      <c r="C4278" s="157" t="s">
        <v>23174</v>
      </c>
      <c r="D4278" s="158" t="s">
        <v>21</v>
      </c>
      <c r="E4278" s="157"/>
      <c r="F4278" s="101"/>
      <c r="G4278" s="159"/>
      <c r="H4278" s="161" t="s">
        <v>23175</v>
      </c>
      <c r="I4278" s="161"/>
    </row>
    <row r="4279" ht="15.0" customHeight="1">
      <c r="A4279" s="101" t="s">
        <v>7132</v>
      </c>
      <c r="B4279" s="96" t="str">
        <f>VLOOKUP(A4279,company_data!$A$2:$H$2051,8,FALSE)</f>
        <v>https://www.haltdos.com/</v>
      </c>
      <c r="C4279" s="157" t="s">
        <v>23176</v>
      </c>
      <c r="D4279" s="158" t="s">
        <v>26</v>
      </c>
      <c r="E4279" s="157"/>
      <c r="F4279" s="101"/>
      <c r="G4279" s="159"/>
      <c r="H4279" s="161" t="s">
        <v>23177</v>
      </c>
      <c r="I4279" s="161"/>
    </row>
    <row r="4280" ht="15.0" customHeight="1">
      <c r="A4280" s="101" t="s">
        <v>7142</v>
      </c>
      <c r="B4280" s="105" t="s">
        <v>23178</v>
      </c>
      <c r="C4280" s="158" t="s">
        <v>23179</v>
      </c>
      <c r="D4280" s="158" t="s">
        <v>18</v>
      </c>
      <c r="E4280" s="158" t="s">
        <v>23180</v>
      </c>
      <c r="F4280" s="101"/>
      <c r="G4280" s="159"/>
      <c r="H4280" s="161" t="s">
        <v>23181</v>
      </c>
      <c r="I4280" s="161"/>
    </row>
    <row r="4281" ht="15.0" customHeight="1">
      <c r="A4281" s="101" t="s">
        <v>7142</v>
      </c>
      <c r="B4281" s="105" t="s">
        <v>23178</v>
      </c>
      <c r="C4281" s="158" t="s">
        <v>23182</v>
      </c>
      <c r="D4281" s="158" t="s">
        <v>5</v>
      </c>
      <c r="E4281" s="157"/>
      <c r="F4281" s="101"/>
      <c r="G4281" s="159"/>
      <c r="H4281" s="161" t="s">
        <v>23183</v>
      </c>
      <c r="I4281" s="161"/>
    </row>
    <row r="4282" ht="15.0" customHeight="1">
      <c r="A4282" s="101" t="s">
        <v>7142</v>
      </c>
      <c r="B4282" s="105" t="s">
        <v>23178</v>
      </c>
      <c r="C4282" s="158" t="s">
        <v>23184</v>
      </c>
      <c r="D4282" s="158" t="s">
        <v>6</v>
      </c>
      <c r="E4282" s="157"/>
      <c r="F4282" s="101"/>
      <c r="G4282" s="159"/>
      <c r="H4282" s="161" t="s">
        <v>23185</v>
      </c>
      <c r="I4282" s="161"/>
    </row>
    <row r="4283" ht="15.0" customHeight="1">
      <c r="A4283" s="101" t="s">
        <v>7142</v>
      </c>
      <c r="B4283" s="105" t="s">
        <v>23178</v>
      </c>
      <c r="C4283" s="158" t="s">
        <v>23186</v>
      </c>
      <c r="D4283" s="158" t="s">
        <v>21</v>
      </c>
      <c r="E4283" s="157"/>
      <c r="F4283" s="101"/>
      <c r="G4283" s="159"/>
      <c r="H4283" s="161"/>
      <c r="I4283" s="161"/>
    </row>
    <row r="4284" ht="15.0" customHeight="1">
      <c r="A4284" s="101" t="s">
        <v>4532</v>
      </c>
      <c r="B4284" s="96" t="s">
        <v>4535</v>
      </c>
      <c r="C4284" s="158" t="s">
        <v>23187</v>
      </c>
      <c r="D4284" s="158" t="s">
        <v>17</v>
      </c>
      <c r="E4284" s="157"/>
      <c r="F4284" s="101"/>
      <c r="G4284" s="159"/>
      <c r="H4284" s="161"/>
      <c r="I4284" s="161"/>
    </row>
    <row r="4285" ht="15.0" customHeight="1">
      <c r="A4285" s="101" t="s">
        <v>7157</v>
      </c>
      <c r="B4285" s="96" t="str">
        <f>VLOOKUP(A4285,company_data!$A$2:$H$2051,8,FALSE)</f>
        <v>https://www.happiestminds.com/</v>
      </c>
      <c r="C4285" s="158" t="s">
        <v>23188</v>
      </c>
      <c r="D4285" s="158" t="s">
        <v>5</v>
      </c>
      <c r="E4285" s="158" t="s">
        <v>19263</v>
      </c>
      <c r="F4285" s="101"/>
      <c r="G4285" s="159"/>
      <c r="H4285" s="161"/>
      <c r="I4285" s="161"/>
    </row>
    <row r="4286" ht="15.0" customHeight="1">
      <c r="A4286" s="101" t="s">
        <v>7157</v>
      </c>
      <c r="B4286" s="96" t="str">
        <f>VLOOKUP(A4286,company_data!$A$2:$H$2051,8,FALSE)</f>
        <v>https://www.happiestminds.com/</v>
      </c>
      <c r="C4286" s="157" t="s">
        <v>23189</v>
      </c>
      <c r="D4286" s="158" t="s">
        <v>10</v>
      </c>
      <c r="E4286" s="158" t="s">
        <v>23190</v>
      </c>
      <c r="F4286" s="101"/>
      <c r="G4286" s="159"/>
      <c r="H4286" s="161"/>
      <c r="I4286" s="161"/>
    </row>
    <row r="4287" ht="15.0" customHeight="1">
      <c r="A4287" s="101" t="s">
        <v>7157</v>
      </c>
      <c r="B4287" s="96" t="str">
        <f>VLOOKUP(A4287,company_data!$A$2:$H$2051,8,FALSE)</f>
        <v>https://www.happiestminds.com/</v>
      </c>
      <c r="C4287" s="157" t="s">
        <v>23191</v>
      </c>
      <c r="D4287" s="158" t="s">
        <v>15</v>
      </c>
      <c r="E4287" s="157"/>
      <c r="F4287" s="101"/>
      <c r="G4287" s="159"/>
      <c r="H4287" s="161"/>
      <c r="I4287" s="161"/>
    </row>
    <row r="4288" ht="15.0" customHeight="1">
      <c r="A4288" s="101" t="s">
        <v>7157</v>
      </c>
      <c r="B4288" s="96" t="str">
        <f>VLOOKUP(A4288,company_data!$A$2:$H$2051,8,FALSE)</f>
        <v>https://www.happiestminds.com/</v>
      </c>
      <c r="C4288" s="157" t="s">
        <v>46</v>
      </c>
      <c r="D4288" s="158" t="s">
        <v>46</v>
      </c>
      <c r="E4288" s="157"/>
      <c r="F4288" s="101"/>
      <c r="G4288" s="159"/>
      <c r="H4288" s="161"/>
      <c r="I4288" s="161"/>
    </row>
    <row r="4289" ht="15.0" customHeight="1">
      <c r="A4289" s="101" t="s">
        <v>7157</v>
      </c>
      <c r="B4289" s="96" t="str">
        <f>VLOOKUP(A4289,company_data!$A$2:$H$2051,8,FALSE)</f>
        <v>https://www.happiestminds.com/</v>
      </c>
      <c r="C4289" s="157" t="s">
        <v>19238</v>
      </c>
      <c r="D4289" s="158" t="s">
        <v>13</v>
      </c>
      <c r="E4289" s="157"/>
      <c r="F4289" s="101"/>
      <c r="G4289" s="159"/>
      <c r="H4289" s="161"/>
      <c r="I4289" s="161"/>
    </row>
    <row r="4290" ht="15.0" customHeight="1">
      <c r="A4290" s="101" t="s">
        <v>7157</v>
      </c>
      <c r="B4290" s="96" t="str">
        <f>VLOOKUP(A4290,company_data!$A$2:$H$2051,8,FALSE)</f>
        <v>https://www.happiestminds.com/</v>
      </c>
      <c r="C4290" s="157" t="s">
        <v>19258</v>
      </c>
      <c r="D4290" s="158" t="s">
        <v>25</v>
      </c>
      <c r="E4290" s="157"/>
      <c r="F4290" s="101"/>
      <c r="G4290" s="159"/>
      <c r="H4290" s="161"/>
      <c r="I4290" s="161"/>
    </row>
    <row r="4291" ht="15.0" customHeight="1">
      <c r="A4291" s="101" t="s">
        <v>7167</v>
      </c>
      <c r="B4291" s="96" t="str">
        <f>VLOOKUP(A4291,company_data!$A$2:$H$2051,8,FALSE)</f>
        <v>https://en.hardsecure.com/</v>
      </c>
      <c r="C4291" s="157" t="s">
        <v>17877</v>
      </c>
      <c r="D4291" s="158" t="s">
        <v>5</v>
      </c>
      <c r="E4291" s="158" t="s">
        <v>14</v>
      </c>
      <c r="F4291" s="101"/>
      <c r="G4291" s="159"/>
      <c r="H4291" s="161" t="s">
        <v>23192</v>
      </c>
      <c r="I4291" s="161"/>
    </row>
    <row r="4292" ht="15.0" customHeight="1">
      <c r="A4292" s="101" t="s">
        <v>7167</v>
      </c>
      <c r="B4292" s="96" t="str">
        <f>VLOOKUP(A4292,company_data!$A$2:$H$2051,8,FALSE)</f>
        <v>https://en.hardsecure.com/</v>
      </c>
      <c r="C4292" s="157" t="s">
        <v>23193</v>
      </c>
      <c r="D4292" s="158" t="s">
        <v>14</v>
      </c>
      <c r="E4292" s="157" t="s">
        <v>17202</v>
      </c>
      <c r="F4292" s="101"/>
      <c r="G4292" s="159"/>
      <c r="H4292" s="161" t="s">
        <v>23194</v>
      </c>
      <c r="I4292" s="161"/>
    </row>
    <row r="4293" ht="15.0" customHeight="1">
      <c r="A4293" s="101" t="s">
        <v>7167</v>
      </c>
      <c r="B4293" s="96" t="str">
        <f>VLOOKUP(A4293,company_data!$A$2:$H$2051,8,FALSE)</f>
        <v>https://en.hardsecure.com/</v>
      </c>
      <c r="C4293" s="157" t="s">
        <v>23195</v>
      </c>
      <c r="D4293" s="158" t="s">
        <v>5</v>
      </c>
      <c r="E4293" s="158" t="s">
        <v>15850</v>
      </c>
      <c r="F4293" s="101"/>
      <c r="G4293" s="159"/>
      <c r="H4293" s="161" t="s">
        <v>23196</v>
      </c>
      <c r="I4293" s="161"/>
    </row>
    <row r="4294" ht="15.0" customHeight="1">
      <c r="A4294" s="101" t="s">
        <v>7167</v>
      </c>
      <c r="B4294" s="96" t="str">
        <f>VLOOKUP(A4294,company_data!$A$2:$H$2051,8,FALSE)</f>
        <v>https://en.hardsecure.com/</v>
      </c>
      <c r="C4294" s="157" t="s">
        <v>16759</v>
      </c>
      <c r="D4294" s="158" t="s">
        <v>5</v>
      </c>
      <c r="E4294" s="157" t="s">
        <v>16275</v>
      </c>
      <c r="F4294" s="101"/>
      <c r="G4294" s="159"/>
      <c r="H4294" s="161" t="s">
        <v>23197</v>
      </c>
      <c r="I4294" s="161"/>
    </row>
    <row r="4295" ht="15.0" customHeight="1">
      <c r="A4295" s="101" t="s">
        <v>7167</v>
      </c>
      <c r="B4295" s="96" t="str">
        <f>VLOOKUP(A4295,company_data!$A$2:$H$2051,8,FALSE)</f>
        <v>https://en.hardsecure.com/</v>
      </c>
      <c r="C4295" s="157" t="s">
        <v>23198</v>
      </c>
      <c r="D4295" s="158" t="s">
        <v>5</v>
      </c>
      <c r="E4295" s="158" t="s">
        <v>17359</v>
      </c>
      <c r="F4295" s="101"/>
      <c r="G4295" s="159"/>
      <c r="H4295" s="161" t="s">
        <v>23199</v>
      </c>
      <c r="I4295" s="161"/>
    </row>
    <row r="4296" ht="15.0" customHeight="1">
      <c r="A4296" s="101" t="s">
        <v>7167</v>
      </c>
      <c r="B4296" s="96" t="str">
        <f>VLOOKUP(A4296,company_data!$A$2:$H$2051,8,FALSE)</f>
        <v>https://en.hardsecure.com/</v>
      </c>
      <c r="C4296" s="157" t="s">
        <v>23200</v>
      </c>
      <c r="D4296" s="157" t="s">
        <v>5</v>
      </c>
      <c r="E4296" s="158" t="s">
        <v>16161</v>
      </c>
      <c r="F4296" s="101"/>
      <c r="G4296" s="159"/>
      <c r="H4296" s="161" t="s">
        <v>23201</v>
      </c>
      <c r="I4296" s="161"/>
    </row>
    <row r="4297" ht="15.0" customHeight="1">
      <c r="A4297" s="101" t="s">
        <v>7167</v>
      </c>
      <c r="B4297" s="96" t="str">
        <f>VLOOKUP(A4297,company_data!$A$2:$H$2051,8,FALSE)</f>
        <v>https://en.hardsecure.com/</v>
      </c>
      <c r="C4297" s="158" t="s">
        <v>23202</v>
      </c>
      <c r="D4297" s="158" t="s">
        <v>44</v>
      </c>
      <c r="E4297" s="158" t="s">
        <v>23203</v>
      </c>
      <c r="F4297" s="101"/>
      <c r="G4297" s="159"/>
      <c r="H4297" s="161" t="s">
        <v>23204</v>
      </c>
      <c r="I4297" s="161"/>
    </row>
    <row r="4298" ht="15.0" customHeight="1">
      <c r="A4298" s="101" t="s">
        <v>7167</v>
      </c>
      <c r="B4298" s="96" t="str">
        <f>VLOOKUP(A4298,company_data!$A$2:$H$2051,8,FALSE)</f>
        <v>https://en.hardsecure.com/</v>
      </c>
      <c r="C4298" s="157" t="s">
        <v>23205</v>
      </c>
      <c r="D4298" s="158" t="s">
        <v>10</v>
      </c>
      <c r="E4298" s="158" t="s">
        <v>17175</v>
      </c>
      <c r="F4298" s="101"/>
      <c r="G4298" s="159"/>
      <c r="H4298" s="161" t="s">
        <v>23206</v>
      </c>
      <c r="I4298" s="161"/>
    </row>
    <row r="4299" ht="15.0" customHeight="1">
      <c r="A4299" s="101" t="s">
        <v>7167</v>
      </c>
      <c r="B4299" s="96" t="str">
        <f>VLOOKUP(A4299,company_data!$A$2:$H$2051,8,FALSE)</f>
        <v>https://en.hardsecure.com/</v>
      </c>
      <c r="C4299" s="157" t="s">
        <v>23207</v>
      </c>
      <c r="D4299" s="158" t="s">
        <v>14</v>
      </c>
      <c r="E4299" s="157"/>
      <c r="F4299" s="101"/>
      <c r="G4299" s="159"/>
      <c r="H4299" s="161" t="s">
        <v>23208</v>
      </c>
      <c r="I4299" s="161"/>
    </row>
    <row r="4300" ht="15.0" customHeight="1">
      <c r="A4300" s="101" t="s">
        <v>7167</v>
      </c>
      <c r="B4300" s="96" t="str">
        <f>VLOOKUP(A4300,company_data!$A$2:$H$2051,8,FALSE)</f>
        <v>https://en.hardsecure.com/</v>
      </c>
      <c r="C4300" s="157" t="s">
        <v>23209</v>
      </c>
      <c r="D4300" s="158" t="s">
        <v>14</v>
      </c>
      <c r="E4300" s="157"/>
      <c r="F4300" s="101"/>
      <c r="G4300" s="159"/>
      <c r="H4300" s="161" t="s">
        <v>23210</v>
      </c>
      <c r="I4300" s="161"/>
    </row>
    <row r="4301" ht="15.0" customHeight="1">
      <c r="A4301" s="101" t="s">
        <v>7167</v>
      </c>
      <c r="B4301" s="96" t="str">
        <f>VLOOKUP(A4301,company_data!$A$2:$H$2051,8,FALSE)</f>
        <v>https://en.hardsecure.com/</v>
      </c>
      <c r="C4301" s="157" t="s">
        <v>23211</v>
      </c>
      <c r="D4301" s="158" t="s">
        <v>14</v>
      </c>
      <c r="E4301" s="157"/>
      <c r="F4301" s="101"/>
      <c r="G4301" s="159"/>
      <c r="H4301" s="161" t="s">
        <v>23212</v>
      </c>
      <c r="I4301" s="161"/>
    </row>
    <row r="4302" ht="15.0" customHeight="1">
      <c r="A4302" s="101" t="s">
        <v>7167</v>
      </c>
      <c r="B4302" s="96" t="str">
        <f>VLOOKUP(A4302,company_data!$A$2:$H$2051,8,FALSE)</f>
        <v>https://en.hardsecure.com/</v>
      </c>
      <c r="C4302" s="157" t="s">
        <v>23213</v>
      </c>
      <c r="D4302" s="158" t="s">
        <v>14</v>
      </c>
      <c r="E4302" s="157"/>
      <c r="F4302" s="101"/>
      <c r="G4302" s="159"/>
      <c r="H4302" s="161" t="s">
        <v>23214</v>
      </c>
      <c r="I4302" s="161"/>
    </row>
    <row r="4303" ht="15.0" customHeight="1">
      <c r="A4303" s="101" t="s">
        <v>7176</v>
      </c>
      <c r="B4303" s="96" t="s">
        <v>7179</v>
      </c>
      <c r="C4303" s="158" t="s">
        <v>23215</v>
      </c>
      <c r="D4303" s="158" t="s">
        <v>10</v>
      </c>
      <c r="E4303" s="158" t="s">
        <v>15</v>
      </c>
      <c r="F4303" s="101"/>
      <c r="G4303" s="159"/>
      <c r="H4303" s="161"/>
      <c r="I4303" s="161"/>
    </row>
    <row r="4304" ht="15.0" customHeight="1">
      <c r="A4304" s="101" t="s">
        <v>7176</v>
      </c>
      <c r="B4304" s="96" t="s">
        <v>7179</v>
      </c>
      <c r="C4304" s="158" t="s">
        <v>23216</v>
      </c>
      <c r="D4304" s="158" t="s">
        <v>51</v>
      </c>
      <c r="E4304" s="158" t="s">
        <v>23217</v>
      </c>
      <c r="F4304" s="97" t="s">
        <v>15</v>
      </c>
      <c r="G4304" s="159"/>
      <c r="H4304" s="161"/>
      <c r="I4304" s="161"/>
    </row>
    <row r="4305" ht="15.0" customHeight="1">
      <c r="A4305" s="101" t="s">
        <v>7176</v>
      </c>
      <c r="B4305" s="96" t="str">
        <f>VLOOKUP(A4305,company_data!$A$2:$H$2051,8,FALSE)</f>
        <v>https://www.hashicorp.com/</v>
      </c>
      <c r="C4305" s="157" t="s">
        <v>19566</v>
      </c>
      <c r="D4305" s="158" t="s">
        <v>13</v>
      </c>
      <c r="E4305" s="158" t="s">
        <v>16713</v>
      </c>
      <c r="F4305" s="97" t="s">
        <v>15</v>
      </c>
      <c r="G4305" s="159"/>
      <c r="H4305" s="161" t="s">
        <v>23218</v>
      </c>
      <c r="I4305" s="161"/>
    </row>
    <row r="4306" ht="15.0" customHeight="1">
      <c r="A4306" s="101" t="s">
        <v>7176</v>
      </c>
      <c r="B4306" s="96" t="s">
        <v>7179</v>
      </c>
      <c r="C4306" s="158" t="s">
        <v>23219</v>
      </c>
      <c r="D4306" s="158" t="s">
        <v>8</v>
      </c>
      <c r="E4306" s="158" t="s">
        <v>23220</v>
      </c>
      <c r="F4306" s="101"/>
      <c r="G4306" s="159"/>
      <c r="H4306" s="161"/>
      <c r="I4306" s="161"/>
    </row>
    <row r="4307" ht="15.0" customHeight="1">
      <c r="A4307" s="101" t="s">
        <v>7176</v>
      </c>
      <c r="B4307" s="96" t="s">
        <v>7179</v>
      </c>
      <c r="C4307" s="158" t="s">
        <v>23221</v>
      </c>
      <c r="D4307" s="158" t="s">
        <v>8</v>
      </c>
      <c r="E4307" s="158"/>
      <c r="F4307" s="101"/>
      <c r="G4307" s="159"/>
      <c r="H4307" s="161"/>
      <c r="I4307" s="161"/>
    </row>
    <row r="4308" ht="15.0" customHeight="1">
      <c r="A4308" s="101" t="s">
        <v>7176</v>
      </c>
      <c r="B4308" s="96" t="s">
        <v>7179</v>
      </c>
      <c r="C4308" s="158" t="s">
        <v>23222</v>
      </c>
      <c r="D4308" s="158" t="s">
        <v>51</v>
      </c>
      <c r="E4308" s="158"/>
      <c r="F4308" s="101"/>
      <c r="G4308" s="159"/>
      <c r="H4308" s="161"/>
      <c r="I4308" s="161"/>
    </row>
    <row r="4309" ht="15.0" customHeight="1">
      <c r="A4309" s="101" t="s">
        <v>7176</v>
      </c>
      <c r="B4309" s="96" t="s">
        <v>7179</v>
      </c>
      <c r="C4309" s="158" t="s">
        <v>23223</v>
      </c>
      <c r="D4309" s="158" t="s">
        <v>51</v>
      </c>
      <c r="E4309" s="158"/>
      <c r="F4309" s="101"/>
      <c r="G4309" s="159"/>
      <c r="H4309" s="161"/>
      <c r="I4309" s="161"/>
    </row>
    <row r="4310" ht="15.0" customHeight="1">
      <c r="A4310" s="101" t="s">
        <v>7176</v>
      </c>
      <c r="B4310" s="96" t="str">
        <f>VLOOKUP(A4310,company_data!$A$2:$H$2051,8,FALSE)</f>
        <v>https://www.hashicorp.com/</v>
      </c>
      <c r="C4310" s="157" t="s">
        <v>23224</v>
      </c>
      <c r="D4310" s="158" t="s">
        <v>26</v>
      </c>
      <c r="E4310" s="157"/>
      <c r="F4310" s="101"/>
      <c r="G4310" s="159"/>
      <c r="H4310" s="161" t="s">
        <v>23225</v>
      </c>
      <c r="I4310" s="161"/>
    </row>
    <row r="4311" ht="15.0" customHeight="1">
      <c r="A4311" s="101" t="s">
        <v>7186</v>
      </c>
      <c r="B4311" s="96" t="s">
        <v>7189</v>
      </c>
      <c r="C4311" s="158" t="s">
        <v>23226</v>
      </c>
      <c r="D4311" s="158" t="s">
        <v>5</v>
      </c>
      <c r="E4311" s="158" t="s">
        <v>14</v>
      </c>
      <c r="F4311" s="101"/>
      <c r="G4311" s="159"/>
      <c r="H4311" s="161"/>
      <c r="I4311" s="161"/>
    </row>
    <row r="4312" ht="15.0" customHeight="1">
      <c r="A4312" s="101" t="s">
        <v>7186</v>
      </c>
      <c r="B4312" s="96" t="s">
        <v>7189</v>
      </c>
      <c r="C4312" s="158" t="s">
        <v>23227</v>
      </c>
      <c r="D4312" s="158" t="s">
        <v>16</v>
      </c>
      <c r="E4312" s="158" t="s">
        <v>15831</v>
      </c>
      <c r="F4312" s="101"/>
      <c r="G4312" s="159"/>
      <c r="H4312" s="161"/>
      <c r="I4312" s="161"/>
    </row>
    <row r="4313" ht="15.0" customHeight="1">
      <c r="A4313" s="101" t="s">
        <v>7186</v>
      </c>
      <c r="B4313" s="96" t="s">
        <v>7189</v>
      </c>
      <c r="C4313" s="158" t="s">
        <v>18709</v>
      </c>
      <c r="D4313" s="158" t="s">
        <v>5</v>
      </c>
      <c r="E4313" s="158" t="s">
        <v>18709</v>
      </c>
      <c r="F4313" s="101"/>
      <c r="G4313" s="159"/>
      <c r="H4313" s="161"/>
      <c r="I4313" s="161"/>
    </row>
    <row r="4314" ht="15.0" customHeight="1">
      <c r="A4314" s="101" t="s">
        <v>7186</v>
      </c>
      <c r="B4314" s="96" t="str">
        <f>VLOOKUP(A4314,company_data!$A$2:$H$2051,8,FALSE)</f>
        <v>https://www.hawk.io/</v>
      </c>
      <c r="C4314" s="158" t="s">
        <v>23228</v>
      </c>
      <c r="D4314" s="158" t="s">
        <v>5</v>
      </c>
      <c r="E4314" s="158" t="s">
        <v>23229</v>
      </c>
      <c r="F4314" s="101"/>
      <c r="G4314" s="159"/>
      <c r="H4314" s="161" t="s">
        <v>23230</v>
      </c>
      <c r="I4314" s="161"/>
    </row>
    <row r="4315" ht="15.0" customHeight="1">
      <c r="A4315" s="101" t="s">
        <v>7186</v>
      </c>
      <c r="B4315" s="96" t="str">
        <f>VLOOKUP(A4315,company_data!$A$2:$H$2051,8,FALSE)</f>
        <v>https://www.hawk.io/</v>
      </c>
      <c r="C4315" s="158" t="s">
        <v>23231</v>
      </c>
      <c r="D4315" s="158" t="s">
        <v>22</v>
      </c>
      <c r="E4315" s="158" t="s">
        <v>15856</v>
      </c>
      <c r="F4315" s="101"/>
      <c r="G4315" s="159"/>
      <c r="H4315" s="161" t="s">
        <v>23232</v>
      </c>
      <c r="I4315" s="161"/>
    </row>
    <row r="4316" ht="15.0" customHeight="1">
      <c r="A4316" s="101" t="s">
        <v>7186</v>
      </c>
      <c r="B4316" s="96" t="s">
        <v>7189</v>
      </c>
      <c r="C4316" s="158" t="s">
        <v>23233</v>
      </c>
      <c r="D4316" s="158" t="s">
        <v>5</v>
      </c>
      <c r="E4316" s="158"/>
      <c r="F4316" s="101"/>
      <c r="G4316" s="159"/>
      <c r="H4316" s="161"/>
      <c r="I4316" s="161"/>
    </row>
    <row r="4317" ht="15.0" customHeight="1">
      <c r="A4317" s="101" t="s">
        <v>7186</v>
      </c>
      <c r="B4317" s="96" t="s">
        <v>7189</v>
      </c>
      <c r="C4317" s="158" t="s">
        <v>23234</v>
      </c>
      <c r="D4317" s="158" t="s">
        <v>5</v>
      </c>
      <c r="E4317" s="158"/>
      <c r="F4317" s="101"/>
      <c r="G4317" s="159"/>
      <c r="H4317" s="161"/>
      <c r="I4317" s="161"/>
    </row>
    <row r="4318" ht="15.0" customHeight="1">
      <c r="A4318" s="101" t="s">
        <v>7186</v>
      </c>
      <c r="B4318" s="96" t="str">
        <f>VLOOKUP(A4318,company_data!$A$2:$H$2051,8,FALSE)</f>
        <v>https://www.hawk.io/</v>
      </c>
      <c r="C4318" s="158" t="s">
        <v>18093</v>
      </c>
      <c r="D4318" s="158" t="s">
        <v>44</v>
      </c>
      <c r="E4318" s="157"/>
      <c r="F4318" s="101"/>
      <c r="G4318" s="159"/>
      <c r="H4318" s="161" t="s">
        <v>23235</v>
      </c>
      <c r="I4318" s="161"/>
    </row>
    <row r="4319" ht="15.0" customHeight="1">
      <c r="A4319" s="101" t="s">
        <v>4956</v>
      </c>
      <c r="B4319" s="96" t="str">
        <f>VLOOKUP(A4319,company_data!$A$2:$H$2051,8,FALSE)</f>
        <v>www.cyren.com/</v>
      </c>
      <c r="C4319" s="157" t="s">
        <v>23236</v>
      </c>
      <c r="D4319" s="158" t="s">
        <v>17</v>
      </c>
      <c r="E4319" s="157"/>
      <c r="F4319" s="101"/>
      <c r="G4319" s="159"/>
      <c r="H4319" s="161" t="s">
        <v>23237</v>
      </c>
      <c r="I4319" s="168"/>
    </row>
    <row r="4320" ht="15.0" customHeight="1">
      <c r="A4320" s="101" t="s">
        <v>7195</v>
      </c>
      <c r="B4320" s="96" t="str">
        <f>VLOOKUP(A4320,company_data!$A$2:$H$2051,8,FALSE)</f>
        <v>https://haystax.com/haystax-technology-named-as-key-platform-company/</v>
      </c>
      <c r="C4320" s="157" t="s">
        <v>23238</v>
      </c>
      <c r="D4320" s="158" t="s">
        <v>8</v>
      </c>
      <c r="E4320" s="158" t="s">
        <v>23239</v>
      </c>
      <c r="F4320" s="97" t="s">
        <v>23240</v>
      </c>
      <c r="G4320" s="159"/>
      <c r="H4320" s="161" t="s">
        <v>23241</v>
      </c>
      <c r="I4320" s="161"/>
    </row>
    <row r="4321" ht="15.0" customHeight="1">
      <c r="A4321" s="101" t="s">
        <v>7195</v>
      </c>
      <c r="B4321" s="96" t="str">
        <f>VLOOKUP(A4321,company_data!$A$2:$H$2051,8,FALSE)</f>
        <v>https://haystax.com/haystax-technology-named-as-key-platform-company/</v>
      </c>
      <c r="C4321" s="158" t="s">
        <v>16</v>
      </c>
      <c r="D4321" s="158" t="s">
        <v>16</v>
      </c>
      <c r="E4321" s="157"/>
      <c r="F4321" s="101"/>
      <c r="G4321" s="159"/>
      <c r="H4321" s="161" t="s">
        <v>23242</v>
      </c>
      <c r="I4321" s="161"/>
    </row>
    <row r="4322" ht="15.0" customHeight="1">
      <c r="A4322" s="101" t="s">
        <v>7195</v>
      </c>
      <c r="B4322" s="96" t="str">
        <f>VLOOKUP(A4322,company_data!$A$2:$H$2051,8,FALSE)</f>
        <v>https://haystax.com/haystax-technology-named-as-key-platform-company/</v>
      </c>
      <c r="C4322" s="157" t="s">
        <v>23243</v>
      </c>
      <c r="D4322" s="158" t="s">
        <v>55</v>
      </c>
      <c r="E4322" s="157"/>
      <c r="F4322" s="101"/>
      <c r="G4322" s="159"/>
      <c r="H4322" s="161" t="s">
        <v>23244</v>
      </c>
      <c r="I4322" s="161"/>
    </row>
    <row r="4323" ht="15.0" customHeight="1">
      <c r="A4323" s="101" t="s">
        <v>7203</v>
      </c>
      <c r="B4323" s="96" t="str">
        <f>VLOOKUP(A4323,company_data!$A$2:$H$2051,8,FALSE)</f>
        <v>https://hazy.com/</v>
      </c>
      <c r="C4323" s="157" t="s">
        <v>23245</v>
      </c>
      <c r="D4323" s="158" t="s">
        <v>12</v>
      </c>
      <c r="E4323" s="158" t="s">
        <v>18659</v>
      </c>
      <c r="F4323" s="101"/>
      <c r="G4323" s="159"/>
      <c r="H4323" s="161" t="s">
        <v>23246</v>
      </c>
      <c r="I4323" s="161"/>
    </row>
    <row r="4324" ht="15.0" customHeight="1">
      <c r="A4324" s="101" t="s">
        <v>7149</v>
      </c>
      <c r="B4324" s="96" t="str">
        <f>VLOOKUP(A4324,company_data!$A$2:$H$2051,8,FALSE)</f>
        <v>https://www.hcltechsw.com</v>
      </c>
      <c r="C4324" s="158" t="s">
        <v>23247</v>
      </c>
      <c r="D4324" s="158" t="s">
        <v>8</v>
      </c>
      <c r="E4324" s="158" t="s">
        <v>16203</v>
      </c>
      <c r="F4324" s="101"/>
      <c r="G4324" s="159"/>
      <c r="H4324" s="161"/>
      <c r="I4324" s="161"/>
    </row>
    <row r="4325" ht="15.0" customHeight="1">
      <c r="A4325" s="101" t="s">
        <v>7149</v>
      </c>
      <c r="B4325" s="96" t="str">
        <f>VLOOKUP(A4325,company_data!$A$2:$H$2051,8,FALSE)</f>
        <v>https://www.hcltechsw.com</v>
      </c>
      <c r="C4325" s="158" t="s">
        <v>23248</v>
      </c>
      <c r="D4325" s="158" t="s">
        <v>8</v>
      </c>
      <c r="E4325" s="158" t="s">
        <v>16203</v>
      </c>
      <c r="F4325" s="158" t="s">
        <v>23249</v>
      </c>
      <c r="G4325" s="159"/>
      <c r="H4325" s="161"/>
      <c r="I4325" s="161"/>
    </row>
    <row r="4326" ht="15.0" customHeight="1">
      <c r="A4326" s="101" t="s">
        <v>7149</v>
      </c>
      <c r="B4326" s="96" t="str">
        <f>VLOOKUP(A4326,company_data!$A$2:$H$2051,8,FALSE)</f>
        <v>https://www.hcltechsw.com</v>
      </c>
      <c r="C4326" s="158" t="s">
        <v>23250</v>
      </c>
      <c r="D4326" s="158" t="s">
        <v>8</v>
      </c>
      <c r="E4326" s="158" t="s">
        <v>19142</v>
      </c>
      <c r="F4326" s="101"/>
      <c r="G4326" s="159"/>
      <c r="H4326" s="161" t="s">
        <v>23251</v>
      </c>
      <c r="I4326" s="161"/>
    </row>
    <row r="4327" ht="15.0" customHeight="1">
      <c r="A4327" s="101" t="s">
        <v>7149</v>
      </c>
      <c r="B4327" s="96" t="str">
        <f>VLOOKUP(A4327,company_data!$A$2:$H$2051,8,FALSE)</f>
        <v>https://www.hcltechsw.com</v>
      </c>
      <c r="C4327" s="158" t="s">
        <v>23252</v>
      </c>
      <c r="D4327" s="158" t="s">
        <v>8</v>
      </c>
      <c r="E4327" s="158"/>
      <c r="F4327" s="158"/>
      <c r="G4327" s="159"/>
      <c r="H4327" s="161"/>
      <c r="I4327" s="161"/>
    </row>
    <row r="4328" ht="15.0" customHeight="1">
      <c r="A4328" s="101" t="s">
        <v>7218</v>
      </c>
      <c r="B4328" s="96" t="str">
        <f>VLOOKUP(A4328,company_data!$A$2:$H$2051,8,FALSE)</f>
        <v>https://hdivsecurity.com/</v>
      </c>
      <c r="C4328" s="157" t="s">
        <v>23253</v>
      </c>
      <c r="D4328" s="158" t="s">
        <v>8</v>
      </c>
      <c r="E4328" s="158" t="s">
        <v>19139</v>
      </c>
      <c r="F4328" s="101"/>
      <c r="G4328" s="159"/>
      <c r="H4328" s="161" t="s">
        <v>23254</v>
      </c>
      <c r="I4328" s="161"/>
    </row>
    <row r="4329" ht="15.0" customHeight="1">
      <c r="A4329" s="101" t="s">
        <v>7218</v>
      </c>
      <c r="B4329" s="96" t="str">
        <f>VLOOKUP(A4329,company_data!$A$2:$H$2051,8,FALSE)</f>
        <v>https://hdivsecurity.com/</v>
      </c>
      <c r="C4329" s="157" t="s">
        <v>23255</v>
      </c>
      <c r="D4329" s="158" t="s">
        <v>8</v>
      </c>
      <c r="E4329" s="158" t="s">
        <v>16898</v>
      </c>
      <c r="F4329" s="158"/>
      <c r="G4329" s="159"/>
      <c r="H4329" s="161" t="s">
        <v>23256</v>
      </c>
      <c r="I4329" s="161"/>
    </row>
    <row r="4330" ht="15.0" customHeight="1">
      <c r="A4330" s="101" t="s">
        <v>7218</v>
      </c>
      <c r="B4330" s="96" t="str">
        <f>VLOOKUP(A4330,company_data!$A$2:$H$2051,8,FALSE)</f>
        <v>https://hdivsecurity.com/</v>
      </c>
      <c r="C4330" s="157" t="s">
        <v>23257</v>
      </c>
      <c r="D4330" s="158" t="s">
        <v>8</v>
      </c>
      <c r="E4330" s="157"/>
      <c r="F4330" s="101"/>
      <c r="G4330" s="159"/>
      <c r="H4330" s="161" t="s">
        <v>23258</v>
      </c>
      <c r="I4330" s="161"/>
    </row>
    <row r="4331" ht="15.0" customHeight="1">
      <c r="A4331" s="101" t="s">
        <v>7218</v>
      </c>
      <c r="B4331" s="96" t="str">
        <f>VLOOKUP(A4331,company_data!$A$2:$H$2051,8,FALSE)</f>
        <v>https://hdivsecurity.com/</v>
      </c>
      <c r="C4331" s="157" t="s">
        <v>23259</v>
      </c>
      <c r="D4331" s="158" t="s">
        <v>8</v>
      </c>
      <c r="E4331" s="157"/>
      <c r="F4331" s="101"/>
      <c r="G4331" s="159"/>
      <c r="H4331" s="161" t="s">
        <v>23260</v>
      </c>
      <c r="I4331" s="161"/>
    </row>
    <row r="4332" ht="15.0" customHeight="1">
      <c r="A4332" s="101" t="s">
        <v>7225</v>
      </c>
      <c r="B4332" s="96" t="str">
        <f>VLOOKUP(A4332,company_data!$A$2:$H$2051,8,FALSE)</f>
        <v>https://hedgehogsecurity.co.uk/</v>
      </c>
      <c r="C4332" s="157" t="s">
        <v>15850</v>
      </c>
      <c r="D4332" s="158" t="s">
        <v>5</v>
      </c>
      <c r="E4332" s="158" t="s">
        <v>15850</v>
      </c>
      <c r="F4332" s="101"/>
      <c r="G4332" s="159"/>
      <c r="H4332" s="161" t="s">
        <v>23261</v>
      </c>
      <c r="I4332" s="161"/>
    </row>
    <row r="4333" ht="15.0" customHeight="1">
      <c r="A4333" s="101" t="s">
        <v>7225</v>
      </c>
      <c r="B4333" s="96" t="str">
        <f>VLOOKUP(A4333,company_data!$A$2:$H$2051,8,FALSE)</f>
        <v>https://hedgehogsecurity.co.uk/</v>
      </c>
      <c r="C4333" s="157" t="s">
        <v>23262</v>
      </c>
      <c r="D4333" s="158" t="s">
        <v>5</v>
      </c>
      <c r="E4333" s="158" t="s">
        <v>15871</v>
      </c>
      <c r="F4333" s="101"/>
      <c r="G4333" s="159"/>
      <c r="H4333" s="161" t="s">
        <v>23263</v>
      </c>
      <c r="I4333" s="161"/>
    </row>
    <row r="4334" ht="15.0" customHeight="1">
      <c r="A4334" s="101" t="s">
        <v>7225</v>
      </c>
      <c r="B4334" s="96" t="str">
        <f>VLOOKUP(A4334,company_data!$A$2:$H$2051,8,FALSE)</f>
        <v>https://hedgehogsecurity.co.uk/</v>
      </c>
      <c r="C4334" s="157" t="s">
        <v>16264</v>
      </c>
      <c r="D4334" s="158" t="s">
        <v>5</v>
      </c>
      <c r="E4334" s="157"/>
      <c r="F4334" s="101"/>
      <c r="G4334" s="159"/>
      <c r="H4334" s="161" t="s">
        <v>23264</v>
      </c>
      <c r="I4334" s="161"/>
    </row>
    <row r="4335" ht="15.0" customHeight="1">
      <c r="A4335" s="101" t="s">
        <v>7225</v>
      </c>
      <c r="B4335" s="96" t="str">
        <f>VLOOKUP(A4335,company_data!$A$2:$H$2051,8,FALSE)</f>
        <v>https://hedgehogsecurity.co.uk/</v>
      </c>
      <c r="C4335" s="157" t="s">
        <v>23265</v>
      </c>
      <c r="D4335" s="157" t="s">
        <v>5</v>
      </c>
      <c r="E4335" s="157"/>
      <c r="F4335" s="101"/>
      <c r="G4335" s="159"/>
      <c r="H4335" s="161" t="s">
        <v>23266</v>
      </c>
      <c r="I4335" s="161"/>
    </row>
    <row r="4336" ht="15.0" customHeight="1">
      <c r="A4336" s="101" t="s">
        <v>2150</v>
      </c>
      <c r="B4336" s="96" t="str">
        <f>VLOOKUP(A4336,company_data!$A$2:$H$2051,8,FALSE)</f>
        <v>https://www.helpsystems.com/</v>
      </c>
      <c r="C4336" s="158" t="s">
        <v>18644</v>
      </c>
      <c r="D4336" s="158" t="s">
        <v>12</v>
      </c>
      <c r="E4336" s="158" t="s">
        <v>16552</v>
      </c>
      <c r="F4336" s="101"/>
      <c r="G4336" s="159"/>
      <c r="H4336" s="161" t="s">
        <v>23267</v>
      </c>
      <c r="I4336" s="161"/>
    </row>
    <row r="4337" ht="15.0" customHeight="1">
      <c r="A4337" s="101" t="s">
        <v>2150</v>
      </c>
      <c r="B4337" s="96" t="str">
        <f>VLOOKUP(A4337,company_data!$A$2:$H$2051,8,FALSE)</f>
        <v>https://www.helpsystems.com/</v>
      </c>
      <c r="C4337" s="157" t="s">
        <v>16533</v>
      </c>
      <c r="D4337" s="158" t="s">
        <v>15</v>
      </c>
      <c r="E4337" s="157"/>
      <c r="F4337" s="101"/>
      <c r="G4337" s="159"/>
      <c r="H4337" s="161" t="s">
        <v>23268</v>
      </c>
      <c r="I4337" s="161"/>
    </row>
    <row r="4338" ht="15.0" customHeight="1">
      <c r="A4338" s="101" t="s">
        <v>2150</v>
      </c>
      <c r="B4338" s="96" t="str">
        <f>VLOOKUP(A4338,company_data!$A$2:$H$2051,8,FALSE)</f>
        <v>https://www.helpsystems.com/</v>
      </c>
      <c r="C4338" s="158" t="s">
        <v>14</v>
      </c>
      <c r="D4338" s="158" t="s">
        <v>14</v>
      </c>
      <c r="E4338" s="157"/>
      <c r="F4338" s="101"/>
      <c r="G4338" s="159"/>
      <c r="H4338" s="161" t="s">
        <v>23269</v>
      </c>
      <c r="I4338" s="161"/>
    </row>
    <row r="4339" ht="15.0" customHeight="1">
      <c r="A4339" s="101" t="s">
        <v>2150</v>
      </c>
      <c r="B4339" s="96" t="str">
        <f>VLOOKUP(A4339,company_data!$A$2:$H$2051,8,FALSE)</f>
        <v>https://www.helpsystems.com/</v>
      </c>
      <c r="C4339" s="158" t="s">
        <v>18487</v>
      </c>
      <c r="D4339" s="158" t="s">
        <v>5</v>
      </c>
      <c r="E4339" s="157"/>
      <c r="F4339" s="101"/>
      <c r="G4339" s="159"/>
      <c r="H4339" s="161" t="s">
        <v>23270</v>
      </c>
      <c r="I4339" s="161"/>
    </row>
    <row r="4340" ht="15.0" customHeight="1">
      <c r="A4340" s="101" t="s">
        <v>2150</v>
      </c>
      <c r="B4340" s="96" t="str">
        <f>VLOOKUP(A4340,company_data!$A$2:$H$2051,8,FALSE)</f>
        <v>https://www.helpsystems.com/</v>
      </c>
      <c r="C4340" s="158" t="s">
        <v>23271</v>
      </c>
      <c r="D4340" s="158" t="s">
        <v>51</v>
      </c>
      <c r="E4340" s="157"/>
      <c r="F4340" s="101"/>
      <c r="G4340" s="159"/>
      <c r="H4340" s="161" t="s">
        <v>23272</v>
      </c>
      <c r="I4340" s="161"/>
    </row>
    <row r="4341" ht="15.0" customHeight="1">
      <c r="A4341" s="101" t="s">
        <v>2150</v>
      </c>
      <c r="B4341" s="96" t="str">
        <f>VLOOKUP(A4341,company_data!$A$2:$H$2051,8,FALSE)</f>
        <v>https://www.helpsystems.com/</v>
      </c>
      <c r="C4341" s="158" t="s">
        <v>13</v>
      </c>
      <c r="D4341" s="158" t="s">
        <v>13</v>
      </c>
      <c r="E4341" s="157"/>
      <c r="F4341" s="101"/>
      <c r="G4341" s="159"/>
      <c r="H4341" s="161" t="s">
        <v>23273</v>
      </c>
      <c r="I4341" s="161"/>
    </row>
    <row r="4342" ht="15.0" customHeight="1">
      <c r="A4342" s="101" t="s">
        <v>2150</v>
      </c>
      <c r="B4342" s="96" t="str">
        <f>VLOOKUP(A4342,company_data!$A$2:$H$2051,8,FALSE)</f>
        <v>https://www.helpsystems.com/</v>
      </c>
      <c r="C4342" s="158" t="s">
        <v>23052</v>
      </c>
      <c r="D4342" s="158" t="s">
        <v>6</v>
      </c>
      <c r="E4342" s="157"/>
      <c r="F4342" s="101"/>
      <c r="G4342" s="159"/>
      <c r="H4342" s="161" t="s">
        <v>23274</v>
      </c>
      <c r="I4342" s="161"/>
    </row>
    <row r="4343" ht="15.0" customHeight="1">
      <c r="A4343" s="101" t="s">
        <v>2150</v>
      </c>
      <c r="B4343" s="96" t="str">
        <f>VLOOKUP(A4343,company_data!$A$2:$H$2051,8,FALSE)</f>
        <v>https://www.helpsystems.com/</v>
      </c>
      <c r="C4343" s="158" t="s">
        <v>23275</v>
      </c>
      <c r="D4343" s="158" t="s">
        <v>24</v>
      </c>
      <c r="E4343" s="157"/>
      <c r="F4343" s="101"/>
      <c r="G4343" s="159"/>
      <c r="H4343" s="161" t="s">
        <v>23276</v>
      </c>
      <c r="I4343" s="161"/>
    </row>
    <row r="4344" ht="15.0" customHeight="1">
      <c r="A4344" s="101" t="s">
        <v>7243</v>
      </c>
      <c r="B4344" s="96" t="str">
        <f>VLOOKUP(A4344,company_data!$A$2:$H$2051,8,FALSE)</f>
        <v>https://www.herjavecgroup.com/</v>
      </c>
      <c r="C4344" s="157" t="s">
        <v>17459</v>
      </c>
      <c r="D4344" s="158" t="s">
        <v>32</v>
      </c>
      <c r="E4344" s="158" t="s">
        <v>15831</v>
      </c>
      <c r="F4344" s="101"/>
      <c r="G4344" s="159"/>
      <c r="H4344" s="161" t="s">
        <v>23277</v>
      </c>
      <c r="I4344" s="161"/>
    </row>
    <row r="4345" ht="15.0" customHeight="1">
      <c r="A4345" s="101" t="s">
        <v>7243</v>
      </c>
      <c r="B4345" s="96" t="str">
        <f>VLOOKUP(A4345,company_data!$A$2:$H$2051,8,FALSE)</f>
        <v>https://www.herjavecgroup.com/</v>
      </c>
      <c r="C4345" s="157" t="s">
        <v>19950</v>
      </c>
      <c r="D4345" s="157" t="s">
        <v>7</v>
      </c>
      <c r="E4345" s="158" t="s">
        <v>44</v>
      </c>
      <c r="F4345" s="101"/>
      <c r="G4345" s="159"/>
      <c r="H4345" s="161" t="s">
        <v>23278</v>
      </c>
      <c r="I4345" s="161"/>
    </row>
    <row r="4346" ht="15.0" customHeight="1">
      <c r="A4346" s="101" t="s">
        <v>7243</v>
      </c>
      <c r="B4346" s="96" t="str">
        <f>VLOOKUP(A4346,company_data!$A$2:$H$2051,8,FALSE)</f>
        <v>https://www.herjavecgroup.com/</v>
      </c>
      <c r="C4346" s="157" t="s">
        <v>23279</v>
      </c>
      <c r="D4346" s="158" t="s">
        <v>14</v>
      </c>
      <c r="E4346" s="157" t="s">
        <v>17202</v>
      </c>
      <c r="F4346" s="101"/>
      <c r="G4346" s="159"/>
      <c r="H4346" s="161" t="s">
        <v>23280</v>
      </c>
      <c r="I4346" s="161"/>
    </row>
    <row r="4347" ht="15.0" customHeight="1">
      <c r="A4347" s="101" t="s">
        <v>7243</v>
      </c>
      <c r="B4347" s="96" t="str">
        <f>VLOOKUP(A4347,company_data!$A$2:$H$2051,8,FALSE)</f>
        <v>https://www.herjavecgroup.com/</v>
      </c>
      <c r="C4347" s="158" t="s">
        <v>23281</v>
      </c>
      <c r="D4347" s="158" t="s">
        <v>5</v>
      </c>
      <c r="E4347" s="158" t="s">
        <v>15881</v>
      </c>
      <c r="F4347" s="101"/>
      <c r="G4347" s="159"/>
      <c r="H4347" s="161" t="s">
        <v>23282</v>
      </c>
      <c r="I4347" s="161"/>
    </row>
    <row r="4348" ht="15.0" customHeight="1">
      <c r="A4348" s="101" t="s">
        <v>7243</v>
      </c>
      <c r="B4348" s="96" t="s">
        <v>7246</v>
      </c>
      <c r="C4348" s="158" t="s">
        <v>21497</v>
      </c>
      <c r="D4348" s="158" t="s">
        <v>14</v>
      </c>
      <c r="E4348" s="158"/>
      <c r="F4348" s="101"/>
      <c r="G4348" s="159"/>
      <c r="H4348" s="161"/>
      <c r="I4348" s="161"/>
    </row>
    <row r="4349" ht="15.0" customHeight="1">
      <c r="A4349" s="101" t="s">
        <v>7243</v>
      </c>
      <c r="B4349" s="96" t="str">
        <f>VLOOKUP(A4349,company_data!$A$2:$H$2051,8,FALSE)</f>
        <v>https://www.herjavecgroup.com/</v>
      </c>
      <c r="C4349" s="157" t="s">
        <v>23283</v>
      </c>
      <c r="D4349" s="158" t="s">
        <v>5</v>
      </c>
      <c r="E4349" s="157"/>
      <c r="F4349" s="101"/>
      <c r="G4349" s="159"/>
      <c r="H4349" s="161" t="s">
        <v>23284</v>
      </c>
      <c r="I4349" s="161"/>
    </row>
    <row r="4350" ht="15.0" customHeight="1">
      <c r="A4350" s="101" t="s">
        <v>7243</v>
      </c>
      <c r="B4350" s="96" t="str">
        <f>VLOOKUP(A4350,company_data!$A$2:$H$2051,8,FALSE)</f>
        <v>https://www.herjavecgroup.com/</v>
      </c>
      <c r="C4350" s="158" t="s">
        <v>23052</v>
      </c>
      <c r="D4350" s="158" t="s">
        <v>6</v>
      </c>
      <c r="E4350" s="157"/>
      <c r="F4350" s="101"/>
      <c r="G4350" s="159"/>
      <c r="H4350" s="161" t="s">
        <v>23285</v>
      </c>
      <c r="I4350" s="161"/>
    </row>
    <row r="4351" ht="15.0" customHeight="1">
      <c r="A4351" s="101" t="s">
        <v>7259</v>
      </c>
      <c r="B4351" s="96" t="str">
        <f>VLOOKUP(A4351,company_data!$A$2:$H$2051,8,FALSE)</f>
        <v>https://www.hidglobal.com/</v>
      </c>
      <c r="C4351" s="157" t="s">
        <v>23286</v>
      </c>
      <c r="D4351" s="157" t="s">
        <v>6</v>
      </c>
      <c r="E4351" s="157" t="s">
        <v>18103</v>
      </c>
      <c r="F4351" s="101"/>
      <c r="G4351" s="159"/>
      <c r="H4351" s="161" t="s">
        <v>23287</v>
      </c>
      <c r="I4351" s="161"/>
    </row>
    <row r="4352" ht="15.0" customHeight="1">
      <c r="A4352" s="101" t="s">
        <v>7259</v>
      </c>
      <c r="B4352" s="96" t="str">
        <f>VLOOKUP(A4352,company_data!$A$2:$H$2051,8,FALSE)</f>
        <v>https://www.hidglobal.com/</v>
      </c>
      <c r="C4352" s="157" t="s">
        <v>23288</v>
      </c>
      <c r="D4352" s="158" t="s">
        <v>6</v>
      </c>
      <c r="E4352" s="158" t="s">
        <v>23289</v>
      </c>
      <c r="F4352" s="101"/>
      <c r="G4352" s="159"/>
      <c r="H4352" s="161" t="s">
        <v>23290</v>
      </c>
      <c r="I4352" s="161"/>
    </row>
    <row r="4353" ht="15.0" customHeight="1">
      <c r="A4353" s="101" t="s">
        <v>7259</v>
      </c>
      <c r="B4353" s="96" t="str">
        <f>VLOOKUP(A4353,company_data!$A$2:$H$2051,8,FALSE)</f>
        <v>https://www.hidglobal.com/</v>
      </c>
      <c r="C4353" s="157" t="s">
        <v>23291</v>
      </c>
      <c r="D4353" s="158" t="s">
        <v>6</v>
      </c>
      <c r="E4353" s="157"/>
      <c r="F4353" s="101"/>
      <c r="G4353" s="159"/>
      <c r="H4353" s="161" t="s">
        <v>23292</v>
      </c>
      <c r="I4353" s="161"/>
    </row>
    <row r="4354" ht="15.0" customHeight="1">
      <c r="A4354" s="101" t="s">
        <v>7259</v>
      </c>
      <c r="B4354" s="96" t="str">
        <f>VLOOKUP(A4354,company_data!$A$2:$H$2051,8,FALSE)</f>
        <v>https://www.hidglobal.com/</v>
      </c>
      <c r="C4354" s="157" t="s">
        <v>23293</v>
      </c>
      <c r="D4354" s="158" t="s">
        <v>6</v>
      </c>
      <c r="E4354" s="157"/>
      <c r="F4354" s="101"/>
      <c r="G4354" s="159"/>
      <c r="H4354" s="161" t="s">
        <v>23294</v>
      </c>
      <c r="I4354" s="161"/>
    </row>
    <row r="4355" ht="15.0" customHeight="1">
      <c r="A4355" s="101" t="s">
        <v>7259</v>
      </c>
      <c r="B4355" s="96" t="str">
        <f>VLOOKUP(A4355,company_data!$A$2:$H$2051,8,FALSE)</f>
        <v>https://www.hidglobal.com/</v>
      </c>
      <c r="C4355" s="157" t="s">
        <v>23295</v>
      </c>
      <c r="D4355" s="158" t="s">
        <v>6</v>
      </c>
      <c r="E4355" s="157"/>
      <c r="F4355" s="101"/>
      <c r="G4355" s="159"/>
      <c r="H4355" s="161" t="s">
        <v>23296</v>
      </c>
      <c r="I4355" s="161"/>
    </row>
    <row r="4356" ht="15.0" customHeight="1">
      <c r="A4356" s="101" t="s">
        <v>7259</v>
      </c>
      <c r="B4356" s="96" t="str">
        <f>VLOOKUP(A4356,company_data!$A$2:$H$2051,8,FALSE)</f>
        <v>https://www.hidglobal.com/</v>
      </c>
      <c r="C4356" s="157" t="s">
        <v>23297</v>
      </c>
      <c r="D4356" s="158" t="s">
        <v>6</v>
      </c>
      <c r="E4356" s="157"/>
      <c r="F4356" s="101"/>
      <c r="G4356" s="159"/>
      <c r="H4356" s="161" t="s">
        <v>23298</v>
      </c>
      <c r="I4356" s="161"/>
    </row>
    <row r="4357" ht="15.0" customHeight="1">
      <c r="A4357" s="101" t="s">
        <v>7232</v>
      </c>
      <c r="B4357" s="96" t="s">
        <v>7234</v>
      </c>
      <c r="C4357" s="158" t="s">
        <v>23299</v>
      </c>
      <c r="D4357" s="158" t="s">
        <v>23</v>
      </c>
      <c r="E4357" s="158" t="s">
        <v>19263</v>
      </c>
      <c r="F4357" s="101"/>
      <c r="G4357" s="159"/>
      <c r="H4357" s="161"/>
      <c r="I4357" s="161"/>
    </row>
    <row r="4358" ht="15.0" customHeight="1">
      <c r="A4358" s="101" t="s">
        <v>7232</v>
      </c>
      <c r="B4358" s="96" t="str">
        <f>VLOOKUP(A4358,company_data!$A$2:$H$2051,8,FALSE)</f>
        <v>https://www.hillstonenet.com/</v>
      </c>
      <c r="C4358" s="158" t="s">
        <v>23300</v>
      </c>
      <c r="D4358" s="158" t="s">
        <v>60</v>
      </c>
      <c r="E4358" s="158" t="s">
        <v>23301</v>
      </c>
      <c r="F4358" s="101"/>
      <c r="G4358" s="159"/>
      <c r="H4358" s="161" t="s">
        <v>23302</v>
      </c>
      <c r="I4358" s="161"/>
    </row>
    <row r="4359" ht="15.0" customHeight="1">
      <c r="A4359" s="101" t="s">
        <v>7232</v>
      </c>
      <c r="B4359" s="96" t="s">
        <v>7234</v>
      </c>
      <c r="C4359" s="158" t="s">
        <v>23303</v>
      </c>
      <c r="D4359" s="158" t="s">
        <v>15</v>
      </c>
      <c r="E4359" s="158" t="s">
        <v>23304</v>
      </c>
      <c r="F4359" s="97" t="s">
        <v>23305</v>
      </c>
      <c r="G4359" s="159"/>
      <c r="H4359" s="161"/>
      <c r="I4359" s="161"/>
    </row>
    <row r="4360" ht="15.0" customHeight="1">
      <c r="A4360" s="101" t="s">
        <v>7232</v>
      </c>
      <c r="B4360" s="96" t="str">
        <f>VLOOKUP(A4360,company_data!$A$2:$H$2051,8,FALSE)</f>
        <v>https://www.hillstonenet.com/</v>
      </c>
      <c r="C4360" s="158" t="s">
        <v>23306</v>
      </c>
      <c r="D4360" s="158" t="s">
        <v>5</v>
      </c>
      <c r="E4360" s="158" t="s">
        <v>17297</v>
      </c>
      <c r="F4360" s="101"/>
      <c r="G4360" s="159"/>
      <c r="H4360" s="161" t="s">
        <v>23307</v>
      </c>
      <c r="I4360" s="161"/>
    </row>
    <row r="4361" ht="15.0" customHeight="1">
      <c r="A4361" s="101" t="s">
        <v>7232</v>
      </c>
      <c r="B4361" s="96" t="s">
        <v>7234</v>
      </c>
      <c r="C4361" s="158" t="s">
        <v>23308</v>
      </c>
      <c r="D4361" s="158" t="s">
        <v>15</v>
      </c>
      <c r="E4361" s="158" t="s">
        <v>18784</v>
      </c>
      <c r="F4361" s="101"/>
      <c r="G4361" s="159"/>
      <c r="H4361" s="161"/>
      <c r="I4361" s="161"/>
    </row>
    <row r="4362" ht="15.0" customHeight="1">
      <c r="A4362" s="101" t="s">
        <v>7232</v>
      </c>
      <c r="B4362" s="96" t="s">
        <v>7234</v>
      </c>
      <c r="C4362" s="158" t="s">
        <v>21823</v>
      </c>
      <c r="D4362" s="158" t="s">
        <v>5</v>
      </c>
      <c r="E4362" s="158" t="s">
        <v>23309</v>
      </c>
      <c r="F4362" s="101"/>
      <c r="G4362" s="159"/>
      <c r="H4362" s="161"/>
      <c r="I4362" s="161"/>
    </row>
    <row r="4363" ht="15.0" customHeight="1">
      <c r="A4363" s="101" t="s">
        <v>7232</v>
      </c>
      <c r="B4363" s="96" t="s">
        <v>7234</v>
      </c>
      <c r="C4363" s="158" t="s">
        <v>23310</v>
      </c>
      <c r="D4363" s="158" t="s">
        <v>60</v>
      </c>
      <c r="E4363" s="158" t="s">
        <v>23311</v>
      </c>
      <c r="F4363" s="101"/>
      <c r="G4363" s="159"/>
      <c r="H4363" s="161"/>
      <c r="I4363" s="161"/>
    </row>
    <row r="4364" ht="15.0" customHeight="1">
      <c r="A4364" s="101" t="s">
        <v>7232</v>
      </c>
      <c r="B4364" s="96" t="str">
        <f>VLOOKUP(A4364,company_data!$A$2:$H$2051,8,FALSE)</f>
        <v>https://www.hillstonenet.com/</v>
      </c>
      <c r="C4364" s="158" t="s">
        <v>23312</v>
      </c>
      <c r="D4364" s="158" t="s">
        <v>5</v>
      </c>
      <c r="E4364" s="158" t="s">
        <v>16186</v>
      </c>
      <c r="F4364" s="101"/>
      <c r="G4364" s="159"/>
      <c r="H4364" s="161" t="s">
        <v>23313</v>
      </c>
      <c r="I4364" s="161"/>
    </row>
    <row r="4365" ht="15.0" customHeight="1">
      <c r="A4365" s="101" t="s">
        <v>7232</v>
      </c>
      <c r="B4365" s="96" t="s">
        <v>7234</v>
      </c>
      <c r="C4365" s="158" t="s">
        <v>23314</v>
      </c>
      <c r="D4365" s="158" t="s">
        <v>10</v>
      </c>
      <c r="E4365" s="158" t="s">
        <v>23315</v>
      </c>
      <c r="F4365" s="101"/>
      <c r="G4365" s="159"/>
      <c r="H4365" s="161"/>
      <c r="I4365" s="161"/>
    </row>
    <row r="4366" ht="15.0" customHeight="1">
      <c r="A4366" s="101" t="s">
        <v>7232</v>
      </c>
      <c r="B4366" s="96" t="s">
        <v>7234</v>
      </c>
      <c r="C4366" s="158" t="s">
        <v>23316</v>
      </c>
      <c r="D4366" s="158" t="s">
        <v>8</v>
      </c>
      <c r="E4366" s="157"/>
      <c r="F4366" s="101"/>
      <c r="G4366" s="159"/>
      <c r="H4366" s="161"/>
      <c r="I4366" s="161"/>
    </row>
    <row r="4367" ht="15.0" customHeight="1">
      <c r="A4367" s="101" t="s">
        <v>7232</v>
      </c>
      <c r="B4367" s="96" t="s">
        <v>7234</v>
      </c>
      <c r="C4367" s="158" t="s">
        <v>23317</v>
      </c>
      <c r="D4367" s="158" t="s">
        <v>23</v>
      </c>
      <c r="E4367" s="157"/>
      <c r="F4367" s="101"/>
      <c r="G4367" s="159"/>
      <c r="H4367" s="161"/>
      <c r="I4367" s="161"/>
    </row>
    <row r="4368" ht="15.0" customHeight="1">
      <c r="A4368" s="101" t="s">
        <v>7232</v>
      </c>
      <c r="B4368" s="96" t="s">
        <v>7234</v>
      </c>
      <c r="C4368" s="158" t="s">
        <v>23318</v>
      </c>
      <c r="D4368" s="158" t="s">
        <v>23</v>
      </c>
      <c r="E4368" s="157"/>
      <c r="F4368" s="101"/>
      <c r="G4368" s="159"/>
      <c r="H4368" s="161"/>
      <c r="I4368" s="161"/>
    </row>
    <row r="4369" ht="15.0" customHeight="1">
      <c r="A4369" s="101" t="s">
        <v>7232</v>
      </c>
      <c r="B4369" s="96" t="s">
        <v>7234</v>
      </c>
      <c r="C4369" s="158" t="s">
        <v>23319</v>
      </c>
      <c r="D4369" s="158" t="s">
        <v>23</v>
      </c>
      <c r="E4369" s="157"/>
      <c r="F4369" s="101"/>
      <c r="G4369" s="159"/>
      <c r="H4369" s="161"/>
      <c r="I4369" s="161"/>
    </row>
    <row r="4370" ht="15.0" customHeight="1">
      <c r="A4370" s="101" t="s">
        <v>7232</v>
      </c>
      <c r="B4370" s="96" t="str">
        <f>VLOOKUP(A4370,company_data!$A$2:$H$2051,8,FALSE)</f>
        <v>https://www.hillstonenet.com/</v>
      </c>
      <c r="C4370" s="158" t="s">
        <v>23320</v>
      </c>
      <c r="D4370" s="158" t="s">
        <v>53</v>
      </c>
      <c r="E4370" s="157"/>
      <c r="F4370" s="101"/>
      <c r="G4370" s="159"/>
      <c r="H4370" s="161" t="s">
        <v>23321</v>
      </c>
      <c r="I4370" s="161"/>
    </row>
    <row r="4371" ht="15.0" customHeight="1">
      <c r="A4371" s="101" t="s">
        <v>7232</v>
      </c>
      <c r="B4371" s="96" t="s">
        <v>7234</v>
      </c>
      <c r="C4371" s="158" t="s">
        <v>23322</v>
      </c>
      <c r="D4371" s="158" t="s">
        <v>10</v>
      </c>
      <c r="E4371" s="157"/>
      <c r="F4371" s="101"/>
      <c r="G4371" s="159"/>
      <c r="H4371" s="161"/>
      <c r="I4371" s="161"/>
    </row>
    <row r="4372" ht="15.0" customHeight="1">
      <c r="A4372" s="101" t="s">
        <v>7289</v>
      </c>
      <c r="B4372" s="96" t="str">
        <f>VLOOKUP(A4372,company_data!$A$2:$H$2051,8,FALSE)</f>
        <v>https://hitrustalliance.net/</v>
      </c>
      <c r="C4372" s="157" t="s">
        <v>23323</v>
      </c>
      <c r="D4372" s="158" t="s">
        <v>27</v>
      </c>
      <c r="E4372" s="158" t="s">
        <v>15</v>
      </c>
      <c r="F4372" s="101"/>
      <c r="G4372" s="159"/>
      <c r="H4372" s="161" t="s">
        <v>23324</v>
      </c>
      <c r="I4372" s="161"/>
    </row>
    <row r="4373" ht="15.0" customHeight="1">
      <c r="A4373" s="101" t="s">
        <v>7289</v>
      </c>
      <c r="B4373" s="96" t="str">
        <f>VLOOKUP(A4373,company_data!$A$2:$H$2051,8,FALSE)</f>
        <v>https://hitrustalliance.net/</v>
      </c>
      <c r="C4373" s="157" t="s">
        <v>23325</v>
      </c>
      <c r="D4373" s="158" t="s">
        <v>5</v>
      </c>
      <c r="E4373" s="158" t="s">
        <v>14</v>
      </c>
      <c r="F4373" s="97" t="s">
        <v>20193</v>
      </c>
      <c r="G4373" s="159"/>
      <c r="H4373" s="161" t="s">
        <v>23326</v>
      </c>
      <c r="I4373" s="161"/>
    </row>
    <row r="4374" ht="15.0" customHeight="1">
      <c r="A4374" s="101" t="s">
        <v>7289</v>
      </c>
      <c r="B4374" s="96" t="str">
        <f>VLOOKUP(A4374,company_data!$A$2:$H$2051,8,FALSE)</f>
        <v>https://hitrustalliance.net/</v>
      </c>
      <c r="C4374" s="157" t="s">
        <v>23327</v>
      </c>
      <c r="D4374" s="158" t="s">
        <v>5</v>
      </c>
      <c r="E4374" s="158" t="s">
        <v>14</v>
      </c>
      <c r="F4374" s="97" t="s">
        <v>23328</v>
      </c>
      <c r="G4374" s="159"/>
      <c r="H4374" s="161" t="s">
        <v>23329</v>
      </c>
      <c r="I4374" s="161"/>
    </row>
    <row r="4375" ht="15.0" customHeight="1">
      <c r="A4375" s="101" t="s">
        <v>7289</v>
      </c>
      <c r="B4375" s="96" t="str">
        <f>VLOOKUP(A4375,company_data!$A$2:$H$2051,8,FALSE)</f>
        <v>https://hitrustalliance.net/</v>
      </c>
      <c r="C4375" s="157" t="s">
        <v>23330</v>
      </c>
      <c r="D4375" s="158" t="s">
        <v>5</v>
      </c>
      <c r="E4375" s="158" t="s">
        <v>18888</v>
      </c>
      <c r="F4375" s="97"/>
      <c r="G4375" s="159"/>
      <c r="H4375" s="161" t="s">
        <v>23331</v>
      </c>
      <c r="I4375" s="161"/>
    </row>
    <row r="4376" ht="15.0" customHeight="1">
      <c r="A4376" s="101" t="s">
        <v>7289</v>
      </c>
      <c r="B4376" s="96" t="str">
        <f>VLOOKUP(A4376,company_data!$A$2:$H$2051,8,FALSE)</f>
        <v>https://hitrustalliance.net/</v>
      </c>
      <c r="C4376" s="157" t="s">
        <v>23332</v>
      </c>
      <c r="D4376" s="158" t="s">
        <v>12</v>
      </c>
      <c r="E4376" s="158" t="s">
        <v>23332</v>
      </c>
      <c r="F4376" s="101"/>
      <c r="G4376" s="159"/>
      <c r="H4376" s="161" t="s">
        <v>23333</v>
      </c>
      <c r="I4376" s="161"/>
    </row>
    <row r="4377" ht="15.0" customHeight="1">
      <c r="A4377" s="101" t="s">
        <v>7289</v>
      </c>
      <c r="B4377" s="96" t="str">
        <f>VLOOKUP(A4377,company_data!$A$2:$H$2051,8,FALSE)</f>
        <v>https://hitrustalliance.net/</v>
      </c>
      <c r="C4377" s="157" t="s">
        <v>23334</v>
      </c>
      <c r="D4377" s="158" t="s">
        <v>14</v>
      </c>
      <c r="E4377" s="158" t="s">
        <v>17359</v>
      </c>
      <c r="F4377" s="97" t="s">
        <v>54</v>
      </c>
      <c r="G4377" s="159"/>
      <c r="H4377" s="161" t="s">
        <v>23335</v>
      </c>
      <c r="I4377" s="161"/>
    </row>
    <row r="4378" ht="15.0" customHeight="1">
      <c r="A4378" s="101" t="s">
        <v>7289</v>
      </c>
      <c r="B4378" s="96" t="str">
        <f>VLOOKUP(A4378,company_data!$A$2:$H$2051,8,FALSE)</f>
        <v>https://hitrustalliance.net/</v>
      </c>
      <c r="C4378" s="157" t="s">
        <v>23336</v>
      </c>
      <c r="D4378" s="158" t="s">
        <v>5</v>
      </c>
      <c r="E4378" s="158" t="s">
        <v>17359</v>
      </c>
      <c r="F4378" s="97" t="s">
        <v>54</v>
      </c>
      <c r="G4378" s="159"/>
      <c r="H4378" s="161" t="s">
        <v>23337</v>
      </c>
      <c r="I4378" s="161"/>
    </row>
    <row r="4379" ht="15.0" customHeight="1">
      <c r="A4379" s="101" t="s">
        <v>4730</v>
      </c>
      <c r="B4379" s="96" t="str">
        <f>VLOOKUP(A4379,company_data!$A$2:$H$2051,8,FALSE)</f>
        <v>www.cyware.com/</v>
      </c>
      <c r="C4379" s="157" t="s">
        <v>23338</v>
      </c>
      <c r="D4379" s="158" t="s">
        <v>17</v>
      </c>
      <c r="E4379" s="157"/>
      <c r="F4379" s="101"/>
      <c r="G4379" s="159"/>
      <c r="H4379" s="161" t="s">
        <v>23339</v>
      </c>
      <c r="I4379" s="161"/>
    </row>
    <row r="4380" ht="15.0" customHeight="1">
      <c r="A4380" s="101" t="s">
        <v>7307</v>
      </c>
      <c r="B4380" s="96" t="str">
        <f>VLOOKUP(A4380,company_data!$A$2:$H$2051,8,FALSE)</f>
        <v>https://www.hob.de/en/</v>
      </c>
      <c r="C4380" s="157" t="s">
        <v>23340</v>
      </c>
      <c r="D4380" s="158" t="s">
        <v>10</v>
      </c>
      <c r="E4380" s="158" t="s">
        <v>23</v>
      </c>
      <c r="F4380" s="101"/>
      <c r="G4380" s="159"/>
      <c r="H4380" s="161"/>
      <c r="I4380" s="161"/>
    </row>
    <row r="4381" ht="15.0" customHeight="1">
      <c r="A4381" s="101" t="s">
        <v>7307</v>
      </c>
      <c r="B4381" s="96" t="str">
        <f>VLOOKUP(A4381,company_data!$A$2:$H$2051,8,FALSE)</f>
        <v>https://www.hob.de/en/</v>
      </c>
      <c r="C4381" s="157" t="s">
        <v>23341</v>
      </c>
      <c r="D4381" s="158" t="s">
        <v>10</v>
      </c>
      <c r="E4381" s="158" t="s">
        <v>23342</v>
      </c>
      <c r="F4381" s="101"/>
      <c r="G4381" s="159"/>
      <c r="H4381" s="161" t="s">
        <v>23343</v>
      </c>
      <c r="I4381" s="161"/>
    </row>
    <row r="4382" ht="15.0" customHeight="1">
      <c r="A4382" s="101" t="s">
        <v>7307</v>
      </c>
      <c r="B4382" s="96" t="str">
        <f>VLOOKUP(A4382,company_data!$A$2:$H$2051,8,FALSE)</f>
        <v>https://www.hob.de/en/</v>
      </c>
      <c r="C4382" s="157" t="s">
        <v>23344</v>
      </c>
      <c r="D4382" s="158" t="s">
        <v>10</v>
      </c>
      <c r="E4382" s="157" t="s">
        <v>23344</v>
      </c>
      <c r="F4382" s="101"/>
      <c r="G4382" s="159"/>
      <c r="H4382" s="161" t="s">
        <v>23345</v>
      </c>
      <c r="I4382" s="161"/>
    </row>
    <row r="4383" ht="15.0" customHeight="1">
      <c r="A4383" s="101" t="s">
        <v>7307</v>
      </c>
      <c r="B4383" s="96" t="str">
        <f>VLOOKUP(A4383,company_data!$A$2:$H$2051,8,FALSE)</f>
        <v>https://www.hob.de/en/</v>
      </c>
      <c r="C4383" s="157" t="s">
        <v>23346</v>
      </c>
      <c r="D4383" s="158" t="s">
        <v>10</v>
      </c>
      <c r="E4383" s="158" t="s">
        <v>23346</v>
      </c>
      <c r="F4383" s="101"/>
      <c r="G4383" s="159"/>
      <c r="H4383" s="161" t="s">
        <v>23347</v>
      </c>
      <c r="I4383" s="161"/>
    </row>
    <row r="4384" ht="15.0" customHeight="1">
      <c r="A4384" s="101" t="s">
        <v>7307</v>
      </c>
      <c r="B4384" s="96" t="str">
        <f>VLOOKUP(A4384,company_data!$A$2:$H$2051,8,FALSE)</f>
        <v>https://www.hob.de/en/</v>
      </c>
      <c r="C4384" s="157" t="s">
        <v>23348</v>
      </c>
      <c r="D4384" s="158" t="s">
        <v>5</v>
      </c>
      <c r="E4384" s="157"/>
      <c r="F4384" s="101"/>
      <c r="G4384" s="159"/>
      <c r="H4384" s="161" t="s">
        <v>23349</v>
      </c>
      <c r="I4384" s="161"/>
    </row>
    <row r="4385" ht="15.0" customHeight="1">
      <c r="A4385" s="101" t="s">
        <v>7307</v>
      </c>
      <c r="B4385" s="96" t="str">
        <f>VLOOKUP(A4385,company_data!$A$2:$H$2051,8,FALSE)</f>
        <v>https://www.hob.de/en/</v>
      </c>
      <c r="C4385" s="157" t="s">
        <v>16051</v>
      </c>
      <c r="D4385" s="158" t="s">
        <v>5</v>
      </c>
      <c r="E4385" s="157"/>
      <c r="F4385" s="101"/>
      <c r="G4385" s="159"/>
      <c r="H4385" s="161" t="s">
        <v>23350</v>
      </c>
      <c r="I4385" s="161"/>
    </row>
    <row r="4386" ht="15.0" customHeight="1">
      <c r="A4386" s="101" t="s">
        <v>7307</v>
      </c>
      <c r="B4386" s="96" t="str">
        <f>VLOOKUP(A4386,company_data!$A$2:$H$2051,8,FALSE)</f>
        <v>https://www.hob.de/en/</v>
      </c>
      <c r="C4386" s="157" t="s">
        <v>23351</v>
      </c>
      <c r="D4386" s="158" t="s">
        <v>5</v>
      </c>
      <c r="E4386" s="157"/>
      <c r="F4386" s="101"/>
      <c r="G4386" s="159"/>
      <c r="H4386" s="161" t="s">
        <v>23347</v>
      </c>
      <c r="I4386" s="161"/>
    </row>
    <row r="4387" ht="15.0" customHeight="1">
      <c r="A4387" s="101" t="s">
        <v>7307</v>
      </c>
      <c r="B4387" s="96" t="str">
        <f>VLOOKUP(A4387,company_data!$A$2:$H$2051,8,FALSE)</f>
        <v>https://www.hob.de/en/</v>
      </c>
      <c r="C4387" s="157" t="s">
        <v>23352</v>
      </c>
      <c r="D4387" s="158" t="s">
        <v>12</v>
      </c>
      <c r="E4387" s="157"/>
      <c r="F4387" s="101"/>
      <c r="G4387" s="159"/>
      <c r="H4387" s="161" t="s">
        <v>23353</v>
      </c>
      <c r="I4387" s="161"/>
    </row>
    <row r="4388" ht="15.0" customHeight="1">
      <c r="A4388" s="101" t="s">
        <v>7307</v>
      </c>
      <c r="B4388" s="96" t="str">
        <f>VLOOKUP(A4388,company_data!$A$2:$H$2051,8,FALSE)</f>
        <v>https://www.hob.de/en/</v>
      </c>
      <c r="C4388" s="157" t="s">
        <v>46</v>
      </c>
      <c r="D4388" s="158" t="s">
        <v>46</v>
      </c>
      <c r="E4388" s="157"/>
      <c r="F4388" s="101"/>
      <c r="G4388" s="159"/>
      <c r="H4388" s="161" t="s">
        <v>23354</v>
      </c>
      <c r="I4388" s="161"/>
    </row>
    <row r="4389" ht="15.0" customHeight="1">
      <c r="A4389" s="101" t="s">
        <v>7307</v>
      </c>
      <c r="B4389" s="96" t="str">
        <f>VLOOKUP(A4389,company_data!$A$2:$H$2051,8,FALSE)</f>
        <v>https://www.hob.de/en/</v>
      </c>
      <c r="C4389" s="157" t="s">
        <v>23355</v>
      </c>
      <c r="D4389" s="158" t="s">
        <v>31</v>
      </c>
      <c r="E4389" s="157"/>
      <c r="F4389" s="101"/>
      <c r="G4389" s="159"/>
      <c r="H4389" s="161"/>
      <c r="I4389" s="161"/>
    </row>
    <row r="4390" ht="15.0" customHeight="1">
      <c r="A4390" s="101" t="s">
        <v>7307</v>
      </c>
      <c r="B4390" s="96" t="str">
        <f>VLOOKUP(A4390,company_data!$A$2:$H$2051,8,FALSE)</f>
        <v>https://www.hob.de/en/</v>
      </c>
      <c r="C4390" s="157" t="s">
        <v>23356</v>
      </c>
      <c r="D4390" s="158" t="s">
        <v>10</v>
      </c>
      <c r="E4390" s="157"/>
      <c r="F4390" s="101"/>
      <c r="G4390" s="159"/>
      <c r="H4390" s="161" t="s">
        <v>23357</v>
      </c>
      <c r="I4390" s="161"/>
    </row>
    <row r="4391" ht="15.0" customHeight="1">
      <c r="A4391" s="101" t="s">
        <v>7307</v>
      </c>
      <c r="B4391" s="96" t="str">
        <f>VLOOKUP(A4391,company_data!$A$2:$H$2051,8,FALSE)</f>
        <v>https://www.hob.de/en/</v>
      </c>
      <c r="C4391" s="157" t="s">
        <v>23358</v>
      </c>
      <c r="D4391" s="158" t="s">
        <v>10</v>
      </c>
      <c r="E4391" s="157"/>
      <c r="F4391" s="101"/>
      <c r="G4391" s="159"/>
      <c r="H4391" s="161" t="s">
        <v>23359</v>
      </c>
      <c r="I4391" s="161"/>
    </row>
    <row r="4392" ht="15.0" customHeight="1">
      <c r="A4392" s="101" t="s">
        <v>7314</v>
      </c>
      <c r="B4392" s="96" t="str">
        <f>VLOOKUP(A4392,company_data!$A$2:$H$2051,8,FALSE)</f>
        <v>https://holdsecurity.com/</v>
      </c>
      <c r="C4392" s="157" t="s">
        <v>23360</v>
      </c>
      <c r="D4392" s="158" t="s">
        <v>32</v>
      </c>
      <c r="E4392" s="158" t="s">
        <v>15831</v>
      </c>
      <c r="F4392" s="101"/>
      <c r="G4392" s="159"/>
      <c r="H4392" s="161" t="s">
        <v>23361</v>
      </c>
      <c r="I4392" s="161"/>
    </row>
    <row r="4393" ht="15.0" customHeight="1">
      <c r="A4393" s="101" t="s">
        <v>7314</v>
      </c>
      <c r="B4393" s="96" t="str">
        <f>VLOOKUP(A4393,company_data!$A$2:$H$2051,8,FALSE)</f>
        <v>https://holdsecurity.com/</v>
      </c>
      <c r="C4393" s="157" t="s">
        <v>23362</v>
      </c>
      <c r="D4393" s="158" t="s">
        <v>5</v>
      </c>
      <c r="E4393" s="158" t="s">
        <v>18433</v>
      </c>
      <c r="F4393" s="101"/>
      <c r="G4393" s="159"/>
      <c r="H4393" s="161" t="s">
        <v>23363</v>
      </c>
      <c r="I4393" s="161"/>
    </row>
    <row r="4394" ht="15.0" customHeight="1">
      <c r="A4394" s="101" t="s">
        <v>7314</v>
      </c>
      <c r="B4394" s="96" t="str">
        <f>VLOOKUP(A4394,company_data!$A$2:$H$2051,8,FALSE)</f>
        <v>https://holdsecurity.com/</v>
      </c>
      <c r="C4394" s="157" t="s">
        <v>23364</v>
      </c>
      <c r="D4394" s="158" t="s">
        <v>5</v>
      </c>
      <c r="E4394" s="158" t="s">
        <v>16856</v>
      </c>
      <c r="F4394" s="101"/>
      <c r="G4394" s="159"/>
      <c r="H4394" s="161" t="s">
        <v>23365</v>
      </c>
      <c r="I4394" s="161"/>
    </row>
    <row r="4395" ht="15.0" customHeight="1">
      <c r="A4395" s="101" t="s">
        <v>7314</v>
      </c>
      <c r="B4395" s="96" t="str">
        <f>VLOOKUP(A4395,company_data!$A$2:$H$2051,8,FALSE)</f>
        <v>https://holdsecurity.com/</v>
      </c>
      <c r="C4395" s="157" t="s">
        <v>23366</v>
      </c>
      <c r="D4395" s="158" t="s">
        <v>8</v>
      </c>
      <c r="E4395" s="157"/>
      <c r="F4395" s="101"/>
      <c r="G4395" s="159"/>
      <c r="H4395" s="161" t="s">
        <v>23367</v>
      </c>
      <c r="I4395" s="161"/>
    </row>
    <row r="4396" ht="15.0" customHeight="1">
      <c r="A4396" s="101" t="s">
        <v>7314</v>
      </c>
      <c r="B4396" s="96" t="str">
        <f>VLOOKUP(A4396,company_data!$A$2:$H$2051,8,FALSE)</f>
        <v>https://holdsecurity.com/</v>
      </c>
      <c r="C4396" s="157" t="s">
        <v>23368</v>
      </c>
      <c r="D4396" s="158" t="s">
        <v>6</v>
      </c>
      <c r="E4396" s="157"/>
      <c r="F4396" s="101"/>
      <c r="G4396" s="159"/>
      <c r="H4396" s="161" t="s">
        <v>23369</v>
      </c>
      <c r="I4396" s="161"/>
    </row>
    <row r="4397" ht="15.0" customHeight="1">
      <c r="A4397" s="101" t="s">
        <v>4730</v>
      </c>
      <c r="B4397" s="96" t="str">
        <f>VLOOKUP(A4397,company_data!$A$2:$H$2051,8,FALSE)</f>
        <v>www.cyware.com/</v>
      </c>
      <c r="C4397" s="157" t="s">
        <v>23370</v>
      </c>
      <c r="D4397" s="158" t="s">
        <v>17</v>
      </c>
      <c r="E4397" s="157"/>
      <c r="F4397" s="101"/>
      <c r="G4397" s="159"/>
      <c r="H4397" s="161" t="s">
        <v>23371</v>
      </c>
      <c r="I4397" s="168"/>
    </row>
    <row r="4398" ht="15.0" customHeight="1">
      <c r="A4398" s="101" t="s">
        <v>7328</v>
      </c>
      <c r="B4398" s="96" t="str">
        <f>VLOOKUP(A4398,company_data!$A$2:$H$2051,8,FALSE)</f>
        <v>https://www.hornetsecurity.com/us/</v>
      </c>
      <c r="C4398" s="157" t="s">
        <v>23372</v>
      </c>
      <c r="D4398" s="158" t="s">
        <v>19</v>
      </c>
      <c r="E4398" s="158" t="s">
        <v>13</v>
      </c>
      <c r="F4398" s="101"/>
      <c r="G4398" s="159"/>
      <c r="H4398" s="161" t="s">
        <v>23373</v>
      </c>
      <c r="I4398" s="161"/>
    </row>
    <row r="4399" ht="15.0" customHeight="1">
      <c r="A4399" s="101" t="s">
        <v>7328</v>
      </c>
      <c r="B4399" s="96" t="str">
        <f>VLOOKUP(A4399,company_data!$A$2:$H$2051,8,FALSE)</f>
        <v>https://www.hornetsecurity.com/us/</v>
      </c>
      <c r="C4399" s="157" t="s">
        <v>23374</v>
      </c>
      <c r="D4399" s="158" t="s">
        <v>19</v>
      </c>
      <c r="E4399" s="158" t="s">
        <v>37</v>
      </c>
      <c r="F4399" s="101"/>
      <c r="G4399" s="159"/>
      <c r="H4399" s="161" t="s">
        <v>23375</v>
      </c>
      <c r="I4399" s="161"/>
    </row>
    <row r="4400" ht="15.0" customHeight="1">
      <c r="A4400" s="101" t="s">
        <v>7328</v>
      </c>
      <c r="B4400" s="96" t="str">
        <f>VLOOKUP(A4400,company_data!$A$2:$H$2051,8,FALSE)</f>
        <v>https://www.hornetsecurity.com/us/</v>
      </c>
      <c r="C4400" s="157" t="s">
        <v>23376</v>
      </c>
      <c r="D4400" s="158" t="s">
        <v>12</v>
      </c>
      <c r="E4400" s="158" t="s">
        <v>23377</v>
      </c>
      <c r="F4400" s="101"/>
      <c r="G4400" s="159"/>
      <c r="H4400" s="161" t="s">
        <v>23378</v>
      </c>
      <c r="I4400" s="161"/>
    </row>
    <row r="4401" ht="15.0" customHeight="1">
      <c r="A4401" s="101" t="s">
        <v>7328</v>
      </c>
      <c r="B4401" s="96" t="str">
        <f>VLOOKUP(A4401,company_data!$A$2:$H$2051,8,FALSE)</f>
        <v>https://www.hornetsecurity.com/us/</v>
      </c>
      <c r="C4401" s="157" t="s">
        <v>23379</v>
      </c>
      <c r="D4401" s="158" t="s">
        <v>13</v>
      </c>
      <c r="E4401" s="158" t="s">
        <v>23377</v>
      </c>
      <c r="F4401" s="101"/>
      <c r="G4401" s="159"/>
      <c r="H4401" s="161" t="s">
        <v>23380</v>
      </c>
      <c r="I4401" s="161"/>
    </row>
    <row r="4402" ht="15.0" customHeight="1">
      <c r="A4402" s="101" t="s">
        <v>7328</v>
      </c>
      <c r="B4402" s="96" t="str">
        <f>VLOOKUP(A4402,company_data!$A$2:$H$2051,8,FALSE)</f>
        <v>https://www.hornetsecurity.com/us/</v>
      </c>
      <c r="C4402" s="157" t="s">
        <v>23381</v>
      </c>
      <c r="D4402" s="158" t="s">
        <v>19</v>
      </c>
      <c r="E4402" s="157"/>
      <c r="F4402" s="101"/>
      <c r="G4402" s="159"/>
      <c r="H4402" s="161" t="s">
        <v>23382</v>
      </c>
      <c r="I4402" s="161"/>
    </row>
    <row r="4403" ht="15.0" customHeight="1">
      <c r="A4403" s="101" t="s">
        <v>7328</v>
      </c>
      <c r="B4403" s="96" t="str">
        <f>VLOOKUP(A4403,company_data!$A$2:$H$2051,8,FALSE)</f>
        <v>https://www.hornetsecurity.com/us/</v>
      </c>
      <c r="C4403" s="157" t="s">
        <v>23383</v>
      </c>
      <c r="D4403" s="158" t="s">
        <v>19</v>
      </c>
      <c r="E4403" s="157"/>
      <c r="F4403" s="101"/>
      <c r="G4403" s="159"/>
      <c r="H4403" s="161" t="s">
        <v>23384</v>
      </c>
      <c r="I4403" s="161"/>
    </row>
    <row r="4404" ht="15.0" customHeight="1">
      <c r="A4404" s="101" t="s">
        <v>7328</v>
      </c>
      <c r="B4404" s="96" t="str">
        <f>VLOOKUP(A4404,company_data!$A$2:$H$2051,8,FALSE)</f>
        <v>https://www.hornetsecurity.com/us/</v>
      </c>
      <c r="C4404" s="157" t="s">
        <v>23385</v>
      </c>
      <c r="D4404" s="158" t="s">
        <v>19</v>
      </c>
      <c r="E4404" s="157"/>
      <c r="F4404" s="101"/>
      <c r="G4404" s="159"/>
      <c r="H4404" s="161" t="s">
        <v>23386</v>
      </c>
      <c r="I4404" s="161"/>
    </row>
    <row r="4405" ht="15.0" customHeight="1">
      <c r="A4405" s="101" t="s">
        <v>7328</v>
      </c>
      <c r="B4405" s="96" t="str">
        <f>VLOOKUP(A4405,company_data!$A$2:$H$2051,8,FALSE)</f>
        <v>https://www.hornetsecurity.com/us/</v>
      </c>
      <c r="C4405" s="157" t="s">
        <v>23387</v>
      </c>
      <c r="D4405" s="158" t="s">
        <v>19</v>
      </c>
      <c r="E4405" s="157"/>
      <c r="F4405" s="101"/>
      <c r="G4405" s="159"/>
      <c r="H4405" s="161" t="s">
        <v>23388</v>
      </c>
      <c r="I4405" s="161"/>
    </row>
    <row r="4406" ht="15.0" customHeight="1">
      <c r="A4406" s="101" t="s">
        <v>7328</v>
      </c>
      <c r="B4406" s="96" t="str">
        <f>VLOOKUP(A4406,company_data!$A$2:$H$2051,8,FALSE)</f>
        <v>https://www.hornetsecurity.com/us/</v>
      </c>
      <c r="C4406" s="157" t="s">
        <v>23389</v>
      </c>
      <c r="D4406" s="158" t="s">
        <v>19</v>
      </c>
      <c r="E4406" s="157"/>
      <c r="F4406" s="101"/>
      <c r="G4406" s="159"/>
      <c r="H4406" s="161" t="s">
        <v>23390</v>
      </c>
      <c r="I4406" s="161"/>
    </row>
    <row r="4407" ht="15.0" customHeight="1">
      <c r="A4407" s="101" t="s">
        <v>7337</v>
      </c>
      <c r="B4407" s="96" t="str">
        <f>VLOOKUP(A4407,company_data!$A$2:$H$2051,8,FALSE)</f>
        <v>https://www.hotspotshield.com/</v>
      </c>
      <c r="C4407" s="157" t="s">
        <v>23391</v>
      </c>
      <c r="D4407" s="157" t="s">
        <v>9</v>
      </c>
      <c r="E4407" s="157" t="s">
        <v>16772</v>
      </c>
      <c r="F4407" s="101"/>
      <c r="G4407" s="159"/>
      <c r="H4407" s="161" t="s">
        <v>23392</v>
      </c>
      <c r="I4407" s="161"/>
    </row>
    <row r="4408" ht="15.0" customHeight="1">
      <c r="A4408" s="101" t="s">
        <v>7337</v>
      </c>
      <c r="B4408" s="96" t="str">
        <f>VLOOKUP(A4408,company_data!$A$2:$H$2051,8,FALSE)</f>
        <v>https://www.hotspotshield.com/</v>
      </c>
      <c r="C4408" s="157" t="s">
        <v>23393</v>
      </c>
      <c r="D4408" s="157" t="s">
        <v>9</v>
      </c>
      <c r="E4408" s="157" t="s">
        <v>16772</v>
      </c>
      <c r="F4408" s="101"/>
      <c r="G4408" s="159"/>
      <c r="H4408" s="161" t="s">
        <v>23394</v>
      </c>
      <c r="I4408" s="161"/>
    </row>
    <row r="4409" ht="15.0" customHeight="1">
      <c r="A4409" s="101" t="s">
        <v>7337</v>
      </c>
      <c r="B4409" s="96" t="str">
        <f>VLOOKUP(A4409,company_data!$A$2:$H$2051,8,FALSE)</f>
        <v>https://www.hotspotshield.com/</v>
      </c>
      <c r="C4409" s="157" t="s">
        <v>23395</v>
      </c>
      <c r="D4409" s="157" t="s">
        <v>9</v>
      </c>
      <c r="E4409" s="157" t="s">
        <v>16772</v>
      </c>
      <c r="F4409" s="101"/>
      <c r="G4409" s="159"/>
      <c r="H4409" s="161" t="s">
        <v>23396</v>
      </c>
      <c r="I4409" s="161"/>
    </row>
    <row r="4410" ht="15.0" customHeight="1">
      <c r="A4410" s="101" t="s">
        <v>7337</v>
      </c>
      <c r="B4410" s="96" t="str">
        <f>VLOOKUP(A4410,company_data!$A$2:$H$2051,8,FALSE)</f>
        <v>https://www.hotspotshield.com/</v>
      </c>
      <c r="C4410" s="157" t="s">
        <v>23397</v>
      </c>
      <c r="D4410" s="157" t="s">
        <v>9</v>
      </c>
      <c r="E4410" s="157" t="s">
        <v>16772</v>
      </c>
      <c r="F4410" s="101"/>
      <c r="G4410" s="159"/>
      <c r="H4410" s="161" t="s">
        <v>23398</v>
      </c>
      <c r="I4410" s="161"/>
    </row>
    <row r="4411" ht="15.0" customHeight="1">
      <c r="A4411" s="101" t="s">
        <v>7337</v>
      </c>
      <c r="B4411" s="96" t="str">
        <f>VLOOKUP(A4411,company_data!$A$2:$H$2051,8,FALSE)</f>
        <v>https://www.hotspotshield.com/</v>
      </c>
      <c r="C4411" s="157" t="s">
        <v>23399</v>
      </c>
      <c r="D4411" s="157" t="s">
        <v>9</v>
      </c>
      <c r="E4411" s="157" t="s">
        <v>16772</v>
      </c>
      <c r="F4411" s="101"/>
      <c r="G4411" s="159"/>
      <c r="H4411" s="161" t="s">
        <v>23398</v>
      </c>
      <c r="I4411" s="161"/>
    </row>
    <row r="4412" ht="15.0" customHeight="1">
      <c r="A4412" s="101" t="s">
        <v>7337</v>
      </c>
      <c r="B4412" s="96" t="str">
        <f>VLOOKUP(A4412,company_data!$A$2:$H$2051,8,FALSE)</f>
        <v>https://www.hotspotshield.com/</v>
      </c>
      <c r="C4412" s="157" t="s">
        <v>23400</v>
      </c>
      <c r="D4412" s="157" t="s">
        <v>9</v>
      </c>
      <c r="E4412" s="157" t="s">
        <v>16772</v>
      </c>
      <c r="F4412" s="101"/>
      <c r="G4412" s="159"/>
      <c r="H4412" s="161" t="s">
        <v>23398</v>
      </c>
      <c r="I4412" s="161"/>
    </row>
    <row r="4413" ht="15.0" customHeight="1">
      <c r="A4413" s="101" t="s">
        <v>7337</v>
      </c>
      <c r="B4413" s="96" t="str">
        <f>VLOOKUP(A4413,company_data!$A$2:$H$2051,8,FALSE)</f>
        <v>https://www.hotspotshield.com/</v>
      </c>
      <c r="C4413" s="157" t="s">
        <v>23401</v>
      </c>
      <c r="D4413" s="157" t="s">
        <v>9</v>
      </c>
      <c r="E4413" s="157" t="s">
        <v>16772</v>
      </c>
      <c r="F4413" s="101"/>
      <c r="G4413" s="159"/>
      <c r="H4413" s="161" t="s">
        <v>23398</v>
      </c>
      <c r="I4413" s="161"/>
    </row>
    <row r="4414" ht="15.0" customHeight="1">
      <c r="A4414" s="101" t="s">
        <v>7337</v>
      </c>
      <c r="B4414" s="96" t="str">
        <f>VLOOKUP(A4414,company_data!$A$2:$H$2051,8,FALSE)</f>
        <v>https://www.hotspotshield.com/</v>
      </c>
      <c r="C4414" s="157" t="s">
        <v>23402</v>
      </c>
      <c r="D4414" s="157" t="s">
        <v>9</v>
      </c>
      <c r="E4414" s="157" t="s">
        <v>16772</v>
      </c>
      <c r="F4414" s="101"/>
      <c r="G4414" s="159"/>
      <c r="H4414" s="161" t="s">
        <v>23398</v>
      </c>
      <c r="I4414" s="161"/>
    </row>
    <row r="4415" ht="15.0" customHeight="1">
      <c r="A4415" s="101" t="s">
        <v>7337</v>
      </c>
      <c r="B4415" s="96" t="str">
        <f>VLOOKUP(A4415,company_data!$A$2:$H$2051,8,FALSE)</f>
        <v>https://www.hotspotshield.com/</v>
      </c>
      <c r="C4415" s="157" t="s">
        <v>23403</v>
      </c>
      <c r="D4415" s="157" t="s">
        <v>9</v>
      </c>
      <c r="E4415" s="157" t="s">
        <v>16772</v>
      </c>
      <c r="F4415" s="101"/>
      <c r="G4415" s="159"/>
      <c r="H4415" s="161" t="s">
        <v>23404</v>
      </c>
      <c r="I4415" s="161"/>
    </row>
    <row r="4416" ht="15.0" customHeight="1">
      <c r="A4416" s="101" t="s">
        <v>7352</v>
      </c>
      <c r="B4416" s="96" t="str">
        <f>VLOOKUP(A4416,company_data!$A$2:$H$2051,8,FALSE)</f>
        <v>https://www.huawei.com/</v>
      </c>
      <c r="C4416" s="158" t="s">
        <v>23405</v>
      </c>
      <c r="D4416" s="158" t="s">
        <v>10</v>
      </c>
      <c r="E4416" s="158" t="s">
        <v>16358</v>
      </c>
      <c r="F4416" s="101"/>
      <c r="G4416" s="164" t="s">
        <v>15951</v>
      </c>
      <c r="H4416" s="161" t="s">
        <v>23406</v>
      </c>
      <c r="I4416" s="161"/>
    </row>
    <row r="4417" ht="15.0" customHeight="1">
      <c r="A4417" s="101" t="s">
        <v>7352</v>
      </c>
      <c r="B4417" s="96" t="str">
        <f>VLOOKUP(A4417,company_data!$A$2:$H$2051,8,FALSE)</f>
        <v>https://www.huawei.com/</v>
      </c>
      <c r="C4417" s="158" t="s">
        <v>23407</v>
      </c>
      <c r="D4417" s="158" t="s">
        <v>10</v>
      </c>
      <c r="E4417" s="158" t="s">
        <v>16358</v>
      </c>
      <c r="F4417" s="101"/>
      <c r="G4417" s="164" t="s">
        <v>15951</v>
      </c>
      <c r="H4417" s="161" t="s">
        <v>23408</v>
      </c>
      <c r="I4417" s="161"/>
    </row>
    <row r="4418" ht="15.0" customHeight="1">
      <c r="A4418" s="101" t="s">
        <v>7352</v>
      </c>
      <c r="B4418" s="96" t="str">
        <f>VLOOKUP(A4418,company_data!$A$2:$H$2051,8,FALSE)</f>
        <v>https://www.huawei.com/</v>
      </c>
      <c r="C4418" s="158" t="s">
        <v>23409</v>
      </c>
      <c r="D4418" s="158" t="s">
        <v>10</v>
      </c>
      <c r="E4418" s="158" t="s">
        <v>23</v>
      </c>
      <c r="F4418" s="101"/>
      <c r="G4418" s="164" t="s">
        <v>15951</v>
      </c>
      <c r="H4418" s="161" t="s">
        <v>23410</v>
      </c>
      <c r="I4418" s="161"/>
    </row>
    <row r="4419" ht="15.0" customHeight="1">
      <c r="A4419" s="101" t="s">
        <v>7352</v>
      </c>
      <c r="B4419" s="96" t="str">
        <f>VLOOKUP(A4419,company_data!$A$2:$H$2051,8,FALSE)</f>
        <v>https://www.huawei.com/</v>
      </c>
      <c r="C4419" s="158" t="s">
        <v>23411</v>
      </c>
      <c r="D4419" s="158" t="s">
        <v>10</v>
      </c>
      <c r="E4419" s="158" t="s">
        <v>23</v>
      </c>
      <c r="F4419" s="101"/>
      <c r="G4419" s="164" t="s">
        <v>15951</v>
      </c>
      <c r="H4419" s="161" t="s">
        <v>23412</v>
      </c>
      <c r="I4419" s="161"/>
    </row>
    <row r="4420" ht="15.0" customHeight="1">
      <c r="A4420" s="101" t="s">
        <v>7352</v>
      </c>
      <c r="B4420" s="96" t="str">
        <f>VLOOKUP(A4420,company_data!$A$2:$H$2051,8,FALSE)</f>
        <v>https://www.huawei.com/</v>
      </c>
      <c r="C4420" s="158" t="s">
        <v>23413</v>
      </c>
      <c r="D4420" s="158" t="s">
        <v>10</v>
      </c>
      <c r="E4420" s="158" t="s">
        <v>23</v>
      </c>
      <c r="F4420" s="101"/>
      <c r="G4420" s="164" t="s">
        <v>15951</v>
      </c>
      <c r="H4420" s="161"/>
      <c r="I4420" s="161"/>
    </row>
    <row r="4421" ht="15.0" customHeight="1">
      <c r="A4421" s="101" t="s">
        <v>7352</v>
      </c>
      <c r="B4421" s="96" t="str">
        <f>VLOOKUP(A4421,company_data!$A$2:$H$2051,8,FALSE)</f>
        <v>https://www.huawei.com/</v>
      </c>
      <c r="C4421" s="158" t="s">
        <v>23414</v>
      </c>
      <c r="D4421" s="158" t="s">
        <v>10</v>
      </c>
      <c r="E4421" s="158" t="s">
        <v>23</v>
      </c>
      <c r="F4421" s="101"/>
      <c r="G4421" s="164" t="s">
        <v>15951</v>
      </c>
      <c r="H4421" s="161" t="s">
        <v>23415</v>
      </c>
      <c r="I4421" s="161"/>
    </row>
    <row r="4422" ht="15.0" customHeight="1">
      <c r="A4422" s="101" t="s">
        <v>7352</v>
      </c>
      <c r="B4422" s="96" t="str">
        <f>VLOOKUP(A4422,company_data!$A$2:$H$2051,8,FALSE)</f>
        <v>https://www.huawei.com/</v>
      </c>
      <c r="C4422" s="158" t="s">
        <v>23416</v>
      </c>
      <c r="D4422" s="158" t="s">
        <v>10</v>
      </c>
      <c r="E4422" s="158" t="s">
        <v>23</v>
      </c>
      <c r="F4422" s="101"/>
      <c r="G4422" s="164" t="s">
        <v>15951</v>
      </c>
      <c r="H4422" s="161" t="s">
        <v>23417</v>
      </c>
      <c r="I4422" s="161"/>
    </row>
    <row r="4423" ht="15.0" customHeight="1">
      <c r="A4423" s="101" t="s">
        <v>7352</v>
      </c>
      <c r="B4423" s="96" t="str">
        <f>VLOOKUP(A4423,company_data!$A$2:$H$2051,8,FALSE)</f>
        <v>https://www.huawei.com/</v>
      </c>
      <c r="C4423" s="158" t="s">
        <v>23418</v>
      </c>
      <c r="D4423" s="158" t="s">
        <v>10</v>
      </c>
      <c r="E4423" s="158" t="s">
        <v>23</v>
      </c>
      <c r="F4423" s="101"/>
      <c r="G4423" s="164" t="s">
        <v>15951</v>
      </c>
      <c r="H4423" s="161"/>
      <c r="I4423" s="161"/>
    </row>
    <row r="4424" ht="15.0" customHeight="1">
      <c r="A4424" s="101" t="s">
        <v>7352</v>
      </c>
      <c r="B4424" s="96" t="str">
        <f>VLOOKUP(A4424,company_data!$A$2:$H$2051,8,FALSE)</f>
        <v>https://www.huawei.com/</v>
      </c>
      <c r="C4424" s="158" t="s">
        <v>23419</v>
      </c>
      <c r="D4424" s="158" t="s">
        <v>10</v>
      </c>
      <c r="E4424" s="158" t="s">
        <v>23</v>
      </c>
      <c r="F4424" s="101"/>
      <c r="G4424" s="164" t="s">
        <v>15951</v>
      </c>
      <c r="H4424" s="161" t="s">
        <v>23420</v>
      </c>
      <c r="I4424" s="161"/>
    </row>
    <row r="4425" ht="15.0" customHeight="1">
      <c r="A4425" s="101" t="s">
        <v>7352</v>
      </c>
      <c r="B4425" s="96" t="str">
        <f>VLOOKUP(A4425,company_data!$A$2:$H$2051,8,FALSE)</f>
        <v>https://www.huawei.com/</v>
      </c>
      <c r="C4425" s="158" t="s">
        <v>23421</v>
      </c>
      <c r="D4425" s="158" t="s">
        <v>18</v>
      </c>
      <c r="E4425" s="158" t="s">
        <v>16556</v>
      </c>
      <c r="F4425" s="101"/>
      <c r="G4425" s="164" t="s">
        <v>15951</v>
      </c>
      <c r="H4425" s="161"/>
      <c r="I4425" s="161"/>
    </row>
    <row r="4426" ht="15.0" customHeight="1">
      <c r="A4426" s="101" t="s">
        <v>7352</v>
      </c>
      <c r="B4426" s="96" t="str">
        <f>VLOOKUP(A4426,company_data!$A$2:$H$2051,8,FALSE)</f>
        <v>https://www.huawei.com/</v>
      </c>
      <c r="C4426" s="158" t="s">
        <v>23422</v>
      </c>
      <c r="D4426" s="158" t="s">
        <v>10</v>
      </c>
      <c r="E4426" s="158" t="s">
        <v>16460</v>
      </c>
      <c r="F4426" s="101"/>
      <c r="G4426" s="164" t="s">
        <v>15951</v>
      </c>
      <c r="H4426" s="161" t="s">
        <v>23423</v>
      </c>
      <c r="I4426" s="161"/>
    </row>
    <row r="4427" ht="15.0" customHeight="1">
      <c r="A4427" s="101" t="s">
        <v>7352</v>
      </c>
      <c r="B4427" s="96" t="str">
        <f>VLOOKUP(A4427,company_data!$A$2:$H$2051,8,FALSE)</f>
        <v>https://www.huawei.com/</v>
      </c>
      <c r="C4427" s="158" t="s">
        <v>23424</v>
      </c>
      <c r="D4427" s="158" t="s">
        <v>10</v>
      </c>
      <c r="E4427" s="158" t="s">
        <v>22662</v>
      </c>
      <c r="F4427" s="101"/>
      <c r="G4427" s="164" t="s">
        <v>15951</v>
      </c>
      <c r="H4427" s="161"/>
      <c r="I4427" s="161"/>
    </row>
    <row r="4428" ht="15.0" customHeight="1">
      <c r="A4428" s="101" t="s">
        <v>7352</v>
      </c>
      <c r="B4428" s="96" t="str">
        <f>VLOOKUP(A4428,company_data!$A$2:$H$2051,8,FALSE)</f>
        <v>https://www.huawei.com/</v>
      </c>
      <c r="C4428" s="158" t="s">
        <v>23425</v>
      </c>
      <c r="D4428" s="158" t="s">
        <v>18</v>
      </c>
      <c r="E4428" s="158" t="s">
        <v>21639</v>
      </c>
      <c r="F4428" s="101"/>
      <c r="G4428" s="164" t="s">
        <v>15951</v>
      </c>
      <c r="H4428" s="161" t="s">
        <v>23426</v>
      </c>
      <c r="I4428" s="161"/>
    </row>
    <row r="4429" ht="15.0" customHeight="1">
      <c r="A4429" s="101" t="s">
        <v>7361</v>
      </c>
      <c r="B4429" s="96" t="str">
        <f>VLOOKUP(A4429,company_data!$A$2:$H$2051,8,FALSE)</f>
        <v>https://hubbardresearch.com/</v>
      </c>
      <c r="C4429" s="157" t="s">
        <v>23427</v>
      </c>
      <c r="D4429" s="158" t="s">
        <v>5</v>
      </c>
      <c r="E4429" s="158" t="s">
        <v>23428</v>
      </c>
      <c r="F4429" s="101"/>
      <c r="G4429" s="159"/>
      <c r="H4429" s="161" t="s">
        <v>23429</v>
      </c>
      <c r="I4429" s="161"/>
    </row>
    <row r="4430" ht="15.0" customHeight="1">
      <c r="A4430" s="101" t="s">
        <v>7361</v>
      </c>
      <c r="B4430" s="96" t="str">
        <f>VLOOKUP(A4430,company_data!$A$2:$H$2051,8,FALSE)</f>
        <v>https://hubbardresearch.com/</v>
      </c>
      <c r="C4430" s="157" t="s">
        <v>23430</v>
      </c>
      <c r="D4430" s="158" t="s">
        <v>5</v>
      </c>
      <c r="E4430" s="158" t="s">
        <v>23431</v>
      </c>
      <c r="F4430" s="101"/>
      <c r="G4430" s="159"/>
      <c r="H4430" s="161" t="s">
        <v>23432</v>
      </c>
      <c r="I4430" s="161"/>
    </row>
    <row r="4431" ht="15.0" customHeight="1">
      <c r="A4431" s="101" t="s">
        <v>7361</v>
      </c>
      <c r="B4431" s="96" t="str">
        <f>VLOOKUP(A4431,company_data!$A$2:$H$2051,8,FALSE)</f>
        <v>https://hubbardresearch.com/</v>
      </c>
      <c r="C4431" s="157" t="s">
        <v>23433</v>
      </c>
      <c r="D4431" s="158" t="s">
        <v>5</v>
      </c>
      <c r="E4431" s="158" t="s">
        <v>17359</v>
      </c>
      <c r="F4431" s="101"/>
      <c r="G4431" s="159"/>
      <c r="H4431" s="161" t="s">
        <v>23434</v>
      </c>
      <c r="I4431" s="161"/>
    </row>
    <row r="4432" ht="15.0" customHeight="1">
      <c r="A4432" s="97" t="s">
        <v>7368</v>
      </c>
      <c r="B4432" s="96" t="str">
        <f>VLOOKUP(A4432,company_data!$A$2:$H$2051,8,FALSE)</f>
        <v>https://humansecurity.com</v>
      </c>
      <c r="C4432" s="157" t="s">
        <v>23435</v>
      </c>
      <c r="D4432" s="157" t="s">
        <v>8</v>
      </c>
      <c r="E4432" s="158" t="s">
        <v>16467</v>
      </c>
      <c r="F4432" s="101"/>
      <c r="G4432" s="164" t="s">
        <v>21839</v>
      </c>
      <c r="H4432" s="161" t="s">
        <v>23436</v>
      </c>
      <c r="I4432" s="161"/>
    </row>
    <row r="4433" ht="15.0" customHeight="1">
      <c r="A4433" s="97" t="s">
        <v>7368</v>
      </c>
      <c r="B4433" s="96" t="str">
        <f>VLOOKUP(A4433,company_data!$A$2:$H$2051,8,FALSE)</f>
        <v>https://humansecurity.com</v>
      </c>
      <c r="C4433" s="157" t="s">
        <v>23437</v>
      </c>
      <c r="D4433" s="157" t="s">
        <v>8</v>
      </c>
      <c r="E4433" s="158" t="s">
        <v>16467</v>
      </c>
      <c r="F4433" s="101"/>
      <c r="G4433" s="164" t="s">
        <v>21839</v>
      </c>
      <c r="H4433" s="161" t="s">
        <v>23438</v>
      </c>
      <c r="I4433" s="161"/>
    </row>
    <row r="4434" ht="15.0" customHeight="1">
      <c r="A4434" s="97" t="s">
        <v>7368</v>
      </c>
      <c r="B4434" s="96" t="str">
        <f>VLOOKUP(A4434,company_data!$A$2:$H$2051,8,FALSE)</f>
        <v>https://humansecurity.com</v>
      </c>
      <c r="C4434" s="157" t="s">
        <v>23439</v>
      </c>
      <c r="D4434" s="157" t="s">
        <v>8</v>
      </c>
      <c r="E4434" s="158" t="s">
        <v>16467</v>
      </c>
      <c r="F4434" s="101"/>
      <c r="G4434" s="164" t="s">
        <v>21839</v>
      </c>
      <c r="H4434" s="161" t="s">
        <v>23440</v>
      </c>
      <c r="I4434" s="161"/>
    </row>
    <row r="4435" ht="15.0" customHeight="1">
      <c r="A4435" s="97" t="s">
        <v>7368</v>
      </c>
      <c r="B4435" s="96" t="str">
        <f>VLOOKUP(A4435,company_data!$A$2:$H$2051,8,FALSE)</f>
        <v>https://humansecurity.com</v>
      </c>
      <c r="C4435" s="158" t="s">
        <v>23441</v>
      </c>
      <c r="D4435" s="157" t="s">
        <v>8</v>
      </c>
      <c r="E4435" s="158" t="s">
        <v>16467</v>
      </c>
      <c r="F4435" s="101"/>
      <c r="G4435" s="164" t="s">
        <v>21839</v>
      </c>
      <c r="H4435" s="161"/>
      <c r="I4435" s="161"/>
    </row>
    <row r="4436" ht="15.0" customHeight="1">
      <c r="A4436" s="101" t="s">
        <v>7377</v>
      </c>
      <c r="B4436" s="96" t="str">
        <f>VLOOKUP(A4436,company_data!$A$2:$H$2051,8,FALSE)</f>
        <v>https://www.hummingheads.co.jp/english/index.html</v>
      </c>
      <c r="C4436" s="157" t="s">
        <v>23442</v>
      </c>
      <c r="D4436" s="158" t="s">
        <v>5</v>
      </c>
      <c r="E4436" s="158" t="s">
        <v>23443</v>
      </c>
      <c r="F4436" s="101"/>
      <c r="G4436" s="159"/>
      <c r="H4436" s="161" t="s">
        <v>23444</v>
      </c>
      <c r="I4436" s="161"/>
    </row>
    <row r="4437" ht="15.0" customHeight="1">
      <c r="A4437" s="101" t="s">
        <v>7377</v>
      </c>
      <c r="B4437" s="96" t="s">
        <v>7380</v>
      </c>
      <c r="C4437" s="158" t="s">
        <v>23445</v>
      </c>
      <c r="D4437" s="158" t="s">
        <v>8</v>
      </c>
      <c r="E4437" s="158" t="s">
        <v>23446</v>
      </c>
      <c r="F4437" s="97" t="s">
        <v>22681</v>
      </c>
      <c r="G4437" s="159"/>
      <c r="H4437" s="161"/>
      <c r="I4437" s="161"/>
    </row>
    <row r="4438" ht="15.0" customHeight="1">
      <c r="A4438" s="101" t="s">
        <v>7377</v>
      </c>
      <c r="B4438" s="96" t="str">
        <f>VLOOKUP(A4438,company_data!$A$2:$H$2051,8,FALSE)</f>
        <v>https://www.hummingheads.co.jp/english/index.html</v>
      </c>
      <c r="C4438" s="157" t="s">
        <v>23447</v>
      </c>
      <c r="D4438" s="158" t="s">
        <v>12</v>
      </c>
      <c r="E4438" s="157"/>
      <c r="F4438" s="101"/>
      <c r="G4438" s="159"/>
      <c r="H4438" s="161" t="s">
        <v>23448</v>
      </c>
      <c r="I4438" s="161"/>
    </row>
    <row r="4439" ht="15.0" customHeight="1">
      <c r="A4439" s="101" t="s">
        <v>7384</v>
      </c>
      <c r="B4439" s="96" t="str">
        <f>VLOOKUP(A4439,company_data!$A$2:$H$2051,8,FALSE)</f>
        <v>https://hunters.ai/</v>
      </c>
      <c r="C4439" s="157" t="s">
        <v>23449</v>
      </c>
      <c r="D4439" s="158" t="s">
        <v>44</v>
      </c>
      <c r="E4439" s="158" t="s">
        <v>23450</v>
      </c>
      <c r="F4439" s="97" t="s">
        <v>23451</v>
      </c>
      <c r="G4439" s="159"/>
      <c r="H4439" s="161" t="s">
        <v>23452</v>
      </c>
      <c r="I4439" s="161"/>
    </row>
    <row r="4440" ht="15.0" customHeight="1">
      <c r="A4440" s="101" t="s">
        <v>7392</v>
      </c>
      <c r="B4440" s="96" t="str">
        <f>VLOOKUP(A4440,company_data!$A$2:$H$2051,8,FALSE)</f>
        <v>https://huntresslabs.com/</v>
      </c>
      <c r="C4440" s="157" t="s">
        <v>23453</v>
      </c>
      <c r="D4440" s="158" t="s">
        <v>5</v>
      </c>
      <c r="E4440" s="158" t="s">
        <v>15881</v>
      </c>
      <c r="F4440" s="101"/>
      <c r="G4440" s="159"/>
      <c r="H4440" s="161" t="s">
        <v>23454</v>
      </c>
      <c r="I4440" s="161"/>
    </row>
    <row r="4441" ht="15.0" customHeight="1">
      <c r="A4441" s="101" t="s">
        <v>7392</v>
      </c>
      <c r="B4441" s="96" t="str">
        <f>VLOOKUP(A4441,company_data!$A$2:$H$2051,8,FALSE)</f>
        <v>https://huntresslabs.com/</v>
      </c>
      <c r="C4441" s="157" t="s">
        <v>23455</v>
      </c>
      <c r="D4441" s="158" t="s">
        <v>9</v>
      </c>
      <c r="E4441" s="157"/>
      <c r="F4441" s="101"/>
      <c r="G4441" s="159"/>
      <c r="H4441" s="161" t="s">
        <v>23456</v>
      </c>
      <c r="I4441" s="161"/>
    </row>
    <row r="4442" ht="15.0" customHeight="1">
      <c r="A4442" s="101" t="s">
        <v>7399</v>
      </c>
      <c r="B4442" s="96" t="str">
        <f>VLOOKUP(A4442,company_data!$A$2:$H$2051,8,FALSE)</f>
        <v>https://www.huntsmansecurity.com/company/</v>
      </c>
      <c r="C4442" s="157" t="s">
        <v>23457</v>
      </c>
      <c r="D4442" s="158" t="s">
        <v>5</v>
      </c>
      <c r="E4442" s="158" t="s">
        <v>23458</v>
      </c>
      <c r="F4442" s="101"/>
      <c r="G4442" s="159"/>
      <c r="H4442" s="161" t="s">
        <v>23459</v>
      </c>
      <c r="I4442" s="161"/>
    </row>
    <row r="4443" ht="15.0" customHeight="1">
      <c r="A4443" s="101" t="s">
        <v>7399</v>
      </c>
      <c r="B4443" s="96" t="str">
        <f>VLOOKUP(A4443,company_data!$A$2:$H$2051,8,FALSE)</f>
        <v>https://www.huntsmansecurity.com/company/</v>
      </c>
      <c r="C4443" s="157" t="s">
        <v>23460</v>
      </c>
      <c r="D4443" s="157" t="s">
        <v>7</v>
      </c>
      <c r="E4443" s="157"/>
      <c r="F4443" s="101" t="s">
        <v>18</v>
      </c>
      <c r="G4443" s="159"/>
      <c r="H4443" s="161" t="s">
        <v>23461</v>
      </c>
      <c r="I4443" s="161"/>
    </row>
    <row r="4444" ht="15.0" customHeight="1">
      <c r="A4444" s="101" t="s">
        <v>7399</v>
      </c>
      <c r="B4444" s="96" t="str">
        <f>VLOOKUP(A4444,company_data!$A$2:$H$2051,8,FALSE)</f>
        <v>https://www.huntsmansecurity.com/company/</v>
      </c>
      <c r="C4444" s="157" t="s">
        <v>23462</v>
      </c>
      <c r="D4444" s="157" t="s">
        <v>18</v>
      </c>
      <c r="E4444" s="157" t="s">
        <v>19214</v>
      </c>
      <c r="F4444" s="101"/>
      <c r="G4444" s="159"/>
      <c r="H4444" s="161" t="s">
        <v>23463</v>
      </c>
      <c r="I4444" s="161"/>
    </row>
    <row r="4445" ht="15.0" customHeight="1">
      <c r="A4445" s="101" t="s">
        <v>7399</v>
      </c>
      <c r="B4445" s="96" t="str">
        <f>VLOOKUP(A4445,company_data!$A$2:$H$2051,8,FALSE)</f>
        <v>https://www.huntsmansecurity.com/company/</v>
      </c>
      <c r="C4445" s="157" t="s">
        <v>23464</v>
      </c>
      <c r="D4445" s="157" t="s">
        <v>18</v>
      </c>
      <c r="E4445" s="157" t="s">
        <v>19214</v>
      </c>
      <c r="F4445" s="97" t="s">
        <v>15</v>
      </c>
      <c r="G4445" s="159"/>
      <c r="H4445" s="161" t="s">
        <v>23465</v>
      </c>
      <c r="I4445" s="161"/>
    </row>
    <row r="4446" ht="15.0" customHeight="1">
      <c r="A4446" s="101" t="s">
        <v>7399</v>
      </c>
      <c r="B4446" s="96" t="str">
        <f>VLOOKUP(A4446,company_data!$A$2:$H$2051,8,FALSE)</f>
        <v>https://www.huntsmansecurity.com/company/</v>
      </c>
      <c r="C4446" s="157" t="s">
        <v>23466</v>
      </c>
      <c r="D4446" s="158" t="s">
        <v>5</v>
      </c>
      <c r="E4446" s="158" t="s">
        <v>18088</v>
      </c>
      <c r="F4446" s="101"/>
      <c r="G4446" s="159"/>
      <c r="H4446" s="161" t="s">
        <v>23467</v>
      </c>
      <c r="I4446" s="161"/>
    </row>
    <row r="4447" ht="15.0" customHeight="1">
      <c r="A4447" s="101" t="s">
        <v>7399</v>
      </c>
      <c r="B4447" s="96" t="str">
        <f>VLOOKUP(A4447,company_data!$A$2:$H$2051,8,FALSE)</f>
        <v>https://www.huntsmansecurity.com/company/</v>
      </c>
      <c r="C4447" s="157" t="s">
        <v>23468</v>
      </c>
      <c r="D4447" s="157" t="s">
        <v>18</v>
      </c>
      <c r="E4447" s="157" t="s">
        <v>18548</v>
      </c>
      <c r="F4447" s="101"/>
      <c r="G4447" s="159"/>
      <c r="H4447" s="161" t="s">
        <v>23469</v>
      </c>
      <c r="I4447" s="161"/>
    </row>
    <row r="4448" ht="15.0" customHeight="1">
      <c r="A4448" s="101" t="s">
        <v>7408</v>
      </c>
      <c r="B4448" s="96" t="str">
        <f>VLOOKUP(A4448,company_data!$A$2:$H$2051,8,FALSE)</f>
        <v>https://www.hutsix.io/</v>
      </c>
      <c r="C4448" s="157" t="s">
        <v>23470</v>
      </c>
      <c r="D4448" s="158" t="s">
        <v>11</v>
      </c>
      <c r="E4448" s="158" t="s">
        <v>19602</v>
      </c>
      <c r="F4448" s="101"/>
      <c r="G4448" s="159"/>
      <c r="H4448" s="161" t="s">
        <v>23471</v>
      </c>
      <c r="I4448" s="161"/>
    </row>
    <row r="4449" ht="15.0" customHeight="1">
      <c r="A4449" s="101" t="s">
        <v>7408</v>
      </c>
      <c r="B4449" s="96" t="str">
        <f>VLOOKUP(A4449,company_data!$A$2:$H$2051,8,FALSE)</f>
        <v>https://www.hutsix.io/</v>
      </c>
      <c r="C4449" s="157" t="s">
        <v>23472</v>
      </c>
      <c r="D4449" s="158" t="s">
        <v>11</v>
      </c>
      <c r="E4449" s="158" t="s">
        <v>23473</v>
      </c>
      <c r="F4449" s="101"/>
      <c r="G4449" s="159"/>
      <c r="H4449" s="161" t="s">
        <v>23474</v>
      </c>
      <c r="I4449" s="161"/>
    </row>
    <row r="4450" ht="15.0" customHeight="1">
      <c r="A4450" s="101" t="s">
        <v>7417</v>
      </c>
      <c r="B4450" s="96" t="str">
        <f>VLOOKUP(A4450,company_data!$A$2:$H$2051,8,FALSE)</f>
        <v>https://www.hyas.com/</v>
      </c>
      <c r="C4450" s="157" t="s">
        <v>23475</v>
      </c>
      <c r="D4450" s="158" t="s">
        <v>12</v>
      </c>
      <c r="E4450" s="157"/>
      <c r="F4450" s="101"/>
      <c r="G4450" s="159"/>
      <c r="H4450" s="161" t="s">
        <v>23476</v>
      </c>
      <c r="I4450" s="161"/>
    </row>
    <row r="4451" ht="15.0" customHeight="1">
      <c r="A4451" s="101" t="s">
        <v>4730</v>
      </c>
      <c r="B4451" s="96" t="str">
        <f>VLOOKUP(A4451,company_data!$A$2:$H$2051,8,FALSE)</f>
        <v>www.cyware.com/</v>
      </c>
      <c r="C4451" s="157" t="s">
        <v>23477</v>
      </c>
      <c r="D4451" s="158" t="s">
        <v>17</v>
      </c>
      <c r="E4451" s="157"/>
      <c r="F4451" s="101"/>
      <c r="G4451" s="159"/>
      <c r="H4451" s="161" t="s">
        <v>23478</v>
      </c>
      <c r="I4451" s="161"/>
    </row>
    <row r="4452" ht="15.0" customHeight="1">
      <c r="A4452" s="101" t="s">
        <v>4730</v>
      </c>
      <c r="B4452" s="96" t="str">
        <f>VLOOKUP(A4452,company_data!$A$2:$H$2051,8,FALSE)</f>
        <v>www.cyware.com/</v>
      </c>
      <c r="C4452" s="157" t="s">
        <v>23479</v>
      </c>
      <c r="D4452" s="158" t="s">
        <v>17</v>
      </c>
      <c r="E4452" s="157"/>
      <c r="F4452" s="101"/>
      <c r="G4452" s="159"/>
      <c r="H4452" s="161" t="s">
        <v>23480</v>
      </c>
      <c r="I4452" s="161"/>
    </row>
    <row r="4453" ht="15.0" customHeight="1">
      <c r="A4453" s="101" t="s">
        <v>7427</v>
      </c>
      <c r="B4453" s="96" t="str">
        <f>VLOOKUP(A4453,company_data!$A$2:$H$2051,8,FALSE)</f>
        <v>https://www.hypersecu.com/</v>
      </c>
      <c r="C4453" s="157" t="s">
        <v>23481</v>
      </c>
      <c r="D4453" s="158" t="s">
        <v>13</v>
      </c>
      <c r="E4453" s="158" t="s">
        <v>23482</v>
      </c>
      <c r="F4453" s="101"/>
      <c r="G4453" s="159"/>
      <c r="H4453" s="161"/>
      <c r="I4453" s="161"/>
    </row>
    <row r="4454" ht="15.0" customHeight="1">
      <c r="A4454" s="101" t="s">
        <v>7427</v>
      </c>
      <c r="B4454" s="96" t="str">
        <f>VLOOKUP(A4454,company_data!$A$2:$H$2051,8,FALSE)</f>
        <v>https://www.hypersecu.com/</v>
      </c>
      <c r="C4454" s="157" t="s">
        <v>23483</v>
      </c>
      <c r="D4454" s="158" t="s">
        <v>13</v>
      </c>
      <c r="E4454" s="158" t="s">
        <v>23484</v>
      </c>
      <c r="F4454" s="101"/>
      <c r="G4454" s="159"/>
      <c r="H4454" s="161"/>
      <c r="I4454" s="161"/>
    </row>
    <row r="4455" ht="15.0" customHeight="1">
      <c r="A4455" s="101" t="s">
        <v>7427</v>
      </c>
      <c r="B4455" s="96" t="str">
        <f>VLOOKUP(A4455,company_data!$A$2:$H$2051,8,FALSE)</f>
        <v>https://www.hypersecu.com/</v>
      </c>
      <c r="C4455" s="157" t="s">
        <v>23485</v>
      </c>
      <c r="D4455" s="158" t="s">
        <v>13</v>
      </c>
      <c r="E4455" s="158" t="s">
        <v>23486</v>
      </c>
      <c r="F4455" s="101"/>
      <c r="G4455" s="159"/>
      <c r="H4455" s="161"/>
      <c r="I4455" s="161"/>
    </row>
    <row r="4456" ht="15.0" customHeight="1">
      <c r="A4456" s="101" t="s">
        <v>7437</v>
      </c>
      <c r="B4456" s="96" t="str">
        <f>VLOOKUP(A4456,company_data!$A$2:$H$2051,8,FALSE)</f>
        <v>https://www.hypori.com/</v>
      </c>
      <c r="C4456" s="158" t="s">
        <v>7437</v>
      </c>
      <c r="D4456" s="158" t="s">
        <v>43</v>
      </c>
      <c r="E4456" s="158" t="s">
        <v>23487</v>
      </c>
      <c r="F4456" s="101"/>
      <c r="G4456" s="159"/>
      <c r="H4456" s="161"/>
      <c r="I4456" s="161"/>
    </row>
    <row r="4457" ht="15.0" customHeight="1">
      <c r="A4457" s="101" t="s">
        <v>7446</v>
      </c>
      <c r="B4457" s="96" t="str">
        <f>VLOOKUP(A4457,company_data!$A$2:$H$2051,8,FALSE)</f>
        <v>https://www.hyprbrands.com/</v>
      </c>
      <c r="C4457" s="158" t="s">
        <v>23488</v>
      </c>
      <c r="D4457" s="158" t="s">
        <v>6</v>
      </c>
      <c r="E4457" s="158" t="s">
        <v>23489</v>
      </c>
      <c r="F4457" s="101"/>
      <c r="G4457" s="159"/>
      <c r="H4457" s="161"/>
      <c r="I4457" s="161"/>
    </row>
    <row r="4458" ht="15.0" customHeight="1">
      <c r="A4458" s="101" t="s">
        <v>7454</v>
      </c>
      <c r="B4458" s="96" t="str">
        <f>VLOOKUP(A4458,company_data!$A$2:$H$2051,8,FALSE)</f>
        <v>www.hysolate.com</v>
      </c>
      <c r="C4458" s="158" t="s">
        <v>7454</v>
      </c>
      <c r="D4458" s="158" t="s">
        <v>49</v>
      </c>
      <c r="E4458" s="157"/>
      <c r="F4458" s="101"/>
      <c r="G4458" s="159"/>
      <c r="H4458" s="161"/>
      <c r="I4458" s="161"/>
    </row>
    <row r="4459" ht="15.0" customHeight="1">
      <c r="A4459" s="101" t="s">
        <v>7464</v>
      </c>
      <c r="B4459" s="96" t="str">
        <f>VLOOKUP(A4459,company_data!$A$2:$H$2051,8,FALSE)</f>
        <v>https://www.hytrust.com/</v>
      </c>
      <c r="C4459" s="157" t="s">
        <v>23490</v>
      </c>
      <c r="D4459" s="158" t="s">
        <v>13</v>
      </c>
      <c r="E4459" s="158" t="s">
        <v>15981</v>
      </c>
      <c r="F4459" s="101"/>
      <c r="G4459" s="159"/>
      <c r="H4459" s="161" t="s">
        <v>23491</v>
      </c>
      <c r="I4459" s="161"/>
    </row>
    <row r="4460" ht="15.0" customHeight="1">
      <c r="A4460" s="101" t="s">
        <v>7464</v>
      </c>
      <c r="B4460" s="96" t="str">
        <f>VLOOKUP(A4460,company_data!$A$2:$H$2051,8,FALSE)</f>
        <v>https://www.hytrust.com/</v>
      </c>
      <c r="C4460" s="157" t="s">
        <v>23492</v>
      </c>
      <c r="D4460" s="158" t="s">
        <v>13</v>
      </c>
      <c r="E4460" s="158" t="s">
        <v>23493</v>
      </c>
      <c r="F4460" s="101"/>
      <c r="G4460" s="159"/>
      <c r="H4460" s="161" t="s">
        <v>23494</v>
      </c>
      <c r="I4460" s="161"/>
    </row>
    <row r="4461" ht="15.0" customHeight="1">
      <c r="A4461" s="101" t="s">
        <v>7464</v>
      </c>
      <c r="B4461" s="96" t="str">
        <f>VLOOKUP(A4461,company_data!$A$2:$H$2051,8,FALSE)</f>
        <v>https://www.hytrust.com/</v>
      </c>
      <c r="C4461" s="157" t="s">
        <v>23495</v>
      </c>
      <c r="D4461" s="158" t="s">
        <v>15</v>
      </c>
      <c r="E4461" s="158" t="s">
        <v>16051</v>
      </c>
      <c r="F4461" s="97" t="s">
        <v>14</v>
      </c>
      <c r="G4461" s="159"/>
      <c r="H4461" s="161" t="s">
        <v>23496</v>
      </c>
      <c r="I4461" s="161"/>
    </row>
    <row r="4462" ht="15.0" customHeight="1">
      <c r="A4462" s="101" t="s">
        <v>7464</v>
      </c>
      <c r="B4462" s="96" t="str">
        <f>VLOOKUP(A4462,company_data!$A$2:$H$2051,8,FALSE)</f>
        <v>https://www.hytrust.com/</v>
      </c>
      <c r="C4462" s="157" t="s">
        <v>23497</v>
      </c>
      <c r="D4462" s="158" t="s">
        <v>8</v>
      </c>
      <c r="E4462" s="158" t="s">
        <v>23498</v>
      </c>
      <c r="F4462" s="101"/>
      <c r="G4462" s="159"/>
      <c r="H4462" s="161" t="s">
        <v>23499</v>
      </c>
      <c r="I4462" s="161"/>
    </row>
    <row r="4463" ht="15.0" customHeight="1">
      <c r="A4463" s="101" t="s">
        <v>7473</v>
      </c>
      <c r="B4463" s="96" t="str">
        <f>VLOOKUP(A4463,company_data!$A$2:$H$2051,8,FALSE)</f>
        <v>https://www.i-sprint.com/</v>
      </c>
      <c r="C4463" s="158" t="s">
        <v>23500</v>
      </c>
      <c r="D4463" s="158" t="s">
        <v>5</v>
      </c>
      <c r="E4463" s="158" t="s">
        <v>23501</v>
      </c>
      <c r="F4463" s="101"/>
      <c r="G4463" s="159"/>
      <c r="H4463" s="161" t="s">
        <v>23502</v>
      </c>
      <c r="I4463" s="161"/>
    </row>
    <row r="4464" ht="15.0" customHeight="1">
      <c r="A4464" s="101" t="s">
        <v>7473</v>
      </c>
      <c r="B4464" s="96" t="str">
        <f>VLOOKUP(A4464,company_data!$A$2:$H$2051,8,FALSE)</f>
        <v>https://www.i-sprint.com/</v>
      </c>
      <c r="C4464" s="157" t="s">
        <v>23503</v>
      </c>
      <c r="D4464" s="158" t="s">
        <v>6</v>
      </c>
      <c r="E4464" s="158" t="s">
        <v>23504</v>
      </c>
      <c r="F4464" s="101"/>
      <c r="G4464" s="159"/>
      <c r="H4464" s="161" t="s">
        <v>23505</v>
      </c>
      <c r="I4464" s="161"/>
    </row>
    <row r="4465" ht="15.0" customHeight="1">
      <c r="A4465" s="101" t="s">
        <v>7473</v>
      </c>
      <c r="B4465" s="96" t="str">
        <f>VLOOKUP(A4465,company_data!$A$2:$H$2051,8,FALSE)</f>
        <v>https://www.i-sprint.com/</v>
      </c>
      <c r="C4465" s="157" t="s">
        <v>17513</v>
      </c>
      <c r="D4465" s="158" t="s">
        <v>6</v>
      </c>
      <c r="E4465" s="157"/>
      <c r="F4465" s="101"/>
      <c r="G4465" s="159"/>
      <c r="H4465" s="161" t="s">
        <v>23506</v>
      </c>
      <c r="I4465" s="161"/>
    </row>
    <row r="4466" ht="15.0" customHeight="1">
      <c r="A4466" s="101" t="s">
        <v>7473</v>
      </c>
      <c r="B4466" s="96" t="str">
        <f>VLOOKUP(A4466,company_data!$A$2:$H$2051,8,FALSE)</f>
        <v>https://www.i-sprint.com/</v>
      </c>
      <c r="C4466" s="157" t="s">
        <v>15892</v>
      </c>
      <c r="D4466" s="158" t="s">
        <v>20</v>
      </c>
      <c r="E4466" s="157"/>
      <c r="F4466" s="101"/>
      <c r="G4466" s="159"/>
      <c r="H4466" s="161" t="s">
        <v>23507</v>
      </c>
      <c r="I4466" s="161"/>
    </row>
    <row r="4467" ht="15.0" customHeight="1">
      <c r="A4467" s="101" t="s">
        <v>7481</v>
      </c>
      <c r="B4467" s="96" t="str">
        <f>VLOOKUP(A4467,company_data!$A$2:$H$2051,8,FALSE)</f>
        <v>https://www.iansresearch.com/</v>
      </c>
      <c r="C4467" s="158" t="s">
        <v>15850</v>
      </c>
      <c r="D4467" s="158" t="s">
        <v>5</v>
      </c>
      <c r="E4467" s="158" t="s">
        <v>23508</v>
      </c>
      <c r="F4467" s="101"/>
      <c r="G4467" s="159"/>
      <c r="H4467" s="161" t="s">
        <v>23509</v>
      </c>
      <c r="I4467" s="161"/>
    </row>
    <row r="4468" ht="15.0" customHeight="1">
      <c r="A4468" s="101" t="s">
        <v>7481</v>
      </c>
      <c r="B4468" s="96" t="str">
        <f>VLOOKUP(A4468,company_data!$A$2:$H$2051,8,FALSE)</f>
        <v>https://www.iansresearch.com/</v>
      </c>
      <c r="C4468" s="157" t="s">
        <v>23510</v>
      </c>
      <c r="D4468" s="158" t="s">
        <v>5</v>
      </c>
      <c r="E4468" s="158" t="s">
        <v>23511</v>
      </c>
      <c r="F4468" s="97" t="s">
        <v>23512</v>
      </c>
      <c r="G4468" s="159"/>
      <c r="H4468" s="161" t="s">
        <v>23513</v>
      </c>
      <c r="I4468" s="161"/>
    </row>
    <row r="4469" ht="15.0" customHeight="1">
      <c r="A4469" s="101" t="s">
        <v>7481</v>
      </c>
      <c r="B4469" s="96" t="str">
        <f>VLOOKUP(A4469,company_data!$A$2:$H$2051,8,FALSE)</f>
        <v>https://www.iansresearch.com/</v>
      </c>
      <c r="C4469" s="157" t="s">
        <v>23514</v>
      </c>
      <c r="D4469" s="157" t="s">
        <v>5</v>
      </c>
      <c r="E4469" s="158" t="s">
        <v>23515</v>
      </c>
      <c r="F4469" s="97" t="s">
        <v>16868</v>
      </c>
      <c r="G4469" s="159"/>
      <c r="H4469" s="161" t="s">
        <v>23516</v>
      </c>
      <c r="I4469" s="161"/>
    </row>
    <row r="4470" ht="15.0" customHeight="1">
      <c r="A4470" s="101" t="s">
        <v>7481</v>
      </c>
      <c r="B4470" s="96" t="str">
        <f>VLOOKUP(A4470,company_data!$A$2:$H$2051,8,FALSE)</f>
        <v>https://www.iansresearch.com/</v>
      </c>
      <c r="C4470" s="157" t="s">
        <v>23517</v>
      </c>
      <c r="D4470" s="157" t="s">
        <v>11</v>
      </c>
      <c r="E4470" s="158" t="s">
        <v>23518</v>
      </c>
      <c r="F4470" s="101"/>
      <c r="G4470" s="159"/>
      <c r="H4470" s="161" t="s">
        <v>23519</v>
      </c>
      <c r="I4470" s="161"/>
    </row>
    <row r="4471" ht="15.0" customHeight="1">
      <c r="A4471" s="101" t="s">
        <v>7928</v>
      </c>
      <c r="B4471" s="96" t="str">
        <f>VLOOKUP(A4471,company_data!$A$2:$H$2051,8,FALSE)</f>
        <v>https://www.iboss.com/</v>
      </c>
      <c r="C4471" s="158" t="s">
        <v>17920</v>
      </c>
      <c r="D4471" s="158" t="s">
        <v>10</v>
      </c>
      <c r="E4471" s="158" t="s">
        <v>23328</v>
      </c>
      <c r="F4471" s="97" t="s">
        <v>23520</v>
      </c>
      <c r="G4471" s="159"/>
      <c r="H4471" s="161"/>
      <c r="I4471" s="161"/>
    </row>
    <row r="4472" ht="15.0" customHeight="1">
      <c r="A4472" s="101" t="s">
        <v>7488</v>
      </c>
      <c r="B4472" s="105" t="s">
        <v>23521</v>
      </c>
      <c r="C4472" s="157" t="s">
        <v>23522</v>
      </c>
      <c r="D4472" s="158" t="s">
        <v>20</v>
      </c>
      <c r="E4472" s="158" t="s">
        <v>23523</v>
      </c>
      <c r="F4472" s="101"/>
      <c r="G4472" s="159"/>
      <c r="H4472" s="161" t="s">
        <v>23524</v>
      </c>
      <c r="I4472" s="161"/>
    </row>
    <row r="4473" ht="15.0" customHeight="1">
      <c r="A4473" s="101" t="s">
        <v>7488</v>
      </c>
      <c r="B4473" s="105" t="s">
        <v>23521</v>
      </c>
      <c r="C4473" s="157" t="s">
        <v>23525</v>
      </c>
      <c r="D4473" s="158" t="s">
        <v>5</v>
      </c>
      <c r="E4473" s="158" t="s">
        <v>23526</v>
      </c>
      <c r="F4473" s="101"/>
      <c r="G4473" s="159"/>
      <c r="H4473" s="161" t="s">
        <v>23527</v>
      </c>
      <c r="I4473" s="161"/>
    </row>
    <row r="4474" ht="15.0" customHeight="1">
      <c r="A4474" s="101" t="s">
        <v>7488</v>
      </c>
      <c r="B4474" s="105" t="s">
        <v>23521</v>
      </c>
      <c r="C4474" s="157" t="s">
        <v>23528</v>
      </c>
      <c r="D4474" s="157" t="s">
        <v>5</v>
      </c>
      <c r="E4474" s="158" t="s">
        <v>23529</v>
      </c>
      <c r="F4474" s="101"/>
      <c r="G4474" s="159"/>
      <c r="H4474" s="161" t="s">
        <v>23530</v>
      </c>
      <c r="I4474" s="161"/>
    </row>
    <row r="4475" ht="15.0" customHeight="1">
      <c r="A4475" s="101" t="s">
        <v>7488</v>
      </c>
      <c r="B4475" s="105" t="s">
        <v>23521</v>
      </c>
      <c r="C4475" s="157" t="s">
        <v>23531</v>
      </c>
      <c r="D4475" s="158" t="s">
        <v>8</v>
      </c>
      <c r="E4475" s="158" t="s">
        <v>23532</v>
      </c>
      <c r="F4475" s="97" t="s">
        <v>23533</v>
      </c>
      <c r="G4475" s="159"/>
      <c r="H4475" s="161" t="s">
        <v>23534</v>
      </c>
      <c r="I4475" s="161"/>
    </row>
    <row r="4476" ht="15.0" customHeight="1">
      <c r="A4476" s="101" t="s">
        <v>7488</v>
      </c>
      <c r="B4476" s="105" t="s">
        <v>23521</v>
      </c>
      <c r="C4476" s="157" t="s">
        <v>23535</v>
      </c>
      <c r="D4476" s="158" t="s">
        <v>8</v>
      </c>
      <c r="E4476" s="158"/>
      <c r="F4476" s="101"/>
      <c r="G4476" s="159"/>
      <c r="H4476" s="161" t="s">
        <v>23536</v>
      </c>
      <c r="I4476" s="161"/>
    </row>
    <row r="4477" ht="15.0" customHeight="1">
      <c r="A4477" s="101" t="s">
        <v>7488</v>
      </c>
      <c r="B4477" s="105" t="s">
        <v>23521</v>
      </c>
      <c r="C4477" s="157" t="s">
        <v>23537</v>
      </c>
      <c r="D4477" s="158" t="s">
        <v>8</v>
      </c>
      <c r="E4477" s="157"/>
      <c r="F4477" s="101"/>
      <c r="G4477" s="159"/>
      <c r="H4477" s="161" t="s">
        <v>23538</v>
      </c>
      <c r="I4477" s="161"/>
    </row>
    <row r="4478" ht="15.0" customHeight="1">
      <c r="A4478" s="101" t="s">
        <v>7494</v>
      </c>
      <c r="B4478" s="96" t="s">
        <v>7498</v>
      </c>
      <c r="C4478" s="158" t="s">
        <v>23539</v>
      </c>
      <c r="D4478" s="158" t="s">
        <v>23</v>
      </c>
      <c r="E4478" s="158" t="s">
        <v>23540</v>
      </c>
      <c r="F4478" s="101"/>
      <c r="G4478" s="159"/>
      <c r="H4478" s="161"/>
      <c r="I4478" s="161"/>
    </row>
    <row r="4479" ht="15.0" customHeight="1">
      <c r="A4479" s="101" t="s">
        <v>7494</v>
      </c>
      <c r="B4479" s="96" t="s">
        <v>7498</v>
      </c>
      <c r="C4479" s="158" t="s">
        <v>23541</v>
      </c>
      <c r="D4479" s="158" t="s">
        <v>41</v>
      </c>
      <c r="E4479" s="158" t="s">
        <v>23542</v>
      </c>
      <c r="F4479" s="97" t="s">
        <v>23543</v>
      </c>
      <c r="G4479" s="159"/>
      <c r="H4479" s="161"/>
      <c r="I4479" s="161"/>
    </row>
    <row r="4480" ht="15.0" customHeight="1">
      <c r="A4480" s="101" t="s">
        <v>7494</v>
      </c>
      <c r="B4480" s="96" t="s">
        <v>7498</v>
      </c>
      <c r="C4480" s="158" t="s">
        <v>23544</v>
      </c>
      <c r="D4480" s="158" t="s">
        <v>25</v>
      </c>
      <c r="E4480" s="158" t="s">
        <v>23545</v>
      </c>
      <c r="F4480" s="101"/>
      <c r="G4480" s="159"/>
      <c r="H4480" s="161"/>
      <c r="I4480" s="161"/>
    </row>
    <row r="4481" ht="15.0" customHeight="1">
      <c r="A4481" s="101" t="s">
        <v>7494</v>
      </c>
      <c r="B4481" s="96" t="s">
        <v>7498</v>
      </c>
      <c r="C4481" s="158" t="s">
        <v>23546</v>
      </c>
      <c r="D4481" s="158" t="s">
        <v>8</v>
      </c>
      <c r="E4481" s="157"/>
      <c r="F4481" s="101"/>
      <c r="G4481" s="159"/>
      <c r="H4481" s="161"/>
      <c r="I4481" s="161"/>
    </row>
    <row r="4482" ht="15.0" customHeight="1">
      <c r="A4482" s="101" t="s">
        <v>7494</v>
      </c>
      <c r="B4482" s="96" t="str">
        <f>VLOOKUP(A4482,company_data!$A$2:$H$2051,8,FALSE)</f>
        <v>https://www.iconlabs.com/</v>
      </c>
      <c r="C4482" s="157" t="s">
        <v>23547</v>
      </c>
      <c r="D4482" s="158" t="s">
        <v>13</v>
      </c>
      <c r="E4482" s="157"/>
      <c r="F4482" s="101"/>
      <c r="G4482" s="159"/>
      <c r="H4482" s="161" t="s">
        <v>23548</v>
      </c>
      <c r="I4482" s="161"/>
    </row>
    <row r="4483" ht="15.0" customHeight="1">
      <c r="A4483" s="101" t="s">
        <v>7494</v>
      </c>
      <c r="B4483" s="96" t="str">
        <f>VLOOKUP(A4483,company_data!$A$2:$H$2051,8,FALSE)</f>
        <v>https://www.iconlabs.com/</v>
      </c>
      <c r="C4483" s="158" t="s">
        <v>23549</v>
      </c>
      <c r="D4483" s="158" t="s">
        <v>23</v>
      </c>
      <c r="E4483" s="157"/>
      <c r="F4483" s="101"/>
      <c r="G4483" s="159"/>
      <c r="H4483" s="161" t="s">
        <v>23550</v>
      </c>
      <c r="I4483" s="161"/>
    </row>
    <row r="4484" ht="15.0" customHeight="1">
      <c r="A4484" s="101" t="s">
        <v>7494</v>
      </c>
      <c r="B4484" s="96" t="s">
        <v>7498</v>
      </c>
      <c r="C4484" s="158" t="s">
        <v>23551</v>
      </c>
      <c r="D4484" s="158" t="s">
        <v>53</v>
      </c>
      <c r="E4484" s="157"/>
      <c r="F4484" s="101"/>
      <c r="G4484" s="159"/>
      <c r="H4484" s="161"/>
      <c r="I4484" s="161"/>
    </row>
    <row r="4485" ht="15.0" customHeight="1">
      <c r="A4485" s="101" t="s">
        <v>7494</v>
      </c>
      <c r="B4485" s="96" t="str">
        <f>VLOOKUP(A4485,company_data!$A$2:$H$2051,8,FALSE)</f>
        <v>https://www.iconlabs.com/</v>
      </c>
      <c r="C4485" s="157" t="s">
        <v>23552</v>
      </c>
      <c r="D4485" s="158" t="s">
        <v>25</v>
      </c>
      <c r="E4485" s="157"/>
      <c r="F4485" s="101"/>
      <c r="G4485" s="159"/>
      <c r="H4485" s="161"/>
      <c r="I4485" s="161"/>
    </row>
    <row r="4486" ht="15.0" customHeight="1">
      <c r="A4486" s="101" t="s">
        <v>7494</v>
      </c>
      <c r="B4486" s="96" t="str">
        <f>VLOOKUP(A4486,company_data!$A$2:$H$2051,8,FALSE)</f>
        <v>https://www.iconlabs.com/</v>
      </c>
      <c r="C4486" s="157" t="s">
        <v>23553</v>
      </c>
      <c r="D4486" s="158" t="s">
        <v>7</v>
      </c>
      <c r="E4486" s="157"/>
      <c r="F4486" s="101"/>
      <c r="G4486" s="159"/>
      <c r="H4486" s="161"/>
      <c r="I4486" s="161"/>
    </row>
    <row r="4487" ht="15.0" customHeight="1">
      <c r="A4487" s="101" t="s">
        <v>7494</v>
      </c>
      <c r="B4487" s="96" t="str">
        <f>VLOOKUP(A4487,company_data!$A$2:$H$2051,8,FALSE)</f>
        <v>https://www.iconlabs.com/</v>
      </c>
      <c r="C4487" s="157" t="s">
        <v>23554</v>
      </c>
      <c r="D4487" s="158" t="s">
        <v>10</v>
      </c>
      <c r="E4487" s="157"/>
      <c r="F4487" s="101"/>
      <c r="G4487" s="159"/>
      <c r="H4487" s="161"/>
      <c r="I4487" s="161"/>
    </row>
    <row r="4488" ht="15.0" customHeight="1">
      <c r="A4488" s="101" t="s">
        <v>7501</v>
      </c>
      <c r="B4488" s="96" t="str">
        <f>VLOOKUP(A4488,company_data!$A$2:$H$2051,8,FALSE)</f>
        <v>https://idcontrol.com/</v>
      </c>
      <c r="C4488" s="157" t="s">
        <v>23555</v>
      </c>
      <c r="D4488" s="158" t="s">
        <v>14</v>
      </c>
      <c r="E4488" s="158" t="s">
        <v>19897</v>
      </c>
      <c r="F4488" s="101"/>
      <c r="G4488" s="159"/>
      <c r="H4488" s="161" t="s">
        <v>23556</v>
      </c>
      <c r="I4488" s="161"/>
    </row>
    <row r="4489" ht="15.0" customHeight="1">
      <c r="A4489" s="101" t="s">
        <v>7501</v>
      </c>
      <c r="B4489" s="96" t="str">
        <f>VLOOKUP(A4489,company_data!$A$2:$H$2051,8,FALSE)</f>
        <v>https://idcontrol.com/</v>
      </c>
      <c r="C4489" s="157" t="s">
        <v>23557</v>
      </c>
      <c r="D4489" s="158" t="s">
        <v>5</v>
      </c>
      <c r="E4489" s="158" t="s">
        <v>14</v>
      </c>
      <c r="F4489" s="97" t="s">
        <v>18694</v>
      </c>
      <c r="G4489" s="159"/>
      <c r="H4489" s="161" t="s">
        <v>23558</v>
      </c>
      <c r="I4489" s="161"/>
    </row>
    <row r="4490" ht="15.0" customHeight="1">
      <c r="A4490" s="101" t="s">
        <v>7501</v>
      </c>
      <c r="B4490" s="96" t="str">
        <f>VLOOKUP(A4490,company_data!$A$2:$H$2051,8,FALSE)</f>
        <v>https://idcontrol.com/</v>
      </c>
      <c r="C4490" s="157" t="s">
        <v>23559</v>
      </c>
      <c r="D4490" s="158" t="s">
        <v>5</v>
      </c>
      <c r="E4490" s="158" t="s">
        <v>23560</v>
      </c>
      <c r="F4490" s="101"/>
      <c r="G4490" s="159"/>
      <c r="H4490" s="161" t="s">
        <v>23561</v>
      </c>
      <c r="I4490" s="161"/>
    </row>
    <row r="4491" ht="15.0" customHeight="1">
      <c r="A4491" s="101" t="s">
        <v>7501</v>
      </c>
      <c r="B4491" s="96" t="str">
        <f>VLOOKUP(A4491,company_data!$A$2:$H$2051,8,FALSE)</f>
        <v>https://idcontrol.com/</v>
      </c>
      <c r="C4491" s="157" t="s">
        <v>23562</v>
      </c>
      <c r="D4491" s="158" t="s">
        <v>5</v>
      </c>
      <c r="E4491" s="158" t="s">
        <v>17132</v>
      </c>
      <c r="F4491" s="101"/>
      <c r="G4491" s="159"/>
      <c r="H4491" s="161" t="s">
        <v>23563</v>
      </c>
      <c r="I4491" s="161"/>
    </row>
    <row r="4492" ht="15.0" customHeight="1">
      <c r="A4492" s="101" t="s">
        <v>7501</v>
      </c>
      <c r="B4492" s="96" t="str">
        <f>VLOOKUP(A4492,company_data!$A$2:$H$2051,8,FALSE)</f>
        <v>https://idcontrol.com/</v>
      </c>
      <c r="C4492" s="157" t="s">
        <v>23564</v>
      </c>
      <c r="D4492" s="158" t="s">
        <v>5</v>
      </c>
      <c r="E4492" s="158" t="s">
        <v>17132</v>
      </c>
      <c r="F4492" s="97" t="s">
        <v>23565</v>
      </c>
      <c r="G4492" s="159"/>
      <c r="H4492" s="161" t="s">
        <v>23566</v>
      </c>
      <c r="I4492" s="161"/>
    </row>
    <row r="4493" ht="15.0" customHeight="1">
      <c r="A4493" s="101" t="s">
        <v>7501</v>
      </c>
      <c r="B4493" s="96" t="str">
        <f>VLOOKUP(A4493,company_data!$A$2:$H$2051,8,FALSE)</f>
        <v>https://idcontrol.com/</v>
      </c>
      <c r="C4493" s="157" t="s">
        <v>23567</v>
      </c>
      <c r="D4493" s="158" t="s">
        <v>5</v>
      </c>
      <c r="E4493" s="158" t="s">
        <v>23568</v>
      </c>
      <c r="F4493" s="101"/>
      <c r="G4493" s="159"/>
      <c r="H4493" s="161" t="s">
        <v>23569</v>
      </c>
      <c r="I4493" s="161"/>
    </row>
    <row r="4494" ht="15.0" customHeight="1">
      <c r="A4494" s="101" t="s">
        <v>7501</v>
      </c>
      <c r="B4494" s="96" t="str">
        <f>VLOOKUP(A4494,company_data!$A$2:$H$2051,8,FALSE)</f>
        <v>https://idcontrol.com/</v>
      </c>
      <c r="C4494" s="157" t="s">
        <v>23570</v>
      </c>
      <c r="D4494" s="158" t="s">
        <v>5</v>
      </c>
      <c r="E4494" s="158" t="s">
        <v>15850</v>
      </c>
      <c r="F4494" s="101"/>
      <c r="G4494" s="159"/>
      <c r="H4494" s="161" t="s">
        <v>23571</v>
      </c>
      <c r="I4494" s="161"/>
    </row>
    <row r="4495" ht="15.0" customHeight="1">
      <c r="A4495" s="101" t="s">
        <v>7501</v>
      </c>
      <c r="B4495" s="96" t="str">
        <f>VLOOKUP(A4495,company_data!$A$2:$H$2051,8,FALSE)</f>
        <v>https://idcontrol.com/</v>
      </c>
      <c r="C4495" s="157" t="s">
        <v>19231</v>
      </c>
      <c r="D4495" s="158" t="s">
        <v>62</v>
      </c>
      <c r="E4495" s="158" t="s">
        <v>33</v>
      </c>
      <c r="F4495" s="101"/>
      <c r="G4495" s="159"/>
      <c r="H4495" s="161" t="s">
        <v>23572</v>
      </c>
      <c r="I4495" s="161"/>
    </row>
    <row r="4496" ht="15.0" customHeight="1">
      <c r="A4496" s="101" t="s">
        <v>7501</v>
      </c>
      <c r="B4496" s="96" t="str">
        <f>VLOOKUP(A4496,company_data!$A$2:$H$2051,8,FALSE)</f>
        <v>https://idcontrol.com/</v>
      </c>
      <c r="C4496" s="157" t="s">
        <v>23573</v>
      </c>
      <c r="D4496" s="158" t="s">
        <v>5</v>
      </c>
      <c r="E4496" s="158" t="s">
        <v>17856</v>
      </c>
      <c r="F4496" s="101"/>
      <c r="G4496" s="159"/>
      <c r="H4496" s="161" t="s">
        <v>23574</v>
      </c>
      <c r="I4496" s="161"/>
    </row>
    <row r="4497" ht="15.0" customHeight="1">
      <c r="A4497" s="101" t="s">
        <v>7501</v>
      </c>
      <c r="B4497" s="96" t="str">
        <f>VLOOKUP(A4497,company_data!$A$2:$H$2051,8,FALSE)</f>
        <v>https://idcontrol.com/</v>
      </c>
      <c r="C4497" s="157" t="s">
        <v>23575</v>
      </c>
      <c r="D4497" s="158" t="s">
        <v>11</v>
      </c>
      <c r="E4497" s="158" t="s">
        <v>54</v>
      </c>
      <c r="F4497" s="101"/>
      <c r="G4497" s="159"/>
      <c r="H4497" s="161" t="s">
        <v>23576</v>
      </c>
      <c r="I4497" s="161"/>
    </row>
    <row r="4498" ht="15.0" customHeight="1">
      <c r="A4498" s="101" t="s">
        <v>7501</v>
      </c>
      <c r="B4498" s="96" t="str">
        <f>VLOOKUP(A4498,company_data!$A$2:$H$2051,8,FALSE)</f>
        <v>https://idcontrol.com/</v>
      </c>
      <c r="C4498" s="157" t="s">
        <v>23577</v>
      </c>
      <c r="D4498" s="158" t="s">
        <v>5</v>
      </c>
      <c r="E4498" s="158" t="s">
        <v>23578</v>
      </c>
      <c r="F4498" s="101"/>
      <c r="G4498" s="159"/>
      <c r="H4498" s="161" t="s">
        <v>23579</v>
      </c>
      <c r="I4498" s="161"/>
    </row>
    <row r="4499" ht="15.0" customHeight="1">
      <c r="A4499" s="101" t="s">
        <v>7501</v>
      </c>
      <c r="B4499" s="96" t="str">
        <f>VLOOKUP(A4499,company_data!$A$2:$H$2051,8,FALSE)</f>
        <v>https://idcontrol.com/</v>
      </c>
      <c r="C4499" s="157" t="s">
        <v>23580</v>
      </c>
      <c r="D4499" s="158" t="s">
        <v>5</v>
      </c>
      <c r="E4499" s="158" t="s">
        <v>17359</v>
      </c>
      <c r="F4499" s="101"/>
      <c r="G4499" s="159"/>
      <c r="H4499" s="161" t="s">
        <v>23581</v>
      </c>
      <c r="I4499" s="161"/>
    </row>
    <row r="4500" ht="15.0" customHeight="1">
      <c r="A4500" s="101" t="s">
        <v>7501</v>
      </c>
      <c r="B4500" s="96" t="str">
        <f>VLOOKUP(A4500,company_data!$A$2:$H$2051,8,FALSE)</f>
        <v>https://idcontrol.com/</v>
      </c>
      <c r="C4500" s="157" t="s">
        <v>23582</v>
      </c>
      <c r="D4500" s="158" t="s">
        <v>11</v>
      </c>
      <c r="E4500" s="158" t="s">
        <v>16051</v>
      </c>
      <c r="F4500" s="101"/>
      <c r="G4500" s="159"/>
      <c r="H4500" s="161" t="s">
        <v>23583</v>
      </c>
      <c r="I4500" s="161"/>
    </row>
    <row r="4501" ht="15.0" customHeight="1">
      <c r="A4501" s="101" t="s">
        <v>7501</v>
      </c>
      <c r="B4501" s="96" t="str">
        <f>VLOOKUP(A4501,company_data!$A$2:$H$2051,8,FALSE)</f>
        <v>https://idcontrol.com/</v>
      </c>
      <c r="C4501" s="157" t="s">
        <v>23584</v>
      </c>
      <c r="D4501" s="158" t="s">
        <v>5</v>
      </c>
      <c r="E4501" s="157"/>
      <c r="F4501" s="101"/>
      <c r="G4501" s="159"/>
      <c r="H4501" s="161" t="s">
        <v>23585</v>
      </c>
      <c r="I4501" s="161"/>
    </row>
    <row r="4502" ht="15.0" customHeight="1">
      <c r="A4502" s="101" t="s">
        <v>7501</v>
      </c>
      <c r="B4502" s="96" t="str">
        <f>VLOOKUP(A4502,company_data!$A$2:$H$2051,8,FALSE)</f>
        <v>https://idcontrol.com/</v>
      </c>
      <c r="C4502" s="157" t="s">
        <v>23586</v>
      </c>
      <c r="D4502" s="158" t="s">
        <v>5</v>
      </c>
      <c r="E4502" s="157"/>
      <c r="F4502" s="101"/>
      <c r="G4502" s="159"/>
      <c r="H4502" s="161" t="s">
        <v>23587</v>
      </c>
      <c r="I4502" s="161"/>
    </row>
    <row r="4503" ht="15.0" customHeight="1">
      <c r="A4503" s="101" t="s">
        <v>7506</v>
      </c>
      <c r="B4503" s="96" t="str">
        <f>VLOOKUP(A4503,company_data!$A$2:$H$2051,8,FALSE)</f>
        <v>https://www.idx.us/</v>
      </c>
      <c r="C4503" s="157" t="s">
        <v>23588</v>
      </c>
      <c r="D4503" s="158" t="s">
        <v>6</v>
      </c>
      <c r="E4503" s="158" t="s">
        <v>23589</v>
      </c>
      <c r="F4503" s="101"/>
      <c r="G4503" s="159"/>
      <c r="H4503" s="161" t="s">
        <v>23590</v>
      </c>
      <c r="I4503" s="161"/>
    </row>
    <row r="4504" ht="15.0" customHeight="1">
      <c r="A4504" s="101" t="s">
        <v>7506</v>
      </c>
      <c r="B4504" s="96" t="str">
        <f>VLOOKUP(A4504,company_data!$A$2:$H$2051,8,FALSE)</f>
        <v>https://www.idx.us/</v>
      </c>
      <c r="C4504" s="157" t="s">
        <v>23591</v>
      </c>
      <c r="D4504" s="158" t="s">
        <v>12</v>
      </c>
      <c r="E4504" s="157"/>
      <c r="F4504" s="101"/>
      <c r="G4504" s="159"/>
      <c r="H4504" s="161" t="s">
        <v>23592</v>
      </c>
      <c r="I4504" s="161"/>
    </row>
    <row r="4505" ht="15.0" customHeight="1">
      <c r="A4505" s="101" t="s">
        <v>7525</v>
      </c>
      <c r="B4505" s="96" t="str">
        <f>VLOOKUP(A4505,company_data!$A$2:$H$2051,8,FALSE)</f>
        <v>https://www.idappcom.com/</v>
      </c>
      <c r="C4505" s="158" t="s">
        <v>23593</v>
      </c>
      <c r="D4505" s="158" t="s">
        <v>21</v>
      </c>
      <c r="E4505" s="158" t="s">
        <v>23594</v>
      </c>
      <c r="F4505" s="97" t="s">
        <v>16385</v>
      </c>
      <c r="G4505" s="159"/>
      <c r="H4505" s="161"/>
      <c r="I4505" s="161"/>
    </row>
    <row r="4506" ht="15.0" customHeight="1">
      <c r="A4506" s="101" t="s">
        <v>7525</v>
      </c>
      <c r="B4506" s="96" t="str">
        <f>VLOOKUP(A4506,company_data!$A$2:$H$2051,8,FALSE)</f>
        <v>https://www.idappcom.com/</v>
      </c>
      <c r="C4506" s="158" t="s">
        <v>23595</v>
      </c>
      <c r="D4506" s="158" t="s">
        <v>13</v>
      </c>
      <c r="E4506" s="158" t="s">
        <v>23596</v>
      </c>
      <c r="F4506" s="101"/>
      <c r="G4506" s="159"/>
      <c r="H4506" s="161" t="s">
        <v>23597</v>
      </c>
      <c r="I4506" s="161"/>
    </row>
    <row r="4507" ht="15.0" customHeight="1">
      <c r="A4507" s="101" t="s">
        <v>7525</v>
      </c>
      <c r="B4507" s="96" t="str">
        <f>VLOOKUP(A4507,company_data!$A$2:$H$2051,8,FALSE)</f>
        <v>https://www.idappcom.com/</v>
      </c>
      <c r="C4507" s="157" t="s">
        <v>23598</v>
      </c>
      <c r="D4507" s="158" t="s">
        <v>22</v>
      </c>
      <c r="E4507" s="158" t="s">
        <v>23599</v>
      </c>
      <c r="F4507" s="101"/>
      <c r="G4507" s="159"/>
      <c r="H4507" s="161" t="s">
        <v>23600</v>
      </c>
      <c r="I4507" s="161"/>
    </row>
    <row r="4508" ht="15.0" customHeight="1">
      <c r="A4508" s="101" t="s">
        <v>7525</v>
      </c>
      <c r="B4508" s="96" t="str">
        <f>VLOOKUP(A4508,company_data!$A$2:$H$2051,8,FALSE)</f>
        <v>https://www.idappcom.com/</v>
      </c>
      <c r="C4508" s="157" t="s">
        <v>23601</v>
      </c>
      <c r="D4508" s="158" t="s">
        <v>21</v>
      </c>
      <c r="E4508" s="157"/>
      <c r="F4508" s="101"/>
      <c r="G4508" s="159"/>
      <c r="H4508" s="161"/>
      <c r="I4508" s="161"/>
    </row>
    <row r="4509" ht="15.0" customHeight="1">
      <c r="A4509" s="101" t="s">
        <v>7542</v>
      </c>
      <c r="B4509" s="96" t="str">
        <f>VLOOKUP(A4509,company_data!$A$2:$H$2051,8,FALSE)</f>
        <v>https://www.idemia.com/</v>
      </c>
      <c r="C4509" s="158" t="s">
        <v>23602</v>
      </c>
      <c r="D4509" s="158" t="s">
        <v>6</v>
      </c>
      <c r="E4509" s="158" t="s">
        <v>23603</v>
      </c>
      <c r="F4509" s="101"/>
      <c r="G4509" s="159"/>
      <c r="H4509" s="161" t="s">
        <v>23604</v>
      </c>
      <c r="I4509" s="161"/>
    </row>
    <row r="4510" ht="15.0" customHeight="1">
      <c r="A4510" s="101" t="s">
        <v>7542</v>
      </c>
      <c r="B4510" s="96" t="str">
        <f>VLOOKUP(A4510,company_data!$A$2:$H$2051,8,FALSE)</f>
        <v>https://www.idemia.com/</v>
      </c>
      <c r="C4510" s="158" t="s">
        <v>23605</v>
      </c>
      <c r="D4510" s="157" t="s">
        <v>6</v>
      </c>
      <c r="E4510" s="157" t="s">
        <v>18103</v>
      </c>
      <c r="F4510" s="101"/>
      <c r="G4510" s="159"/>
      <c r="H4510" s="161" t="s">
        <v>23606</v>
      </c>
      <c r="I4510" s="161"/>
    </row>
    <row r="4511" ht="15.0" customHeight="1">
      <c r="A4511" s="101" t="s">
        <v>7542</v>
      </c>
      <c r="B4511" s="96" t="str">
        <f>VLOOKUP(A4511,company_data!$A$2:$H$2051,8,FALSE)</f>
        <v>https://www.idemia.com/</v>
      </c>
      <c r="C4511" s="158" t="s">
        <v>23607</v>
      </c>
      <c r="D4511" s="158" t="s">
        <v>10</v>
      </c>
      <c r="E4511" s="158" t="s">
        <v>20</v>
      </c>
      <c r="F4511" s="101"/>
      <c r="G4511" s="159"/>
      <c r="H4511" s="161" t="s">
        <v>23608</v>
      </c>
      <c r="I4511" s="161"/>
    </row>
    <row r="4512" ht="15.0" customHeight="1">
      <c r="A4512" s="101" t="s">
        <v>7542</v>
      </c>
      <c r="B4512" s="96" t="str">
        <f>VLOOKUP(A4512,company_data!$A$2:$H$2051,8,FALSE)</f>
        <v>https://www.idemia.com/</v>
      </c>
      <c r="C4512" s="158" t="s">
        <v>23609</v>
      </c>
      <c r="D4512" s="158" t="s">
        <v>6</v>
      </c>
      <c r="E4512" s="157"/>
      <c r="F4512" s="101"/>
      <c r="G4512" s="159"/>
      <c r="H4512" s="161" t="s">
        <v>23610</v>
      </c>
      <c r="I4512" s="161"/>
    </row>
    <row r="4513" ht="15.0" customHeight="1">
      <c r="A4513" s="101" t="s">
        <v>7542</v>
      </c>
      <c r="B4513" s="96" t="str">
        <f>VLOOKUP(A4513,company_data!$A$2:$H$2051,8,FALSE)</f>
        <v>https://www.idemia.com/</v>
      </c>
      <c r="C4513" s="158" t="s">
        <v>23611</v>
      </c>
      <c r="D4513" s="158" t="s">
        <v>25</v>
      </c>
      <c r="E4513" s="157"/>
      <c r="F4513" s="101"/>
      <c r="G4513" s="159"/>
      <c r="H4513" s="161" t="s">
        <v>23612</v>
      </c>
      <c r="I4513" s="161"/>
    </row>
    <row r="4514" ht="15.0" customHeight="1">
      <c r="A4514" s="101" t="s">
        <v>7552</v>
      </c>
      <c r="B4514" s="96" t="str">
        <f>VLOOKUP(A4514,company_data!$A$2:$H$2051,8,FALSE)</f>
        <v>https://indeni.com/</v>
      </c>
      <c r="C4514" s="158" t="s">
        <v>23613</v>
      </c>
      <c r="D4514" s="158" t="s">
        <v>8</v>
      </c>
      <c r="E4514" s="158" t="s">
        <v>23614</v>
      </c>
      <c r="F4514" s="101"/>
      <c r="G4514" s="159"/>
      <c r="H4514" s="161"/>
      <c r="I4514" s="161"/>
    </row>
    <row r="4515" ht="15.0" customHeight="1">
      <c r="A4515" s="101" t="s">
        <v>7552</v>
      </c>
      <c r="B4515" s="96" t="str">
        <f>VLOOKUP(A4515,company_data!$A$2:$H$2051,8,FALSE)</f>
        <v>https://indeni.com/</v>
      </c>
      <c r="C4515" s="158" t="s">
        <v>23615</v>
      </c>
      <c r="D4515" s="158" t="s">
        <v>10</v>
      </c>
      <c r="E4515" s="157"/>
      <c r="F4515" s="101"/>
      <c r="G4515" s="159"/>
      <c r="H4515" s="161"/>
      <c r="I4515" s="161"/>
    </row>
    <row r="4516" ht="15.0" customHeight="1">
      <c r="A4516" s="101" t="s">
        <v>7552</v>
      </c>
      <c r="B4516" s="96" t="str">
        <f>VLOOKUP(A4516,company_data!$A$2:$H$2051,8,FALSE)</f>
        <v>https://indeni.com/</v>
      </c>
      <c r="C4516" s="158" t="s">
        <v>23616</v>
      </c>
      <c r="D4516" s="158" t="s">
        <v>10</v>
      </c>
      <c r="E4516" s="157"/>
      <c r="F4516" s="101"/>
      <c r="G4516" s="159"/>
      <c r="H4516" s="161"/>
      <c r="I4516" s="161"/>
    </row>
    <row r="4517" ht="15.0" customHeight="1">
      <c r="A4517" s="101" t="s">
        <v>7552</v>
      </c>
      <c r="B4517" s="96" t="str">
        <f>VLOOKUP(A4517,company_data!$A$2:$H$2051,8,FALSE)</f>
        <v>https://indeni.com/</v>
      </c>
      <c r="C4517" s="158" t="s">
        <v>23617</v>
      </c>
      <c r="D4517" s="158" t="s">
        <v>10</v>
      </c>
      <c r="E4517" s="157"/>
      <c r="F4517" s="101"/>
      <c r="G4517" s="159"/>
      <c r="H4517" s="161"/>
      <c r="I4517" s="161"/>
    </row>
    <row r="4518" ht="15.0" customHeight="1">
      <c r="A4518" s="101" t="s">
        <v>7552</v>
      </c>
      <c r="B4518" s="96" t="str">
        <f>VLOOKUP(A4518,company_data!$A$2:$H$2051,8,FALSE)</f>
        <v>https://indeni.com/</v>
      </c>
      <c r="C4518" s="158" t="s">
        <v>23618</v>
      </c>
      <c r="D4518" s="158" t="s">
        <v>10</v>
      </c>
      <c r="E4518" s="157"/>
      <c r="F4518" s="101"/>
      <c r="G4518" s="159"/>
      <c r="H4518" s="161"/>
      <c r="I4518" s="161"/>
    </row>
    <row r="4519" ht="15.0" customHeight="1">
      <c r="A4519" s="101" t="s">
        <v>7552</v>
      </c>
      <c r="B4519" s="96" t="str">
        <f>VLOOKUP(A4519,company_data!$A$2:$H$2051,8,FALSE)</f>
        <v>https://indeni.com/</v>
      </c>
      <c r="C4519" s="158" t="s">
        <v>23619</v>
      </c>
      <c r="D4519" s="158" t="s">
        <v>10</v>
      </c>
      <c r="E4519" s="157"/>
      <c r="F4519" s="101"/>
      <c r="G4519" s="159"/>
      <c r="H4519" s="161"/>
      <c r="I4519" s="161"/>
    </row>
    <row r="4520" ht="15.0" customHeight="1">
      <c r="A4520" s="101" t="s">
        <v>7552</v>
      </c>
      <c r="B4520" s="96" t="str">
        <f>VLOOKUP(A4520,company_data!$A$2:$H$2051,8,FALSE)</f>
        <v>https://indeni.com/</v>
      </c>
      <c r="C4520" s="158" t="s">
        <v>23620</v>
      </c>
      <c r="D4520" s="158" t="s">
        <v>10</v>
      </c>
      <c r="E4520" s="157"/>
      <c r="F4520" s="101"/>
      <c r="G4520" s="159"/>
      <c r="H4520" s="161"/>
      <c r="I4520" s="161"/>
    </row>
    <row r="4521" ht="15.0" customHeight="1">
      <c r="A4521" s="101" t="s">
        <v>7552</v>
      </c>
      <c r="B4521" s="96" t="str">
        <f>VLOOKUP(A4521,company_data!$A$2:$H$2051,8,FALSE)</f>
        <v>https://indeni.com/</v>
      </c>
      <c r="C4521" s="158" t="s">
        <v>23621</v>
      </c>
      <c r="D4521" s="158" t="s">
        <v>10</v>
      </c>
      <c r="E4521" s="157"/>
      <c r="F4521" s="101"/>
      <c r="G4521" s="159"/>
      <c r="H4521" s="161"/>
      <c r="I4521" s="161"/>
    </row>
    <row r="4522" ht="15.0" customHeight="1">
      <c r="A4522" s="101" t="s">
        <v>7552</v>
      </c>
      <c r="B4522" s="96" t="str">
        <f>VLOOKUP(A4522,company_data!$A$2:$H$2051,8,FALSE)</f>
        <v>https://indeni.com/</v>
      </c>
      <c r="C4522" s="158" t="s">
        <v>23622</v>
      </c>
      <c r="D4522" s="158" t="s">
        <v>10</v>
      </c>
      <c r="E4522" s="157"/>
      <c r="F4522" s="101"/>
      <c r="G4522" s="159"/>
      <c r="H4522" s="161"/>
      <c r="I4522" s="161"/>
    </row>
    <row r="4523" ht="15.0" customHeight="1">
      <c r="A4523" s="101" t="s">
        <v>7560</v>
      </c>
      <c r="B4523" s="96" t="str">
        <f>VLOOKUP(A4523,company_data!$A$2:$H$2051,8,FALSE)</f>
        <v>https://www.identiainc.com/</v>
      </c>
      <c r="C4523" s="158" t="s">
        <v>23623</v>
      </c>
      <c r="D4523" s="158" t="s">
        <v>6</v>
      </c>
      <c r="E4523" s="157"/>
      <c r="F4523" s="101"/>
      <c r="G4523" s="159"/>
      <c r="H4523" s="161" t="s">
        <v>23624</v>
      </c>
      <c r="I4523" s="161"/>
    </row>
    <row r="4524" ht="15.0" customHeight="1">
      <c r="A4524" s="101" t="s">
        <v>7560</v>
      </c>
      <c r="B4524" s="96" t="str">
        <f>VLOOKUP(A4524,company_data!$A$2:$H$2051,8,FALSE)</f>
        <v>https://www.identiainc.com/</v>
      </c>
      <c r="C4524" s="158" t="s">
        <v>23625</v>
      </c>
      <c r="D4524" s="158" t="s">
        <v>6</v>
      </c>
      <c r="E4524" s="157"/>
      <c r="F4524" s="101"/>
      <c r="G4524" s="159"/>
      <c r="H4524" s="161" t="s">
        <v>23626</v>
      </c>
      <c r="I4524" s="161"/>
    </row>
    <row r="4525" ht="15.0" customHeight="1">
      <c r="A4525" s="101" t="s">
        <v>7560</v>
      </c>
      <c r="B4525" s="96" t="str">
        <f>VLOOKUP(A4525,company_data!$A$2:$H$2051,8,FALSE)</f>
        <v>https://www.identiainc.com/</v>
      </c>
      <c r="C4525" s="158" t="s">
        <v>23627</v>
      </c>
      <c r="D4525" s="158" t="s">
        <v>6</v>
      </c>
      <c r="E4525" s="157"/>
      <c r="F4525" s="101"/>
      <c r="G4525" s="159"/>
      <c r="H4525" s="161" t="s">
        <v>23628</v>
      </c>
      <c r="I4525" s="161"/>
    </row>
    <row r="4526" ht="15.0" customHeight="1">
      <c r="A4526" s="101" t="s">
        <v>7560</v>
      </c>
      <c r="B4526" s="96" t="str">
        <f>VLOOKUP(A4526,company_data!$A$2:$H$2051,8,FALSE)</f>
        <v>https://www.identiainc.com/</v>
      </c>
      <c r="C4526" s="158" t="s">
        <v>23629</v>
      </c>
      <c r="D4526" s="158" t="s">
        <v>6</v>
      </c>
      <c r="E4526" s="157"/>
      <c r="F4526" s="101"/>
      <c r="G4526" s="159"/>
      <c r="H4526" s="161" t="s">
        <v>23630</v>
      </c>
      <c r="I4526" s="161"/>
    </row>
    <row r="4527" ht="15.0" customHeight="1">
      <c r="A4527" s="101" t="s">
        <v>7560</v>
      </c>
      <c r="B4527" s="96" t="str">
        <f>VLOOKUP(A4527,company_data!$A$2:$H$2051,8,FALSE)</f>
        <v>https://www.identiainc.com/</v>
      </c>
      <c r="C4527" s="158" t="s">
        <v>23631</v>
      </c>
      <c r="D4527" s="158" t="s">
        <v>6</v>
      </c>
      <c r="E4527" s="157"/>
      <c r="F4527" s="101"/>
      <c r="G4527" s="159"/>
      <c r="H4527" s="161" t="s">
        <v>23632</v>
      </c>
      <c r="I4527" s="161"/>
    </row>
    <row r="4528" ht="15.0" customHeight="1">
      <c r="A4528" s="101" t="s">
        <v>7560</v>
      </c>
      <c r="B4528" s="96" t="str">
        <f>VLOOKUP(A4528,company_data!$A$2:$H$2051,8,FALSE)</f>
        <v>https://www.identiainc.com/</v>
      </c>
      <c r="C4528" s="158" t="s">
        <v>23633</v>
      </c>
      <c r="D4528" s="158" t="s">
        <v>6</v>
      </c>
      <c r="E4528" s="157"/>
      <c r="F4528" s="101"/>
      <c r="G4528" s="159"/>
      <c r="H4528" s="161" t="s">
        <v>23634</v>
      </c>
      <c r="I4528" s="161"/>
    </row>
    <row r="4529" ht="15.0" customHeight="1">
      <c r="A4529" s="101" t="s">
        <v>7565</v>
      </c>
      <c r="B4529" s="96" t="str">
        <f>VLOOKUP(A4529,company_data!$A$2:$H$2051,8,FALSE)</f>
        <v>https://www.identityautomation.com/</v>
      </c>
      <c r="C4529" s="157" t="s">
        <v>23635</v>
      </c>
      <c r="D4529" s="158" t="s">
        <v>6</v>
      </c>
      <c r="E4529" s="158" t="s">
        <v>16904</v>
      </c>
      <c r="F4529" s="97" t="s">
        <v>16476</v>
      </c>
      <c r="G4529" s="159"/>
      <c r="H4529" s="161" t="s">
        <v>23636</v>
      </c>
      <c r="I4529" s="161"/>
    </row>
    <row r="4530" ht="15.0" customHeight="1">
      <c r="A4530" s="101" t="s">
        <v>7565</v>
      </c>
      <c r="B4530" s="96" t="str">
        <f>VLOOKUP(A4530,company_data!$A$2:$H$2051,8,FALSE)</f>
        <v>https://www.identityautomation.com/</v>
      </c>
      <c r="C4530" s="157" t="s">
        <v>11</v>
      </c>
      <c r="D4530" s="157" t="s">
        <v>11</v>
      </c>
      <c r="E4530" s="157"/>
      <c r="F4530" s="101"/>
      <c r="G4530" s="159"/>
      <c r="H4530" s="161" t="s">
        <v>23637</v>
      </c>
      <c r="I4530" s="161"/>
    </row>
    <row r="4531" ht="15.0" customHeight="1">
      <c r="A4531" s="101" t="s">
        <v>7573</v>
      </c>
      <c r="B4531" s="96" t="str">
        <f>VLOOKUP(A4531,company_data!$A$2:$H$2051,8,FALSE)</f>
        <v>https://www.idsalliance.org/</v>
      </c>
      <c r="C4531" s="158" t="s">
        <v>23638</v>
      </c>
      <c r="D4531" s="158" t="s">
        <v>6</v>
      </c>
      <c r="E4531" s="157"/>
      <c r="F4531" s="101"/>
      <c r="G4531" s="159"/>
      <c r="H4531" s="161"/>
      <c r="I4531" s="161"/>
    </row>
    <row r="4532" ht="15.0" customHeight="1">
      <c r="A4532" s="101" t="s">
        <v>8112</v>
      </c>
      <c r="B4532" s="96" t="str">
        <f>VLOOKUP(A4532,company_data!$A$2:$H$2051,8,FALSE)</f>
        <v>https://www.identiv.com/</v>
      </c>
      <c r="C4532" s="157" t="s">
        <v>23639</v>
      </c>
      <c r="D4532" s="158" t="s">
        <v>29</v>
      </c>
      <c r="E4532" s="158" t="s">
        <v>23640</v>
      </c>
      <c r="F4532" s="101"/>
      <c r="G4532" s="159"/>
      <c r="H4532" s="161" t="s">
        <v>23641</v>
      </c>
      <c r="I4532" s="161"/>
    </row>
    <row r="4533" ht="15.0" customHeight="1">
      <c r="A4533" s="101" t="s">
        <v>8112</v>
      </c>
      <c r="B4533" s="96" t="str">
        <f>VLOOKUP(A4533,company_data!$A$2:$H$2051,8,FALSE)</f>
        <v>https://www.identiv.com/</v>
      </c>
      <c r="C4533" s="157" t="s">
        <v>23642</v>
      </c>
      <c r="D4533" s="158" t="s">
        <v>29</v>
      </c>
      <c r="E4533" s="158" t="s">
        <v>23643</v>
      </c>
      <c r="F4533" s="101"/>
      <c r="G4533" s="159"/>
      <c r="H4533" s="161" t="s">
        <v>23644</v>
      </c>
      <c r="I4533" s="161"/>
    </row>
    <row r="4534" ht="15.0" customHeight="1">
      <c r="A4534" s="101" t="s">
        <v>8112</v>
      </c>
      <c r="B4534" s="96" t="str">
        <f>VLOOKUP(A4534,company_data!$A$2:$H$2051,8,FALSE)</f>
        <v>https://www.identiv.com/</v>
      </c>
      <c r="C4534" s="157" t="s">
        <v>23645</v>
      </c>
      <c r="D4534" s="158" t="s">
        <v>29</v>
      </c>
      <c r="E4534" s="158" t="s">
        <v>23646</v>
      </c>
      <c r="F4534" s="101"/>
      <c r="G4534" s="159"/>
      <c r="H4534" s="161" t="s">
        <v>23647</v>
      </c>
      <c r="I4534" s="161"/>
    </row>
    <row r="4535" ht="15.0" customHeight="1">
      <c r="A4535" s="101" t="s">
        <v>8112</v>
      </c>
      <c r="B4535" s="96" t="str">
        <f>VLOOKUP(A4535,company_data!$A$2:$H$2051,8,FALSE)</f>
        <v>https://www.identiv.com/</v>
      </c>
      <c r="C4535" s="157" t="s">
        <v>23648</v>
      </c>
      <c r="D4535" s="158" t="s">
        <v>29</v>
      </c>
      <c r="E4535" s="157"/>
      <c r="F4535" s="101"/>
      <c r="G4535" s="159"/>
      <c r="H4535" s="161" t="s">
        <v>23649</v>
      </c>
      <c r="I4535" s="161"/>
    </row>
    <row r="4536" ht="15.0" customHeight="1">
      <c r="A4536" s="101" t="s">
        <v>7578</v>
      </c>
      <c r="B4536" s="96" t="str">
        <f>VLOOKUP(A4536,company_data!$A$2:$H$2051,8,FALSE)</f>
        <v>https://idiscoverysolutions.com/</v>
      </c>
      <c r="C4536" s="157" t="s">
        <v>23650</v>
      </c>
      <c r="D4536" s="158" t="s">
        <v>5</v>
      </c>
      <c r="E4536" s="157"/>
      <c r="F4536" s="157"/>
      <c r="G4536" s="159"/>
      <c r="H4536" s="161" t="s">
        <v>23651</v>
      </c>
      <c r="I4536" s="161"/>
    </row>
    <row r="4537" ht="15.0" customHeight="1">
      <c r="A4537" s="101" t="s">
        <v>7578</v>
      </c>
      <c r="B4537" s="96" t="str">
        <f>VLOOKUP(A4537,company_data!$A$2:$H$2051,8,FALSE)</f>
        <v>https://idiscoverysolutions.com/</v>
      </c>
      <c r="C4537" s="157" t="s">
        <v>16916</v>
      </c>
      <c r="D4537" s="158" t="s">
        <v>5</v>
      </c>
      <c r="E4537" s="157"/>
      <c r="F4537" s="157"/>
      <c r="G4537" s="159"/>
      <c r="H4537" s="161" t="s">
        <v>23652</v>
      </c>
      <c r="I4537" s="161"/>
    </row>
    <row r="4538" ht="15.0" customHeight="1">
      <c r="A4538" s="101" t="s">
        <v>7578</v>
      </c>
      <c r="B4538" s="96" t="str">
        <f>VLOOKUP(A4538,company_data!$A$2:$H$2051,8,FALSE)</f>
        <v>https://idiscoverysolutions.com/</v>
      </c>
      <c r="C4538" s="157" t="s">
        <v>23653</v>
      </c>
      <c r="D4538" s="158" t="s">
        <v>5</v>
      </c>
      <c r="E4538" s="157"/>
      <c r="F4538" s="157"/>
      <c r="G4538" s="159"/>
      <c r="H4538" s="161" t="s">
        <v>23654</v>
      </c>
      <c r="I4538" s="161"/>
    </row>
    <row r="4539" ht="15.0" customHeight="1">
      <c r="A4539" s="101" t="s">
        <v>7578</v>
      </c>
      <c r="B4539" s="96" t="str">
        <f>VLOOKUP(A4539,company_data!$A$2:$H$2051,8,FALSE)</f>
        <v>https://idiscoverysolutions.com/</v>
      </c>
      <c r="C4539" s="157" t="s">
        <v>23655</v>
      </c>
      <c r="D4539" s="157" t="s">
        <v>5</v>
      </c>
      <c r="E4539" s="157"/>
      <c r="F4539" s="157"/>
      <c r="G4539" s="159"/>
      <c r="H4539" s="161" t="s">
        <v>23656</v>
      </c>
      <c r="I4539" s="161"/>
    </row>
    <row r="4540" ht="15.0" customHeight="1">
      <c r="A4540" s="101" t="s">
        <v>7586</v>
      </c>
      <c r="B4540" s="96" t="str">
        <f>VLOOKUP(A4540,company_data!$A$2:$H$2051,8,FALSE)</f>
        <v>https://www.idmworks.com/</v>
      </c>
      <c r="C4540" s="158" t="s">
        <v>23657</v>
      </c>
      <c r="D4540" s="158" t="s">
        <v>5</v>
      </c>
      <c r="E4540" s="158" t="s">
        <v>6</v>
      </c>
      <c r="F4540" s="157"/>
      <c r="G4540" s="159"/>
      <c r="H4540" s="162" t="s">
        <v>23658</v>
      </c>
      <c r="I4540" s="161"/>
    </row>
    <row r="4541" ht="15.0" customHeight="1">
      <c r="A4541" s="101" t="s">
        <v>7586</v>
      </c>
      <c r="B4541" s="96" t="str">
        <f>VLOOKUP(A4541,company_data!$A$2:$H$2051,8,FALSE)</f>
        <v>https://www.idmworks.com/</v>
      </c>
      <c r="C4541" s="158" t="s">
        <v>23659</v>
      </c>
      <c r="D4541" s="158" t="s">
        <v>7</v>
      </c>
      <c r="E4541" s="158" t="s">
        <v>6</v>
      </c>
      <c r="F4541" s="157"/>
      <c r="G4541" s="159"/>
      <c r="H4541" s="162"/>
      <c r="I4541" s="161"/>
    </row>
    <row r="4542" ht="15.0" customHeight="1">
      <c r="A4542" s="101" t="s">
        <v>7595</v>
      </c>
      <c r="B4542" s="96" t="str">
        <f>VLOOKUP(A4542,company_data!$A$2:$H$2051,8,FALSE)</f>
        <v>https://www.idvector.net/</v>
      </c>
      <c r="C4542" s="158" t="s">
        <v>23660</v>
      </c>
      <c r="D4542" s="158" t="s">
        <v>43</v>
      </c>
      <c r="E4542" s="158" t="s">
        <v>16090</v>
      </c>
      <c r="F4542" s="101"/>
      <c r="G4542" s="159"/>
      <c r="H4542" s="161"/>
      <c r="I4542" s="161"/>
    </row>
    <row r="4543" ht="15.0" customHeight="1">
      <c r="A4543" s="101" t="s">
        <v>7595</v>
      </c>
      <c r="B4543" s="96" t="str">
        <f>VLOOKUP(A4543,company_data!$A$2:$H$2051,8,FALSE)</f>
        <v>https://www.idvector.net/</v>
      </c>
      <c r="C4543" s="158" t="s">
        <v>23661</v>
      </c>
      <c r="D4543" s="158" t="s">
        <v>20</v>
      </c>
      <c r="E4543" s="158" t="s">
        <v>15892</v>
      </c>
      <c r="F4543" s="101"/>
      <c r="G4543" s="159"/>
      <c r="H4543" s="161"/>
      <c r="I4543" s="161"/>
    </row>
    <row r="4544" ht="15.0" customHeight="1">
      <c r="A4544" s="101" t="s">
        <v>7597</v>
      </c>
      <c r="B4544" s="96" t="str">
        <f>VLOOKUP(A4544,company_data!$A$2:$H$2051,8,FALSE)</f>
        <v>https://www.igloosec.co.kr/en/</v>
      </c>
      <c r="C4544" s="157" t="s">
        <v>17633</v>
      </c>
      <c r="D4544" s="158" t="s">
        <v>7</v>
      </c>
      <c r="E4544" s="158" t="s">
        <v>16160</v>
      </c>
      <c r="F4544" s="101"/>
      <c r="G4544" s="159"/>
      <c r="H4544" s="161" t="s">
        <v>23662</v>
      </c>
      <c r="I4544" s="161"/>
    </row>
    <row r="4545" ht="15.0" customHeight="1">
      <c r="A4545" s="101" t="s">
        <v>7597</v>
      </c>
      <c r="B4545" s="96" t="str">
        <f>VLOOKUP(A4545,company_data!$A$2:$H$2051,8,FALSE)</f>
        <v>https://www.igloosec.co.kr/en/</v>
      </c>
      <c r="C4545" s="157" t="s">
        <v>16052</v>
      </c>
      <c r="D4545" s="157" t="s">
        <v>5</v>
      </c>
      <c r="E4545" s="158" t="s">
        <v>15871</v>
      </c>
      <c r="F4545" s="101"/>
      <c r="G4545" s="159"/>
      <c r="H4545" s="161" t="s">
        <v>23663</v>
      </c>
      <c r="I4545" s="161"/>
    </row>
    <row r="4546" ht="15.0" customHeight="1">
      <c r="A4546" s="101" t="s">
        <v>7597</v>
      </c>
      <c r="B4546" s="96" t="str">
        <f>VLOOKUP(A4546,company_data!$A$2:$H$2051,8,FALSE)</f>
        <v>https://www.igloosec.co.kr/en/</v>
      </c>
      <c r="C4546" s="157" t="s">
        <v>23664</v>
      </c>
      <c r="D4546" s="157" t="s">
        <v>5</v>
      </c>
      <c r="E4546" s="158" t="s">
        <v>15871</v>
      </c>
      <c r="F4546" s="101"/>
      <c r="G4546" s="159"/>
      <c r="H4546" s="161" t="s">
        <v>23665</v>
      </c>
      <c r="I4546" s="161"/>
    </row>
    <row r="4547" ht="15.0" customHeight="1">
      <c r="A4547" s="101" t="s">
        <v>7597</v>
      </c>
      <c r="B4547" s="96" t="str">
        <f>VLOOKUP(A4547,company_data!$A$2:$H$2051,8,FALSE)</f>
        <v>https://www.igloosec.co.kr/en/</v>
      </c>
      <c r="C4547" s="157" t="s">
        <v>23666</v>
      </c>
      <c r="D4547" s="158" t="s">
        <v>11</v>
      </c>
      <c r="E4547" s="158" t="s">
        <v>21403</v>
      </c>
      <c r="F4547" s="101"/>
      <c r="G4547" s="159"/>
      <c r="H4547" s="161" t="s">
        <v>23667</v>
      </c>
      <c r="I4547" s="161"/>
    </row>
    <row r="4548" ht="15.0" customHeight="1">
      <c r="A4548" s="101" t="s">
        <v>7597</v>
      </c>
      <c r="B4548" s="96" t="str">
        <f>VLOOKUP(A4548,company_data!$A$2:$H$2051,8,FALSE)</f>
        <v>https://www.igloosec.co.kr/en/</v>
      </c>
      <c r="C4548" s="158" t="s">
        <v>23668</v>
      </c>
      <c r="D4548" s="158" t="s">
        <v>8</v>
      </c>
      <c r="E4548" s="158" t="s">
        <v>15947</v>
      </c>
      <c r="F4548" s="101"/>
      <c r="G4548" s="159"/>
      <c r="H4548" s="161"/>
      <c r="I4548" s="161"/>
    </row>
    <row r="4549" ht="15.0" customHeight="1">
      <c r="A4549" s="101" t="s">
        <v>7597</v>
      </c>
      <c r="B4549" s="96" t="str">
        <f>VLOOKUP(A4549,company_data!$A$2:$H$2051,8,FALSE)</f>
        <v>https://www.igloosec.co.kr/en/</v>
      </c>
      <c r="C4549" s="158" t="s">
        <v>23669</v>
      </c>
      <c r="D4549" s="158" t="s">
        <v>18</v>
      </c>
      <c r="E4549" s="157"/>
      <c r="F4549" s="101"/>
      <c r="G4549" s="159"/>
      <c r="H4549" s="161"/>
      <c r="I4549" s="161"/>
    </row>
    <row r="4550" ht="15.0" customHeight="1">
      <c r="A4550" s="101" t="s">
        <v>7597</v>
      </c>
      <c r="B4550" s="96" t="str">
        <f>VLOOKUP(A4550,company_data!$A$2:$H$2051,8,FALSE)</f>
        <v>https://www.igloosec.co.kr/en/</v>
      </c>
      <c r="C4550" s="158" t="s">
        <v>23670</v>
      </c>
      <c r="D4550" s="158" t="s">
        <v>18</v>
      </c>
      <c r="E4550" s="157"/>
      <c r="F4550" s="101"/>
      <c r="G4550" s="159"/>
      <c r="H4550" s="161"/>
      <c r="I4550" s="161"/>
    </row>
    <row r="4551" ht="15.0" customHeight="1">
      <c r="A4551" s="101" t="s">
        <v>7597</v>
      </c>
      <c r="B4551" s="96" t="str">
        <f>VLOOKUP(A4551,company_data!$A$2:$H$2051,8,FALSE)</f>
        <v>https://www.igloosec.co.kr/en/</v>
      </c>
      <c r="C4551" s="158" t="s">
        <v>23671</v>
      </c>
      <c r="D4551" s="158" t="s">
        <v>22</v>
      </c>
      <c r="E4551" s="157"/>
      <c r="F4551" s="101"/>
      <c r="G4551" s="159"/>
      <c r="H4551" s="161"/>
      <c r="I4551" s="161"/>
    </row>
    <row r="4552" ht="15.0" customHeight="1">
      <c r="A4552" s="101" t="s">
        <v>7603</v>
      </c>
      <c r="B4552" s="96" t="str">
        <f>VLOOKUP(A4552,company_data!$A$2:$H$2051,8,FALSE)</f>
        <v>https://ignitecyber.co/</v>
      </c>
      <c r="C4552" s="162" t="s">
        <v>23672</v>
      </c>
      <c r="D4552" s="167" t="s">
        <v>5</v>
      </c>
      <c r="E4552" s="167" t="s">
        <v>18373</v>
      </c>
      <c r="F4552" s="207"/>
      <c r="G4552" s="159"/>
      <c r="H4552" s="207" t="s">
        <v>23673</v>
      </c>
      <c r="I4552" s="161"/>
    </row>
    <row r="4553" ht="15.0" customHeight="1">
      <c r="A4553" s="101" t="s">
        <v>7603</v>
      </c>
      <c r="B4553" s="96" t="str">
        <f>VLOOKUP(A4553,company_data!$A$2:$H$2051,8,FALSE)</f>
        <v>https://ignitecyber.co/</v>
      </c>
      <c r="C4553" s="167" t="s">
        <v>23674</v>
      </c>
      <c r="D4553" s="167" t="s">
        <v>11</v>
      </c>
      <c r="E4553" s="167" t="s">
        <v>18373</v>
      </c>
      <c r="F4553" s="207"/>
      <c r="G4553" s="159"/>
      <c r="H4553" s="207"/>
      <c r="I4553" s="161"/>
    </row>
    <row r="4554" ht="15.0" customHeight="1">
      <c r="A4554" s="101" t="s">
        <v>7603</v>
      </c>
      <c r="B4554" s="96" t="str">
        <f>VLOOKUP(A4554,company_data!$A$2:$H$2051,8,FALSE)</f>
        <v>https://ignitecyber.co/</v>
      </c>
      <c r="C4554" s="162" t="s">
        <v>23675</v>
      </c>
      <c r="D4554" s="167" t="s">
        <v>5</v>
      </c>
      <c r="E4554" s="167" t="s">
        <v>16170</v>
      </c>
      <c r="F4554" s="207"/>
      <c r="G4554" s="159"/>
      <c r="H4554" s="207" t="s">
        <v>23676</v>
      </c>
      <c r="I4554" s="161"/>
    </row>
    <row r="4555" ht="15.0" customHeight="1">
      <c r="A4555" s="101" t="s">
        <v>7603</v>
      </c>
      <c r="B4555" s="96" t="str">
        <f>VLOOKUP(A4555,company_data!$A$2:$H$2051,8,FALSE)</f>
        <v>https://ignitecyber.co/</v>
      </c>
      <c r="C4555" s="167" t="s">
        <v>23677</v>
      </c>
      <c r="D4555" s="167" t="s">
        <v>11</v>
      </c>
      <c r="E4555" s="167" t="s">
        <v>16128</v>
      </c>
      <c r="F4555" s="207"/>
      <c r="G4555" s="159"/>
      <c r="H4555" s="207"/>
      <c r="I4555" s="161"/>
    </row>
    <row r="4556" ht="15.0" customHeight="1">
      <c r="A4556" s="101" t="s">
        <v>7603</v>
      </c>
      <c r="B4556" s="96" t="str">
        <f>VLOOKUP(A4556,company_data!$A$2:$H$2051,8,FALSE)</f>
        <v>https://ignitecyber.co/</v>
      </c>
      <c r="C4556" s="162" t="s">
        <v>23678</v>
      </c>
      <c r="D4556" s="167" t="s">
        <v>5</v>
      </c>
      <c r="E4556" s="167" t="s">
        <v>16421</v>
      </c>
      <c r="F4556" s="211" t="s">
        <v>16422</v>
      </c>
      <c r="G4556" s="159"/>
      <c r="H4556" s="207" t="s">
        <v>23679</v>
      </c>
      <c r="I4556" s="161"/>
    </row>
    <row r="4557" ht="15.0" customHeight="1">
      <c r="A4557" s="101" t="s">
        <v>7603</v>
      </c>
      <c r="B4557" s="96" t="str">
        <f>VLOOKUP(A4557,company_data!$A$2:$H$2051,8,FALSE)</f>
        <v>https://ignitecyber.co/</v>
      </c>
      <c r="C4557" s="162" t="s">
        <v>23680</v>
      </c>
      <c r="D4557" s="167" t="s">
        <v>5</v>
      </c>
      <c r="E4557" s="167" t="s">
        <v>16091</v>
      </c>
      <c r="F4557" s="211" t="s">
        <v>19121</v>
      </c>
      <c r="G4557" s="159"/>
      <c r="H4557" s="207" t="s">
        <v>23681</v>
      </c>
      <c r="I4557" s="161"/>
    </row>
    <row r="4558" ht="15.0" customHeight="1">
      <c r="A4558" s="101" t="s">
        <v>7603</v>
      </c>
      <c r="B4558" s="96" t="str">
        <f>VLOOKUP(A4558,company_data!$A$2:$H$2051,8,FALSE)</f>
        <v>https://ignitecyber.co/</v>
      </c>
      <c r="C4558" s="162" t="s">
        <v>17193</v>
      </c>
      <c r="D4558" s="167" t="s">
        <v>5</v>
      </c>
      <c r="E4558" s="167" t="s">
        <v>16091</v>
      </c>
      <c r="F4558" s="207"/>
      <c r="G4558" s="159"/>
      <c r="H4558" s="207" t="s">
        <v>23682</v>
      </c>
      <c r="I4558" s="161"/>
    </row>
    <row r="4559" ht="15.0" customHeight="1">
      <c r="A4559" s="101" t="s">
        <v>7603</v>
      </c>
      <c r="B4559" s="96" t="str">
        <f>VLOOKUP(A4559,company_data!$A$2:$H$2051,8,FALSE)</f>
        <v>https://ignitecyber.co/</v>
      </c>
      <c r="C4559" s="162" t="s">
        <v>23683</v>
      </c>
      <c r="D4559" s="167" t="s">
        <v>5</v>
      </c>
      <c r="E4559" s="167" t="s">
        <v>17359</v>
      </c>
      <c r="F4559" s="211" t="s">
        <v>14</v>
      </c>
      <c r="G4559" s="159"/>
      <c r="H4559" s="207" t="s">
        <v>23684</v>
      </c>
      <c r="I4559" s="161"/>
    </row>
    <row r="4560" ht="15.0" customHeight="1">
      <c r="A4560" s="101" t="s">
        <v>7603</v>
      </c>
      <c r="B4560" s="96" t="str">
        <f>VLOOKUP(A4560,company_data!$A$2:$H$2051,8,FALSE)</f>
        <v>https://ignitecyber.co/</v>
      </c>
      <c r="C4560" s="167" t="s">
        <v>23685</v>
      </c>
      <c r="D4560" s="167" t="s">
        <v>11</v>
      </c>
      <c r="E4560" s="167" t="s">
        <v>23686</v>
      </c>
      <c r="F4560" s="207"/>
      <c r="G4560" s="159"/>
      <c r="H4560" s="207"/>
      <c r="I4560" s="161"/>
    </row>
    <row r="4561" ht="15.0" customHeight="1">
      <c r="A4561" s="101" t="s">
        <v>7620</v>
      </c>
      <c r="B4561" s="96" t="str">
        <f>VLOOKUP(A4561,company_data!$A$2:$H$2051,8,FALSE)</f>
        <v>https://www.ikarussecurity.com/</v>
      </c>
      <c r="C4561" s="157" t="s">
        <v>23687</v>
      </c>
      <c r="D4561" s="158" t="s">
        <v>19</v>
      </c>
      <c r="E4561" s="157" t="s">
        <v>16110</v>
      </c>
      <c r="F4561" s="101" t="s">
        <v>16111</v>
      </c>
      <c r="G4561" s="159"/>
      <c r="H4561" s="161" t="s">
        <v>23688</v>
      </c>
      <c r="I4561" s="161"/>
    </row>
    <row r="4562" ht="15.0" customHeight="1">
      <c r="A4562" s="101" t="s">
        <v>7620</v>
      </c>
      <c r="B4562" s="96" t="str">
        <f>VLOOKUP(A4562,company_data!$A$2:$H$2051,8,FALSE)</f>
        <v>https://www.ikarussecurity.com/</v>
      </c>
      <c r="C4562" s="158" t="s">
        <v>23689</v>
      </c>
      <c r="D4562" s="157" t="s">
        <v>9</v>
      </c>
      <c r="E4562" s="157" t="s">
        <v>16110</v>
      </c>
      <c r="F4562" s="101" t="s">
        <v>16111</v>
      </c>
      <c r="G4562" s="159"/>
      <c r="H4562" s="161"/>
      <c r="I4562" s="161"/>
    </row>
    <row r="4563" ht="15.0" customHeight="1">
      <c r="A4563" s="101" t="s">
        <v>7620</v>
      </c>
      <c r="B4563" s="96" t="str">
        <f>VLOOKUP(A4563,company_data!$A$2:$H$2051,8,FALSE)</f>
        <v>https://www.ikarussecurity.com/</v>
      </c>
      <c r="C4563" s="157" t="s">
        <v>23690</v>
      </c>
      <c r="D4563" s="157" t="s">
        <v>9</v>
      </c>
      <c r="E4563" s="157" t="s">
        <v>16110</v>
      </c>
      <c r="F4563" s="101" t="s">
        <v>16111</v>
      </c>
      <c r="G4563" s="159"/>
      <c r="H4563" s="161" t="s">
        <v>23691</v>
      </c>
      <c r="I4563" s="161"/>
    </row>
    <row r="4564" ht="15.0" customHeight="1">
      <c r="A4564" s="101" t="s">
        <v>7620</v>
      </c>
      <c r="B4564" s="96" t="str">
        <f>VLOOKUP(A4564,company_data!$A$2:$H$2051,8,FALSE)</f>
        <v>https://www.ikarussecurity.com/</v>
      </c>
      <c r="C4564" s="157" t="s">
        <v>23692</v>
      </c>
      <c r="D4564" s="158" t="s">
        <v>9</v>
      </c>
      <c r="E4564" s="157" t="s">
        <v>16110</v>
      </c>
      <c r="F4564" s="101"/>
      <c r="G4564" s="159"/>
      <c r="H4564" s="161" t="s">
        <v>23693</v>
      </c>
      <c r="I4564" s="161"/>
    </row>
    <row r="4565" ht="15.0" customHeight="1">
      <c r="A4565" s="101" t="s">
        <v>7620</v>
      </c>
      <c r="B4565" s="96" t="str">
        <f>VLOOKUP(A4565,company_data!$A$2:$H$2051,8,FALSE)</f>
        <v>https://www.ikarussecurity.com/</v>
      </c>
      <c r="C4565" s="158" t="s">
        <v>23694</v>
      </c>
      <c r="D4565" s="158" t="s">
        <v>9</v>
      </c>
      <c r="E4565" s="157" t="s">
        <v>16110</v>
      </c>
      <c r="F4565" s="101"/>
      <c r="G4565" s="159"/>
      <c r="H4565" s="161"/>
      <c r="I4565" s="161"/>
    </row>
    <row r="4566" ht="15.0" customHeight="1">
      <c r="A4566" s="101" t="s">
        <v>7620</v>
      </c>
      <c r="B4566" s="96" t="str">
        <f>VLOOKUP(A4566,company_data!$A$2:$H$2051,8,FALSE)</f>
        <v>https://www.ikarussecurity.com/</v>
      </c>
      <c r="C4566" s="157" t="s">
        <v>23695</v>
      </c>
      <c r="D4566" s="158" t="s">
        <v>7</v>
      </c>
      <c r="E4566" s="158" t="s">
        <v>23696</v>
      </c>
      <c r="F4566" s="97" t="s">
        <v>23697</v>
      </c>
      <c r="G4566" s="159"/>
      <c r="H4566" s="161" t="s">
        <v>23698</v>
      </c>
      <c r="I4566" s="161"/>
    </row>
    <row r="4567" ht="15.0" customHeight="1">
      <c r="A4567" s="101" t="s">
        <v>7620</v>
      </c>
      <c r="B4567" s="96" t="str">
        <f>VLOOKUP(A4567,company_data!$A$2:$H$2051,8,FALSE)</f>
        <v>https://www.ikarussecurity.com/</v>
      </c>
      <c r="C4567" s="157" t="s">
        <v>23699</v>
      </c>
      <c r="D4567" s="158" t="s">
        <v>20</v>
      </c>
      <c r="E4567" s="158" t="s">
        <v>23700</v>
      </c>
      <c r="F4567" s="97" t="s">
        <v>15892</v>
      </c>
      <c r="G4567" s="159"/>
      <c r="H4567" s="161" t="s">
        <v>23701</v>
      </c>
      <c r="I4567" s="161"/>
    </row>
    <row r="4568" ht="15.0" customHeight="1">
      <c r="A4568" s="101" t="s">
        <v>7620</v>
      </c>
      <c r="B4568" s="96" t="str">
        <f>VLOOKUP(A4568,company_data!$A$2:$H$2051,8,FALSE)</f>
        <v>https://www.ikarussecurity.com/</v>
      </c>
      <c r="C4568" s="157" t="s">
        <v>23702</v>
      </c>
      <c r="D4568" s="158" t="s">
        <v>9</v>
      </c>
      <c r="E4568" s="158" t="s">
        <v>19127</v>
      </c>
      <c r="F4568" s="101"/>
      <c r="G4568" s="159"/>
      <c r="H4568" s="161" t="s">
        <v>23703</v>
      </c>
      <c r="I4568" s="161"/>
    </row>
    <row r="4569" ht="15.0" customHeight="1">
      <c r="A4569" s="101" t="s">
        <v>7626</v>
      </c>
      <c r="B4569" s="96" t="str">
        <f>VLOOKUP(A4569,company_data!$A$2:$H$2051,8,FALSE)</f>
        <v>https://www.ilantus.com</v>
      </c>
      <c r="C4569" s="158" t="s">
        <v>23704</v>
      </c>
      <c r="D4569" s="158" t="s">
        <v>5</v>
      </c>
      <c r="E4569" s="158" t="s">
        <v>6</v>
      </c>
      <c r="F4569" s="97" t="s">
        <v>15871</v>
      </c>
      <c r="G4569" s="159"/>
      <c r="H4569" s="161"/>
      <c r="I4569" s="161"/>
    </row>
    <row r="4570" ht="15.0" customHeight="1">
      <c r="A4570" s="101" t="s">
        <v>7626</v>
      </c>
      <c r="B4570" s="96" t="str">
        <f>VLOOKUP(A4570,company_data!$A$2:$H$2051,8,FALSE)</f>
        <v>https://www.ilantus.com</v>
      </c>
      <c r="C4570" s="158" t="s">
        <v>23705</v>
      </c>
      <c r="D4570" s="158" t="s">
        <v>7</v>
      </c>
      <c r="E4570" s="158" t="s">
        <v>6</v>
      </c>
      <c r="F4570" s="101"/>
      <c r="G4570" s="159"/>
      <c r="H4570" s="161"/>
      <c r="I4570" s="161"/>
    </row>
    <row r="4571" ht="15.0" customHeight="1">
      <c r="A4571" s="101" t="s">
        <v>7626</v>
      </c>
      <c r="B4571" s="96" t="str">
        <f>VLOOKUP(A4571,company_data!$A$2:$H$2051,8,FALSE)</f>
        <v>https://www.ilantus.com</v>
      </c>
      <c r="C4571" s="158" t="s">
        <v>23706</v>
      </c>
      <c r="D4571" s="158" t="s">
        <v>7</v>
      </c>
      <c r="E4571" s="158" t="s">
        <v>6</v>
      </c>
      <c r="F4571" s="101"/>
      <c r="G4571" s="159"/>
      <c r="H4571" s="161"/>
      <c r="I4571" s="161"/>
    </row>
    <row r="4572" ht="15.0" customHeight="1">
      <c r="A4572" s="101" t="s">
        <v>7626</v>
      </c>
      <c r="B4572" s="96" t="str">
        <f>VLOOKUP(A4572,company_data!$A$2:$H$2051,8,FALSE)</f>
        <v>https://www.ilantus.com</v>
      </c>
      <c r="C4572" s="158" t="s">
        <v>23707</v>
      </c>
      <c r="D4572" s="158" t="s">
        <v>7</v>
      </c>
      <c r="E4572" s="158" t="s">
        <v>6</v>
      </c>
      <c r="F4572" s="101"/>
      <c r="G4572" s="159"/>
      <c r="H4572" s="161"/>
      <c r="I4572" s="161"/>
    </row>
    <row r="4573" ht="15.0" customHeight="1">
      <c r="A4573" s="101" t="s">
        <v>7626</v>
      </c>
      <c r="B4573" s="96" t="str">
        <f>VLOOKUP(A4573,company_data!$A$2:$H$2051,8,FALSE)</f>
        <v>https://www.ilantus.com</v>
      </c>
      <c r="C4573" s="158" t="s">
        <v>23708</v>
      </c>
      <c r="D4573" s="158" t="s">
        <v>7</v>
      </c>
      <c r="E4573" s="158" t="s">
        <v>6</v>
      </c>
      <c r="F4573" s="101"/>
      <c r="G4573" s="159"/>
      <c r="H4573" s="161"/>
      <c r="I4573" s="161"/>
    </row>
    <row r="4574" ht="15.0" customHeight="1">
      <c r="A4574" s="101" t="s">
        <v>7626</v>
      </c>
      <c r="B4574" s="96" t="str">
        <f>VLOOKUP(A4574,company_data!$A$2:$H$2051,8,FALSE)</f>
        <v>https://www.ilantus.com</v>
      </c>
      <c r="C4574" s="158" t="s">
        <v>23709</v>
      </c>
      <c r="D4574" s="158" t="s">
        <v>7</v>
      </c>
      <c r="E4574" s="158" t="s">
        <v>6</v>
      </c>
      <c r="F4574" s="158" t="s">
        <v>23710</v>
      </c>
      <c r="G4574" s="159"/>
      <c r="H4574" s="161"/>
      <c r="I4574" s="161"/>
    </row>
    <row r="4575" ht="15.0" customHeight="1">
      <c r="A4575" s="101" t="s">
        <v>7626</v>
      </c>
      <c r="B4575" s="96" t="str">
        <f>VLOOKUP(A4575,company_data!$A$2:$H$2051,8,FALSE)</f>
        <v>https://www.ilantus.com</v>
      </c>
      <c r="C4575" s="158" t="s">
        <v>23705</v>
      </c>
      <c r="D4575" s="158" t="s">
        <v>7</v>
      </c>
      <c r="E4575" s="158" t="s">
        <v>6</v>
      </c>
      <c r="F4575" s="101"/>
      <c r="G4575" s="159"/>
      <c r="H4575" s="161"/>
      <c r="I4575" s="161"/>
    </row>
    <row r="4576" ht="15.0" customHeight="1">
      <c r="A4576" s="101" t="s">
        <v>7626</v>
      </c>
      <c r="B4576" s="96" t="str">
        <f>VLOOKUP(A4576,company_data!$A$2:$H$2051,8,FALSE)</f>
        <v>https://www.ilantus.com</v>
      </c>
      <c r="C4576" s="158" t="s">
        <v>23711</v>
      </c>
      <c r="D4576" s="158" t="s">
        <v>6</v>
      </c>
      <c r="E4576" s="158" t="s">
        <v>17254</v>
      </c>
      <c r="F4576" s="97" t="s">
        <v>23712</v>
      </c>
      <c r="G4576" s="159"/>
      <c r="H4576" s="161"/>
      <c r="I4576" s="161"/>
    </row>
    <row r="4577" ht="15.0" customHeight="1">
      <c r="A4577" s="101" t="s">
        <v>7626</v>
      </c>
      <c r="B4577" s="96" t="str">
        <f>VLOOKUP(A4577,company_data!$A$2:$H$2051,8,FALSE)</f>
        <v>https://www.ilantus.com</v>
      </c>
      <c r="C4577" s="158" t="s">
        <v>23713</v>
      </c>
      <c r="D4577" s="157" t="s">
        <v>6</v>
      </c>
      <c r="E4577" s="157" t="s">
        <v>16904</v>
      </c>
      <c r="F4577" s="158" t="s">
        <v>23710</v>
      </c>
      <c r="G4577" s="159"/>
      <c r="H4577" s="161"/>
      <c r="I4577" s="161"/>
    </row>
    <row r="4578" ht="15.0" customHeight="1">
      <c r="A4578" s="101" t="s">
        <v>7635</v>
      </c>
      <c r="B4578" s="96" t="str">
        <f>VLOOKUP(A4578,company_data!$A$2:$H$2051,8,FALSE)</f>
        <v>https://www.illumio.com/</v>
      </c>
      <c r="C4578" s="157" t="s">
        <v>23714</v>
      </c>
      <c r="D4578" s="158" t="s">
        <v>9</v>
      </c>
      <c r="E4578" s="158" t="s">
        <v>16090</v>
      </c>
      <c r="F4578" s="97" t="s">
        <v>23715</v>
      </c>
      <c r="G4578" s="159"/>
      <c r="H4578" s="161" t="s">
        <v>23716</v>
      </c>
      <c r="I4578" s="161"/>
    </row>
    <row r="4579" ht="15.0" customHeight="1">
      <c r="A4579" s="101" t="s">
        <v>7635</v>
      </c>
      <c r="B4579" s="96" t="str">
        <f>VLOOKUP(A4579,company_data!$A$2:$H$2051,8,FALSE)</f>
        <v>https://www.illumio.com/</v>
      </c>
      <c r="C4579" s="157" t="s">
        <v>23717</v>
      </c>
      <c r="D4579" s="158" t="s">
        <v>10</v>
      </c>
      <c r="E4579" s="158" t="s">
        <v>23009</v>
      </c>
      <c r="F4579" s="101"/>
      <c r="G4579" s="159"/>
      <c r="H4579" s="161" t="s">
        <v>23718</v>
      </c>
      <c r="I4579" s="161"/>
    </row>
    <row r="4580" ht="15.0" customHeight="1">
      <c r="A4580" s="101" t="s">
        <v>7645</v>
      </c>
      <c r="B4580" s="96" t="str">
        <f>VLOOKUP(A4580,company_data!$A$2:$H$2051,8,FALSE)</f>
        <v>https://illuriasecurity.com/</v>
      </c>
      <c r="C4580" s="157" t="s">
        <v>23719</v>
      </c>
      <c r="D4580" s="158" t="s">
        <v>45</v>
      </c>
      <c r="E4580" s="157"/>
      <c r="F4580" s="101"/>
      <c r="G4580" s="159"/>
      <c r="H4580" s="161" t="s">
        <v>23720</v>
      </c>
      <c r="I4580" s="161"/>
    </row>
    <row r="4581" ht="15.0" customHeight="1">
      <c r="A4581" s="101" t="s">
        <v>7645</v>
      </c>
      <c r="B4581" s="96" t="str">
        <f>VLOOKUP(A4581,company_data!$A$2:$H$2051,8,FALSE)</f>
        <v>https://illuriasecurity.com/</v>
      </c>
      <c r="C4581" s="157" t="s">
        <v>23721</v>
      </c>
      <c r="D4581" s="158" t="s">
        <v>45</v>
      </c>
      <c r="E4581" s="157"/>
      <c r="F4581" s="101"/>
      <c r="G4581" s="159"/>
      <c r="H4581" s="161" t="s">
        <v>23722</v>
      </c>
      <c r="I4581" s="161"/>
    </row>
    <row r="4582" ht="15.0" customHeight="1">
      <c r="A4582" s="101" t="s">
        <v>7654</v>
      </c>
      <c r="B4582" s="96" t="str">
        <f>VLOOKUP(A4582,company_data!$A$2:$H$2051,8,FALSE)</f>
        <v>https://www.illusivenetworks.com/</v>
      </c>
      <c r="C4582" s="157" t="s">
        <v>15897</v>
      </c>
      <c r="D4582" s="157" t="s">
        <v>5</v>
      </c>
      <c r="E4582" s="157" t="s">
        <v>15897</v>
      </c>
      <c r="F4582" s="101"/>
      <c r="G4582" s="159"/>
      <c r="H4582" s="161"/>
      <c r="I4582" s="161"/>
    </row>
    <row r="4583" ht="15.0" customHeight="1">
      <c r="A4583" s="101" t="s">
        <v>7654</v>
      </c>
      <c r="B4583" s="96" t="str">
        <f>VLOOKUP(A4583,company_data!$A$2:$H$2051,8,FALSE)</f>
        <v>https://www.illusivenetworks.com/</v>
      </c>
      <c r="C4583" s="158" t="s">
        <v>23723</v>
      </c>
      <c r="D4583" s="158" t="s">
        <v>45</v>
      </c>
      <c r="E4583" s="157"/>
      <c r="F4583" s="101"/>
      <c r="G4583" s="159"/>
      <c r="H4583" s="161" t="s">
        <v>23724</v>
      </c>
      <c r="I4583" s="161"/>
    </row>
    <row r="4584" ht="15.0" customHeight="1">
      <c r="A4584" s="101" t="s">
        <v>7654</v>
      </c>
      <c r="B4584" s="96" t="str">
        <f>VLOOKUP(A4584,company_data!$A$2:$H$2051,8,FALSE)</f>
        <v>https://www.illusivenetworks.com/</v>
      </c>
      <c r="C4584" s="158" t="s">
        <v>23725</v>
      </c>
      <c r="D4584" s="158" t="s">
        <v>45</v>
      </c>
      <c r="E4584" s="157"/>
      <c r="F4584" s="101"/>
      <c r="G4584" s="159"/>
      <c r="H4584" s="161" t="s">
        <v>23726</v>
      </c>
      <c r="I4584" s="161"/>
    </row>
    <row r="4585" ht="15.0" customHeight="1">
      <c r="A4585" s="101" t="s">
        <v>7654</v>
      </c>
      <c r="B4585" s="96" t="str">
        <f>VLOOKUP(A4585,company_data!$A$2:$H$2051,8,FALSE)</f>
        <v>https://www.illusivenetworks.com/</v>
      </c>
      <c r="C4585" s="158" t="s">
        <v>23727</v>
      </c>
      <c r="D4585" s="158" t="s">
        <v>45</v>
      </c>
      <c r="E4585" s="157"/>
      <c r="F4585" s="101"/>
      <c r="G4585" s="159"/>
      <c r="H4585" s="161" t="s">
        <v>23728</v>
      </c>
      <c r="I4585" s="161"/>
    </row>
    <row r="4586" ht="15.0" customHeight="1">
      <c r="A4586" s="101" t="s">
        <v>7654</v>
      </c>
      <c r="B4586" s="96" t="str">
        <f>VLOOKUP(A4586,company_data!$A$2:$H$2051,8,FALSE)</f>
        <v>https://www.illusivenetworks.com/</v>
      </c>
      <c r="C4586" s="158" t="s">
        <v>23729</v>
      </c>
      <c r="D4586" s="158" t="s">
        <v>45</v>
      </c>
      <c r="E4586" s="157"/>
      <c r="F4586" s="101"/>
      <c r="G4586" s="159"/>
      <c r="H4586" s="161" t="s">
        <v>23730</v>
      </c>
      <c r="I4586" s="161"/>
    </row>
    <row r="4587" ht="15.0" customHeight="1">
      <c r="A4587" s="101" t="s">
        <v>7674</v>
      </c>
      <c r="B4587" s="96" t="str">
        <f>VLOOKUP(A4587,company_data!$A$2:$H$2051,8,FALSE)</f>
        <v>https://www.immersivelabs.com/</v>
      </c>
      <c r="C4587" s="158" t="s">
        <v>23731</v>
      </c>
      <c r="D4587" s="158" t="s">
        <v>11</v>
      </c>
      <c r="E4587" s="158" t="s">
        <v>22423</v>
      </c>
      <c r="F4587" s="97" t="s">
        <v>21059</v>
      </c>
      <c r="G4587" s="159"/>
      <c r="H4587" s="161"/>
      <c r="I4587" s="161"/>
    </row>
    <row r="4588" ht="15.0" customHeight="1">
      <c r="A4588" s="101" t="s">
        <v>7674</v>
      </c>
      <c r="B4588" s="96" t="str">
        <f>VLOOKUP(A4588,company_data!$A$2:$H$2051,8,FALSE)</f>
        <v>https://www.immersivelabs.com/</v>
      </c>
      <c r="C4588" s="158" t="s">
        <v>23732</v>
      </c>
      <c r="D4588" s="158" t="s">
        <v>11</v>
      </c>
      <c r="E4588" s="158" t="s">
        <v>19112</v>
      </c>
      <c r="F4588" s="101"/>
      <c r="G4588" s="159"/>
      <c r="H4588" s="161"/>
      <c r="I4588" s="161"/>
    </row>
    <row r="4589" ht="15.0" customHeight="1">
      <c r="A4589" s="101" t="s">
        <v>7674</v>
      </c>
      <c r="B4589" s="96" t="str">
        <f>VLOOKUP(A4589,company_data!$A$2:$H$2051,8,FALSE)</f>
        <v>https://www.immersivelabs.com/</v>
      </c>
      <c r="C4589" s="158" t="s">
        <v>23733</v>
      </c>
      <c r="D4589" s="158" t="s">
        <v>11</v>
      </c>
      <c r="E4589" s="158" t="s">
        <v>17003</v>
      </c>
      <c r="F4589" s="97" t="s">
        <v>16275</v>
      </c>
      <c r="G4589" s="159"/>
      <c r="H4589" s="161"/>
      <c r="I4589" s="161"/>
    </row>
    <row r="4590" ht="15.0" customHeight="1">
      <c r="A4590" s="101" t="s">
        <v>7674</v>
      </c>
      <c r="B4590" s="96" t="str">
        <f>VLOOKUP(A4590,company_data!$A$2:$H$2051,8,FALSE)</f>
        <v>https://www.immersivelabs.com/</v>
      </c>
      <c r="C4590" s="158" t="s">
        <v>23734</v>
      </c>
      <c r="D4590" s="158" t="s">
        <v>41</v>
      </c>
      <c r="E4590" s="158" t="s">
        <v>19602</v>
      </c>
      <c r="F4590" s="101"/>
      <c r="G4590" s="159"/>
      <c r="H4590" s="161"/>
      <c r="I4590" s="161"/>
    </row>
    <row r="4591" ht="15.0" customHeight="1">
      <c r="A4591" s="101" t="s">
        <v>7674</v>
      </c>
      <c r="B4591" s="96" t="str">
        <f>VLOOKUP(A4591,company_data!$A$2:$H$2051,8,FALSE)</f>
        <v>https://www.immersivelabs.com/</v>
      </c>
      <c r="C4591" s="158" t="s">
        <v>23735</v>
      </c>
      <c r="D4591" s="158" t="s">
        <v>11</v>
      </c>
      <c r="E4591" s="158" t="s">
        <v>16863</v>
      </c>
      <c r="F4591" s="97" t="s">
        <v>15917</v>
      </c>
      <c r="G4591" s="159"/>
      <c r="H4591" s="161"/>
      <c r="I4591" s="161"/>
    </row>
    <row r="4592" ht="15.0" customHeight="1">
      <c r="A4592" s="101" t="s">
        <v>7674</v>
      </c>
      <c r="B4592" s="96" t="str">
        <f>VLOOKUP(A4592,company_data!$A$2:$H$2051,8,FALSE)</f>
        <v>https://www.immersivelabs.com/</v>
      </c>
      <c r="C4592" s="158" t="s">
        <v>23736</v>
      </c>
      <c r="D4592" s="158" t="s">
        <v>11</v>
      </c>
      <c r="E4592" s="157"/>
      <c r="F4592" s="101"/>
      <c r="G4592" s="159"/>
      <c r="H4592" s="161"/>
      <c r="I4592" s="161"/>
    </row>
    <row r="4593" ht="15.0" customHeight="1">
      <c r="A4593" s="101" t="s">
        <v>7682</v>
      </c>
      <c r="B4593" s="96" t="str">
        <f>VLOOKUP(A4593,company_data!$A$2:$H$2051,8,FALSE)</f>
        <v>https://www.immuniweb.com/</v>
      </c>
      <c r="C4593" s="157" t="s">
        <v>23737</v>
      </c>
      <c r="D4593" s="158" t="s">
        <v>20</v>
      </c>
      <c r="E4593" s="158" t="s">
        <v>23738</v>
      </c>
      <c r="F4593" s="101"/>
      <c r="G4593" s="159"/>
      <c r="H4593" s="161" t="s">
        <v>23739</v>
      </c>
      <c r="I4593" s="161"/>
    </row>
    <row r="4594" ht="15.0" customHeight="1">
      <c r="A4594" s="101" t="s">
        <v>7682</v>
      </c>
      <c r="B4594" s="96" t="str">
        <f>VLOOKUP(A4594,company_data!$A$2:$H$2051,8,FALSE)</f>
        <v>https://www.immuniweb.com/</v>
      </c>
      <c r="C4594" s="157" t="s">
        <v>23740</v>
      </c>
      <c r="D4594" s="157" t="s">
        <v>42</v>
      </c>
      <c r="E4594" s="157"/>
      <c r="F4594" s="101"/>
      <c r="G4594" s="159"/>
      <c r="H4594" s="161" t="s">
        <v>23741</v>
      </c>
      <c r="I4594" s="161"/>
    </row>
    <row r="4595" ht="15.0" customHeight="1">
      <c r="A4595" s="101" t="s">
        <v>7682</v>
      </c>
      <c r="B4595" s="96" t="str">
        <f>VLOOKUP(A4595,company_data!$A$2:$H$2051,8,FALSE)</f>
        <v>https://www.immuniweb.com/</v>
      </c>
      <c r="C4595" s="157" t="s">
        <v>23742</v>
      </c>
      <c r="D4595" s="157" t="s">
        <v>42</v>
      </c>
      <c r="E4595" s="157"/>
      <c r="F4595" s="101"/>
      <c r="G4595" s="159"/>
      <c r="H4595" s="161" t="s">
        <v>23743</v>
      </c>
      <c r="I4595" s="161"/>
    </row>
    <row r="4596" ht="15.0" customHeight="1">
      <c r="A4596" s="101" t="s">
        <v>7682</v>
      </c>
      <c r="B4596" s="96" t="str">
        <f>VLOOKUP(A4596,company_data!$A$2:$H$2051,8,FALSE)</f>
        <v>https://www.immuniweb.com/</v>
      </c>
      <c r="C4596" s="157" t="s">
        <v>23744</v>
      </c>
      <c r="D4596" s="157" t="s">
        <v>42</v>
      </c>
      <c r="E4596" s="157"/>
      <c r="F4596" s="101"/>
      <c r="G4596" s="159"/>
      <c r="H4596" s="161" t="s">
        <v>23745</v>
      </c>
      <c r="I4596" s="161"/>
    </row>
    <row r="4597" ht="15.0" customHeight="1">
      <c r="A4597" s="101" t="s">
        <v>3285</v>
      </c>
      <c r="B4597" s="96" t="str">
        <f>VLOOKUP(A4597,company_data!$A$2:$H$2051,8,FALSE)</f>
        <v>https://www.imperva.com/</v>
      </c>
      <c r="C4597" s="157" t="s">
        <v>17897</v>
      </c>
      <c r="D4597" s="158" t="s">
        <v>8</v>
      </c>
      <c r="E4597" s="158" t="s">
        <v>16467</v>
      </c>
      <c r="F4597" s="101"/>
      <c r="G4597" s="159"/>
      <c r="H4597" s="161" t="s">
        <v>23746</v>
      </c>
      <c r="I4597" s="161"/>
    </row>
    <row r="4598" ht="15.0" customHeight="1">
      <c r="A4598" s="101" t="s">
        <v>3285</v>
      </c>
      <c r="B4598" s="96" t="str">
        <f>VLOOKUP(A4598,company_data!$A$2:$H$2051,8,FALSE)</f>
        <v>https://www.imperva.com/</v>
      </c>
      <c r="C4598" s="157" t="s">
        <v>15915</v>
      </c>
      <c r="D4598" s="157" t="s">
        <v>8</v>
      </c>
      <c r="E4598" s="157" t="s">
        <v>15915</v>
      </c>
      <c r="F4598" s="101"/>
      <c r="G4598" s="159"/>
      <c r="H4598" s="161" t="s">
        <v>23747</v>
      </c>
      <c r="I4598" s="161"/>
    </row>
    <row r="4599" ht="15.0" customHeight="1">
      <c r="A4599" s="97" t="s">
        <v>3285</v>
      </c>
      <c r="B4599" s="96" t="str">
        <f>VLOOKUP(A4599,company_data!$A$2:$H$2051,8,FALSE)</f>
        <v>https://www.imperva.com/</v>
      </c>
      <c r="C4599" s="158" t="s">
        <v>23748</v>
      </c>
      <c r="D4599" s="158" t="s">
        <v>12</v>
      </c>
      <c r="E4599" s="158" t="s">
        <v>19175</v>
      </c>
      <c r="F4599" s="101"/>
      <c r="G4599" s="159"/>
      <c r="H4599" s="161" t="s">
        <v>23749</v>
      </c>
      <c r="I4599" s="161"/>
    </row>
    <row r="4600" ht="15.0" customHeight="1">
      <c r="A4600" s="101" t="s">
        <v>3285</v>
      </c>
      <c r="B4600" s="96" t="str">
        <f>VLOOKUP(A4600,company_data!$A$2:$H$2051,8,FALSE)</f>
        <v>https://www.imperva.com/</v>
      </c>
      <c r="C4600" s="158" t="s">
        <v>23750</v>
      </c>
      <c r="D4600" s="158" t="s">
        <v>10</v>
      </c>
      <c r="E4600" s="158" t="s">
        <v>23750</v>
      </c>
      <c r="F4600" s="101"/>
      <c r="G4600" s="159"/>
      <c r="H4600" s="161"/>
      <c r="I4600" s="161"/>
    </row>
    <row r="4601" ht="15.0" customHeight="1">
      <c r="A4601" s="101" t="s">
        <v>3285</v>
      </c>
      <c r="B4601" s="96" t="str">
        <f>VLOOKUP(A4601,company_data!$A$2:$H$2051,8,FALSE)</f>
        <v>https://www.imperva.com/</v>
      </c>
      <c r="C4601" s="158" t="s">
        <v>23751</v>
      </c>
      <c r="D4601" s="158" t="s">
        <v>8</v>
      </c>
      <c r="E4601" s="158" t="s">
        <v>16898</v>
      </c>
      <c r="F4601" s="158"/>
      <c r="G4601" s="159"/>
      <c r="H4601" s="161" t="s">
        <v>23752</v>
      </c>
      <c r="I4601" s="161"/>
    </row>
    <row r="4602" ht="15.0" customHeight="1">
      <c r="A4602" s="101" t="s">
        <v>3285</v>
      </c>
      <c r="B4602" s="96" t="str">
        <f>VLOOKUP(A4602,company_data!$A$2:$H$2051,8,FALSE)</f>
        <v>https://www.imperva.com/</v>
      </c>
      <c r="C4602" s="157" t="s">
        <v>16560</v>
      </c>
      <c r="D4602" s="157" t="s">
        <v>8</v>
      </c>
      <c r="E4602" s="158" t="s">
        <v>16480</v>
      </c>
      <c r="F4602" s="101"/>
      <c r="G4602" s="159"/>
      <c r="H4602" s="161" t="s">
        <v>23753</v>
      </c>
      <c r="I4602" s="161"/>
    </row>
    <row r="4603" ht="15.0" customHeight="1">
      <c r="A4603" s="101" t="s">
        <v>3285</v>
      </c>
      <c r="B4603" s="96" t="str">
        <f>VLOOKUP(A4603,company_data!$A$2:$H$2051,8,FALSE)</f>
        <v>https://www.imperva.com/</v>
      </c>
      <c r="C4603" s="157" t="s">
        <v>23754</v>
      </c>
      <c r="D4603" s="158" t="s">
        <v>8</v>
      </c>
      <c r="E4603" s="158" t="s">
        <v>23755</v>
      </c>
      <c r="F4603" s="101"/>
      <c r="G4603" s="159"/>
      <c r="H4603" s="161" t="s">
        <v>23756</v>
      </c>
      <c r="I4603" s="161"/>
    </row>
    <row r="4604" ht="15.0" customHeight="1">
      <c r="A4604" s="101" t="s">
        <v>3285</v>
      </c>
      <c r="B4604" s="96" t="str">
        <f>VLOOKUP(A4604,company_data!$A$2:$H$2051,8,FALSE)</f>
        <v>https://www.imperva.com/</v>
      </c>
      <c r="C4604" s="157" t="s">
        <v>23757</v>
      </c>
      <c r="D4604" s="158" t="s">
        <v>8</v>
      </c>
      <c r="E4604" s="157"/>
      <c r="F4604" s="101"/>
      <c r="G4604" s="159"/>
      <c r="H4604" s="161" t="s">
        <v>23758</v>
      </c>
      <c r="I4604" s="161"/>
    </row>
    <row r="4605" ht="15.0" customHeight="1">
      <c r="A4605" s="101" t="s">
        <v>3285</v>
      </c>
      <c r="B4605" s="96" t="str">
        <f>VLOOKUP(A4605,company_data!$A$2:$H$2051,8,FALSE)</f>
        <v>https://www.imperva.com/</v>
      </c>
      <c r="C4605" s="157" t="s">
        <v>17844</v>
      </c>
      <c r="D4605" s="158" t="s">
        <v>12</v>
      </c>
      <c r="E4605" s="157"/>
      <c r="F4605" s="101"/>
      <c r="G4605" s="159"/>
      <c r="H4605" s="161" t="s">
        <v>23759</v>
      </c>
      <c r="I4605" s="161"/>
    </row>
    <row r="4606" ht="15.0" customHeight="1">
      <c r="A4606" s="101" t="s">
        <v>3285</v>
      </c>
      <c r="B4606" s="96" t="str">
        <f>VLOOKUP(A4606,company_data!$A$2:$H$2051,8,FALSE)</f>
        <v>https://www.imperva.com/</v>
      </c>
      <c r="C4606" s="157" t="s">
        <v>23760</v>
      </c>
      <c r="D4606" s="158" t="s">
        <v>12</v>
      </c>
      <c r="E4606" s="157"/>
      <c r="F4606" s="101"/>
      <c r="G4606" s="159"/>
      <c r="H4606" s="161" t="s">
        <v>23761</v>
      </c>
      <c r="I4606" s="161"/>
    </row>
    <row r="4607" ht="15.0" customHeight="1">
      <c r="A4607" s="101" t="s">
        <v>3285</v>
      </c>
      <c r="B4607" s="96" t="str">
        <f>VLOOKUP(A4607,company_data!$A$2:$H$2051,8,FALSE)</f>
        <v>https://www.imperva.com/</v>
      </c>
      <c r="C4607" s="157" t="s">
        <v>15963</v>
      </c>
      <c r="D4607" s="158" t="s">
        <v>28</v>
      </c>
      <c r="E4607" s="157"/>
      <c r="F4607" s="101"/>
      <c r="G4607" s="159"/>
      <c r="H4607" s="161" t="s">
        <v>23762</v>
      </c>
      <c r="I4607" s="161"/>
    </row>
    <row r="4608" ht="15.0" customHeight="1">
      <c r="A4608" s="101" t="s">
        <v>3285</v>
      </c>
      <c r="B4608" s="96" t="str">
        <f>VLOOKUP(A4608,company_data!$A$2:$H$2051,8,FALSE)</f>
        <v>https://www.imperva.com/</v>
      </c>
      <c r="C4608" s="157" t="s">
        <v>23763</v>
      </c>
      <c r="D4608" s="158" t="s">
        <v>10</v>
      </c>
      <c r="E4608" s="157"/>
      <c r="F4608" s="101"/>
      <c r="G4608" s="159"/>
      <c r="H4608" s="161" t="s">
        <v>23764</v>
      </c>
      <c r="I4608" s="161"/>
    </row>
    <row r="4609" ht="15.0" customHeight="1">
      <c r="A4609" s="101" t="s">
        <v>7704</v>
      </c>
      <c r="B4609" s="96" t="str">
        <f>VLOOKUP(A4609,company_data!$A$2:$H$2051,8,FALSE)</f>
        <v>https://www.imprivata.com/</v>
      </c>
      <c r="C4609" s="157" t="s">
        <v>23765</v>
      </c>
      <c r="D4609" s="158" t="s">
        <v>13</v>
      </c>
      <c r="E4609" s="158" t="s">
        <v>14</v>
      </c>
      <c r="F4609" s="101"/>
      <c r="G4609" s="159"/>
      <c r="H4609" s="161" t="s">
        <v>23766</v>
      </c>
      <c r="I4609" s="161"/>
    </row>
    <row r="4610" ht="15.0" customHeight="1">
      <c r="A4610" s="101" t="s">
        <v>7704</v>
      </c>
      <c r="B4610" s="96" t="str">
        <f>VLOOKUP(A4610,company_data!$A$2:$H$2051,8,FALSE)</f>
        <v>https://www.imprivata.com/</v>
      </c>
      <c r="C4610" s="157" t="s">
        <v>23767</v>
      </c>
      <c r="D4610" s="158" t="s">
        <v>6</v>
      </c>
      <c r="E4610" s="158" t="s">
        <v>16719</v>
      </c>
      <c r="F4610" s="101"/>
      <c r="G4610" s="159"/>
      <c r="H4610" s="161" t="s">
        <v>23768</v>
      </c>
      <c r="I4610" s="161"/>
    </row>
    <row r="4611" ht="15.0" customHeight="1">
      <c r="A4611" s="101" t="s">
        <v>7704</v>
      </c>
      <c r="B4611" s="96" t="str">
        <f>VLOOKUP(A4611,company_data!$A$2:$H$2051,8,FALSE)</f>
        <v>https://www.imprivata.com/</v>
      </c>
      <c r="C4611" s="157" t="s">
        <v>23769</v>
      </c>
      <c r="D4611" s="158" t="s">
        <v>6</v>
      </c>
      <c r="E4611" s="157"/>
      <c r="F4611" s="101"/>
      <c r="G4611" s="159"/>
      <c r="H4611" s="161" t="s">
        <v>23770</v>
      </c>
      <c r="I4611" s="161"/>
    </row>
    <row r="4612" ht="15.0" customHeight="1">
      <c r="A4612" s="101" t="s">
        <v>7704</v>
      </c>
      <c r="B4612" s="96" t="str">
        <f>VLOOKUP(A4612,company_data!$A$2:$H$2051,8,FALSE)</f>
        <v>https://www.imprivata.com/</v>
      </c>
      <c r="C4612" s="157" t="s">
        <v>23771</v>
      </c>
      <c r="D4612" s="158" t="s">
        <v>6</v>
      </c>
      <c r="E4612" s="157"/>
      <c r="F4612" s="101"/>
      <c r="G4612" s="159"/>
      <c r="H4612" s="161" t="s">
        <v>23772</v>
      </c>
      <c r="I4612" s="161"/>
    </row>
    <row r="4613" ht="15.0" customHeight="1">
      <c r="A4613" s="101" t="s">
        <v>7704</v>
      </c>
      <c r="B4613" s="96" t="str">
        <f>VLOOKUP(A4613,company_data!$A$2:$H$2051,8,FALSE)</f>
        <v>https://www.imprivata.com/</v>
      </c>
      <c r="C4613" s="157" t="s">
        <v>23773</v>
      </c>
      <c r="D4613" s="158" t="s">
        <v>6</v>
      </c>
      <c r="E4613" s="157"/>
      <c r="F4613" s="101"/>
      <c r="G4613" s="159"/>
      <c r="H4613" s="161" t="s">
        <v>23774</v>
      </c>
      <c r="I4613" s="161"/>
    </row>
    <row r="4614" ht="15.0" customHeight="1">
      <c r="A4614" s="101" t="s">
        <v>7704</v>
      </c>
      <c r="B4614" s="96" t="str">
        <f>VLOOKUP(A4614,company_data!$A$2:$H$2051,8,FALSE)</f>
        <v>https://www.imprivata.com/</v>
      </c>
      <c r="C4614" s="157" t="s">
        <v>23775</v>
      </c>
      <c r="D4614" s="158" t="s">
        <v>6</v>
      </c>
      <c r="E4614" s="157"/>
      <c r="F4614" s="101"/>
      <c r="G4614" s="159"/>
      <c r="H4614" s="161" t="s">
        <v>23776</v>
      </c>
      <c r="I4614" s="161"/>
    </row>
    <row r="4615" ht="15.0" customHeight="1">
      <c r="A4615" s="101" t="s">
        <v>7704</v>
      </c>
      <c r="B4615" s="96" t="str">
        <f>VLOOKUP(A4615,company_data!$A$2:$H$2051,8,FALSE)</f>
        <v>https://www.imprivata.com/</v>
      </c>
      <c r="C4615" s="157" t="s">
        <v>23777</v>
      </c>
      <c r="D4615" s="158" t="s">
        <v>6</v>
      </c>
      <c r="E4615" s="157"/>
      <c r="F4615" s="101"/>
      <c r="G4615" s="159"/>
      <c r="H4615" s="161" t="s">
        <v>23778</v>
      </c>
      <c r="I4615" s="161"/>
    </row>
    <row r="4616" ht="15.0" customHeight="1">
      <c r="A4616" s="101" t="s">
        <v>7714</v>
      </c>
      <c r="B4616" s="96" t="str">
        <f>VLOOKUP(A4616,company_data!$A$2:$H$2051,8,FALSE)</f>
        <v>https://impulse.com/</v>
      </c>
      <c r="C4616" s="157" t="s">
        <v>23779</v>
      </c>
      <c r="D4616" s="158" t="s">
        <v>31</v>
      </c>
      <c r="E4616" s="157"/>
      <c r="F4616" s="101"/>
      <c r="G4616" s="159"/>
      <c r="H4616" s="161"/>
      <c r="I4616" s="161"/>
    </row>
    <row r="4617" ht="15.0" customHeight="1">
      <c r="A4617" s="101" t="s">
        <v>7714</v>
      </c>
      <c r="B4617" s="96" t="str">
        <f>VLOOKUP(A4617,company_data!$A$2:$H$2051,8,FALSE)</f>
        <v>https://impulse.com/</v>
      </c>
      <c r="C4617" s="157" t="s">
        <v>23780</v>
      </c>
      <c r="D4617" s="158" t="s">
        <v>10</v>
      </c>
      <c r="E4617" s="157"/>
      <c r="F4617" s="101"/>
      <c r="G4617" s="159"/>
      <c r="H4617" s="161"/>
      <c r="I4617" s="161"/>
    </row>
    <row r="4618" ht="15.0" customHeight="1">
      <c r="A4618" s="101" t="s">
        <v>7714</v>
      </c>
      <c r="B4618" s="96" t="str">
        <f>VLOOKUP(A4618,company_data!$A$2:$H$2051,8,FALSE)</f>
        <v>https://impulse.com/</v>
      </c>
      <c r="C4618" s="157" t="s">
        <v>23781</v>
      </c>
      <c r="D4618" s="158" t="s">
        <v>43</v>
      </c>
      <c r="E4618" s="157"/>
      <c r="F4618" s="101"/>
      <c r="G4618" s="159"/>
      <c r="H4618" s="161" t="s">
        <v>23782</v>
      </c>
      <c r="I4618" s="161"/>
    </row>
    <row r="4619" ht="15.0" customHeight="1">
      <c r="A4619" s="101" t="s">
        <v>7729</v>
      </c>
      <c r="B4619" s="96" t="str">
        <f>VLOOKUP(A4619,company_data!$A$2:$H$2051,8,FALSE)</f>
        <v>https://www.inca.co.kr/</v>
      </c>
      <c r="C4619" s="157" t="s">
        <v>23783</v>
      </c>
      <c r="D4619" s="158" t="s">
        <v>9</v>
      </c>
      <c r="E4619" s="158" t="s">
        <v>16110</v>
      </c>
      <c r="F4619" s="97" t="s">
        <v>16111</v>
      </c>
      <c r="G4619" s="159"/>
      <c r="H4619" s="161" t="s">
        <v>23784</v>
      </c>
      <c r="I4619" s="161"/>
    </row>
    <row r="4620" ht="15.0" customHeight="1">
      <c r="A4620" s="101" t="s">
        <v>7729</v>
      </c>
      <c r="B4620" s="96" t="str">
        <f>VLOOKUP(A4620,company_data!$A$2:$H$2051,8,FALSE)</f>
        <v>https://www.inca.co.kr/</v>
      </c>
      <c r="C4620" s="157" t="s">
        <v>23785</v>
      </c>
      <c r="D4620" s="158" t="s">
        <v>9</v>
      </c>
      <c r="E4620" s="158" t="s">
        <v>16110</v>
      </c>
      <c r="F4620" s="97" t="s">
        <v>16111</v>
      </c>
      <c r="G4620" s="159"/>
      <c r="H4620" s="161" t="s">
        <v>23786</v>
      </c>
      <c r="I4620" s="161"/>
    </row>
    <row r="4621" ht="15.0" customHeight="1">
      <c r="A4621" s="101" t="s">
        <v>7729</v>
      </c>
      <c r="B4621" s="96" t="str">
        <f>VLOOKUP(A4621,company_data!$A$2:$H$2051,8,FALSE)</f>
        <v>https://www.inca.co.kr/</v>
      </c>
      <c r="C4621" s="157" t="s">
        <v>23787</v>
      </c>
      <c r="D4621" s="158" t="s">
        <v>9</v>
      </c>
      <c r="E4621" s="158" t="s">
        <v>16110</v>
      </c>
      <c r="F4621" s="97" t="s">
        <v>16111</v>
      </c>
      <c r="G4621" s="159"/>
      <c r="H4621" s="161" t="s">
        <v>23788</v>
      </c>
      <c r="I4621" s="161"/>
    </row>
    <row r="4622" ht="15.0" customHeight="1">
      <c r="A4622" s="101" t="s">
        <v>7729</v>
      </c>
      <c r="B4622" s="96" t="str">
        <f>VLOOKUP(A4622,company_data!$A$2:$H$2051,8,FALSE)</f>
        <v>https://www.inca.co.kr/</v>
      </c>
      <c r="C4622" s="158" t="s">
        <v>23789</v>
      </c>
      <c r="D4622" s="158" t="s">
        <v>9</v>
      </c>
      <c r="E4622" s="158" t="s">
        <v>16110</v>
      </c>
      <c r="F4622" s="97" t="s">
        <v>16111</v>
      </c>
      <c r="G4622" s="159"/>
      <c r="H4622" s="161"/>
      <c r="I4622" s="161"/>
    </row>
    <row r="4623" ht="15.0" customHeight="1">
      <c r="A4623" s="101" t="s">
        <v>7729</v>
      </c>
      <c r="B4623" s="96" t="str">
        <f>VLOOKUP(A4623,company_data!$A$2:$H$2051,8,FALSE)</f>
        <v>https://www.inca.co.kr/</v>
      </c>
      <c r="C4623" s="157" t="s">
        <v>23790</v>
      </c>
      <c r="D4623" s="158" t="s">
        <v>9</v>
      </c>
      <c r="E4623" s="158" t="s">
        <v>16110</v>
      </c>
      <c r="F4623" s="97" t="s">
        <v>16111</v>
      </c>
      <c r="G4623" s="159"/>
      <c r="H4623" s="161" t="s">
        <v>23791</v>
      </c>
      <c r="I4623" s="161"/>
    </row>
    <row r="4624" ht="15.0" customHeight="1">
      <c r="A4624" s="101" t="s">
        <v>7729</v>
      </c>
      <c r="B4624" s="96" t="str">
        <f>VLOOKUP(A4624,company_data!$A$2:$H$2051,8,FALSE)</f>
        <v>https://www.inca.co.kr/</v>
      </c>
      <c r="C4624" s="157" t="s">
        <v>23792</v>
      </c>
      <c r="D4624" s="158" t="s">
        <v>9</v>
      </c>
      <c r="E4624" s="158" t="s">
        <v>16110</v>
      </c>
      <c r="F4624" s="97" t="s">
        <v>16111</v>
      </c>
      <c r="G4624" s="159"/>
      <c r="H4624" s="161" t="s">
        <v>23793</v>
      </c>
      <c r="I4624" s="161"/>
    </row>
    <row r="4625" ht="15.0" customHeight="1">
      <c r="A4625" s="101" t="s">
        <v>7729</v>
      </c>
      <c r="B4625" s="96" t="str">
        <f>VLOOKUP(A4625,company_data!$A$2:$H$2051,8,FALSE)</f>
        <v>https://www.inca.co.kr/</v>
      </c>
      <c r="C4625" s="157" t="s">
        <v>23794</v>
      </c>
      <c r="D4625" s="158" t="s">
        <v>9</v>
      </c>
      <c r="E4625" s="158" t="s">
        <v>16110</v>
      </c>
      <c r="F4625" s="97" t="s">
        <v>16111</v>
      </c>
      <c r="G4625" s="159"/>
      <c r="H4625" s="161" t="s">
        <v>23793</v>
      </c>
      <c r="I4625" s="161"/>
    </row>
    <row r="4626" ht="15.0" customHeight="1">
      <c r="A4626" s="101" t="s">
        <v>7729</v>
      </c>
      <c r="B4626" s="96" t="str">
        <f>VLOOKUP(A4626,company_data!$A$2:$H$2051,8,FALSE)</f>
        <v>https://www.inca.co.kr/</v>
      </c>
      <c r="C4626" s="158" t="s">
        <v>23795</v>
      </c>
      <c r="D4626" s="158" t="s">
        <v>20</v>
      </c>
      <c r="E4626" s="158" t="s">
        <v>15892</v>
      </c>
      <c r="F4626" s="97" t="s">
        <v>16111</v>
      </c>
      <c r="G4626" s="159"/>
      <c r="H4626" s="161"/>
      <c r="I4626" s="161"/>
    </row>
    <row r="4627" ht="15.0" customHeight="1">
      <c r="A4627" s="101" t="s">
        <v>7734</v>
      </c>
      <c r="B4627" s="96" t="str">
        <f>VLOOKUP(A4627,company_data!$A$2:$H$2051,8,FALSE)</f>
        <v>https://includesecurity.com/</v>
      </c>
      <c r="C4627" s="157" t="s">
        <v>23796</v>
      </c>
      <c r="D4627" s="158" t="s">
        <v>5</v>
      </c>
      <c r="E4627" s="158" t="s">
        <v>16868</v>
      </c>
      <c r="F4627" s="97" t="s">
        <v>23523</v>
      </c>
      <c r="G4627" s="159"/>
      <c r="H4627" s="161" t="s">
        <v>23797</v>
      </c>
      <c r="I4627" s="161"/>
    </row>
    <row r="4628" ht="15.0" customHeight="1">
      <c r="A4628" s="101" t="s">
        <v>7734</v>
      </c>
      <c r="B4628" s="96" t="str">
        <f>VLOOKUP(A4628,company_data!$A$2:$H$2051,8,FALSE)</f>
        <v>https://includesecurity.com/</v>
      </c>
      <c r="C4628" s="157" t="s">
        <v>19016</v>
      </c>
      <c r="D4628" s="158" t="s">
        <v>5</v>
      </c>
      <c r="E4628" s="158" t="s">
        <v>16868</v>
      </c>
      <c r="F4628" s="97" t="s">
        <v>19016</v>
      </c>
      <c r="G4628" s="159"/>
      <c r="H4628" s="161" t="s">
        <v>23798</v>
      </c>
      <c r="I4628" s="161"/>
    </row>
    <row r="4629" ht="15.0" customHeight="1">
      <c r="A4629" s="101" t="s">
        <v>7734</v>
      </c>
      <c r="B4629" s="96" t="str">
        <f>VLOOKUP(A4629,company_data!$A$2:$H$2051,8,FALSE)</f>
        <v>https://includesecurity.com/</v>
      </c>
      <c r="C4629" s="157" t="s">
        <v>23799</v>
      </c>
      <c r="D4629" s="158" t="s">
        <v>5</v>
      </c>
      <c r="E4629" s="158" t="s">
        <v>16868</v>
      </c>
      <c r="F4629" s="97" t="s">
        <v>22286</v>
      </c>
      <c r="G4629" s="159"/>
      <c r="H4629" s="161" t="s">
        <v>23800</v>
      </c>
      <c r="I4629" s="161"/>
    </row>
    <row r="4630" ht="15.0" customHeight="1">
      <c r="A4630" s="101" t="s">
        <v>7734</v>
      </c>
      <c r="B4630" s="96" t="str">
        <f>VLOOKUP(A4630,company_data!$A$2:$H$2051,8,FALSE)</f>
        <v>https://includesecurity.com/</v>
      </c>
      <c r="C4630" s="157" t="s">
        <v>23801</v>
      </c>
      <c r="D4630" s="158" t="s">
        <v>5</v>
      </c>
      <c r="E4630" s="158" t="s">
        <v>16868</v>
      </c>
      <c r="F4630" s="97" t="s">
        <v>16969</v>
      </c>
      <c r="G4630" s="159"/>
      <c r="H4630" s="161" t="s">
        <v>23802</v>
      </c>
      <c r="I4630" s="161"/>
    </row>
    <row r="4631" ht="15.0" customHeight="1">
      <c r="A4631" s="101" t="s">
        <v>7734</v>
      </c>
      <c r="B4631" s="96" t="str">
        <f>VLOOKUP(A4631,company_data!$A$2:$H$2051,8,FALSE)</f>
        <v>https://includesecurity.com/</v>
      </c>
      <c r="C4631" s="157" t="s">
        <v>23803</v>
      </c>
      <c r="D4631" s="158" t="s">
        <v>5</v>
      </c>
      <c r="E4631" s="158" t="s">
        <v>16868</v>
      </c>
      <c r="F4631" s="97" t="s">
        <v>16575</v>
      </c>
      <c r="G4631" s="159"/>
      <c r="H4631" s="161" t="s">
        <v>23804</v>
      </c>
      <c r="I4631" s="161"/>
    </row>
    <row r="4632" ht="15.0" customHeight="1">
      <c r="A4632" s="101" t="s">
        <v>7734</v>
      </c>
      <c r="B4632" s="96" t="str">
        <f>VLOOKUP(A4632,company_data!$A$2:$H$2051,8,FALSE)</f>
        <v>https://includesecurity.com/</v>
      </c>
      <c r="C4632" s="157" t="s">
        <v>23805</v>
      </c>
      <c r="D4632" s="158" t="s">
        <v>5</v>
      </c>
      <c r="E4632" s="158" t="s">
        <v>16868</v>
      </c>
      <c r="F4632" s="97" t="s">
        <v>23805</v>
      </c>
      <c r="G4632" s="159"/>
      <c r="H4632" s="161" t="s">
        <v>23806</v>
      </c>
      <c r="I4632" s="161"/>
    </row>
    <row r="4633" ht="15.0" customHeight="1">
      <c r="A4633" s="101" t="s">
        <v>7734</v>
      </c>
      <c r="B4633" s="96" t="str">
        <f>VLOOKUP(A4633,company_data!$A$2:$H$2051,8,FALSE)</f>
        <v>https://includesecurity.com/</v>
      </c>
      <c r="C4633" s="157" t="s">
        <v>23807</v>
      </c>
      <c r="D4633" s="158" t="s">
        <v>5</v>
      </c>
      <c r="E4633" s="158" t="s">
        <v>16868</v>
      </c>
      <c r="F4633" s="97" t="s">
        <v>17319</v>
      </c>
      <c r="G4633" s="159"/>
      <c r="H4633" s="161" t="s">
        <v>23808</v>
      </c>
      <c r="I4633" s="161"/>
    </row>
    <row r="4634" ht="15.0" customHeight="1">
      <c r="A4634" s="101" t="s">
        <v>7734</v>
      </c>
      <c r="B4634" s="96" t="str">
        <f>VLOOKUP(A4634,company_data!$A$2:$H$2051,8,FALSE)</f>
        <v>https://includesecurity.com/</v>
      </c>
      <c r="C4634" s="157" t="s">
        <v>23809</v>
      </c>
      <c r="D4634" s="158" t="s">
        <v>5</v>
      </c>
      <c r="E4634" s="158" t="s">
        <v>16868</v>
      </c>
      <c r="F4634" s="97" t="s">
        <v>23810</v>
      </c>
      <c r="G4634" s="159"/>
      <c r="H4634" s="161" t="s">
        <v>23811</v>
      </c>
      <c r="I4634" s="161"/>
    </row>
    <row r="4635" ht="15.0" customHeight="1">
      <c r="A4635" s="101" t="s">
        <v>7734</v>
      </c>
      <c r="B4635" s="96" t="str">
        <f>VLOOKUP(A4635,company_data!$A$2:$H$2051,8,FALSE)</f>
        <v>https://includesecurity.com/</v>
      </c>
      <c r="C4635" s="157" t="s">
        <v>23812</v>
      </c>
      <c r="D4635" s="158" t="s">
        <v>5</v>
      </c>
      <c r="E4635" s="158" t="s">
        <v>16868</v>
      </c>
      <c r="F4635" s="97" t="s">
        <v>23812</v>
      </c>
      <c r="G4635" s="159"/>
      <c r="H4635" s="161" t="s">
        <v>23813</v>
      </c>
      <c r="I4635" s="161"/>
    </row>
    <row r="4636" ht="15.0" customHeight="1">
      <c r="A4636" s="101" t="s">
        <v>7738</v>
      </c>
      <c r="B4636" s="96" t="str">
        <f>VLOOKUP(A4636,company_data!$A$2:$H$2051,8,FALSE)</f>
        <v>https://incyber1.com/</v>
      </c>
      <c r="C4636" s="158" t="s">
        <v>23814</v>
      </c>
      <c r="D4636" s="158" t="s">
        <v>55</v>
      </c>
      <c r="E4636" s="158" t="s">
        <v>23815</v>
      </c>
      <c r="F4636" s="101"/>
      <c r="G4636" s="159"/>
      <c r="H4636" s="161"/>
      <c r="I4636" s="161"/>
    </row>
    <row r="4637" ht="15.0" customHeight="1">
      <c r="A4637" s="101" t="s">
        <v>7750</v>
      </c>
      <c r="B4637" s="96" t="str">
        <f>VLOOKUP(A4637,company_data!$A$2:$H$2051,8,FALSE)</f>
        <v>https://www.indusface.com/</v>
      </c>
      <c r="C4637" s="158" t="s">
        <v>23816</v>
      </c>
      <c r="D4637" s="158" t="s">
        <v>20</v>
      </c>
      <c r="E4637" s="158" t="s">
        <v>17003</v>
      </c>
      <c r="F4637" s="101"/>
      <c r="G4637" s="159"/>
      <c r="H4637" s="161" t="s">
        <v>23817</v>
      </c>
      <c r="I4637" s="161"/>
    </row>
    <row r="4638" ht="15.0" customHeight="1">
      <c r="A4638" s="101" t="s">
        <v>7750</v>
      </c>
      <c r="B4638" s="96" t="str">
        <f>VLOOKUP(A4638,company_data!$A$2:$H$2051,8,FALSE)</f>
        <v>https://www.indusface.com/</v>
      </c>
      <c r="C4638" s="157" t="s">
        <v>19348</v>
      </c>
      <c r="D4638" s="158" t="s">
        <v>13</v>
      </c>
      <c r="E4638" s="158" t="s">
        <v>19348</v>
      </c>
      <c r="F4638" s="101"/>
      <c r="G4638" s="159"/>
      <c r="H4638" s="161" t="s">
        <v>23818</v>
      </c>
      <c r="I4638" s="161"/>
    </row>
    <row r="4639" ht="15.0" customHeight="1">
      <c r="A4639" s="101" t="s">
        <v>7750</v>
      </c>
      <c r="B4639" s="96" t="str">
        <f>VLOOKUP(A4639,company_data!$A$2:$H$2051,8,FALSE)</f>
        <v>https://www.indusface.com/</v>
      </c>
      <c r="C4639" s="158" t="s">
        <v>23819</v>
      </c>
      <c r="D4639" s="157" t="s">
        <v>8</v>
      </c>
      <c r="E4639" s="158" t="s">
        <v>16480</v>
      </c>
      <c r="F4639" s="101"/>
      <c r="G4639" s="159"/>
      <c r="H4639" s="161" t="s">
        <v>23820</v>
      </c>
      <c r="I4639" s="161"/>
    </row>
    <row r="4640" ht="15.0" customHeight="1">
      <c r="A4640" s="101" t="s">
        <v>7750</v>
      </c>
      <c r="B4640" s="96" t="str">
        <f>VLOOKUP(A4640,company_data!$A$2:$H$2051,8,FALSE)</f>
        <v>https://www.indusface.com/</v>
      </c>
      <c r="C4640" s="158" t="s">
        <v>23821</v>
      </c>
      <c r="D4640" s="157" t="s">
        <v>22</v>
      </c>
      <c r="E4640" s="158" t="s">
        <v>16203</v>
      </c>
      <c r="F4640" s="101"/>
      <c r="G4640" s="159"/>
      <c r="H4640" s="161" t="s">
        <v>23822</v>
      </c>
      <c r="I4640" s="161"/>
    </row>
    <row r="4641" ht="15.0" customHeight="1">
      <c r="A4641" s="101" t="s">
        <v>7760</v>
      </c>
      <c r="B4641" s="96" t="str">
        <f>VLOOKUP(A4641,company_data!$A$2:$H$2051,8,FALSE)</f>
        <v>https://www.infinigate.com/</v>
      </c>
      <c r="C4641" s="158" t="s">
        <v>23823</v>
      </c>
      <c r="D4641" s="158" t="s">
        <v>5</v>
      </c>
      <c r="E4641" s="158" t="s">
        <v>15871</v>
      </c>
      <c r="F4641" s="101"/>
      <c r="G4641" s="159"/>
      <c r="H4641" s="161"/>
      <c r="I4641" s="161"/>
    </row>
    <row r="4642" ht="15.0" customHeight="1">
      <c r="A4642" s="101" t="s">
        <v>7769</v>
      </c>
      <c r="B4642" s="96" t="str">
        <f>VLOOKUP(A4642,company_data!$A$2:$H$2051,8,FALSE)</f>
        <v>https://infoassure.net/</v>
      </c>
      <c r="C4642" s="157" t="s">
        <v>23824</v>
      </c>
      <c r="D4642" s="158" t="s">
        <v>13</v>
      </c>
      <c r="E4642" s="158" t="s">
        <v>17132</v>
      </c>
      <c r="F4642" s="101"/>
      <c r="G4642" s="159"/>
      <c r="H4642" s="161" t="s">
        <v>23825</v>
      </c>
      <c r="I4642" s="161"/>
    </row>
    <row r="4643" ht="15.0" customHeight="1">
      <c r="A4643" s="101" t="s">
        <v>7619</v>
      </c>
      <c r="B4643" s="96" t="str">
        <f>VLOOKUP(A4643,company_data!$A$2:$H$2051,8,FALSE)</f>
        <v>https://www.infoblox.com/</v>
      </c>
      <c r="C4643" s="158" t="s">
        <v>23826</v>
      </c>
      <c r="D4643" s="158" t="s">
        <v>15</v>
      </c>
      <c r="E4643" s="158" t="s">
        <v>16474</v>
      </c>
      <c r="F4643" s="101"/>
      <c r="G4643" s="159"/>
      <c r="H4643" s="161"/>
      <c r="I4643" s="161"/>
    </row>
    <row r="4644" ht="15.0" customHeight="1">
      <c r="A4644" s="101" t="s">
        <v>7619</v>
      </c>
      <c r="B4644" s="96" t="str">
        <f>VLOOKUP(A4644,company_data!$A$2:$H$2051,8,FALSE)</f>
        <v>https://www.infoblox.com/</v>
      </c>
      <c r="C4644" s="158" t="s">
        <v>23827</v>
      </c>
      <c r="D4644" s="158" t="s">
        <v>10</v>
      </c>
      <c r="E4644" s="158" t="s">
        <v>16474</v>
      </c>
      <c r="F4644" s="101"/>
      <c r="G4644" s="159"/>
      <c r="H4644" s="161" t="s">
        <v>23828</v>
      </c>
      <c r="I4644" s="161"/>
    </row>
    <row r="4645" ht="15.0" customHeight="1">
      <c r="A4645" s="101" t="s">
        <v>7619</v>
      </c>
      <c r="B4645" s="96" t="str">
        <f>VLOOKUP(A4645,company_data!$A$2:$H$2051,8,FALSE)</f>
        <v>https://www.infoblox.com/</v>
      </c>
      <c r="C4645" s="158" t="s">
        <v>23829</v>
      </c>
      <c r="D4645" s="158" t="s">
        <v>10</v>
      </c>
      <c r="E4645" s="158" t="s">
        <v>16474</v>
      </c>
      <c r="F4645" s="101"/>
      <c r="G4645" s="159"/>
      <c r="H4645" s="161"/>
      <c r="I4645" s="161"/>
    </row>
    <row r="4646" ht="15.0" customHeight="1">
      <c r="A4646" s="101" t="s">
        <v>7619</v>
      </c>
      <c r="B4646" s="96" t="str">
        <f>VLOOKUP(A4646,company_data!$A$2:$H$2051,8,FALSE)</f>
        <v>https://www.infoblox.com/</v>
      </c>
      <c r="C4646" s="158" t="s">
        <v>23830</v>
      </c>
      <c r="D4646" s="158" t="s">
        <v>10</v>
      </c>
      <c r="E4646" s="158" t="s">
        <v>16474</v>
      </c>
      <c r="F4646" s="101"/>
      <c r="G4646" s="159"/>
      <c r="H4646" s="161"/>
      <c r="I4646" s="161"/>
    </row>
    <row r="4647" ht="15.0" customHeight="1">
      <c r="A4647" s="101" t="s">
        <v>4730</v>
      </c>
      <c r="B4647" s="96" t="str">
        <f>VLOOKUP(A4647,company_data!$A$2:$H$2051,8,FALSE)</f>
        <v>www.cyware.com/</v>
      </c>
      <c r="C4647" s="157" t="s">
        <v>23831</v>
      </c>
      <c r="D4647" s="158" t="s">
        <v>17</v>
      </c>
      <c r="E4647" s="157"/>
      <c r="F4647" s="101"/>
      <c r="G4647" s="159"/>
      <c r="H4647" s="161" t="s">
        <v>23832</v>
      </c>
      <c r="I4647" s="161"/>
    </row>
    <row r="4648" ht="15.0" customHeight="1">
      <c r="A4648" s="101" t="s">
        <v>7786</v>
      </c>
      <c r="B4648" s="96" t="str">
        <f>VLOOKUP(A4648,company_data!$A$2:$H$2051,8,FALSE)</f>
        <v>www.infobytesec.com</v>
      </c>
      <c r="C4648" s="157" t="s">
        <v>23833</v>
      </c>
      <c r="D4648" s="158" t="s">
        <v>5</v>
      </c>
      <c r="E4648" s="158" t="s">
        <v>15862</v>
      </c>
      <c r="F4648" s="101"/>
      <c r="G4648" s="159"/>
      <c r="H4648" s="161" t="s">
        <v>23834</v>
      </c>
      <c r="I4648" s="161"/>
    </row>
    <row r="4649" ht="15.0" customHeight="1">
      <c r="A4649" s="101" t="s">
        <v>7786</v>
      </c>
      <c r="B4649" s="96" t="str">
        <f>VLOOKUP(A4649,company_data!$A$2:$H$2051,8,FALSE)</f>
        <v>www.infobytesec.com</v>
      </c>
      <c r="C4649" s="157" t="s">
        <v>23835</v>
      </c>
      <c r="D4649" s="158" t="s">
        <v>5</v>
      </c>
      <c r="E4649" s="158" t="s">
        <v>17918</v>
      </c>
      <c r="F4649" s="101"/>
      <c r="G4649" s="159"/>
      <c r="H4649" s="161" t="s">
        <v>23836</v>
      </c>
      <c r="I4649" s="161"/>
    </row>
    <row r="4650" ht="15.0" customHeight="1">
      <c r="A4650" s="101" t="s">
        <v>7786</v>
      </c>
      <c r="B4650" s="96" t="str">
        <f>VLOOKUP(A4650,company_data!$A$2:$H$2051,8,FALSE)</f>
        <v>www.infobytesec.com</v>
      </c>
      <c r="C4650" s="157" t="s">
        <v>23837</v>
      </c>
      <c r="D4650" s="158" t="s">
        <v>5</v>
      </c>
      <c r="E4650" s="158" t="s">
        <v>17019</v>
      </c>
      <c r="F4650" s="101"/>
      <c r="G4650" s="159"/>
      <c r="H4650" s="161" t="s">
        <v>23838</v>
      </c>
      <c r="I4650" s="161"/>
    </row>
    <row r="4651" ht="15.0" customHeight="1">
      <c r="A4651" s="101" t="s">
        <v>7786</v>
      </c>
      <c r="B4651" s="96" t="str">
        <f>VLOOKUP(A4651,company_data!$A$2:$H$2051,8,FALSE)</f>
        <v>www.infobytesec.com</v>
      </c>
      <c r="C4651" s="157" t="s">
        <v>16927</v>
      </c>
      <c r="D4651" s="158" t="s">
        <v>5</v>
      </c>
      <c r="E4651" s="157" t="s">
        <v>15850</v>
      </c>
      <c r="F4651" s="101"/>
      <c r="G4651" s="159"/>
      <c r="H4651" s="161" t="s">
        <v>23839</v>
      </c>
      <c r="I4651" s="161"/>
    </row>
    <row r="4652" ht="15.0" customHeight="1">
      <c r="A4652" s="101" t="s">
        <v>7786</v>
      </c>
      <c r="B4652" s="96" t="str">
        <f>VLOOKUP(A4652,company_data!$A$2:$H$2051,8,FALSE)</f>
        <v>www.infobytesec.com</v>
      </c>
      <c r="C4652" s="157" t="s">
        <v>23840</v>
      </c>
      <c r="D4652" s="158" t="s">
        <v>5</v>
      </c>
      <c r="E4652" s="158" t="s">
        <v>16273</v>
      </c>
      <c r="F4652" s="101"/>
      <c r="G4652" s="159"/>
      <c r="H4652" s="161" t="s">
        <v>23841</v>
      </c>
      <c r="I4652" s="161"/>
    </row>
    <row r="4653" ht="15.0" customHeight="1">
      <c r="A4653" s="101" t="s">
        <v>7786</v>
      </c>
      <c r="B4653" s="96" t="str">
        <f>VLOOKUP(A4653,company_data!$A$2:$H$2051,8,FALSE)</f>
        <v>www.infobytesec.com</v>
      </c>
      <c r="C4653" s="157" t="s">
        <v>23842</v>
      </c>
      <c r="D4653" s="158" t="s">
        <v>5</v>
      </c>
      <c r="E4653" s="158" t="s">
        <v>17319</v>
      </c>
      <c r="F4653" s="101"/>
      <c r="G4653" s="159"/>
      <c r="H4653" s="161" t="s">
        <v>23843</v>
      </c>
      <c r="I4653" s="161"/>
    </row>
    <row r="4654" ht="15.0" customHeight="1">
      <c r="A4654" s="101" t="s">
        <v>7786</v>
      </c>
      <c r="B4654" s="96" t="str">
        <f>VLOOKUP(A4654,company_data!$A$2:$H$2051,8,FALSE)</f>
        <v>www.infobytesec.com</v>
      </c>
      <c r="C4654" s="158" t="s">
        <v>20868</v>
      </c>
      <c r="D4654" s="158" t="s">
        <v>5</v>
      </c>
      <c r="E4654" s="158" t="s">
        <v>15857</v>
      </c>
      <c r="F4654" s="101"/>
      <c r="G4654" s="159"/>
      <c r="H4654" s="161"/>
      <c r="I4654" s="161"/>
    </row>
    <row r="4655" ht="15.0" customHeight="1">
      <c r="A4655" s="101" t="s">
        <v>7786</v>
      </c>
      <c r="B4655" s="96" t="str">
        <f>VLOOKUP(A4655,company_data!$A$2:$H$2051,8,FALSE)</f>
        <v>www.infobytesec.com</v>
      </c>
      <c r="C4655" s="157" t="s">
        <v>23844</v>
      </c>
      <c r="D4655" s="158" t="s">
        <v>5</v>
      </c>
      <c r="E4655" s="158" t="s">
        <v>15857</v>
      </c>
      <c r="F4655" s="101"/>
      <c r="G4655" s="159"/>
      <c r="H4655" s="161" t="s">
        <v>23845</v>
      </c>
      <c r="I4655" s="161"/>
    </row>
    <row r="4656" ht="15.0" customHeight="1">
      <c r="A4656" s="101" t="s">
        <v>7786</v>
      </c>
      <c r="B4656" s="96" t="str">
        <f>VLOOKUP(A4656,company_data!$A$2:$H$2051,8,FALSE)</f>
        <v>www.infobytesec.com</v>
      </c>
      <c r="C4656" s="157" t="s">
        <v>23846</v>
      </c>
      <c r="D4656" s="158" t="s">
        <v>5</v>
      </c>
      <c r="E4656" s="158" t="s">
        <v>15857</v>
      </c>
      <c r="F4656" s="101"/>
      <c r="G4656" s="159"/>
      <c r="H4656" s="161" t="s">
        <v>23847</v>
      </c>
      <c r="I4656" s="161"/>
    </row>
    <row r="4657" ht="15.0" customHeight="1">
      <c r="A4657" s="101" t="s">
        <v>7786</v>
      </c>
      <c r="B4657" s="96" t="str">
        <f>VLOOKUP(A4657,company_data!$A$2:$H$2051,8,FALSE)</f>
        <v>www.infobytesec.com</v>
      </c>
      <c r="C4657" s="157" t="s">
        <v>23848</v>
      </c>
      <c r="D4657" s="158" t="s">
        <v>5</v>
      </c>
      <c r="E4657" s="158" t="s">
        <v>15857</v>
      </c>
      <c r="F4657" s="101"/>
      <c r="G4657" s="159"/>
      <c r="H4657" s="161" t="s">
        <v>23849</v>
      </c>
      <c r="I4657" s="161"/>
    </row>
    <row r="4658" ht="15.0" customHeight="1">
      <c r="A4658" s="101" t="s">
        <v>7786</v>
      </c>
      <c r="B4658" s="96" t="str">
        <f>VLOOKUP(A4658,company_data!$A$2:$H$2051,8,FALSE)</f>
        <v>www.infobytesec.com</v>
      </c>
      <c r="C4658" s="157" t="s">
        <v>23850</v>
      </c>
      <c r="D4658" s="158" t="s">
        <v>5</v>
      </c>
      <c r="E4658" s="157"/>
      <c r="F4658" s="101"/>
      <c r="G4658" s="159"/>
      <c r="H4658" s="161" t="s">
        <v>23851</v>
      </c>
      <c r="I4658" s="161"/>
    </row>
    <row r="4659" ht="15.0" customHeight="1">
      <c r="A4659" s="101" t="s">
        <v>7786</v>
      </c>
      <c r="B4659" s="96" t="str">
        <f>VLOOKUP(A4659,company_data!$A$2:$H$2051,8,FALSE)</f>
        <v>www.infobytesec.com</v>
      </c>
      <c r="C4659" s="158" t="s">
        <v>23852</v>
      </c>
      <c r="D4659" s="158" t="s">
        <v>22</v>
      </c>
      <c r="E4659" s="157"/>
      <c r="F4659" s="101"/>
      <c r="G4659" s="159"/>
      <c r="H4659" s="161"/>
      <c r="I4659" s="161"/>
    </row>
    <row r="4660" ht="15.0" customHeight="1">
      <c r="A4660" s="101" t="s">
        <v>7786</v>
      </c>
      <c r="B4660" s="96" t="str">
        <f>VLOOKUP(A4660,company_data!$A$2:$H$2051,8,FALSE)</f>
        <v>www.infobytesec.com</v>
      </c>
      <c r="C4660" s="158" t="s">
        <v>23853</v>
      </c>
      <c r="D4660" s="158" t="s">
        <v>22</v>
      </c>
      <c r="E4660" s="157"/>
      <c r="F4660" s="101"/>
      <c r="G4660" s="159"/>
      <c r="H4660" s="161"/>
      <c r="I4660" s="161"/>
    </row>
    <row r="4661" ht="15.0" customHeight="1">
      <c r="A4661" s="101" t="s">
        <v>7786</v>
      </c>
      <c r="B4661" s="96" t="str">
        <f>VLOOKUP(A4661,company_data!$A$2:$H$2051,8,FALSE)</f>
        <v>www.infobytesec.com</v>
      </c>
      <c r="C4661" s="158" t="s">
        <v>23854</v>
      </c>
      <c r="D4661" s="158" t="s">
        <v>22</v>
      </c>
      <c r="E4661" s="157"/>
      <c r="F4661" s="101"/>
      <c r="G4661" s="159"/>
      <c r="H4661" s="161"/>
      <c r="I4661" s="161"/>
    </row>
    <row r="4662" ht="15.0" customHeight="1">
      <c r="A4662" s="101" t="s">
        <v>7793</v>
      </c>
      <c r="B4662" s="96" t="str">
        <f>VLOOKUP(A4662,company_data!$A$2:$H$2051,8,FALSE)</f>
        <v>https://www.infocyte.com/</v>
      </c>
      <c r="C4662" s="157" t="s">
        <v>15917</v>
      </c>
      <c r="D4662" s="158" t="s">
        <v>5</v>
      </c>
      <c r="E4662" s="158" t="s">
        <v>15831</v>
      </c>
      <c r="F4662" s="101"/>
      <c r="G4662" s="159"/>
      <c r="H4662" s="161" t="s">
        <v>23855</v>
      </c>
      <c r="I4662" s="161"/>
    </row>
    <row r="4663" ht="15.0" customHeight="1">
      <c r="A4663" s="101" t="s">
        <v>7793</v>
      </c>
      <c r="B4663" s="96" t="str">
        <f>VLOOKUP(A4663,company_data!$A$2:$H$2051,8,FALSE)</f>
        <v>https://www.infocyte.com/</v>
      </c>
      <c r="C4663" s="158" t="s">
        <v>20008</v>
      </c>
      <c r="D4663" s="158" t="s">
        <v>7</v>
      </c>
      <c r="E4663" s="158" t="s">
        <v>16341</v>
      </c>
      <c r="F4663" s="101"/>
      <c r="G4663" s="159"/>
      <c r="H4663" s="161"/>
      <c r="I4663" s="161"/>
    </row>
    <row r="4664" ht="15.0" customHeight="1">
      <c r="A4664" s="101" t="s">
        <v>7793</v>
      </c>
      <c r="B4664" s="96" t="str">
        <f>VLOOKUP(A4664,company_data!$A$2:$H$2051,8,FALSE)</f>
        <v>https://www.infocyte.com/</v>
      </c>
      <c r="C4664" s="157" t="s">
        <v>23856</v>
      </c>
      <c r="D4664" s="158" t="s">
        <v>5</v>
      </c>
      <c r="E4664" s="158" t="s">
        <v>15871</v>
      </c>
      <c r="F4664" s="101"/>
      <c r="G4664" s="159"/>
      <c r="H4664" s="161" t="s">
        <v>23857</v>
      </c>
      <c r="I4664" s="161"/>
    </row>
    <row r="4665" ht="15.0" customHeight="1">
      <c r="A4665" s="101" t="s">
        <v>7793</v>
      </c>
      <c r="B4665" s="96" t="str">
        <f>VLOOKUP(A4665,company_data!$A$2:$H$2051,8,FALSE)</f>
        <v>https://www.infocyte.com/</v>
      </c>
      <c r="C4665" s="157" t="s">
        <v>23858</v>
      </c>
      <c r="D4665" s="158" t="s">
        <v>5</v>
      </c>
      <c r="E4665" s="158" t="s">
        <v>15871</v>
      </c>
      <c r="F4665" s="101"/>
      <c r="G4665" s="159"/>
      <c r="H4665" s="161" t="s">
        <v>23859</v>
      </c>
      <c r="I4665" s="161"/>
    </row>
    <row r="4666" ht="15.0" customHeight="1">
      <c r="A4666" s="101" t="s">
        <v>7793</v>
      </c>
      <c r="B4666" s="96" t="str">
        <f>VLOOKUP(A4666,company_data!$A$2:$H$2051,8,FALSE)</f>
        <v>https://www.infocyte.com/</v>
      </c>
      <c r="C4666" s="157" t="s">
        <v>23860</v>
      </c>
      <c r="D4666" s="158" t="s">
        <v>5</v>
      </c>
      <c r="E4666" s="158" t="s">
        <v>15871</v>
      </c>
      <c r="F4666" s="101"/>
      <c r="G4666" s="159"/>
      <c r="H4666" s="161" t="s">
        <v>23861</v>
      </c>
      <c r="I4666" s="161"/>
    </row>
    <row r="4667" ht="15.0" customHeight="1">
      <c r="A4667" s="101" t="s">
        <v>7793</v>
      </c>
      <c r="B4667" s="96" t="str">
        <f>VLOOKUP(A4667,company_data!$A$2:$H$2051,8,FALSE)</f>
        <v>https://www.infocyte.com/</v>
      </c>
      <c r="C4667" s="157" t="s">
        <v>23862</v>
      </c>
      <c r="D4667" s="158" t="s">
        <v>5</v>
      </c>
      <c r="E4667" s="158" t="s">
        <v>15871</v>
      </c>
      <c r="F4667" s="101"/>
      <c r="G4667" s="159"/>
      <c r="H4667" s="161" t="s">
        <v>23863</v>
      </c>
      <c r="I4667" s="161"/>
    </row>
    <row r="4668" ht="15.0" customHeight="1">
      <c r="A4668" s="101" t="s">
        <v>7793</v>
      </c>
      <c r="B4668" s="96" t="str">
        <f>VLOOKUP(A4668,company_data!$A$2:$H$2051,8,FALSE)</f>
        <v>https://www.infocyte.com/</v>
      </c>
      <c r="C4668" s="157" t="s">
        <v>23864</v>
      </c>
      <c r="D4668" s="158" t="s">
        <v>5</v>
      </c>
      <c r="E4668" s="158" t="s">
        <v>15871</v>
      </c>
      <c r="F4668" s="101"/>
      <c r="G4668" s="159"/>
      <c r="H4668" s="161" t="s">
        <v>23865</v>
      </c>
      <c r="I4668" s="161"/>
    </row>
    <row r="4669" ht="15.0" customHeight="1">
      <c r="A4669" s="101" t="s">
        <v>7802</v>
      </c>
      <c r="B4669" s="96" t="str">
        <f>VLOOKUP(A4669,company_data!$A$2:$H$2051,8,FALSE)</f>
        <v>https://www.infodefense.com/</v>
      </c>
      <c r="C4669" s="157" t="s">
        <v>15917</v>
      </c>
      <c r="D4669" s="158" t="s">
        <v>5</v>
      </c>
      <c r="E4669" s="158" t="s">
        <v>15831</v>
      </c>
      <c r="F4669" s="101"/>
      <c r="G4669" s="159"/>
      <c r="H4669" s="161" t="s">
        <v>23866</v>
      </c>
      <c r="I4669" s="161"/>
    </row>
    <row r="4670" ht="15.0" customHeight="1">
      <c r="A4670" s="101" t="s">
        <v>7802</v>
      </c>
      <c r="B4670" s="96" t="str">
        <f>VLOOKUP(A4670,company_data!$A$2:$H$2051,8,FALSE)</f>
        <v>https://www.infodefense.com/</v>
      </c>
      <c r="C4670" s="157" t="s">
        <v>19452</v>
      </c>
      <c r="D4670" s="158" t="s">
        <v>5</v>
      </c>
      <c r="E4670" s="157"/>
      <c r="F4670" s="101"/>
      <c r="G4670" s="159"/>
      <c r="H4670" s="161" t="s">
        <v>23867</v>
      </c>
      <c r="I4670" s="161"/>
    </row>
    <row r="4671" ht="15.0" customHeight="1">
      <c r="A4671" s="101" t="s">
        <v>7802</v>
      </c>
      <c r="B4671" s="96" t="str">
        <f>VLOOKUP(A4671,company_data!$A$2:$H$2051,8,FALSE)</f>
        <v>https://www.infodefense.com/</v>
      </c>
      <c r="C4671" s="157" t="s">
        <v>22283</v>
      </c>
      <c r="D4671" s="158" t="s">
        <v>5</v>
      </c>
      <c r="E4671" s="157"/>
      <c r="F4671" s="101"/>
      <c r="G4671" s="159"/>
      <c r="H4671" s="161" t="s">
        <v>23868</v>
      </c>
      <c r="I4671" s="161"/>
    </row>
    <row r="4672" ht="15.0" customHeight="1">
      <c r="A4672" s="101" t="s">
        <v>7802</v>
      </c>
      <c r="B4672" s="96" t="str">
        <f>VLOOKUP(A4672,company_data!$A$2:$H$2051,8,FALSE)</f>
        <v>https://www.infodefense.com/</v>
      </c>
      <c r="C4672" s="157" t="s">
        <v>15881</v>
      </c>
      <c r="D4672" s="158" t="s">
        <v>5</v>
      </c>
      <c r="E4672" s="157"/>
      <c r="F4672" s="101"/>
      <c r="G4672" s="159"/>
      <c r="H4672" s="161" t="s">
        <v>23869</v>
      </c>
      <c r="I4672" s="161"/>
    </row>
    <row r="4673" ht="15.0" customHeight="1">
      <c r="A4673" s="101" t="s">
        <v>7802</v>
      </c>
      <c r="B4673" s="96" t="str">
        <f>VLOOKUP(A4673,company_data!$A$2:$H$2051,8,FALSE)</f>
        <v>https://www.infodefense.com/</v>
      </c>
      <c r="C4673" s="157" t="s">
        <v>23870</v>
      </c>
      <c r="D4673" s="158" t="s">
        <v>5</v>
      </c>
      <c r="E4673" s="157"/>
      <c r="F4673" s="101"/>
      <c r="G4673" s="159"/>
      <c r="H4673" s="161"/>
      <c r="I4673" s="161"/>
    </row>
    <row r="4674" ht="15.0" customHeight="1">
      <c r="A4674" s="101" t="s">
        <v>7808</v>
      </c>
      <c r="B4674" s="96" t="str">
        <f>VLOOKUP(A4674,company_data!$A$2:$H$2051,8,FALSE)</f>
        <v>https://www.infoexpress.com/</v>
      </c>
      <c r="C4674" s="157" t="s">
        <v>23871</v>
      </c>
      <c r="D4674" s="158" t="s">
        <v>31</v>
      </c>
      <c r="E4674" s="158" t="s">
        <v>23872</v>
      </c>
      <c r="F4674" s="101"/>
      <c r="G4674" s="159"/>
      <c r="H4674" s="161" t="s">
        <v>23873</v>
      </c>
      <c r="I4674" s="161"/>
    </row>
    <row r="4675" ht="15.0" customHeight="1">
      <c r="A4675" s="101" t="s">
        <v>7808</v>
      </c>
      <c r="B4675" s="96" t="str">
        <f>VLOOKUP(A4675,company_data!$A$2:$H$2051,8,FALSE)</f>
        <v>https://www.infoexpress.com/</v>
      </c>
      <c r="C4675" s="157" t="s">
        <v>23874</v>
      </c>
      <c r="D4675" s="158" t="s">
        <v>31</v>
      </c>
      <c r="E4675" s="158" t="s">
        <v>23872</v>
      </c>
      <c r="F4675" s="101"/>
      <c r="G4675" s="159"/>
      <c r="H4675" s="161" t="s">
        <v>23875</v>
      </c>
      <c r="I4675" s="161"/>
    </row>
    <row r="4676" ht="15.0" customHeight="1">
      <c r="A4676" s="101" t="s">
        <v>7808</v>
      </c>
      <c r="B4676" s="96" t="str">
        <f>VLOOKUP(A4676,company_data!$A$2:$H$2051,8,FALSE)</f>
        <v>https://www.infoexpress.com/</v>
      </c>
      <c r="C4676" s="157" t="s">
        <v>23876</v>
      </c>
      <c r="D4676" s="158" t="s">
        <v>31</v>
      </c>
      <c r="E4676" s="158" t="s">
        <v>23872</v>
      </c>
      <c r="F4676" s="101"/>
      <c r="G4676" s="159"/>
      <c r="H4676" s="161" t="s">
        <v>23877</v>
      </c>
      <c r="I4676" s="161"/>
    </row>
    <row r="4677" ht="15.0" customHeight="1">
      <c r="A4677" s="101" t="s">
        <v>7814</v>
      </c>
      <c r="B4677" s="96" t="str">
        <f>VLOOKUP(A4677,company_data!$A$2:$H$2051,8,FALSE)</f>
        <v>www.infogressive.com/</v>
      </c>
      <c r="C4677" s="178" t="s">
        <v>20008</v>
      </c>
      <c r="D4677" s="158" t="s">
        <v>7</v>
      </c>
      <c r="E4677" s="158" t="s">
        <v>16341</v>
      </c>
      <c r="F4677" s="101"/>
      <c r="G4677" s="159"/>
      <c r="H4677" s="161"/>
      <c r="I4677" s="161"/>
    </row>
    <row r="4678" ht="15.0" customHeight="1">
      <c r="A4678" s="101" t="s">
        <v>7814</v>
      </c>
      <c r="B4678" s="96" t="str">
        <f>VLOOKUP(A4678,company_data!$A$2:$H$2051,8,FALSE)</f>
        <v>www.infogressive.com/</v>
      </c>
      <c r="C4678" s="158" t="s">
        <v>16927</v>
      </c>
      <c r="D4678" s="158" t="s">
        <v>5</v>
      </c>
      <c r="E4678" s="158" t="s">
        <v>15871</v>
      </c>
      <c r="F4678" s="101"/>
      <c r="G4678" s="159"/>
      <c r="H4678" s="161"/>
      <c r="I4678" s="161"/>
    </row>
    <row r="4679" ht="15.0" customHeight="1">
      <c r="A4679" s="101" t="s">
        <v>7814</v>
      </c>
      <c r="B4679" s="96" t="str">
        <f>VLOOKUP(A4679,company_data!$A$2:$H$2051,8,FALSE)</f>
        <v>www.infogressive.com/</v>
      </c>
      <c r="C4679" s="158" t="s">
        <v>15897</v>
      </c>
      <c r="D4679" s="158" t="s">
        <v>5</v>
      </c>
      <c r="E4679" s="158" t="s">
        <v>15871</v>
      </c>
      <c r="F4679" s="101"/>
      <c r="G4679" s="159"/>
      <c r="H4679" s="161"/>
      <c r="I4679" s="161"/>
    </row>
    <row r="4680" ht="15.0" customHeight="1">
      <c r="A4680" s="101" t="s">
        <v>7814</v>
      </c>
      <c r="B4680" s="96" t="str">
        <f>VLOOKUP(A4680,company_data!$A$2:$H$2051,8,FALSE)</f>
        <v>www.infogressive.com/</v>
      </c>
      <c r="C4680" s="158" t="s">
        <v>15917</v>
      </c>
      <c r="D4680" s="158" t="s">
        <v>5</v>
      </c>
      <c r="E4680" s="158" t="s">
        <v>15871</v>
      </c>
      <c r="F4680" s="101"/>
      <c r="G4680" s="159"/>
      <c r="H4680" s="161"/>
      <c r="I4680" s="161"/>
    </row>
    <row r="4681" ht="15.0" customHeight="1">
      <c r="A4681" s="101" t="s">
        <v>7814</v>
      </c>
      <c r="B4681" s="96" t="str">
        <f>VLOOKUP(A4681,company_data!$A$2:$H$2051,8,FALSE)</f>
        <v>www.infogressive.com/</v>
      </c>
      <c r="C4681" s="158" t="s">
        <v>18049</v>
      </c>
      <c r="D4681" s="158" t="s">
        <v>5</v>
      </c>
      <c r="E4681" s="158" t="s">
        <v>15871</v>
      </c>
      <c r="F4681" s="101"/>
      <c r="G4681" s="159"/>
      <c r="H4681" s="161"/>
      <c r="I4681" s="161"/>
    </row>
    <row r="4682" ht="15.0" customHeight="1">
      <c r="A4682" s="101" t="s">
        <v>7814</v>
      </c>
      <c r="B4682" s="96" t="str">
        <f>VLOOKUP(A4682,company_data!$A$2:$H$2051,8,FALSE)</f>
        <v>www.infogressive.com/</v>
      </c>
      <c r="C4682" s="158" t="s">
        <v>23878</v>
      </c>
      <c r="D4682" s="158" t="s">
        <v>7</v>
      </c>
      <c r="E4682" s="157"/>
      <c r="F4682" s="101"/>
      <c r="G4682" s="159"/>
      <c r="H4682" s="161"/>
      <c r="I4682" s="161"/>
    </row>
    <row r="4683" ht="15.0" customHeight="1">
      <c r="A4683" s="101" t="s">
        <v>7814</v>
      </c>
      <c r="B4683" s="96" t="str">
        <f>VLOOKUP(A4683,company_data!$A$2:$H$2051,8,FALSE)</f>
        <v>www.infogressive.com/</v>
      </c>
      <c r="C4683" s="158" t="s">
        <v>20679</v>
      </c>
      <c r="D4683" s="158" t="s">
        <v>7</v>
      </c>
      <c r="E4683" s="157"/>
      <c r="F4683" s="101"/>
      <c r="G4683" s="159"/>
      <c r="H4683" s="161"/>
      <c r="I4683" s="161"/>
    </row>
    <row r="4684" ht="15.0" customHeight="1">
      <c r="A4684" s="101" t="s">
        <v>7814</v>
      </c>
      <c r="B4684" s="96" t="str">
        <f>VLOOKUP(A4684,company_data!$A$2:$H$2051,8,FALSE)</f>
        <v>www.infogressive.com/</v>
      </c>
      <c r="C4684" s="178" t="s">
        <v>23879</v>
      </c>
      <c r="D4684" s="158" t="s">
        <v>7</v>
      </c>
      <c r="E4684" s="157"/>
      <c r="F4684" s="101"/>
      <c r="G4684" s="159"/>
      <c r="H4684" s="161"/>
      <c r="I4684" s="161"/>
    </row>
    <row r="4685" ht="15.0" customHeight="1">
      <c r="A4685" s="101" t="s">
        <v>7814</v>
      </c>
      <c r="B4685" s="96" t="str">
        <f>VLOOKUP(A4685,company_data!$A$2:$H$2051,8,FALSE)</f>
        <v>www.infogressive.com/</v>
      </c>
      <c r="C4685" s="158" t="s">
        <v>22654</v>
      </c>
      <c r="D4685" s="158" t="s">
        <v>7</v>
      </c>
      <c r="E4685" s="157"/>
      <c r="F4685" s="101"/>
      <c r="G4685" s="159"/>
      <c r="H4685" s="161"/>
      <c r="I4685" s="161"/>
    </row>
    <row r="4686" ht="15.0" customHeight="1">
      <c r="A4686" s="101" t="s">
        <v>7828</v>
      </c>
      <c r="B4686" s="96" t="str">
        <f>VLOOKUP(A4686,company_data!$A$2:$H$2051,8,FALSE)</f>
        <v>https://www.infoguard.ch/</v>
      </c>
      <c r="C4686" s="158" t="s">
        <v>23880</v>
      </c>
      <c r="D4686" s="157" t="s">
        <v>5</v>
      </c>
      <c r="E4686" s="158" t="s">
        <v>16091</v>
      </c>
      <c r="F4686" s="97" t="s">
        <v>6</v>
      </c>
      <c r="G4686" s="159"/>
      <c r="H4686" s="161" t="s">
        <v>23881</v>
      </c>
      <c r="I4686" s="161"/>
    </row>
    <row r="4687" ht="15.0" customHeight="1">
      <c r="A4687" s="101" t="s">
        <v>7828</v>
      </c>
      <c r="B4687" s="96" t="str">
        <f>VLOOKUP(A4687,company_data!$A$2:$H$2051,8,FALSE)</f>
        <v>https://www.infoguard.ch/</v>
      </c>
      <c r="C4687" s="158" t="s">
        <v>16452</v>
      </c>
      <c r="D4687" s="157" t="s">
        <v>5</v>
      </c>
      <c r="E4687" s="158" t="s">
        <v>15857</v>
      </c>
      <c r="F4687" s="101"/>
      <c r="G4687" s="159"/>
      <c r="H4687" s="161" t="s">
        <v>23882</v>
      </c>
      <c r="I4687" s="161"/>
    </row>
    <row r="4688" ht="15.0" customHeight="1">
      <c r="A4688" s="101" t="s">
        <v>7828</v>
      </c>
      <c r="B4688" s="96" t="str">
        <f>VLOOKUP(A4688,company_data!$A$2:$H$2051,8,FALSE)</f>
        <v>https://www.infoguard.ch/</v>
      </c>
      <c r="C4688" s="158" t="s">
        <v>23883</v>
      </c>
      <c r="D4688" s="158" t="s">
        <v>44</v>
      </c>
      <c r="E4688" s="157"/>
      <c r="F4688" s="101"/>
      <c r="G4688" s="159"/>
      <c r="H4688" s="161" t="s">
        <v>23884</v>
      </c>
      <c r="I4688" s="161"/>
    </row>
    <row r="4689" ht="15.0" customHeight="1">
      <c r="A4689" s="101" t="s">
        <v>7837</v>
      </c>
      <c r="B4689" s="96" t="str">
        <f>VLOOKUP(A4689,company_data!$A$2:$H$2051,8,FALSE)</f>
        <v>https://www.infolock.com/</v>
      </c>
      <c r="C4689" s="158" t="s">
        <v>23885</v>
      </c>
      <c r="D4689" s="158" t="s">
        <v>12</v>
      </c>
      <c r="E4689" s="158" t="s">
        <v>14</v>
      </c>
      <c r="F4689" s="101"/>
      <c r="G4689" s="159"/>
      <c r="H4689" s="161"/>
      <c r="I4689" s="161"/>
    </row>
    <row r="4690" ht="15.0" customHeight="1">
      <c r="A4690" s="101" t="s">
        <v>7837</v>
      </c>
      <c r="B4690" s="96" t="str">
        <f>VLOOKUP(A4690,company_data!$A$2:$H$2051,8,FALSE)</f>
        <v>https://www.infolock.com/</v>
      </c>
      <c r="C4690" s="158" t="s">
        <v>17764</v>
      </c>
      <c r="D4690" s="158" t="s">
        <v>5</v>
      </c>
      <c r="E4690" s="158" t="s">
        <v>17132</v>
      </c>
      <c r="F4690" s="97" t="s">
        <v>18373</v>
      </c>
      <c r="G4690" s="159"/>
      <c r="H4690" s="161"/>
      <c r="I4690" s="161"/>
    </row>
    <row r="4691" ht="15.0" customHeight="1">
      <c r="A4691" s="101" t="s">
        <v>7841</v>
      </c>
      <c r="B4691" s="96" t="str">
        <f>VLOOKUP(A4691,company_data!$A$2:$H$2051,8,FALSE)</f>
        <v>https://www.infosecglobal.com/</v>
      </c>
      <c r="C4691" s="158" t="s">
        <v>23886</v>
      </c>
      <c r="D4691" s="158" t="s">
        <v>13</v>
      </c>
      <c r="E4691" s="158" t="s">
        <v>16678</v>
      </c>
      <c r="F4691" s="101"/>
      <c r="G4691" s="170"/>
      <c r="H4691" s="161" t="s">
        <v>23887</v>
      </c>
      <c r="I4691" s="161"/>
    </row>
    <row r="4692" ht="15.0" customHeight="1">
      <c r="A4692" s="101" t="s">
        <v>7847</v>
      </c>
      <c r="B4692" s="96" t="str">
        <f>VLOOKUP(A4692,company_data!$A$2:$H$2051,8,FALSE)</f>
        <v>https://www.infosecinstitute.com/</v>
      </c>
      <c r="C4692" s="158" t="s">
        <v>23888</v>
      </c>
      <c r="D4692" s="158" t="s">
        <v>11</v>
      </c>
      <c r="E4692" s="158" t="s">
        <v>23889</v>
      </c>
      <c r="F4692" s="101"/>
      <c r="G4692" s="159"/>
      <c r="H4692" s="161"/>
      <c r="I4692" s="161"/>
    </row>
    <row r="4693" ht="15.0" customHeight="1">
      <c r="A4693" s="101" t="s">
        <v>7847</v>
      </c>
      <c r="B4693" s="96" t="str">
        <f>VLOOKUP(A4693,company_data!$A$2:$H$2051,8,FALSE)</f>
        <v>https://www.infosecinstitute.com/</v>
      </c>
      <c r="C4693" s="158" t="s">
        <v>23890</v>
      </c>
      <c r="D4693" s="158" t="s">
        <v>11</v>
      </c>
      <c r="E4693" s="158" t="s">
        <v>17708</v>
      </c>
      <c r="F4693" s="158" t="s">
        <v>33</v>
      </c>
      <c r="G4693" s="159"/>
      <c r="H4693" s="161"/>
      <c r="I4693" s="161"/>
    </row>
    <row r="4694" ht="15.0" customHeight="1">
      <c r="A4694" s="101" t="s">
        <v>7855</v>
      </c>
      <c r="B4694" s="96" t="str">
        <f>VLOOKUP(A4694,company_data!$A$2:$H$2051,8,FALSE)</f>
        <v>https://www.infosecpeople.co.uk/</v>
      </c>
      <c r="C4694" s="158" t="s">
        <v>23891</v>
      </c>
      <c r="D4694" s="158" t="s">
        <v>5</v>
      </c>
      <c r="E4694" s="158" t="s">
        <v>16194</v>
      </c>
      <c r="F4694" s="101"/>
      <c r="G4694" s="159"/>
      <c r="H4694" s="161"/>
      <c r="I4694" s="161"/>
    </row>
    <row r="4695" ht="15.0" customHeight="1">
      <c r="A4695" s="101" t="s">
        <v>7862</v>
      </c>
      <c r="B4695" s="96" t="str">
        <f>VLOOKUP(A4695,company_data!$A$2:$H$2051,8,FALSE)</f>
        <v>https://infosecurellc.makoassociates.com/</v>
      </c>
      <c r="C4695" s="158" t="s">
        <v>23892</v>
      </c>
      <c r="D4695" s="158" t="s">
        <v>5</v>
      </c>
      <c r="E4695" s="158" t="s">
        <v>17764</v>
      </c>
      <c r="F4695" s="101"/>
      <c r="G4695" s="170"/>
      <c r="H4695" s="161"/>
      <c r="I4695" s="161"/>
    </row>
    <row r="4696" ht="15.0" customHeight="1">
      <c r="A4696" s="101" t="s">
        <v>7862</v>
      </c>
      <c r="B4696" s="96" t="str">
        <f>VLOOKUP(A4696,company_data!$A$2:$H$2051,8,FALSE)</f>
        <v>https://infosecurellc.makoassociates.com/</v>
      </c>
      <c r="C4696" s="158" t="s">
        <v>23893</v>
      </c>
      <c r="D4696" s="158" t="s">
        <v>5</v>
      </c>
      <c r="E4696" s="158" t="s">
        <v>17764</v>
      </c>
      <c r="F4696" s="97" t="s">
        <v>20132</v>
      </c>
      <c r="G4696" s="170"/>
      <c r="H4696" s="161"/>
      <c r="I4696" s="161"/>
    </row>
    <row r="4697" ht="15.0" customHeight="1">
      <c r="A4697" s="101" t="s">
        <v>7862</v>
      </c>
      <c r="B4697" s="96" t="str">
        <f>VLOOKUP(A4697,company_data!$A$2:$H$2051,8,FALSE)</f>
        <v>https://infosecurellc.makoassociates.com/</v>
      </c>
      <c r="C4697" s="158" t="s">
        <v>23894</v>
      </c>
      <c r="D4697" s="158" t="s">
        <v>5</v>
      </c>
      <c r="E4697" s="158" t="s">
        <v>15831</v>
      </c>
      <c r="F4697" s="101"/>
      <c r="G4697" s="159"/>
      <c r="H4697" s="161" t="s">
        <v>23895</v>
      </c>
      <c r="I4697" s="161"/>
    </row>
    <row r="4698" ht="15.0" customHeight="1">
      <c r="A4698" s="101" t="s">
        <v>7862</v>
      </c>
      <c r="B4698" s="96" t="str">
        <f>VLOOKUP(A4698,company_data!$A$2:$H$2051,8,FALSE)</f>
        <v>https://infosecurellc.makoassociates.com/</v>
      </c>
      <c r="C4698" s="157" t="s">
        <v>23896</v>
      </c>
      <c r="D4698" s="158" t="s">
        <v>22</v>
      </c>
      <c r="E4698" s="158" t="s">
        <v>15897</v>
      </c>
      <c r="F4698" s="101"/>
      <c r="G4698" s="159"/>
      <c r="H4698" s="161" t="s">
        <v>23897</v>
      </c>
      <c r="I4698" s="161"/>
    </row>
    <row r="4699" ht="15.0" customHeight="1">
      <c r="A4699" s="101" t="s">
        <v>7862</v>
      </c>
      <c r="B4699" s="96" t="str">
        <f>VLOOKUP(A4699,company_data!$A$2:$H$2051,8,FALSE)</f>
        <v>https://infosecurellc.makoassociates.com/</v>
      </c>
      <c r="C4699" s="158" t="s">
        <v>23898</v>
      </c>
      <c r="D4699" s="158" t="s">
        <v>55</v>
      </c>
      <c r="E4699" s="157"/>
      <c r="F4699" s="101"/>
      <c r="G4699" s="159"/>
      <c r="H4699" s="161" t="s">
        <v>23899</v>
      </c>
      <c r="I4699" s="161"/>
    </row>
    <row r="4700" ht="15.0" customHeight="1">
      <c r="A4700" s="101" t="s">
        <v>7869</v>
      </c>
      <c r="B4700" s="96" t="str">
        <f>VLOOKUP(A4700,company_data!$A$2:$H$2051,8,FALSE)</f>
        <v>https://www.infosequre.com/</v>
      </c>
      <c r="C4700" s="157" t="s">
        <v>23900</v>
      </c>
      <c r="D4700" s="157" t="s">
        <v>11</v>
      </c>
      <c r="E4700" s="157" t="s">
        <v>17708</v>
      </c>
      <c r="F4700" s="101"/>
      <c r="G4700" s="170"/>
      <c r="H4700" s="161" t="s">
        <v>23901</v>
      </c>
      <c r="I4700" s="161"/>
    </row>
    <row r="4701" ht="15.0" customHeight="1">
      <c r="A4701" s="101" t="s">
        <v>7869</v>
      </c>
      <c r="B4701" s="96" t="str">
        <f>VLOOKUP(A4701,company_data!$A$2:$H$2051,8,FALSE)</f>
        <v>https://www.infosequre.com/</v>
      </c>
      <c r="C4701" s="157" t="s">
        <v>23902</v>
      </c>
      <c r="D4701" s="157" t="s">
        <v>11</v>
      </c>
      <c r="E4701" s="157" t="s">
        <v>17708</v>
      </c>
      <c r="F4701" s="101"/>
      <c r="G4701" s="170"/>
      <c r="H4701" s="161" t="s">
        <v>23903</v>
      </c>
      <c r="I4701" s="161"/>
    </row>
    <row r="4702" ht="15.0" customHeight="1">
      <c r="A4702" s="101" t="s">
        <v>7869</v>
      </c>
      <c r="B4702" s="96" t="str">
        <f>VLOOKUP(A4702,company_data!$A$2:$H$2051,8,FALSE)</f>
        <v>https://www.infosequre.com/</v>
      </c>
      <c r="C4702" s="157" t="s">
        <v>23904</v>
      </c>
      <c r="D4702" s="157" t="s">
        <v>11</v>
      </c>
      <c r="E4702" s="157" t="s">
        <v>17708</v>
      </c>
      <c r="F4702" s="101"/>
      <c r="G4702" s="170"/>
      <c r="H4702" s="161" t="s">
        <v>23905</v>
      </c>
      <c r="I4702" s="161"/>
    </row>
    <row r="4703" ht="15.0" customHeight="1">
      <c r="A4703" s="101" t="s">
        <v>7869</v>
      </c>
      <c r="B4703" s="96" t="str">
        <f>VLOOKUP(A4703,company_data!$A$2:$H$2051,8,FALSE)</f>
        <v>https://www.infosequre.com/</v>
      </c>
      <c r="C4703" s="157" t="s">
        <v>23906</v>
      </c>
      <c r="D4703" s="158" t="s">
        <v>11</v>
      </c>
      <c r="E4703" s="157" t="s">
        <v>17708</v>
      </c>
      <c r="F4703" s="101"/>
      <c r="G4703" s="170"/>
      <c r="H4703" s="161" t="s">
        <v>23907</v>
      </c>
      <c r="I4703" s="161"/>
    </row>
    <row r="4704" ht="15.0" customHeight="1">
      <c r="A4704" s="101" t="s">
        <v>7869</v>
      </c>
      <c r="B4704" s="96" t="str">
        <f>VLOOKUP(A4704,company_data!$A$2:$H$2051,8,FALSE)</f>
        <v>https://www.infosequre.com/</v>
      </c>
      <c r="C4704" s="157" t="s">
        <v>23908</v>
      </c>
      <c r="D4704" s="158" t="s">
        <v>33</v>
      </c>
      <c r="E4704" s="157"/>
      <c r="F4704" s="101"/>
      <c r="G4704" s="170"/>
      <c r="H4704" s="161" t="s">
        <v>23909</v>
      </c>
      <c r="I4704" s="161"/>
    </row>
    <row r="4705" ht="15.0" customHeight="1">
      <c r="A4705" s="101" t="s">
        <v>7869</v>
      </c>
      <c r="B4705" s="96" t="str">
        <f>VLOOKUP(A4705,company_data!$A$2:$H$2051,8,FALSE)</f>
        <v>https://www.infosequre.com/</v>
      </c>
      <c r="C4705" s="157" t="s">
        <v>23910</v>
      </c>
      <c r="D4705" s="158" t="s">
        <v>41</v>
      </c>
      <c r="E4705" s="157"/>
      <c r="F4705" s="101"/>
      <c r="G4705" s="170"/>
      <c r="H4705" s="161" t="s">
        <v>23911</v>
      </c>
      <c r="I4705" s="161"/>
    </row>
    <row r="4706" ht="15.0" customHeight="1">
      <c r="A4706" s="101" t="s">
        <v>8131</v>
      </c>
      <c r="B4706" s="96" t="s">
        <v>8135</v>
      </c>
      <c r="C4706" s="158" t="s">
        <v>23912</v>
      </c>
      <c r="D4706" s="158" t="s">
        <v>46</v>
      </c>
      <c r="E4706" s="158" t="s">
        <v>23913</v>
      </c>
      <c r="F4706" s="101"/>
      <c r="G4706" s="159"/>
      <c r="H4706" s="161"/>
      <c r="I4706" s="161"/>
    </row>
    <row r="4707" ht="15.0" customHeight="1">
      <c r="A4707" s="101" t="s">
        <v>8131</v>
      </c>
      <c r="B4707" s="96" t="s">
        <v>8135</v>
      </c>
      <c r="C4707" s="158" t="s">
        <v>15843</v>
      </c>
      <c r="D4707" s="158" t="s">
        <v>5</v>
      </c>
      <c r="E4707" s="158" t="s">
        <v>15843</v>
      </c>
      <c r="F4707" s="101"/>
      <c r="G4707" s="159"/>
      <c r="H4707" s="161"/>
      <c r="I4707" s="161"/>
    </row>
    <row r="4708" ht="15.0" customHeight="1">
      <c r="A4708" s="101" t="s">
        <v>8131</v>
      </c>
      <c r="B4708" s="96" t="s">
        <v>8135</v>
      </c>
      <c r="C4708" s="158" t="s">
        <v>23914</v>
      </c>
      <c r="D4708" s="158" t="s">
        <v>5</v>
      </c>
      <c r="E4708" s="158" t="s">
        <v>14</v>
      </c>
      <c r="F4708" s="101"/>
      <c r="G4708" s="159"/>
      <c r="H4708" s="161"/>
      <c r="I4708" s="161"/>
    </row>
    <row r="4709" ht="15.0" customHeight="1">
      <c r="A4709" s="101" t="s">
        <v>8131</v>
      </c>
      <c r="B4709" s="96" t="s">
        <v>8135</v>
      </c>
      <c r="C4709" s="158" t="s">
        <v>19485</v>
      </c>
      <c r="D4709" s="158" t="s">
        <v>5</v>
      </c>
      <c r="E4709" s="158" t="s">
        <v>23915</v>
      </c>
      <c r="F4709" s="101"/>
      <c r="G4709" s="159"/>
      <c r="H4709" s="161"/>
      <c r="I4709" s="161"/>
    </row>
    <row r="4710" ht="15.0" customHeight="1">
      <c r="A4710" s="101" t="s">
        <v>8131</v>
      </c>
      <c r="B4710" s="96" t="s">
        <v>8135</v>
      </c>
      <c r="C4710" s="158" t="s">
        <v>23916</v>
      </c>
      <c r="D4710" s="158" t="s">
        <v>5</v>
      </c>
      <c r="E4710" s="158" t="s">
        <v>4541</v>
      </c>
      <c r="F4710" s="101"/>
      <c r="G4710" s="159"/>
      <c r="H4710" s="161"/>
      <c r="I4710" s="161"/>
    </row>
    <row r="4711" ht="15.0" customHeight="1">
      <c r="A4711" s="101" t="s">
        <v>8131</v>
      </c>
      <c r="B4711" s="96" t="s">
        <v>8135</v>
      </c>
      <c r="C4711" s="158" t="s">
        <v>23917</v>
      </c>
      <c r="D4711" s="158" t="s">
        <v>5</v>
      </c>
      <c r="E4711" s="158" t="s">
        <v>18819</v>
      </c>
      <c r="F4711" s="101"/>
      <c r="G4711" s="159"/>
      <c r="H4711" s="161"/>
      <c r="I4711" s="161"/>
    </row>
    <row r="4712" ht="15.0" customHeight="1">
      <c r="A4712" s="101" t="s">
        <v>8131</v>
      </c>
      <c r="B4712" s="96" t="s">
        <v>8135</v>
      </c>
      <c r="C4712" s="158" t="s">
        <v>23918</v>
      </c>
      <c r="D4712" s="158" t="s">
        <v>8</v>
      </c>
      <c r="E4712" s="157"/>
      <c r="F4712" s="101"/>
      <c r="G4712" s="159"/>
      <c r="H4712" s="161"/>
      <c r="I4712" s="161"/>
    </row>
    <row r="4713" ht="15.0" customHeight="1">
      <c r="A4713" s="101" t="s">
        <v>8131</v>
      </c>
      <c r="B4713" s="96" t="s">
        <v>8135</v>
      </c>
      <c r="C4713" s="158" t="s">
        <v>23919</v>
      </c>
      <c r="D4713" s="158" t="s">
        <v>15</v>
      </c>
      <c r="E4713" s="157"/>
      <c r="F4713" s="101"/>
      <c r="G4713" s="159"/>
      <c r="H4713" s="161"/>
      <c r="I4713" s="161"/>
    </row>
    <row r="4714" ht="15.0" customHeight="1">
      <c r="A4714" s="101" t="s">
        <v>8131</v>
      </c>
      <c r="B4714" s="96" t="s">
        <v>8135</v>
      </c>
      <c r="C4714" s="158" t="s">
        <v>23920</v>
      </c>
      <c r="D4714" s="158" t="s">
        <v>5</v>
      </c>
      <c r="E4714" s="157"/>
      <c r="F4714" s="101"/>
      <c r="G4714" s="159"/>
      <c r="H4714" s="161"/>
      <c r="I4714" s="161"/>
    </row>
    <row r="4715" ht="15.0" customHeight="1">
      <c r="A4715" s="101" t="s">
        <v>8131</v>
      </c>
      <c r="B4715" s="96" t="s">
        <v>8135</v>
      </c>
      <c r="C4715" s="158" t="s">
        <v>23921</v>
      </c>
      <c r="D4715" s="158" t="s">
        <v>5</v>
      </c>
      <c r="E4715" s="157"/>
      <c r="F4715" s="101"/>
      <c r="G4715" s="159"/>
      <c r="H4715" s="161"/>
      <c r="I4715" s="161"/>
    </row>
    <row r="4716" ht="15.0" customHeight="1">
      <c r="A4716" s="101" t="s">
        <v>8131</v>
      </c>
      <c r="B4716" s="96" t="s">
        <v>8135</v>
      </c>
      <c r="C4716" s="158" t="s">
        <v>19238</v>
      </c>
      <c r="D4716" s="158" t="s">
        <v>13</v>
      </c>
      <c r="E4716" s="157"/>
      <c r="F4716" s="101"/>
      <c r="G4716" s="159"/>
      <c r="H4716" s="161"/>
      <c r="I4716" s="161"/>
    </row>
    <row r="4717" ht="15.0" customHeight="1">
      <c r="A4717" s="101" t="s">
        <v>8131</v>
      </c>
      <c r="B4717" s="96" t="s">
        <v>8135</v>
      </c>
      <c r="C4717" s="158" t="s">
        <v>16160</v>
      </c>
      <c r="D4717" s="158" t="s">
        <v>7</v>
      </c>
      <c r="E4717" s="158"/>
      <c r="F4717" s="101"/>
      <c r="G4717" s="159"/>
      <c r="H4717" s="161"/>
      <c r="I4717" s="161"/>
    </row>
    <row r="4718" ht="15.0" customHeight="1">
      <c r="A4718" s="101" t="s">
        <v>7873</v>
      </c>
      <c r="B4718" s="96" t="str">
        <f>VLOOKUP(A4718,company_data!$A$2:$H$2051,8,FALSE)</f>
        <v>https://www.inguardians.com/</v>
      </c>
      <c r="C4718" s="157" t="s">
        <v>15843</v>
      </c>
      <c r="D4718" s="158" t="s">
        <v>5</v>
      </c>
      <c r="E4718" s="157"/>
      <c r="F4718" s="101"/>
      <c r="G4718" s="159"/>
      <c r="H4718" s="161" t="s">
        <v>23922</v>
      </c>
      <c r="I4718" s="161"/>
    </row>
    <row r="4719" ht="15.0" customHeight="1">
      <c r="A4719" s="101" t="s">
        <v>7873</v>
      </c>
      <c r="B4719" s="96" t="str">
        <f>VLOOKUP(A4719,company_data!$A$2:$H$2051,8,FALSE)</f>
        <v>https://www.inguardians.com/</v>
      </c>
      <c r="C4719" s="157" t="s">
        <v>23923</v>
      </c>
      <c r="D4719" s="158" t="s">
        <v>5</v>
      </c>
      <c r="E4719" s="157"/>
      <c r="F4719" s="101"/>
      <c r="G4719" s="159"/>
      <c r="H4719" s="161" t="s">
        <v>23924</v>
      </c>
      <c r="I4719" s="161"/>
    </row>
    <row r="4720" ht="15.0" customHeight="1">
      <c r="A4720" s="101" t="s">
        <v>7873</v>
      </c>
      <c r="B4720" s="96" t="str">
        <f>VLOOKUP(A4720,company_data!$A$2:$H$2051,8,FALSE)</f>
        <v>https://www.inguardians.com/</v>
      </c>
      <c r="C4720" s="157" t="s">
        <v>23925</v>
      </c>
      <c r="D4720" s="158" t="s">
        <v>5</v>
      </c>
      <c r="E4720" s="157"/>
      <c r="F4720" s="101"/>
      <c r="G4720" s="159"/>
      <c r="H4720" s="161" t="s">
        <v>23926</v>
      </c>
      <c r="I4720" s="161"/>
    </row>
    <row r="4721" ht="15.0" customHeight="1">
      <c r="A4721" s="101" t="s">
        <v>7873</v>
      </c>
      <c r="B4721" s="96" t="str">
        <f>VLOOKUP(A4721,company_data!$A$2:$H$2051,8,FALSE)</f>
        <v>https://www.inguardians.com/</v>
      </c>
      <c r="C4721" s="157" t="s">
        <v>23927</v>
      </c>
      <c r="D4721" s="158" t="s">
        <v>5</v>
      </c>
      <c r="E4721" s="157"/>
      <c r="F4721" s="101"/>
      <c r="G4721" s="159"/>
      <c r="H4721" s="161" t="s">
        <v>23928</v>
      </c>
      <c r="I4721" s="161"/>
    </row>
    <row r="4722" ht="15.0" customHeight="1">
      <c r="A4722" s="101" t="s">
        <v>7873</v>
      </c>
      <c r="B4722" s="96" t="str">
        <f>VLOOKUP(A4722,company_data!$A$2:$H$2051,8,FALSE)</f>
        <v>https://www.inguardians.com/</v>
      </c>
      <c r="C4722" s="157" t="s">
        <v>23929</v>
      </c>
      <c r="D4722" s="158" t="s">
        <v>5</v>
      </c>
      <c r="E4722" s="157"/>
      <c r="F4722" s="101"/>
      <c r="G4722" s="159"/>
      <c r="H4722" s="161" t="s">
        <v>23930</v>
      </c>
      <c r="I4722" s="161"/>
    </row>
    <row r="4723" ht="15.0" customHeight="1">
      <c r="A4723" s="101" t="s">
        <v>7873</v>
      </c>
      <c r="B4723" s="96" t="str">
        <f>VLOOKUP(A4723,company_data!$A$2:$H$2051,8,FALSE)</f>
        <v>https://www.inguardians.com/</v>
      </c>
      <c r="C4723" s="157" t="s">
        <v>23931</v>
      </c>
      <c r="D4723" s="157" t="s">
        <v>11</v>
      </c>
      <c r="E4723" s="157"/>
      <c r="F4723" s="101"/>
      <c r="G4723" s="159"/>
      <c r="H4723" s="161" t="s">
        <v>23932</v>
      </c>
      <c r="I4723" s="161"/>
    </row>
    <row r="4724" ht="15.0" customHeight="1">
      <c r="A4724" s="101" t="s">
        <v>7881</v>
      </c>
      <c r="B4724" s="96" t="str">
        <f>VLOOKUP(A4724,company_data!$A$2:$H$2051,8,FALSE)</f>
        <v>https://www.inky.com/</v>
      </c>
      <c r="C4724" s="157" t="s">
        <v>23933</v>
      </c>
      <c r="D4724" s="158" t="s">
        <v>6</v>
      </c>
      <c r="E4724" s="157" t="s">
        <v>17964</v>
      </c>
      <c r="F4724" s="101"/>
      <c r="G4724" s="159"/>
      <c r="H4724" s="161" t="s">
        <v>23934</v>
      </c>
      <c r="I4724" s="161"/>
    </row>
    <row r="4725" ht="15.0" customHeight="1">
      <c r="A4725" s="101" t="s">
        <v>7881</v>
      </c>
      <c r="B4725" s="96" t="str">
        <f>VLOOKUP(A4725,company_data!$A$2:$H$2051,8,FALSE)</f>
        <v>https://www.inky.com/</v>
      </c>
      <c r="C4725" s="157" t="s">
        <v>23935</v>
      </c>
      <c r="D4725" s="158" t="s">
        <v>33</v>
      </c>
      <c r="E4725" s="157"/>
      <c r="F4725" s="101"/>
      <c r="G4725" s="159"/>
      <c r="H4725" s="161" t="s">
        <v>23936</v>
      </c>
      <c r="I4725" s="161"/>
    </row>
    <row r="4726" ht="15.0" customHeight="1">
      <c r="A4726" s="101" t="s">
        <v>7881</v>
      </c>
      <c r="B4726" s="96" t="str">
        <f>VLOOKUP(A4726,company_data!$A$2:$H$2051,8,FALSE)</f>
        <v>https://www.inky.com/</v>
      </c>
      <c r="C4726" s="157" t="s">
        <v>23937</v>
      </c>
      <c r="D4726" s="158" t="s">
        <v>33</v>
      </c>
      <c r="E4726" s="157"/>
      <c r="F4726" s="101"/>
      <c r="G4726" s="159"/>
      <c r="H4726" s="161" t="s">
        <v>23938</v>
      </c>
      <c r="I4726" s="161"/>
    </row>
    <row r="4727" ht="15.0" customHeight="1">
      <c r="A4727" s="101" t="s">
        <v>7881</v>
      </c>
      <c r="B4727" s="96" t="str">
        <f>VLOOKUP(A4727,company_data!$A$2:$H$2051,8,FALSE)</f>
        <v>https://www.inky.com/</v>
      </c>
      <c r="C4727" s="157" t="s">
        <v>23939</v>
      </c>
      <c r="D4727" s="158" t="s">
        <v>33</v>
      </c>
      <c r="E4727" s="157"/>
      <c r="F4727" s="101"/>
      <c r="G4727" s="159"/>
      <c r="H4727" s="161" t="s">
        <v>23940</v>
      </c>
      <c r="I4727" s="161"/>
    </row>
    <row r="4728" ht="15.0" customHeight="1">
      <c r="A4728" s="101" t="s">
        <v>7881</v>
      </c>
      <c r="B4728" s="96" t="str">
        <f>VLOOKUP(A4728,company_data!$A$2:$H$2051,8,FALSE)</f>
        <v>https://www.inky.com/</v>
      </c>
      <c r="C4728" s="157" t="s">
        <v>23941</v>
      </c>
      <c r="D4728" s="158" t="s">
        <v>33</v>
      </c>
      <c r="E4728" s="157"/>
      <c r="F4728" s="101"/>
      <c r="G4728" s="159"/>
      <c r="H4728" s="161" t="s">
        <v>23942</v>
      </c>
      <c r="I4728" s="161"/>
    </row>
    <row r="4729" ht="15.0" customHeight="1">
      <c r="A4729" s="101" t="s">
        <v>7881</v>
      </c>
      <c r="B4729" s="96" t="str">
        <f>VLOOKUP(A4729,company_data!$A$2:$H$2051,8,FALSE)</f>
        <v>https://www.inky.com/</v>
      </c>
      <c r="C4729" s="157" t="s">
        <v>23943</v>
      </c>
      <c r="D4729" s="158" t="s">
        <v>33</v>
      </c>
      <c r="E4729" s="157"/>
      <c r="F4729" s="101"/>
      <c r="G4729" s="159"/>
      <c r="H4729" s="161" t="s">
        <v>23944</v>
      </c>
      <c r="I4729" s="161"/>
    </row>
    <row r="4730" ht="15.0" customHeight="1">
      <c r="A4730" s="101" t="s">
        <v>7889</v>
      </c>
      <c r="B4730" s="96" t="str">
        <f>VLOOKUP(A4730,company_data!$A$2:$H$2051,8,FALSE)</f>
        <v>https://www.innefu.com/</v>
      </c>
      <c r="C4730" s="157" t="s">
        <v>23945</v>
      </c>
      <c r="D4730" s="158" t="s">
        <v>16</v>
      </c>
      <c r="E4730" s="158" t="s">
        <v>16916</v>
      </c>
      <c r="F4730" s="101"/>
      <c r="G4730" s="159"/>
      <c r="H4730" s="161" t="s">
        <v>23946</v>
      </c>
      <c r="I4730" s="161"/>
    </row>
    <row r="4731" ht="15.0" customHeight="1">
      <c r="A4731" s="101" t="s">
        <v>7889</v>
      </c>
      <c r="B4731" s="96" t="str">
        <f>VLOOKUP(A4731,company_data!$A$2:$H$2051,8,FALSE)</f>
        <v>https://www.innefu.com/</v>
      </c>
      <c r="C4731" s="157" t="s">
        <v>23947</v>
      </c>
      <c r="D4731" s="158" t="s">
        <v>6</v>
      </c>
      <c r="E4731" s="158" t="s">
        <v>16476</v>
      </c>
      <c r="F4731" s="101"/>
      <c r="G4731" s="159"/>
      <c r="H4731" s="161" t="s">
        <v>23948</v>
      </c>
      <c r="I4731" s="161"/>
    </row>
    <row r="4732" ht="15.0" customHeight="1">
      <c r="A4732" s="101" t="s">
        <v>7889</v>
      </c>
      <c r="B4732" s="96" t="str">
        <f>VLOOKUP(A4732,company_data!$A$2:$H$2051,8,FALSE)</f>
        <v>https://www.innefu.com/</v>
      </c>
      <c r="C4732" s="157" t="s">
        <v>23949</v>
      </c>
      <c r="D4732" s="158" t="s">
        <v>30</v>
      </c>
      <c r="E4732" s="157"/>
      <c r="F4732" s="101"/>
      <c r="G4732" s="170"/>
      <c r="H4732" s="161" t="s">
        <v>23950</v>
      </c>
      <c r="I4732" s="161"/>
    </row>
    <row r="4733" ht="15.0" customHeight="1">
      <c r="A4733" s="101" t="s">
        <v>8191</v>
      </c>
      <c r="B4733" s="96" t="str">
        <f>VLOOKUP(A4733,company_data!$A$2:$H$2051,8,FALSE)</f>
        <v>https://www.inpixon.com/</v>
      </c>
      <c r="C4733" s="158" t="s">
        <v>23951</v>
      </c>
      <c r="D4733" s="158" t="s">
        <v>43</v>
      </c>
      <c r="E4733" s="158" t="s">
        <v>23952</v>
      </c>
      <c r="F4733" s="101"/>
      <c r="G4733" s="170"/>
      <c r="H4733" s="161"/>
      <c r="I4733" s="161"/>
    </row>
    <row r="4734" ht="15.0" customHeight="1">
      <c r="A4734" s="101" t="s">
        <v>7896</v>
      </c>
      <c r="B4734" s="96" t="str">
        <f>VLOOKUP(A4734,company_data!$A$2:$H$2051,8,FALSE)</f>
        <v>https://inquest.net/</v>
      </c>
      <c r="C4734" s="158" t="s">
        <v>23953</v>
      </c>
      <c r="D4734" s="158" t="s">
        <v>21</v>
      </c>
      <c r="E4734" s="158" t="s">
        <v>22815</v>
      </c>
      <c r="F4734" s="101"/>
      <c r="G4734" s="164" t="s">
        <v>15951</v>
      </c>
      <c r="H4734" s="161"/>
      <c r="I4734" s="161"/>
    </row>
    <row r="4735" ht="15.0" customHeight="1">
      <c r="A4735" s="101" t="s">
        <v>7896</v>
      </c>
      <c r="B4735" s="96" t="str">
        <f>VLOOKUP(A4735,company_data!$A$2:$H$2051,8,FALSE)</f>
        <v>https://inquest.net/</v>
      </c>
      <c r="C4735" s="158" t="s">
        <v>23954</v>
      </c>
      <c r="D4735" s="158" t="s">
        <v>21</v>
      </c>
      <c r="E4735" s="158" t="s">
        <v>22815</v>
      </c>
      <c r="F4735" s="101"/>
      <c r="G4735" s="164" t="s">
        <v>15951</v>
      </c>
      <c r="H4735" s="161" t="s">
        <v>23955</v>
      </c>
      <c r="I4735" s="161"/>
    </row>
    <row r="4736" ht="15.0" customHeight="1">
      <c r="A4736" s="101" t="s">
        <v>7896</v>
      </c>
      <c r="B4736" s="96" t="str">
        <f>VLOOKUP(A4736,company_data!$A$2:$H$2051,8,FALSE)</f>
        <v>https://inquest.net/</v>
      </c>
      <c r="C4736" s="157" t="s">
        <v>23956</v>
      </c>
      <c r="D4736" s="158" t="s">
        <v>5</v>
      </c>
      <c r="E4736" s="158" t="s">
        <v>16863</v>
      </c>
      <c r="F4736" s="101"/>
      <c r="G4736" s="164" t="s">
        <v>15951</v>
      </c>
      <c r="H4736" s="161"/>
      <c r="I4736" s="161"/>
    </row>
    <row r="4737" ht="15.0" customHeight="1">
      <c r="A4737" s="101" t="s">
        <v>7896</v>
      </c>
      <c r="B4737" s="96" t="str">
        <f>VLOOKUP(A4737,company_data!$A$2:$H$2051,8,FALSE)</f>
        <v>https://inquest.net/</v>
      </c>
      <c r="C4737" s="158" t="s">
        <v>23957</v>
      </c>
      <c r="D4737" s="158" t="s">
        <v>7</v>
      </c>
      <c r="E4737" s="158" t="s">
        <v>16863</v>
      </c>
      <c r="F4737" s="101"/>
      <c r="G4737" s="164" t="s">
        <v>15951</v>
      </c>
      <c r="H4737" s="161"/>
      <c r="I4737" s="161"/>
    </row>
    <row r="4738" ht="15.0" customHeight="1">
      <c r="A4738" s="101" t="s">
        <v>7901</v>
      </c>
      <c r="B4738" s="96" t="str">
        <f>VLOOKUP(A4738,company_data!$A$2:$H$2051,8,FALSE)</f>
        <v>https://www.insightcybergroup.com/</v>
      </c>
      <c r="C4738" s="158" t="s">
        <v>23958</v>
      </c>
      <c r="D4738" s="158" t="s">
        <v>5</v>
      </c>
      <c r="E4738" s="158" t="s">
        <v>23959</v>
      </c>
      <c r="F4738" s="101"/>
      <c r="G4738" s="159"/>
      <c r="H4738" s="161"/>
      <c r="I4738" s="161"/>
    </row>
    <row r="4739" ht="15.0" customHeight="1">
      <c r="A4739" s="101" t="s">
        <v>7901</v>
      </c>
      <c r="B4739" s="96" t="str">
        <f>VLOOKUP(A4739,company_data!$A$2:$H$2051,8,FALSE)</f>
        <v>https://www.insightcybergroup.com/</v>
      </c>
      <c r="C4739" s="158" t="s">
        <v>23960</v>
      </c>
      <c r="D4739" s="158" t="s">
        <v>21</v>
      </c>
      <c r="E4739" s="158" t="s">
        <v>16091</v>
      </c>
      <c r="F4739" s="101"/>
      <c r="G4739" s="159"/>
      <c r="H4739" s="161" t="s">
        <v>23961</v>
      </c>
      <c r="I4739" s="161"/>
    </row>
    <row r="4740" ht="15.0" customHeight="1">
      <c r="A4740" s="101" t="s">
        <v>7901</v>
      </c>
      <c r="B4740" s="96" t="str">
        <f>VLOOKUP(A4740,company_data!$A$2:$H$2051,8,FALSE)</f>
        <v>https://www.insightcybergroup.com/</v>
      </c>
      <c r="C4740" s="158" t="s">
        <v>23962</v>
      </c>
      <c r="D4740" s="158" t="s">
        <v>21</v>
      </c>
      <c r="E4740" s="158" t="s">
        <v>16091</v>
      </c>
      <c r="F4740" s="101"/>
      <c r="G4740" s="159"/>
      <c r="H4740" s="161"/>
      <c r="I4740" s="161"/>
    </row>
    <row r="4741" ht="15.0" customHeight="1">
      <c r="A4741" s="101" t="s">
        <v>7901</v>
      </c>
      <c r="B4741" s="96" t="str">
        <f>VLOOKUP(A4741,company_data!$A$2:$H$2051,8,FALSE)</f>
        <v>https://www.insightcybergroup.com/</v>
      </c>
      <c r="C4741" s="158" t="s">
        <v>23963</v>
      </c>
      <c r="D4741" s="158" t="s">
        <v>44</v>
      </c>
      <c r="E4741" s="158" t="s">
        <v>16091</v>
      </c>
      <c r="F4741" s="158" t="s">
        <v>17918</v>
      </c>
      <c r="G4741" s="159"/>
      <c r="H4741" s="161"/>
      <c r="I4741" s="161"/>
    </row>
    <row r="4742" ht="15.0" customHeight="1">
      <c r="A4742" s="101" t="s">
        <v>7901</v>
      </c>
      <c r="B4742" s="96" t="str">
        <f>VLOOKUP(A4742,company_data!$A$2:$H$2051,8,FALSE)</f>
        <v>https://www.insightcybergroup.com/</v>
      </c>
      <c r="C4742" s="158" t="s">
        <v>23964</v>
      </c>
      <c r="D4742" s="158" t="s">
        <v>44</v>
      </c>
      <c r="E4742" s="158" t="s">
        <v>16091</v>
      </c>
      <c r="F4742" s="158" t="s">
        <v>17918</v>
      </c>
      <c r="G4742" s="159"/>
      <c r="H4742" s="161"/>
      <c r="I4742" s="161"/>
    </row>
    <row r="4743" ht="15.0" customHeight="1">
      <c r="A4743" s="101" t="s">
        <v>7908</v>
      </c>
      <c r="B4743" s="96" t="str">
        <f>VLOOKUP(A4743,company_data!$A$2:$H$2051,8,FALSE)</f>
        <v>https://inspiredelearning.com/</v>
      </c>
      <c r="C4743" s="158" t="s">
        <v>23965</v>
      </c>
      <c r="D4743" s="158" t="s">
        <v>5</v>
      </c>
      <c r="E4743" s="158" t="s">
        <v>11</v>
      </c>
      <c r="F4743" s="97" t="s">
        <v>14</v>
      </c>
      <c r="G4743" s="159"/>
      <c r="H4743" s="161"/>
      <c r="I4743" s="161"/>
    </row>
    <row r="4744" ht="15.0" customHeight="1">
      <c r="A4744" s="101" t="s">
        <v>7908</v>
      </c>
      <c r="B4744" s="96" t="str">
        <f>VLOOKUP(A4744,company_data!$A$2:$H$2051,8,FALSE)</f>
        <v>https://inspiredelearning.com/</v>
      </c>
      <c r="C4744" s="158" t="s">
        <v>23966</v>
      </c>
      <c r="D4744" s="158" t="s">
        <v>5</v>
      </c>
      <c r="E4744" s="158" t="s">
        <v>11</v>
      </c>
      <c r="F4744" s="97" t="s">
        <v>14</v>
      </c>
      <c r="G4744" s="159"/>
      <c r="H4744" s="161"/>
      <c r="I4744" s="161"/>
    </row>
    <row r="4745" ht="15.0" customHeight="1">
      <c r="A4745" s="101" t="s">
        <v>7908</v>
      </c>
      <c r="B4745" s="96" t="str">
        <f>VLOOKUP(A4745,company_data!$A$2:$H$2051,8,FALSE)</f>
        <v>https://inspiredelearning.com/</v>
      </c>
      <c r="C4745" s="158" t="s">
        <v>23967</v>
      </c>
      <c r="D4745" s="158" t="s">
        <v>5</v>
      </c>
      <c r="E4745" s="158" t="s">
        <v>11</v>
      </c>
      <c r="F4745" s="97" t="s">
        <v>14</v>
      </c>
      <c r="G4745" s="159"/>
      <c r="H4745" s="161"/>
      <c r="I4745" s="161"/>
    </row>
    <row r="4746" ht="15.0" customHeight="1">
      <c r="A4746" s="101" t="s">
        <v>7908</v>
      </c>
      <c r="B4746" s="96" t="str">
        <f>VLOOKUP(A4746,company_data!$A$2:$H$2051,8,FALSE)</f>
        <v>https://inspiredelearning.com/</v>
      </c>
      <c r="C4746" s="158" t="s">
        <v>23968</v>
      </c>
      <c r="D4746" s="158" t="s">
        <v>5</v>
      </c>
      <c r="E4746" s="158" t="s">
        <v>11</v>
      </c>
      <c r="F4746" s="97" t="s">
        <v>14</v>
      </c>
      <c r="G4746" s="159"/>
      <c r="H4746" s="161"/>
      <c r="I4746" s="161"/>
    </row>
    <row r="4747" ht="15.0" customHeight="1">
      <c r="A4747" s="101" t="s">
        <v>7908</v>
      </c>
      <c r="B4747" s="96" t="str">
        <f>VLOOKUP(A4747,company_data!$A$2:$H$2051,8,FALSE)</f>
        <v>https://inspiredelearning.com/</v>
      </c>
      <c r="C4747" s="158" t="s">
        <v>23969</v>
      </c>
      <c r="D4747" s="158" t="s">
        <v>5</v>
      </c>
      <c r="E4747" s="158" t="s">
        <v>11</v>
      </c>
      <c r="F4747" s="97" t="s">
        <v>14</v>
      </c>
      <c r="G4747" s="159"/>
      <c r="H4747" s="161"/>
      <c r="I4747" s="161"/>
    </row>
    <row r="4748" ht="15.0" customHeight="1">
      <c r="A4748" s="101" t="s">
        <v>7908</v>
      </c>
      <c r="B4748" s="96" t="str">
        <f>VLOOKUP(A4748,company_data!$A$2:$H$2051,8,FALSE)</f>
        <v>https://inspiredelearning.com/</v>
      </c>
      <c r="C4748" s="158" t="s">
        <v>23970</v>
      </c>
      <c r="D4748" s="158" t="s">
        <v>5</v>
      </c>
      <c r="E4748" s="158" t="s">
        <v>11</v>
      </c>
      <c r="F4748" s="97" t="s">
        <v>14</v>
      </c>
      <c r="G4748" s="159"/>
      <c r="H4748" s="161"/>
      <c r="I4748" s="161"/>
    </row>
    <row r="4749" ht="15.0" customHeight="1">
      <c r="A4749" s="101" t="s">
        <v>7908</v>
      </c>
      <c r="B4749" s="96" t="str">
        <f>VLOOKUP(A4749,company_data!$A$2:$H$2051,8,FALSE)</f>
        <v>https://inspiredelearning.com/</v>
      </c>
      <c r="C4749" s="158" t="s">
        <v>17708</v>
      </c>
      <c r="D4749" s="158" t="s">
        <v>41</v>
      </c>
      <c r="E4749" s="158" t="s">
        <v>11</v>
      </c>
      <c r="F4749" s="101"/>
      <c r="G4749" s="159"/>
      <c r="H4749" s="161"/>
      <c r="I4749" s="161"/>
    </row>
    <row r="4750" ht="15.0" customHeight="1">
      <c r="A4750" s="101" t="s">
        <v>7908</v>
      </c>
      <c r="B4750" s="96" t="str">
        <f>VLOOKUP(A4750,company_data!$A$2:$H$2051,8,FALSE)</f>
        <v>https://inspiredelearning.com/</v>
      </c>
      <c r="C4750" s="158" t="s">
        <v>23971</v>
      </c>
      <c r="D4750" s="158" t="s">
        <v>19</v>
      </c>
      <c r="E4750" s="157"/>
      <c r="F4750" s="101"/>
      <c r="G4750" s="159"/>
      <c r="H4750" s="161"/>
      <c r="I4750" s="161"/>
    </row>
    <row r="4751" ht="15.0" customHeight="1">
      <c r="A4751" s="101" t="s">
        <v>7908</v>
      </c>
      <c r="B4751" s="96" t="str">
        <f>VLOOKUP(A4751,company_data!$A$2:$H$2051,8,FALSE)</f>
        <v>https://inspiredelearning.com/</v>
      </c>
      <c r="C4751" s="158" t="s">
        <v>23972</v>
      </c>
      <c r="D4751" s="158" t="s">
        <v>33</v>
      </c>
      <c r="E4751" s="157"/>
      <c r="F4751" s="101"/>
      <c r="G4751" s="159"/>
      <c r="H4751" s="161"/>
      <c r="I4751" s="161"/>
    </row>
    <row r="4752" ht="15.0" customHeight="1">
      <c r="A4752" s="101" t="s">
        <v>7908</v>
      </c>
      <c r="B4752" s="96" t="str">
        <f>VLOOKUP(A4752,company_data!$A$2:$H$2051,8,FALSE)</f>
        <v>https://inspiredelearning.com/</v>
      </c>
      <c r="C4752" s="158" t="s">
        <v>23973</v>
      </c>
      <c r="D4752" s="158" t="s">
        <v>41</v>
      </c>
      <c r="E4752" s="157"/>
      <c r="F4752" s="101"/>
      <c r="G4752" s="159"/>
      <c r="H4752" s="161"/>
      <c r="I4752" s="161"/>
    </row>
    <row r="4753" ht="15.0" customHeight="1">
      <c r="A4753" s="101" t="s">
        <v>9377</v>
      </c>
      <c r="B4753" s="96" t="str">
        <f>VLOOKUP(A4753,company_data!$A$2:$H$2051,8,FALSE)</f>
        <v>https://instasafe.com/</v>
      </c>
      <c r="C4753" s="158" t="s">
        <v>23974</v>
      </c>
      <c r="D4753" s="158" t="s">
        <v>26</v>
      </c>
      <c r="E4753" s="158" t="s">
        <v>20400</v>
      </c>
      <c r="F4753" s="101"/>
      <c r="G4753" s="170"/>
      <c r="H4753" s="161" t="s">
        <v>23975</v>
      </c>
      <c r="I4753" s="161"/>
    </row>
    <row r="4754" ht="15.0" customHeight="1">
      <c r="A4754" s="101" t="s">
        <v>9377</v>
      </c>
      <c r="B4754" s="96" t="str">
        <f>VLOOKUP(A4754,company_data!$A$2:$H$2051,8,FALSE)</f>
        <v>https://instasafe.com/</v>
      </c>
      <c r="C4754" s="158" t="s">
        <v>23976</v>
      </c>
      <c r="D4754" s="158" t="s">
        <v>26</v>
      </c>
      <c r="E4754" s="158" t="s">
        <v>15</v>
      </c>
      <c r="F4754" s="101"/>
      <c r="G4754" s="170"/>
      <c r="H4754" s="161" t="s">
        <v>23977</v>
      </c>
      <c r="I4754" s="161"/>
    </row>
    <row r="4755" ht="15.0" customHeight="1">
      <c r="A4755" s="101" t="s">
        <v>9377</v>
      </c>
      <c r="B4755" s="96" t="str">
        <f>VLOOKUP(A4755,company_data!$A$2:$H$2051,8,FALSE)</f>
        <v>https://instasafe.com/</v>
      </c>
      <c r="C4755" s="157" t="s">
        <v>23978</v>
      </c>
      <c r="D4755" s="158" t="s">
        <v>34</v>
      </c>
      <c r="E4755" s="158" t="s">
        <v>6</v>
      </c>
      <c r="F4755" s="97" t="s">
        <v>15862</v>
      </c>
      <c r="G4755" s="159"/>
      <c r="H4755" s="161" t="s">
        <v>23979</v>
      </c>
      <c r="I4755" s="161"/>
    </row>
    <row r="4756" ht="15.0" customHeight="1">
      <c r="A4756" s="101" t="s">
        <v>9377</v>
      </c>
      <c r="B4756" s="96" t="str">
        <f>VLOOKUP(A4756,company_data!$A$2:$H$2051,8,FALSE)</f>
        <v>https://instasafe.com/</v>
      </c>
      <c r="C4756" s="158" t="s">
        <v>18176</v>
      </c>
      <c r="D4756" s="158" t="s">
        <v>34</v>
      </c>
      <c r="E4756" s="158" t="s">
        <v>17179</v>
      </c>
      <c r="F4756" s="97" t="s">
        <v>22138</v>
      </c>
      <c r="G4756" s="159"/>
      <c r="H4756" s="161"/>
      <c r="I4756" s="161"/>
    </row>
    <row r="4757" ht="15.0" customHeight="1">
      <c r="A4757" s="101" t="s">
        <v>9377</v>
      </c>
      <c r="B4757" s="96" t="str">
        <f>VLOOKUP(A4757,company_data!$A$2:$H$2051,8,FALSE)</f>
        <v>https://instasafe.com/</v>
      </c>
      <c r="C4757" s="157" t="s">
        <v>23980</v>
      </c>
      <c r="D4757" s="158" t="s">
        <v>9</v>
      </c>
      <c r="E4757" s="157"/>
      <c r="F4757" s="101"/>
      <c r="G4757" s="170"/>
      <c r="H4757" s="161" t="s">
        <v>23981</v>
      </c>
      <c r="I4757" s="161"/>
    </row>
    <row r="4758" ht="15.0" customHeight="1">
      <c r="A4758" s="101" t="s">
        <v>9377</v>
      </c>
      <c r="B4758" s="96" t="str">
        <f>VLOOKUP(A4758,company_data!$A$2:$H$2051,8,FALSE)</f>
        <v>https://instasafe.com/</v>
      </c>
      <c r="C4758" s="158" t="s">
        <v>23982</v>
      </c>
      <c r="D4758" s="158" t="s">
        <v>31</v>
      </c>
      <c r="E4758" s="158"/>
      <c r="F4758" s="97"/>
      <c r="G4758" s="159"/>
      <c r="H4758" s="161"/>
      <c r="I4758" s="161"/>
    </row>
    <row r="4759" ht="15.0" customHeight="1">
      <c r="A4759" s="101" t="s">
        <v>7915</v>
      </c>
      <c r="B4759" s="96" t="str">
        <f>VLOOKUP(A4759,company_data!$A$2:$H$2051,8,FALSE)</f>
        <v>https://www.intego.com/</v>
      </c>
      <c r="C4759" s="157" t="s">
        <v>23983</v>
      </c>
      <c r="D4759" s="158" t="s">
        <v>9</v>
      </c>
      <c r="E4759" s="158" t="s">
        <v>16110</v>
      </c>
      <c r="F4759" s="97" t="s">
        <v>16111</v>
      </c>
      <c r="G4759" s="159"/>
      <c r="H4759" s="161" t="s">
        <v>23984</v>
      </c>
      <c r="I4759" s="161"/>
    </row>
    <row r="4760" ht="15.0" customHeight="1">
      <c r="A4760" s="101" t="s">
        <v>7915</v>
      </c>
      <c r="B4760" s="96" t="str">
        <f>VLOOKUP(A4760,company_data!$A$2:$H$2051,8,FALSE)</f>
        <v>https://www.intego.com/</v>
      </c>
      <c r="C4760" s="157" t="s">
        <v>23985</v>
      </c>
      <c r="D4760" s="158" t="s">
        <v>9</v>
      </c>
      <c r="E4760" s="158" t="s">
        <v>16110</v>
      </c>
      <c r="F4760" s="97" t="s">
        <v>16111</v>
      </c>
      <c r="G4760" s="159"/>
      <c r="H4760" s="161" t="s">
        <v>23986</v>
      </c>
      <c r="I4760" s="161"/>
    </row>
    <row r="4761" ht="15.0" customHeight="1">
      <c r="A4761" s="101" t="s">
        <v>7915</v>
      </c>
      <c r="B4761" s="96" t="str">
        <f>VLOOKUP(A4761,company_data!$A$2:$H$2051,8,FALSE)</f>
        <v>https://www.intego.com/</v>
      </c>
      <c r="C4761" s="157" t="s">
        <v>23987</v>
      </c>
      <c r="D4761" s="158" t="s">
        <v>9</v>
      </c>
      <c r="E4761" s="158" t="s">
        <v>16110</v>
      </c>
      <c r="F4761" s="97" t="s">
        <v>16111</v>
      </c>
      <c r="G4761" s="159"/>
      <c r="H4761" s="161" t="s">
        <v>23988</v>
      </c>
      <c r="I4761" s="161"/>
    </row>
    <row r="4762" ht="15.0" customHeight="1">
      <c r="A4762" s="101" t="s">
        <v>7915</v>
      </c>
      <c r="B4762" s="96" t="str">
        <f>VLOOKUP(A4762,company_data!$A$2:$H$2051,8,FALSE)</f>
        <v>https://www.intego.com/</v>
      </c>
      <c r="C4762" s="157" t="s">
        <v>23989</v>
      </c>
      <c r="D4762" s="158" t="s">
        <v>9</v>
      </c>
      <c r="E4762" s="158" t="s">
        <v>16110</v>
      </c>
      <c r="F4762" s="97" t="s">
        <v>16111</v>
      </c>
      <c r="G4762" s="159"/>
      <c r="H4762" s="161" t="s">
        <v>23990</v>
      </c>
      <c r="I4762" s="161"/>
    </row>
    <row r="4763" ht="15.0" customHeight="1">
      <c r="A4763" s="101" t="s">
        <v>7915</v>
      </c>
      <c r="B4763" s="96" t="str">
        <f>VLOOKUP(A4763,company_data!$A$2:$H$2051,8,FALSE)</f>
        <v>https://www.intego.com/</v>
      </c>
      <c r="C4763" s="158" t="s">
        <v>23991</v>
      </c>
      <c r="D4763" s="158" t="s">
        <v>9</v>
      </c>
      <c r="E4763" s="158" t="s">
        <v>16110</v>
      </c>
      <c r="F4763" s="97" t="s">
        <v>16111</v>
      </c>
      <c r="G4763" s="159"/>
      <c r="H4763" s="161"/>
      <c r="I4763" s="161"/>
    </row>
    <row r="4764" ht="15.0" customHeight="1">
      <c r="A4764" s="101" t="s">
        <v>7915</v>
      </c>
      <c r="B4764" s="96" t="str">
        <f>VLOOKUP(A4764,company_data!$A$2:$H$2051,8,FALSE)</f>
        <v>https://www.intego.com/</v>
      </c>
      <c r="C4764" s="158" t="s">
        <v>23992</v>
      </c>
      <c r="D4764" s="158" t="s">
        <v>23</v>
      </c>
      <c r="E4764" s="158" t="s">
        <v>16110</v>
      </c>
      <c r="F4764" s="97" t="s">
        <v>16111</v>
      </c>
      <c r="G4764" s="159"/>
      <c r="H4764" s="161"/>
      <c r="I4764" s="161"/>
    </row>
    <row r="4765" ht="15.0" customHeight="1">
      <c r="A4765" s="101" t="s">
        <v>8201</v>
      </c>
      <c r="B4765" s="96" t="str">
        <f>VLOOKUP(A4765,company_data!$A$2:$H$2051,8,FALSE)</f>
        <v>www.intel.com/</v>
      </c>
      <c r="C4765" s="158" t="s">
        <v>23993</v>
      </c>
      <c r="D4765" s="158" t="s">
        <v>6</v>
      </c>
      <c r="E4765" s="158" t="s">
        <v>23994</v>
      </c>
      <c r="F4765" s="101"/>
      <c r="G4765" s="159"/>
      <c r="H4765" s="161"/>
      <c r="I4765" s="161"/>
    </row>
    <row r="4766" ht="15.0" customHeight="1">
      <c r="A4766" s="101" t="s">
        <v>7921</v>
      </c>
      <c r="B4766" s="96" t="str">
        <f>VLOOKUP(A4766,company_data!$A$2:$H$2051,8,FALSE)</f>
        <v>https://www.intelisecure.com/</v>
      </c>
      <c r="C4766" s="158" t="s">
        <v>23995</v>
      </c>
      <c r="D4766" s="158" t="s">
        <v>7</v>
      </c>
      <c r="E4766" s="158" t="s">
        <v>17132</v>
      </c>
      <c r="F4766" s="101"/>
      <c r="G4766" s="159"/>
      <c r="H4766" s="161" t="s">
        <v>23996</v>
      </c>
      <c r="I4766" s="161"/>
    </row>
    <row r="4767" ht="15.0" customHeight="1">
      <c r="A4767" s="101" t="s">
        <v>7921</v>
      </c>
      <c r="B4767" s="96" t="str">
        <f>VLOOKUP(A4767,company_data!$A$2:$H$2051,8,FALSE)</f>
        <v>https://www.intelisecure.com/</v>
      </c>
      <c r="C4767" s="158" t="s">
        <v>23997</v>
      </c>
      <c r="D4767" s="158" t="s">
        <v>5</v>
      </c>
      <c r="E4767" s="158" t="s">
        <v>15871</v>
      </c>
      <c r="F4767" s="101"/>
      <c r="G4767" s="159"/>
      <c r="H4767" s="161" t="s">
        <v>23998</v>
      </c>
      <c r="I4767" s="161"/>
    </row>
    <row r="4768" ht="15.0" customHeight="1">
      <c r="A4768" s="101" t="s">
        <v>7921</v>
      </c>
      <c r="B4768" s="96" t="str">
        <f>VLOOKUP(A4768,company_data!$A$2:$H$2051,8,FALSE)</f>
        <v>https://www.intelisecure.com/</v>
      </c>
      <c r="C4768" s="158" t="s">
        <v>23999</v>
      </c>
      <c r="D4768" s="158" t="s">
        <v>5</v>
      </c>
      <c r="E4768" s="158" t="s">
        <v>15871</v>
      </c>
      <c r="F4768" s="101"/>
      <c r="G4768" s="159"/>
      <c r="H4768" s="161" t="s">
        <v>24000</v>
      </c>
      <c r="I4768" s="161"/>
    </row>
    <row r="4769" ht="15.0" customHeight="1">
      <c r="A4769" s="101" t="s">
        <v>7921</v>
      </c>
      <c r="B4769" s="96" t="str">
        <f>VLOOKUP(A4769,company_data!$A$2:$H$2051,8,FALSE)</f>
        <v>https://www.intelisecure.com/</v>
      </c>
      <c r="C4769" s="158" t="s">
        <v>24001</v>
      </c>
      <c r="D4769" s="158" t="s">
        <v>5</v>
      </c>
      <c r="E4769" s="158" t="s">
        <v>15871</v>
      </c>
      <c r="F4769" s="101"/>
      <c r="G4769" s="159"/>
      <c r="H4769" s="161"/>
      <c r="I4769" s="161"/>
    </row>
    <row r="4770" ht="15.0" customHeight="1">
      <c r="A4770" s="101" t="s">
        <v>7921</v>
      </c>
      <c r="B4770" s="96" t="str">
        <f>VLOOKUP(A4770,company_data!$A$2:$H$2051,8,FALSE)</f>
        <v>https://www.intelisecure.com/</v>
      </c>
      <c r="C4770" s="158" t="s">
        <v>24002</v>
      </c>
      <c r="D4770" s="158" t="s">
        <v>5</v>
      </c>
      <c r="E4770" s="158" t="s">
        <v>15871</v>
      </c>
      <c r="F4770" s="101"/>
      <c r="G4770" s="159"/>
      <c r="H4770" s="161"/>
      <c r="I4770" s="161"/>
    </row>
    <row r="4771" ht="15.0" customHeight="1">
      <c r="A4771" s="101" t="s">
        <v>7921</v>
      </c>
      <c r="B4771" s="96" t="str">
        <f>VLOOKUP(A4771,company_data!$A$2:$H$2051,8,FALSE)</f>
        <v>https://www.intelisecure.com/</v>
      </c>
      <c r="C4771" s="158" t="s">
        <v>24003</v>
      </c>
      <c r="D4771" s="158" t="s">
        <v>5</v>
      </c>
      <c r="E4771" s="158" t="s">
        <v>15871</v>
      </c>
      <c r="F4771" s="97" t="s">
        <v>14</v>
      </c>
      <c r="G4771" s="159"/>
      <c r="H4771" s="161"/>
      <c r="I4771" s="161"/>
    </row>
    <row r="4772" ht="15.0" customHeight="1">
      <c r="A4772" s="101" t="s">
        <v>7921</v>
      </c>
      <c r="B4772" s="96" t="str">
        <f>VLOOKUP(A4772,company_data!$A$2:$H$2051,8,FALSE)</f>
        <v>https://www.intelisecure.com/</v>
      </c>
      <c r="C4772" s="158" t="s">
        <v>24004</v>
      </c>
      <c r="D4772" s="158" t="s">
        <v>5</v>
      </c>
      <c r="E4772" s="158" t="s">
        <v>15871</v>
      </c>
      <c r="F4772" s="97" t="s">
        <v>15917</v>
      </c>
      <c r="G4772" s="159"/>
      <c r="H4772" s="161"/>
      <c r="I4772" s="161"/>
    </row>
    <row r="4773" ht="15.0" customHeight="1">
      <c r="A4773" s="101" t="s">
        <v>7921</v>
      </c>
      <c r="B4773" s="96" t="str">
        <f>VLOOKUP(A4773,company_data!$A$2:$H$2051,8,FALSE)</f>
        <v>https://www.intelisecure.com/</v>
      </c>
      <c r="C4773" s="158" t="s">
        <v>24005</v>
      </c>
      <c r="D4773" s="158" t="s">
        <v>5</v>
      </c>
      <c r="E4773" s="158" t="s">
        <v>15871</v>
      </c>
      <c r="F4773" s="101"/>
      <c r="G4773" s="159"/>
      <c r="H4773" s="161"/>
      <c r="I4773" s="161"/>
    </row>
    <row r="4774" ht="15.0" customHeight="1">
      <c r="A4774" s="101" t="s">
        <v>7921</v>
      </c>
      <c r="B4774" s="96" t="str">
        <f>VLOOKUP(A4774,company_data!$A$2:$H$2051,8,FALSE)</f>
        <v>https://www.intelisecure.com/</v>
      </c>
      <c r="C4774" s="158" t="s">
        <v>24006</v>
      </c>
      <c r="D4774" s="158" t="s">
        <v>12</v>
      </c>
      <c r="E4774" s="157"/>
      <c r="F4774" s="101"/>
      <c r="G4774" s="159"/>
      <c r="H4774" s="161" t="s">
        <v>24007</v>
      </c>
      <c r="I4774" s="161"/>
    </row>
    <row r="4775" ht="15.0" customHeight="1">
      <c r="A4775" s="101" t="s">
        <v>24008</v>
      </c>
      <c r="B4775" s="105" t="s">
        <v>24009</v>
      </c>
      <c r="C4775" s="158" t="s">
        <v>24010</v>
      </c>
      <c r="D4775" s="158" t="s">
        <v>7</v>
      </c>
      <c r="E4775" s="158" t="s">
        <v>5</v>
      </c>
      <c r="F4775" s="101"/>
      <c r="G4775" s="159"/>
      <c r="H4775" s="161"/>
      <c r="I4775" s="161"/>
    </row>
    <row r="4776" ht="15.0" customHeight="1">
      <c r="A4776" s="101" t="s">
        <v>24008</v>
      </c>
      <c r="B4776" s="105" t="s">
        <v>24009</v>
      </c>
      <c r="C4776" s="158" t="s">
        <v>16868</v>
      </c>
      <c r="D4776" s="158" t="s">
        <v>5</v>
      </c>
      <c r="E4776" s="158" t="s">
        <v>15881</v>
      </c>
      <c r="F4776" s="101"/>
      <c r="G4776" s="159"/>
      <c r="H4776" s="161"/>
      <c r="I4776" s="161"/>
    </row>
    <row r="4777" ht="15.0" customHeight="1">
      <c r="A4777" s="101" t="s">
        <v>24008</v>
      </c>
      <c r="B4777" s="105" t="s">
        <v>24009</v>
      </c>
      <c r="C4777" s="158" t="s">
        <v>24011</v>
      </c>
      <c r="D4777" s="158" t="s">
        <v>5</v>
      </c>
      <c r="E4777" s="157"/>
      <c r="F4777" s="101"/>
      <c r="G4777" s="159"/>
      <c r="H4777" s="161"/>
      <c r="I4777" s="161"/>
    </row>
    <row r="4778" ht="15.0" customHeight="1">
      <c r="A4778" s="101" t="s">
        <v>24012</v>
      </c>
      <c r="B4778" s="105" t="s">
        <v>24013</v>
      </c>
      <c r="C4778" s="158" t="s">
        <v>24014</v>
      </c>
      <c r="D4778" s="158" t="s">
        <v>5</v>
      </c>
      <c r="E4778" s="158" t="s">
        <v>15862</v>
      </c>
      <c r="F4778" s="101"/>
      <c r="G4778" s="159"/>
      <c r="H4778" s="161"/>
      <c r="I4778" s="161"/>
    </row>
    <row r="4779" ht="15.0" customHeight="1">
      <c r="A4779" s="101" t="s">
        <v>24012</v>
      </c>
      <c r="B4779" s="105" t="s">
        <v>24013</v>
      </c>
      <c r="C4779" s="158" t="s">
        <v>24015</v>
      </c>
      <c r="D4779" s="158" t="s">
        <v>5</v>
      </c>
      <c r="E4779" s="158" t="s">
        <v>14</v>
      </c>
      <c r="F4779" s="101"/>
      <c r="G4779" s="159"/>
      <c r="H4779" s="161"/>
      <c r="I4779" s="161"/>
    </row>
    <row r="4780" ht="15.0" customHeight="1">
      <c r="A4780" s="101" t="s">
        <v>24012</v>
      </c>
      <c r="B4780" s="105" t="s">
        <v>24013</v>
      </c>
      <c r="C4780" s="158" t="s">
        <v>24016</v>
      </c>
      <c r="D4780" s="158" t="s">
        <v>5</v>
      </c>
      <c r="E4780" s="158" t="s">
        <v>16170</v>
      </c>
      <c r="F4780" s="97" t="s">
        <v>15883</v>
      </c>
      <c r="G4780" s="159"/>
      <c r="H4780" s="161"/>
      <c r="I4780" s="161"/>
    </row>
    <row r="4781" ht="15.0" customHeight="1">
      <c r="A4781" s="101" t="s">
        <v>24012</v>
      </c>
      <c r="B4781" s="105" t="s">
        <v>24013</v>
      </c>
      <c r="C4781" s="158" t="s">
        <v>15917</v>
      </c>
      <c r="D4781" s="158" t="s">
        <v>5</v>
      </c>
      <c r="E4781" s="158" t="s">
        <v>15917</v>
      </c>
      <c r="F4781" s="101"/>
      <c r="G4781" s="159"/>
      <c r="H4781" s="161"/>
      <c r="I4781" s="161"/>
    </row>
    <row r="4782" ht="15.0" customHeight="1">
      <c r="A4782" s="101" t="s">
        <v>24012</v>
      </c>
      <c r="B4782" s="105" t="s">
        <v>24013</v>
      </c>
      <c r="C4782" s="158" t="s">
        <v>24017</v>
      </c>
      <c r="D4782" s="158" t="s">
        <v>5</v>
      </c>
      <c r="E4782" s="158" t="s">
        <v>16091</v>
      </c>
      <c r="F4782" s="101"/>
      <c r="G4782" s="159"/>
      <c r="H4782" s="161"/>
      <c r="I4782" s="161"/>
    </row>
    <row r="4783" ht="15.0" customHeight="1">
      <c r="A4783" s="101" t="s">
        <v>24012</v>
      </c>
      <c r="B4783" s="105" t="s">
        <v>24013</v>
      </c>
      <c r="C4783" s="158" t="s">
        <v>17833</v>
      </c>
      <c r="D4783" s="158" t="s">
        <v>5</v>
      </c>
      <c r="E4783" s="158" t="s">
        <v>15881</v>
      </c>
      <c r="F4783" s="101"/>
      <c r="G4783" s="159"/>
      <c r="H4783" s="161"/>
      <c r="I4783" s="161"/>
    </row>
    <row r="4784" ht="15.0" customHeight="1">
      <c r="A4784" s="101" t="s">
        <v>24012</v>
      </c>
      <c r="B4784" s="105" t="s">
        <v>24013</v>
      </c>
      <c r="C4784" s="158" t="s">
        <v>24018</v>
      </c>
      <c r="D4784" s="158" t="s">
        <v>5</v>
      </c>
      <c r="E4784" s="158" t="s">
        <v>11</v>
      </c>
      <c r="F4784" s="101"/>
      <c r="G4784" s="159"/>
      <c r="H4784" s="161"/>
      <c r="I4784" s="161"/>
    </row>
    <row r="4785" ht="15.0" customHeight="1">
      <c r="A4785" s="101" t="s">
        <v>24012</v>
      </c>
      <c r="B4785" s="105" t="s">
        <v>24013</v>
      </c>
      <c r="C4785" s="158" t="s">
        <v>24019</v>
      </c>
      <c r="D4785" s="158" t="s">
        <v>5</v>
      </c>
      <c r="E4785" s="158" t="s">
        <v>11</v>
      </c>
      <c r="F4785" s="101"/>
      <c r="G4785" s="159"/>
      <c r="H4785" s="161"/>
      <c r="I4785" s="161"/>
    </row>
    <row r="4786" ht="15.0" customHeight="1">
      <c r="A4786" s="101" t="s">
        <v>24012</v>
      </c>
      <c r="B4786" s="105" t="s">
        <v>24013</v>
      </c>
      <c r="C4786" s="158" t="s">
        <v>24020</v>
      </c>
      <c r="D4786" s="158" t="s">
        <v>5</v>
      </c>
      <c r="E4786" s="157"/>
      <c r="F4786" s="101"/>
      <c r="G4786" s="159"/>
      <c r="H4786" s="161"/>
      <c r="I4786" s="161"/>
    </row>
    <row r="4787" ht="15.0" customHeight="1">
      <c r="A4787" s="101" t="s">
        <v>24012</v>
      </c>
      <c r="B4787" s="105" t="s">
        <v>24013</v>
      </c>
      <c r="C4787" s="158" t="s">
        <v>24021</v>
      </c>
      <c r="D4787" s="158" t="s">
        <v>5</v>
      </c>
      <c r="E4787" s="157"/>
      <c r="F4787" s="101"/>
      <c r="G4787" s="159"/>
      <c r="H4787" s="161"/>
      <c r="I4787" s="161"/>
    </row>
    <row r="4788" ht="15.0" customHeight="1">
      <c r="A4788" s="101" t="s">
        <v>24012</v>
      </c>
      <c r="B4788" s="105" t="s">
        <v>24013</v>
      </c>
      <c r="C4788" s="158" t="s">
        <v>24022</v>
      </c>
      <c r="D4788" s="158" t="s">
        <v>5</v>
      </c>
      <c r="E4788" s="157"/>
      <c r="F4788" s="101"/>
      <c r="G4788" s="159"/>
      <c r="H4788" s="161"/>
      <c r="I4788" s="161"/>
    </row>
    <row r="4789" ht="15.0" customHeight="1">
      <c r="A4789" s="101" t="s">
        <v>24012</v>
      </c>
      <c r="B4789" s="105" t="s">
        <v>24013</v>
      </c>
      <c r="C4789" s="158" t="s">
        <v>24023</v>
      </c>
      <c r="D4789" s="158" t="s">
        <v>5</v>
      </c>
      <c r="E4789" s="157"/>
      <c r="F4789" s="101"/>
      <c r="G4789" s="159"/>
      <c r="H4789" s="161"/>
      <c r="I4789" s="161"/>
    </row>
    <row r="4790" ht="15.0" customHeight="1">
      <c r="A4790" s="101" t="s">
        <v>24012</v>
      </c>
      <c r="B4790" s="105" t="s">
        <v>24013</v>
      </c>
      <c r="C4790" s="158" t="s">
        <v>24024</v>
      </c>
      <c r="D4790" s="158" t="s">
        <v>5</v>
      </c>
      <c r="E4790" s="157"/>
      <c r="F4790" s="101"/>
      <c r="G4790" s="159"/>
      <c r="H4790" s="161"/>
      <c r="I4790" s="161"/>
    </row>
    <row r="4791" ht="15.0" customHeight="1">
      <c r="A4791" s="101" t="s">
        <v>24012</v>
      </c>
      <c r="B4791" s="105" t="s">
        <v>24013</v>
      </c>
      <c r="C4791" s="158" t="s">
        <v>24025</v>
      </c>
      <c r="D4791" s="158" t="s">
        <v>5</v>
      </c>
      <c r="E4791" s="157"/>
      <c r="F4791" s="101"/>
      <c r="G4791" s="159"/>
      <c r="H4791" s="161"/>
      <c r="I4791" s="161"/>
    </row>
    <row r="4792" ht="15.0" customHeight="1">
      <c r="A4792" s="101" t="s">
        <v>7945</v>
      </c>
      <c r="B4792" s="96" t="str">
        <f>VLOOKUP(A4792,company_data!$A$2:$H$2051,8,FALSE)</f>
        <v>https://www.intercrypto.com/</v>
      </c>
      <c r="C4792" s="157" t="s">
        <v>24026</v>
      </c>
      <c r="D4792" s="158" t="s">
        <v>9</v>
      </c>
      <c r="E4792" s="158" t="s">
        <v>16121</v>
      </c>
      <c r="F4792" s="101"/>
      <c r="G4792" s="159"/>
      <c r="H4792" s="161" t="s">
        <v>24027</v>
      </c>
      <c r="I4792" s="161"/>
    </row>
    <row r="4793" ht="15.0" customHeight="1">
      <c r="A4793" s="101" t="s">
        <v>7945</v>
      </c>
      <c r="B4793" s="96" t="str">
        <f>VLOOKUP(A4793,company_data!$A$2:$H$2051,8,FALSE)</f>
        <v>https://www.intercrypto.com/</v>
      </c>
      <c r="C4793" s="157" t="s">
        <v>15886</v>
      </c>
      <c r="D4793" s="158" t="s">
        <v>13</v>
      </c>
      <c r="E4793" s="158" t="s">
        <v>13</v>
      </c>
      <c r="F4793" s="101"/>
      <c r="G4793" s="159"/>
      <c r="H4793" s="161" t="s">
        <v>24028</v>
      </c>
      <c r="I4793" s="161"/>
    </row>
    <row r="4794" ht="15.0" customHeight="1">
      <c r="A4794" s="101" t="s">
        <v>7949</v>
      </c>
      <c r="B4794" s="96" t="str">
        <f>VLOOKUP(A4794,company_data!$A$2:$H$2051,8,FALSE)</f>
        <v>https://www.interguardsoftware.com/</v>
      </c>
      <c r="C4794" s="157" t="s">
        <v>19840</v>
      </c>
      <c r="D4794" s="158" t="s">
        <v>9</v>
      </c>
      <c r="E4794" s="158" t="s">
        <v>18373</v>
      </c>
      <c r="F4794" s="101"/>
      <c r="G4794" s="159"/>
      <c r="H4794" s="161" t="s">
        <v>24029</v>
      </c>
      <c r="I4794" s="161"/>
    </row>
    <row r="4795" ht="15.0" customHeight="1">
      <c r="A4795" s="212" t="s">
        <v>7949</v>
      </c>
      <c r="B4795" s="213" t="str">
        <f>VLOOKUP(A4795,company_data!$A$2:$H$2051,8,FALSE)</f>
        <v>https://www.interguardsoftware.com/</v>
      </c>
      <c r="C4795" s="214" t="s">
        <v>24030</v>
      </c>
      <c r="D4795" s="173" t="s">
        <v>9</v>
      </c>
      <c r="E4795" s="173" t="s">
        <v>24031</v>
      </c>
      <c r="F4795" s="212"/>
      <c r="G4795" s="215"/>
      <c r="H4795" s="216" t="s">
        <v>24032</v>
      </c>
      <c r="I4795" s="216"/>
    </row>
    <row r="4796" ht="15.0" customHeight="1">
      <c r="A4796" s="212" t="s">
        <v>7949</v>
      </c>
      <c r="B4796" s="213" t="str">
        <f>VLOOKUP(A4796,company_data!$A$2:$H$2051,8,FALSE)</f>
        <v>https://www.interguardsoftware.com/</v>
      </c>
      <c r="C4796" s="214" t="s">
        <v>24033</v>
      </c>
      <c r="D4796" s="173" t="s">
        <v>9</v>
      </c>
      <c r="E4796" s="173" t="s">
        <v>24031</v>
      </c>
      <c r="F4796" s="212"/>
      <c r="G4796" s="215"/>
      <c r="H4796" s="216" t="s">
        <v>24034</v>
      </c>
      <c r="I4796" s="216"/>
    </row>
    <row r="4797" ht="15.0" customHeight="1">
      <c r="A4797" s="212" t="s">
        <v>7949</v>
      </c>
      <c r="B4797" s="213" t="str">
        <f>VLOOKUP(A4797,company_data!$A$2:$H$2051,8,FALSE)</f>
        <v>https://www.interguardsoftware.com/</v>
      </c>
      <c r="C4797" s="214" t="s">
        <v>24035</v>
      </c>
      <c r="D4797" s="173" t="s">
        <v>9</v>
      </c>
      <c r="E4797" s="173" t="s">
        <v>24031</v>
      </c>
      <c r="F4797" s="212"/>
      <c r="G4797" s="215"/>
      <c r="H4797" s="216" t="s">
        <v>24036</v>
      </c>
      <c r="I4797" s="216"/>
    </row>
    <row r="4798" ht="15.0" customHeight="1">
      <c r="A4798" s="101" t="s">
        <v>7949</v>
      </c>
      <c r="B4798" s="96" t="str">
        <f>VLOOKUP(A4798,company_data!$A$2:$H$2051,8,FALSE)</f>
        <v>https://www.interguardsoftware.com/</v>
      </c>
      <c r="C4798" s="157" t="s">
        <v>24037</v>
      </c>
      <c r="D4798" s="158" t="s">
        <v>20</v>
      </c>
      <c r="E4798" s="158" t="s">
        <v>24031</v>
      </c>
      <c r="F4798" s="101"/>
      <c r="G4798" s="159"/>
      <c r="H4798" s="161" t="s">
        <v>24038</v>
      </c>
      <c r="I4798" s="161"/>
    </row>
    <row r="4799" ht="15.0" customHeight="1">
      <c r="A4799" s="101" t="s">
        <v>7949</v>
      </c>
      <c r="B4799" s="96" t="str">
        <f>VLOOKUP(A4799,company_data!$A$2:$H$2051,8,FALSE)</f>
        <v>https://www.interguardsoftware.com/</v>
      </c>
      <c r="C4799" s="157" t="s">
        <v>24039</v>
      </c>
      <c r="D4799" s="158" t="s">
        <v>9</v>
      </c>
      <c r="E4799" s="158" t="s">
        <v>15917</v>
      </c>
      <c r="F4799" s="157"/>
      <c r="G4799" s="159"/>
      <c r="H4799" s="161" t="s">
        <v>24040</v>
      </c>
      <c r="I4799" s="161"/>
    </row>
    <row r="4800" ht="15.0" customHeight="1">
      <c r="A4800" s="101" t="s">
        <v>7949</v>
      </c>
      <c r="B4800" s="96" t="str">
        <f>VLOOKUP(A4800,company_data!$A$2:$H$2051,8,FALSE)</f>
        <v>https://www.interguardsoftware.com/</v>
      </c>
      <c r="C4800" s="157" t="s">
        <v>24041</v>
      </c>
      <c r="D4800" s="158" t="s">
        <v>9</v>
      </c>
      <c r="E4800" s="158" t="s">
        <v>24041</v>
      </c>
      <c r="F4800" s="101"/>
      <c r="G4800" s="159"/>
      <c r="H4800" s="161" t="s">
        <v>24042</v>
      </c>
      <c r="I4800" s="161"/>
    </row>
    <row r="4801" ht="15.0" customHeight="1">
      <c r="A4801" s="101" t="s">
        <v>7956</v>
      </c>
      <c r="B4801" s="96" t="str">
        <f>VLOOKUP(A4801,company_data!$A$2:$H$2051,8,FALSE)</f>
        <v>https://web.interhack.com/</v>
      </c>
      <c r="C4801" s="157" t="s">
        <v>24043</v>
      </c>
      <c r="D4801" s="158" t="s">
        <v>16</v>
      </c>
      <c r="E4801" s="158" t="s">
        <v>16</v>
      </c>
      <c r="F4801" s="101"/>
      <c r="G4801" s="159"/>
      <c r="H4801" s="161" t="s">
        <v>24044</v>
      </c>
      <c r="I4801" s="161"/>
    </row>
    <row r="4802" ht="15.0" customHeight="1">
      <c r="A4802" s="101" t="s">
        <v>7956</v>
      </c>
      <c r="B4802" s="96" t="str">
        <f>VLOOKUP(A4802,company_data!$A$2:$H$2051,8,FALSE)</f>
        <v>https://web.interhack.com/</v>
      </c>
      <c r="C4802" s="157" t="s">
        <v>18709</v>
      </c>
      <c r="D4802" s="158" t="s">
        <v>5</v>
      </c>
      <c r="E4802" s="158" t="s">
        <v>15917</v>
      </c>
      <c r="F4802" s="101"/>
      <c r="G4802" s="159"/>
      <c r="H4802" s="161" t="s">
        <v>24045</v>
      </c>
      <c r="I4802" s="161"/>
    </row>
    <row r="4803" ht="15.0" customHeight="1">
      <c r="A4803" s="101" t="s">
        <v>7956</v>
      </c>
      <c r="B4803" s="96" t="str">
        <f>VLOOKUP(A4803,company_data!$A$2:$H$2051,8,FALSE)</f>
        <v>https://web.interhack.com/</v>
      </c>
      <c r="C4803" s="157" t="s">
        <v>16319</v>
      </c>
      <c r="D4803" s="158" t="s">
        <v>5</v>
      </c>
      <c r="E4803" s="158" t="s">
        <v>17003</v>
      </c>
      <c r="F4803" s="101"/>
      <c r="G4803" s="159"/>
      <c r="H4803" s="161" t="s">
        <v>24046</v>
      </c>
      <c r="I4803" s="161"/>
    </row>
    <row r="4804" ht="15.0" customHeight="1">
      <c r="A4804" s="101" t="s">
        <v>7963</v>
      </c>
      <c r="B4804" s="96" t="str">
        <f>VLOOKUP(A4804,company_data!$A$2:$H$2051,8,FALSE)</f>
        <v>https://www.internetworkdefense.com/</v>
      </c>
      <c r="C4804" s="158" t="s">
        <v>24047</v>
      </c>
      <c r="D4804" s="158" t="s">
        <v>5</v>
      </c>
      <c r="E4804" s="158" t="s">
        <v>15883</v>
      </c>
      <c r="F4804" s="101"/>
      <c r="G4804" s="159"/>
      <c r="H4804" s="161"/>
      <c r="I4804" s="161"/>
    </row>
    <row r="4805" ht="15.0" customHeight="1">
      <c r="A4805" s="101" t="s">
        <v>7963</v>
      </c>
      <c r="B4805" s="96" t="str">
        <f>VLOOKUP(A4805,company_data!$A$2:$H$2051,8,FALSE)</f>
        <v>https://www.internetworkdefense.com/</v>
      </c>
      <c r="C4805" s="158" t="s">
        <v>24048</v>
      </c>
      <c r="D4805" s="158" t="s">
        <v>5</v>
      </c>
      <c r="E4805" s="158" t="s">
        <v>14</v>
      </c>
      <c r="F4805" s="101"/>
      <c r="G4805" s="159"/>
      <c r="H4805" s="161"/>
      <c r="I4805" s="161"/>
    </row>
    <row r="4806" ht="15.0" customHeight="1">
      <c r="A4806" s="101" t="s">
        <v>7963</v>
      </c>
      <c r="B4806" s="96" t="str">
        <f>VLOOKUP(A4806,company_data!$A$2:$H$2051,8,FALSE)</f>
        <v>https://www.internetworkdefense.com/</v>
      </c>
      <c r="C4806" s="158" t="s">
        <v>24049</v>
      </c>
      <c r="D4806" s="158" t="s">
        <v>5</v>
      </c>
      <c r="E4806" s="158" t="s">
        <v>14</v>
      </c>
      <c r="F4806" s="101"/>
      <c r="G4806" s="159"/>
      <c r="H4806" s="161"/>
      <c r="I4806" s="161"/>
    </row>
    <row r="4807" ht="15.0" customHeight="1">
      <c r="A4807" s="101" t="s">
        <v>7963</v>
      </c>
      <c r="B4807" s="96" t="str">
        <f>VLOOKUP(A4807,company_data!$A$2:$H$2051,8,FALSE)</f>
        <v>https://www.internetworkdefense.com/</v>
      </c>
      <c r="C4807" s="158" t="s">
        <v>24050</v>
      </c>
      <c r="D4807" s="158" t="s">
        <v>5</v>
      </c>
      <c r="E4807" s="158" t="s">
        <v>11</v>
      </c>
      <c r="F4807" s="101"/>
      <c r="G4807" s="159"/>
      <c r="H4807" s="161"/>
      <c r="I4807" s="161"/>
    </row>
    <row r="4808" ht="15.0" customHeight="1">
      <c r="A4808" s="101" t="s">
        <v>7963</v>
      </c>
      <c r="B4808" s="96" t="str">
        <f>VLOOKUP(A4808,company_data!$A$2:$H$2051,8,FALSE)</f>
        <v>https://www.internetworkdefense.com/</v>
      </c>
      <c r="C4808" s="158" t="s">
        <v>24051</v>
      </c>
      <c r="D4808" s="158" t="s">
        <v>5</v>
      </c>
      <c r="E4808" s="158" t="s">
        <v>11</v>
      </c>
      <c r="F4808" s="101"/>
      <c r="G4808" s="159"/>
      <c r="H4808" s="161"/>
      <c r="I4808" s="161"/>
    </row>
    <row r="4809" ht="15.0" customHeight="1">
      <c r="A4809" s="101" t="s">
        <v>7963</v>
      </c>
      <c r="B4809" s="96" t="str">
        <f>VLOOKUP(A4809,company_data!$A$2:$H$2051,8,FALSE)</f>
        <v>https://www.internetworkdefense.com/</v>
      </c>
      <c r="C4809" s="158" t="s">
        <v>24052</v>
      </c>
      <c r="D4809" s="158" t="s">
        <v>5</v>
      </c>
      <c r="E4809" s="158" t="s">
        <v>11</v>
      </c>
      <c r="F4809" s="101"/>
      <c r="G4809" s="159"/>
      <c r="H4809" s="161"/>
      <c r="I4809" s="161"/>
    </row>
    <row r="4810" ht="15.0" customHeight="1">
      <c r="A4810" s="101" t="s">
        <v>7963</v>
      </c>
      <c r="B4810" s="96" t="str">
        <f>VLOOKUP(A4810,company_data!$A$2:$H$2051,8,FALSE)</f>
        <v>https://www.internetworkdefense.com/</v>
      </c>
      <c r="C4810" s="158" t="s">
        <v>24053</v>
      </c>
      <c r="D4810" s="158" t="s">
        <v>5</v>
      </c>
      <c r="E4810" s="157"/>
      <c r="F4810" s="101"/>
      <c r="G4810" s="159"/>
      <c r="H4810" s="161"/>
      <c r="I4810" s="161"/>
    </row>
    <row r="4811" ht="15.0" customHeight="1">
      <c r="A4811" s="101" t="s">
        <v>7963</v>
      </c>
      <c r="B4811" s="96" t="str">
        <f>VLOOKUP(A4811,company_data!$A$2:$H$2051,8,FALSE)</f>
        <v>https://www.internetworkdefense.com/</v>
      </c>
      <c r="C4811" s="158" t="s">
        <v>24054</v>
      </c>
      <c r="D4811" s="158" t="s">
        <v>5</v>
      </c>
      <c r="E4811" s="157"/>
      <c r="F4811" s="101"/>
      <c r="G4811" s="159"/>
      <c r="H4811" s="161"/>
      <c r="I4811" s="161"/>
    </row>
    <row r="4812" ht="15.0" customHeight="1">
      <c r="A4812" s="101" t="s">
        <v>8219</v>
      </c>
      <c r="B4812" s="96" t="str">
        <f>VLOOKUP(A4812,company_data!$A$2:$H$2051,8,FALSE)</f>
        <v>https://www.intertek.com/</v>
      </c>
      <c r="C4812" s="157" t="s">
        <v>18972</v>
      </c>
      <c r="D4812" s="158" t="s">
        <v>25</v>
      </c>
      <c r="E4812" s="158" t="s">
        <v>24055</v>
      </c>
      <c r="F4812" s="97" t="s">
        <v>14</v>
      </c>
      <c r="G4812" s="159"/>
      <c r="H4812" s="161" t="s">
        <v>24056</v>
      </c>
      <c r="I4812" s="161"/>
    </row>
    <row r="4813" ht="15.0" customHeight="1">
      <c r="A4813" s="101" t="s">
        <v>9439</v>
      </c>
      <c r="B4813" s="96" t="str">
        <f>VLOOKUP(A4813,company_data!$A$2:$H$2051,8,FALSE)</f>
        <v>https://www.intertrust.com/</v>
      </c>
      <c r="C4813" s="158" t="s">
        <v>24057</v>
      </c>
      <c r="D4813" s="158" t="s">
        <v>13</v>
      </c>
      <c r="E4813" s="158" t="s">
        <v>24058</v>
      </c>
      <c r="F4813" s="97" t="s">
        <v>16969</v>
      </c>
      <c r="G4813" s="159"/>
      <c r="H4813" s="161" t="s">
        <v>24059</v>
      </c>
      <c r="I4813" s="161"/>
    </row>
    <row r="4814" ht="15.0" customHeight="1">
      <c r="A4814" s="101" t="s">
        <v>9439</v>
      </c>
      <c r="B4814" s="96" t="str">
        <f>VLOOKUP(A4814,company_data!$A$2:$H$2051,8,FALSE)</f>
        <v>https://www.intertrust.com/</v>
      </c>
      <c r="C4814" s="158" t="s">
        <v>24060</v>
      </c>
      <c r="D4814" s="158" t="s">
        <v>8</v>
      </c>
      <c r="E4814" s="158" t="s">
        <v>13</v>
      </c>
      <c r="F4814" s="101"/>
      <c r="G4814" s="159"/>
      <c r="H4814" s="161"/>
      <c r="I4814" s="161"/>
    </row>
    <row r="4815" ht="15.0" customHeight="1">
      <c r="A4815" s="101" t="s">
        <v>9439</v>
      </c>
      <c r="B4815" s="96" t="str">
        <f>VLOOKUP(A4815,company_data!$A$2:$H$2051,8,FALSE)</f>
        <v>https://www.intertrust.com/</v>
      </c>
      <c r="C4815" s="158" t="s">
        <v>24061</v>
      </c>
      <c r="D4815" s="158" t="s">
        <v>8</v>
      </c>
      <c r="E4815" s="158" t="s">
        <v>34</v>
      </c>
      <c r="F4815" s="158" t="s">
        <v>13</v>
      </c>
      <c r="G4815" s="159"/>
      <c r="H4815" s="161" t="s">
        <v>24062</v>
      </c>
      <c r="I4815" s="161"/>
    </row>
    <row r="4816" ht="15.0" customHeight="1">
      <c r="A4816" s="101" t="s">
        <v>7969</v>
      </c>
      <c r="B4816" s="96" t="str">
        <f>VLOOKUP(A4816,company_data!$A$2:$H$2051,8,FALSE)</f>
        <v>https://www.intezer.com/</v>
      </c>
      <c r="C4816" s="158" t="s">
        <v>24063</v>
      </c>
      <c r="D4816" s="158" t="s">
        <v>15</v>
      </c>
      <c r="E4816" s="158" t="s">
        <v>16367</v>
      </c>
      <c r="F4816" s="101"/>
      <c r="G4816" s="159"/>
      <c r="H4816" s="161"/>
      <c r="I4816" s="161"/>
    </row>
    <row r="4817" ht="15.0" customHeight="1">
      <c r="A4817" s="101" t="s">
        <v>7969</v>
      </c>
      <c r="B4817" s="96" t="str">
        <f>VLOOKUP(A4817,company_data!$A$2:$H$2051,8,FALSE)</f>
        <v>https://www.intezer.com/</v>
      </c>
      <c r="C4817" s="158" t="s">
        <v>24064</v>
      </c>
      <c r="D4817" s="158" t="s">
        <v>15</v>
      </c>
      <c r="E4817" s="158" t="s">
        <v>16367</v>
      </c>
      <c r="F4817" s="101"/>
      <c r="G4817" s="159"/>
      <c r="H4817" s="161"/>
      <c r="I4817" s="161"/>
    </row>
    <row r="4818" ht="15.0" customHeight="1">
      <c r="A4818" s="101" t="s">
        <v>7969</v>
      </c>
      <c r="B4818" s="96" t="str">
        <f>VLOOKUP(A4818,company_data!$A$2:$H$2051,8,FALSE)</f>
        <v>https://www.intezer.com/</v>
      </c>
      <c r="C4818" s="158" t="s">
        <v>24065</v>
      </c>
      <c r="D4818" s="158" t="s">
        <v>37</v>
      </c>
      <c r="E4818" s="158" t="s">
        <v>19151</v>
      </c>
      <c r="F4818" s="101"/>
      <c r="G4818" s="159"/>
      <c r="H4818" s="161"/>
      <c r="I4818" s="161"/>
    </row>
    <row r="4819" ht="15.0" customHeight="1">
      <c r="A4819" s="101" t="s">
        <v>7969</v>
      </c>
      <c r="B4819" s="96" t="str">
        <f>VLOOKUP(A4819,company_data!$A$2:$H$2051,8,FALSE)</f>
        <v>https://www.intezer.com/</v>
      </c>
      <c r="C4819" s="158" t="s">
        <v>24066</v>
      </c>
      <c r="D4819" s="158" t="s">
        <v>37</v>
      </c>
      <c r="E4819" s="158" t="s">
        <v>19151</v>
      </c>
      <c r="F4819" s="101"/>
      <c r="G4819" s="159"/>
      <c r="H4819" s="161"/>
      <c r="I4819" s="161"/>
    </row>
    <row r="4820" ht="15.0" customHeight="1">
      <c r="A4820" s="101" t="s">
        <v>7977</v>
      </c>
      <c r="B4820" s="96" t="str">
        <f>VLOOKUP(A4820,company_data!$A$2:$H$2051,8,FALSE)</f>
        <v>https://intrinium.com/</v>
      </c>
      <c r="C4820" s="157" t="s">
        <v>15917</v>
      </c>
      <c r="D4820" s="158" t="s">
        <v>5</v>
      </c>
      <c r="E4820" s="158" t="s">
        <v>15831</v>
      </c>
      <c r="F4820" s="157"/>
      <c r="G4820" s="159"/>
      <c r="H4820" s="162" t="s">
        <v>24067</v>
      </c>
      <c r="I4820" s="161"/>
    </row>
    <row r="4821" ht="15.0" customHeight="1">
      <c r="A4821" s="101" t="s">
        <v>7977</v>
      </c>
      <c r="B4821" s="96" t="str">
        <f>VLOOKUP(A4821,company_data!$A$2:$H$2051,8,FALSE)</f>
        <v>https://intrinium.com/</v>
      </c>
      <c r="C4821" s="157" t="s">
        <v>24068</v>
      </c>
      <c r="D4821" s="158" t="s">
        <v>7</v>
      </c>
      <c r="E4821" s="158" t="s">
        <v>20998</v>
      </c>
      <c r="F4821" s="157"/>
      <c r="G4821" s="159"/>
      <c r="H4821" s="162" t="s">
        <v>24069</v>
      </c>
      <c r="I4821" s="161"/>
    </row>
    <row r="4822" ht="15.0" customHeight="1">
      <c r="A4822" s="101" t="s">
        <v>7977</v>
      </c>
      <c r="B4822" s="96" t="str">
        <f>VLOOKUP(A4822,company_data!$A$2:$H$2051,8,FALSE)</f>
        <v>https://intrinium.com/</v>
      </c>
      <c r="C4822" s="157" t="s">
        <v>24070</v>
      </c>
      <c r="D4822" s="158" t="s">
        <v>7</v>
      </c>
      <c r="E4822" s="158" t="s">
        <v>16871</v>
      </c>
      <c r="F4822" s="157"/>
      <c r="G4822" s="159"/>
      <c r="H4822" s="162" t="s">
        <v>24071</v>
      </c>
      <c r="I4822" s="161"/>
    </row>
    <row r="4823" ht="15.0" customHeight="1">
      <c r="A4823" s="101" t="s">
        <v>7977</v>
      </c>
      <c r="B4823" s="96" t="str">
        <f>VLOOKUP(A4823,company_data!$A$2:$H$2051,8,FALSE)</f>
        <v>https://intrinium.com/</v>
      </c>
      <c r="C4823" s="157" t="s">
        <v>15850</v>
      </c>
      <c r="D4823" s="157" t="s">
        <v>5</v>
      </c>
      <c r="E4823" s="157" t="s">
        <v>15850</v>
      </c>
      <c r="F4823" s="157"/>
      <c r="G4823" s="159"/>
      <c r="H4823" s="162" t="s">
        <v>24072</v>
      </c>
      <c r="I4823" s="161"/>
    </row>
    <row r="4824" ht="15.0" customHeight="1">
      <c r="A4824" s="101" t="s">
        <v>7977</v>
      </c>
      <c r="B4824" s="96" t="str">
        <f>VLOOKUP(A4824,company_data!$A$2:$H$2051,8,FALSE)</f>
        <v>https://intrinium.com/</v>
      </c>
      <c r="C4824" s="157" t="s">
        <v>24073</v>
      </c>
      <c r="D4824" s="157" t="s">
        <v>5</v>
      </c>
      <c r="E4824" s="157" t="s">
        <v>15859</v>
      </c>
      <c r="F4824" s="101"/>
      <c r="G4824" s="159"/>
      <c r="H4824" s="162" t="s">
        <v>24074</v>
      </c>
      <c r="I4824" s="161"/>
    </row>
    <row r="4825" ht="15.0" customHeight="1">
      <c r="A4825" s="101" t="s">
        <v>7977</v>
      </c>
      <c r="B4825" s="96" t="str">
        <f>VLOOKUP(A4825,company_data!$A$2:$H$2051,8,FALSE)</f>
        <v>https://intrinium.com/</v>
      </c>
      <c r="C4825" s="157" t="s">
        <v>24075</v>
      </c>
      <c r="D4825" s="158" t="s">
        <v>5</v>
      </c>
      <c r="E4825" s="157"/>
      <c r="F4825" s="157"/>
      <c r="G4825" s="159"/>
      <c r="H4825" s="162" t="s">
        <v>24076</v>
      </c>
      <c r="I4825" s="161"/>
    </row>
    <row r="4826" ht="15.0" customHeight="1">
      <c r="A4826" s="101" t="s">
        <v>7977</v>
      </c>
      <c r="B4826" s="96" t="str">
        <f>VLOOKUP(A4826,company_data!$A$2:$H$2051,8,FALSE)</f>
        <v>https://intrinium.com/</v>
      </c>
      <c r="C4826" s="157" t="s">
        <v>24077</v>
      </c>
      <c r="D4826" s="158" t="s">
        <v>5</v>
      </c>
      <c r="E4826" s="157"/>
      <c r="F4826" s="157"/>
      <c r="G4826" s="159"/>
      <c r="H4826" s="162" t="s">
        <v>24078</v>
      </c>
      <c r="I4826" s="161"/>
    </row>
    <row r="4827" ht="15.0" customHeight="1">
      <c r="A4827" s="101" t="s">
        <v>7977</v>
      </c>
      <c r="B4827" s="96" t="str">
        <f>VLOOKUP(A4827,company_data!$A$2:$H$2051,8,FALSE)</f>
        <v>https://intrinium.com/</v>
      </c>
      <c r="C4827" s="157" t="s">
        <v>16668</v>
      </c>
      <c r="D4827" s="158" t="s">
        <v>5</v>
      </c>
      <c r="E4827" s="157"/>
      <c r="F4827" s="157"/>
      <c r="G4827" s="159"/>
      <c r="H4827" s="162" t="s">
        <v>24079</v>
      </c>
      <c r="I4827" s="161"/>
    </row>
    <row r="4828" ht="15.0" customHeight="1">
      <c r="A4828" s="101" t="s">
        <v>7977</v>
      </c>
      <c r="B4828" s="96" t="str">
        <f>VLOOKUP(A4828,company_data!$A$2:$H$2051,8,FALSE)</f>
        <v>https://intrinium.com/</v>
      </c>
      <c r="C4828" s="157" t="s">
        <v>22283</v>
      </c>
      <c r="D4828" s="158" t="s">
        <v>5</v>
      </c>
      <c r="E4828" s="157"/>
      <c r="F4828" s="157"/>
      <c r="G4828" s="159"/>
      <c r="H4828" s="162" t="s">
        <v>24080</v>
      </c>
      <c r="I4828" s="161"/>
    </row>
    <row r="4829" ht="15.0" customHeight="1">
      <c r="A4829" s="101" t="s">
        <v>7983</v>
      </c>
      <c r="B4829" s="96" t="str">
        <f>VLOOKUP(A4829,company_data!$A$2:$H$2051,8,FALSE)</f>
        <v>https://www.intrinsic-id.com/</v>
      </c>
      <c r="C4829" s="157" t="s">
        <v>24081</v>
      </c>
      <c r="D4829" s="158" t="s">
        <v>51</v>
      </c>
      <c r="E4829" s="158" t="s">
        <v>25</v>
      </c>
      <c r="F4829" s="101"/>
      <c r="G4829" s="159"/>
      <c r="H4829" s="161" t="s">
        <v>24082</v>
      </c>
      <c r="I4829" s="161"/>
    </row>
    <row r="4830" ht="15.0" customHeight="1">
      <c r="A4830" s="101" t="s">
        <v>7983</v>
      </c>
      <c r="B4830" s="96" t="str">
        <f>VLOOKUP(A4830,company_data!$A$2:$H$2051,8,FALSE)</f>
        <v>https://www.intrinsic-id.com/</v>
      </c>
      <c r="C4830" s="157" t="s">
        <v>24083</v>
      </c>
      <c r="D4830" s="158" t="s">
        <v>13</v>
      </c>
      <c r="E4830" s="157"/>
      <c r="F4830" s="101"/>
      <c r="G4830" s="159"/>
      <c r="H4830" s="161" t="s">
        <v>24084</v>
      </c>
      <c r="I4830" s="161"/>
    </row>
    <row r="4831" ht="15.0" customHeight="1">
      <c r="A4831" s="101" t="s">
        <v>7983</v>
      </c>
      <c r="B4831" s="96" t="str">
        <f>VLOOKUP(A4831,company_data!$A$2:$H$2051,8,FALSE)</f>
        <v>https://www.intrinsic-id.com/</v>
      </c>
      <c r="C4831" s="157" t="s">
        <v>24085</v>
      </c>
      <c r="D4831" s="158" t="s">
        <v>13</v>
      </c>
      <c r="E4831" s="157"/>
      <c r="F4831" s="157"/>
      <c r="G4831" s="159"/>
      <c r="H4831" s="162" t="s">
        <v>24086</v>
      </c>
      <c r="I4831" s="161"/>
    </row>
    <row r="4832" ht="15.0" customHeight="1">
      <c r="A4832" s="101" t="s">
        <v>7983</v>
      </c>
      <c r="B4832" s="96" t="str">
        <f>VLOOKUP(A4832,company_data!$A$2:$H$2051,8,FALSE)</f>
        <v>https://www.intrinsic-id.com/</v>
      </c>
      <c r="C4832" s="157" t="s">
        <v>24087</v>
      </c>
      <c r="D4832" s="158" t="s">
        <v>25</v>
      </c>
      <c r="E4832" s="157"/>
      <c r="F4832" s="101"/>
      <c r="G4832" s="159"/>
      <c r="H4832" s="161" t="s">
        <v>24088</v>
      </c>
      <c r="I4832" s="161"/>
    </row>
    <row r="4833" ht="15.0" customHeight="1">
      <c r="A4833" s="101" t="s">
        <v>8248</v>
      </c>
      <c r="B4833" s="96" t="str">
        <f>VLOOKUP(A4833,company_data!$A$2:$H$2051,8,FALSE)</f>
        <v>https://www.intrusion.com/</v>
      </c>
      <c r="C4833" s="157" t="s">
        <v>24089</v>
      </c>
      <c r="D4833" s="158" t="s">
        <v>7</v>
      </c>
      <c r="E4833" s="158" t="s">
        <v>16341</v>
      </c>
      <c r="F4833" s="101"/>
      <c r="G4833" s="159"/>
      <c r="H4833" s="161" t="s">
        <v>24090</v>
      </c>
      <c r="I4833" s="161"/>
    </row>
    <row r="4834" ht="15.0" customHeight="1">
      <c r="A4834" s="101" t="s">
        <v>8248</v>
      </c>
      <c r="B4834" s="96" t="str">
        <f>VLOOKUP(A4834,company_data!$A$2:$H$2051,8,FALSE)</f>
        <v>https://www.intrusion.com/</v>
      </c>
      <c r="C4834" s="157" t="s">
        <v>24091</v>
      </c>
      <c r="D4834" s="158" t="s">
        <v>18</v>
      </c>
      <c r="E4834" s="158" t="s">
        <v>36</v>
      </c>
      <c r="F4834" s="101"/>
      <c r="G4834" s="159"/>
      <c r="H4834" s="161" t="s">
        <v>24092</v>
      </c>
      <c r="I4834" s="161"/>
    </row>
    <row r="4835" ht="15.0" customHeight="1">
      <c r="A4835" s="101" t="s">
        <v>8248</v>
      </c>
      <c r="B4835" s="96" t="str">
        <f>VLOOKUP(A4835,company_data!$A$2:$H$2051,8,FALSE)</f>
        <v>https://www.intrusion.com/</v>
      </c>
      <c r="C4835" s="157" t="s">
        <v>24093</v>
      </c>
      <c r="D4835" s="157" t="s">
        <v>5</v>
      </c>
      <c r="E4835" s="158" t="s">
        <v>19921</v>
      </c>
      <c r="F4835" s="101"/>
      <c r="G4835" s="159"/>
      <c r="H4835" s="161" t="s">
        <v>24094</v>
      </c>
      <c r="I4835" s="161"/>
    </row>
    <row r="4836" ht="15.0" customHeight="1">
      <c r="A4836" s="101" t="s">
        <v>8248</v>
      </c>
      <c r="B4836" s="96" t="str">
        <f>VLOOKUP(A4836,company_data!$A$2:$H$2051,8,FALSE)</f>
        <v>https://www.intrusion.com/</v>
      </c>
      <c r="C4836" s="157" t="s">
        <v>24095</v>
      </c>
      <c r="D4836" s="158" t="s">
        <v>21</v>
      </c>
      <c r="E4836" s="157"/>
      <c r="F4836" s="101"/>
      <c r="G4836" s="159"/>
      <c r="H4836" s="161" t="s">
        <v>24096</v>
      </c>
      <c r="I4836" s="161"/>
    </row>
    <row r="4837" ht="15.0" customHeight="1">
      <c r="A4837" s="101" t="s">
        <v>4782</v>
      </c>
      <c r="B4837" s="96" t="str">
        <f>VLOOKUP(A4837,company_data!$A$2:$H$2051,8,FALSE)</f>
        <v>https://darkcubed.com/</v>
      </c>
      <c r="C4837" s="204" t="s">
        <v>4782</v>
      </c>
      <c r="D4837" s="158" t="s">
        <v>17</v>
      </c>
      <c r="E4837" s="157"/>
      <c r="F4837" s="101"/>
      <c r="G4837" s="159"/>
      <c r="H4837" s="160" t="s">
        <v>24097</v>
      </c>
      <c r="I4837" s="161"/>
    </row>
    <row r="4838" ht="15.0" customHeight="1">
      <c r="A4838" s="101" t="s">
        <v>7990</v>
      </c>
      <c r="B4838" s="96" t="str">
        <f>VLOOKUP(A4838,company_data!$A$2:$H$2051,8,FALSE)</f>
        <v>https://intsights.com/</v>
      </c>
      <c r="C4838" s="158" t="s">
        <v>24098</v>
      </c>
      <c r="D4838" s="158" t="s">
        <v>5</v>
      </c>
      <c r="E4838" s="158" t="s">
        <v>14</v>
      </c>
      <c r="F4838" s="97" t="s">
        <v>14011</v>
      </c>
      <c r="G4838" s="170"/>
      <c r="H4838" s="161"/>
      <c r="I4838" s="161"/>
    </row>
    <row r="4839" ht="15.0" customHeight="1">
      <c r="A4839" s="101" t="s">
        <v>7990</v>
      </c>
      <c r="B4839" s="96" t="str">
        <f>VLOOKUP(A4839,company_data!$A$2:$H$2051,8,FALSE)</f>
        <v>https://intsights.com/</v>
      </c>
      <c r="C4839" s="158" t="s">
        <v>18816</v>
      </c>
      <c r="D4839" s="158" t="s">
        <v>5</v>
      </c>
      <c r="E4839" s="158" t="s">
        <v>18816</v>
      </c>
      <c r="F4839" s="97" t="s">
        <v>24099</v>
      </c>
      <c r="G4839" s="170"/>
      <c r="H4839" s="161"/>
      <c r="I4839" s="161"/>
    </row>
    <row r="4840" ht="15.0" customHeight="1">
      <c r="A4840" s="101" t="s">
        <v>7990</v>
      </c>
      <c r="B4840" s="96" t="str">
        <f>VLOOKUP(A4840,company_data!$A$2:$H$2051,8,FALSE)</f>
        <v>https://intsights.com/</v>
      </c>
      <c r="C4840" s="158" t="s">
        <v>24100</v>
      </c>
      <c r="D4840" s="158" t="s">
        <v>5</v>
      </c>
      <c r="E4840" s="158" t="s">
        <v>56</v>
      </c>
      <c r="F4840" s="97" t="s">
        <v>14011</v>
      </c>
      <c r="G4840" s="170"/>
      <c r="H4840" s="161"/>
      <c r="I4840" s="161"/>
    </row>
    <row r="4841" ht="15.0" customHeight="1">
      <c r="A4841" s="101" t="s">
        <v>7990</v>
      </c>
      <c r="B4841" s="96" t="str">
        <f>VLOOKUP(A4841,company_data!$A$2:$H$2051,8,FALSE)</f>
        <v>https://intsights.com/</v>
      </c>
      <c r="C4841" s="158" t="s">
        <v>20831</v>
      </c>
      <c r="D4841" s="158" t="s">
        <v>5</v>
      </c>
      <c r="E4841" s="157"/>
      <c r="F4841" s="101"/>
      <c r="G4841" s="170"/>
      <c r="H4841" s="161"/>
      <c r="I4841" s="161"/>
    </row>
    <row r="4842" ht="15.0" customHeight="1">
      <c r="A4842" s="101" t="s">
        <v>7990</v>
      </c>
      <c r="B4842" s="96" t="str">
        <f>VLOOKUP(A4842,company_data!$A$2:$H$2051,8,FALSE)</f>
        <v>https://intsights.com/</v>
      </c>
      <c r="C4842" s="158" t="s">
        <v>24101</v>
      </c>
      <c r="D4842" s="158" t="s">
        <v>5</v>
      </c>
      <c r="E4842" s="157"/>
      <c r="F4842" s="101"/>
      <c r="G4842" s="170"/>
      <c r="H4842" s="161"/>
      <c r="I4842" s="161"/>
    </row>
    <row r="4843" ht="15.0" customHeight="1">
      <c r="A4843" s="101" t="s">
        <v>7990</v>
      </c>
      <c r="B4843" s="96" t="str">
        <f>VLOOKUP(A4843,company_data!$A$2:$H$2051,8,FALSE)</f>
        <v>https://intsights.com/</v>
      </c>
      <c r="C4843" s="157" t="s">
        <v>24102</v>
      </c>
      <c r="D4843" s="158" t="s">
        <v>27</v>
      </c>
      <c r="E4843" s="157"/>
      <c r="F4843" s="101"/>
      <c r="G4843" s="170"/>
      <c r="H4843" s="161" t="s">
        <v>24103</v>
      </c>
      <c r="I4843" s="161"/>
    </row>
    <row r="4844" ht="15.0" customHeight="1">
      <c r="A4844" s="101" t="s">
        <v>7990</v>
      </c>
      <c r="B4844" s="96" t="str">
        <f>VLOOKUP(A4844,company_data!$A$2:$H$2051,8,FALSE)</f>
        <v>https://intsights.com/</v>
      </c>
      <c r="C4844" s="157" t="s">
        <v>24104</v>
      </c>
      <c r="D4844" s="158" t="s">
        <v>22</v>
      </c>
      <c r="E4844" s="157"/>
      <c r="F4844" s="101"/>
      <c r="G4844" s="170"/>
      <c r="H4844" s="161" t="s">
        <v>24105</v>
      </c>
      <c r="I4844" s="161"/>
    </row>
    <row r="4845" ht="15.0" customHeight="1">
      <c r="A4845" s="101" t="s">
        <v>4798</v>
      </c>
      <c r="B4845" s="96" t="str">
        <f>VLOOKUP(A4845,company_data!$A$2:$H$2051,8,FALSE)</f>
        <v>https://www.darkowl.com/</v>
      </c>
      <c r="C4845" s="169" t="s">
        <v>24106</v>
      </c>
      <c r="D4845" s="158" t="s">
        <v>17</v>
      </c>
      <c r="E4845" s="157"/>
      <c r="F4845" s="157"/>
      <c r="G4845" s="159"/>
      <c r="H4845" s="161" t="s">
        <v>24107</v>
      </c>
      <c r="I4845" s="161"/>
    </row>
    <row r="4846" ht="15.0" customHeight="1">
      <c r="A4846" s="101" t="s">
        <v>4798</v>
      </c>
      <c r="B4846" s="96" t="str">
        <f>VLOOKUP(A4846,company_data!$A$2:$H$2051,8,FALSE)</f>
        <v>https://www.darkowl.com/</v>
      </c>
      <c r="C4846" s="204" t="s">
        <v>24108</v>
      </c>
      <c r="D4846" s="158" t="s">
        <v>17</v>
      </c>
      <c r="E4846" s="157"/>
      <c r="F4846" s="157"/>
      <c r="G4846" s="159"/>
      <c r="H4846" s="160" t="s">
        <v>24109</v>
      </c>
      <c r="I4846" s="161"/>
    </row>
    <row r="4847" ht="15.0" customHeight="1">
      <c r="A4847" s="101" t="s">
        <v>8000</v>
      </c>
      <c r="B4847" s="96" t="str">
        <f>VLOOKUP(A4847,company_data!$A$2:$H$2051,8,FALSE)</f>
        <v>https://invictusic.com/</v>
      </c>
      <c r="C4847" s="157" t="s">
        <v>22478</v>
      </c>
      <c r="D4847" s="158" t="s">
        <v>5</v>
      </c>
      <c r="E4847" s="158" t="s">
        <v>22478</v>
      </c>
      <c r="F4847" s="101"/>
      <c r="G4847" s="159"/>
      <c r="H4847" s="161" t="s">
        <v>24110</v>
      </c>
      <c r="I4847" s="161"/>
    </row>
    <row r="4848" ht="15.0" customHeight="1">
      <c r="A4848" s="101" t="s">
        <v>8000</v>
      </c>
      <c r="B4848" s="96" t="str">
        <f>VLOOKUP(A4848,company_data!$A$2:$H$2051,8,FALSE)</f>
        <v>https://invictusic.com/</v>
      </c>
      <c r="C4848" s="157" t="s">
        <v>16319</v>
      </c>
      <c r="D4848" s="158" t="s">
        <v>5</v>
      </c>
      <c r="E4848" s="157"/>
      <c r="F4848" s="101"/>
      <c r="G4848" s="159"/>
      <c r="H4848" s="161" t="s">
        <v>24111</v>
      </c>
      <c r="I4848" s="161"/>
    </row>
    <row r="4849" ht="15.0" customHeight="1">
      <c r="A4849" s="101" t="s">
        <v>8000</v>
      </c>
      <c r="B4849" s="96" t="str">
        <f>VLOOKUP(A4849,company_data!$A$2:$H$2051,8,FALSE)</f>
        <v>https://invictusic.com/</v>
      </c>
      <c r="C4849" s="157" t="s">
        <v>24112</v>
      </c>
      <c r="D4849" s="158" t="s">
        <v>5</v>
      </c>
      <c r="E4849" s="157"/>
      <c r="F4849" s="101"/>
      <c r="G4849" s="159"/>
      <c r="H4849" s="161" t="s">
        <v>24113</v>
      </c>
      <c r="I4849" s="161"/>
    </row>
    <row r="4850" ht="15.0" customHeight="1">
      <c r="A4850" s="101" t="s">
        <v>8000</v>
      </c>
      <c r="B4850" s="96" t="str">
        <f>VLOOKUP(A4850,company_data!$A$2:$H$2051,8,FALSE)</f>
        <v>https://invictusic.com/</v>
      </c>
      <c r="C4850" s="157" t="s">
        <v>24114</v>
      </c>
      <c r="D4850" s="158" t="s">
        <v>5</v>
      </c>
      <c r="E4850" s="157"/>
      <c r="F4850" s="101"/>
      <c r="G4850" s="159"/>
      <c r="H4850" s="161" t="s">
        <v>24115</v>
      </c>
      <c r="I4850" s="161"/>
    </row>
    <row r="4851" ht="15.0" customHeight="1">
      <c r="A4851" s="101" t="s">
        <v>8007</v>
      </c>
      <c r="B4851" s="96" t="str">
        <f>VLOOKUP(A4851,company_data!$A$2:$H$2051,8,FALSE)</f>
        <v>https://ioactive.com/</v>
      </c>
      <c r="C4851" s="157" t="s">
        <v>17764</v>
      </c>
      <c r="D4851" s="158" t="s">
        <v>5</v>
      </c>
      <c r="E4851" s="157" t="s">
        <v>17764</v>
      </c>
      <c r="F4851" s="101"/>
      <c r="G4851" s="159"/>
      <c r="H4851" s="161" t="s">
        <v>24116</v>
      </c>
      <c r="I4851" s="161"/>
    </row>
    <row r="4852" ht="15.0" customHeight="1">
      <c r="A4852" s="101" t="s">
        <v>8007</v>
      </c>
      <c r="B4852" s="96" t="str">
        <f>VLOOKUP(A4852,company_data!$A$2:$H$2051,8,FALSE)</f>
        <v>https://ioactive.com/</v>
      </c>
      <c r="C4852" s="157" t="s">
        <v>24117</v>
      </c>
      <c r="D4852" s="158" t="s">
        <v>5</v>
      </c>
      <c r="E4852" s="157" t="s">
        <v>16275</v>
      </c>
      <c r="F4852" s="101" t="s">
        <v>24118</v>
      </c>
      <c r="G4852" s="159"/>
      <c r="H4852" s="161" t="s">
        <v>24119</v>
      </c>
      <c r="I4852" s="161"/>
    </row>
    <row r="4853" ht="15.0" customHeight="1">
      <c r="A4853" s="101" t="s">
        <v>8007</v>
      </c>
      <c r="B4853" s="96" t="str">
        <f>VLOOKUP(A4853,company_data!$A$2:$H$2051,8,FALSE)</f>
        <v>https://ioactive.com/</v>
      </c>
      <c r="C4853" s="157" t="s">
        <v>24120</v>
      </c>
      <c r="D4853" s="158" t="s">
        <v>5</v>
      </c>
      <c r="E4853" s="157"/>
      <c r="F4853" s="101"/>
      <c r="G4853" s="159"/>
      <c r="H4853" s="161" t="s">
        <v>24121</v>
      </c>
      <c r="I4853" s="161"/>
    </row>
    <row r="4854" ht="15.0" customHeight="1">
      <c r="A4854" s="101" t="s">
        <v>8007</v>
      </c>
      <c r="B4854" s="96" t="str">
        <f>VLOOKUP(A4854,company_data!$A$2:$H$2051,8,FALSE)</f>
        <v>https://ioactive.com/</v>
      </c>
      <c r="C4854" s="157" t="s">
        <v>24122</v>
      </c>
      <c r="D4854" s="158" t="s">
        <v>5</v>
      </c>
      <c r="E4854" s="157"/>
      <c r="F4854" s="101"/>
      <c r="G4854" s="159"/>
      <c r="H4854" s="161" t="s">
        <v>24123</v>
      </c>
      <c r="I4854" s="161"/>
    </row>
    <row r="4855" ht="15.0" customHeight="1">
      <c r="A4855" s="101" t="s">
        <v>8007</v>
      </c>
      <c r="B4855" s="96" t="str">
        <f>VLOOKUP(A4855,company_data!$A$2:$H$2051,8,FALSE)</f>
        <v>https://ioactive.com/</v>
      </c>
      <c r="C4855" s="157" t="s">
        <v>21403</v>
      </c>
      <c r="D4855" s="157" t="s">
        <v>11</v>
      </c>
      <c r="E4855" s="157"/>
      <c r="F4855" s="101"/>
      <c r="G4855" s="159"/>
      <c r="H4855" s="161" t="s">
        <v>24124</v>
      </c>
      <c r="I4855" s="161"/>
    </row>
    <row r="4856" ht="15.0" customHeight="1">
      <c r="A4856" s="97" t="s">
        <v>8029</v>
      </c>
      <c r="B4856" s="96" t="str">
        <f>VLOOKUP(A4856,company_data!$A$2:$H$2051,8,FALSE)</f>
        <v>https://www.ipkeys.com/</v>
      </c>
      <c r="C4856" s="158" t="s">
        <v>24125</v>
      </c>
      <c r="D4856" s="158" t="s">
        <v>14</v>
      </c>
      <c r="E4856" s="157"/>
      <c r="F4856" s="101"/>
      <c r="G4856" s="159"/>
      <c r="H4856" s="161"/>
      <c r="I4856" s="160"/>
    </row>
    <row r="4857" ht="15.0" customHeight="1">
      <c r="A4857" s="97" t="s">
        <v>8029</v>
      </c>
      <c r="B4857" s="96" t="str">
        <f>VLOOKUP(A4857,company_data!$A$2:$H$2051,8,FALSE)</f>
        <v>https://www.ipkeys.com/</v>
      </c>
      <c r="C4857" s="158" t="s">
        <v>24126</v>
      </c>
      <c r="D4857" s="158" t="s">
        <v>7</v>
      </c>
      <c r="E4857" s="157"/>
      <c r="F4857" s="101"/>
      <c r="G4857" s="159"/>
      <c r="H4857" s="161"/>
      <c r="I4857" s="160"/>
    </row>
    <row r="4858" ht="15.0" customHeight="1">
      <c r="A4858" s="97" t="s">
        <v>8362</v>
      </c>
      <c r="B4858" s="105" t="s">
        <v>8365</v>
      </c>
      <c r="C4858" s="158" t="s">
        <v>24127</v>
      </c>
      <c r="D4858" s="158" t="s">
        <v>6</v>
      </c>
      <c r="E4858" s="157"/>
      <c r="F4858" s="101"/>
      <c r="G4858" s="159"/>
      <c r="H4858" s="161"/>
      <c r="I4858" s="160"/>
    </row>
    <row r="4859" ht="15.0" customHeight="1">
      <c r="A4859" s="97" t="s">
        <v>8362</v>
      </c>
      <c r="B4859" s="105" t="s">
        <v>8365</v>
      </c>
      <c r="C4859" s="158" t="s">
        <v>24128</v>
      </c>
      <c r="D4859" s="158" t="s">
        <v>6</v>
      </c>
      <c r="E4859" s="157"/>
      <c r="F4859" s="101"/>
      <c r="G4859" s="159"/>
      <c r="H4859" s="161"/>
      <c r="I4859" s="160"/>
    </row>
    <row r="4860" ht="15.0" customHeight="1">
      <c r="A4860" s="97" t="s">
        <v>8362</v>
      </c>
      <c r="B4860" s="105" t="s">
        <v>8365</v>
      </c>
      <c r="C4860" s="158" t="s">
        <v>24129</v>
      </c>
      <c r="D4860" s="158" t="s">
        <v>6</v>
      </c>
      <c r="E4860" s="157"/>
      <c r="F4860" s="101"/>
      <c r="G4860" s="159"/>
      <c r="H4860" s="161"/>
      <c r="I4860" s="160"/>
    </row>
    <row r="4861" ht="15.0" customHeight="1">
      <c r="A4861" s="101" t="s">
        <v>8033</v>
      </c>
      <c r="B4861" s="96" t="str">
        <f>VLOOKUP(A4861,company_data!$A$2:$H$2051,8,FALSE)</f>
        <v>https://www.ipswitch.com/</v>
      </c>
      <c r="C4861" s="158" t="s">
        <v>24130</v>
      </c>
      <c r="D4861" s="158" t="s">
        <v>21</v>
      </c>
      <c r="E4861" s="158" t="s">
        <v>24131</v>
      </c>
      <c r="F4861" s="101"/>
      <c r="G4861" s="159"/>
      <c r="H4861" s="161"/>
      <c r="I4861" s="161"/>
    </row>
    <row r="4862" ht="15.0" customHeight="1">
      <c r="A4862" s="101" t="s">
        <v>8033</v>
      </c>
      <c r="B4862" s="96" t="str">
        <f>VLOOKUP(A4862,company_data!$A$2:$H$2051,8,FALSE)</f>
        <v>https://www.ipswitch.com/</v>
      </c>
      <c r="C4862" s="158" t="s">
        <v>24132</v>
      </c>
      <c r="D4862" s="158" t="s">
        <v>24</v>
      </c>
      <c r="E4862" s="157"/>
      <c r="F4862" s="101"/>
      <c r="G4862" s="159"/>
      <c r="H4862" s="161"/>
      <c r="I4862" s="160" t="s">
        <v>24133</v>
      </c>
    </row>
    <row r="4863" ht="15.0" customHeight="1">
      <c r="A4863" s="101" t="s">
        <v>8033</v>
      </c>
      <c r="B4863" s="96" t="str">
        <f>VLOOKUP(A4863,company_data!$A$2:$H$2051,8,FALSE)</f>
        <v>https://www.ipswitch.com/</v>
      </c>
      <c r="C4863" s="158" t="s">
        <v>24134</v>
      </c>
      <c r="D4863" s="158" t="s">
        <v>24</v>
      </c>
      <c r="E4863" s="157"/>
      <c r="F4863" s="101"/>
      <c r="G4863" s="159"/>
      <c r="H4863" s="161"/>
      <c r="I4863" s="161"/>
    </row>
    <row r="4864" ht="15.0" customHeight="1">
      <c r="A4864" s="101" t="s">
        <v>8033</v>
      </c>
      <c r="B4864" s="96" t="str">
        <f>VLOOKUP(A4864,company_data!$A$2:$H$2051,8,FALSE)</f>
        <v>https://www.ipswitch.com/</v>
      </c>
      <c r="C4864" s="158" t="s">
        <v>24135</v>
      </c>
      <c r="D4864" s="158" t="s">
        <v>24</v>
      </c>
      <c r="E4864" s="157"/>
      <c r="F4864" s="101"/>
      <c r="G4864" s="159"/>
      <c r="H4864" s="161"/>
      <c r="I4864" s="161"/>
    </row>
    <row r="4865" ht="15.0" customHeight="1">
      <c r="A4865" s="101" t="s">
        <v>8033</v>
      </c>
      <c r="B4865" s="96" t="str">
        <f>VLOOKUP(A4865,company_data!$A$2:$H$2051,8,FALSE)</f>
        <v>https://www.ipswitch.com/</v>
      </c>
      <c r="C4865" s="158" t="s">
        <v>24136</v>
      </c>
      <c r="D4865" s="158" t="s">
        <v>24</v>
      </c>
      <c r="E4865" s="157"/>
      <c r="F4865" s="101"/>
      <c r="G4865" s="159"/>
      <c r="H4865" s="161"/>
      <c r="I4865" s="161"/>
    </row>
    <row r="4866" ht="15.0" customHeight="1">
      <c r="A4866" s="101" t="s">
        <v>8033</v>
      </c>
      <c r="B4866" s="96" t="str">
        <f>VLOOKUP(A4866,company_data!$A$2:$H$2051,8,FALSE)</f>
        <v>https://www.ipswitch.com/</v>
      </c>
      <c r="C4866" s="158" t="s">
        <v>24137</v>
      </c>
      <c r="D4866" s="158" t="s">
        <v>24</v>
      </c>
      <c r="E4866" s="157"/>
      <c r="F4866" s="101"/>
      <c r="G4866" s="159"/>
      <c r="H4866" s="161"/>
      <c r="I4866" s="161"/>
    </row>
    <row r="4867" ht="15.0" customHeight="1">
      <c r="A4867" s="101" t="s">
        <v>24138</v>
      </c>
      <c r="B4867" s="105" t="s">
        <v>24139</v>
      </c>
      <c r="C4867" s="158" t="s">
        <v>15843</v>
      </c>
      <c r="D4867" s="158" t="s">
        <v>5</v>
      </c>
      <c r="E4867" s="158" t="s">
        <v>15</v>
      </c>
      <c r="F4867" s="101"/>
      <c r="G4867" s="159"/>
      <c r="H4867" s="161"/>
      <c r="I4867" s="161"/>
    </row>
    <row r="4868" ht="15.0" customHeight="1">
      <c r="A4868" s="101" t="s">
        <v>24138</v>
      </c>
      <c r="B4868" s="105" t="s">
        <v>24140</v>
      </c>
      <c r="C4868" s="158" t="s">
        <v>24141</v>
      </c>
      <c r="D4868" s="158" t="s">
        <v>5</v>
      </c>
      <c r="E4868" s="158" t="s">
        <v>19175</v>
      </c>
      <c r="F4868" s="101"/>
      <c r="G4868" s="159"/>
      <c r="H4868" s="161"/>
      <c r="I4868" s="161"/>
    </row>
    <row r="4869" ht="15.0" customHeight="1">
      <c r="A4869" s="101" t="s">
        <v>24138</v>
      </c>
      <c r="B4869" s="105" t="s">
        <v>24142</v>
      </c>
      <c r="C4869" s="158" t="s">
        <v>24143</v>
      </c>
      <c r="D4869" s="158" t="s">
        <v>5</v>
      </c>
      <c r="E4869" s="158" t="s">
        <v>28</v>
      </c>
      <c r="F4869" s="101"/>
      <c r="G4869" s="159"/>
      <c r="H4869" s="161"/>
      <c r="I4869" s="161"/>
    </row>
    <row r="4870" ht="15.0" customHeight="1">
      <c r="A4870" s="101" t="s">
        <v>24138</v>
      </c>
      <c r="B4870" s="105" t="s">
        <v>24144</v>
      </c>
      <c r="C4870" s="158" t="s">
        <v>24145</v>
      </c>
      <c r="D4870" s="158" t="s">
        <v>5</v>
      </c>
      <c r="E4870" s="158" t="s">
        <v>9</v>
      </c>
      <c r="F4870" s="101"/>
      <c r="G4870" s="159"/>
      <c r="H4870" s="161"/>
      <c r="I4870" s="161"/>
    </row>
    <row r="4871" ht="15.0" customHeight="1">
      <c r="A4871" s="101" t="s">
        <v>24138</v>
      </c>
      <c r="B4871" s="105" t="s">
        <v>24146</v>
      </c>
      <c r="C4871" s="158" t="s">
        <v>24147</v>
      </c>
      <c r="D4871" s="158" t="s">
        <v>5</v>
      </c>
      <c r="E4871" s="158" t="s">
        <v>20</v>
      </c>
      <c r="F4871" s="101"/>
      <c r="G4871" s="159"/>
      <c r="H4871" s="161"/>
      <c r="I4871" s="161"/>
    </row>
    <row r="4872" ht="15.0" customHeight="1">
      <c r="A4872" s="101" t="s">
        <v>24138</v>
      </c>
      <c r="B4872" s="105" t="s">
        <v>24148</v>
      </c>
      <c r="C4872" s="158" t="s">
        <v>15850</v>
      </c>
      <c r="D4872" s="158" t="s">
        <v>5</v>
      </c>
      <c r="E4872" s="158" t="s">
        <v>15850</v>
      </c>
      <c r="F4872" s="101"/>
      <c r="G4872" s="159"/>
      <c r="H4872" s="161"/>
      <c r="I4872" s="161"/>
    </row>
    <row r="4873" ht="15.0" customHeight="1">
      <c r="A4873" s="101" t="s">
        <v>24138</v>
      </c>
      <c r="B4873" s="105" t="s">
        <v>24149</v>
      </c>
      <c r="C4873" s="158" t="s">
        <v>19602</v>
      </c>
      <c r="D4873" s="158" t="s">
        <v>5</v>
      </c>
      <c r="E4873" s="158" t="s">
        <v>19602</v>
      </c>
      <c r="F4873" s="101"/>
      <c r="G4873" s="159"/>
      <c r="H4873" s="161"/>
      <c r="I4873" s="161"/>
    </row>
    <row r="4874" ht="15.0" customHeight="1">
      <c r="A4874" s="101" t="s">
        <v>24138</v>
      </c>
      <c r="B4874" s="105" t="s">
        <v>24150</v>
      </c>
      <c r="C4874" s="158" t="s">
        <v>19662</v>
      </c>
      <c r="D4874" s="158" t="s">
        <v>5</v>
      </c>
      <c r="E4874" s="158" t="s">
        <v>18</v>
      </c>
      <c r="F4874" s="101"/>
      <c r="G4874" s="159"/>
      <c r="H4874" s="161"/>
      <c r="I4874" s="161"/>
    </row>
    <row r="4875" ht="15.0" customHeight="1">
      <c r="A4875" s="101" t="s">
        <v>24138</v>
      </c>
      <c r="B4875" s="105" t="s">
        <v>24151</v>
      </c>
      <c r="C4875" s="158" t="s">
        <v>24152</v>
      </c>
      <c r="D4875" s="158" t="s">
        <v>5</v>
      </c>
      <c r="E4875" s="158" t="s">
        <v>24153</v>
      </c>
      <c r="F4875" s="101"/>
      <c r="G4875" s="159"/>
      <c r="H4875" s="161"/>
      <c r="I4875" s="161"/>
    </row>
    <row r="4876" ht="15.0" customHeight="1">
      <c r="A4876" s="101" t="s">
        <v>24138</v>
      </c>
      <c r="B4876" s="105" t="s">
        <v>24154</v>
      </c>
      <c r="C4876" s="158" t="s">
        <v>24155</v>
      </c>
      <c r="D4876" s="158" t="s">
        <v>5</v>
      </c>
      <c r="E4876" s="158" t="s">
        <v>17180</v>
      </c>
      <c r="F4876" s="101"/>
      <c r="G4876" s="159"/>
      <c r="H4876" s="161"/>
      <c r="I4876" s="161"/>
    </row>
    <row r="4877" ht="15.0" customHeight="1">
      <c r="A4877" s="101" t="s">
        <v>24138</v>
      </c>
      <c r="B4877" s="105" t="s">
        <v>24156</v>
      </c>
      <c r="C4877" s="158" t="s">
        <v>24157</v>
      </c>
      <c r="D4877" s="158" t="s">
        <v>5</v>
      </c>
      <c r="E4877" s="157"/>
      <c r="F4877" s="101"/>
      <c r="G4877" s="159"/>
      <c r="H4877" s="161"/>
      <c r="I4877" s="161"/>
    </row>
    <row r="4878" ht="15.0" customHeight="1">
      <c r="A4878" s="101" t="s">
        <v>24138</v>
      </c>
      <c r="B4878" s="105" t="s">
        <v>24158</v>
      </c>
      <c r="C4878" s="158" t="s">
        <v>24159</v>
      </c>
      <c r="D4878" s="158" t="s">
        <v>5</v>
      </c>
      <c r="E4878" s="157"/>
      <c r="F4878" s="101"/>
      <c r="G4878" s="159"/>
      <c r="H4878" s="161"/>
      <c r="I4878" s="161"/>
    </row>
    <row r="4879" ht="15.0" customHeight="1">
      <c r="A4879" s="101" t="s">
        <v>24138</v>
      </c>
      <c r="B4879" s="105" t="s">
        <v>24160</v>
      </c>
      <c r="C4879" s="158" t="s">
        <v>24161</v>
      </c>
      <c r="D4879" s="158" t="s">
        <v>5</v>
      </c>
      <c r="E4879" s="157"/>
      <c r="F4879" s="101"/>
      <c r="G4879" s="159"/>
      <c r="H4879" s="161"/>
      <c r="I4879" s="161"/>
    </row>
    <row r="4880" ht="15.0" customHeight="1">
      <c r="A4880" s="101" t="s">
        <v>8042</v>
      </c>
      <c r="B4880" s="96" t="str">
        <f>VLOOKUP(A4880,company_data!$A$2:$H$2051,8,FALSE)</f>
        <v>https://www.ipvanish.com/</v>
      </c>
      <c r="C4880" s="158" t="s">
        <v>16620</v>
      </c>
      <c r="D4880" s="158" t="s">
        <v>10</v>
      </c>
      <c r="E4880" s="158" t="s">
        <v>16620</v>
      </c>
      <c r="F4880" s="101"/>
      <c r="G4880" s="159"/>
      <c r="H4880" s="161"/>
      <c r="I4880" s="161"/>
    </row>
    <row r="4881" ht="15.0" customHeight="1">
      <c r="A4881" s="101" t="s">
        <v>8042</v>
      </c>
      <c r="B4881" s="96" t="str">
        <f>VLOOKUP(A4881,company_data!$A$2:$H$2051,8,FALSE)</f>
        <v>https://www.ipvanish.com/</v>
      </c>
      <c r="C4881" s="158" t="s">
        <v>24162</v>
      </c>
      <c r="D4881" s="158" t="s">
        <v>10</v>
      </c>
      <c r="E4881" s="158" t="s">
        <v>16620</v>
      </c>
      <c r="F4881" s="97" t="s">
        <v>16165</v>
      </c>
      <c r="G4881" s="159"/>
      <c r="H4881" s="161"/>
      <c r="I4881" s="161"/>
    </row>
    <row r="4882" ht="15.0" customHeight="1">
      <c r="A4882" s="101" t="s">
        <v>4798</v>
      </c>
      <c r="B4882" s="96" t="str">
        <f>VLOOKUP(A4882,company_data!$A$2:$H$2051,8,FALSE)</f>
        <v>https://www.darkowl.com/</v>
      </c>
      <c r="C4882" s="204" t="s">
        <v>24163</v>
      </c>
      <c r="D4882" s="158" t="s">
        <v>17</v>
      </c>
      <c r="E4882" s="157"/>
      <c r="F4882" s="157"/>
      <c r="G4882" s="159"/>
      <c r="H4882" s="160" t="s">
        <v>24164</v>
      </c>
      <c r="I4882" s="161"/>
    </row>
    <row r="4883" ht="15.0" customHeight="1">
      <c r="A4883" s="101" t="s">
        <v>8046</v>
      </c>
      <c r="B4883" s="96" t="str">
        <f>VLOOKUP(A4883,company_data!$A$2:$H$2051,8,FALSE)</f>
        <v>irdeto.com</v>
      </c>
      <c r="C4883" s="157" t="s">
        <v>24165</v>
      </c>
      <c r="D4883" s="157" t="s">
        <v>7</v>
      </c>
      <c r="E4883" s="157"/>
      <c r="F4883" s="101"/>
      <c r="G4883" s="159"/>
      <c r="H4883" s="161" t="s">
        <v>24166</v>
      </c>
      <c r="I4883" s="161"/>
    </row>
    <row r="4884" ht="15.0" customHeight="1">
      <c r="A4884" s="101" t="s">
        <v>8046</v>
      </c>
      <c r="B4884" s="96" t="str">
        <f>VLOOKUP(A4884,company_data!$A$2:$H$2051,8,FALSE)</f>
        <v>irdeto.com</v>
      </c>
      <c r="C4884" s="157" t="s">
        <v>24167</v>
      </c>
      <c r="D4884" s="158" t="s">
        <v>12</v>
      </c>
      <c r="E4884" s="157"/>
      <c r="F4884" s="101"/>
      <c r="G4884" s="159"/>
      <c r="H4884" s="161"/>
      <c r="I4884" s="161"/>
    </row>
    <row r="4885" ht="15.0" customHeight="1">
      <c r="A4885" s="101" t="s">
        <v>8046</v>
      </c>
      <c r="B4885" s="96" t="str">
        <f>VLOOKUP(A4885,company_data!$A$2:$H$2051,8,FALSE)</f>
        <v>irdeto.com</v>
      </c>
      <c r="C4885" s="157" t="s">
        <v>19301</v>
      </c>
      <c r="D4885" s="158" t="s">
        <v>13</v>
      </c>
      <c r="E4885" s="157"/>
      <c r="F4885" s="101"/>
      <c r="G4885" s="159"/>
      <c r="H4885" s="161"/>
      <c r="I4885" s="161"/>
    </row>
    <row r="4886" ht="15.0" customHeight="1">
      <c r="A4886" s="101" t="s">
        <v>8046</v>
      </c>
      <c r="B4886" s="96" t="str">
        <f>VLOOKUP(A4886,company_data!$A$2:$H$2051,8,FALSE)</f>
        <v>irdeto.com</v>
      </c>
      <c r="C4886" s="158" t="s">
        <v>24168</v>
      </c>
      <c r="D4886" s="158" t="s">
        <v>13</v>
      </c>
      <c r="E4886" s="157"/>
      <c r="F4886" s="101"/>
      <c r="G4886" s="159"/>
      <c r="H4886" s="161"/>
      <c r="I4886" s="161"/>
    </row>
    <row r="4887" ht="15.0" customHeight="1">
      <c r="A4887" s="101" t="s">
        <v>8046</v>
      </c>
      <c r="B4887" s="96" t="str">
        <f>VLOOKUP(A4887,company_data!$A$2:$H$2051,8,FALSE)</f>
        <v>irdeto.com</v>
      </c>
      <c r="C4887" s="157" t="s">
        <v>23603</v>
      </c>
      <c r="D4887" s="158" t="s">
        <v>31</v>
      </c>
      <c r="E4887" s="157"/>
      <c r="F4887" s="101"/>
      <c r="G4887" s="159"/>
      <c r="H4887" s="161"/>
      <c r="I4887" s="161"/>
    </row>
    <row r="4888" ht="15.0" customHeight="1">
      <c r="A4888" s="101" t="s">
        <v>8403</v>
      </c>
      <c r="B4888" s="96" t="str">
        <f>VLOOKUP(A4888,company_data!$A$2:$H$2051,8,FALSE)</f>
        <v>https://www.ironmountain.com/</v>
      </c>
      <c r="C4888" s="158" t="s">
        <v>17132</v>
      </c>
      <c r="D4888" s="158" t="s">
        <v>12</v>
      </c>
      <c r="E4888" s="158" t="s">
        <v>15</v>
      </c>
      <c r="F4888" s="97" t="s">
        <v>16170</v>
      </c>
      <c r="G4888" s="159"/>
      <c r="H4888" s="161"/>
      <c r="I4888" s="161"/>
    </row>
    <row r="4889" ht="15.0" customHeight="1">
      <c r="A4889" s="101" t="s">
        <v>8403</v>
      </c>
      <c r="B4889" s="96" t="str">
        <f>VLOOKUP(A4889,company_data!$A$2:$H$2051,8,FALSE)</f>
        <v>https://www.ironmountain.com/</v>
      </c>
      <c r="C4889" s="158" t="s">
        <v>24169</v>
      </c>
      <c r="D4889" s="158" t="s">
        <v>15</v>
      </c>
      <c r="E4889" s="158" t="s">
        <v>20002</v>
      </c>
      <c r="F4889" s="101"/>
      <c r="G4889" s="159"/>
      <c r="H4889" s="161"/>
      <c r="I4889" s="161"/>
    </row>
    <row r="4890" ht="15.0" customHeight="1">
      <c r="A4890" s="101" t="s">
        <v>8403</v>
      </c>
      <c r="B4890" s="96" t="str">
        <f>VLOOKUP(A4890,company_data!$A$2:$H$2051,8,FALSE)</f>
        <v>https://www.ironmountain.com/</v>
      </c>
      <c r="C4890" s="158" t="s">
        <v>24170</v>
      </c>
      <c r="D4890" s="158" t="s">
        <v>5</v>
      </c>
      <c r="E4890" s="158" t="s">
        <v>14</v>
      </c>
      <c r="F4890" s="97" t="s">
        <v>17359</v>
      </c>
      <c r="G4890" s="159"/>
      <c r="H4890" s="161" t="s">
        <v>24171</v>
      </c>
      <c r="I4890" s="161"/>
    </row>
    <row r="4891" ht="15.0" customHeight="1">
      <c r="A4891" s="101" t="s">
        <v>8403</v>
      </c>
      <c r="B4891" s="96" t="str">
        <f>VLOOKUP(A4891,company_data!$A$2:$H$2051,8,FALSE)</f>
        <v>https://www.ironmountain.com/</v>
      </c>
      <c r="C4891" s="158" t="s">
        <v>24172</v>
      </c>
      <c r="D4891" s="158" t="s">
        <v>29</v>
      </c>
      <c r="E4891" s="158" t="s">
        <v>24173</v>
      </c>
      <c r="F4891" s="101"/>
      <c r="G4891" s="159"/>
      <c r="H4891" s="161"/>
      <c r="I4891" s="161"/>
    </row>
    <row r="4892" ht="15.0" customHeight="1">
      <c r="A4892" s="101" t="s">
        <v>8403</v>
      </c>
      <c r="B4892" s="96" t="str">
        <f>VLOOKUP(A4892,company_data!$A$2:$H$2051,8,FALSE)</f>
        <v>https://www.ironmountain.com/</v>
      </c>
      <c r="C4892" s="158" t="s">
        <v>24174</v>
      </c>
      <c r="D4892" s="158" t="s">
        <v>29</v>
      </c>
      <c r="E4892" s="158" t="s">
        <v>24173</v>
      </c>
      <c r="F4892" s="101"/>
      <c r="G4892" s="159"/>
      <c r="H4892" s="161"/>
      <c r="I4892" s="161"/>
    </row>
    <row r="4893" ht="15.0" customHeight="1">
      <c r="A4893" s="101" t="s">
        <v>8403</v>
      </c>
      <c r="B4893" s="96" t="str">
        <f>VLOOKUP(A4893,company_data!$A$2:$H$2051,8,FALSE)</f>
        <v>https://www.ironmountain.com/</v>
      </c>
      <c r="C4893" s="158" t="s">
        <v>24175</v>
      </c>
      <c r="D4893" s="158" t="s">
        <v>29</v>
      </c>
      <c r="E4893" s="158" t="s">
        <v>24173</v>
      </c>
      <c r="F4893" s="101"/>
      <c r="G4893" s="159"/>
      <c r="H4893" s="161"/>
      <c r="I4893" s="161"/>
    </row>
    <row r="4894" ht="15.0" customHeight="1">
      <c r="A4894" s="101" t="s">
        <v>8403</v>
      </c>
      <c r="B4894" s="96" t="str">
        <f>VLOOKUP(A4894,company_data!$A$2:$H$2051,8,FALSE)</f>
        <v>https://www.ironmountain.com/</v>
      </c>
      <c r="C4894" s="158" t="s">
        <v>24176</v>
      </c>
      <c r="D4894" s="158" t="s">
        <v>15</v>
      </c>
      <c r="E4894" s="158" t="s">
        <v>17099</v>
      </c>
      <c r="F4894" s="101"/>
      <c r="G4894" s="159"/>
      <c r="H4894" s="161"/>
      <c r="I4894" s="161"/>
    </row>
    <row r="4895" ht="15.0" customHeight="1">
      <c r="A4895" s="101" t="s">
        <v>8403</v>
      </c>
      <c r="B4895" s="96" t="str">
        <f>VLOOKUP(A4895,company_data!$A$2:$H$2051,8,FALSE)</f>
        <v>https://www.ironmountain.com/</v>
      </c>
      <c r="C4895" s="158" t="s">
        <v>24177</v>
      </c>
      <c r="D4895" s="158" t="s">
        <v>7</v>
      </c>
      <c r="E4895" s="158" t="s">
        <v>17132</v>
      </c>
      <c r="F4895" s="101"/>
      <c r="G4895" s="159"/>
      <c r="H4895" s="161" t="s">
        <v>24178</v>
      </c>
      <c r="I4895" s="161"/>
    </row>
    <row r="4896" ht="15.0" customHeight="1">
      <c r="A4896" s="101" t="s">
        <v>8403</v>
      </c>
      <c r="B4896" s="96" t="str">
        <f>VLOOKUP(A4896,company_data!$A$2:$H$2051,8,FALSE)</f>
        <v>https://www.ironmountain.com/</v>
      </c>
      <c r="C4896" s="158" t="s">
        <v>24179</v>
      </c>
      <c r="D4896" s="158" t="s">
        <v>7</v>
      </c>
      <c r="E4896" s="158" t="s">
        <v>24180</v>
      </c>
      <c r="F4896" s="101"/>
      <c r="G4896" s="159"/>
      <c r="H4896" s="161"/>
      <c r="I4896" s="161"/>
    </row>
    <row r="4897" ht="15.0" customHeight="1">
      <c r="A4897" s="101" t="s">
        <v>8403</v>
      </c>
      <c r="B4897" s="96" t="str">
        <f>VLOOKUP(A4897,company_data!$A$2:$H$2051,8,FALSE)</f>
        <v>https://www.ironmountain.com/</v>
      </c>
      <c r="C4897" s="158" t="s">
        <v>24181</v>
      </c>
      <c r="D4897" s="158" t="s">
        <v>29</v>
      </c>
      <c r="E4897" s="158" t="s">
        <v>22628</v>
      </c>
      <c r="F4897" s="97" t="s">
        <v>17132</v>
      </c>
      <c r="G4897" s="159"/>
      <c r="H4897" s="161"/>
      <c r="I4897" s="161"/>
    </row>
    <row r="4898" ht="15.0" customHeight="1">
      <c r="A4898" s="101" t="s">
        <v>8403</v>
      </c>
      <c r="B4898" s="96" t="str">
        <f>VLOOKUP(A4898,company_data!$A$2:$H$2051,8,FALSE)</f>
        <v>https://www.ironmountain.com/</v>
      </c>
      <c r="C4898" s="158" t="s">
        <v>24182</v>
      </c>
      <c r="D4898" s="158" t="s">
        <v>29</v>
      </c>
      <c r="E4898" s="158" t="s">
        <v>22628</v>
      </c>
      <c r="F4898" s="97" t="s">
        <v>17132</v>
      </c>
      <c r="G4898" s="159"/>
      <c r="H4898" s="161"/>
      <c r="I4898" s="161"/>
    </row>
    <row r="4899" ht="15.0" customHeight="1">
      <c r="A4899" s="101" t="s">
        <v>8403</v>
      </c>
      <c r="B4899" s="96" t="str">
        <f>VLOOKUP(A4899,company_data!$A$2:$H$2051,8,FALSE)</f>
        <v>https://www.ironmountain.com/</v>
      </c>
      <c r="C4899" s="158" t="s">
        <v>24183</v>
      </c>
      <c r="D4899" s="158" t="s">
        <v>7</v>
      </c>
      <c r="E4899" s="158" t="s">
        <v>24184</v>
      </c>
      <c r="F4899" s="97" t="s">
        <v>17132</v>
      </c>
      <c r="G4899" s="159"/>
      <c r="H4899" s="161"/>
      <c r="I4899" s="161"/>
    </row>
    <row r="4900" ht="15.0" customHeight="1">
      <c r="A4900" s="101" t="s">
        <v>8403</v>
      </c>
      <c r="B4900" s="96" t="str">
        <f>VLOOKUP(A4900,company_data!$A$2:$H$2051,8,FALSE)</f>
        <v>https://www.ironmountain.com/</v>
      </c>
      <c r="C4900" s="158" t="s">
        <v>24185</v>
      </c>
      <c r="D4900" s="158" t="s">
        <v>29</v>
      </c>
      <c r="E4900" s="158" t="s">
        <v>24186</v>
      </c>
      <c r="F4900" s="97" t="s">
        <v>17132</v>
      </c>
      <c r="G4900" s="159"/>
      <c r="H4900" s="161"/>
      <c r="I4900" s="161"/>
    </row>
    <row r="4901" ht="15.0" customHeight="1">
      <c r="A4901" s="101" t="s">
        <v>8403</v>
      </c>
      <c r="B4901" s="96" t="str">
        <f>VLOOKUP(A4901,company_data!$A$2:$H$2051,8,FALSE)</f>
        <v>https://www.ironmountain.com/</v>
      </c>
      <c r="C4901" s="158" t="s">
        <v>24187</v>
      </c>
      <c r="D4901" s="158" t="s">
        <v>14</v>
      </c>
      <c r="E4901" s="158" t="s">
        <v>54</v>
      </c>
      <c r="F4901" s="97" t="s">
        <v>24188</v>
      </c>
      <c r="G4901" s="159"/>
      <c r="H4901" s="161" t="s">
        <v>24189</v>
      </c>
      <c r="I4901" s="161"/>
    </row>
    <row r="4902" ht="15.0" customHeight="1">
      <c r="A4902" s="101" t="s">
        <v>8403</v>
      </c>
      <c r="B4902" s="96" t="str">
        <f>VLOOKUP(A4902,company_data!$A$2:$H$2051,8,FALSE)</f>
        <v>https://www.ironmountain.com/</v>
      </c>
      <c r="C4902" s="158" t="s">
        <v>24190</v>
      </c>
      <c r="D4902" s="158" t="s">
        <v>15</v>
      </c>
      <c r="E4902" s="158" t="s">
        <v>24191</v>
      </c>
      <c r="F4902" s="97" t="s">
        <v>24192</v>
      </c>
      <c r="G4902" s="159"/>
      <c r="H4902" s="161" t="s">
        <v>24193</v>
      </c>
      <c r="I4902" s="161"/>
    </row>
    <row r="4903" ht="15.0" customHeight="1">
      <c r="A4903" s="101" t="s">
        <v>8403</v>
      </c>
      <c r="B4903" s="96" t="str">
        <f>VLOOKUP(A4903,company_data!$A$2:$H$2051,8,FALSE)</f>
        <v>https://www.ironmountain.com/</v>
      </c>
      <c r="C4903" s="158" t="s">
        <v>24194</v>
      </c>
      <c r="D4903" s="158" t="s">
        <v>5</v>
      </c>
      <c r="E4903" s="157"/>
      <c r="F4903" s="101"/>
      <c r="G4903" s="159"/>
      <c r="H4903" s="161"/>
      <c r="I4903" s="161"/>
    </row>
    <row r="4904" ht="15.0" customHeight="1">
      <c r="A4904" s="101" t="s">
        <v>8057</v>
      </c>
      <c r="B4904" s="96" t="str">
        <f>VLOOKUP(A4904,company_data!$A$2:$H$2051,8,FALSE)</f>
        <v>https://ironcorelabs.com/</v>
      </c>
      <c r="C4904" s="158" t="s">
        <v>24195</v>
      </c>
      <c r="D4904" s="158" t="s">
        <v>13</v>
      </c>
      <c r="E4904" s="158" t="s">
        <v>24196</v>
      </c>
      <c r="F4904" s="101"/>
      <c r="G4904" s="159"/>
      <c r="H4904" s="161"/>
      <c r="I4904" s="161"/>
    </row>
    <row r="4905" ht="15.0" customHeight="1">
      <c r="A4905" s="101" t="s">
        <v>8057</v>
      </c>
      <c r="B4905" s="96" t="str">
        <f>VLOOKUP(A4905,company_data!$A$2:$H$2051,8,FALSE)</f>
        <v>https://ironcorelabs.com/</v>
      </c>
      <c r="C4905" s="157" t="s">
        <v>24197</v>
      </c>
      <c r="D4905" s="158" t="s">
        <v>6</v>
      </c>
      <c r="E4905" s="158" t="s">
        <v>20662</v>
      </c>
      <c r="F4905" s="101"/>
      <c r="G4905" s="159"/>
      <c r="H4905" s="161" t="s">
        <v>24198</v>
      </c>
      <c r="I4905" s="161"/>
    </row>
    <row r="4906" ht="15.0" customHeight="1">
      <c r="A4906" s="101" t="s">
        <v>8057</v>
      </c>
      <c r="B4906" s="96" t="str">
        <f>VLOOKUP(A4906,company_data!$A$2:$H$2051,8,FALSE)</f>
        <v>https://ironcorelabs.com/</v>
      </c>
      <c r="C4906" s="158" t="s">
        <v>24199</v>
      </c>
      <c r="D4906" s="158" t="s">
        <v>13</v>
      </c>
      <c r="E4906" s="158" t="s">
        <v>24200</v>
      </c>
      <c r="F4906" s="101"/>
      <c r="G4906" s="159"/>
      <c r="H4906" s="161" t="s">
        <v>24201</v>
      </c>
      <c r="I4906" s="161"/>
    </row>
    <row r="4907" ht="15.0" customHeight="1">
      <c r="A4907" s="101" t="s">
        <v>8057</v>
      </c>
      <c r="B4907" s="96" t="str">
        <f>VLOOKUP(A4907,company_data!$A$2:$H$2051,8,FALSE)</f>
        <v>https://ironcorelabs.com/</v>
      </c>
      <c r="C4907" s="158" t="s">
        <v>24202</v>
      </c>
      <c r="D4907" s="158" t="s">
        <v>13</v>
      </c>
      <c r="E4907" s="158" t="s">
        <v>24200</v>
      </c>
      <c r="F4907" s="101"/>
      <c r="G4907" s="159"/>
      <c r="H4907" s="161"/>
      <c r="I4907" s="161"/>
    </row>
    <row r="4908" ht="15.0" customHeight="1">
      <c r="A4908" s="101" t="s">
        <v>8057</v>
      </c>
      <c r="B4908" s="96" t="str">
        <f>VLOOKUP(A4908,company_data!$A$2:$H$2051,8,FALSE)</f>
        <v>https://ironcorelabs.com/</v>
      </c>
      <c r="C4908" s="158" t="s">
        <v>24203</v>
      </c>
      <c r="D4908" s="158" t="s">
        <v>13</v>
      </c>
      <c r="E4908" s="158" t="s">
        <v>24200</v>
      </c>
      <c r="F4908" s="101"/>
      <c r="G4908" s="159"/>
      <c r="H4908" s="161"/>
      <c r="I4908" s="161"/>
    </row>
    <row r="4909" ht="15.0" customHeight="1">
      <c r="A4909" s="101" t="s">
        <v>8057</v>
      </c>
      <c r="B4909" s="96" t="str">
        <f>VLOOKUP(A4909,company_data!$A$2:$H$2051,8,FALSE)</f>
        <v>https://ironcorelabs.com/</v>
      </c>
      <c r="C4909" s="158" t="s">
        <v>24204</v>
      </c>
      <c r="D4909" s="158" t="s">
        <v>13</v>
      </c>
      <c r="E4909" s="157"/>
      <c r="F4909" s="101"/>
      <c r="G4909" s="159"/>
      <c r="H4909" s="161"/>
      <c r="I4909" s="161"/>
    </row>
    <row r="4910" ht="15.0" customHeight="1">
      <c r="A4910" s="101" t="s">
        <v>8057</v>
      </c>
      <c r="B4910" s="96" t="str">
        <f>VLOOKUP(A4910,company_data!$A$2:$H$2051,8,FALSE)</f>
        <v>https://ironcorelabs.com/</v>
      </c>
      <c r="C4910" s="158" t="s">
        <v>24205</v>
      </c>
      <c r="D4910" s="158" t="s">
        <v>13</v>
      </c>
      <c r="E4910" s="157"/>
      <c r="F4910" s="101"/>
      <c r="G4910" s="159"/>
      <c r="H4910" s="161"/>
      <c r="I4910" s="161"/>
    </row>
    <row r="4911" ht="15.0" customHeight="1">
      <c r="A4911" s="101" t="s">
        <v>8431</v>
      </c>
      <c r="B4911" s="96" t="str">
        <f>VLOOKUP(A4911,company_data!$A$2:$H$2051,8,FALSE)</f>
        <v>https://www.ironnet.com/</v>
      </c>
      <c r="C4911" s="157" t="s">
        <v>17763</v>
      </c>
      <c r="D4911" s="158" t="s">
        <v>5</v>
      </c>
      <c r="E4911" s="157" t="s">
        <v>17764</v>
      </c>
      <c r="F4911" s="101"/>
      <c r="G4911" s="159"/>
      <c r="H4911" s="161" t="s">
        <v>24206</v>
      </c>
      <c r="I4911" s="161"/>
    </row>
    <row r="4912" ht="15.0" customHeight="1">
      <c r="A4912" s="101" t="s">
        <v>8431</v>
      </c>
      <c r="B4912" s="96" t="str">
        <f>VLOOKUP(A4912,company_data!$A$2:$H$2051,8,FALSE)</f>
        <v>https://www.ironnet.com/</v>
      </c>
      <c r="C4912" s="157" t="s">
        <v>24207</v>
      </c>
      <c r="D4912" s="158" t="s">
        <v>7</v>
      </c>
      <c r="E4912" s="158" t="s">
        <v>24208</v>
      </c>
      <c r="F4912" s="101"/>
      <c r="G4912" s="159"/>
      <c r="H4912" s="161" t="s">
        <v>24209</v>
      </c>
      <c r="I4912" s="161"/>
    </row>
    <row r="4913" ht="15.0" customHeight="1">
      <c r="A4913" s="101" t="s">
        <v>8431</v>
      </c>
      <c r="B4913" s="96" t="str">
        <f>VLOOKUP(A4913,company_data!$A$2:$H$2051,8,FALSE)</f>
        <v>https://www.ironnet.com/</v>
      </c>
      <c r="C4913" s="157" t="s">
        <v>24210</v>
      </c>
      <c r="D4913" s="157" t="s">
        <v>5</v>
      </c>
      <c r="E4913" s="157" t="s">
        <v>16275</v>
      </c>
      <c r="F4913" s="101"/>
      <c r="G4913" s="159"/>
      <c r="H4913" s="161" t="s">
        <v>24211</v>
      </c>
      <c r="I4913" s="161"/>
    </row>
    <row r="4914" ht="15.0" customHeight="1">
      <c r="A4914" s="101" t="s">
        <v>8431</v>
      </c>
      <c r="B4914" s="96" t="str">
        <f>VLOOKUP(A4914,company_data!$A$2:$H$2051,8,FALSE)</f>
        <v>https://www.ironnet.com/</v>
      </c>
      <c r="C4914" s="157" t="s">
        <v>11</v>
      </c>
      <c r="D4914" s="157" t="s">
        <v>11</v>
      </c>
      <c r="E4914" s="157"/>
      <c r="F4914" s="101"/>
      <c r="G4914" s="159"/>
      <c r="H4914" s="161" t="s">
        <v>24212</v>
      </c>
      <c r="I4914" s="161"/>
    </row>
    <row r="4915" ht="15.0" customHeight="1">
      <c r="A4915" s="101" t="s">
        <v>8064</v>
      </c>
      <c r="B4915" s="96" t="str">
        <f>VLOOKUP(A4915,company_data!$A$2:$H$2051,8,FALSE)</f>
        <v>https://ironscales.com/</v>
      </c>
      <c r="C4915" s="157" t="s">
        <v>24213</v>
      </c>
      <c r="D4915" s="158" t="s">
        <v>33</v>
      </c>
      <c r="E4915" s="158" t="s">
        <v>16128</v>
      </c>
      <c r="F4915" s="97" t="s">
        <v>11</v>
      </c>
      <c r="G4915" s="159"/>
      <c r="H4915" s="161" t="s">
        <v>24214</v>
      </c>
      <c r="I4915" s="161"/>
    </row>
    <row r="4916" ht="15.0" customHeight="1">
      <c r="A4916" s="101" t="s">
        <v>8072</v>
      </c>
      <c r="B4916" s="96" t="str">
        <f>VLOOKUP(A4916,company_data!$A$2:$H$2051,8,FALSE)</f>
        <v>https://isarr.com/</v>
      </c>
      <c r="C4916" s="158" t="s">
        <v>24215</v>
      </c>
      <c r="D4916" s="158" t="s">
        <v>32</v>
      </c>
      <c r="E4916" s="158" t="s">
        <v>16976</v>
      </c>
      <c r="F4916" s="101"/>
      <c r="G4916" s="159"/>
      <c r="H4916" s="161"/>
      <c r="I4916" s="161"/>
    </row>
    <row r="4917" ht="15.0" customHeight="1">
      <c r="A4917" s="101" t="s">
        <v>4798</v>
      </c>
      <c r="B4917" s="96" t="str">
        <f>VLOOKUP(A4917,company_data!$A$2:$H$2051,8,FALSE)</f>
        <v>https://www.darkowl.com/</v>
      </c>
      <c r="C4917" s="169" t="s">
        <v>24216</v>
      </c>
      <c r="D4917" s="158" t="s">
        <v>17</v>
      </c>
      <c r="E4917" s="157"/>
      <c r="F4917" s="157"/>
      <c r="G4917" s="159"/>
      <c r="H4917" s="161" t="s">
        <v>24217</v>
      </c>
      <c r="I4917" s="161"/>
    </row>
    <row r="4918" ht="15.0" customHeight="1">
      <c r="A4918" s="101" t="s">
        <v>8077</v>
      </c>
      <c r="B4918" s="96" t="str">
        <f>VLOOKUP(A4918,company_data!$A$2:$H$2051,8,FALSE)</f>
        <v>https://www.iai.co.il/</v>
      </c>
      <c r="C4918" s="157" t="s">
        <v>24218</v>
      </c>
      <c r="D4918" s="158" t="s">
        <v>51</v>
      </c>
      <c r="E4918" s="157"/>
      <c r="F4918" s="101"/>
      <c r="G4918" s="159"/>
      <c r="H4918" s="161" t="s">
        <v>24219</v>
      </c>
      <c r="I4918" s="161"/>
    </row>
    <row r="4919" ht="15.0" customHeight="1">
      <c r="A4919" s="101" t="s">
        <v>8085</v>
      </c>
      <c r="B4919" s="96" t="str">
        <f>VLOOKUP(A4919,company_data!$A$2:$H$2051,8,FALSE)</f>
        <v>https://istorage-uk.com/</v>
      </c>
      <c r="C4919" s="157" t="s">
        <v>24220</v>
      </c>
      <c r="D4919" s="158" t="s">
        <v>13</v>
      </c>
      <c r="E4919" s="157"/>
      <c r="F4919" s="101"/>
      <c r="G4919" s="170"/>
      <c r="H4919" s="207"/>
      <c r="I4919" s="161"/>
    </row>
    <row r="4920" ht="15.0" customHeight="1">
      <c r="A4920" s="101" t="s">
        <v>8085</v>
      </c>
      <c r="B4920" s="96" t="str">
        <f>VLOOKUP(A4920,company_data!$A$2:$H$2051,8,FALSE)</f>
        <v>https://istorage-uk.com/</v>
      </c>
      <c r="C4920" s="157" t="s">
        <v>24221</v>
      </c>
      <c r="D4920" s="158" t="s">
        <v>13</v>
      </c>
      <c r="E4920" s="157"/>
      <c r="F4920" s="101"/>
      <c r="G4920" s="170"/>
      <c r="H4920" s="162"/>
      <c r="I4920" s="162"/>
    </row>
    <row r="4921" ht="15.0" customHeight="1">
      <c r="A4921" s="101" t="s">
        <v>8085</v>
      </c>
      <c r="B4921" s="96" t="str">
        <f>VLOOKUP(A4921,company_data!$A$2:$H$2051,8,FALSE)</f>
        <v>https://istorage-uk.com/</v>
      </c>
      <c r="C4921" s="157" t="s">
        <v>24222</v>
      </c>
      <c r="D4921" s="158" t="s">
        <v>13</v>
      </c>
      <c r="E4921" s="157"/>
      <c r="F4921" s="101"/>
      <c r="G4921" s="170"/>
      <c r="H4921" s="207"/>
      <c r="I4921" s="161"/>
    </row>
    <row r="4922" ht="15.0" customHeight="1">
      <c r="A4922" s="101" t="s">
        <v>8085</v>
      </c>
      <c r="B4922" s="96" t="str">
        <f>VLOOKUP(A4922,company_data!$A$2:$H$2051,8,FALSE)</f>
        <v>https://istorage-uk.com/</v>
      </c>
      <c r="C4922" s="157" t="s">
        <v>24223</v>
      </c>
      <c r="D4922" s="158" t="s">
        <v>26</v>
      </c>
      <c r="E4922" s="157"/>
      <c r="F4922" s="101"/>
      <c r="G4922" s="170"/>
      <c r="H4922" s="207"/>
      <c r="I4922" s="161"/>
    </row>
    <row r="4923" ht="15.0" customHeight="1">
      <c r="A4923" s="101" t="s">
        <v>8092</v>
      </c>
      <c r="B4923" s="96" t="str">
        <f>VLOOKUP(A4923,company_data!$A$2:$H$2051,8,FALSE)</f>
        <v>https://itcsecure.com/</v>
      </c>
      <c r="C4923" s="157" t="s">
        <v>24224</v>
      </c>
      <c r="D4923" s="158" t="s">
        <v>5</v>
      </c>
      <c r="E4923" s="158" t="s">
        <v>17764</v>
      </c>
      <c r="F4923" s="101"/>
      <c r="G4923" s="159"/>
      <c r="H4923" s="161" t="s">
        <v>24225</v>
      </c>
      <c r="I4923" s="161"/>
    </row>
    <row r="4924" ht="15.0" customHeight="1">
      <c r="A4924" s="101" t="s">
        <v>8092</v>
      </c>
      <c r="B4924" s="96" t="str">
        <f>VLOOKUP(A4924,company_data!$A$2:$H$2051,8,FALSE)</f>
        <v>https://itcsecure.com/</v>
      </c>
      <c r="C4924" s="157" t="s">
        <v>16160</v>
      </c>
      <c r="D4924" s="157" t="s">
        <v>7</v>
      </c>
      <c r="E4924" s="157" t="s">
        <v>16391</v>
      </c>
      <c r="F4924" s="101"/>
      <c r="G4924" s="159"/>
      <c r="H4924" s="161" t="s">
        <v>24226</v>
      </c>
      <c r="I4924" s="161"/>
    </row>
    <row r="4925" ht="15.0" customHeight="1">
      <c r="A4925" s="101" t="s">
        <v>8098</v>
      </c>
      <c r="B4925" s="96" t="str">
        <f>VLOOKUP(A4925,company_data!$A$2:$H$2051,8,FALSE)</f>
        <v>https://www.itpro.tv/</v>
      </c>
      <c r="C4925" s="158" t="s">
        <v>24227</v>
      </c>
      <c r="D4925" s="158" t="s">
        <v>11</v>
      </c>
      <c r="E4925" s="157"/>
      <c r="F4925" s="101"/>
      <c r="G4925" s="159"/>
      <c r="H4925" s="161"/>
      <c r="I4925" s="161"/>
    </row>
    <row r="4926" ht="15.0" customHeight="1">
      <c r="A4926" s="101" t="s">
        <v>8106</v>
      </c>
      <c r="B4926" s="96" t="str">
        <f>VLOOKUP(A4926,company_data!$A$2:$H$2051,8,FALSE)</f>
        <v>https://www.itrustinc.com/</v>
      </c>
      <c r="C4926" s="157" t="s">
        <v>24228</v>
      </c>
      <c r="D4926" s="158" t="s">
        <v>27</v>
      </c>
      <c r="E4926" s="158" t="s">
        <v>14</v>
      </c>
      <c r="F4926" s="101"/>
      <c r="G4926" s="159"/>
      <c r="H4926" s="161" t="s">
        <v>24229</v>
      </c>
      <c r="I4926" s="161"/>
    </row>
    <row r="4927" ht="15.0" customHeight="1">
      <c r="A4927" s="101" t="s">
        <v>8106</v>
      </c>
      <c r="B4927" s="96" t="str">
        <f>VLOOKUP(A4927,company_data!$A$2:$H$2051,8,FALSE)</f>
        <v>https://www.itrustinc.com/</v>
      </c>
      <c r="C4927" s="157" t="s">
        <v>16934</v>
      </c>
      <c r="D4927" s="158" t="s">
        <v>8</v>
      </c>
      <c r="E4927" s="158" t="s">
        <v>16934</v>
      </c>
      <c r="F4927" s="101"/>
      <c r="G4927" s="159"/>
      <c r="H4927" s="161" t="s">
        <v>24230</v>
      </c>
      <c r="I4927" s="161"/>
    </row>
    <row r="4928" ht="15.0" customHeight="1">
      <c r="A4928" s="101" t="s">
        <v>8106</v>
      </c>
      <c r="B4928" s="96" t="str">
        <f>VLOOKUP(A4928,company_data!$A$2:$H$2051,8,FALSE)</f>
        <v>https://www.itrustinc.com/</v>
      </c>
      <c r="C4928" s="157" t="s">
        <v>24231</v>
      </c>
      <c r="D4928" s="158" t="s">
        <v>57</v>
      </c>
      <c r="E4928" s="157"/>
      <c r="F4928" s="101"/>
      <c r="G4928" s="159"/>
      <c r="H4928" s="161" t="s">
        <v>24232</v>
      </c>
      <c r="I4928" s="161"/>
    </row>
    <row r="4929" ht="15.0" customHeight="1">
      <c r="A4929" s="101" t="s">
        <v>8106</v>
      </c>
      <c r="B4929" s="96" t="str">
        <f>VLOOKUP(A4929,company_data!$A$2:$H$2051,8,FALSE)</f>
        <v>https://www.itrustinc.com/</v>
      </c>
      <c r="C4929" s="157" t="s">
        <v>16091</v>
      </c>
      <c r="D4929" s="158" t="s">
        <v>22</v>
      </c>
      <c r="E4929" s="157"/>
      <c r="F4929" s="101"/>
      <c r="G4929" s="159"/>
      <c r="H4929" s="161" t="s">
        <v>24233</v>
      </c>
      <c r="I4929" s="161"/>
    </row>
    <row r="4930" ht="15.0" customHeight="1">
      <c r="A4930" s="101" t="s">
        <v>8122</v>
      </c>
      <c r="B4930" s="96" t="str">
        <f>VLOOKUP(A4930,company_data!$A$2:$H$2051,8,FALSE)</f>
        <v>https://www.ivanti.com/</v>
      </c>
      <c r="C4930" s="158" t="s">
        <v>24234</v>
      </c>
      <c r="D4930" s="158" t="s">
        <v>9</v>
      </c>
      <c r="E4930" s="157"/>
      <c r="F4930" s="101"/>
      <c r="G4930" s="159"/>
      <c r="H4930" s="161" t="s">
        <v>24235</v>
      </c>
      <c r="I4930" s="161"/>
    </row>
    <row r="4931" ht="15.0" customHeight="1">
      <c r="A4931" s="101" t="s">
        <v>8140</v>
      </c>
      <c r="B4931" s="96" t="str">
        <f>VLOOKUP(A4931,company_data!$A$2:$H$2051,8,FALSE)</f>
        <v>www.iwelcome.com
</v>
      </c>
      <c r="C4931" s="157" t="s">
        <v>24236</v>
      </c>
      <c r="D4931" s="158" t="s">
        <v>5</v>
      </c>
      <c r="E4931" s="158" t="s">
        <v>6</v>
      </c>
      <c r="F4931" s="97" t="s">
        <v>15871</v>
      </c>
      <c r="G4931" s="159"/>
      <c r="H4931" s="161" t="s">
        <v>24237</v>
      </c>
      <c r="I4931" s="161"/>
    </row>
    <row r="4932" ht="15.0" customHeight="1">
      <c r="A4932" s="101" t="s">
        <v>8140</v>
      </c>
      <c r="B4932" s="96" t="str">
        <f>VLOOKUP(A4932,company_data!$A$2:$H$2051,8,FALSE)</f>
        <v>www.iwelcome.com
</v>
      </c>
      <c r="C4932" s="157" t="s">
        <v>24238</v>
      </c>
      <c r="D4932" s="158" t="s">
        <v>6</v>
      </c>
      <c r="E4932" s="158" t="s">
        <v>16476</v>
      </c>
      <c r="F4932" s="101"/>
      <c r="G4932" s="159"/>
      <c r="H4932" s="161" t="s">
        <v>24239</v>
      </c>
      <c r="I4932" s="161"/>
    </row>
    <row r="4933" ht="15.0" customHeight="1">
      <c r="A4933" s="101" t="s">
        <v>8140</v>
      </c>
      <c r="B4933" s="96" t="str">
        <f>VLOOKUP(A4933,company_data!$A$2:$H$2051,8,FALSE)</f>
        <v>www.iwelcome.com
</v>
      </c>
      <c r="C4933" s="157" t="s">
        <v>24240</v>
      </c>
      <c r="D4933" s="158" t="s">
        <v>6</v>
      </c>
      <c r="E4933" s="158" t="s">
        <v>16476</v>
      </c>
      <c r="F4933" s="101"/>
      <c r="G4933" s="159"/>
      <c r="H4933" s="161" t="s">
        <v>24241</v>
      </c>
      <c r="I4933" s="161"/>
    </row>
    <row r="4934" ht="15.0" customHeight="1">
      <c r="A4934" s="101" t="s">
        <v>8184</v>
      </c>
      <c r="B4934" s="96" t="s">
        <v>8188</v>
      </c>
      <c r="C4934" s="158" t="s">
        <v>24242</v>
      </c>
      <c r="D4934" s="158" t="s">
        <v>19</v>
      </c>
      <c r="E4934" s="158" t="s">
        <v>24243</v>
      </c>
      <c r="F4934" s="101"/>
      <c r="G4934" s="159"/>
      <c r="H4934" s="161"/>
      <c r="I4934" s="161"/>
    </row>
    <row r="4935" ht="15.0" customHeight="1">
      <c r="A4935" s="101" t="s">
        <v>8184</v>
      </c>
      <c r="B4935" s="96" t="s">
        <v>8188</v>
      </c>
      <c r="C4935" s="158" t="s">
        <v>24244</v>
      </c>
      <c r="D4935" s="158" t="s">
        <v>20</v>
      </c>
      <c r="E4935" s="158" t="s">
        <v>15886</v>
      </c>
      <c r="F4935" s="101"/>
      <c r="G4935" s="159"/>
      <c r="H4935" s="161"/>
      <c r="I4935" s="161"/>
    </row>
    <row r="4936" ht="15.0" customHeight="1">
      <c r="A4936" s="101" t="s">
        <v>8184</v>
      </c>
      <c r="B4936" s="96" t="str">
        <f>VLOOKUP(A4936,company_data!$A$2:$H$2051,8,FALSE)</f>
        <v>https://www.janusnet.com</v>
      </c>
      <c r="C4936" s="158" t="s">
        <v>24245</v>
      </c>
      <c r="D4936" s="158" t="s">
        <v>8</v>
      </c>
      <c r="E4936" s="157"/>
      <c r="F4936" s="101"/>
      <c r="G4936" s="159"/>
      <c r="H4936" s="161" t="s">
        <v>24246</v>
      </c>
      <c r="I4936" s="161"/>
    </row>
    <row r="4937" ht="15.0" customHeight="1">
      <c r="A4937" s="101" t="s">
        <v>8184</v>
      </c>
      <c r="B4937" s="96" t="s">
        <v>8188</v>
      </c>
      <c r="C4937" s="158" t="s">
        <v>24247</v>
      </c>
      <c r="D4937" s="158" t="s">
        <v>12</v>
      </c>
      <c r="E4937" s="157"/>
      <c r="F4937" s="101"/>
      <c r="G4937" s="159"/>
      <c r="H4937" s="161"/>
      <c r="I4937" s="161"/>
    </row>
    <row r="4938" ht="15.0" customHeight="1">
      <c r="A4938" s="101" t="s">
        <v>8184</v>
      </c>
      <c r="B4938" s="96" t="s">
        <v>8188</v>
      </c>
      <c r="C4938" s="158" t="s">
        <v>18644</v>
      </c>
      <c r="D4938" s="158" t="s">
        <v>12</v>
      </c>
      <c r="E4938" s="157"/>
      <c r="F4938" s="101"/>
      <c r="G4938" s="159"/>
      <c r="H4938" s="161"/>
      <c r="I4938" s="161"/>
    </row>
    <row r="4939" ht="15.0" customHeight="1">
      <c r="A4939" s="101" t="s">
        <v>8184</v>
      </c>
      <c r="B4939" s="96" t="s">
        <v>8188</v>
      </c>
      <c r="C4939" s="158" t="s">
        <v>24248</v>
      </c>
      <c r="D4939" s="158" t="s">
        <v>55</v>
      </c>
      <c r="E4939" s="157"/>
      <c r="F4939" s="101"/>
      <c r="G4939" s="159"/>
      <c r="H4939" s="161"/>
      <c r="I4939" s="161"/>
    </row>
    <row r="4940" ht="15.0" customHeight="1">
      <c r="A4940" s="101" t="s">
        <v>8184</v>
      </c>
      <c r="B4940" s="96" t="s">
        <v>8188</v>
      </c>
      <c r="C4940" s="158" t="s">
        <v>23603</v>
      </c>
      <c r="D4940" s="158" t="s">
        <v>31</v>
      </c>
      <c r="E4940" s="157"/>
      <c r="F4940" s="101"/>
      <c r="G4940" s="159"/>
      <c r="H4940" s="161"/>
      <c r="I4940" s="161"/>
    </row>
    <row r="4941" ht="15.0" customHeight="1">
      <c r="A4941" s="101" t="s">
        <v>8227</v>
      </c>
      <c r="B4941" s="96" t="str">
        <f>VLOOKUP(A4941,company_data!$A$2:$H$2051,8,FALSE)</f>
        <v>https://www.javelin-networks.com/</v>
      </c>
      <c r="C4941" s="158" t="s">
        <v>24249</v>
      </c>
      <c r="D4941" s="158" t="s">
        <v>48</v>
      </c>
      <c r="E4941" s="158" t="s">
        <v>24250</v>
      </c>
      <c r="F4941" s="101"/>
      <c r="G4941" s="159"/>
      <c r="H4941" s="161" t="s">
        <v>24251</v>
      </c>
      <c r="I4941" s="161"/>
    </row>
    <row r="4942" ht="15.0" customHeight="1">
      <c r="A4942" s="101" t="s">
        <v>8227</v>
      </c>
      <c r="B4942" s="96" t="str">
        <f>VLOOKUP(A4942,company_data!$A$2:$H$2051,8,FALSE)</f>
        <v>https://www.javelin-networks.com/</v>
      </c>
      <c r="C4942" s="158" t="s">
        <v>24252</v>
      </c>
      <c r="D4942" s="158" t="s">
        <v>58</v>
      </c>
      <c r="E4942" s="158" t="s">
        <v>17471</v>
      </c>
      <c r="F4942" s="101"/>
      <c r="G4942" s="159"/>
      <c r="H4942" s="161" t="s">
        <v>24253</v>
      </c>
      <c r="I4942" s="161"/>
    </row>
    <row r="4943" ht="15.0" customHeight="1">
      <c r="A4943" s="101" t="s">
        <v>8227</v>
      </c>
      <c r="B4943" s="96" t="str">
        <f>VLOOKUP(A4943,company_data!$A$2:$H$2051,8,FALSE)</f>
        <v>https://www.javelin-networks.com/</v>
      </c>
      <c r="C4943" s="158" t="s">
        <v>24254</v>
      </c>
      <c r="D4943" s="158" t="s">
        <v>55</v>
      </c>
      <c r="E4943" s="158" t="s">
        <v>23815</v>
      </c>
      <c r="F4943" s="101"/>
      <c r="G4943" s="159"/>
      <c r="H4943" s="161" t="s">
        <v>24255</v>
      </c>
      <c r="I4943" s="161"/>
    </row>
    <row r="4944" ht="15.0" customHeight="1">
      <c r="A4944" s="101" t="s">
        <v>8227</v>
      </c>
      <c r="B4944" s="96" t="str">
        <f>VLOOKUP(A4944,company_data!$A$2:$H$2051,8,FALSE)</f>
        <v>https://www.javelin-networks.com/</v>
      </c>
      <c r="C4944" s="158" t="s">
        <v>24256</v>
      </c>
      <c r="D4944" s="158" t="s">
        <v>10</v>
      </c>
      <c r="E4944" s="157"/>
      <c r="F4944" s="101"/>
      <c r="G4944" s="159"/>
      <c r="H4944" s="161"/>
      <c r="I4944" s="161"/>
    </row>
    <row r="4945" ht="15.0" customHeight="1">
      <c r="A4945" s="101" t="s">
        <v>8235</v>
      </c>
      <c r="B4945" s="96" t="str">
        <f>VLOOKUP(A4945,company_data!$A$2:$H$2051,8,FALSE)</f>
        <v>www.jazznetworks.com</v>
      </c>
      <c r="C4945" s="158" t="s">
        <v>24257</v>
      </c>
      <c r="D4945" s="158" t="s">
        <v>12</v>
      </c>
      <c r="E4945" s="158" t="s">
        <v>18373</v>
      </c>
      <c r="F4945" s="101"/>
      <c r="G4945" s="159"/>
      <c r="H4945" s="161" t="s">
        <v>24258</v>
      </c>
      <c r="I4945" s="161"/>
    </row>
    <row r="4946" ht="15.0" customHeight="1">
      <c r="A4946" s="101" t="s">
        <v>8235</v>
      </c>
      <c r="B4946" s="96" t="str">
        <f>VLOOKUP(A4946,company_data!$A$2:$H$2051,8,FALSE)</f>
        <v>www.jazznetworks.com</v>
      </c>
      <c r="C4946" s="158" t="s">
        <v>24259</v>
      </c>
      <c r="D4946" s="158" t="s">
        <v>5</v>
      </c>
      <c r="E4946" s="158" t="s">
        <v>15871</v>
      </c>
      <c r="F4946" s="101"/>
      <c r="G4946" s="159"/>
      <c r="H4946" s="161"/>
      <c r="I4946" s="161"/>
    </row>
    <row r="4947" ht="15.0" customHeight="1">
      <c r="A4947" s="101" t="s">
        <v>8243</v>
      </c>
      <c r="B4947" s="96" t="str">
        <f>VLOOKUP(A4947,company_data!$A$2:$H$2051,8,FALSE)</f>
        <v>https://www.jerichosystems.com/</v>
      </c>
      <c r="C4947" s="158" t="s">
        <v>24260</v>
      </c>
      <c r="D4947" s="158" t="s">
        <v>6</v>
      </c>
      <c r="E4947" s="157"/>
      <c r="F4947" s="101"/>
      <c r="G4947" s="159"/>
      <c r="H4947" s="161" t="s">
        <v>24261</v>
      </c>
      <c r="I4947" s="161"/>
    </row>
    <row r="4948" ht="15.0" customHeight="1">
      <c r="A4948" s="101" t="s">
        <v>8243</v>
      </c>
      <c r="B4948" s="96" t="str">
        <f>VLOOKUP(A4948,company_data!$A$2:$H$2051,8,FALSE)</f>
        <v>https://www.jerichosystems.com/</v>
      </c>
      <c r="C4948" s="158" t="s">
        <v>24262</v>
      </c>
      <c r="D4948" s="158" t="s">
        <v>6</v>
      </c>
      <c r="E4948" s="157"/>
      <c r="F4948" s="101"/>
      <c r="G4948" s="159"/>
      <c r="H4948" s="161"/>
      <c r="I4948" s="161"/>
    </row>
    <row r="4949" ht="15.0" customHeight="1">
      <c r="A4949" s="97" t="s">
        <v>24263</v>
      </c>
      <c r="B4949" s="217" t="s">
        <v>24264</v>
      </c>
      <c r="C4949" s="158" t="s">
        <v>24265</v>
      </c>
      <c r="D4949" s="158" t="s">
        <v>5</v>
      </c>
      <c r="E4949" s="158" t="s">
        <v>15</v>
      </c>
      <c r="F4949" s="101"/>
      <c r="G4949" s="159"/>
      <c r="H4949" s="161"/>
      <c r="I4949" s="161"/>
    </row>
    <row r="4950" ht="15.0" customHeight="1">
      <c r="A4950" s="97" t="s">
        <v>24263</v>
      </c>
      <c r="B4950" s="217" t="s">
        <v>24264</v>
      </c>
      <c r="C4950" s="158" t="s">
        <v>24266</v>
      </c>
      <c r="D4950" s="158" t="s">
        <v>5</v>
      </c>
      <c r="E4950" s="158" t="s">
        <v>11</v>
      </c>
      <c r="F4950" s="101"/>
      <c r="G4950" s="159"/>
      <c r="H4950" s="161"/>
      <c r="I4950" s="161"/>
    </row>
    <row r="4951" ht="15.0" customHeight="1">
      <c r="A4951" s="97" t="s">
        <v>24263</v>
      </c>
      <c r="B4951" s="217" t="s">
        <v>24264</v>
      </c>
      <c r="C4951" s="158" t="s">
        <v>24267</v>
      </c>
      <c r="D4951" s="158" t="s">
        <v>5</v>
      </c>
      <c r="E4951" s="158" t="s">
        <v>11</v>
      </c>
      <c r="F4951" s="101"/>
      <c r="G4951" s="159"/>
      <c r="H4951" s="161"/>
      <c r="I4951" s="161"/>
    </row>
    <row r="4952" ht="15.0" customHeight="1">
      <c r="A4952" s="97" t="s">
        <v>24263</v>
      </c>
      <c r="B4952" s="217" t="s">
        <v>24264</v>
      </c>
      <c r="C4952" s="158" t="s">
        <v>24268</v>
      </c>
      <c r="D4952" s="158" t="s">
        <v>5</v>
      </c>
      <c r="E4952" s="158" t="s">
        <v>11</v>
      </c>
      <c r="F4952" s="101"/>
      <c r="G4952" s="159"/>
      <c r="H4952" s="161"/>
      <c r="I4952" s="161"/>
    </row>
    <row r="4953" ht="15.0" customHeight="1">
      <c r="A4953" s="97" t="s">
        <v>24263</v>
      </c>
      <c r="B4953" s="217" t="s">
        <v>24264</v>
      </c>
      <c r="C4953" s="158" t="s">
        <v>24269</v>
      </c>
      <c r="D4953" s="158" t="s">
        <v>5</v>
      </c>
      <c r="E4953" s="158" t="s">
        <v>11</v>
      </c>
      <c r="F4953" s="101"/>
      <c r="G4953" s="159"/>
      <c r="H4953" s="161"/>
      <c r="I4953" s="161"/>
    </row>
    <row r="4954" ht="15.0" customHeight="1">
      <c r="A4954" s="97" t="s">
        <v>24263</v>
      </c>
      <c r="B4954" s="217" t="s">
        <v>24264</v>
      </c>
      <c r="C4954" s="158" t="s">
        <v>24270</v>
      </c>
      <c r="D4954" s="158" t="s">
        <v>5</v>
      </c>
      <c r="E4954" s="158" t="s">
        <v>11</v>
      </c>
      <c r="F4954" s="101"/>
      <c r="G4954" s="159"/>
      <c r="H4954" s="161"/>
      <c r="I4954" s="161"/>
    </row>
    <row r="4955" ht="15.0" customHeight="1">
      <c r="A4955" s="97" t="s">
        <v>24263</v>
      </c>
      <c r="B4955" s="217" t="s">
        <v>24264</v>
      </c>
      <c r="C4955" s="158" t="s">
        <v>24271</v>
      </c>
      <c r="D4955" s="158" t="s">
        <v>5</v>
      </c>
      <c r="E4955" s="158" t="s">
        <v>11</v>
      </c>
      <c r="F4955" s="101"/>
      <c r="G4955" s="159"/>
      <c r="H4955" s="161"/>
      <c r="I4955" s="161"/>
    </row>
    <row r="4956" ht="15.0" customHeight="1">
      <c r="A4956" s="97" t="s">
        <v>24263</v>
      </c>
      <c r="B4956" s="217" t="s">
        <v>24264</v>
      </c>
      <c r="C4956" s="158" t="s">
        <v>24272</v>
      </c>
      <c r="D4956" s="158" t="s">
        <v>5</v>
      </c>
      <c r="E4956" s="157"/>
      <c r="F4956" s="101"/>
      <c r="G4956" s="159"/>
      <c r="H4956" s="161"/>
      <c r="I4956" s="161"/>
    </row>
    <row r="4957" ht="15.0" customHeight="1">
      <c r="A4957" s="97" t="s">
        <v>24263</v>
      </c>
      <c r="B4957" s="217" t="s">
        <v>24264</v>
      </c>
      <c r="C4957" s="158" t="s">
        <v>24273</v>
      </c>
      <c r="D4957" s="158" t="s">
        <v>5</v>
      </c>
      <c r="E4957" s="157"/>
      <c r="F4957" s="101"/>
      <c r="G4957" s="159"/>
      <c r="H4957" s="161"/>
      <c r="I4957" s="161"/>
    </row>
    <row r="4958" ht="15.0" customHeight="1">
      <c r="A4958" s="101" t="s">
        <v>8456</v>
      </c>
      <c r="B4958" s="96" t="str">
        <f>VLOOKUP(A4958,company_data!$A$2:$H$2051,8,FALSE)</f>
        <v>www.jfrog.com</v>
      </c>
      <c r="C4958" s="158" t="s">
        <v>24274</v>
      </c>
      <c r="D4958" s="158" t="s">
        <v>50</v>
      </c>
      <c r="E4958" s="158"/>
      <c r="F4958" s="101"/>
      <c r="G4958" s="159"/>
      <c r="H4958" s="161" t="s">
        <v>24275</v>
      </c>
      <c r="I4958" s="161"/>
    </row>
    <row r="4959" ht="15.0" customHeight="1">
      <c r="A4959" s="101" t="s">
        <v>8456</v>
      </c>
      <c r="B4959" s="96" t="str">
        <f>VLOOKUP(A4959,company_data!$A$2:$H$2051,8,FALSE)</f>
        <v>www.jfrog.com</v>
      </c>
      <c r="C4959" s="158" t="s">
        <v>24276</v>
      </c>
      <c r="D4959" s="158" t="s">
        <v>8</v>
      </c>
      <c r="E4959" s="158"/>
      <c r="F4959" s="101"/>
      <c r="G4959" s="159"/>
      <c r="H4959" s="161"/>
      <c r="I4959" s="160"/>
    </row>
    <row r="4960" ht="15.0" customHeight="1">
      <c r="A4960" s="101" t="s">
        <v>8456</v>
      </c>
      <c r="B4960" s="96" t="str">
        <f>VLOOKUP(A4960,company_data!$A$2:$H$2051,8,FALSE)</f>
        <v>www.jfrog.com</v>
      </c>
      <c r="C4960" s="158" t="s">
        <v>24277</v>
      </c>
      <c r="D4960" s="158" t="s">
        <v>8</v>
      </c>
      <c r="E4960" s="158" t="s">
        <v>24278</v>
      </c>
      <c r="F4960" s="101"/>
      <c r="G4960" s="159"/>
      <c r="H4960" s="161"/>
      <c r="I4960" s="160"/>
    </row>
    <row r="4961" ht="15.0" customHeight="1">
      <c r="A4961" s="101" t="s">
        <v>8456</v>
      </c>
      <c r="B4961" s="96" t="str">
        <f>VLOOKUP(A4961,company_data!$A$2:$H$2051,8,FALSE)</f>
        <v>www.jfrog.com</v>
      </c>
      <c r="C4961" s="158" t="s">
        <v>24279</v>
      </c>
      <c r="D4961" s="158" t="s">
        <v>8</v>
      </c>
      <c r="E4961" s="158"/>
      <c r="F4961" s="101"/>
      <c r="G4961" s="159"/>
      <c r="H4961" s="161"/>
      <c r="I4961" s="160"/>
    </row>
    <row r="4962" ht="15.0" customHeight="1">
      <c r="A4962" s="101" t="s">
        <v>8456</v>
      </c>
      <c r="B4962" s="96" t="str">
        <f>VLOOKUP(A4962,company_data!$A$2:$H$2051,8,FALSE)</f>
        <v>www.jfrog.com</v>
      </c>
      <c r="C4962" s="158" t="s">
        <v>24280</v>
      </c>
      <c r="D4962" s="158" t="s">
        <v>8</v>
      </c>
      <c r="E4962" s="158"/>
      <c r="F4962" s="101"/>
      <c r="G4962" s="159"/>
      <c r="H4962" s="161"/>
      <c r="I4962" s="160"/>
    </row>
    <row r="4963" ht="15.0" customHeight="1">
      <c r="A4963" s="101" t="s">
        <v>8456</v>
      </c>
      <c r="B4963" s="96" t="str">
        <f>VLOOKUP(A4963,company_data!$A$2:$H$2051,8,FALSE)</f>
        <v>www.jfrog.com</v>
      </c>
      <c r="C4963" s="158" t="s">
        <v>24281</v>
      </c>
      <c r="D4963" s="158" t="s">
        <v>50</v>
      </c>
      <c r="E4963" s="158"/>
      <c r="F4963" s="101"/>
      <c r="G4963" s="159"/>
      <c r="H4963" s="161"/>
      <c r="I4963" s="160"/>
    </row>
    <row r="4964" ht="15.0" customHeight="1">
      <c r="A4964" s="101" t="s">
        <v>8255</v>
      </c>
      <c r="B4964" s="96" t="str">
        <f>VLOOKUP(A4964,company_data!$A$2:$H$2051,8,FALSE)</f>
        <v>https://jiransoft.co.kr/</v>
      </c>
      <c r="C4964" s="158" t="s">
        <v>24282</v>
      </c>
      <c r="D4964" s="158" t="s">
        <v>12</v>
      </c>
      <c r="E4964" s="158" t="s">
        <v>18373</v>
      </c>
      <c r="F4964" s="101"/>
      <c r="G4964" s="159"/>
      <c r="H4964" s="161" t="s">
        <v>24283</v>
      </c>
      <c r="I4964" s="160" t="s">
        <v>24284</v>
      </c>
    </row>
    <row r="4965" ht="15.0" customHeight="1">
      <c r="A4965" s="101" t="s">
        <v>8261</v>
      </c>
      <c r="B4965" s="96" t="str">
        <f>VLOOKUP(A4965,company_data!$A$2:$H$2051,8,FALSE)</f>
        <v>www.joesecurity.org</v>
      </c>
      <c r="C4965" s="157" t="s">
        <v>24285</v>
      </c>
      <c r="D4965" s="158" t="s">
        <v>37</v>
      </c>
      <c r="E4965" s="158" t="s">
        <v>16388</v>
      </c>
      <c r="F4965" s="101"/>
      <c r="G4965" s="159"/>
      <c r="H4965" s="161" t="s">
        <v>24286</v>
      </c>
      <c r="I4965" s="161"/>
    </row>
    <row r="4966" ht="15.0" customHeight="1">
      <c r="A4966" s="101" t="s">
        <v>8268</v>
      </c>
      <c r="B4966" s="96" t="str">
        <f>VLOOKUP(A4966,company_data!$A$2:$H$2051,8,FALSE)</f>
        <v>https://www.jhuapl.edu/</v>
      </c>
      <c r="C4966" s="157" t="s">
        <v>24287</v>
      </c>
      <c r="D4966" s="158" t="s">
        <v>56</v>
      </c>
      <c r="E4966" s="157"/>
      <c r="F4966" s="101"/>
      <c r="G4966" s="170"/>
      <c r="H4966" s="161" t="s">
        <v>24288</v>
      </c>
      <c r="I4966" s="161"/>
    </row>
    <row r="4967" ht="15.0" customHeight="1">
      <c r="A4967" s="101" t="s">
        <v>8285</v>
      </c>
      <c r="B4967" s="96" t="str">
        <f>VLOOKUP(A4967,company_data!$A$2:$H$2051,8,FALSE)</f>
        <v>https://jscrambler.com/</v>
      </c>
      <c r="C4967" s="157" t="s">
        <v>24289</v>
      </c>
      <c r="D4967" s="158" t="s">
        <v>8</v>
      </c>
      <c r="E4967" s="158" t="s">
        <v>16934</v>
      </c>
      <c r="F4967" s="101"/>
      <c r="G4967" s="159"/>
      <c r="H4967" s="161" t="s">
        <v>24290</v>
      </c>
      <c r="I4967" s="161"/>
    </row>
    <row r="4968" ht="15.0" customHeight="1">
      <c r="A4968" s="101" t="s">
        <v>8285</v>
      </c>
      <c r="B4968" s="96" t="str">
        <f>VLOOKUP(A4968,company_data!$A$2:$H$2051,8,FALSE)</f>
        <v>https://jscrambler.com/</v>
      </c>
      <c r="C4968" s="157" t="s">
        <v>24291</v>
      </c>
      <c r="D4968" s="158" t="s">
        <v>8</v>
      </c>
      <c r="E4968" s="158" t="s">
        <v>16934</v>
      </c>
      <c r="F4968" s="101"/>
      <c r="G4968" s="159"/>
      <c r="H4968" s="161" t="s">
        <v>24292</v>
      </c>
      <c r="I4968" s="161"/>
    </row>
    <row r="4969" ht="15.0" customHeight="1">
      <c r="A4969" s="101" t="s">
        <v>8302</v>
      </c>
      <c r="B4969" s="96" t="str">
        <f>VLOOKUP(A4969,company_data!$A$2:$H$2051,8,FALSE)</f>
        <v>https://www.jumio.com/</v>
      </c>
      <c r="C4969" s="157" t="s">
        <v>24293</v>
      </c>
      <c r="D4969" s="158" t="s">
        <v>6</v>
      </c>
      <c r="E4969" s="158" t="s">
        <v>16476</v>
      </c>
      <c r="F4969" s="101"/>
      <c r="G4969" s="170"/>
      <c r="H4969" s="161" t="s">
        <v>24294</v>
      </c>
      <c r="I4969" s="161"/>
    </row>
    <row r="4970" ht="15.0" customHeight="1">
      <c r="A4970" s="101" t="s">
        <v>8312</v>
      </c>
      <c r="B4970" s="96" t="str">
        <f>VLOOKUP(A4970,company_data!$A$2:$H$2051,8,FALSE)</f>
        <v>https://jumpcloud.com/</v>
      </c>
      <c r="C4970" s="158" t="s">
        <v>24295</v>
      </c>
      <c r="D4970" s="158" t="s">
        <v>6</v>
      </c>
      <c r="E4970" s="158" t="s">
        <v>16904</v>
      </c>
      <c r="F4970" s="97" t="s">
        <v>16476</v>
      </c>
      <c r="G4970" s="159"/>
      <c r="H4970" s="161"/>
      <c r="I4970" s="161"/>
    </row>
    <row r="4971" ht="15.0" customHeight="1">
      <c r="A4971" s="101" t="s">
        <v>8312</v>
      </c>
      <c r="B4971" s="96" t="str">
        <f>VLOOKUP(A4971,company_data!$A$2:$H$2051,8,FALSE)</f>
        <v>https://jumpcloud.com/</v>
      </c>
      <c r="C4971" s="158" t="s">
        <v>24296</v>
      </c>
      <c r="D4971" s="158" t="s">
        <v>6</v>
      </c>
      <c r="E4971" s="158" t="s">
        <v>16904</v>
      </c>
      <c r="F4971" s="97" t="s">
        <v>16476</v>
      </c>
      <c r="G4971" s="159"/>
      <c r="H4971" s="161"/>
      <c r="I4971" s="161"/>
    </row>
    <row r="4972" ht="15.0" customHeight="1">
      <c r="A4972" s="101" t="s">
        <v>8312</v>
      </c>
      <c r="B4972" s="96" t="str">
        <f>VLOOKUP(A4972,company_data!$A$2:$H$2051,8,FALSE)</f>
        <v>https://jumpcloud.com/</v>
      </c>
      <c r="C4972" s="158" t="s">
        <v>24297</v>
      </c>
      <c r="D4972" s="158" t="s">
        <v>6</v>
      </c>
      <c r="E4972" s="158" t="s">
        <v>16904</v>
      </c>
      <c r="F4972" s="97" t="s">
        <v>16476</v>
      </c>
      <c r="G4972" s="159"/>
      <c r="H4972" s="161"/>
      <c r="I4972" s="161"/>
    </row>
    <row r="4973" ht="15.0" customHeight="1">
      <c r="A4973" s="101" t="s">
        <v>8312</v>
      </c>
      <c r="B4973" s="96" t="str">
        <f>VLOOKUP(A4973,company_data!$A$2:$H$2051,8,FALSE)</f>
        <v>https://jumpcloud.com/</v>
      </c>
      <c r="C4973" s="158" t="s">
        <v>24298</v>
      </c>
      <c r="D4973" s="158" t="s">
        <v>6</v>
      </c>
      <c r="E4973" s="158" t="s">
        <v>16904</v>
      </c>
      <c r="F4973" s="97" t="s">
        <v>16476</v>
      </c>
      <c r="G4973" s="159"/>
      <c r="H4973" s="161"/>
      <c r="I4973" s="161"/>
    </row>
    <row r="4974" ht="15.0" customHeight="1">
      <c r="A4974" s="101" t="s">
        <v>8312</v>
      </c>
      <c r="B4974" s="96" t="str">
        <f>VLOOKUP(A4974,company_data!$A$2:$H$2051,8,FALSE)</f>
        <v>https://jumpcloud.com/</v>
      </c>
      <c r="C4974" s="158" t="s">
        <v>24299</v>
      </c>
      <c r="D4974" s="158" t="s">
        <v>6</v>
      </c>
      <c r="E4974" s="158" t="s">
        <v>16904</v>
      </c>
      <c r="F4974" s="97" t="s">
        <v>16476</v>
      </c>
      <c r="G4974" s="159"/>
      <c r="H4974" s="161"/>
      <c r="I4974" s="161"/>
    </row>
    <row r="4975" ht="15.0" customHeight="1">
      <c r="A4975" s="101" t="s">
        <v>8312</v>
      </c>
      <c r="B4975" s="96" t="str">
        <f>VLOOKUP(A4975,company_data!$A$2:$H$2051,8,FALSE)</f>
        <v>https://jumpcloud.com/</v>
      </c>
      <c r="C4975" s="158" t="s">
        <v>24300</v>
      </c>
      <c r="D4975" s="158" t="s">
        <v>6</v>
      </c>
      <c r="E4975" s="158"/>
      <c r="F4975" s="97"/>
      <c r="G4975" s="159"/>
      <c r="H4975" s="161"/>
      <c r="I4975" s="161"/>
    </row>
    <row r="4976" ht="15.0" customHeight="1">
      <c r="A4976" s="101" t="s">
        <v>8323</v>
      </c>
      <c r="B4976" s="96" t="str">
        <f>VLOOKUP(A4976,company_data!$A$2:$H$2051,8,FALSE)</f>
        <v>https://junglemap.com/</v>
      </c>
      <c r="C4976" s="157" t="s">
        <v>24301</v>
      </c>
      <c r="D4976" s="158" t="s">
        <v>41</v>
      </c>
      <c r="E4976" s="158" t="s">
        <v>21403</v>
      </c>
      <c r="F4976" s="101"/>
      <c r="G4976" s="159"/>
      <c r="H4976" s="161" t="s">
        <v>24302</v>
      </c>
      <c r="I4976" s="161"/>
    </row>
    <row r="4977" ht="15.0" customHeight="1">
      <c r="A4977" s="101" t="s">
        <v>5397</v>
      </c>
      <c r="B4977" s="96" t="str">
        <f>VLOOKUP(A4977,company_data!$A$2:$H$2051,8,FALSE)</f>
        <v>https://www.dbappsecurity.com/</v>
      </c>
      <c r="C4977" s="157" t="s">
        <v>24303</v>
      </c>
      <c r="D4977" s="158" t="s">
        <v>17</v>
      </c>
      <c r="E4977" s="157"/>
      <c r="F4977" s="101"/>
      <c r="G4977" s="159"/>
      <c r="H4977" s="161"/>
      <c r="I4977" s="161"/>
    </row>
    <row r="4978" ht="15.0" customHeight="1">
      <c r="A4978" s="101" t="s">
        <v>8528</v>
      </c>
      <c r="B4978" s="96" t="str">
        <f>VLOOKUP(A4978,company_data!$A$2:$H$2051,8,FALSE)</f>
        <v>https://www.juniper.net/us/en/</v>
      </c>
      <c r="C4978" s="158" t="s">
        <v>24304</v>
      </c>
      <c r="D4978" s="158" t="s">
        <v>15</v>
      </c>
      <c r="E4978" s="158" t="s">
        <v>16625</v>
      </c>
      <c r="F4978" s="101"/>
      <c r="G4978" s="159"/>
      <c r="H4978" s="161" t="s">
        <v>24305</v>
      </c>
      <c r="I4978" s="161"/>
    </row>
    <row r="4979" ht="15.0" customHeight="1">
      <c r="A4979" s="101" t="s">
        <v>8528</v>
      </c>
      <c r="B4979" s="96" t="str">
        <f>VLOOKUP(A4979,company_data!$A$2:$H$2051,8,FALSE)</f>
        <v>https://www.juniper.net/us/en/</v>
      </c>
      <c r="C4979" s="158" t="s">
        <v>24306</v>
      </c>
      <c r="D4979" s="158" t="s">
        <v>15</v>
      </c>
      <c r="E4979" s="158" t="s">
        <v>16625</v>
      </c>
      <c r="F4979" s="101"/>
      <c r="G4979" s="159"/>
      <c r="H4979" s="161" t="s">
        <v>24307</v>
      </c>
      <c r="I4979" s="161"/>
    </row>
    <row r="4980" ht="15.0" customHeight="1">
      <c r="A4980" s="101" t="s">
        <v>8528</v>
      </c>
      <c r="B4980" s="96" t="str">
        <f>VLOOKUP(A4980,company_data!$A$2:$H$2051,8,FALSE)</f>
        <v>https://www.juniper.net/us/en/</v>
      </c>
      <c r="C4980" s="158" t="s">
        <v>24308</v>
      </c>
      <c r="D4980" s="158" t="s">
        <v>15</v>
      </c>
      <c r="E4980" s="158" t="s">
        <v>16625</v>
      </c>
      <c r="F4980" s="101"/>
      <c r="G4980" s="159"/>
      <c r="H4980" s="161" t="s">
        <v>24309</v>
      </c>
      <c r="I4980" s="161"/>
    </row>
    <row r="4981" ht="15.0" customHeight="1">
      <c r="A4981" s="101" t="s">
        <v>8528</v>
      </c>
      <c r="B4981" s="96" t="str">
        <f>VLOOKUP(A4981,company_data!$A$2:$H$2051,8,FALSE)</f>
        <v>https://www.juniper.net/us/en/</v>
      </c>
      <c r="C4981" s="158" t="s">
        <v>24310</v>
      </c>
      <c r="D4981" s="158" t="s">
        <v>15</v>
      </c>
      <c r="E4981" s="158" t="s">
        <v>16625</v>
      </c>
      <c r="F4981" s="101"/>
      <c r="G4981" s="159"/>
      <c r="H4981" s="161" t="s">
        <v>24311</v>
      </c>
      <c r="I4981" s="161"/>
    </row>
    <row r="4982" ht="15.0" customHeight="1">
      <c r="A4982" s="101" t="s">
        <v>8528</v>
      </c>
      <c r="B4982" s="96" t="str">
        <f>VLOOKUP(A4982,company_data!$A$2:$H$2051,8,FALSE)</f>
        <v>https://www.juniper.net/us/en/</v>
      </c>
      <c r="C4982" s="158" t="s">
        <v>24312</v>
      </c>
      <c r="D4982" s="158" t="s">
        <v>15</v>
      </c>
      <c r="E4982" s="158" t="s">
        <v>16625</v>
      </c>
      <c r="F4982" s="101"/>
      <c r="G4982" s="159"/>
      <c r="H4982" s="161" t="s">
        <v>24313</v>
      </c>
      <c r="I4982" s="161"/>
    </row>
    <row r="4983" ht="15.0" customHeight="1">
      <c r="A4983" s="101" t="s">
        <v>8528</v>
      </c>
      <c r="B4983" s="96" t="str">
        <f>VLOOKUP(A4983,company_data!$A$2:$H$2051,8,FALSE)</f>
        <v>https://www.juniper.net/us/en/</v>
      </c>
      <c r="C4983" s="158" t="s">
        <v>23532</v>
      </c>
      <c r="D4983" s="158" t="s">
        <v>15</v>
      </c>
      <c r="E4983" s="158" t="s">
        <v>16625</v>
      </c>
      <c r="F4983" s="101"/>
      <c r="G4983" s="159"/>
      <c r="H4983" s="161" t="s">
        <v>24314</v>
      </c>
      <c r="I4983" s="161"/>
    </row>
    <row r="4984" ht="15.0" customHeight="1">
      <c r="A4984" s="101" t="s">
        <v>8528</v>
      </c>
      <c r="B4984" s="96" t="str">
        <f>VLOOKUP(A4984,company_data!$A$2:$H$2051,8,FALSE)</f>
        <v>https://www.juniper.net/us/en/</v>
      </c>
      <c r="C4984" s="158" t="s">
        <v>24315</v>
      </c>
      <c r="D4984" s="158" t="s">
        <v>15</v>
      </c>
      <c r="E4984" s="158" t="s">
        <v>16625</v>
      </c>
      <c r="F4984" s="101"/>
      <c r="G4984" s="159"/>
      <c r="H4984" s="161" t="s">
        <v>24316</v>
      </c>
      <c r="I4984" s="161"/>
    </row>
    <row r="4985" ht="15.0" customHeight="1">
      <c r="A4985" s="101" t="s">
        <v>8528</v>
      </c>
      <c r="B4985" s="96" t="str">
        <f>VLOOKUP(A4985,company_data!$A$2:$H$2051,8,FALSE)</f>
        <v>https://www.juniper.net/us/en/</v>
      </c>
      <c r="C4985" s="158" t="s">
        <v>24317</v>
      </c>
      <c r="D4985" s="158" t="s">
        <v>15</v>
      </c>
      <c r="E4985" s="158" t="s">
        <v>16625</v>
      </c>
      <c r="F4985" s="101"/>
      <c r="G4985" s="159"/>
      <c r="H4985" s="161" t="s">
        <v>24318</v>
      </c>
      <c r="I4985" s="161"/>
    </row>
    <row r="4986" ht="15.0" customHeight="1">
      <c r="A4986" s="101" t="s">
        <v>8528</v>
      </c>
      <c r="B4986" s="96" t="str">
        <f>VLOOKUP(A4986,company_data!$A$2:$H$2051,8,FALSE)</f>
        <v>https://www.juniper.net/us/en/</v>
      </c>
      <c r="C4986" s="158" t="s">
        <v>24319</v>
      </c>
      <c r="D4986" s="158" t="s">
        <v>23</v>
      </c>
      <c r="E4986" s="158" t="s">
        <v>17063</v>
      </c>
      <c r="F4986" s="101"/>
      <c r="G4986" s="159"/>
      <c r="H4986" s="161"/>
      <c r="I4986" s="161"/>
    </row>
    <row r="4987" ht="15.0" customHeight="1">
      <c r="A4987" s="101" t="s">
        <v>8528</v>
      </c>
      <c r="B4987" s="96" t="str">
        <f>VLOOKUP(A4987,company_data!$A$2:$H$2051,8,FALSE)</f>
        <v>https://www.juniper.net/us/en/</v>
      </c>
      <c r="C4987" s="158" t="s">
        <v>24320</v>
      </c>
      <c r="D4987" s="158" t="s">
        <v>23</v>
      </c>
      <c r="E4987" s="158" t="s">
        <v>18784</v>
      </c>
      <c r="F4987" s="97" t="s">
        <v>21967</v>
      </c>
      <c r="G4987" s="159"/>
      <c r="H4987" s="161"/>
      <c r="I4987" s="161"/>
    </row>
    <row r="4988" ht="15.0" customHeight="1">
      <c r="A4988" s="101" t="s">
        <v>8528</v>
      </c>
      <c r="B4988" s="96" t="str">
        <f>VLOOKUP(A4988,company_data!$A$2:$H$2051,8,FALSE)</f>
        <v>https://www.juniper.net/us/en/</v>
      </c>
      <c r="C4988" s="158" t="s">
        <v>24321</v>
      </c>
      <c r="D4988" s="158" t="s">
        <v>36</v>
      </c>
      <c r="E4988" s="158" t="s">
        <v>14011</v>
      </c>
      <c r="F4988" s="101"/>
      <c r="G4988" s="159"/>
      <c r="H4988" s="161"/>
      <c r="I4988" s="161"/>
    </row>
    <row r="4989" ht="15.0" customHeight="1">
      <c r="A4989" s="101" t="s">
        <v>8528</v>
      </c>
      <c r="B4989" s="96" t="str">
        <f>VLOOKUP(A4989,company_data!$A$2:$H$2051,8,FALSE)</f>
        <v>https://www.juniper.net/us/en/</v>
      </c>
      <c r="C4989" s="158" t="s">
        <v>17764</v>
      </c>
      <c r="D4989" s="158" t="s">
        <v>5</v>
      </c>
      <c r="E4989" s="158" t="s">
        <v>11</v>
      </c>
      <c r="F4989" s="101"/>
      <c r="G4989" s="159"/>
      <c r="H4989" s="161"/>
      <c r="I4989" s="161"/>
    </row>
    <row r="4990" ht="15.0" customHeight="1">
      <c r="A4990" s="101" t="s">
        <v>8528</v>
      </c>
      <c r="B4990" s="96" t="str">
        <f>VLOOKUP(A4990,company_data!$A$2:$H$2051,8,FALSE)</f>
        <v>https://www.juniper.net/us/en/</v>
      </c>
      <c r="C4990" s="158" t="s">
        <v>24322</v>
      </c>
      <c r="D4990" s="158" t="s">
        <v>14</v>
      </c>
      <c r="E4990" s="157"/>
      <c r="F4990" s="101"/>
      <c r="G4990" s="170"/>
      <c r="H4990" s="161"/>
      <c r="I4990" s="161"/>
    </row>
    <row r="4991" ht="15.0" customHeight="1">
      <c r="A4991" s="101" t="s">
        <v>8528</v>
      </c>
      <c r="B4991" s="96" t="str">
        <f>VLOOKUP(A4991,company_data!$A$2:$H$2051,8,FALSE)</f>
        <v>https://www.juniper.net/us/en/</v>
      </c>
      <c r="C4991" s="158" t="s">
        <v>24323</v>
      </c>
      <c r="D4991" s="158" t="s">
        <v>23</v>
      </c>
      <c r="E4991" s="157"/>
      <c r="F4991" s="101"/>
      <c r="G4991" s="159"/>
      <c r="H4991" s="161"/>
      <c r="I4991" s="161"/>
    </row>
    <row r="4992" ht="15.0" customHeight="1">
      <c r="A4992" s="101" t="s">
        <v>8528</v>
      </c>
      <c r="B4992" s="96" t="str">
        <f>VLOOKUP(A4992,company_data!$A$2:$H$2051,8,FALSE)</f>
        <v>https://www.juniper.net/us/en/</v>
      </c>
      <c r="C4992" s="158" t="s">
        <v>24324</v>
      </c>
      <c r="D4992" s="158" t="s">
        <v>23</v>
      </c>
      <c r="E4992" s="157"/>
      <c r="F4992" s="101"/>
      <c r="G4992" s="159"/>
      <c r="H4992" s="161"/>
      <c r="I4992" s="161"/>
    </row>
    <row r="4993" ht="15.0" customHeight="1">
      <c r="A4993" s="101" t="s">
        <v>8528</v>
      </c>
      <c r="B4993" s="96" t="str">
        <f>VLOOKUP(A4993,company_data!$A$2:$H$2051,8,FALSE)</f>
        <v>https://www.juniper.net/us/en/</v>
      </c>
      <c r="C4993" s="158" t="s">
        <v>24325</v>
      </c>
      <c r="D4993" s="158" t="s">
        <v>23</v>
      </c>
      <c r="E4993" s="157"/>
      <c r="F4993" s="101"/>
      <c r="G4993" s="159"/>
      <c r="H4993" s="161"/>
      <c r="I4993" s="161"/>
    </row>
    <row r="4994" ht="15.0" customHeight="1">
      <c r="A4994" s="101" t="s">
        <v>8528</v>
      </c>
      <c r="B4994" s="96" t="str">
        <f>VLOOKUP(A4994,company_data!$A$2:$H$2051,8,FALSE)</f>
        <v>https://www.juniper.net/us/en/</v>
      </c>
      <c r="C4994" s="158" t="s">
        <v>24326</v>
      </c>
      <c r="D4994" s="158" t="s">
        <v>23</v>
      </c>
      <c r="E4994" s="157"/>
      <c r="F4994" s="101"/>
      <c r="G4994" s="159"/>
      <c r="H4994" s="161"/>
      <c r="I4994" s="161"/>
    </row>
    <row r="4995" ht="15.0" customHeight="1">
      <c r="A4995" s="101" t="s">
        <v>8528</v>
      </c>
      <c r="B4995" s="96" t="str">
        <f>VLOOKUP(A4995,company_data!$A$2:$H$2051,8,FALSE)</f>
        <v>https://www.juniper.net/us/en/</v>
      </c>
      <c r="C4995" s="158" t="s">
        <v>24327</v>
      </c>
      <c r="D4995" s="158" t="s">
        <v>23</v>
      </c>
      <c r="E4995" s="157"/>
      <c r="F4995" s="101"/>
      <c r="G4995" s="159"/>
      <c r="H4995" s="161"/>
      <c r="I4995" s="161"/>
    </row>
    <row r="4996" ht="15.0" customHeight="1">
      <c r="A4996" s="101" t="s">
        <v>8528</v>
      </c>
      <c r="B4996" s="96" t="str">
        <f>VLOOKUP(A4996,company_data!$A$2:$H$2051,8,FALSE)</f>
        <v>https://www.juniper.net/us/en/</v>
      </c>
      <c r="C4996" s="158" t="s">
        <v>24328</v>
      </c>
      <c r="D4996" s="158" t="s">
        <v>23</v>
      </c>
      <c r="E4996" s="157"/>
      <c r="F4996" s="101"/>
      <c r="G4996" s="159"/>
      <c r="H4996" s="161"/>
      <c r="I4996" s="161"/>
    </row>
    <row r="4997" ht="15.0" customHeight="1">
      <c r="A4997" s="101" t="s">
        <v>8528</v>
      </c>
      <c r="B4997" s="96" t="str">
        <f>VLOOKUP(A4997,company_data!$A$2:$H$2051,8,FALSE)</f>
        <v>https://www.juniper.net/us/en/</v>
      </c>
      <c r="C4997" s="158" t="s">
        <v>24329</v>
      </c>
      <c r="D4997" s="158" t="s">
        <v>23</v>
      </c>
      <c r="E4997" s="157"/>
      <c r="F4997" s="101"/>
      <c r="G4997" s="159"/>
      <c r="H4997" s="161"/>
      <c r="I4997" s="161"/>
    </row>
    <row r="4998" ht="15.0" customHeight="1">
      <c r="A4998" s="101" t="s">
        <v>8528</v>
      </c>
      <c r="B4998" s="96" t="str">
        <f>VLOOKUP(A4998,company_data!$A$2:$H$2051,8,FALSE)</f>
        <v>https://www.juniper.net/us/en/</v>
      </c>
      <c r="C4998" s="158" t="s">
        <v>24330</v>
      </c>
      <c r="D4998" s="158" t="s">
        <v>23</v>
      </c>
      <c r="E4998" s="157"/>
      <c r="F4998" s="101"/>
      <c r="G4998" s="159"/>
      <c r="H4998" s="161"/>
      <c r="I4998" s="161"/>
    </row>
    <row r="4999" ht="15.0" customHeight="1">
      <c r="A4999" s="101" t="s">
        <v>8528</v>
      </c>
      <c r="B4999" s="96" t="str">
        <f>VLOOKUP(A4999,company_data!$A$2:$H$2051,8,FALSE)</f>
        <v>https://www.juniper.net/us/en/</v>
      </c>
      <c r="C4999" s="158" t="s">
        <v>24331</v>
      </c>
      <c r="D4999" s="158" t="s">
        <v>23</v>
      </c>
      <c r="E4999" s="157"/>
      <c r="F4999" s="101"/>
      <c r="G4999" s="159"/>
      <c r="H4999" s="161"/>
      <c r="I4999" s="161"/>
    </row>
    <row r="5000" ht="15.0" customHeight="1">
      <c r="A5000" s="101" t="s">
        <v>8528</v>
      </c>
      <c r="B5000" s="96" t="str">
        <f>VLOOKUP(A5000,company_data!$A$2:$H$2051,8,FALSE)</f>
        <v>https://www.juniper.net/us/en/</v>
      </c>
      <c r="C5000" s="158" t="s">
        <v>24332</v>
      </c>
      <c r="D5000" s="158" t="s">
        <v>23</v>
      </c>
      <c r="E5000" s="157"/>
      <c r="F5000" s="101"/>
      <c r="G5000" s="159"/>
      <c r="H5000" s="161"/>
      <c r="I5000" s="161"/>
    </row>
    <row r="5001" ht="15.0" customHeight="1">
      <c r="A5001" s="101" t="s">
        <v>8528</v>
      </c>
      <c r="B5001" s="96" t="str">
        <f>VLOOKUP(A5001,company_data!$A$2:$H$2051,8,FALSE)</f>
        <v>https://www.juniper.net/us/en/</v>
      </c>
      <c r="C5001" s="158" t="s">
        <v>24333</v>
      </c>
      <c r="D5001" s="158" t="s">
        <v>23</v>
      </c>
      <c r="E5001" s="157"/>
      <c r="F5001" s="101"/>
      <c r="G5001" s="159"/>
      <c r="H5001" s="161"/>
      <c r="I5001" s="161"/>
    </row>
    <row r="5002" ht="15.0" customHeight="1">
      <c r="A5002" s="101" t="s">
        <v>8528</v>
      </c>
      <c r="B5002" s="96" t="str">
        <f>VLOOKUP(A5002,company_data!$A$2:$H$2051,8,FALSE)</f>
        <v>https://www.juniper.net/us/en/</v>
      </c>
      <c r="C5002" s="158" t="s">
        <v>24334</v>
      </c>
      <c r="D5002" s="158" t="s">
        <v>23</v>
      </c>
      <c r="E5002" s="157"/>
      <c r="F5002" s="101"/>
      <c r="G5002" s="159"/>
      <c r="H5002" s="161"/>
      <c r="I5002" s="161"/>
    </row>
    <row r="5003" ht="15.0" customHeight="1">
      <c r="A5003" s="101" t="s">
        <v>8528</v>
      </c>
      <c r="B5003" s="96" t="str">
        <f>VLOOKUP(A5003,company_data!$A$2:$H$2051,8,FALSE)</f>
        <v>https://www.juniper.net/us/en/</v>
      </c>
      <c r="C5003" s="158" t="s">
        <v>24335</v>
      </c>
      <c r="D5003" s="158" t="s">
        <v>23</v>
      </c>
      <c r="E5003" s="157"/>
      <c r="F5003" s="101"/>
      <c r="G5003" s="159"/>
      <c r="H5003" s="161"/>
      <c r="I5003" s="161"/>
    </row>
    <row r="5004" ht="15.0" customHeight="1">
      <c r="A5004" s="101" t="s">
        <v>8528</v>
      </c>
      <c r="B5004" s="96" t="str">
        <f>VLOOKUP(A5004,company_data!$A$2:$H$2051,8,FALSE)</f>
        <v>https://www.juniper.net/us/en/</v>
      </c>
      <c r="C5004" s="158" t="s">
        <v>24336</v>
      </c>
      <c r="D5004" s="158" t="s">
        <v>6</v>
      </c>
      <c r="E5004" s="157"/>
      <c r="F5004" s="101"/>
      <c r="G5004" s="159"/>
      <c r="H5004" s="161" t="s">
        <v>24337</v>
      </c>
      <c r="I5004" s="161"/>
    </row>
    <row r="5005" ht="15.0" customHeight="1">
      <c r="A5005" s="101" t="s">
        <v>8528</v>
      </c>
      <c r="B5005" s="96" t="str">
        <f>VLOOKUP(A5005,company_data!$A$2:$H$2051,8,FALSE)</f>
        <v>https://www.juniper.net/us/en/</v>
      </c>
      <c r="C5005" s="158" t="s">
        <v>24338</v>
      </c>
      <c r="D5005" s="158" t="s">
        <v>6</v>
      </c>
      <c r="E5005" s="157"/>
      <c r="F5005" s="101"/>
      <c r="G5005" s="159"/>
      <c r="H5005" s="161"/>
      <c r="I5005" s="161"/>
    </row>
    <row r="5006" ht="15.0" customHeight="1">
      <c r="A5006" s="101" t="s">
        <v>8528</v>
      </c>
      <c r="B5006" s="96" t="str">
        <f>VLOOKUP(A5006,company_data!$A$2:$H$2051,8,FALSE)</f>
        <v>https://www.juniper.net/us/en/</v>
      </c>
      <c r="C5006" s="158" t="s">
        <v>24339</v>
      </c>
      <c r="D5006" s="158" t="s">
        <v>10</v>
      </c>
      <c r="E5006" s="157"/>
      <c r="F5006" s="101"/>
      <c r="G5006" s="159"/>
      <c r="H5006" s="161"/>
      <c r="I5006" s="161"/>
    </row>
    <row r="5007" ht="15.0" customHeight="1">
      <c r="A5007" s="101" t="s">
        <v>8528</v>
      </c>
      <c r="B5007" s="96" t="str">
        <f>VLOOKUP(A5007,company_data!$A$2:$H$2051,8,FALSE)</f>
        <v>https://www.juniper.net/us/en/</v>
      </c>
      <c r="C5007" s="158" t="s">
        <v>24340</v>
      </c>
      <c r="D5007" s="158" t="s">
        <v>18</v>
      </c>
      <c r="E5007" s="157"/>
      <c r="F5007" s="101"/>
      <c r="G5007" s="159"/>
      <c r="H5007" s="161"/>
      <c r="I5007" s="161"/>
    </row>
    <row r="5008" ht="15.0" customHeight="1">
      <c r="A5008" s="101" t="s">
        <v>5380</v>
      </c>
      <c r="B5008" s="96" t="str">
        <f>VLOOKUP(A5008,company_data!$A$2:$H$2051,8,FALSE)</f>
        <v>https://www.domaintools.com/</v>
      </c>
      <c r="C5008" s="158" t="s">
        <v>24341</v>
      </c>
      <c r="D5008" s="158" t="s">
        <v>17</v>
      </c>
      <c r="E5008" s="157"/>
      <c r="F5008" s="101"/>
      <c r="G5008" s="159"/>
      <c r="H5008" s="161" t="s">
        <v>24342</v>
      </c>
      <c r="I5008" s="161"/>
    </row>
    <row r="5009" ht="15.0" customHeight="1">
      <c r="A5009" s="101" t="s">
        <v>8330</v>
      </c>
      <c r="B5009" s="96" t="str">
        <f>VLOOKUP(A5009,company_data!$A$2:$H$2051,8,FALSE)</f>
        <v>https://jupiterone.com/</v>
      </c>
      <c r="C5009" s="158" t="s">
        <v>24343</v>
      </c>
      <c r="D5009" s="158" t="s">
        <v>15</v>
      </c>
      <c r="E5009" s="158" t="s">
        <v>24344</v>
      </c>
      <c r="F5009" s="158" t="s">
        <v>16146</v>
      </c>
      <c r="G5009" s="159"/>
      <c r="H5009" s="161"/>
      <c r="I5009" s="161"/>
    </row>
    <row r="5010" ht="15.0" customHeight="1">
      <c r="A5010" s="101" t="s">
        <v>8330</v>
      </c>
      <c r="B5010" s="96" t="str">
        <f>VLOOKUP(A5010,company_data!$A$2:$H$2051,8,FALSE)</f>
        <v>https://jupiterone.com/</v>
      </c>
      <c r="C5010" s="158" t="s">
        <v>24345</v>
      </c>
      <c r="D5010" s="158" t="s">
        <v>15</v>
      </c>
      <c r="E5010" s="158" t="s">
        <v>24344</v>
      </c>
      <c r="F5010" s="158" t="s">
        <v>16146</v>
      </c>
      <c r="G5010" s="159"/>
      <c r="H5010" s="161"/>
      <c r="I5010" s="161"/>
    </row>
    <row r="5011" ht="15.0" customHeight="1">
      <c r="A5011" s="101" t="s">
        <v>8332</v>
      </c>
      <c r="B5011" s="96" t="str">
        <f>VLOOKUP(A5011,company_data!$A$2:$H$2051,8,FALSE)</f>
        <v>https://www.k2integrity.com/</v>
      </c>
      <c r="C5011" s="157" t="s">
        <v>24346</v>
      </c>
      <c r="D5011" s="158" t="s">
        <v>5</v>
      </c>
      <c r="E5011" s="157" t="s">
        <v>17764</v>
      </c>
      <c r="F5011" s="101"/>
      <c r="G5011" s="159"/>
      <c r="H5011" s="161" t="s">
        <v>24347</v>
      </c>
      <c r="I5011" s="161"/>
    </row>
    <row r="5012" ht="15.0" customHeight="1">
      <c r="A5012" s="101" t="s">
        <v>8332</v>
      </c>
      <c r="B5012" s="96" t="str">
        <f>VLOOKUP(A5012,company_data!$A$2:$H$2051,8,FALSE)</f>
        <v>https://www.k2integrity.com/</v>
      </c>
      <c r="C5012" s="157" t="s">
        <v>14</v>
      </c>
      <c r="D5012" s="158" t="s">
        <v>5</v>
      </c>
      <c r="E5012" s="157"/>
      <c r="F5012" s="101"/>
      <c r="G5012" s="159"/>
      <c r="H5012" s="161" t="s">
        <v>24348</v>
      </c>
      <c r="I5012" s="161"/>
    </row>
    <row r="5013" ht="15.0" customHeight="1">
      <c r="A5013" s="101" t="s">
        <v>8332</v>
      </c>
      <c r="B5013" s="96" t="str">
        <f>VLOOKUP(A5013,company_data!$A$2:$H$2051,8,FALSE)</f>
        <v>https://www.k2integrity.com/</v>
      </c>
      <c r="C5013" s="157" t="s">
        <v>15931</v>
      </c>
      <c r="D5013" s="158" t="s">
        <v>5</v>
      </c>
      <c r="E5013" s="157"/>
      <c r="F5013" s="101"/>
      <c r="G5013" s="159"/>
      <c r="H5013" s="161" t="s">
        <v>24349</v>
      </c>
      <c r="I5013" s="161"/>
    </row>
    <row r="5014" ht="15.0" customHeight="1">
      <c r="A5014" s="101" t="s">
        <v>8332</v>
      </c>
      <c r="B5014" s="96" t="str">
        <f>VLOOKUP(A5014,company_data!$A$2:$H$2051,8,FALSE)</f>
        <v>https://www.k2integrity.com/</v>
      </c>
      <c r="C5014" s="157" t="s">
        <v>17354</v>
      </c>
      <c r="D5014" s="158" t="s">
        <v>5</v>
      </c>
      <c r="E5014" s="157"/>
      <c r="F5014" s="101"/>
      <c r="G5014" s="159"/>
      <c r="H5014" s="161" t="s">
        <v>24350</v>
      </c>
      <c r="I5014" s="161"/>
    </row>
    <row r="5015" ht="15.0" customHeight="1">
      <c r="A5015" s="101" t="s">
        <v>8332</v>
      </c>
      <c r="B5015" s="96" t="str">
        <f>VLOOKUP(A5015,company_data!$A$2:$H$2051,8,FALSE)</f>
        <v>https://www.k2integrity.com/</v>
      </c>
      <c r="C5015" s="157" t="s">
        <v>24351</v>
      </c>
      <c r="D5015" s="158" t="s">
        <v>5</v>
      </c>
      <c r="E5015" s="157"/>
      <c r="F5015" s="101"/>
      <c r="G5015" s="159"/>
      <c r="H5015" s="161" t="s">
        <v>24352</v>
      </c>
      <c r="I5015" s="161"/>
    </row>
    <row r="5016" ht="15.0" customHeight="1">
      <c r="A5016" s="97" t="s">
        <v>8343</v>
      </c>
      <c r="B5016" s="105" t="s">
        <v>8345</v>
      </c>
      <c r="C5016" s="158" t="s">
        <v>24353</v>
      </c>
      <c r="D5016" s="158" t="s">
        <v>9</v>
      </c>
      <c r="E5016" s="158" t="s">
        <v>24354</v>
      </c>
      <c r="F5016" s="158" t="s">
        <v>24355</v>
      </c>
      <c r="G5016" s="159"/>
      <c r="H5016" s="161"/>
      <c r="I5016" s="161"/>
    </row>
    <row r="5017" ht="15.0" customHeight="1">
      <c r="A5017" s="97" t="s">
        <v>8343</v>
      </c>
      <c r="B5017" s="105" t="s">
        <v>8345</v>
      </c>
      <c r="C5017" s="158" t="s">
        <v>24356</v>
      </c>
      <c r="D5017" s="158" t="s">
        <v>9</v>
      </c>
      <c r="E5017" s="158" t="s">
        <v>24355</v>
      </c>
      <c r="F5017" s="97" t="s">
        <v>24354</v>
      </c>
      <c r="G5017" s="159"/>
      <c r="H5017" s="161"/>
      <c r="I5017" s="161"/>
    </row>
    <row r="5018" ht="15.0" customHeight="1">
      <c r="A5018" s="97" t="s">
        <v>8343</v>
      </c>
      <c r="B5018" s="105" t="s">
        <v>8345</v>
      </c>
      <c r="C5018" s="158" t="s">
        <v>24357</v>
      </c>
      <c r="D5018" s="158" t="s">
        <v>9</v>
      </c>
      <c r="E5018" s="158" t="s">
        <v>24355</v>
      </c>
      <c r="F5018" s="97" t="s">
        <v>24354</v>
      </c>
      <c r="G5018" s="159"/>
      <c r="H5018" s="161"/>
      <c r="I5018" s="161"/>
    </row>
    <row r="5019" ht="15.0" customHeight="1">
      <c r="A5019" s="97" t="s">
        <v>8343</v>
      </c>
      <c r="B5019" s="105" t="s">
        <v>8345</v>
      </c>
      <c r="C5019" s="158" t="s">
        <v>24358</v>
      </c>
      <c r="D5019" s="158" t="s">
        <v>20</v>
      </c>
      <c r="E5019" s="158" t="s">
        <v>24355</v>
      </c>
      <c r="F5019" s="101"/>
      <c r="G5019" s="159"/>
      <c r="H5019" s="161"/>
      <c r="I5019" s="161"/>
    </row>
    <row r="5020" ht="15.0" customHeight="1">
      <c r="A5020" s="97" t="s">
        <v>8343</v>
      </c>
      <c r="B5020" s="105" t="s">
        <v>8345</v>
      </c>
      <c r="C5020" s="158" t="s">
        <v>24359</v>
      </c>
      <c r="D5020" s="158" t="s">
        <v>9</v>
      </c>
      <c r="E5020" s="158" t="s">
        <v>24360</v>
      </c>
      <c r="F5020" s="97" t="s">
        <v>24354</v>
      </c>
      <c r="G5020" s="159"/>
      <c r="H5020" s="161"/>
      <c r="I5020" s="161"/>
    </row>
    <row r="5021" ht="15.0" customHeight="1">
      <c r="A5021" s="97" t="s">
        <v>8343</v>
      </c>
      <c r="B5021" s="105" t="s">
        <v>8345</v>
      </c>
      <c r="C5021" s="158" t="s">
        <v>24361</v>
      </c>
      <c r="D5021" s="158" t="s">
        <v>9</v>
      </c>
      <c r="E5021" s="158" t="s">
        <v>24360</v>
      </c>
      <c r="F5021" s="97" t="s">
        <v>24354</v>
      </c>
      <c r="G5021" s="159"/>
      <c r="H5021" s="161"/>
      <c r="I5021" s="161"/>
    </row>
    <row r="5022" ht="15.0" customHeight="1">
      <c r="A5022" s="97" t="s">
        <v>8343</v>
      </c>
      <c r="B5022" s="105" t="s">
        <v>8345</v>
      </c>
      <c r="C5022" s="158" t="s">
        <v>24362</v>
      </c>
      <c r="D5022" s="158" t="s">
        <v>20</v>
      </c>
      <c r="E5022" s="158"/>
      <c r="F5022" s="101"/>
      <c r="G5022" s="159"/>
      <c r="H5022" s="161"/>
      <c r="I5022" s="161"/>
    </row>
    <row r="5023" ht="15.0" customHeight="1">
      <c r="A5023" s="101" t="s">
        <v>8348</v>
      </c>
      <c r="B5023" s="96" t="str">
        <f>VLOOKUP(A5023,company_data!$A$2:$H$2051,8,FALSE)</f>
        <v>https://www.karambasecurity.com/</v>
      </c>
      <c r="C5023" s="158" t="s">
        <v>24363</v>
      </c>
      <c r="D5023" s="158" t="s">
        <v>22</v>
      </c>
      <c r="E5023" s="158" t="s">
        <v>24364</v>
      </c>
      <c r="F5023" s="97"/>
      <c r="G5023" s="159"/>
      <c r="H5023" s="161"/>
      <c r="I5023" s="161"/>
    </row>
    <row r="5024" ht="15.0" customHeight="1">
      <c r="A5024" s="101" t="s">
        <v>8348</v>
      </c>
      <c r="B5024" s="96" t="str">
        <f>VLOOKUP(A5024,company_data!$A$2:$H$2051,8,FALSE)</f>
        <v>https://www.karambasecurity.com/</v>
      </c>
      <c r="C5024" s="158" t="s">
        <v>24365</v>
      </c>
      <c r="D5024" s="158" t="s">
        <v>25</v>
      </c>
      <c r="E5024" s="158" t="s">
        <v>24366</v>
      </c>
      <c r="F5024" s="101"/>
      <c r="G5024" s="159"/>
      <c r="H5024" s="161"/>
      <c r="I5024" s="161"/>
    </row>
    <row r="5025" ht="15.0" customHeight="1">
      <c r="A5025" s="101" t="s">
        <v>8348</v>
      </c>
      <c r="B5025" s="96" t="str">
        <f>VLOOKUP(A5025,company_data!$A$2:$H$2051,8,FALSE)</f>
        <v>https://www.karambasecurity.com/</v>
      </c>
      <c r="C5025" s="158" t="s">
        <v>24367</v>
      </c>
      <c r="D5025" s="158" t="s">
        <v>25</v>
      </c>
      <c r="E5025" s="158" t="s">
        <v>24368</v>
      </c>
      <c r="F5025" s="101"/>
      <c r="G5025" s="159"/>
      <c r="H5025" s="161"/>
      <c r="I5025" s="161"/>
    </row>
    <row r="5026" ht="15.0" customHeight="1">
      <c r="A5026" s="101" t="s">
        <v>8348</v>
      </c>
      <c r="B5026" s="96" t="str">
        <f>VLOOKUP(A5026,company_data!$A$2:$H$2051,8,FALSE)</f>
        <v>https://www.karambasecurity.com/</v>
      </c>
      <c r="C5026" s="158" t="s">
        <v>24369</v>
      </c>
      <c r="D5026" s="158" t="s">
        <v>5</v>
      </c>
      <c r="E5026" s="158" t="s">
        <v>24370</v>
      </c>
      <c r="F5026" s="97"/>
      <c r="G5026" s="159"/>
      <c r="H5026" s="161" t="s">
        <v>24371</v>
      </c>
      <c r="I5026" s="161"/>
    </row>
    <row r="5027" ht="15.0" customHeight="1">
      <c r="A5027" s="101" t="s">
        <v>8354</v>
      </c>
      <c r="B5027" s="96" t="str">
        <f>VLOOKUP(A5027,company_data!$A$2:$H$2051,8,FALSE)</f>
        <v>https://www.kasada.io/</v>
      </c>
      <c r="C5027" s="157" t="s">
        <v>24372</v>
      </c>
      <c r="D5027" s="157" t="s">
        <v>8</v>
      </c>
      <c r="E5027" s="158" t="s">
        <v>16467</v>
      </c>
      <c r="F5027" s="101"/>
      <c r="G5027" s="159"/>
      <c r="H5027" s="161" t="s">
        <v>24373</v>
      </c>
      <c r="I5027" s="161"/>
    </row>
    <row r="5028" ht="15.0" customHeight="1">
      <c r="A5028" s="101" t="s">
        <v>8354</v>
      </c>
      <c r="B5028" s="96" t="str">
        <f>VLOOKUP(A5028,company_data!$A$2:$H$2051,8,FALSE)</f>
        <v>https://www.kasada.io/</v>
      </c>
      <c r="C5028" s="158" t="s">
        <v>24374</v>
      </c>
      <c r="D5028" s="157" t="s">
        <v>8</v>
      </c>
      <c r="E5028" s="158" t="s">
        <v>16467</v>
      </c>
      <c r="F5028" s="97" t="s">
        <v>15915</v>
      </c>
      <c r="G5028" s="159"/>
      <c r="H5028" s="161" t="s">
        <v>24375</v>
      </c>
      <c r="I5028" s="161"/>
    </row>
    <row r="5029" ht="15.0" customHeight="1">
      <c r="A5029" s="101" t="s">
        <v>3433</v>
      </c>
      <c r="B5029" s="96" t="str">
        <f>VLOOKUP(A5029,company_data!$A$2:$H$2051,8,FALSE)</f>
        <v>https://www.kaseya.com/</v>
      </c>
      <c r="C5029" s="158" t="s">
        <v>24376</v>
      </c>
      <c r="D5029" s="158" t="s">
        <v>14</v>
      </c>
      <c r="E5029" s="158" t="s">
        <v>17191</v>
      </c>
      <c r="F5029" s="101"/>
      <c r="G5029" s="159"/>
      <c r="H5029" s="161"/>
      <c r="I5029" s="161"/>
    </row>
    <row r="5030" ht="15.0" customHeight="1">
      <c r="A5030" s="101" t="s">
        <v>3433</v>
      </c>
      <c r="B5030" s="96" t="str">
        <f>VLOOKUP(A5030,company_data!$A$2:$H$2051,8,FALSE)</f>
        <v>https://www.kaseya.com/</v>
      </c>
      <c r="C5030" s="158" t="s">
        <v>24208</v>
      </c>
      <c r="D5030" s="158" t="s">
        <v>7</v>
      </c>
      <c r="E5030" s="158" t="s">
        <v>44</v>
      </c>
      <c r="F5030" s="101"/>
      <c r="G5030" s="159"/>
      <c r="H5030" s="161"/>
      <c r="I5030" s="161"/>
    </row>
    <row r="5031" ht="15.0" customHeight="1">
      <c r="A5031" s="101" t="s">
        <v>3433</v>
      </c>
      <c r="B5031" s="96" t="str">
        <f>VLOOKUP(A5031,company_data!$A$2:$H$2051,8,FALSE)</f>
        <v>https://www.kaseya.com/</v>
      </c>
      <c r="C5031" s="158" t="s">
        <v>24377</v>
      </c>
      <c r="D5031" s="158" t="s">
        <v>21</v>
      </c>
      <c r="E5031" s="157"/>
      <c r="F5031" s="101"/>
      <c r="G5031" s="159"/>
      <c r="H5031" s="161" t="s">
        <v>24378</v>
      </c>
      <c r="I5031" s="161"/>
    </row>
    <row r="5032" ht="15.0" customHeight="1">
      <c r="A5032" s="101" t="s">
        <v>3433</v>
      </c>
      <c r="B5032" s="96" t="str">
        <f>VLOOKUP(A5032,company_data!$A$2:$H$2051,8,FALSE)</f>
        <v>https://www.kaseya.com/</v>
      </c>
      <c r="C5032" s="157" t="s">
        <v>24379</v>
      </c>
      <c r="D5032" s="158" t="s">
        <v>26</v>
      </c>
      <c r="E5032" s="157"/>
      <c r="F5032" s="101"/>
      <c r="G5032" s="159"/>
      <c r="H5032" s="161" t="s">
        <v>24380</v>
      </c>
      <c r="I5032" s="161"/>
    </row>
    <row r="5033" ht="15.0" customHeight="1">
      <c r="A5033" s="101" t="s">
        <v>4322</v>
      </c>
      <c r="B5033" s="96" t="str">
        <f>VLOOKUP(A5033,company_data!$A$2:$H$2051,8,FALSE)</f>
        <v>https://usa.kaspersky.com/</v>
      </c>
      <c r="C5033" s="158" t="s">
        <v>24381</v>
      </c>
      <c r="D5033" s="158" t="s">
        <v>19</v>
      </c>
      <c r="E5033" s="158" t="s">
        <v>16110</v>
      </c>
      <c r="F5033" s="97" t="s">
        <v>16111</v>
      </c>
      <c r="G5033" s="159"/>
      <c r="H5033" s="161"/>
      <c r="I5033" s="161"/>
    </row>
    <row r="5034" ht="15.0" customHeight="1">
      <c r="A5034" s="101" t="s">
        <v>4322</v>
      </c>
      <c r="B5034" s="96" t="str">
        <f>VLOOKUP(A5034,company_data!$A$2:$H$2051,8,FALSE)</f>
        <v>https://usa.kaspersky.com/</v>
      </c>
      <c r="C5034" s="158" t="s">
        <v>24382</v>
      </c>
      <c r="D5034" s="158" t="s">
        <v>9</v>
      </c>
      <c r="E5034" s="158" t="s">
        <v>16110</v>
      </c>
      <c r="F5034" s="97" t="s">
        <v>16111</v>
      </c>
      <c r="G5034" s="159"/>
      <c r="H5034" s="161"/>
      <c r="I5034" s="161"/>
    </row>
    <row r="5035" ht="15.0" customHeight="1">
      <c r="A5035" s="101" t="s">
        <v>4322</v>
      </c>
      <c r="B5035" s="96" t="str">
        <f>VLOOKUP(A5035,company_data!$A$2:$H$2051,8,FALSE)</f>
        <v>https://usa.kaspersky.com/</v>
      </c>
      <c r="C5035" s="158" t="s">
        <v>24383</v>
      </c>
      <c r="D5035" s="158" t="s">
        <v>9</v>
      </c>
      <c r="E5035" s="158" t="s">
        <v>16110</v>
      </c>
      <c r="F5035" s="97" t="s">
        <v>16111</v>
      </c>
      <c r="G5035" s="159"/>
      <c r="H5035" s="161"/>
      <c r="I5035" s="161"/>
    </row>
    <row r="5036" ht="15.0" customHeight="1">
      <c r="A5036" s="101" t="s">
        <v>4322</v>
      </c>
      <c r="B5036" s="96" t="str">
        <f>VLOOKUP(A5036,company_data!$A$2:$H$2051,8,FALSE)</f>
        <v>https://usa.kaspersky.com/</v>
      </c>
      <c r="C5036" s="158" t="s">
        <v>21887</v>
      </c>
      <c r="D5036" s="158" t="s">
        <v>9</v>
      </c>
      <c r="E5036" s="158" t="s">
        <v>16110</v>
      </c>
      <c r="F5036" s="97" t="s">
        <v>16111</v>
      </c>
      <c r="G5036" s="159"/>
      <c r="H5036" s="161"/>
      <c r="I5036" s="161"/>
    </row>
    <row r="5037" ht="15.0" customHeight="1">
      <c r="A5037" s="101" t="s">
        <v>4322</v>
      </c>
      <c r="B5037" s="96" t="str">
        <f>VLOOKUP(A5037,company_data!$A$2:$H$2051,8,FALSE)</f>
        <v>https://usa.kaspersky.com/</v>
      </c>
      <c r="C5037" s="158" t="s">
        <v>24384</v>
      </c>
      <c r="D5037" s="158" t="s">
        <v>9</v>
      </c>
      <c r="E5037" s="158" t="s">
        <v>16110</v>
      </c>
      <c r="F5037" s="97" t="s">
        <v>16111</v>
      </c>
      <c r="G5037" s="159"/>
      <c r="H5037" s="161"/>
      <c r="I5037" s="161"/>
    </row>
    <row r="5038" ht="15.0" customHeight="1">
      <c r="A5038" s="101" t="s">
        <v>4322</v>
      </c>
      <c r="B5038" s="96" t="str">
        <f>VLOOKUP(A5038,company_data!$A$2:$H$2051,8,FALSE)</f>
        <v>https://usa.kaspersky.com/</v>
      </c>
      <c r="C5038" s="158" t="s">
        <v>24383</v>
      </c>
      <c r="D5038" s="158" t="s">
        <v>9</v>
      </c>
      <c r="E5038" s="158" t="s">
        <v>16110</v>
      </c>
      <c r="F5038" s="97" t="s">
        <v>16090</v>
      </c>
      <c r="G5038" s="159"/>
      <c r="H5038" s="161"/>
      <c r="I5038" s="161"/>
    </row>
    <row r="5039" ht="15.0" customHeight="1">
      <c r="A5039" s="101" t="s">
        <v>4322</v>
      </c>
      <c r="B5039" s="96" t="str">
        <f>VLOOKUP(A5039,company_data!$A$2:$H$2051,8,FALSE)</f>
        <v>https://usa.kaspersky.com/</v>
      </c>
      <c r="C5039" s="158" t="s">
        <v>24385</v>
      </c>
      <c r="D5039" s="158" t="s">
        <v>9</v>
      </c>
      <c r="E5039" s="158" t="s">
        <v>16110</v>
      </c>
      <c r="F5039" s="97" t="s">
        <v>16111</v>
      </c>
      <c r="G5039" s="159"/>
      <c r="H5039" s="161"/>
      <c r="I5039" s="161"/>
    </row>
    <row r="5040" ht="15.0" customHeight="1">
      <c r="A5040" s="101" t="s">
        <v>4322</v>
      </c>
      <c r="B5040" s="96" t="str">
        <f>VLOOKUP(A5040,company_data!$A$2:$H$2051,8,FALSE)</f>
        <v>https://usa.kaspersky.com/</v>
      </c>
      <c r="C5040" s="158" t="s">
        <v>24386</v>
      </c>
      <c r="D5040" s="158" t="s">
        <v>9</v>
      </c>
      <c r="E5040" s="158" t="s">
        <v>16110</v>
      </c>
      <c r="F5040" s="97" t="s">
        <v>16111</v>
      </c>
      <c r="G5040" s="159"/>
      <c r="H5040" s="161"/>
      <c r="I5040" s="161"/>
    </row>
    <row r="5041" ht="15.0" customHeight="1">
      <c r="A5041" s="101" t="s">
        <v>4322</v>
      </c>
      <c r="B5041" s="96" t="str">
        <f>VLOOKUP(A5041,company_data!$A$2:$H$2051,8,FALSE)</f>
        <v>https://usa.kaspersky.com/</v>
      </c>
      <c r="C5041" s="158" t="s">
        <v>24387</v>
      </c>
      <c r="D5041" s="158" t="s">
        <v>9</v>
      </c>
      <c r="E5041" s="158" t="s">
        <v>16110</v>
      </c>
      <c r="F5041" s="97" t="s">
        <v>16111</v>
      </c>
      <c r="G5041" s="159"/>
      <c r="H5041" s="161"/>
      <c r="I5041" s="161"/>
    </row>
    <row r="5042" ht="15.0" customHeight="1">
      <c r="A5042" s="101" t="s">
        <v>4322</v>
      </c>
      <c r="B5042" s="96" t="str">
        <f>VLOOKUP(A5042,company_data!$A$2:$H$2051,8,FALSE)</f>
        <v>https://usa.kaspersky.com/</v>
      </c>
      <c r="C5042" s="158" t="s">
        <v>24388</v>
      </c>
      <c r="D5042" s="158" t="s">
        <v>9</v>
      </c>
      <c r="E5042" s="158" t="s">
        <v>16110</v>
      </c>
      <c r="F5042" s="97" t="s">
        <v>16111</v>
      </c>
      <c r="G5042" s="159"/>
      <c r="H5042" s="161"/>
      <c r="I5042" s="161"/>
    </row>
    <row r="5043" ht="15.0" customHeight="1">
      <c r="A5043" s="101" t="s">
        <v>4322</v>
      </c>
      <c r="B5043" s="96" t="str">
        <f>VLOOKUP(A5043,company_data!$A$2:$H$2051,8,FALSE)</f>
        <v>https://usa.kaspersky.com/</v>
      </c>
      <c r="C5043" s="158" t="s">
        <v>24389</v>
      </c>
      <c r="D5043" s="158" t="s">
        <v>9</v>
      </c>
      <c r="E5043" s="158" t="s">
        <v>16110</v>
      </c>
      <c r="F5043" s="97" t="s">
        <v>16111</v>
      </c>
      <c r="G5043" s="159"/>
      <c r="H5043" s="161"/>
      <c r="I5043" s="161"/>
    </row>
    <row r="5044" ht="15.0" customHeight="1">
      <c r="A5044" s="101" t="s">
        <v>4322</v>
      </c>
      <c r="B5044" s="96" t="str">
        <f>VLOOKUP(A5044,company_data!$A$2:$H$2051,8,FALSE)</f>
        <v>https://usa.kaspersky.com/</v>
      </c>
      <c r="C5044" s="158" t="s">
        <v>24390</v>
      </c>
      <c r="D5044" s="158" t="s">
        <v>9</v>
      </c>
      <c r="E5044" s="158" t="s">
        <v>16110</v>
      </c>
      <c r="F5044" s="97" t="s">
        <v>16111</v>
      </c>
      <c r="G5044" s="159"/>
      <c r="H5044" s="161"/>
      <c r="I5044" s="161"/>
    </row>
    <row r="5045" ht="15.0" customHeight="1">
      <c r="A5045" s="101" t="s">
        <v>4322</v>
      </c>
      <c r="B5045" s="96" t="str">
        <f>VLOOKUP(A5045,company_data!$A$2:$H$2051,8,FALSE)</f>
        <v>https://usa.kaspersky.com/</v>
      </c>
      <c r="C5045" s="158" t="s">
        <v>24391</v>
      </c>
      <c r="D5045" s="158" t="s">
        <v>9</v>
      </c>
      <c r="E5045" s="158" t="s">
        <v>15841</v>
      </c>
      <c r="F5045" s="97" t="s">
        <v>24392</v>
      </c>
      <c r="G5045" s="159"/>
      <c r="H5045" s="161"/>
      <c r="I5045" s="161"/>
    </row>
    <row r="5046" ht="15.0" customHeight="1">
      <c r="A5046" s="101" t="s">
        <v>4322</v>
      </c>
      <c r="B5046" s="96" t="str">
        <f>VLOOKUP(A5046,company_data!$A$2:$H$2051,8,FALSE)</f>
        <v>https://usa.kaspersky.com/</v>
      </c>
      <c r="C5046" s="158" t="s">
        <v>24393</v>
      </c>
      <c r="D5046" s="158" t="s">
        <v>9</v>
      </c>
      <c r="E5046" s="158" t="s">
        <v>17435</v>
      </c>
      <c r="F5046" s="97" t="s">
        <v>16110</v>
      </c>
      <c r="G5046" s="159"/>
      <c r="H5046" s="161"/>
      <c r="I5046" s="161"/>
    </row>
    <row r="5047" ht="15.0" customHeight="1">
      <c r="A5047" s="101" t="s">
        <v>4322</v>
      </c>
      <c r="B5047" s="96" t="str">
        <f>VLOOKUP(A5047,company_data!$A$2:$H$2051,8,FALSE)</f>
        <v>https://usa.kaspersky.com/</v>
      </c>
      <c r="C5047" s="158" t="s">
        <v>24394</v>
      </c>
      <c r="D5047" s="158" t="s">
        <v>9</v>
      </c>
      <c r="E5047" s="158" t="s">
        <v>24395</v>
      </c>
      <c r="F5047" s="101"/>
      <c r="G5047" s="159"/>
      <c r="H5047" s="161"/>
      <c r="I5047" s="161"/>
    </row>
    <row r="5048" ht="15.0" customHeight="1">
      <c r="A5048" s="101" t="s">
        <v>4322</v>
      </c>
      <c r="B5048" s="96" t="str">
        <f>VLOOKUP(A5048,company_data!$A$2:$H$2051,8,FALSE)</f>
        <v>https://usa.kaspersky.com/</v>
      </c>
      <c r="C5048" s="158" t="s">
        <v>24396</v>
      </c>
      <c r="D5048" s="158" t="s">
        <v>12</v>
      </c>
      <c r="E5048" s="158" t="s">
        <v>18333</v>
      </c>
      <c r="F5048" s="158" t="s">
        <v>16110</v>
      </c>
      <c r="G5048" s="159"/>
      <c r="H5048" s="161"/>
      <c r="I5048" s="161"/>
    </row>
    <row r="5049" ht="15.0" customHeight="1">
      <c r="A5049" s="101" t="s">
        <v>4322</v>
      </c>
      <c r="B5049" s="96" t="str">
        <f>VLOOKUP(A5049,company_data!$A$2:$H$2051,8,FALSE)</f>
        <v>https://usa.kaspersky.com/</v>
      </c>
      <c r="C5049" s="158" t="s">
        <v>15840</v>
      </c>
      <c r="D5049" s="158" t="s">
        <v>13</v>
      </c>
      <c r="E5049" s="180" t="s">
        <v>17597</v>
      </c>
      <c r="F5049" s="101"/>
      <c r="G5049" s="159"/>
      <c r="H5049" s="161"/>
      <c r="I5049" s="161"/>
    </row>
    <row r="5050" ht="15.0" customHeight="1">
      <c r="A5050" s="101" t="s">
        <v>4322</v>
      </c>
      <c r="B5050" s="96" t="str">
        <f>VLOOKUP(A5050,company_data!$A$2:$H$2051,8,FALSE)</f>
        <v>https://usa.kaspersky.com/</v>
      </c>
      <c r="C5050" s="158" t="s">
        <v>24397</v>
      </c>
      <c r="D5050" s="158" t="s">
        <v>10</v>
      </c>
      <c r="E5050" s="158" t="s">
        <v>24398</v>
      </c>
      <c r="F5050" s="101"/>
      <c r="G5050" s="159"/>
      <c r="H5050" s="161"/>
      <c r="I5050" s="161"/>
    </row>
    <row r="5051" ht="15.0" customHeight="1">
      <c r="A5051" s="101" t="s">
        <v>4322</v>
      </c>
      <c r="B5051" s="96" t="str">
        <f>VLOOKUP(A5051,company_data!$A$2:$H$2051,8,FALSE)</f>
        <v>https://usa.kaspersky.com/</v>
      </c>
      <c r="C5051" s="158" t="s">
        <v>24399</v>
      </c>
      <c r="D5051" s="158" t="s">
        <v>7</v>
      </c>
      <c r="E5051" s="158" t="s">
        <v>16863</v>
      </c>
      <c r="F5051" s="158"/>
      <c r="G5051" s="159"/>
      <c r="H5051" s="161"/>
      <c r="I5051" s="161"/>
    </row>
    <row r="5052" ht="15.0" customHeight="1">
      <c r="A5052" s="101" t="s">
        <v>4322</v>
      </c>
      <c r="B5052" s="96" t="str">
        <f>VLOOKUP(A5052,company_data!$A$2:$H$2051,8,FALSE)</f>
        <v>https://usa.kaspersky.com/</v>
      </c>
      <c r="C5052" s="158" t="s">
        <v>24400</v>
      </c>
      <c r="D5052" s="158" t="s">
        <v>10</v>
      </c>
      <c r="E5052" s="158" t="s">
        <v>16620</v>
      </c>
      <c r="F5052" s="101"/>
      <c r="G5052" s="159"/>
      <c r="H5052" s="161"/>
      <c r="I5052" s="161"/>
    </row>
    <row r="5053" ht="15.0" customHeight="1">
      <c r="A5053" s="101" t="s">
        <v>8375</v>
      </c>
      <c r="B5053" s="96" t="str">
        <f>VLOOKUP(A5053,company_data!$A$2:$H$2051,8,FALSE)</f>
        <v>https://kaymera.com/</v>
      </c>
      <c r="C5053" s="157" t="s">
        <v>24401</v>
      </c>
      <c r="D5053" s="158" t="s">
        <v>20</v>
      </c>
      <c r="E5053" s="158" t="s">
        <v>24402</v>
      </c>
      <c r="F5053" s="101"/>
      <c r="G5053" s="159"/>
      <c r="H5053" s="161" t="s">
        <v>24403</v>
      </c>
      <c r="I5053" s="161"/>
    </row>
    <row r="5054" ht="15.0" customHeight="1">
      <c r="A5054" s="101" t="s">
        <v>8375</v>
      </c>
      <c r="B5054" s="96" t="str">
        <f>VLOOKUP(A5054,company_data!$A$2:$H$2051,8,FALSE)</f>
        <v>https://kaymera.com/</v>
      </c>
      <c r="C5054" s="157" t="s">
        <v>24404</v>
      </c>
      <c r="D5054" s="158" t="s">
        <v>20</v>
      </c>
      <c r="E5054" s="158" t="s">
        <v>24405</v>
      </c>
      <c r="F5054" s="101"/>
      <c r="G5054" s="159"/>
      <c r="H5054" s="161" t="s">
        <v>24406</v>
      </c>
      <c r="I5054" s="161"/>
    </row>
    <row r="5055" ht="15.0" customHeight="1">
      <c r="A5055" s="101" t="s">
        <v>8375</v>
      </c>
      <c r="B5055" s="96" t="str">
        <f>VLOOKUP(A5055,company_data!$A$2:$H$2051,8,FALSE)</f>
        <v>https://kaymera.com/</v>
      </c>
      <c r="C5055" s="157" t="s">
        <v>24407</v>
      </c>
      <c r="D5055" s="158" t="s">
        <v>20</v>
      </c>
      <c r="E5055" s="158" t="s">
        <v>22650</v>
      </c>
      <c r="F5055" s="101"/>
      <c r="G5055" s="159"/>
      <c r="H5055" s="161" t="s">
        <v>24408</v>
      </c>
      <c r="I5055" s="161"/>
    </row>
    <row r="5056" ht="15.0" customHeight="1">
      <c r="A5056" s="101" t="s">
        <v>8384</v>
      </c>
      <c r="B5056" s="96" t="str">
        <f>VLOOKUP(A5056,company_data!$A$2:$H$2051,8,FALSE)</f>
        <v>https://kdmanalytics.com/</v>
      </c>
      <c r="C5056" s="158" t="s">
        <v>22830</v>
      </c>
      <c r="D5056" s="158" t="s">
        <v>5</v>
      </c>
      <c r="E5056" s="158" t="s">
        <v>18854</v>
      </c>
      <c r="F5056" s="101"/>
      <c r="G5056" s="159"/>
      <c r="H5056" s="161"/>
      <c r="I5056" s="161"/>
    </row>
    <row r="5057" ht="15.0" customHeight="1">
      <c r="A5057" s="101" t="s">
        <v>8384</v>
      </c>
      <c r="B5057" s="96" t="str">
        <f>VLOOKUP(A5057,company_data!$A$2:$H$2051,8,FALSE)</f>
        <v>https://kdmanalytics.com/</v>
      </c>
      <c r="C5057" s="158" t="s">
        <v>24409</v>
      </c>
      <c r="D5057" s="158" t="s">
        <v>5</v>
      </c>
      <c r="E5057" s="158" t="s">
        <v>15897</v>
      </c>
      <c r="F5057" s="101"/>
      <c r="G5057" s="159"/>
      <c r="H5057" s="161"/>
      <c r="I5057" s="161"/>
    </row>
    <row r="5058" ht="15.0" customHeight="1">
      <c r="A5058" s="101" t="s">
        <v>8384</v>
      </c>
      <c r="B5058" s="96" t="str">
        <f>VLOOKUP(A5058,company_data!$A$2:$H$2051,8,FALSE)</f>
        <v>https://kdmanalytics.com/</v>
      </c>
      <c r="C5058" s="157" t="s">
        <v>24410</v>
      </c>
      <c r="D5058" s="158" t="s">
        <v>14</v>
      </c>
      <c r="E5058" s="158" t="s">
        <v>17359</v>
      </c>
      <c r="F5058" s="101"/>
      <c r="G5058" s="159"/>
      <c r="H5058" s="161" t="s">
        <v>24411</v>
      </c>
      <c r="I5058" s="161"/>
    </row>
    <row r="5059" ht="15.0" customHeight="1">
      <c r="A5059" s="101" t="s">
        <v>8384</v>
      </c>
      <c r="B5059" s="96" t="str">
        <f>VLOOKUP(A5059,company_data!$A$2:$H$2051,8,FALSE)</f>
        <v>https://kdmanalytics.com/</v>
      </c>
      <c r="C5059" s="158" t="s">
        <v>24412</v>
      </c>
      <c r="D5059" s="158" t="s">
        <v>5</v>
      </c>
      <c r="E5059" s="158" t="s">
        <v>15881</v>
      </c>
      <c r="F5059" s="101"/>
      <c r="G5059" s="159"/>
      <c r="H5059" s="161"/>
      <c r="I5059" s="161"/>
    </row>
    <row r="5060" ht="15.0" customHeight="1">
      <c r="A5060" s="101" t="s">
        <v>8384</v>
      </c>
      <c r="B5060" s="96" t="str">
        <f>VLOOKUP(A5060,company_data!$A$2:$H$2051,8,FALSE)</f>
        <v>https://kdmanalytics.com/</v>
      </c>
      <c r="C5060" s="158" t="s">
        <v>23889</v>
      </c>
      <c r="D5060" s="158" t="s">
        <v>11</v>
      </c>
      <c r="E5060" s="158" t="s">
        <v>21403</v>
      </c>
      <c r="F5060" s="101"/>
      <c r="G5060" s="159"/>
      <c r="H5060" s="161"/>
      <c r="I5060" s="161"/>
    </row>
    <row r="5061" ht="15.0" customHeight="1">
      <c r="A5061" s="101" t="s">
        <v>8384</v>
      </c>
      <c r="B5061" s="96" t="str">
        <f>VLOOKUP(A5061,company_data!$A$2:$H$2051,8,FALSE)</f>
        <v>https://kdmanalytics.com/</v>
      </c>
      <c r="C5061" s="157" t="s">
        <v>24413</v>
      </c>
      <c r="D5061" s="158" t="s">
        <v>22</v>
      </c>
      <c r="E5061" s="158" t="s">
        <v>15857</v>
      </c>
      <c r="F5061" s="97" t="s">
        <v>24414</v>
      </c>
      <c r="G5061" s="159"/>
      <c r="H5061" s="161" t="s">
        <v>24415</v>
      </c>
      <c r="I5061" s="161"/>
    </row>
    <row r="5062" ht="15.0" customHeight="1">
      <c r="A5062" s="101" t="s">
        <v>8389</v>
      </c>
      <c r="B5062" s="96" t="str">
        <f>VLOOKUP(A5062,company_data!$A$2:$H$2051,8,FALSE)</f>
        <v>https://keepass.info/</v>
      </c>
      <c r="C5062" s="157" t="s">
        <v>24416</v>
      </c>
      <c r="D5062" s="158" t="s">
        <v>6</v>
      </c>
      <c r="E5062" s="158" t="s">
        <v>17597</v>
      </c>
      <c r="F5062" s="97" t="s">
        <v>15841</v>
      </c>
      <c r="G5062" s="159"/>
      <c r="H5062" s="161" t="s">
        <v>24417</v>
      </c>
      <c r="I5062" s="161"/>
    </row>
    <row r="5063" ht="15.0" customHeight="1">
      <c r="A5063" s="101" t="s">
        <v>8394</v>
      </c>
      <c r="B5063" s="96" t="str">
        <f>VLOOKUP(A5063,company_data!$A$2:$H$2051,8,FALSE)</f>
        <v>https://www.keepersecurity.com/</v>
      </c>
      <c r="C5063" s="157" t="s">
        <v>24418</v>
      </c>
      <c r="D5063" s="158" t="s">
        <v>6</v>
      </c>
      <c r="E5063" s="158" t="s">
        <v>17597</v>
      </c>
      <c r="F5063" s="101"/>
      <c r="G5063" s="159"/>
      <c r="H5063" s="161" t="s">
        <v>24419</v>
      </c>
      <c r="I5063" s="161"/>
    </row>
    <row r="5064" ht="15.0" customHeight="1">
      <c r="A5064" s="101" t="s">
        <v>8394</v>
      </c>
      <c r="B5064" s="96" t="str">
        <f>VLOOKUP(A5064,company_data!$A$2:$H$2051,8,FALSE)</f>
        <v>https://www.keepersecurity.com/</v>
      </c>
      <c r="C5064" s="157" t="s">
        <v>24420</v>
      </c>
      <c r="D5064" s="158" t="s">
        <v>6</v>
      </c>
      <c r="E5064" s="158" t="s">
        <v>17597</v>
      </c>
      <c r="F5064" s="101"/>
      <c r="G5064" s="159"/>
      <c r="H5064" s="161" t="s">
        <v>24421</v>
      </c>
      <c r="I5064" s="161"/>
    </row>
    <row r="5065" ht="15.0" customHeight="1">
      <c r="A5065" s="101" t="s">
        <v>8394</v>
      </c>
      <c r="B5065" s="96" t="str">
        <f>VLOOKUP(A5065,company_data!$A$2:$H$2051,8,FALSE)</f>
        <v>https://www.keepersecurity.com/</v>
      </c>
      <c r="C5065" s="157" t="s">
        <v>24422</v>
      </c>
      <c r="D5065" s="158" t="s">
        <v>6</v>
      </c>
      <c r="E5065" s="158" t="s">
        <v>17597</v>
      </c>
      <c r="F5065" s="97" t="s">
        <v>15841</v>
      </c>
      <c r="G5065" s="159"/>
      <c r="H5065" s="161" t="s">
        <v>24423</v>
      </c>
      <c r="I5065" s="161"/>
    </row>
    <row r="5066" ht="15.0" customHeight="1">
      <c r="A5066" s="101" t="s">
        <v>8394</v>
      </c>
      <c r="B5066" s="96" t="str">
        <f>VLOOKUP(A5066,company_data!$A$2:$H$2051,8,FALSE)</f>
        <v>https://www.keepersecurity.com/</v>
      </c>
      <c r="C5066" s="157" t="s">
        <v>24424</v>
      </c>
      <c r="D5066" s="158" t="s">
        <v>6</v>
      </c>
      <c r="E5066" s="158" t="s">
        <v>17597</v>
      </c>
      <c r="F5066" s="101"/>
      <c r="G5066" s="159"/>
      <c r="H5066" s="161" t="s">
        <v>24425</v>
      </c>
      <c r="I5066" s="161"/>
    </row>
    <row r="5067" ht="15.0" customHeight="1">
      <c r="A5067" s="101" t="s">
        <v>8394</v>
      </c>
      <c r="B5067" s="96" t="str">
        <f>VLOOKUP(A5067,company_data!$A$2:$H$2051,8,FALSE)</f>
        <v>https://www.keepersecurity.com/</v>
      </c>
      <c r="C5067" s="157" t="s">
        <v>24426</v>
      </c>
      <c r="D5067" s="158" t="s">
        <v>6</v>
      </c>
      <c r="E5067" s="158" t="s">
        <v>17597</v>
      </c>
      <c r="F5067" s="97" t="s">
        <v>15841</v>
      </c>
      <c r="G5067" s="159"/>
      <c r="H5067" s="161" t="s">
        <v>24427</v>
      </c>
      <c r="I5067" s="161"/>
    </row>
    <row r="5068" ht="15.0" customHeight="1">
      <c r="A5068" s="101" t="s">
        <v>5380</v>
      </c>
      <c r="B5068" s="96" t="str">
        <f>VLOOKUP(A5068,company_data!$A$2:$H$2051,8,FALSE)</f>
        <v>https://www.domaintools.com/</v>
      </c>
      <c r="C5068" s="158" t="s">
        <v>24428</v>
      </c>
      <c r="D5068" s="158" t="s">
        <v>17</v>
      </c>
      <c r="E5068" s="157"/>
      <c r="F5068" s="101"/>
      <c r="G5068" s="159"/>
      <c r="H5068" s="161" t="s">
        <v>24342</v>
      </c>
      <c r="I5068" s="161"/>
    </row>
    <row r="5069" ht="15.0" customHeight="1">
      <c r="A5069" s="101" t="s">
        <v>8413</v>
      </c>
      <c r="B5069" s="96" t="str">
        <f>VLOOKUP(A5069,company_data!$A$2:$H$2051,8,FALSE)</f>
        <v>https://ke-la.com/</v>
      </c>
      <c r="C5069" s="157" t="s">
        <v>24429</v>
      </c>
      <c r="D5069" s="158" t="s">
        <v>7</v>
      </c>
      <c r="E5069" s="158" t="s">
        <v>15917</v>
      </c>
      <c r="F5069" s="101"/>
      <c r="G5069" s="159"/>
      <c r="H5069" s="161" t="s">
        <v>24430</v>
      </c>
      <c r="I5069" s="161"/>
    </row>
    <row r="5070" ht="15.0" customHeight="1">
      <c r="A5070" s="101" t="s">
        <v>8413</v>
      </c>
      <c r="B5070" s="96" t="str">
        <f>VLOOKUP(A5070,company_data!$A$2:$H$2051,8,FALSE)</f>
        <v>https://ke-la.com/</v>
      </c>
      <c r="C5070" s="157" t="s">
        <v>24431</v>
      </c>
      <c r="D5070" s="158" t="s">
        <v>42</v>
      </c>
      <c r="E5070" s="158" t="s">
        <v>16391</v>
      </c>
      <c r="F5070" s="101"/>
      <c r="G5070" s="159"/>
      <c r="H5070" s="161" t="s">
        <v>24432</v>
      </c>
      <c r="I5070" s="161"/>
    </row>
    <row r="5071" ht="15.0" customHeight="1">
      <c r="A5071" s="101" t="s">
        <v>8413</v>
      </c>
      <c r="B5071" s="96" t="str">
        <f>VLOOKUP(A5071,company_data!$A$2:$H$2051,8,FALSE)</f>
        <v>https://ke-la.com/</v>
      </c>
      <c r="C5071" s="157" t="s">
        <v>24433</v>
      </c>
      <c r="D5071" s="158" t="s">
        <v>59</v>
      </c>
      <c r="E5071" s="158" t="s">
        <v>14011</v>
      </c>
      <c r="F5071" s="101"/>
      <c r="G5071" s="159"/>
      <c r="H5071" s="161" t="s">
        <v>24434</v>
      </c>
      <c r="I5071" s="161"/>
    </row>
    <row r="5072" ht="15.0" customHeight="1">
      <c r="A5072" s="101" t="s">
        <v>8421</v>
      </c>
      <c r="B5072" s="96" t="str">
        <f>VLOOKUP(A5072,company_data!$A$2:$H$2051,8,FALSE)</f>
        <v>https://www.kennasecurity.com/</v>
      </c>
      <c r="C5072" s="157" t="s">
        <v>24435</v>
      </c>
      <c r="D5072" s="158" t="s">
        <v>8</v>
      </c>
      <c r="E5072" s="158" t="s">
        <v>19530</v>
      </c>
      <c r="F5072" s="101"/>
      <c r="G5072" s="159"/>
      <c r="H5072" s="161" t="s">
        <v>24436</v>
      </c>
      <c r="I5072" s="161"/>
    </row>
    <row r="5073" ht="15.0" customHeight="1">
      <c r="A5073" s="101" t="s">
        <v>8421</v>
      </c>
      <c r="B5073" s="96" t="str">
        <f>VLOOKUP(A5073,company_data!$A$2:$H$2051,8,FALSE)</f>
        <v>https://www.kennasecurity.com/</v>
      </c>
      <c r="C5073" s="157" t="s">
        <v>24437</v>
      </c>
      <c r="D5073" s="158" t="s">
        <v>22</v>
      </c>
      <c r="E5073" s="158" t="s">
        <v>24438</v>
      </c>
      <c r="F5073" s="101"/>
      <c r="G5073" s="159"/>
      <c r="H5073" s="161" t="s">
        <v>24439</v>
      </c>
      <c r="I5073" s="161"/>
    </row>
    <row r="5074" ht="15.0" customHeight="1">
      <c r="A5074" s="101" t="s">
        <v>8421</v>
      </c>
      <c r="B5074" s="96" t="str">
        <f>VLOOKUP(A5074,company_data!$A$2:$H$2051,8,FALSE)</f>
        <v>https://www.kennasecurity.com/</v>
      </c>
      <c r="C5074" s="203" t="s">
        <v>24440</v>
      </c>
      <c r="D5074" s="158" t="s">
        <v>22</v>
      </c>
      <c r="E5074" s="158" t="s">
        <v>24441</v>
      </c>
      <c r="F5074" s="101"/>
      <c r="G5074" s="159"/>
      <c r="H5074" s="161" t="s">
        <v>24442</v>
      </c>
      <c r="I5074" s="161"/>
    </row>
    <row r="5075" ht="15.0" customHeight="1">
      <c r="A5075" s="101" t="s">
        <v>8441</v>
      </c>
      <c r="B5075" s="96" t="str">
        <f>VLOOKUP(A5075,company_data!$A$2:$H$2051,8,FALSE)</f>
        <v>https://www.kernelcare.com/</v>
      </c>
      <c r="C5075" s="158" t="s">
        <v>24443</v>
      </c>
      <c r="D5075" s="158" t="s">
        <v>7</v>
      </c>
      <c r="E5075" s="158" t="s">
        <v>18457</v>
      </c>
      <c r="F5075" s="97" t="s">
        <v>18337</v>
      </c>
      <c r="G5075" s="159"/>
      <c r="H5075" s="161"/>
      <c r="I5075" s="161"/>
    </row>
    <row r="5076" ht="15.0" customHeight="1">
      <c r="A5076" s="101" t="s">
        <v>8441</v>
      </c>
      <c r="B5076" s="96" t="str">
        <f>VLOOKUP(A5076,company_data!$A$2:$H$2051,8,FALSE)</f>
        <v>https://www.kernelcare.com/</v>
      </c>
      <c r="C5076" s="158" t="s">
        <v>24444</v>
      </c>
      <c r="D5076" s="158" t="s">
        <v>7</v>
      </c>
      <c r="E5076" s="158" t="s">
        <v>18457</v>
      </c>
      <c r="F5076" s="97" t="s">
        <v>18337</v>
      </c>
      <c r="G5076" s="159"/>
      <c r="H5076" s="161"/>
      <c r="I5076" s="161"/>
    </row>
    <row r="5077" ht="15.0" customHeight="1">
      <c r="A5077" s="101" t="s">
        <v>8441</v>
      </c>
      <c r="B5077" s="96" t="str">
        <f>VLOOKUP(A5077,company_data!$A$2:$H$2051,8,FALSE)</f>
        <v>https://www.kernelcare.com/</v>
      </c>
      <c r="C5077" s="158" t="s">
        <v>8441</v>
      </c>
      <c r="D5077" s="158" t="s">
        <v>7</v>
      </c>
      <c r="E5077" s="158" t="s">
        <v>18457</v>
      </c>
      <c r="F5077" s="97" t="s">
        <v>18337</v>
      </c>
      <c r="G5077" s="159"/>
      <c r="H5077" s="161"/>
      <c r="I5077" s="161"/>
    </row>
    <row r="5078" ht="15.0" customHeight="1">
      <c r="A5078" s="101" t="s">
        <v>8441</v>
      </c>
      <c r="B5078" s="96" t="str">
        <f>VLOOKUP(A5078,company_data!$A$2:$H$2051,8,FALSE)</f>
        <v>https://www.kernelcare.com/</v>
      </c>
      <c r="C5078" s="158" t="s">
        <v>24445</v>
      </c>
      <c r="D5078" s="158" t="s">
        <v>7</v>
      </c>
      <c r="E5078" s="158" t="s">
        <v>18457</v>
      </c>
      <c r="F5078" s="97" t="s">
        <v>17918</v>
      </c>
      <c r="G5078" s="159"/>
      <c r="H5078" s="161"/>
      <c r="I5078" s="161"/>
    </row>
    <row r="5079" ht="15.0" customHeight="1">
      <c r="A5079" s="101" t="s">
        <v>8446</v>
      </c>
      <c r="B5079" s="96" t="str">
        <f>VLOOKUP(A5079,company_data!$A$2:$H$2051,8,FALSE)</f>
        <v>https://www.keyfactor.com/</v>
      </c>
      <c r="C5079" s="158" t="s">
        <v>24446</v>
      </c>
      <c r="D5079" s="158" t="s">
        <v>13</v>
      </c>
      <c r="E5079" s="158" t="s">
        <v>15862</v>
      </c>
      <c r="F5079" s="97" t="s">
        <v>24058</v>
      </c>
      <c r="G5079" s="159"/>
      <c r="H5079" s="161" t="s">
        <v>24447</v>
      </c>
      <c r="I5079" s="161"/>
    </row>
    <row r="5080" ht="15.0" customHeight="1">
      <c r="A5080" s="101" t="s">
        <v>8446</v>
      </c>
      <c r="B5080" s="96" t="str">
        <f>VLOOKUP(A5080,company_data!$A$2:$H$2051,8,FALSE)</f>
        <v>https://www.keyfactor.com/</v>
      </c>
      <c r="C5080" s="157" t="s">
        <v>24448</v>
      </c>
      <c r="D5080" s="158" t="s">
        <v>13</v>
      </c>
      <c r="E5080" s="158" t="s">
        <v>15981</v>
      </c>
      <c r="F5080" s="101"/>
      <c r="G5080" s="159"/>
      <c r="H5080" s="161" t="s">
        <v>24449</v>
      </c>
      <c r="I5080" s="161"/>
    </row>
    <row r="5081" ht="15.0" customHeight="1">
      <c r="A5081" s="101" t="s">
        <v>8446</v>
      </c>
      <c r="B5081" s="96" t="str">
        <f>VLOOKUP(A5081,company_data!$A$2:$H$2051,8,FALSE)</f>
        <v>https://www.keyfactor.com/</v>
      </c>
      <c r="C5081" s="157" t="s">
        <v>24450</v>
      </c>
      <c r="D5081" s="158" t="s">
        <v>13</v>
      </c>
      <c r="E5081" s="158" t="s">
        <v>15981</v>
      </c>
      <c r="F5081" s="101"/>
      <c r="G5081" s="159"/>
      <c r="H5081" s="161" t="s">
        <v>24451</v>
      </c>
      <c r="I5081" s="161"/>
    </row>
    <row r="5082" ht="15.0" customHeight="1">
      <c r="A5082" s="101" t="s">
        <v>8446</v>
      </c>
      <c r="B5082" s="96" t="str">
        <f>VLOOKUP(A5082,company_data!$A$2:$H$2051,8,FALSE)</f>
        <v>https://www.keyfactor.com/</v>
      </c>
      <c r="C5082" s="158" t="s">
        <v>24452</v>
      </c>
      <c r="D5082" s="158" t="s">
        <v>13</v>
      </c>
      <c r="E5082" s="158" t="s">
        <v>15981</v>
      </c>
      <c r="F5082" s="101"/>
      <c r="G5082" s="159"/>
      <c r="H5082" s="161"/>
      <c r="I5082" s="161"/>
    </row>
    <row r="5083" ht="15.0" customHeight="1">
      <c r="A5083" s="101" t="s">
        <v>8446</v>
      </c>
      <c r="B5083" s="96" t="str">
        <f>VLOOKUP(A5083,company_data!$A$2:$H$2051,8,FALSE)</f>
        <v>https://www.keyfactor.com/</v>
      </c>
      <c r="C5083" s="158" t="s">
        <v>24453</v>
      </c>
      <c r="D5083" s="158" t="s">
        <v>13</v>
      </c>
      <c r="E5083" s="158" t="s">
        <v>15981</v>
      </c>
      <c r="F5083" s="101"/>
      <c r="G5083" s="159"/>
      <c r="H5083" s="161"/>
      <c r="I5083" s="161"/>
    </row>
    <row r="5084" ht="15.0" customHeight="1">
      <c r="A5084" s="101" t="s">
        <v>8463</v>
      </c>
      <c r="B5084" s="96" t="str">
        <f>VLOOKUP(A5084,company_data!$A$2:$H$2051,8,FALSE)</f>
        <v>https://www.keypasco.com/</v>
      </c>
      <c r="C5084" s="158" t="s">
        <v>24454</v>
      </c>
      <c r="D5084" s="158" t="s">
        <v>6</v>
      </c>
      <c r="E5084" s="157"/>
      <c r="F5084" s="101"/>
      <c r="G5084" s="159"/>
      <c r="H5084" s="161" t="s">
        <v>24455</v>
      </c>
      <c r="I5084" s="161"/>
    </row>
    <row r="5085" ht="15.0" customHeight="1">
      <c r="A5085" s="101" t="s">
        <v>8469</v>
      </c>
      <c r="B5085" s="96" t="str">
        <f>VLOOKUP(A5085,company_data!$A$2:$H$2051,8,FALSE)</f>
        <v>https://www.kindus.co.uk</v>
      </c>
      <c r="C5085" s="158" t="s">
        <v>24456</v>
      </c>
      <c r="D5085" s="158" t="s">
        <v>5</v>
      </c>
      <c r="E5085" s="158" t="s">
        <v>17764</v>
      </c>
      <c r="F5085" s="101"/>
      <c r="G5085" s="159"/>
      <c r="H5085" s="161"/>
      <c r="I5085" s="161"/>
    </row>
    <row r="5086" ht="15.0" customHeight="1">
      <c r="A5086" s="101" t="s">
        <v>8469</v>
      </c>
      <c r="B5086" s="96" t="str">
        <f>VLOOKUP(A5086,company_data!$A$2:$H$2051,8,FALSE)</f>
        <v>https://www.kindus.co.uk</v>
      </c>
      <c r="C5086" s="158" t="s">
        <v>24457</v>
      </c>
      <c r="D5086" s="158" t="s">
        <v>5</v>
      </c>
      <c r="E5086" s="158" t="s">
        <v>14</v>
      </c>
      <c r="F5086" s="101"/>
      <c r="G5086" s="159"/>
      <c r="H5086" s="161"/>
      <c r="I5086" s="161"/>
    </row>
    <row r="5087" ht="15.0" customHeight="1">
      <c r="A5087" s="101" t="s">
        <v>8469</v>
      </c>
      <c r="B5087" s="96" t="str">
        <f>VLOOKUP(A5087,company_data!$A$2:$H$2051,8,FALSE)</f>
        <v>https://www.kindus.co.uk</v>
      </c>
      <c r="C5087" s="158" t="s">
        <v>23883</v>
      </c>
      <c r="D5087" s="158" t="s">
        <v>5</v>
      </c>
      <c r="E5087" s="158" t="s">
        <v>16091</v>
      </c>
      <c r="F5087" s="97" t="s">
        <v>16128</v>
      </c>
      <c r="G5087" s="159"/>
      <c r="H5087" s="161"/>
      <c r="I5087" s="161"/>
    </row>
    <row r="5088" ht="15.0" customHeight="1">
      <c r="A5088" s="101" t="s">
        <v>8469</v>
      </c>
      <c r="B5088" s="96" t="str">
        <f>VLOOKUP(A5088,company_data!$A$2:$H$2051,8,FALSE)</f>
        <v>https://www.kindus.co.uk</v>
      </c>
      <c r="C5088" s="158" t="s">
        <v>17656</v>
      </c>
      <c r="D5088" s="158" t="s">
        <v>5</v>
      </c>
      <c r="E5088" s="158" t="s">
        <v>17003</v>
      </c>
      <c r="F5088" s="101"/>
      <c r="G5088" s="159"/>
      <c r="H5088" s="161"/>
      <c r="I5088" s="161"/>
    </row>
    <row r="5089" ht="15.0" customHeight="1">
      <c r="A5089" s="101" t="s">
        <v>8469</v>
      </c>
      <c r="B5089" s="96" t="str">
        <f>VLOOKUP(A5089,company_data!$A$2:$H$2051,8,FALSE)</f>
        <v>https://www.kindus.co.uk</v>
      </c>
      <c r="C5089" s="158" t="s">
        <v>24458</v>
      </c>
      <c r="D5089" s="158" t="s">
        <v>5</v>
      </c>
      <c r="E5089" s="158" t="s">
        <v>15897</v>
      </c>
      <c r="F5089" s="101"/>
      <c r="G5089" s="159"/>
      <c r="H5089" s="161"/>
      <c r="I5089" s="161"/>
    </row>
    <row r="5090" ht="15.0" customHeight="1">
      <c r="A5090" s="101" t="s">
        <v>8469</v>
      </c>
      <c r="B5090" s="96" t="str">
        <f>VLOOKUP(A5090,company_data!$A$2:$H$2051,8,FALSE)</f>
        <v>https://www.kindus.co.uk</v>
      </c>
      <c r="C5090" s="158" t="s">
        <v>21403</v>
      </c>
      <c r="D5090" s="158" t="s">
        <v>11</v>
      </c>
      <c r="E5090" s="158" t="s">
        <v>21403</v>
      </c>
      <c r="F5090" s="101"/>
      <c r="G5090" s="159"/>
      <c r="H5090" s="161"/>
      <c r="I5090" s="161"/>
    </row>
    <row r="5091" ht="15.0" customHeight="1">
      <c r="A5091" s="101" t="s">
        <v>8476</v>
      </c>
      <c r="B5091" s="96" t="str">
        <f>VLOOKUP(A5091,company_data!$A$2:$H$2051,8,FALSE)</f>
        <v>https://www.kiuwan.com/</v>
      </c>
      <c r="C5091" s="157" t="s">
        <v>24459</v>
      </c>
      <c r="D5091" s="158" t="s">
        <v>8</v>
      </c>
      <c r="E5091" s="158" t="s">
        <v>19142</v>
      </c>
      <c r="F5091" s="101"/>
      <c r="G5091" s="159"/>
      <c r="H5091" s="161" t="s">
        <v>24460</v>
      </c>
      <c r="I5091" s="161"/>
    </row>
    <row r="5092" ht="15.0" customHeight="1">
      <c r="A5092" s="101" t="s">
        <v>8476</v>
      </c>
      <c r="B5092" s="96" t="str">
        <f>VLOOKUP(A5092,company_data!$A$2:$H$2051,8,FALSE)</f>
        <v>https://www.kiuwan.com/</v>
      </c>
      <c r="C5092" s="157" t="s">
        <v>24461</v>
      </c>
      <c r="D5092" s="158" t="s">
        <v>8</v>
      </c>
      <c r="E5092" s="158" t="s">
        <v>19145</v>
      </c>
      <c r="F5092" s="101"/>
      <c r="G5092" s="159"/>
      <c r="H5092" s="161" t="s">
        <v>24462</v>
      </c>
      <c r="I5092" s="161"/>
    </row>
    <row r="5093" ht="15.0" customHeight="1">
      <c r="A5093" s="101" t="s">
        <v>8476</v>
      </c>
      <c r="B5093" s="96" t="str">
        <f>VLOOKUP(A5093,company_data!$A$2:$H$2051,8,FALSE)</f>
        <v>https://www.kiuwan.com/</v>
      </c>
      <c r="C5093" s="157" t="s">
        <v>24463</v>
      </c>
      <c r="D5093" s="158" t="s">
        <v>8</v>
      </c>
      <c r="E5093" s="157"/>
      <c r="F5093" s="101"/>
      <c r="G5093" s="159"/>
      <c r="H5093" s="161" t="s">
        <v>24464</v>
      </c>
      <c r="I5093" s="161"/>
    </row>
    <row r="5094" ht="15.0" customHeight="1">
      <c r="A5094" s="101" t="s">
        <v>8482</v>
      </c>
      <c r="B5094" s="96" t="str">
        <f>VLOOKUP(A5094,company_data!$A$2:$H$2051,8,FALSE)</f>
        <v>https://klcconsulting.net/</v>
      </c>
      <c r="C5094" s="157" t="s">
        <v>24465</v>
      </c>
      <c r="D5094" s="157" t="s">
        <v>5</v>
      </c>
      <c r="E5094" s="157" t="s">
        <v>16162</v>
      </c>
      <c r="F5094" s="101" t="s">
        <v>15850</v>
      </c>
      <c r="G5094" s="159"/>
      <c r="H5094" s="161" t="s">
        <v>24466</v>
      </c>
      <c r="I5094" s="161"/>
    </row>
    <row r="5095" ht="15.0" customHeight="1">
      <c r="A5095" s="101" t="s">
        <v>8482</v>
      </c>
      <c r="B5095" s="96" t="str">
        <f>VLOOKUP(A5095,company_data!$A$2:$H$2051,8,FALSE)</f>
        <v>https://klcconsulting.net/</v>
      </c>
      <c r="C5095" s="157" t="s">
        <v>24467</v>
      </c>
      <c r="D5095" s="157" t="s">
        <v>5</v>
      </c>
      <c r="E5095" s="157"/>
      <c r="F5095" s="101"/>
      <c r="G5095" s="159"/>
      <c r="H5095" s="161" t="s">
        <v>24468</v>
      </c>
      <c r="I5095" s="161"/>
    </row>
    <row r="5096" ht="15.0" customHeight="1">
      <c r="A5096" s="101" t="s">
        <v>8482</v>
      </c>
      <c r="B5096" s="96" t="str">
        <f>VLOOKUP(A5096,company_data!$A$2:$H$2051,8,FALSE)</f>
        <v>https://klcconsulting.net/</v>
      </c>
      <c r="C5096" s="157" t="s">
        <v>24469</v>
      </c>
      <c r="D5096" s="157" t="s">
        <v>5</v>
      </c>
      <c r="E5096" s="157"/>
      <c r="F5096" s="101"/>
      <c r="G5096" s="159"/>
      <c r="H5096" s="161" t="s">
        <v>24470</v>
      </c>
      <c r="I5096" s="161"/>
    </row>
    <row r="5097" ht="15.0" customHeight="1">
      <c r="A5097" s="101" t="s">
        <v>8482</v>
      </c>
      <c r="B5097" s="96" t="str">
        <f>VLOOKUP(A5097,company_data!$A$2:$H$2051,8,FALSE)</f>
        <v>https://klcconsulting.net/</v>
      </c>
      <c r="C5097" s="157" t="s">
        <v>24471</v>
      </c>
      <c r="D5097" s="157" t="s">
        <v>5</v>
      </c>
      <c r="E5097" s="157"/>
      <c r="F5097" s="101"/>
      <c r="G5097" s="159"/>
      <c r="H5097" s="161" t="s">
        <v>24472</v>
      </c>
      <c r="I5097" s="161"/>
    </row>
    <row r="5098" ht="15.0" customHeight="1">
      <c r="A5098" s="101" t="s">
        <v>8482</v>
      </c>
      <c r="B5098" s="96" t="str">
        <f>VLOOKUP(A5098,company_data!$A$2:$H$2051,8,FALSE)</f>
        <v>https://klcconsulting.net/</v>
      </c>
      <c r="C5098" s="157" t="s">
        <v>24473</v>
      </c>
      <c r="D5098" s="157" t="s">
        <v>5</v>
      </c>
      <c r="E5098" s="157"/>
      <c r="F5098" s="101"/>
      <c r="G5098" s="159"/>
      <c r="H5098" s="161" t="s">
        <v>24474</v>
      </c>
      <c r="I5098" s="161"/>
    </row>
    <row r="5099" ht="15.0" customHeight="1">
      <c r="A5099" s="101" t="s">
        <v>8482</v>
      </c>
      <c r="B5099" s="96" t="str">
        <f>VLOOKUP(A5099,company_data!$A$2:$H$2051,8,FALSE)</f>
        <v>https://klcconsulting.net/</v>
      </c>
      <c r="C5099" s="157" t="s">
        <v>24475</v>
      </c>
      <c r="D5099" s="157" t="s">
        <v>5</v>
      </c>
      <c r="E5099" s="157"/>
      <c r="F5099" s="101"/>
      <c r="G5099" s="159"/>
      <c r="H5099" s="161" t="s">
        <v>24476</v>
      </c>
      <c r="I5099" s="161"/>
    </row>
    <row r="5100" ht="15.0" customHeight="1">
      <c r="A5100" s="101" t="s">
        <v>8482</v>
      </c>
      <c r="B5100" s="96" t="str">
        <f>VLOOKUP(A5100,company_data!$A$2:$H$2051,8,FALSE)</f>
        <v>https://klcconsulting.net/</v>
      </c>
      <c r="C5100" s="157" t="s">
        <v>24477</v>
      </c>
      <c r="D5100" s="157" t="s">
        <v>5</v>
      </c>
      <c r="E5100" s="157"/>
      <c r="F5100" s="101"/>
      <c r="G5100" s="159"/>
      <c r="H5100" s="161" t="s">
        <v>24478</v>
      </c>
      <c r="I5100" s="161"/>
    </row>
    <row r="5101" ht="15.0" customHeight="1">
      <c r="A5101" s="101" t="s">
        <v>8487</v>
      </c>
      <c r="B5101" s="96" t="str">
        <f>VLOOKUP(A5101,company_data!$A$2:$H$2051,8,FALSE)</f>
        <v>www.KnowBe4.com</v>
      </c>
      <c r="C5101" s="157" t="s">
        <v>24479</v>
      </c>
      <c r="D5101" s="157" t="s">
        <v>14</v>
      </c>
      <c r="E5101" s="157" t="s">
        <v>16856</v>
      </c>
      <c r="F5101" s="101"/>
      <c r="G5101" s="159"/>
      <c r="H5101" s="161" t="s">
        <v>24480</v>
      </c>
      <c r="I5101" s="161"/>
    </row>
    <row r="5102" ht="15.0" customHeight="1">
      <c r="A5102" s="101" t="s">
        <v>8487</v>
      </c>
      <c r="B5102" s="96" t="str">
        <f>VLOOKUP(A5102,company_data!$A$2:$H$2051,8,FALSE)</f>
        <v>www.KnowBe4.com</v>
      </c>
      <c r="C5102" s="157" t="s">
        <v>24481</v>
      </c>
      <c r="D5102" s="158" t="s">
        <v>32</v>
      </c>
      <c r="E5102" s="158" t="s">
        <v>15917</v>
      </c>
      <c r="F5102" s="101"/>
      <c r="G5102" s="159"/>
      <c r="H5102" s="161" t="s">
        <v>24482</v>
      </c>
      <c r="I5102" s="161"/>
    </row>
    <row r="5103" ht="15.0" customHeight="1">
      <c r="A5103" s="101" t="s">
        <v>8487</v>
      </c>
      <c r="B5103" s="96" t="str">
        <f>VLOOKUP(A5103,company_data!$A$2:$H$2051,8,FALSE)</f>
        <v>www.KnowBe4.com</v>
      </c>
      <c r="C5103" s="157" t="s">
        <v>24483</v>
      </c>
      <c r="D5103" s="157" t="s">
        <v>11</v>
      </c>
      <c r="E5103" s="157" t="s">
        <v>17708</v>
      </c>
      <c r="F5103" s="101"/>
      <c r="G5103" s="159"/>
      <c r="H5103" s="161" t="s">
        <v>24484</v>
      </c>
      <c r="I5103" s="161"/>
    </row>
    <row r="5104" ht="15.0" customHeight="1">
      <c r="A5104" s="101" t="s">
        <v>8487</v>
      </c>
      <c r="B5104" s="96" t="str">
        <f>VLOOKUP(A5104,company_data!$A$2:$H$2051,8,FALSE)</f>
        <v>www.KnowBe4.com</v>
      </c>
      <c r="C5104" s="157" t="s">
        <v>24485</v>
      </c>
      <c r="D5104" s="157" t="s">
        <v>11</v>
      </c>
      <c r="E5104" s="157" t="s">
        <v>17708</v>
      </c>
      <c r="F5104" s="101"/>
      <c r="G5104" s="159"/>
      <c r="H5104" s="161" t="s">
        <v>24486</v>
      </c>
      <c r="I5104" s="161"/>
    </row>
    <row r="5105" ht="15.0" customHeight="1">
      <c r="A5105" s="101" t="s">
        <v>8487</v>
      </c>
      <c r="B5105" s="96" t="str">
        <f>VLOOKUP(A5105,company_data!$A$2:$H$2051,8,FALSE)</f>
        <v>www.KnowBe4.com</v>
      </c>
      <c r="C5105" s="157" t="s">
        <v>24487</v>
      </c>
      <c r="D5105" s="157" t="s">
        <v>14</v>
      </c>
      <c r="E5105" s="157"/>
      <c r="F5105" s="101"/>
      <c r="G5105" s="159"/>
      <c r="H5105" s="161" t="s">
        <v>24488</v>
      </c>
      <c r="I5105" s="161"/>
    </row>
    <row r="5106" ht="15.0" customHeight="1">
      <c r="A5106" s="101" t="s">
        <v>8497</v>
      </c>
      <c r="B5106" s="96" t="str">
        <f>VLOOKUP(A5106,company_data!$A$2:$H$2051,8,FALSE)</f>
        <v>https://www.kolide.com/</v>
      </c>
      <c r="C5106" s="158" t="s">
        <v>8497</v>
      </c>
      <c r="D5106" s="158" t="s">
        <v>9</v>
      </c>
      <c r="E5106" s="158" t="s">
        <v>16090</v>
      </c>
      <c r="F5106" s="97" t="s">
        <v>24489</v>
      </c>
      <c r="G5106" s="159"/>
      <c r="H5106" s="161" t="s">
        <v>24490</v>
      </c>
      <c r="I5106" s="161"/>
    </row>
    <row r="5107" ht="15.0" customHeight="1">
      <c r="A5107" s="101" t="s">
        <v>8508</v>
      </c>
      <c r="B5107" s="96" t="str">
        <f>VLOOKUP(A5107,company_data!$A$2:$H$2051,8,FALSE)</f>
        <v>https://koolspan.com/</v>
      </c>
      <c r="C5107" s="158" t="s">
        <v>24491</v>
      </c>
      <c r="D5107" s="158" t="s">
        <v>20</v>
      </c>
      <c r="E5107" s="158" t="s">
        <v>13</v>
      </c>
      <c r="F5107" s="101"/>
      <c r="G5107" s="159"/>
      <c r="H5107" s="161"/>
      <c r="I5107" s="161"/>
    </row>
    <row r="5108" ht="15.0" customHeight="1">
      <c r="A5108" s="101" t="s">
        <v>8508</v>
      </c>
      <c r="B5108" s="96" t="str">
        <f>VLOOKUP(A5108,company_data!$A$2:$H$2051,8,FALSE)</f>
        <v>https://koolspan.com/</v>
      </c>
      <c r="C5108" s="158" t="s">
        <v>24492</v>
      </c>
      <c r="D5108" s="158" t="s">
        <v>20</v>
      </c>
      <c r="E5108" s="158" t="s">
        <v>13</v>
      </c>
      <c r="F5108" s="101"/>
      <c r="G5108" s="159"/>
      <c r="H5108" s="161"/>
      <c r="I5108" s="161"/>
    </row>
    <row r="5109" ht="15.0" customHeight="1">
      <c r="A5109" s="101" t="s">
        <v>8508</v>
      </c>
      <c r="B5109" s="96" t="str">
        <f>VLOOKUP(A5109,company_data!$A$2:$H$2051,8,FALSE)</f>
        <v>https://koolspan.com/</v>
      </c>
      <c r="C5109" s="158" t="s">
        <v>24493</v>
      </c>
      <c r="D5109" s="158" t="s">
        <v>20</v>
      </c>
      <c r="E5109" s="158" t="s">
        <v>13</v>
      </c>
      <c r="F5109" s="101"/>
      <c r="G5109" s="159"/>
      <c r="H5109" s="161"/>
      <c r="I5109" s="161"/>
    </row>
    <row r="5110" ht="15.0" customHeight="1">
      <c r="A5110" s="101" t="s">
        <v>8513</v>
      </c>
      <c r="B5110" s="96" t="str">
        <f>VLOOKUP(A5110,company_data!$A$2:$H$2051,8,FALSE)</f>
        <v>https://korelogic.com/</v>
      </c>
      <c r="C5110" s="157" t="s">
        <v>24494</v>
      </c>
      <c r="D5110" s="158" t="s">
        <v>5</v>
      </c>
      <c r="E5110" s="158" t="s">
        <v>16</v>
      </c>
      <c r="F5110" s="97" t="s">
        <v>15831</v>
      </c>
      <c r="G5110" s="159"/>
      <c r="H5110" s="161" t="s">
        <v>24495</v>
      </c>
      <c r="I5110" s="161"/>
    </row>
    <row r="5111" ht="15.0" customHeight="1">
      <c r="A5111" s="101" t="s">
        <v>8513</v>
      </c>
      <c r="B5111" s="96" t="str">
        <f>VLOOKUP(A5111,company_data!$A$2:$H$2051,8,FALSE)</f>
        <v>https://korelogic.com/</v>
      </c>
      <c r="C5111" s="157" t="s">
        <v>24496</v>
      </c>
      <c r="D5111" s="158" t="s">
        <v>5</v>
      </c>
      <c r="E5111" s="158" t="s">
        <v>17003</v>
      </c>
      <c r="F5111" s="101"/>
      <c r="G5111" s="159"/>
      <c r="H5111" s="161" t="s">
        <v>24497</v>
      </c>
      <c r="I5111" s="161"/>
    </row>
    <row r="5112" ht="15.0" customHeight="1">
      <c r="A5112" s="101" t="s">
        <v>8513</v>
      </c>
      <c r="B5112" s="96" t="str">
        <f>VLOOKUP(A5112,company_data!$A$2:$H$2051,8,FALSE)</f>
        <v>https://korelogic.com/</v>
      </c>
      <c r="C5112" s="157" t="s">
        <v>24498</v>
      </c>
      <c r="D5112" s="158" t="s">
        <v>16</v>
      </c>
      <c r="E5112" s="157"/>
      <c r="F5112" s="101"/>
      <c r="G5112" s="159"/>
      <c r="H5112" s="161" t="s">
        <v>24499</v>
      </c>
      <c r="I5112" s="161"/>
    </row>
    <row r="5113" ht="15.0" customHeight="1">
      <c r="A5113" s="101" t="s">
        <v>8519</v>
      </c>
      <c r="B5113" s="96" t="str">
        <f>VLOOKUP(A5113,company_data!$A$2:$H$2051,8,FALSE)</f>
        <v>https://kount.com/</v>
      </c>
      <c r="C5113" s="158" t="s">
        <v>24500</v>
      </c>
      <c r="D5113" s="158" t="s">
        <v>6</v>
      </c>
      <c r="E5113" s="158" t="s">
        <v>16476</v>
      </c>
      <c r="F5113" s="101"/>
      <c r="G5113" s="159"/>
      <c r="H5113" s="161" t="s">
        <v>24501</v>
      </c>
      <c r="I5113" s="161"/>
    </row>
    <row r="5114" ht="15.0" customHeight="1">
      <c r="A5114" s="101" t="s">
        <v>8555</v>
      </c>
      <c r="B5114" s="96" t="str">
        <f>VLOOKUP(A5114,company_data!$A$2:$H$2051,8,FALSE)</f>
        <v>www.kpmg.com/</v>
      </c>
      <c r="C5114" s="157" t="s">
        <v>24346</v>
      </c>
      <c r="D5114" s="158" t="s">
        <v>5</v>
      </c>
      <c r="E5114" s="157" t="s">
        <v>17764</v>
      </c>
      <c r="F5114" s="101"/>
      <c r="G5114" s="159"/>
      <c r="H5114" s="161" t="s">
        <v>24502</v>
      </c>
      <c r="I5114" s="161"/>
    </row>
    <row r="5115" ht="15.0" customHeight="1">
      <c r="A5115" s="101" t="s">
        <v>8555</v>
      </c>
      <c r="B5115" s="96" t="str">
        <f>VLOOKUP(A5115,company_data!$A$2:$H$2051,8,FALSE)</f>
        <v>www.kpmg.com/</v>
      </c>
      <c r="C5115" s="157" t="s">
        <v>24503</v>
      </c>
      <c r="D5115" s="157" t="s">
        <v>5</v>
      </c>
      <c r="E5115" s="157"/>
      <c r="F5115" s="101"/>
      <c r="G5115" s="159"/>
      <c r="H5115" s="161" t="s">
        <v>24504</v>
      </c>
      <c r="I5115" s="161"/>
    </row>
    <row r="5116" ht="15.0" customHeight="1">
      <c r="A5116" s="101" t="s">
        <v>8555</v>
      </c>
      <c r="B5116" s="96" t="str">
        <f>VLOOKUP(A5116,company_data!$A$2:$H$2051,8,FALSE)</f>
        <v>www.kpmg.com/</v>
      </c>
      <c r="C5116" s="157" t="s">
        <v>24505</v>
      </c>
      <c r="D5116" s="157" t="s">
        <v>5</v>
      </c>
      <c r="E5116" s="157"/>
      <c r="F5116" s="101"/>
      <c r="G5116" s="159"/>
      <c r="H5116" s="161" t="s">
        <v>24506</v>
      </c>
      <c r="I5116" s="161"/>
    </row>
    <row r="5117" ht="15.0" customHeight="1">
      <c r="A5117" s="101" t="s">
        <v>8555</v>
      </c>
      <c r="B5117" s="96" t="str">
        <f>VLOOKUP(A5117,company_data!$A$2:$H$2051,8,FALSE)</f>
        <v>www.kpmg.com/</v>
      </c>
      <c r="C5117" s="157" t="s">
        <v>24507</v>
      </c>
      <c r="D5117" s="157" t="s">
        <v>5</v>
      </c>
      <c r="E5117" s="157"/>
      <c r="F5117" s="101"/>
      <c r="G5117" s="159"/>
      <c r="H5117" s="161" t="s">
        <v>24508</v>
      </c>
      <c r="I5117" s="161"/>
    </row>
    <row r="5118" ht="15.0" customHeight="1">
      <c r="A5118" s="101" t="s">
        <v>8563</v>
      </c>
      <c r="B5118" s="96" t="str">
        <f>VLOOKUP(A5118,company_data!$A$2:$H$2051,8,FALSE)</f>
        <v>https://www.kratikal.com/</v>
      </c>
      <c r="C5118" s="157" t="s">
        <v>24509</v>
      </c>
      <c r="D5118" s="158" t="s">
        <v>41</v>
      </c>
      <c r="E5118" s="158" t="s">
        <v>22423</v>
      </c>
      <c r="F5118" s="97" t="s">
        <v>24510</v>
      </c>
      <c r="G5118" s="159"/>
      <c r="H5118" s="161" t="s">
        <v>24511</v>
      </c>
      <c r="I5118" s="161"/>
    </row>
    <row r="5119" ht="15.0" customHeight="1">
      <c r="A5119" s="101" t="s">
        <v>8563</v>
      </c>
      <c r="B5119" s="96" t="str">
        <f>VLOOKUP(A5119,company_data!$A$2:$H$2051,8,FALSE)</f>
        <v>https://www.kratikal.com/</v>
      </c>
      <c r="C5119" s="157" t="s">
        <v>24512</v>
      </c>
      <c r="D5119" s="158" t="s">
        <v>19</v>
      </c>
      <c r="E5119" s="158" t="s">
        <v>33</v>
      </c>
      <c r="F5119" s="101"/>
      <c r="G5119" s="159"/>
      <c r="H5119" s="161" t="s">
        <v>24513</v>
      </c>
      <c r="I5119" s="161"/>
    </row>
    <row r="5120" ht="15.0" customHeight="1">
      <c r="A5120" s="101" t="s">
        <v>8563</v>
      </c>
      <c r="B5120" s="96" t="str">
        <f>VLOOKUP(A5120,company_data!$A$2:$H$2051,8,FALSE)</f>
        <v>https://www.kratikal.com/</v>
      </c>
      <c r="C5120" s="157" t="s">
        <v>24514</v>
      </c>
      <c r="D5120" s="158" t="s">
        <v>19</v>
      </c>
      <c r="E5120" s="157"/>
      <c r="F5120" s="101"/>
      <c r="G5120" s="159"/>
      <c r="H5120" s="161" t="s">
        <v>24515</v>
      </c>
      <c r="I5120" s="161"/>
    </row>
    <row r="5121" ht="15.0" customHeight="1">
      <c r="A5121" s="101" t="s">
        <v>8563</v>
      </c>
      <c r="B5121" s="96" t="str">
        <f>VLOOKUP(A5121,company_data!$A$2:$H$2051,8,FALSE)</f>
        <v>https://www.kratikal.com/</v>
      </c>
      <c r="C5121" s="157" t="s">
        <v>24516</v>
      </c>
      <c r="D5121" s="158" t="s">
        <v>33</v>
      </c>
      <c r="E5121" s="157"/>
      <c r="F5121" s="101"/>
      <c r="G5121" s="159"/>
      <c r="H5121" s="161" t="s">
        <v>24517</v>
      </c>
      <c r="I5121" s="161"/>
    </row>
    <row r="5122" ht="15.0" customHeight="1">
      <c r="A5122" s="101" t="s">
        <v>8570</v>
      </c>
      <c r="B5122" s="96" t="str">
        <f>VLOOKUP(A5122,company_data!$A$2:$H$2051,8,FALSE)</f>
        <v>https://www.kroll.com/</v>
      </c>
      <c r="C5122" s="157" t="s">
        <v>24518</v>
      </c>
      <c r="D5122" s="158" t="s">
        <v>5</v>
      </c>
      <c r="E5122" s="158" t="s">
        <v>14</v>
      </c>
      <c r="F5122" s="101"/>
      <c r="G5122" s="159"/>
      <c r="H5122" s="161" t="s">
        <v>24519</v>
      </c>
      <c r="I5122" s="161"/>
    </row>
    <row r="5123" ht="15.0" customHeight="1">
      <c r="A5123" s="101" t="s">
        <v>8570</v>
      </c>
      <c r="B5123" s="96" t="str">
        <f>VLOOKUP(A5123,company_data!$A$2:$H$2051,8,FALSE)</f>
        <v>https://www.kroll.com/</v>
      </c>
      <c r="C5123" s="157" t="s">
        <v>24520</v>
      </c>
      <c r="D5123" s="158" t="s">
        <v>5</v>
      </c>
      <c r="E5123" s="158" t="s">
        <v>16</v>
      </c>
      <c r="F5123" s="101"/>
      <c r="G5123" s="159"/>
      <c r="H5123" s="161" t="s">
        <v>24521</v>
      </c>
      <c r="I5123" s="161"/>
    </row>
    <row r="5124" ht="15.0" customHeight="1">
      <c r="A5124" s="101" t="s">
        <v>8570</v>
      </c>
      <c r="B5124" s="96" t="str">
        <f>VLOOKUP(A5124,company_data!$A$2:$H$2051,8,FALSE)</f>
        <v>https://www.kroll.com/</v>
      </c>
      <c r="C5124" s="157" t="s">
        <v>24522</v>
      </c>
      <c r="D5124" s="158" t="s">
        <v>5</v>
      </c>
      <c r="E5124" s="158" t="s">
        <v>18043</v>
      </c>
      <c r="F5124" s="101"/>
      <c r="G5124" s="159"/>
      <c r="H5124" s="161" t="s">
        <v>24523</v>
      </c>
      <c r="I5124" s="161"/>
    </row>
    <row r="5125" ht="15.0" customHeight="1">
      <c r="A5125" s="101" t="s">
        <v>8570</v>
      </c>
      <c r="B5125" s="96" t="str">
        <f>VLOOKUP(A5125,company_data!$A$2:$H$2051,8,FALSE)</f>
        <v>https://www.kroll.com/</v>
      </c>
      <c r="C5125" s="157" t="s">
        <v>19147</v>
      </c>
      <c r="D5125" s="158" t="s">
        <v>5</v>
      </c>
      <c r="E5125" s="158" t="s">
        <v>18043</v>
      </c>
      <c r="F5125" s="101"/>
      <c r="G5125" s="159"/>
      <c r="H5125" s="161" t="s">
        <v>24524</v>
      </c>
      <c r="I5125" s="161"/>
    </row>
    <row r="5126" ht="15.0" customHeight="1">
      <c r="A5126" s="101" t="s">
        <v>8570</v>
      </c>
      <c r="B5126" s="96" t="str">
        <f>VLOOKUP(A5126,company_data!$A$2:$H$2051,8,FALSE)</f>
        <v>https://www.kroll.com/</v>
      </c>
      <c r="C5126" s="157" t="s">
        <v>24525</v>
      </c>
      <c r="D5126" s="158" t="s">
        <v>44</v>
      </c>
      <c r="E5126" s="157"/>
      <c r="F5126" s="101"/>
      <c r="G5126" s="159"/>
      <c r="H5126" s="161" t="s">
        <v>24526</v>
      </c>
      <c r="I5126" s="161"/>
    </row>
    <row r="5127" ht="15.0" customHeight="1">
      <c r="A5127" s="101" t="s">
        <v>8575</v>
      </c>
      <c r="B5127" s="96" t="str">
        <f>VLOOKUP(A5127,company_data!$A$2:$H$2051,8,FALSE)</f>
        <v>https://www.krypsys.com/</v>
      </c>
      <c r="C5127" s="157" t="s">
        <v>15850</v>
      </c>
      <c r="D5127" s="157" t="s">
        <v>5</v>
      </c>
      <c r="E5127" s="157" t="s">
        <v>15850</v>
      </c>
      <c r="F5127" s="101"/>
      <c r="G5127" s="159"/>
      <c r="H5127" s="161" t="s">
        <v>24527</v>
      </c>
      <c r="I5127" s="161"/>
    </row>
    <row r="5128" ht="15.0" customHeight="1">
      <c r="A5128" s="101" t="s">
        <v>8575</v>
      </c>
      <c r="B5128" s="96" t="str">
        <f>VLOOKUP(A5128,company_data!$A$2:$H$2051,8,FALSE)</f>
        <v>https://www.krypsys.com/</v>
      </c>
      <c r="C5128" s="157" t="s">
        <v>24528</v>
      </c>
      <c r="D5128" s="157" t="s">
        <v>5</v>
      </c>
      <c r="E5128" s="157" t="s">
        <v>15859</v>
      </c>
      <c r="F5128" s="101"/>
      <c r="G5128" s="159"/>
      <c r="H5128" s="161" t="s">
        <v>24529</v>
      </c>
      <c r="I5128" s="161"/>
    </row>
    <row r="5129" ht="15.0" customHeight="1">
      <c r="A5129" s="101" t="s">
        <v>8575</v>
      </c>
      <c r="B5129" s="96" t="str">
        <f>VLOOKUP(A5129,company_data!$A$2:$H$2051,8,FALSE)</f>
        <v>https://www.krypsys.com/</v>
      </c>
      <c r="C5129" s="157" t="s">
        <v>16162</v>
      </c>
      <c r="D5129" s="157" t="s">
        <v>5</v>
      </c>
      <c r="E5129" s="157" t="s">
        <v>16162</v>
      </c>
      <c r="F5129" s="101"/>
      <c r="G5129" s="159"/>
      <c r="H5129" s="161" t="s">
        <v>24530</v>
      </c>
      <c r="I5129" s="161"/>
    </row>
    <row r="5130" ht="15.0" customHeight="1">
      <c r="A5130" s="101" t="s">
        <v>8575</v>
      </c>
      <c r="B5130" s="96" t="str">
        <f>VLOOKUP(A5130,company_data!$A$2:$H$2051,8,FALSE)</f>
        <v>https://www.krypsys.com/</v>
      </c>
      <c r="C5130" s="157" t="s">
        <v>24531</v>
      </c>
      <c r="D5130" s="157" t="s">
        <v>5</v>
      </c>
      <c r="E5130" s="157"/>
      <c r="F5130" s="101"/>
      <c r="G5130" s="159"/>
      <c r="H5130" s="161" t="s">
        <v>24532</v>
      </c>
      <c r="I5130" s="161"/>
    </row>
    <row r="5131" ht="15.0" customHeight="1">
      <c r="A5131" s="101" t="s">
        <v>8575</v>
      </c>
      <c r="B5131" s="96" t="str">
        <f>VLOOKUP(A5131,company_data!$A$2:$H$2051,8,FALSE)</f>
        <v>https://www.krypsys.com/</v>
      </c>
      <c r="C5131" s="157" t="s">
        <v>24533</v>
      </c>
      <c r="D5131" s="157" t="s">
        <v>5</v>
      </c>
      <c r="E5131" s="157"/>
      <c r="F5131" s="101"/>
      <c r="G5131" s="159"/>
      <c r="H5131" s="161" t="s">
        <v>24534</v>
      </c>
      <c r="I5131" s="161"/>
    </row>
    <row r="5132" ht="15.0" customHeight="1">
      <c r="A5132" s="101" t="s">
        <v>8575</v>
      </c>
      <c r="B5132" s="96" t="str">
        <f>VLOOKUP(A5132,company_data!$A$2:$H$2051,8,FALSE)</f>
        <v>https://www.krypsys.com/</v>
      </c>
      <c r="C5132" s="157" t="s">
        <v>24535</v>
      </c>
      <c r="D5132" s="157" t="s">
        <v>5</v>
      </c>
      <c r="E5132" s="157"/>
      <c r="F5132" s="101"/>
      <c r="G5132" s="159"/>
      <c r="H5132" s="161" t="s">
        <v>24536</v>
      </c>
      <c r="I5132" s="161"/>
    </row>
    <row r="5133" ht="15.0" customHeight="1">
      <c r="A5133" s="101" t="s">
        <v>8575</v>
      </c>
      <c r="B5133" s="96" t="str">
        <f>VLOOKUP(A5133,company_data!$A$2:$H$2051,8,FALSE)</f>
        <v>https://www.krypsys.com/</v>
      </c>
      <c r="C5133" s="157" t="s">
        <v>24537</v>
      </c>
      <c r="D5133" s="157" t="s">
        <v>5</v>
      </c>
      <c r="E5133" s="157"/>
      <c r="F5133" s="101"/>
      <c r="G5133" s="159"/>
      <c r="H5133" s="161" t="s">
        <v>24538</v>
      </c>
      <c r="I5133" s="161"/>
    </row>
    <row r="5134" ht="15.0" customHeight="1">
      <c r="A5134" s="101" t="s">
        <v>8575</v>
      </c>
      <c r="B5134" s="96" t="str">
        <f>VLOOKUP(A5134,company_data!$A$2:$H$2051,8,FALSE)</f>
        <v>https://www.krypsys.com/</v>
      </c>
      <c r="C5134" s="157" t="s">
        <v>24539</v>
      </c>
      <c r="D5134" s="157" t="s">
        <v>5</v>
      </c>
      <c r="E5134" s="157"/>
      <c r="F5134" s="101"/>
      <c r="G5134" s="159"/>
      <c r="H5134" s="161" t="s">
        <v>24540</v>
      </c>
      <c r="I5134" s="161"/>
    </row>
    <row r="5135" ht="15.0" customHeight="1">
      <c r="A5135" s="101" t="s">
        <v>8575</v>
      </c>
      <c r="B5135" s="96" t="str">
        <f>VLOOKUP(A5135,company_data!$A$2:$H$2051,8,FALSE)</f>
        <v>https://www.krypsys.com/</v>
      </c>
      <c r="C5135" s="157" t="s">
        <v>24541</v>
      </c>
      <c r="D5135" s="157" t="s">
        <v>5</v>
      </c>
      <c r="E5135" s="157"/>
      <c r="F5135" s="101"/>
      <c r="G5135" s="159"/>
      <c r="H5135" s="161" t="s">
        <v>24542</v>
      </c>
      <c r="I5135" s="161"/>
    </row>
    <row r="5136" ht="15.0" customHeight="1">
      <c r="A5136" s="101" t="s">
        <v>8580</v>
      </c>
      <c r="B5136" s="96" t="str">
        <f>VLOOKUP(A5136,company_data!$A$2:$H$2051,8,FALSE)</f>
        <v>https://kudelskisecurity.com/</v>
      </c>
      <c r="C5136" s="157" t="s">
        <v>24543</v>
      </c>
      <c r="D5136" s="157" t="s">
        <v>5</v>
      </c>
      <c r="E5136" s="158" t="s">
        <v>15871</v>
      </c>
      <c r="F5136" s="101"/>
      <c r="G5136" s="159"/>
      <c r="H5136" s="161" t="s">
        <v>24544</v>
      </c>
      <c r="I5136" s="161"/>
    </row>
    <row r="5137" ht="15.0" customHeight="1">
      <c r="A5137" s="101" t="s">
        <v>8580</v>
      </c>
      <c r="B5137" s="96" t="str">
        <f>VLOOKUP(A5137,company_data!$A$2:$H$2051,8,FALSE)</f>
        <v>https://kudelskisecurity.com/</v>
      </c>
      <c r="C5137" s="157" t="s">
        <v>24545</v>
      </c>
      <c r="D5137" s="157" t="s">
        <v>5</v>
      </c>
      <c r="E5137" s="158" t="s">
        <v>15871</v>
      </c>
      <c r="F5137" s="101"/>
      <c r="G5137" s="159"/>
      <c r="H5137" s="161" t="s">
        <v>24546</v>
      </c>
      <c r="I5137" s="161"/>
    </row>
    <row r="5138" ht="15.0" customHeight="1">
      <c r="A5138" s="101" t="s">
        <v>8580</v>
      </c>
      <c r="B5138" s="96" t="str">
        <f>VLOOKUP(A5138,company_data!$A$2:$H$2051,8,FALSE)</f>
        <v>https://kudelskisecurity.com/</v>
      </c>
      <c r="C5138" s="157" t="s">
        <v>24547</v>
      </c>
      <c r="D5138" s="157" t="s">
        <v>5</v>
      </c>
      <c r="E5138" s="158" t="s">
        <v>15871</v>
      </c>
      <c r="F5138" s="101"/>
      <c r="G5138" s="159"/>
      <c r="H5138" s="161" t="s">
        <v>24548</v>
      </c>
      <c r="I5138" s="161"/>
    </row>
    <row r="5139" ht="15.0" customHeight="1">
      <c r="A5139" s="101" t="s">
        <v>8580</v>
      </c>
      <c r="B5139" s="96" t="str">
        <f>VLOOKUP(A5139,company_data!$A$2:$H$2051,8,FALSE)</f>
        <v>https://kudelskisecurity.com/</v>
      </c>
      <c r="C5139" s="157" t="s">
        <v>24549</v>
      </c>
      <c r="D5139" s="157" t="s">
        <v>5</v>
      </c>
      <c r="E5139" s="158" t="s">
        <v>15871</v>
      </c>
      <c r="F5139" s="101"/>
      <c r="G5139" s="159"/>
      <c r="H5139" s="161" t="s">
        <v>24550</v>
      </c>
      <c r="I5139" s="161"/>
    </row>
    <row r="5140" ht="15.0" customHeight="1">
      <c r="A5140" s="101" t="s">
        <v>8580</v>
      </c>
      <c r="B5140" s="96" t="str">
        <f>VLOOKUP(A5140,company_data!$A$2:$H$2051,8,FALSE)</f>
        <v>https://kudelskisecurity.com/</v>
      </c>
      <c r="C5140" s="157" t="s">
        <v>24551</v>
      </c>
      <c r="D5140" s="158" t="s">
        <v>7</v>
      </c>
      <c r="E5140" s="157"/>
      <c r="F5140" s="101"/>
      <c r="G5140" s="159"/>
      <c r="H5140" s="161" t="s">
        <v>24552</v>
      </c>
      <c r="I5140" s="161"/>
    </row>
    <row r="5141" ht="15.0" customHeight="1">
      <c r="A5141" s="101" t="s">
        <v>8546</v>
      </c>
      <c r="B5141" s="96" t="str">
        <f>VLOOKUP(A5141,company_data!$A$2:$H$2051,8,FALSE)</f>
        <v>https://www.l3harris.com/</v>
      </c>
      <c r="C5141" s="158" t="s">
        <v>24553</v>
      </c>
      <c r="D5141" s="158" t="s">
        <v>5</v>
      </c>
      <c r="E5141" s="158" t="s">
        <v>19112</v>
      </c>
      <c r="F5141" s="101"/>
      <c r="G5141" s="170"/>
      <c r="H5141" s="161"/>
      <c r="I5141" s="161"/>
    </row>
    <row r="5142" ht="15.0" customHeight="1">
      <c r="A5142" s="101" t="s">
        <v>8546</v>
      </c>
      <c r="B5142" s="96" t="str">
        <f>VLOOKUP(A5142,company_data!$A$2:$H$2051,8,FALSE)</f>
        <v>https://www.l3harris.com/</v>
      </c>
      <c r="C5142" s="158" t="s">
        <v>24554</v>
      </c>
      <c r="D5142" s="158" t="s">
        <v>5</v>
      </c>
      <c r="E5142" s="158" t="s">
        <v>16091</v>
      </c>
      <c r="F5142" s="101"/>
      <c r="G5142" s="170"/>
      <c r="H5142" s="161"/>
      <c r="I5142" s="161"/>
    </row>
    <row r="5143" ht="15.0" customHeight="1">
      <c r="A5143" s="101" t="s">
        <v>8546</v>
      </c>
      <c r="B5143" s="96" t="str">
        <f>VLOOKUP(A5143,company_data!$A$2:$H$2051,8,FALSE)</f>
        <v>https://www.l3harris.com/</v>
      </c>
      <c r="C5143" s="158" t="s">
        <v>24555</v>
      </c>
      <c r="D5143" s="158" t="s">
        <v>5</v>
      </c>
      <c r="E5143" s="158" t="s">
        <v>16275</v>
      </c>
      <c r="F5143" s="101"/>
      <c r="G5143" s="170"/>
      <c r="H5143" s="161"/>
      <c r="I5143" s="161"/>
    </row>
    <row r="5144" ht="15.0" customHeight="1">
      <c r="A5144" s="101" t="s">
        <v>8546</v>
      </c>
      <c r="B5144" s="96" t="str">
        <f>VLOOKUP(A5144,company_data!$A$2:$H$2051,8,FALSE)</f>
        <v>https://www.l3harris.com/</v>
      </c>
      <c r="C5144" s="158" t="s">
        <v>24556</v>
      </c>
      <c r="D5144" s="158" t="s">
        <v>10</v>
      </c>
      <c r="E5144" s="158"/>
      <c r="F5144" s="101"/>
      <c r="G5144" s="170"/>
      <c r="H5144" s="161"/>
      <c r="I5144" s="161"/>
    </row>
    <row r="5145" ht="15.0" customHeight="1">
      <c r="A5145" s="101" t="s">
        <v>8588</v>
      </c>
      <c r="B5145" s="96" t="str">
        <f>VLOOKUP(A5145,company_data!$A$2:$H$2051,8,FALSE)</f>
        <v>https://www.l7defense.com/</v>
      </c>
      <c r="C5145" s="158" t="s">
        <v>24557</v>
      </c>
      <c r="D5145" s="157" t="s">
        <v>8</v>
      </c>
      <c r="E5145" s="157" t="s">
        <v>15915</v>
      </c>
      <c r="F5145" s="101"/>
      <c r="G5145" s="159"/>
      <c r="H5145" s="161" t="s">
        <v>24558</v>
      </c>
      <c r="I5145" s="161"/>
    </row>
    <row r="5146" ht="15.0" customHeight="1">
      <c r="A5146" s="101" t="s">
        <v>8595</v>
      </c>
      <c r="B5146" s="96" t="str">
        <f>VLOOKUP(A5146,company_data!$A$2:$H$2051,8,FALSE)</f>
        <v>https://www.lacework.com/</v>
      </c>
      <c r="C5146" s="157" t="s">
        <v>24559</v>
      </c>
      <c r="D5146" s="158" t="s">
        <v>15</v>
      </c>
      <c r="E5146" s="158" t="s">
        <v>16146</v>
      </c>
      <c r="F5146" s="101"/>
      <c r="G5146" s="159"/>
      <c r="H5146" s="161" t="s">
        <v>24560</v>
      </c>
      <c r="I5146" s="161"/>
    </row>
    <row r="5147" ht="15.0" customHeight="1">
      <c r="A5147" s="101" t="s">
        <v>8595</v>
      </c>
      <c r="B5147" s="96" t="str">
        <f>VLOOKUP(A5147,company_data!$A$2:$H$2051,8,FALSE)</f>
        <v>https://www.lacework.com/</v>
      </c>
      <c r="C5147" s="157" t="s">
        <v>24561</v>
      </c>
      <c r="D5147" s="158" t="s">
        <v>15</v>
      </c>
      <c r="E5147" s="158" t="s">
        <v>16146</v>
      </c>
      <c r="F5147" s="101"/>
      <c r="G5147" s="159"/>
      <c r="H5147" s="161" t="s">
        <v>24562</v>
      </c>
      <c r="I5147" s="161"/>
    </row>
    <row r="5148" ht="15.0" customHeight="1">
      <c r="A5148" s="101" t="s">
        <v>8595</v>
      </c>
      <c r="B5148" s="96" t="str">
        <f>VLOOKUP(A5148,company_data!$A$2:$H$2051,8,FALSE)</f>
        <v>https://www.lacework.com/</v>
      </c>
      <c r="C5148" s="157" t="s">
        <v>24563</v>
      </c>
      <c r="D5148" s="158" t="s">
        <v>15</v>
      </c>
      <c r="E5148" s="158" t="s">
        <v>16146</v>
      </c>
      <c r="F5148" s="101"/>
      <c r="G5148" s="159"/>
      <c r="H5148" s="161" t="s">
        <v>24564</v>
      </c>
      <c r="I5148" s="161"/>
    </row>
    <row r="5149" ht="15.0" customHeight="1">
      <c r="A5149" s="101" t="s">
        <v>8595</v>
      </c>
      <c r="B5149" s="96" t="str">
        <f>VLOOKUP(A5149,company_data!$A$2:$H$2051,8,FALSE)</f>
        <v>https://www.lacework.com/</v>
      </c>
      <c r="C5149" s="157" t="s">
        <v>24565</v>
      </c>
      <c r="D5149" s="158" t="s">
        <v>15</v>
      </c>
      <c r="E5149" s="158" t="s">
        <v>16367</v>
      </c>
      <c r="F5149" s="101"/>
      <c r="G5149" s="159"/>
      <c r="H5149" s="161" t="s">
        <v>24566</v>
      </c>
      <c r="I5149" s="161"/>
    </row>
    <row r="5150" ht="15.0" customHeight="1">
      <c r="A5150" s="101" t="s">
        <v>8595</v>
      </c>
      <c r="B5150" s="96" t="str">
        <f>VLOOKUP(A5150,company_data!$A$2:$H$2051,8,FALSE)</f>
        <v>https://www.lacework.com/</v>
      </c>
      <c r="C5150" s="157" t="s">
        <v>17063</v>
      </c>
      <c r="D5150" s="158" t="s">
        <v>50</v>
      </c>
      <c r="E5150" s="157"/>
      <c r="F5150" s="101"/>
      <c r="G5150" s="159"/>
      <c r="H5150" s="161" t="s">
        <v>24567</v>
      </c>
      <c r="I5150" s="161"/>
    </row>
    <row r="5151" ht="15.0" customHeight="1">
      <c r="A5151" s="101" t="s">
        <v>8604</v>
      </c>
      <c r="B5151" s="96" t="str">
        <f>VLOOKUP(A5151,company_data!$A$2:$H$2051,8,FALSE)</f>
        <v>https://lancera.com/</v>
      </c>
      <c r="C5151" s="158" t="s">
        <v>24568</v>
      </c>
      <c r="D5151" s="158" t="s">
        <v>5</v>
      </c>
      <c r="E5151" s="158" t="s">
        <v>20</v>
      </c>
      <c r="F5151" s="101"/>
      <c r="G5151" s="159"/>
      <c r="H5151" s="161"/>
      <c r="I5151" s="161"/>
    </row>
    <row r="5152" ht="15.0" customHeight="1">
      <c r="A5152" s="101" t="s">
        <v>8604</v>
      </c>
      <c r="B5152" s="96" t="str">
        <f>VLOOKUP(A5152,company_data!$A$2:$H$2051,8,FALSE)</f>
        <v>https://lancera.com/</v>
      </c>
      <c r="C5152" s="158" t="s">
        <v>17656</v>
      </c>
      <c r="D5152" s="158" t="s">
        <v>5</v>
      </c>
      <c r="E5152" s="158" t="s">
        <v>15850</v>
      </c>
      <c r="F5152" s="101"/>
      <c r="G5152" s="159"/>
      <c r="H5152" s="161"/>
      <c r="I5152" s="161"/>
    </row>
    <row r="5153" ht="15.0" customHeight="1">
      <c r="A5153" s="101" t="s">
        <v>8604</v>
      </c>
      <c r="B5153" s="96" t="str">
        <f>VLOOKUP(A5153,company_data!$A$2:$H$2051,8,FALSE)</f>
        <v>https://lancera.com/</v>
      </c>
      <c r="C5153" s="158" t="s">
        <v>24569</v>
      </c>
      <c r="D5153" s="158" t="s">
        <v>5</v>
      </c>
      <c r="E5153" s="157"/>
      <c r="F5153" s="101"/>
      <c r="G5153" s="159"/>
      <c r="H5153" s="161"/>
      <c r="I5153" s="161"/>
    </row>
    <row r="5154" ht="15.0" customHeight="1">
      <c r="A5154" s="101" t="s">
        <v>8604</v>
      </c>
      <c r="B5154" s="96" t="str">
        <f>VLOOKUP(A5154,company_data!$A$2:$H$2051,8,FALSE)</f>
        <v>https://lancera.com/</v>
      </c>
      <c r="C5154" s="158" t="s">
        <v>24570</v>
      </c>
      <c r="D5154" s="158" t="s">
        <v>5</v>
      </c>
      <c r="E5154" s="157"/>
      <c r="F5154" s="101"/>
      <c r="G5154" s="159"/>
      <c r="H5154" s="161"/>
      <c r="I5154" s="161"/>
    </row>
    <row r="5155" ht="15.0" customHeight="1">
      <c r="A5155" s="101" t="s">
        <v>8604</v>
      </c>
      <c r="B5155" s="96" t="str">
        <f>VLOOKUP(A5155,company_data!$A$2:$H$2051,8,FALSE)</f>
        <v>https://lancera.com/</v>
      </c>
      <c r="C5155" s="158" t="s">
        <v>24571</v>
      </c>
      <c r="D5155" s="158" t="s">
        <v>7</v>
      </c>
      <c r="E5155" s="157"/>
      <c r="F5155" s="101"/>
      <c r="G5155" s="159"/>
      <c r="H5155" s="161"/>
      <c r="I5155" s="161"/>
    </row>
    <row r="5156" ht="15.0" customHeight="1">
      <c r="A5156" s="101" t="s">
        <v>8610</v>
      </c>
      <c r="B5156" s="96" t="str">
        <f>VLOOKUP(A5156,company_data!$A$2:$H$2051,8,FALSE)</f>
        <v>www.lares.com</v>
      </c>
      <c r="C5156" s="157" t="s">
        <v>24572</v>
      </c>
      <c r="D5156" s="158" t="s">
        <v>5</v>
      </c>
      <c r="E5156" s="158" t="s">
        <v>15831</v>
      </c>
      <c r="F5156" s="101"/>
      <c r="G5156" s="159"/>
      <c r="H5156" s="161" t="s">
        <v>24573</v>
      </c>
      <c r="I5156" s="161"/>
    </row>
    <row r="5157" ht="15.0" customHeight="1">
      <c r="A5157" s="101" t="s">
        <v>8610</v>
      </c>
      <c r="B5157" s="96" t="str">
        <f>VLOOKUP(A5157,company_data!$A$2:$H$2051,8,FALSE)</f>
        <v>www.lares.com</v>
      </c>
      <c r="C5157" s="157" t="s">
        <v>15850</v>
      </c>
      <c r="D5157" s="157" t="s">
        <v>5</v>
      </c>
      <c r="E5157" s="157" t="s">
        <v>15850</v>
      </c>
      <c r="F5157" s="101"/>
      <c r="G5157" s="159"/>
      <c r="H5157" s="161" t="s">
        <v>24574</v>
      </c>
      <c r="I5157" s="161"/>
    </row>
    <row r="5158" ht="15.0" customHeight="1">
      <c r="A5158" s="101" t="s">
        <v>8610</v>
      </c>
      <c r="B5158" s="96" t="str">
        <f>VLOOKUP(A5158,company_data!$A$2:$H$2051,8,FALSE)</f>
        <v>www.lares.com</v>
      </c>
      <c r="C5158" s="157" t="s">
        <v>24118</v>
      </c>
      <c r="D5158" s="157" t="s">
        <v>5</v>
      </c>
      <c r="E5158" s="157" t="s">
        <v>24118</v>
      </c>
      <c r="F5158" s="101"/>
      <c r="G5158" s="159"/>
      <c r="H5158" s="161" t="s">
        <v>24575</v>
      </c>
      <c r="I5158" s="161"/>
    </row>
    <row r="5159" ht="15.0" customHeight="1">
      <c r="A5159" s="101" t="s">
        <v>8610</v>
      </c>
      <c r="B5159" s="96" t="str">
        <f>VLOOKUP(A5159,company_data!$A$2:$H$2051,8,FALSE)</f>
        <v>www.lares.com</v>
      </c>
      <c r="C5159" s="157" t="s">
        <v>24576</v>
      </c>
      <c r="D5159" s="157" t="s">
        <v>5</v>
      </c>
      <c r="E5159" s="157" t="s">
        <v>16275</v>
      </c>
      <c r="F5159" s="101"/>
      <c r="G5159" s="159"/>
      <c r="H5159" s="161" t="s">
        <v>24577</v>
      </c>
      <c r="I5159" s="161"/>
    </row>
    <row r="5160" ht="15.0" customHeight="1">
      <c r="A5160" s="101" t="s">
        <v>8610</v>
      </c>
      <c r="B5160" s="96" t="str">
        <f>VLOOKUP(A5160,company_data!$A$2:$H$2051,8,FALSE)</f>
        <v>www.lares.com</v>
      </c>
      <c r="C5160" s="157" t="s">
        <v>15853</v>
      </c>
      <c r="D5160" s="157" t="s">
        <v>5</v>
      </c>
      <c r="E5160" s="157" t="s">
        <v>15853</v>
      </c>
      <c r="F5160" s="101"/>
      <c r="G5160" s="159"/>
      <c r="H5160" s="161" t="s">
        <v>24578</v>
      </c>
      <c r="I5160" s="161"/>
    </row>
    <row r="5161" ht="15.0" customHeight="1">
      <c r="A5161" s="101" t="s">
        <v>8610</v>
      </c>
      <c r="B5161" s="96" t="str">
        <f>VLOOKUP(A5161,company_data!$A$2:$H$2051,8,FALSE)</f>
        <v>www.lares.com</v>
      </c>
      <c r="C5161" s="157" t="s">
        <v>15862</v>
      </c>
      <c r="D5161" s="157" t="s">
        <v>5</v>
      </c>
      <c r="E5161" s="157"/>
      <c r="F5161" s="101"/>
      <c r="G5161" s="159"/>
      <c r="H5161" s="161" t="s">
        <v>24579</v>
      </c>
      <c r="I5161" s="161"/>
    </row>
    <row r="5162" ht="15.0" customHeight="1">
      <c r="A5162" s="101" t="s">
        <v>8610</v>
      </c>
      <c r="B5162" s="96" t="str">
        <f>VLOOKUP(A5162,company_data!$A$2:$H$2051,8,FALSE)</f>
        <v>www.lares.com</v>
      </c>
      <c r="C5162" s="157" t="s">
        <v>16273</v>
      </c>
      <c r="D5162" s="157" t="s">
        <v>5</v>
      </c>
      <c r="E5162" s="157"/>
      <c r="F5162" s="101"/>
      <c r="G5162" s="159"/>
      <c r="H5162" s="161" t="s">
        <v>24580</v>
      </c>
      <c r="I5162" s="161"/>
    </row>
    <row r="5163" ht="15.0" customHeight="1">
      <c r="A5163" s="101" t="s">
        <v>8610</v>
      </c>
      <c r="B5163" s="96" t="str">
        <f>VLOOKUP(A5163,company_data!$A$2:$H$2051,8,FALSE)</f>
        <v>www.lares.com</v>
      </c>
      <c r="C5163" s="157" t="s">
        <v>16052</v>
      </c>
      <c r="D5163" s="157" t="s">
        <v>5</v>
      </c>
      <c r="E5163" s="157"/>
      <c r="F5163" s="101"/>
      <c r="G5163" s="159"/>
      <c r="H5163" s="161" t="s">
        <v>24581</v>
      </c>
      <c r="I5163" s="161"/>
    </row>
    <row r="5164" ht="15.0" customHeight="1">
      <c r="A5164" s="101" t="s">
        <v>8610</v>
      </c>
      <c r="B5164" s="96" t="str">
        <f>VLOOKUP(A5164,company_data!$A$2:$H$2051,8,FALSE)</f>
        <v>www.lares.com</v>
      </c>
      <c r="C5164" s="157" t="s">
        <v>24582</v>
      </c>
      <c r="D5164" s="157" t="s">
        <v>5</v>
      </c>
      <c r="E5164" s="157"/>
      <c r="F5164" s="101"/>
      <c r="G5164" s="159"/>
      <c r="H5164" s="161" t="s">
        <v>24583</v>
      </c>
      <c r="I5164" s="161"/>
    </row>
    <row r="5165" ht="15.0" customHeight="1">
      <c r="A5165" s="101" t="s">
        <v>8616</v>
      </c>
      <c r="B5165" s="96" t="str">
        <f>VLOOKUP(A5165,company_data!$A$2:$H$2051,8,FALSE)</f>
        <v>https://larsonsecurity.com/</v>
      </c>
      <c r="C5165" s="157" t="s">
        <v>17193</v>
      </c>
      <c r="D5165" s="157" t="s">
        <v>5</v>
      </c>
      <c r="E5165" s="157"/>
      <c r="F5165" s="101"/>
      <c r="G5165" s="159"/>
      <c r="H5165" s="161" t="s">
        <v>24584</v>
      </c>
      <c r="I5165" s="161"/>
    </row>
    <row r="5166" ht="15.0" customHeight="1">
      <c r="A5166" s="101" t="s">
        <v>8616</v>
      </c>
      <c r="B5166" s="96" t="str">
        <f>VLOOKUP(A5166,company_data!$A$2:$H$2051,8,FALSE)</f>
        <v>https://larsonsecurity.com/</v>
      </c>
      <c r="C5166" s="157" t="s">
        <v>15940</v>
      </c>
      <c r="D5166" s="157" t="s">
        <v>5</v>
      </c>
      <c r="E5166" s="157"/>
      <c r="F5166" s="101"/>
      <c r="G5166" s="159"/>
      <c r="H5166" s="161" t="s">
        <v>24585</v>
      </c>
      <c r="I5166" s="161"/>
    </row>
    <row r="5167" ht="15.0" customHeight="1">
      <c r="A5167" s="101" t="s">
        <v>8616</v>
      </c>
      <c r="B5167" s="96" t="str">
        <f>VLOOKUP(A5167,company_data!$A$2:$H$2051,8,FALSE)</f>
        <v>https://larsonsecurity.com/</v>
      </c>
      <c r="C5167" s="157" t="s">
        <v>15931</v>
      </c>
      <c r="D5167" s="157" t="s">
        <v>5</v>
      </c>
      <c r="E5167" s="157"/>
      <c r="F5167" s="101"/>
      <c r="G5167" s="159"/>
      <c r="H5167" s="161" t="s">
        <v>24586</v>
      </c>
      <c r="I5167" s="161"/>
    </row>
    <row r="5168" ht="15.0" customHeight="1">
      <c r="A5168" s="101" t="s">
        <v>8616</v>
      </c>
      <c r="B5168" s="96" t="str">
        <f>VLOOKUP(A5168,company_data!$A$2:$H$2051,8,FALSE)</f>
        <v>https://larsonsecurity.com/</v>
      </c>
      <c r="C5168" s="157" t="s">
        <v>24587</v>
      </c>
      <c r="D5168" s="157" t="s">
        <v>5</v>
      </c>
      <c r="E5168" s="157"/>
      <c r="F5168" s="101"/>
      <c r="G5168" s="159"/>
      <c r="H5168" s="161" t="s">
        <v>24588</v>
      </c>
      <c r="I5168" s="161"/>
    </row>
    <row r="5169" ht="15.0" customHeight="1">
      <c r="A5169" s="101" t="s">
        <v>8616</v>
      </c>
      <c r="B5169" s="96" t="str">
        <f>VLOOKUP(A5169,company_data!$A$2:$H$2051,8,FALSE)</f>
        <v>https://larsonsecurity.com/</v>
      </c>
      <c r="C5169" s="157" t="s">
        <v>16868</v>
      </c>
      <c r="D5169" s="157" t="s">
        <v>5</v>
      </c>
      <c r="E5169" s="157"/>
      <c r="F5169" s="101"/>
      <c r="G5169" s="159"/>
      <c r="H5169" s="161" t="s">
        <v>24589</v>
      </c>
      <c r="I5169" s="161"/>
    </row>
    <row r="5170" ht="15.0" customHeight="1">
      <c r="A5170" s="101" t="s">
        <v>8621</v>
      </c>
      <c r="B5170" s="96" t="str">
        <f>VLOOKUP(A5170,company_data!$A$2:$H$2051,8,FALSE)</f>
        <v>https://www.lastline.com/</v>
      </c>
      <c r="C5170" s="157"/>
      <c r="D5170" s="158" t="s">
        <v>6</v>
      </c>
      <c r="E5170" s="158" t="s">
        <v>17597</v>
      </c>
      <c r="F5170" s="101"/>
      <c r="G5170" s="159"/>
      <c r="H5170" s="161"/>
      <c r="I5170" s="161"/>
    </row>
    <row r="5171" ht="15.0" customHeight="1">
      <c r="A5171" s="101" t="s">
        <v>8630</v>
      </c>
      <c r="B5171" s="96" t="str">
        <f>VLOOKUP(A5171,company_data!$A$2:$H$2051,8,FALSE)</f>
        <v>https://www.lastpass.com/</v>
      </c>
      <c r="C5171" s="158" t="s">
        <v>24590</v>
      </c>
      <c r="D5171" s="158" t="s">
        <v>13</v>
      </c>
      <c r="E5171" s="158" t="s">
        <v>17597</v>
      </c>
      <c r="F5171" s="101"/>
      <c r="G5171" s="159"/>
      <c r="H5171" s="161"/>
      <c r="I5171" s="161"/>
    </row>
    <row r="5172" ht="15.0" customHeight="1">
      <c r="A5172" s="101" t="s">
        <v>8630</v>
      </c>
      <c r="B5172" s="96" t="str">
        <f>VLOOKUP(A5172,company_data!$A$2:$H$2051,8,FALSE)</f>
        <v>https://www.lastpass.com/</v>
      </c>
      <c r="C5172" s="158" t="s">
        <v>24591</v>
      </c>
      <c r="D5172" s="158" t="s">
        <v>13</v>
      </c>
      <c r="E5172" s="158" t="s">
        <v>17597</v>
      </c>
      <c r="F5172" s="101"/>
      <c r="G5172" s="159"/>
      <c r="H5172" s="161"/>
      <c r="I5172" s="161"/>
    </row>
    <row r="5173" ht="15.0" customHeight="1">
      <c r="A5173" s="101" t="s">
        <v>8630</v>
      </c>
      <c r="B5173" s="96" t="str">
        <f>VLOOKUP(A5173,company_data!$A$2:$H$2051,8,FALSE)</f>
        <v>https://www.lastpass.com/</v>
      </c>
      <c r="C5173" s="158" t="s">
        <v>24592</v>
      </c>
      <c r="D5173" s="158" t="s">
        <v>13</v>
      </c>
      <c r="E5173" s="158" t="s">
        <v>17597</v>
      </c>
      <c r="F5173" s="97" t="s">
        <v>16476</v>
      </c>
      <c r="G5173" s="159"/>
      <c r="H5173" s="161"/>
      <c r="I5173" s="161"/>
    </row>
    <row r="5174" ht="15.0" customHeight="1">
      <c r="A5174" s="101" t="s">
        <v>8630</v>
      </c>
      <c r="B5174" s="96" t="str">
        <f>VLOOKUP(A5174,company_data!$A$2:$H$2051,8,FALSE)</f>
        <v>https://www.lastpass.com/</v>
      </c>
      <c r="C5174" s="158" t="s">
        <v>24593</v>
      </c>
      <c r="D5174" s="158" t="s">
        <v>13</v>
      </c>
      <c r="E5174" s="158" t="s">
        <v>17597</v>
      </c>
      <c r="F5174" s="97" t="s">
        <v>16476</v>
      </c>
      <c r="G5174" s="159"/>
      <c r="H5174" s="161"/>
      <c r="I5174" s="161"/>
    </row>
    <row r="5175" ht="15.0" customHeight="1">
      <c r="A5175" s="101" t="s">
        <v>8630</v>
      </c>
      <c r="B5175" s="96" t="str">
        <f>VLOOKUP(A5175,company_data!$A$2:$H$2051,8,FALSE)</f>
        <v>https://www.lastpass.com/</v>
      </c>
      <c r="C5175" s="158" t="s">
        <v>24594</v>
      </c>
      <c r="D5175" s="158" t="s">
        <v>13</v>
      </c>
      <c r="E5175" s="158" t="s">
        <v>17597</v>
      </c>
      <c r="F5175" s="97" t="s">
        <v>16476</v>
      </c>
      <c r="G5175" s="159"/>
      <c r="H5175" s="161"/>
      <c r="I5175" s="161"/>
    </row>
    <row r="5176" ht="15.0" customHeight="1">
      <c r="A5176" s="101" t="s">
        <v>8630</v>
      </c>
      <c r="B5176" s="96" t="str">
        <f>VLOOKUP(A5176,company_data!$A$2:$H$2051,8,FALSE)</f>
        <v>https://www.lastpass.com/</v>
      </c>
      <c r="C5176" s="158" t="s">
        <v>24595</v>
      </c>
      <c r="D5176" s="158" t="s">
        <v>13</v>
      </c>
      <c r="E5176" s="158" t="s">
        <v>17597</v>
      </c>
      <c r="F5176" s="97" t="s">
        <v>16476</v>
      </c>
      <c r="G5176" s="159"/>
      <c r="H5176" s="161"/>
      <c r="I5176" s="161"/>
    </row>
    <row r="5177" ht="15.0" customHeight="1">
      <c r="A5177" s="101" t="s">
        <v>8646</v>
      </c>
      <c r="B5177" s="96" t="str">
        <f>VLOOKUP(A5177,company_data!$A$2:$H$2051,8,FALSE)</f>
        <v>https://www.lawtrust.co.za/</v>
      </c>
      <c r="C5177" s="157" t="s">
        <v>16494</v>
      </c>
      <c r="D5177" s="158" t="s">
        <v>5</v>
      </c>
      <c r="E5177" s="157" t="s">
        <v>18103</v>
      </c>
      <c r="F5177" s="101"/>
      <c r="G5177" s="159"/>
      <c r="H5177" s="161" t="s">
        <v>24596</v>
      </c>
      <c r="I5177" s="161"/>
    </row>
    <row r="5178" ht="15.0" customHeight="1">
      <c r="A5178" s="101" t="s">
        <v>8646</v>
      </c>
      <c r="B5178" s="96" t="str">
        <f>VLOOKUP(A5178,company_data!$A$2:$H$2051,8,FALSE)</f>
        <v>https://www.lawtrust.co.za/</v>
      </c>
      <c r="C5178" s="157" t="s">
        <v>13</v>
      </c>
      <c r="D5178" s="158" t="s">
        <v>5</v>
      </c>
      <c r="E5178" s="158" t="s">
        <v>24597</v>
      </c>
      <c r="F5178" s="101"/>
      <c r="G5178" s="159"/>
      <c r="H5178" s="161" t="s">
        <v>24598</v>
      </c>
      <c r="I5178" s="161"/>
    </row>
    <row r="5179" ht="15.0" customHeight="1">
      <c r="A5179" s="101" t="s">
        <v>8646</v>
      </c>
      <c r="B5179" s="96" t="str">
        <f>VLOOKUP(A5179,company_data!$A$2:$H$2051,8,FALSE)</f>
        <v>https://www.lawtrust.co.za/</v>
      </c>
      <c r="C5179" s="157" t="s">
        <v>24599</v>
      </c>
      <c r="D5179" s="158" t="s">
        <v>5</v>
      </c>
      <c r="E5179" s="158" t="s">
        <v>24600</v>
      </c>
      <c r="F5179" s="101"/>
      <c r="G5179" s="159"/>
      <c r="H5179" s="161" t="s">
        <v>24601</v>
      </c>
      <c r="I5179" s="161"/>
    </row>
    <row r="5180" ht="15.0" customHeight="1">
      <c r="A5180" s="101" t="s">
        <v>8646</v>
      </c>
      <c r="B5180" s="96" t="str">
        <f>VLOOKUP(A5180,company_data!$A$2:$H$2051,8,FALSE)</f>
        <v>https://www.lawtrust.co.za/</v>
      </c>
      <c r="C5180" s="157" t="s">
        <v>17193</v>
      </c>
      <c r="D5180" s="158" t="s">
        <v>5</v>
      </c>
      <c r="E5180" s="158" t="s">
        <v>15857</v>
      </c>
      <c r="F5180" s="97" t="s">
        <v>17003</v>
      </c>
      <c r="G5180" s="159"/>
      <c r="H5180" s="161" t="s">
        <v>24602</v>
      </c>
      <c r="I5180" s="161"/>
    </row>
    <row r="5181" ht="15.0" customHeight="1">
      <c r="A5181" s="101" t="s">
        <v>8653</v>
      </c>
      <c r="B5181" s="96" t="s">
        <v>8655</v>
      </c>
      <c r="C5181" s="158" t="s">
        <v>24603</v>
      </c>
      <c r="D5181" s="158" t="s">
        <v>22</v>
      </c>
      <c r="E5181" s="158" t="s">
        <v>24604</v>
      </c>
      <c r="F5181" s="101"/>
      <c r="G5181" s="159"/>
      <c r="H5181" s="161"/>
      <c r="I5181" s="161"/>
    </row>
    <row r="5182" ht="15.0" customHeight="1">
      <c r="A5182" s="101" t="s">
        <v>8653</v>
      </c>
      <c r="B5182" s="96" t="str">
        <f>VLOOKUP(A5182,company_data!$A$2:$H$2051,8,FALSE)</f>
        <v>https://layersevensecurity.com/</v>
      </c>
      <c r="C5182" s="158" t="s">
        <v>24605</v>
      </c>
      <c r="D5182" s="158" t="s">
        <v>5</v>
      </c>
      <c r="E5182" s="158" t="s">
        <v>11725</v>
      </c>
      <c r="F5182" s="101"/>
      <c r="G5182" s="159"/>
      <c r="H5182" s="161"/>
      <c r="I5182" s="161"/>
    </row>
    <row r="5183" ht="15.0" customHeight="1">
      <c r="A5183" s="101" t="s">
        <v>8653</v>
      </c>
      <c r="B5183" s="96" t="s">
        <v>8655</v>
      </c>
      <c r="C5183" s="158" t="s">
        <v>24606</v>
      </c>
      <c r="D5183" s="158" t="s">
        <v>22</v>
      </c>
      <c r="E5183" s="158" t="s">
        <v>11725</v>
      </c>
      <c r="F5183" s="101"/>
      <c r="G5183" s="159"/>
      <c r="H5183" s="161"/>
      <c r="I5183" s="161"/>
    </row>
    <row r="5184" ht="15.0" customHeight="1">
      <c r="A5184" s="101" t="s">
        <v>8661</v>
      </c>
      <c r="B5184" s="96" t="s">
        <v>8665</v>
      </c>
      <c r="C5184" s="158" t="s">
        <v>15853</v>
      </c>
      <c r="D5184" s="158" t="s">
        <v>62</v>
      </c>
      <c r="E5184" s="158" t="s">
        <v>509</v>
      </c>
      <c r="F5184" s="97" t="s">
        <v>509</v>
      </c>
      <c r="G5184" s="159"/>
      <c r="H5184" s="161"/>
      <c r="I5184" s="161"/>
    </row>
    <row r="5185" ht="15.0" customHeight="1">
      <c r="A5185" s="101" t="s">
        <v>8661</v>
      </c>
      <c r="B5185" s="96" t="s">
        <v>8665</v>
      </c>
      <c r="C5185" s="158" t="s">
        <v>24607</v>
      </c>
      <c r="D5185" s="158" t="s">
        <v>32</v>
      </c>
      <c r="E5185" s="158" t="s">
        <v>15831</v>
      </c>
      <c r="F5185" s="101"/>
      <c r="G5185" s="159"/>
      <c r="H5185" s="161"/>
      <c r="I5185" s="161"/>
    </row>
    <row r="5186" ht="15.0" customHeight="1">
      <c r="A5186" s="101" t="s">
        <v>8661</v>
      </c>
      <c r="B5186" s="96" t="s">
        <v>8665</v>
      </c>
      <c r="C5186" s="158" t="s">
        <v>14</v>
      </c>
      <c r="D5186" s="158" t="s">
        <v>14</v>
      </c>
      <c r="E5186" s="158" t="s">
        <v>24608</v>
      </c>
      <c r="F5186" s="97" t="s">
        <v>17201</v>
      </c>
      <c r="G5186" s="159"/>
      <c r="H5186" s="161"/>
      <c r="I5186" s="161"/>
    </row>
    <row r="5187" ht="15.0" customHeight="1">
      <c r="A5187" s="101" t="s">
        <v>8661</v>
      </c>
      <c r="B5187" s="96" t="s">
        <v>8665</v>
      </c>
      <c r="C5187" s="158" t="s">
        <v>24609</v>
      </c>
      <c r="D5187" s="158" t="s">
        <v>5</v>
      </c>
      <c r="E5187" s="158" t="s">
        <v>15850</v>
      </c>
      <c r="F5187" s="101"/>
      <c r="G5187" s="159"/>
      <c r="H5187" s="161"/>
      <c r="I5187" s="161"/>
    </row>
    <row r="5188" ht="15.0" customHeight="1">
      <c r="A5188" s="101" t="s">
        <v>8661</v>
      </c>
      <c r="B5188" s="96" t="s">
        <v>8665</v>
      </c>
      <c r="C5188" s="158" t="s">
        <v>19607</v>
      </c>
      <c r="D5188" s="158" t="s">
        <v>5</v>
      </c>
      <c r="E5188" s="158" t="s">
        <v>19439</v>
      </c>
      <c r="F5188" s="101"/>
      <c r="G5188" s="159"/>
      <c r="H5188" s="161"/>
      <c r="I5188" s="161"/>
    </row>
    <row r="5189" ht="15.0" customHeight="1">
      <c r="A5189" s="101" t="s">
        <v>8661</v>
      </c>
      <c r="B5189" s="96" t="str">
        <f>VLOOKUP(A5189,company_data!$A$2:$H$2051,8,FALSE)</f>
        <v>www.lbmcinformationsecurity.com</v>
      </c>
      <c r="C5189" s="158" t="s">
        <v>24610</v>
      </c>
      <c r="D5189" s="158" t="s">
        <v>5</v>
      </c>
      <c r="E5189" s="157"/>
      <c r="F5189" s="101"/>
      <c r="G5189" s="159"/>
      <c r="H5189" s="161"/>
      <c r="I5189" s="161"/>
    </row>
    <row r="5190" ht="15.0" customHeight="1">
      <c r="A5190" s="101" t="s">
        <v>8661</v>
      </c>
      <c r="B5190" s="96" t="s">
        <v>8665</v>
      </c>
      <c r="C5190" s="158" t="s">
        <v>24611</v>
      </c>
      <c r="D5190" s="158" t="s">
        <v>5</v>
      </c>
      <c r="E5190" s="157"/>
      <c r="F5190" s="101"/>
      <c r="G5190" s="159"/>
      <c r="H5190" s="161"/>
      <c r="I5190" s="161"/>
    </row>
    <row r="5191" ht="15.0" customHeight="1">
      <c r="A5191" s="101" t="s">
        <v>8661</v>
      </c>
      <c r="B5191" s="96" t="s">
        <v>8665</v>
      </c>
      <c r="C5191" s="158" t="s">
        <v>24612</v>
      </c>
      <c r="D5191" s="158" t="s">
        <v>10</v>
      </c>
      <c r="E5191" s="157"/>
      <c r="F5191" s="101"/>
      <c r="G5191" s="159"/>
      <c r="H5191" s="161"/>
      <c r="I5191" s="161"/>
    </row>
    <row r="5192" ht="15.0" customHeight="1">
      <c r="A5192" s="101" t="s">
        <v>8669</v>
      </c>
      <c r="B5192" s="96" t="str">
        <f>VLOOKUP(A5192,company_data!$A$2:$H$2051,8,FALSE)</f>
        <v>https://www.ledger.com/</v>
      </c>
      <c r="C5192" s="157" t="s">
        <v>24613</v>
      </c>
      <c r="D5192" s="158" t="s">
        <v>52</v>
      </c>
      <c r="E5192" s="157"/>
      <c r="F5192" s="101"/>
      <c r="G5192" s="159"/>
      <c r="H5192" s="161" t="s">
        <v>24614</v>
      </c>
      <c r="I5192" s="161"/>
    </row>
    <row r="5193" ht="15.0" customHeight="1">
      <c r="A5193" s="101" t="s">
        <v>8669</v>
      </c>
      <c r="B5193" s="96" t="str">
        <f>VLOOKUP(A5193,company_data!$A$2:$H$2051,8,FALSE)</f>
        <v>https://www.ledger.com/</v>
      </c>
      <c r="C5193" s="157" t="s">
        <v>24615</v>
      </c>
      <c r="D5193" s="158" t="s">
        <v>52</v>
      </c>
      <c r="E5193" s="157"/>
      <c r="F5193" s="101"/>
      <c r="G5193" s="159"/>
      <c r="H5193" s="161" t="s">
        <v>24616</v>
      </c>
      <c r="I5193" s="161"/>
    </row>
    <row r="5194" ht="15.0" customHeight="1">
      <c r="A5194" s="101" t="s">
        <v>8669</v>
      </c>
      <c r="B5194" s="96" t="str">
        <f>VLOOKUP(A5194,company_data!$A$2:$H$2051,8,FALSE)</f>
        <v>https://www.ledger.com/</v>
      </c>
      <c r="C5194" s="157" t="s">
        <v>24617</v>
      </c>
      <c r="D5194" s="158" t="s">
        <v>52</v>
      </c>
      <c r="E5194" s="157"/>
      <c r="F5194" s="101"/>
      <c r="G5194" s="159"/>
      <c r="H5194" s="161" t="s">
        <v>24618</v>
      </c>
      <c r="I5194" s="161"/>
    </row>
    <row r="5195" ht="15.0" customHeight="1">
      <c r="A5195" s="101" t="s">
        <v>8682</v>
      </c>
      <c r="B5195" s="96" t="str">
        <f>VLOOKUP(A5195,company_data!$A$2:$H$2051,8,FALSE)</f>
        <v>https://www.leviathansecurity.com/</v>
      </c>
      <c r="C5195" s="157" t="s">
        <v>24619</v>
      </c>
      <c r="D5195" s="158" t="s">
        <v>53</v>
      </c>
      <c r="E5195" s="158" t="s">
        <v>15917</v>
      </c>
      <c r="F5195" s="97" t="s">
        <v>24620</v>
      </c>
      <c r="G5195" s="159"/>
      <c r="H5195" s="161" t="s">
        <v>24621</v>
      </c>
      <c r="I5195" s="161"/>
    </row>
    <row r="5196" ht="15.0" customHeight="1">
      <c r="A5196" s="101" t="s">
        <v>8702</v>
      </c>
      <c r="B5196" s="96" t="str">
        <f>VLOOKUP(A5196,company_data!$A$2:$H$2051,8,FALSE)</f>
        <v>https://lifars.com/</v>
      </c>
      <c r="C5196" s="203" t="s">
        <v>20008</v>
      </c>
      <c r="D5196" s="157" t="s">
        <v>7</v>
      </c>
      <c r="E5196" s="157" t="s">
        <v>16341</v>
      </c>
      <c r="F5196" s="101"/>
      <c r="G5196" s="159"/>
      <c r="H5196" s="161" t="s">
        <v>24622</v>
      </c>
      <c r="I5196" s="161"/>
    </row>
    <row r="5197" ht="15.0" customHeight="1">
      <c r="A5197" s="101" t="s">
        <v>8702</v>
      </c>
      <c r="B5197" s="96" t="str">
        <f>VLOOKUP(A5197,company_data!$A$2:$H$2051,8,FALSE)</f>
        <v>https://lifars.com/</v>
      </c>
      <c r="C5197" s="203" t="s">
        <v>15850</v>
      </c>
      <c r="D5197" s="158" t="s">
        <v>5</v>
      </c>
      <c r="E5197" s="158" t="s">
        <v>15850</v>
      </c>
      <c r="F5197" s="101"/>
      <c r="G5197" s="159"/>
      <c r="H5197" s="161" t="s">
        <v>24623</v>
      </c>
      <c r="I5197" s="161"/>
    </row>
    <row r="5198" ht="15.0" customHeight="1">
      <c r="A5198" s="101" t="s">
        <v>8702</v>
      </c>
      <c r="B5198" s="96" t="str">
        <f>VLOOKUP(A5198,company_data!$A$2:$H$2051,8,FALSE)</f>
        <v>https://lifars.com/</v>
      </c>
      <c r="C5198" s="203" t="s">
        <v>24624</v>
      </c>
      <c r="D5198" s="157" t="s">
        <v>5</v>
      </c>
      <c r="E5198" s="157" t="s">
        <v>24624</v>
      </c>
      <c r="F5198" s="101"/>
      <c r="G5198" s="159"/>
      <c r="H5198" s="161" t="s">
        <v>24625</v>
      </c>
      <c r="I5198" s="161"/>
    </row>
    <row r="5199" ht="15.0" customHeight="1">
      <c r="A5199" s="101" t="s">
        <v>8702</v>
      </c>
      <c r="B5199" s="96" t="str">
        <f>VLOOKUP(A5199,company_data!$A$2:$H$2051,8,FALSE)</f>
        <v>https://lifars.com/</v>
      </c>
      <c r="C5199" s="203" t="s">
        <v>24626</v>
      </c>
      <c r="D5199" s="158" t="s">
        <v>7</v>
      </c>
      <c r="E5199" s="157"/>
      <c r="F5199" s="101"/>
      <c r="G5199" s="159"/>
      <c r="H5199" s="161" t="s">
        <v>24627</v>
      </c>
      <c r="I5199" s="168"/>
    </row>
    <row r="5200" ht="15.0" customHeight="1">
      <c r="A5200" s="101" t="s">
        <v>8702</v>
      </c>
      <c r="B5200" s="96" t="str">
        <f>VLOOKUP(A5200,company_data!$A$2:$H$2051,8,FALSE)</f>
        <v>https://lifars.com/</v>
      </c>
      <c r="C5200" s="203" t="s">
        <v>24628</v>
      </c>
      <c r="D5200" s="158" t="s">
        <v>33</v>
      </c>
      <c r="E5200" s="157"/>
      <c r="F5200" s="101"/>
      <c r="G5200" s="159"/>
      <c r="H5200" s="161" t="s">
        <v>24629</v>
      </c>
      <c r="I5200" s="161"/>
    </row>
    <row r="5201" ht="15.0" customHeight="1">
      <c r="A5201" s="101" t="s">
        <v>8702</v>
      </c>
      <c r="B5201" s="96" t="str">
        <f>VLOOKUP(A5201,company_data!$A$2:$H$2051,8,FALSE)</f>
        <v>https://lifars.com/</v>
      </c>
      <c r="C5201" s="203" t="s">
        <v>24630</v>
      </c>
      <c r="D5201" s="158" t="s">
        <v>26</v>
      </c>
      <c r="E5201" s="157"/>
      <c r="F5201" s="101"/>
      <c r="G5201" s="159"/>
      <c r="H5201" s="161" t="s">
        <v>24631</v>
      </c>
      <c r="I5201" s="161"/>
    </row>
    <row r="5202" ht="15.0" customHeight="1">
      <c r="A5202" s="101" t="s">
        <v>8702</v>
      </c>
      <c r="B5202" s="96" t="str">
        <f>VLOOKUP(A5202,company_data!$A$2:$H$2051,8,FALSE)</f>
        <v>https://lifars.com/</v>
      </c>
      <c r="C5202" s="203" t="s">
        <v>24632</v>
      </c>
      <c r="D5202" s="158" t="s">
        <v>26</v>
      </c>
      <c r="E5202" s="157"/>
      <c r="F5202" s="101"/>
      <c r="G5202" s="159"/>
      <c r="H5202" s="161" t="s">
        <v>24633</v>
      </c>
      <c r="I5202" s="161"/>
    </row>
    <row r="5203" ht="15.0" customHeight="1">
      <c r="A5203" s="101" t="s">
        <v>8702</v>
      </c>
      <c r="B5203" s="96" t="str">
        <f>VLOOKUP(A5203,company_data!$A$2:$H$2051,8,FALSE)</f>
        <v>https://lifars.com/</v>
      </c>
      <c r="C5203" s="203" t="s">
        <v>24634</v>
      </c>
      <c r="D5203" s="158" t="s">
        <v>30</v>
      </c>
      <c r="E5203" s="157"/>
      <c r="F5203" s="101"/>
      <c r="G5203" s="159"/>
      <c r="H5203" s="161" t="s">
        <v>24635</v>
      </c>
      <c r="I5203" s="161"/>
    </row>
    <row r="5204" ht="15.0" customHeight="1">
      <c r="A5204" s="101" t="s">
        <v>8702</v>
      </c>
      <c r="B5204" s="96" t="str">
        <f>VLOOKUP(A5204,company_data!$A$2:$H$2051,8,FALSE)</f>
        <v>https://lifars.com/</v>
      </c>
      <c r="C5204" s="203" t="s">
        <v>24636</v>
      </c>
      <c r="D5204" s="158" t="s">
        <v>30</v>
      </c>
      <c r="E5204" s="157"/>
      <c r="F5204" s="101"/>
      <c r="G5204" s="159"/>
      <c r="H5204" s="161" t="s">
        <v>24637</v>
      </c>
      <c r="I5204" s="161"/>
    </row>
    <row r="5205" ht="15.0" customHeight="1">
      <c r="A5205" s="101" t="s">
        <v>8716</v>
      </c>
      <c r="B5205" s="218" t="s">
        <v>24638</v>
      </c>
      <c r="C5205" s="219" t="s">
        <v>22542</v>
      </c>
      <c r="D5205" s="157" t="s">
        <v>8</v>
      </c>
      <c r="E5205" s="157" t="s">
        <v>15915</v>
      </c>
      <c r="F5205" s="220"/>
      <c r="G5205" s="159"/>
      <c r="H5205" s="161" t="s">
        <v>24639</v>
      </c>
      <c r="I5205" s="161"/>
    </row>
    <row r="5206" ht="15.0" customHeight="1">
      <c r="A5206" s="101" t="s">
        <v>8716</v>
      </c>
      <c r="B5206" s="217" t="s">
        <v>24638</v>
      </c>
      <c r="C5206" s="219" t="s">
        <v>24640</v>
      </c>
      <c r="D5206" s="157" t="s">
        <v>8</v>
      </c>
      <c r="E5206" s="158" t="s">
        <v>16467</v>
      </c>
      <c r="F5206" s="220"/>
      <c r="G5206" s="159"/>
      <c r="H5206" s="161" t="s">
        <v>24641</v>
      </c>
      <c r="I5206" s="161"/>
    </row>
    <row r="5207" ht="15.0" customHeight="1">
      <c r="A5207" s="101" t="s">
        <v>8716</v>
      </c>
      <c r="B5207" s="105" t="s">
        <v>24638</v>
      </c>
      <c r="C5207" s="219" t="s">
        <v>15963</v>
      </c>
      <c r="D5207" s="158" t="s">
        <v>28</v>
      </c>
      <c r="E5207" s="220"/>
      <c r="F5207" s="220"/>
      <c r="G5207" s="159"/>
      <c r="H5207" s="161" t="s">
        <v>24642</v>
      </c>
      <c r="I5207" s="168"/>
    </row>
    <row r="5208" ht="15.0" customHeight="1">
      <c r="A5208" s="101" t="s">
        <v>8716</v>
      </c>
      <c r="B5208" s="105" t="s">
        <v>24638</v>
      </c>
      <c r="C5208" s="219" t="s">
        <v>24643</v>
      </c>
      <c r="D5208" s="221" t="s">
        <v>23</v>
      </c>
      <c r="E5208" s="220"/>
      <c r="F5208" s="220"/>
      <c r="G5208" s="159"/>
      <c r="H5208" s="161" t="s">
        <v>24644</v>
      </c>
      <c r="I5208" s="161"/>
    </row>
    <row r="5209" ht="15.0" customHeight="1">
      <c r="A5209" s="101" t="s">
        <v>8716</v>
      </c>
      <c r="B5209" s="105" t="s">
        <v>24638</v>
      </c>
      <c r="C5209" s="219" t="s">
        <v>23763</v>
      </c>
      <c r="D5209" s="158" t="s">
        <v>10</v>
      </c>
      <c r="E5209" s="220"/>
      <c r="F5209" s="220"/>
      <c r="G5209" s="159"/>
      <c r="H5209" s="161" t="s">
        <v>24645</v>
      </c>
      <c r="I5209" s="161"/>
    </row>
    <row r="5210" ht="15.0" customHeight="1">
      <c r="A5210" s="101" t="s">
        <v>8716</v>
      </c>
      <c r="B5210" s="105" t="s">
        <v>24638</v>
      </c>
      <c r="C5210" s="219" t="s">
        <v>24646</v>
      </c>
      <c r="D5210" s="158" t="s">
        <v>10</v>
      </c>
      <c r="E5210" s="220"/>
      <c r="F5210" s="220"/>
      <c r="G5210" s="159"/>
      <c r="H5210" s="161" t="s">
        <v>24647</v>
      </c>
      <c r="I5210" s="161"/>
    </row>
    <row r="5211" ht="15.0" customHeight="1">
      <c r="A5211" s="101" t="s">
        <v>5380</v>
      </c>
      <c r="B5211" s="96" t="str">
        <f>VLOOKUP(A5211,company_data!$A$2:$H$2051,8,FALSE)</f>
        <v>https://www.domaintools.com/</v>
      </c>
      <c r="C5211" s="157" t="s">
        <v>24648</v>
      </c>
      <c r="D5211" s="158" t="s">
        <v>17</v>
      </c>
      <c r="E5211" s="157"/>
      <c r="F5211" s="101"/>
      <c r="G5211" s="159"/>
      <c r="H5211" s="161" t="s">
        <v>24649</v>
      </c>
      <c r="I5211" s="161"/>
    </row>
    <row r="5212" ht="15.0" customHeight="1">
      <c r="A5212" s="101" t="s">
        <v>8736</v>
      </c>
      <c r="B5212" s="96" t="str">
        <f>VLOOKUP(A5212,company_data!$A$2:$H$2051,8,FALSE)</f>
        <v>www.linksys.com
</v>
      </c>
      <c r="C5212" s="157" t="s">
        <v>24650</v>
      </c>
      <c r="D5212" s="158" t="s">
        <v>15</v>
      </c>
      <c r="E5212" s="157"/>
      <c r="F5212" s="157"/>
      <c r="G5212" s="159"/>
      <c r="H5212" s="161" t="s">
        <v>24651</v>
      </c>
      <c r="I5212" s="161"/>
    </row>
    <row r="5213" ht="15.0" customHeight="1">
      <c r="A5213" s="101" t="s">
        <v>8736</v>
      </c>
      <c r="B5213" s="96" t="str">
        <f>VLOOKUP(A5213,company_data!$A$2:$H$2051,8,FALSE)</f>
        <v>www.linksys.com
</v>
      </c>
      <c r="C5213" s="209" t="s">
        <v>24652</v>
      </c>
      <c r="D5213" s="158" t="s">
        <v>13</v>
      </c>
      <c r="E5213" s="157"/>
      <c r="F5213" s="157"/>
      <c r="G5213" s="159"/>
      <c r="H5213" s="161" t="s">
        <v>24653</v>
      </c>
      <c r="I5213" s="168"/>
    </row>
    <row r="5214" ht="15.0" customHeight="1">
      <c r="A5214" s="101" t="s">
        <v>8736</v>
      </c>
      <c r="B5214" s="96" t="str">
        <f>VLOOKUP(A5214,company_data!$A$2:$H$2051,8,FALSE)</f>
        <v>www.linksys.com
</v>
      </c>
      <c r="C5214" s="203" t="s">
        <v>24654</v>
      </c>
      <c r="D5214" s="158" t="s">
        <v>10</v>
      </c>
      <c r="E5214" s="157"/>
      <c r="F5214" s="157"/>
      <c r="G5214" s="159"/>
      <c r="H5214" s="161" t="s">
        <v>24655</v>
      </c>
      <c r="I5214" s="161"/>
    </row>
    <row r="5215" ht="15.0" customHeight="1">
      <c r="A5215" s="101" t="s">
        <v>8736</v>
      </c>
      <c r="B5215" s="96" t="str">
        <f>VLOOKUP(A5215,company_data!$A$2:$H$2051,8,FALSE)</f>
        <v>www.linksys.com
</v>
      </c>
      <c r="C5215" s="209" t="s">
        <v>24656</v>
      </c>
      <c r="D5215" s="158" t="s">
        <v>43</v>
      </c>
      <c r="E5215" s="157"/>
      <c r="F5215" s="157"/>
      <c r="G5215" s="159"/>
      <c r="H5215" s="161"/>
      <c r="I5215" s="161"/>
    </row>
    <row r="5216" ht="15.0" customHeight="1">
      <c r="A5216" s="101" t="s">
        <v>8744</v>
      </c>
      <c r="B5216" s="96" t="str">
        <f>VLOOKUP(A5216,company_data!$A$2:$H$2051,8,FALSE)</f>
        <v>https://lionfishcybersecurity.com/</v>
      </c>
      <c r="C5216" s="222" t="s">
        <v>24657</v>
      </c>
      <c r="D5216" s="167" t="s">
        <v>5</v>
      </c>
      <c r="E5216" s="167" t="s">
        <v>24658</v>
      </c>
      <c r="F5216" s="162"/>
      <c r="G5216" s="159"/>
      <c r="H5216" s="161" t="s">
        <v>24659</v>
      </c>
      <c r="I5216" s="161"/>
    </row>
    <row r="5217" ht="15.0" customHeight="1">
      <c r="A5217" s="101" t="s">
        <v>8744</v>
      </c>
      <c r="B5217" s="96" t="str">
        <f>VLOOKUP(A5217,company_data!$A$2:$H$2051,8,FALSE)</f>
        <v>https://lionfishcybersecurity.com/</v>
      </c>
      <c r="C5217" s="222" t="s">
        <v>16160</v>
      </c>
      <c r="D5217" s="157" t="s">
        <v>7</v>
      </c>
      <c r="E5217" s="157"/>
      <c r="F5217" s="162"/>
      <c r="G5217" s="159"/>
      <c r="H5217" s="161" t="s">
        <v>24660</v>
      </c>
      <c r="I5217" s="168"/>
    </row>
    <row r="5218" ht="15.0" customHeight="1">
      <c r="A5218" s="101" t="s">
        <v>8744</v>
      </c>
      <c r="B5218" s="96" t="str">
        <f>VLOOKUP(A5218,company_data!$A$2:$H$2051,8,FALSE)</f>
        <v>https://lionfishcybersecurity.com/</v>
      </c>
      <c r="C5218" s="162" t="s">
        <v>24661</v>
      </c>
      <c r="D5218" s="167" t="s">
        <v>11</v>
      </c>
      <c r="E5218" s="167" t="s">
        <v>19602</v>
      </c>
      <c r="F5218" s="162"/>
      <c r="G5218" s="159"/>
      <c r="H5218" s="161" t="s">
        <v>24662</v>
      </c>
      <c r="I5218" s="161"/>
    </row>
    <row r="5219" ht="15.0" customHeight="1">
      <c r="A5219" s="101" t="s">
        <v>8744</v>
      </c>
      <c r="B5219" s="96" t="str">
        <f>VLOOKUP(A5219,company_data!$A$2:$H$2051,8,FALSE)</f>
        <v>https://lionfishcybersecurity.com/</v>
      </c>
      <c r="C5219" s="222" t="s">
        <v>24663</v>
      </c>
      <c r="D5219" s="167" t="s">
        <v>5</v>
      </c>
      <c r="E5219" s="162"/>
      <c r="F5219" s="162"/>
      <c r="G5219" s="159"/>
      <c r="H5219" s="161" t="s">
        <v>24664</v>
      </c>
      <c r="I5219" s="161"/>
    </row>
    <row r="5220" ht="15.0" customHeight="1">
      <c r="A5220" s="101" t="s">
        <v>8753</v>
      </c>
      <c r="B5220" s="96" t="str">
        <f>VLOOKUP(A5220,company_data!$A$2:$H$2051,8,FALSE)</f>
        <v>https://www.liveaction.com/</v>
      </c>
      <c r="C5220" s="203" t="s">
        <v>24665</v>
      </c>
      <c r="D5220" s="158" t="s">
        <v>10</v>
      </c>
      <c r="E5220" s="158" t="s">
        <v>24666</v>
      </c>
      <c r="F5220" s="101"/>
      <c r="G5220" s="159"/>
      <c r="H5220" s="161" t="s">
        <v>24667</v>
      </c>
      <c r="I5220" s="161"/>
    </row>
    <row r="5221" ht="15.0" customHeight="1">
      <c r="A5221" s="101" t="s">
        <v>8753</v>
      </c>
      <c r="B5221" s="96" t="str">
        <f>VLOOKUP(A5221,company_data!$A$2:$H$2051,8,FALSE)</f>
        <v>https://www.liveaction.com/</v>
      </c>
      <c r="C5221" s="203" t="s">
        <v>24668</v>
      </c>
      <c r="D5221" s="158" t="s">
        <v>7</v>
      </c>
      <c r="E5221" s="158"/>
      <c r="F5221" s="101"/>
      <c r="G5221" s="159"/>
      <c r="H5221" s="161" t="s">
        <v>24669</v>
      </c>
      <c r="I5221" s="161"/>
    </row>
    <row r="5222" ht="15.0" customHeight="1">
      <c r="A5222" s="101" t="s">
        <v>8753</v>
      </c>
      <c r="B5222" s="96" t="str">
        <f>VLOOKUP(A5222,company_data!$A$2:$H$2051,8,FALSE)</f>
        <v>https://www.liveaction.com/</v>
      </c>
      <c r="C5222" s="203" t="s">
        <v>24670</v>
      </c>
      <c r="D5222" s="158" t="s">
        <v>10</v>
      </c>
      <c r="E5222" s="158" t="s">
        <v>16871</v>
      </c>
      <c r="F5222" s="101"/>
      <c r="G5222" s="159"/>
      <c r="H5222" s="161" t="s">
        <v>24671</v>
      </c>
      <c r="I5222" s="168"/>
    </row>
    <row r="5223" ht="15.0" customHeight="1">
      <c r="A5223" s="101" t="s">
        <v>8753</v>
      </c>
      <c r="B5223" s="96" t="str">
        <f>VLOOKUP(A5223,company_data!$A$2:$H$2051,8,FALSE)</f>
        <v>https://www.liveaction.com/</v>
      </c>
      <c r="C5223" s="203" t="s">
        <v>24672</v>
      </c>
      <c r="D5223" s="158" t="s">
        <v>10</v>
      </c>
      <c r="E5223" s="158" t="s">
        <v>16871</v>
      </c>
      <c r="F5223" s="101"/>
      <c r="G5223" s="159"/>
      <c r="H5223" s="161" t="s">
        <v>24673</v>
      </c>
      <c r="I5223" s="161"/>
    </row>
    <row r="5224" ht="15.0" customHeight="1">
      <c r="A5224" s="101" t="s">
        <v>8753</v>
      </c>
      <c r="B5224" s="96" t="str">
        <f>VLOOKUP(A5224,company_data!$A$2:$H$2051,8,FALSE)</f>
        <v>https://www.liveaction.com/</v>
      </c>
      <c r="C5224" s="203" t="s">
        <v>24674</v>
      </c>
      <c r="D5224" s="158" t="s">
        <v>21</v>
      </c>
      <c r="E5224" s="158" t="s">
        <v>24675</v>
      </c>
      <c r="F5224" s="101"/>
      <c r="G5224" s="159"/>
      <c r="H5224" s="161" t="s">
        <v>24676</v>
      </c>
      <c r="I5224" s="161"/>
    </row>
    <row r="5225" ht="15.0" customHeight="1">
      <c r="A5225" s="101" t="s">
        <v>8753</v>
      </c>
      <c r="B5225" s="96" t="str">
        <f>VLOOKUP(A5225,company_data!$A$2:$H$2051,8,FALSE)</f>
        <v>https://www.liveaction.com/</v>
      </c>
      <c r="C5225" s="203" t="s">
        <v>24677</v>
      </c>
      <c r="D5225" s="158" t="s">
        <v>21</v>
      </c>
      <c r="E5225" s="157"/>
      <c r="F5225" s="101"/>
      <c r="G5225" s="159"/>
      <c r="H5225" s="161" t="s">
        <v>24678</v>
      </c>
      <c r="I5225" s="161"/>
    </row>
    <row r="5226" ht="15.0" customHeight="1">
      <c r="A5226" s="101" t="s">
        <v>8762</v>
      </c>
      <c r="B5226" s="96" t="str">
        <f>VLOOKUP(A5226,company_data!$A$2:$H$2051,8,FALSE)</f>
        <v>www.livingsecurity.com/</v>
      </c>
      <c r="C5226" s="203" t="s">
        <v>24679</v>
      </c>
      <c r="D5226" s="158" t="s">
        <v>11</v>
      </c>
      <c r="E5226" s="158" t="s">
        <v>24679</v>
      </c>
      <c r="F5226" s="101"/>
      <c r="G5226" s="159"/>
      <c r="H5226" s="161" t="s">
        <v>24680</v>
      </c>
      <c r="I5226" s="161"/>
    </row>
    <row r="5227" ht="15.0" customHeight="1">
      <c r="A5227" s="101" t="s">
        <v>8762</v>
      </c>
      <c r="B5227" s="96" t="str">
        <f>VLOOKUP(A5227,company_data!$A$2:$H$2051,8,FALSE)</f>
        <v>www.livingsecurity.com/</v>
      </c>
      <c r="C5227" s="203" t="s">
        <v>17708</v>
      </c>
      <c r="D5227" s="157" t="s">
        <v>11</v>
      </c>
      <c r="E5227" s="157" t="s">
        <v>17708</v>
      </c>
      <c r="F5227" s="101"/>
      <c r="G5227" s="159"/>
      <c r="H5227" s="161" t="s">
        <v>24681</v>
      </c>
      <c r="I5227" s="161"/>
    </row>
    <row r="5228" ht="15.0" customHeight="1">
      <c r="A5228" s="101" t="s">
        <v>8762</v>
      </c>
      <c r="B5228" s="96" t="str">
        <f>VLOOKUP(A5228,company_data!$A$2:$H$2051,8,FALSE)</f>
        <v>www.livingsecurity.com/</v>
      </c>
      <c r="C5228" s="203" t="s">
        <v>24682</v>
      </c>
      <c r="D5228" s="157" t="s">
        <v>11</v>
      </c>
      <c r="E5228" s="158" t="s">
        <v>15853</v>
      </c>
      <c r="F5228" s="101"/>
      <c r="G5228" s="159"/>
      <c r="H5228" s="161" t="s">
        <v>24683</v>
      </c>
      <c r="I5228" s="161"/>
    </row>
    <row r="5229" ht="15.0" customHeight="1">
      <c r="A5229" s="97" t="s">
        <v>24684</v>
      </c>
      <c r="B5229" s="96" t="str">
        <f>VLOOKUP(A5229,company_data!$A$2:$H$2051,8,FALSE)</f>
        <v>#N/A</v>
      </c>
      <c r="C5229" s="157" t="s">
        <v>24685</v>
      </c>
      <c r="D5229" s="158" t="s">
        <v>25</v>
      </c>
      <c r="E5229" s="158" t="s">
        <v>24686</v>
      </c>
      <c r="F5229" s="101"/>
      <c r="G5229" s="159"/>
      <c r="H5229" s="161" t="s">
        <v>24687</v>
      </c>
      <c r="I5229" s="160" t="s">
        <v>24688</v>
      </c>
    </row>
    <row r="5230" ht="15.0" customHeight="1">
      <c r="A5230" s="97" t="s">
        <v>24684</v>
      </c>
      <c r="B5230" s="96" t="str">
        <f>VLOOKUP(A5230,company_data!$A$2:$H$2051,8,FALSE)</f>
        <v>#N/A</v>
      </c>
      <c r="C5230" s="157" t="s">
        <v>24689</v>
      </c>
      <c r="D5230" s="158" t="s">
        <v>25</v>
      </c>
      <c r="E5230" s="158" t="s">
        <v>24690</v>
      </c>
      <c r="F5230" s="101"/>
      <c r="G5230" s="159"/>
      <c r="H5230" s="161" t="s">
        <v>24691</v>
      </c>
      <c r="I5230" s="160" t="s">
        <v>24688</v>
      </c>
    </row>
    <row r="5231" ht="15.0" customHeight="1">
      <c r="A5231" s="97" t="s">
        <v>24684</v>
      </c>
      <c r="B5231" s="96" t="str">
        <f>VLOOKUP(A5231,company_data!$A$2:$H$2051,8,FALSE)</f>
        <v>#N/A</v>
      </c>
      <c r="C5231" s="157" t="s">
        <v>24692</v>
      </c>
      <c r="D5231" s="158" t="s">
        <v>25</v>
      </c>
      <c r="E5231" s="158" t="s">
        <v>24693</v>
      </c>
      <c r="F5231" s="101"/>
      <c r="G5231" s="159"/>
      <c r="H5231" s="161" t="s">
        <v>24694</v>
      </c>
      <c r="I5231" s="160" t="s">
        <v>24688</v>
      </c>
    </row>
    <row r="5232" ht="15.0" customHeight="1">
      <c r="A5232" s="101" t="s">
        <v>8811</v>
      </c>
      <c r="B5232" s="96" t="str">
        <f>VLOOKUP(A5232,company_data!$A$2:$H$2051,8,FALSE)</f>
        <v>https://www.lockheedmartin.com/</v>
      </c>
      <c r="C5232" s="158" t="s">
        <v>24695</v>
      </c>
      <c r="D5232" s="158" t="s">
        <v>56</v>
      </c>
      <c r="E5232" s="158" t="s">
        <v>24696</v>
      </c>
      <c r="F5232" s="101"/>
      <c r="G5232" s="159"/>
      <c r="H5232" s="161"/>
      <c r="I5232" s="161"/>
    </row>
    <row r="5233" ht="15.0" customHeight="1">
      <c r="A5233" s="101" t="s">
        <v>8811</v>
      </c>
      <c r="B5233" s="96" t="str">
        <f>VLOOKUP(A5233,company_data!$A$2:$H$2051,8,FALSE)</f>
        <v>https://www.lockheedmartin.com/</v>
      </c>
      <c r="C5233" s="158" t="s">
        <v>24697</v>
      </c>
      <c r="D5233" s="158" t="s">
        <v>59</v>
      </c>
      <c r="E5233" s="158" t="s">
        <v>21046</v>
      </c>
      <c r="F5233" s="101"/>
      <c r="G5233" s="164" t="s">
        <v>15951</v>
      </c>
      <c r="H5233" s="161"/>
      <c r="I5233" s="161"/>
    </row>
    <row r="5234" ht="15.0" customHeight="1">
      <c r="A5234" s="101" t="s">
        <v>8811</v>
      </c>
      <c r="B5234" s="96" t="str">
        <f>VLOOKUP(A5234,company_data!$A$2:$H$2051,8,FALSE)</f>
        <v>https://www.lockheedmartin.com/</v>
      </c>
      <c r="C5234" s="158" t="s">
        <v>24698</v>
      </c>
      <c r="D5234" s="158" t="s">
        <v>5</v>
      </c>
      <c r="E5234" s="157"/>
      <c r="F5234" s="101"/>
      <c r="G5234" s="159"/>
      <c r="H5234" s="161"/>
      <c r="I5234" s="161"/>
    </row>
    <row r="5235" ht="15.0" customHeight="1">
      <c r="A5235" s="101" t="s">
        <v>8811</v>
      </c>
      <c r="B5235" s="96" t="str">
        <f>VLOOKUP(A5235,company_data!$A$2:$H$2051,8,FALSE)</f>
        <v>https://www.lockheedmartin.com/</v>
      </c>
      <c r="C5235" s="158" t="s">
        <v>24699</v>
      </c>
      <c r="D5235" s="158" t="s">
        <v>5</v>
      </c>
      <c r="E5235" s="157"/>
      <c r="F5235" s="101"/>
      <c r="G5235" s="159"/>
      <c r="H5235" s="161"/>
      <c r="I5235" s="161"/>
    </row>
    <row r="5236" ht="15.0" customHeight="1">
      <c r="A5236" s="101" t="s">
        <v>8775</v>
      </c>
      <c r="B5236" s="96" t="str">
        <f>VLOOKUP(A5236,company_data!$A$2:$H$2051,8,FALSE)</f>
        <v>https://www.locklizard.com/</v>
      </c>
      <c r="C5236" s="157" t="s">
        <v>24700</v>
      </c>
      <c r="D5236" s="158" t="s">
        <v>13</v>
      </c>
      <c r="E5236" s="158" t="s">
        <v>20953</v>
      </c>
      <c r="F5236" s="101"/>
      <c r="G5236" s="159"/>
      <c r="H5236" s="161" t="s">
        <v>24701</v>
      </c>
      <c r="I5236" s="161"/>
    </row>
    <row r="5237" ht="15.0" customHeight="1">
      <c r="A5237" s="101" t="s">
        <v>8775</v>
      </c>
      <c r="B5237" s="96" t="str">
        <f>VLOOKUP(A5237,company_data!$A$2:$H$2051,8,FALSE)</f>
        <v>https://www.locklizard.com/</v>
      </c>
      <c r="C5237" s="157" t="s">
        <v>24702</v>
      </c>
      <c r="D5237" s="158" t="s">
        <v>8</v>
      </c>
      <c r="E5237" s="157"/>
      <c r="F5237" s="101"/>
      <c r="G5237" s="159"/>
      <c r="H5237" s="161" t="s">
        <v>24703</v>
      </c>
      <c r="I5237" s="161"/>
    </row>
    <row r="5238" ht="15.0" customHeight="1">
      <c r="A5238" s="101" t="s">
        <v>8775</v>
      </c>
      <c r="B5238" s="96" t="str">
        <f>VLOOKUP(A5238,company_data!$A$2:$H$2051,8,FALSE)</f>
        <v>https://www.locklizard.com/</v>
      </c>
      <c r="C5238" s="157" t="s">
        <v>24704</v>
      </c>
      <c r="D5238" s="158" t="s">
        <v>8</v>
      </c>
      <c r="E5238" s="157"/>
      <c r="F5238" s="101"/>
      <c r="G5238" s="159"/>
      <c r="H5238" s="161" t="s">
        <v>24705</v>
      </c>
      <c r="I5238" s="161"/>
    </row>
    <row r="5239" ht="15.0" customHeight="1">
      <c r="A5239" s="101" t="s">
        <v>8785</v>
      </c>
      <c r="B5239" s="96" t="str">
        <f>VLOOKUP(A5239,company_data!$A$2:$H$2051,8,FALSE)</f>
        <v>https://lockstepgroup.com/</v>
      </c>
      <c r="C5239" s="158" t="s">
        <v>24706</v>
      </c>
      <c r="D5239" s="158" t="s">
        <v>22</v>
      </c>
      <c r="E5239" s="158" t="s">
        <v>16170</v>
      </c>
      <c r="F5239" s="97"/>
      <c r="G5239" s="159"/>
      <c r="H5239" s="161"/>
      <c r="I5239" s="161"/>
    </row>
    <row r="5240" ht="15.0" customHeight="1">
      <c r="A5240" s="101" t="s">
        <v>8785</v>
      </c>
      <c r="B5240" s="96" t="str">
        <f>VLOOKUP(A5240,company_data!$A$2:$H$2051,8,FALSE)</f>
        <v>https://lockstepgroup.com/</v>
      </c>
      <c r="C5240" s="158" t="s">
        <v>16634</v>
      </c>
      <c r="D5240" s="158" t="s">
        <v>10</v>
      </c>
      <c r="E5240" s="158" t="s">
        <v>16090</v>
      </c>
      <c r="F5240" s="97"/>
      <c r="G5240" s="159"/>
      <c r="H5240" s="161" t="s">
        <v>24707</v>
      </c>
      <c r="I5240" s="161"/>
    </row>
    <row r="5241" ht="15.0" customHeight="1">
      <c r="A5241" s="101" t="s">
        <v>8785</v>
      </c>
      <c r="B5241" s="96" t="str">
        <f>VLOOKUP(A5241,company_data!$A$2:$H$2051,8,FALSE)</f>
        <v>https://lockstepgroup.com/</v>
      </c>
      <c r="C5241" s="158" t="s">
        <v>24708</v>
      </c>
      <c r="D5241" s="158" t="s">
        <v>22</v>
      </c>
      <c r="E5241" s="158" t="s">
        <v>15917</v>
      </c>
      <c r="F5241" s="97"/>
      <c r="G5241" s="159"/>
      <c r="H5241" s="161"/>
      <c r="I5241" s="161"/>
    </row>
    <row r="5242" ht="15.0" customHeight="1">
      <c r="A5242" s="101" t="s">
        <v>8785</v>
      </c>
      <c r="B5242" s="96" t="str">
        <f>VLOOKUP(A5242,company_data!$A$2:$H$2051,8,FALSE)</f>
        <v>https://lockstepgroup.com/</v>
      </c>
      <c r="C5242" s="158" t="s">
        <v>24709</v>
      </c>
      <c r="D5242" s="158" t="s">
        <v>22</v>
      </c>
      <c r="E5242" s="158" t="s">
        <v>15857</v>
      </c>
      <c r="F5242" s="101"/>
      <c r="G5242" s="159"/>
      <c r="H5242" s="161"/>
      <c r="I5242" s="161"/>
    </row>
    <row r="5243" ht="15.0" customHeight="1">
      <c r="A5243" s="101" t="s">
        <v>8792</v>
      </c>
      <c r="B5243" s="96" t="str">
        <f>VLOOKUP(A5243,company_data!$A$2:$H$2051,8,FALSE)</f>
        <v>https://www.logpoint.com/</v>
      </c>
      <c r="C5243" s="157" t="s">
        <v>24710</v>
      </c>
      <c r="D5243" s="158" t="s">
        <v>15</v>
      </c>
      <c r="E5243" s="158" t="s">
        <v>19294</v>
      </c>
      <c r="F5243" s="101"/>
      <c r="G5243" s="159"/>
      <c r="H5243" s="161" t="s">
        <v>24711</v>
      </c>
      <c r="I5243" s="161"/>
    </row>
    <row r="5244" ht="15.0" customHeight="1">
      <c r="A5244" s="101" t="s">
        <v>8792</v>
      </c>
      <c r="B5244" s="96" t="str">
        <f>VLOOKUP(A5244,company_data!$A$2:$H$2051,8,FALSE)</f>
        <v>https://www.logpoint.com/</v>
      </c>
      <c r="C5244" s="158" t="s">
        <v>16186</v>
      </c>
      <c r="D5244" s="158" t="s">
        <v>5</v>
      </c>
      <c r="E5244" s="158" t="s">
        <v>16186</v>
      </c>
      <c r="F5244" s="101"/>
      <c r="G5244" s="159"/>
      <c r="H5244" s="161" t="s">
        <v>24712</v>
      </c>
      <c r="I5244" s="161"/>
    </row>
    <row r="5245" ht="15.0" customHeight="1">
      <c r="A5245" s="101" t="s">
        <v>8792</v>
      </c>
      <c r="B5245" s="96" t="str">
        <f>VLOOKUP(A5245,company_data!$A$2:$H$2051,8,FALSE)</f>
        <v>https://www.logpoint.com/</v>
      </c>
      <c r="C5245" s="157" t="s">
        <v>24713</v>
      </c>
      <c r="D5245" s="158" t="s">
        <v>8</v>
      </c>
      <c r="E5245" s="157"/>
      <c r="F5245" s="101"/>
      <c r="G5245" s="159"/>
      <c r="H5245" s="161" t="s">
        <v>24714</v>
      </c>
      <c r="I5245" s="161"/>
    </row>
    <row r="5246" ht="15.0" customHeight="1">
      <c r="A5246" s="101" t="s">
        <v>5380</v>
      </c>
      <c r="B5246" s="96" t="str">
        <f>VLOOKUP(A5246,company_data!$A$2:$H$2051,8,FALSE)</f>
        <v>https://www.domaintools.com/</v>
      </c>
      <c r="C5246" s="157" t="s">
        <v>24715</v>
      </c>
      <c r="D5246" s="158" t="s">
        <v>17</v>
      </c>
      <c r="E5246" s="157"/>
      <c r="F5246" s="101"/>
      <c r="G5246" s="159"/>
      <c r="H5246" s="161" t="s">
        <v>24716</v>
      </c>
      <c r="I5246" s="161"/>
    </row>
    <row r="5247" ht="15.0" customHeight="1">
      <c r="A5247" s="101" t="s">
        <v>24717</v>
      </c>
      <c r="B5247" s="105" t="s">
        <v>24718</v>
      </c>
      <c r="C5247" s="158" t="s">
        <v>24719</v>
      </c>
      <c r="D5247" s="158" t="s">
        <v>48</v>
      </c>
      <c r="E5247" s="157"/>
      <c r="F5247" s="101"/>
      <c r="G5247" s="159"/>
      <c r="H5247" s="161"/>
      <c r="I5247" s="161"/>
    </row>
    <row r="5248" ht="15.0" customHeight="1">
      <c r="A5248" s="101" t="s">
        <v>8800</v>
      </c>
      <c r="B5248" s="96" t="str">
        <f>VLOOKUP(A5248,company_data!$A$2:$H$2051,8,FALSE)</f>
        <v>https://www.logicallysecure.com/</v>
      </c>
      <c r="C5248" s="158" t="s">
        <v>24720</v>
      </c>
      <c r="D5248" s="158" t="s">
        <v>8</v>
      </c>
      <c r="E5248" s="158" t="s">
        <v>19966</v>
      </c>
      <c r="F5248" s="101"/>
      <c r="G5248" s="159"/>
      <c r="H5248" s="161" t="s">
        <v>24721</v>
      </c>
      <c r="I5248" s="161"/>
    </row>
    <row r="5249" ht="15.0" customHeight="1">
      <c r="A5249" s="101" t="s">
        <v>8800</v>
      </c>
      <c r="B5249" s="96" t="str">
        <f>VLOOKUP(A5249,company_data!$A$2:$H$2051,8,FALSE)</f>
        <v>https://www.logicallysecure.com/</v>
      </c>
      <c r="C5249" s="158" t="s">
        <v>15850</v>
      </c>
      <c r="D5249" s="158" t="s">
        <v>5</v>
      </c>
      <c r="E5249" s="158" t="s">
        <v>15850</v>
      </c>
      <c r="F5249" s="101"/>
      <c r="G5249" s="159"/>
      <c r="H5249" s="161" t="s">
        <v>24722</v>
      </c>
      <c r="I5249" s="161"/>
    </row>
    <row r="5250" ht="15.0" customHeight="1">
      <c r="A5250" s="101" t="s">
        <v>8800</v>
      </c>
      <c r="B5250" s="96" t="s">
        <v>8803</v>
      </c>
      <c r="C5250" s="158" t="s">
        <v>16264</v>
      </c>
      <c r="D5250" s="158" t="s">
        <v>5</v>
      </c>
      <c r="E5250" s="158" t="s">
        <v>15871</v>
      </c>
      <c r="F5250" s="101"/>
      <c r="G5250" s="159"/>
      <c r="H5250" s="161"/>
      <c r="I5250" s="161"/>
    </row>
    <row r="5251" ht="15.0" customHeight="1">
      <c r="A5251" s="101" t="s">
        <v>8800</v>
      </c>
      <c r="B5251" s="96" t="str">
        <f>VLOOKUP(A5251,company_data!$A$2:$H$2051,8,FALSE)</f>
        <v>https://www.logicallysecure.com/</v>
      </c>
      <c r="C5251" s="158" t="s">
        <v>24723</v>
      </c>
      <c r="D5251" s="157" t="s">
        <v>5</v>
      </c>
      <c r="E5251" s="158" t="s">
        <v>16275</v>
      </c>
      <c r="F5251" s="101"/>
      <c r="G5251" s="159"/>
      <c r="H5251" s="161" t="s">
        <v>24724</v>
      </c>
      <c r="I5251" s="161"/>
    </row>
    <row r="5252" ht="15.0" customHeight="1">
      <c r="A5252" s="101" t="s">
        <v>8800</v>
      </c>
      <c r="B5252" s="96" t="str">
        <f>VLOOKUP(A5252,company_data!$A$2:$H$2051,8,FALSE)</f>
        <v>https://www.logicallysecure.com/</v>
      </c>
      <c r="C5252" s="158" t="s">
        <v>24725</v>
      </c>
      <c r="D5252" s="158" t="s">
        <v>15</v>
      </c>
      <c r="E5252" s="158" t="s">
        <v>24726</v>
      </c>
      <c r="F5252" s="101"/>
      <c r="G5252" s="159"/>
      <c r="H5252" s="161" t="s">
        <v>24727</v>
      </c>
      <c r="I5252" s="161"/>
    </row>
    <row r="5253" ht="15.0" customHeight="1">
      <c r="A5253" s="101" t="s">
        <v>8800</v>
      </c>
      <c r="B5253" s="96" t="str">
        <f>VLOOKUP(A5253,company_data!$A$2:$H$2051,8,FALSE)</f>
        <v>https://www.logicallysecure.com/</v>
      </c>
      <c r="C5253" s="158" t="s">
        <v>19607</v>
      </c>
      <c r="D5253" s="158" t="s">
        <v>5</v>
      </c>
      <c r="E5253" s="158" t="s">
        <v>22976</v>
      </c>
      <c r="F5253" s="101"/>
      <c r="G5253" s="159"/>
      <c r="H5253" s="161" t="s">
        <v>24728</v>
      </c>
      <c r="I5253" s="161"/>
    </row>
    <row r="5254" ht="15.0" customHeight="1">
      <c r="A5254" s="101" t="s">
        <v>8800</v>
      </c>
      <c r="B5254" s="96" t="s">
        <v>8803</v>
      </c>
      <c r="C5254" s="158" t="s">
        <v>24729</v>
      </c>
      <c r="D5254" s="158" t="s">
        <v>60</v>
      </c>
      <c r="E5254" s="158"/>
      <c r="F5254" s="101"/>
      <c r="G5254" s="159"/>
      <c r="H5254" s="161"/>
      <c r="I5254" s="161"/>
    </row>
    <row r="5255" ht="15.0" customHeight="1">
      <c r="A5255" s="101" t="s">
        <v>8800</v>
      </c>
      <c r="B5255" s="96" t="s">
        <v>8803</v>
      </c>
      <c r="C5255" s="158" t="s">
        <v>24730</v>
      </c>
      <c r="D5255" s="158" t="s">
        <v>16</v>
      </c>
      <c r="E5255" s="158"/>
      <c r="F5255" s="101"/>
      <c r="G5255" s="159"/>
      <c r="H5255" s="161"/>
      <c r="I5255" s="161"/>
    </row>
    <row r="5256" ht="15.0" customHeight="1">
      <c r="A5256" s="101" t="s">
        <v>8800</v>
      </c>
      <c r="B5256" s="96" t="s">
        <v>8803</v>
      </c>
      <c r="C5256" s="158" t="s">
        <v>15917</v>
      </c>
      <c r="D5256" s="158" t="s">
        <v>32</v>
      </c>
      <c r="E5256" s="158"/>
      <c r="F5256" s="101"/>
      <c r="G5256" s="159"/>
      <c r="H5256" s="161"/>
      <c r="I5256" s="161"/>
    </row>
    <row r="5257" ht="15.0" customHeight="1">
      <c r="A5257" s="101" t="s">
        <v>8800</v>
      </c>
      <c r="B5257" s="96" t="str">
        <f>VLOOKUP(A5257,company_data!$A$2:$H$2051,8,FALSE)</f>
        <v>https://www.logicallysecure.com/</v>
      </c>
      <c r="C5257" s="158" t="s">
        <v>33</v>
      </c>
      <c r="D5257" s="158" t="s">
        <v>33</v>
      </c>
      <c r="E5257" s="157"/>
      <c r="F5257" s="101"/>
      <c r="G5257" s="159"/>
      <c r="H5257" s="161" t="s">
        <v>24731</v>
      </c>
      <c r="I5257" s="161"/>
    </row>
    <row r="5258" ht="15.0" customHeight="1">
      <c r="A5258" s="101" t="s">
        <v>8800</v>
      </c>
      <c r="B5258" s="96" t="str">
        <f>VLOOKUP(A5258,company_data!$A$2:$H$2051,8,FALSE)</f>
        <v>https://www.logicallysecure.com/</v>
      </c>
      <c r="C5258" s="158" t="s">
        <v>24732</v>
      </c>
      <c r="D5258" s="158" t="s">
        <v>22</v>
      </c>
      <c r="E5258" s="157"/>
      <c r="F5258" s="101"/>
      <c r="G5258" s="159"/>
      <c r="H5258" s="161" t="s">
        <v>24733</v>
      </c>
      <c r="I5258" s="161"/>
    </row>
    <row r="5259" ht="15.0" customHeight="1">
      <c r="A5259" s="101" t="s">
        <v>8800</v>
      </c>
      <c r="B5259" s="96" t="str">
        <f>VLOOKUP(A5259,company_data!$A$2:$H$2051,8,FALSE)</f>
        <v>https://www.logicallysecure.com/</v>
      </c>
      <c r="C5259" s="158" t="s">
        <v>24734</v>
      </c>
      <c r="D5259" s="158" t="s">
        <v>43</v>
      </c>
      <c r="E5259" s="157"/>
      <c r="F5259" s="101"/>
      <c r="G5259" s="159"/>
      <c r="H5259" s="161" t="s">
        <v>24735</v>
      </c>
      <c r="I5259" s="161"/>
    </row>
    <row r="5260" ht="15.0" customHeight="1">
      <c r="A5260" s="101" t="s">
        <v>8805</v>
      </c>
      <c r="B5260" s="96" t="str">
        <f>VLOOKUP(A5260,company_data!$A$2:$H$2051,8,FALSE)</f>
        <v>https://www.logichub.com/</v>
      </c>
      <c r="C5260" s="157" t="s">
        <v>18091</v>
      </c>
      <c r="D5260" s="157" t="s">
        <v>7</v>
      </c>
      <c r="E5260" s="157" t="s">
        <v>16341</v>
      </c>
      <c r="F5260" s="101"/>
      <c r="G5260" s="159"/>
      <c r="H5260" s="161" t="s">
        <v>24736</v>
      </c>
      <c r="I5260" s="161"/>
    </row>
    <row r="5261" ht="15.0" customHeight="1">
      <c r="A5261" s="101" t="s">
        <v>8805</v>
      </c>
      <c r="B5261" s="96" t="str">
        <f>VLOOKUP(A5261,company_data!$A$2:$H$2051,8,FALSE)</f>
        <v>https://www.logichub.com/</v>
      </c>
      <c r="C5261" s="157" t="s">
        <v>24737</v>
      </c>
      <c r="D5261" s="158" t="s">
        <v>32</v>
      </c>
      <c r="E5261" s="157"/>
      <c r="F5261" s="101"/>
      <c r="G5261" s="159"/>
      <c r="H5261" s="161" t="s">
        <v>24738</v>
      </c>
      <c r="I5261" s="161"/>
    </row>
    <row r="5262" ht="15.0" customHeight="1">
      <c r="A5262" s="101" t="s">
        <v>8805</v>
      </c>
      <c r="B5262" s="96" t="str">
        <f>VLOOKUP(A5262,company_data!$A$2:$H$2051,8,FALSE)</f>
        <v>https://www.logichub.com/</v>
      </c>
      <c r="C5262" s="157" t="s">
        <v>24739</v>
      </c>
      <c r="D5262" s="158" t="s">
        <v>32</v>
      </c>
      <c r="E5262" s="157"/>
      <c r="F5262" s="101"/>
      <c r="G5262" s="159"/>
      <c r="H5262" s="161" t="s">
        <v>24740</v>
      </c>
      <c r="I5262" s="161"/>
    </row>
    <row r="5263" ht="15.0" customHeight="1">
      <c r="A5263" s="101" t="s">
        <v>8805</v>
      </c>
      <c r="B5263" s="96" t="str">
        <f>VLOOKUP(A5263,company_data!$A$2:$H$2051,8,FALSE)</f>
        <v>https://www.logichub.com/</v>
      </c>
      <c r="C5263" s="157" t="s">
        <v>24741</v>
      </c>
      <c r="D5263" s="158" t="s">
        <v>53</v>
      </c>
      <c r="E5263" s="157"/>
      <c r="F5263" s="101"/>
      <c r="G5263" s="159"/>
      <c r="H5263" s="161" t="s">
        <v>24742</v>
      </c>
      <c r="I5263" s="161"/>
    </row>
    <row r="5264" ht="15.0" customHeight="1">
      <c r="A5264" s="101" t="s">
        <v>8805</v>
      </c>
      <c r="B5264" s="96" t="str">
        <f>VLOOKUP(A5264,company_data!$A$2:$H$2051,8,FALSE)</f>
        <v>https://www.logichub.com/</v>
      </c>
      <c r="C5264" s="157" t="s">
        <v>24743</v>
      </c>
      <c r="D5264" s="158" t="s">
        <v>30</v>
      </c>
      <c r="E5264" s="157"/>
      <c r="F5264" s="101"/>
      <c r="G5264" s="159"/>
      <c r="H5264" s="161" t="s">
        <v>24744</v>
      </c>
      <c r="I5264" s="161"/>
    </row>
    <row r="5265" ht="15.0" customHeight="1">
      <c r="A5265" s="101" t="s">
        <v>8818</v>
      </c>
      <c r="B5265" s="96" t="str">
        <f>VLOOKUP(A5265,company_data!$A$2:$H$2051,8,FALSE)</f>
        <v>https://www.loginradius.com/</v>
      </c>
      <c r="C5265" s="157" t="s">
        <v>24745</v>
      </c>
      <c r="D5265" s="157" t="s">
        <v>6</v>
      </c>
      <c r="E5265" s="157" t="s">
        <v>16904</v>
      </c>
      <c r="F5265" s="101"/>
      <c r="G5265" s="159"/>
      <c r="H5265" s="161" t="s">
        <v>24746</v>
      </c>
      <c r="I5265" s="161"/>
    </row>
    <row r="5266" ht="15.0" customHeight="1">
      <c r="A5266" s="101" t="s">
        <v>8818</v>
      </c>
      <c r="B5266" s="96" t="str">
        <f>VLOOKUP(A5266,company_data!$A$2:$H$2051,8,FALSE)</f>
        <v>https://www.loginradius.com/</v>
      </c>
      <c r="C5266" s="157" t="s">
        <v>24747</v>
      </c>
      <c r="D5266" s="158" t="s">
        <v>6</v>
      </c>
      <c r="E5266" s="158" t="s">
        <v>24748</v>
      </c>
      <c r="F5266" s="101"/>
      <c r="G5266" s="159"/>
      <c r="H5266" s="161" t="s">
        <v>24749</v>
      </c>
      <c r="I5266" s="161"/>
    </row>
    <row r="5267" ht="15.0" customHeight="1">
      <c r="A5267" s="101" t="s">
        <v>8818</v>
      </c>
      <c r="B5267" s="96" t="str">
        <f>VLOOKUP(A5267,company_data!$A$2:$H$2051,8,FALSE)</f>
        <v>https://www.loginradius.com/</v>
      </c>
      <c r="C5267" s="157" t="s">
        <v>24750</v>
      </c>
      <c r="D5267" s="158" t="s">
        <v>6</v>
      </c>
      <c r="E5267" s="158" t="s">
        <v>24750</v>
      </c>
      <c r="F5267" s="101"/>
      <c r="G5267" s="159"/>
      <c r="H5267" s="161" t="s">
        <v>24751</v>
      </c>
      <c r="I5267" s="161"/>
    </row>
    <row r="5268" ht="15.0" customHeight="1">
      <c r="A5268" s="101" t="s">
        <v>8818</v>
      </c>
      <c r="B5268" s="96" t="str">
        <f>VLOOKUP(A5268,company_data!$A$2:$H$2051,8,FALSE)</f>
        <v>https://www.loginradius.com/</v>
      </c>
      <c r="C5268" s="157" t="s">
        <v>24752</v>
      </c>
      <c r="D5268" s="158" t="s">
        <v>48</v>
      </c>
      <c r="E5268" s="157"/>
      <c r="F5268" s="101"/>
      <c r="G5268" s="159"/>
      <c r="H5268" s="161" t="s">
        <v>24753</v>
      </c>
      <c r="I5268" s="161"/>
    </row>
    <row r="5269" ht="15.0" customHeight="1">
      <c r="A5269" s="101" t="s">
        <v>8818</v>
      </c>
      <c r="B5269" s="96" t="str">
        <f>VLOOKUP(A5269,company_data!$A$2:$H$2051,8,FALSE)</f>
        <v>https://www.loginradius.com/</v>
      </c>
      <c r="C5269" s="157" t="s">
        <v>24754</v>
      </c>
      <c r="D5269" s="158" t="s">
        <v>15</v>
      </c>
      <c r="E5269" s="157"/>
      <c r="F5269" s="101"/>
      <c r="G5269" s="159"/>
      <c r="H5269" s="161" t="s">
        <v>24755</v>
      </c>
      <c r="I5269" s="161"/>
    </row>
    <row r="5270" ht="15.0" customHeight="1">
      <c r="A5270" s="101" t="s">
        <v>8818</v>
      </c>
      <c r="B5270" s="96" t="str">
        <f>VLOOKUP(A5270,company_data!$A$2:$H$2051,8,FALSE)</f>
        <v>https://www.loginradius.com/</v>
      </c>
      <c r="C5270" s="157" t="s">
        <v>24756</v>
      </c>
      <c r="D5270" s="158" t="s">
        <v>12</v>
      </c>
      <c r="E5270" s="157"/>
      <c r="F5270" s="101"/>
      <c r="G5270" s="159"/>
      <c r="H5270" s="161" t="s">
        <v>24757</v>
      </c>
      <c r="I5270" s="161"/>
    </row>
    <row r="5271" ht="15.0" customHeight="1">
      <c r="A5271" s="101" t="s">
        <v>2101</v>
      </c>
      <c r="B5271" s="96" t="str">
        <f>VLOOKUP(A5271,company_data!$A$2:$H$2051,8,FALSE)</f>
        <v>https://www.logmeininc.com/</v>
      </c>
      <c r="C5271" s="158" t="s">
        <v>8630</v>
      </c>
      <c r="D5271" s="158" t="s">
        <v>6</v>
      </c>
      <c r="E5271" s="158" t="s">
        <v>17597</v>
      </c>
      <c r="F5271" s="101"/>
      <c r="G5271" s="159"/>
      <c r="H5271" s="161" t="s">
        <v>24758</v>
      </c>
      <c r="I5271" s="161"/>
    </row>
    <row r="5272" ht="15.0" customHeight="1">
      <c r="A5272" s="101" t="s">
        <v>2101</v>
      </c>
      <c r="B5272" s="96" t="str">
        <f>VLOOKUP(A5272,company_data!$A$2:$H$2051,8,FALSE)</f>
        <v>https://www.logmeininc.com/</v>
      </c>
      <c r="C5272" s="158" t="s">
        <v>24759</v>
      </c>
      <c r="D5272" s="158" t="s">
        <v>26</v>
      </c>
      <c r="E5272" s="157"/>
      <c r="F5272" s="101"/>
      <c r="G5272" s="159"/>
      <c r="H5272" s="161" t="s">
        <v>24760</v>
      </c>
      <c r="I5272" s="161"/>
    </row>
    <row r="5273" ht="15.0" customHeight="1">
      <c r="A5273" s="101" t="s">
        <v>2101</v>
      </c>
      <c r="B5273" s="96" t="str">
        <f>VLOOKUP(A5273,company_data!$A$2:$H$2051,8,FALSE)</f>
        <v>https://www.logmeininc.com/</v>
      </c>
      <c r="C5273" s="158" t="s">
        <v>24761</v>
      </c>
      <c r="D5273" s="158" t="s">
        <v>26</v>
      </c>
      <c r="E5273" s="157"/>
      <c r="F5273" s="101"/>
      <c r="G5273" s="159"/>
      <c r="H5273" s="161" t="s">
        <v>24762</v>
      </c>
      <c r="I5273" s="161"/>
    </row>
    <row r="5274" ht="15.0" customHeight="1">
      <c r="A5274" s="101" t="s">
        <v>24763</v>
      </c>
      <c r="B5274" s="199" t="s">
        <v>24764</v>
      </c>
      <c r="C5274" s="158" t="s">
        <v>16186</v>
      </c>
      <c r="D5274" s="158" t="s">
        <v>8</v>
      </c>
      <c r="E5274" s="158" t="s">
        <v>16186</v>
      </c>
      <c r="F5274" s="101"/>
      <c r="G5274" s="159"/>
      <c r="H5274" s="161"/>
      <c r="I5274" s="161"/>
    </row>
    <row r="5275" ht="15.0" customHeight="1">
      <c r="A5275" s="101" t="s">
        <v>24763</v>
      </c>
      <c r="B5275" s="199" t="s">
        <v>24764</v>
      </c>
      <c r="C5275" s="158" t="s">
        <v>18</v>
      </c>
      <c r="D5275" s="158" t="s">
        <v>18</v>
      </c>
      <c r="E5275" s="158"/>
      <c r="F5275" s="101"/>
      <c r="G5275" s="159"/>
      <c r="H5275" s="161"/>
      <c r="I5275" s="161"/>
    </row>
    <row r="5276" ht="15.0" customHeight="1">
      <c r="A5276" s="101" t="s">
        <v>5380</v>
      </c>
      <c r="B5276" s="96" t="str">
        <f>VLOOKUP(A5276,company_data!$A$2:$H$2051,8,FALSE)</f>
        <v>https://www.domaintools.com/</v>
      </c>
      <c r="C5276" s="157" t="s">
        <v>24765</v>
      </c>
      <c r="D5276" s="158" t="s">
        <v>17</v>
      </c>
      <c r="E5276" s="157"/>
      <c r="F5276" s="101"/>
      <c r="G5276" s="159"/>
      <c r="H5276" s="161" t="s">
        <v>24766</v>
      </c>
      <c r="I5276" s="161"/>
    </row>
    <row r="5277" ht="15.0" customHeight="1">
      <c r="A5277" s="101" t="s">
        <v>8828</v>
      </c>
      <c r="B5277" s="96" t="str">
        <f>VLOOKUP(A5277,company_data!$A$2:$H$2051,8,FALSE)</f>
        <v>https://logrhythm.com/</v>
      </c>
      <c r="C5277" s="157" t="s">
        <v>24767</v>
      </c>
      <c r="D5277" s="157" t="s">
        <v>18</v>
      </c>
      <c r="E5277" s="157" t="s">
        <v>19214</v>
      </c>
      <c r="F5277" s="101"/>
      <c r="G5277" s="159"/>
      <c r="H5277" s="161" t="s">
        <v>24768</v>
      </c>
      <c r="I5277" s="161"/>
    </row>
    <row r="5278" ht="15.0" customHeight="1">
      <c r="A5278" s="101" t="s">
        <v>8828</v>
      </c>
      <c r="B5278" s="96" t="str">
        <f>VLOOKUP(A5278,company_data!$A$2:$H$2051,8,FALSE)</f>
        <v>https://logrhythm.com/</v>
      </c>
      <c r="C5278" s="157" t="s">
        <v>24769</v>
      </c>
      <c r="D5278" s="158" t="s">
        <v>18</v>
      </c>
      <c r="E5278" s="157"/>
      <c r="F5278" s="101"/>
      <c r="G5278" s="159"/>
      <c r="H5278" s="161" t="s">
        <v>24770</v>
      </c>
      <c r="I5278" s="161"/>
    </row>
    <row r="5279" ht="15.0" customHeight="1">
      <c r="A5279" s="101" t="s">
        <v>8828</v>
      </c>
      <c r="B5279" s="96" t="str">
        <f>VLOOKUP(A5279,company_data!$A$2:$H$2051,8,FALSE)</f>
        <v>https://logrhythm.com/</v>
      </c>
      <c r="C5279" s="157" t="s">
        <v>24771</v>
      </c>
      <c r="D5279" s="158" t="s">
        <v>18</v>
      </c>
      <c r="E5279" s="157"/>
      <c r="F5279" s="101"/>
      <c r="G5279" s="159"/>
      <c r="H5279" s="161" t="s">
        <v>24772</v>
      </c>
      <c r="I5279" s="161"/>
    </row>
    <row r="5280" ht="15.0" customHeight="1">
      <c r="A5280" s="101" t="s">
        <v>8828</v>
      </c>
      <c r="B5280" s="96" t="str">
        <f>VLOOKUP(A5280,company_data!$A$2:$H$2051,8,FALSE)</f>
        <v>https://logrhythm.com/</v>
      </c>
      <c r="C5280" s="157" t="s">
        <v>24773</v>
      </c>
      <c r="D5280" s="158" t="s">
        <v>18</v>
      </c>
      <c r="E5280" s="157"/>
      <c r="F5280" s="101"/>
      <c r="G5280" s="159"/>
      <c r="H5280" s="161" t="s">
        <v>24774</v>
      </c>
      <c r="I5280" s="161"/>
    </row>
    <row r="5281" ht="15.0" customHeight="1">
      <c r="A5281" s="101" t="s">
        <v>8828</v>
      </c>
      <c r="B5281" s="96" t="str">
        <f>VLOOKUP(A5281,company_data!$A$2:$H$2051,8,FALSE)</f>
        <v>https://logrhythm.com/</v>
      </c>
      <c r="C5281" s="157" t="s">
        <v>24775</v>
      </c>
      <c r="D5281" s="158" t="s">
        <v>18</v>
      </c>
      <c r="E5281" s="157"/>
      <c r="F5281" s="101"/>
      <c r="G5281" s="159"/>
      <c r="H5281" s="161" t="s">
        <v>24776</v>
      </c>
      <c r="I5281" s="161"/>
    </row>
    <row r="5282" ht="15.0" customHeight="1">
      <c r="A5282" s="101" t="s">
        <v>8838</v>
      </c>
      <c r="B5282" s="96" t="str">
        <f>VLOOKUP(A5282,company_data!$A$2:$H$2051,8,FALSE)</f>
        <v>https://logz.io/</v>
      </c>
      <c r="C5282" s="158" t="s">
        <v>24777</v>
      </c>
      <c r="D5282" s="158" t="s">
        <v>18</v>
      </c>
      <c r="E5282" s="157"/>
      <c r="F5282" s="101"/>
      <c r="G5282" s="159"/>
      <c r="H5282" s="161" t="s">
        <v>24778</v>
      </c>
      <c r="I5282" s="161"/>
    </row>
    <row r="5283" ht="15.0" customHeight="1">
      <c r="A5283" s="101" t="s">
        <v>8838</v>
      </c>
      <c r="B5283" s="96" t="str">
        <f>VLOOKUP(A5283,company_data!$A$2:$H$2051,8,FALSE)</f>
        <v>https://logz.io/</v>
      </c>
      <c r="C5283" s="158" t="s">
        <v>24779</v>
      </c>
      <c r="D5283" s="158" t="s">
        <v>18</v>
      </c>
      <c r="E5283" s="157"/>
      <c r="F5283" s="101"/>
      <c r="G5283" s="159"/>
      <c r="H5283" s="161" t="s">
        <v>24780</v>
      </c>
      <c r="I5283" s="161"/>
    </row>
    <row r="5284" ht="15.0" customHeight="1">
      <c r="A5284" s="101" t="s">
        <v>8838</v>
      </c>
      <c r="B5284" s="96" t="str">
        <f>VLOOKUP(A5284,company_data!$A$2:$H$2051,8,FALSE)</f>
        <v>https://logz.io/</v>
      </c>
      <c r="C5284" s="158" t="s">
        <v>24781</v>
      </c>
      <c r="D5284" s="158" t="s">
        <v>18</v>
      </c>
      <c r="E5284" s="157"/>
      <c r="F5284" s="101"/>
      <c r="G5284" s="159"/>
      <c r="H5284" s="161" t="s">
        <v>24782</v>
      </c>
      <c r="I5284" s="161"/>
    </row>
    <row r="5285" ht="15.0" customHeight="1">
      <c r="A5285" s="101" t="s">
        <v>8838</v>
      </c>
      <c r="B5285" s="96" t="str">
        <f>VLOOKUP(A5285,company_data!$A$2:$H$2051,8,FALSE)</f>
        <v>https://logz.io/</v>
      </c>
      <c r="C5285" s="158" t="s">
        <v>18450</v>
      </c>
      <c r="D5285" s="158" t="s">
        <v>18</v>
      </c>
      <c r="E5285" s="157"/>
      <c r="F5285" s="101"/>
      <c r="G5285" s="159"/>
      <c r="H5285" s="161" t="s">
        <v>24783</v>
      </c>
      <c r="I5285" s="161"/>
    </row>
    <row r="5286" ht="15.0" customHeight="1">
      <c r="A5286" s="101" t="s">
        <v>5419</v>
      </c>
      <c r="B5286" s="96" t="str">
        <f>VLOOKUP(A5286,company_data!$A$2:$H$2051,8,FALSE)</f>
        <v>https://www.dragos.com/</v>
      </c>
      <c r="C5286" s="157" t="s">
        <v>24784</v>
      </c>
      <c r="D5286" s="158" t="s">
        <v>17</v>
      </c>
      <c r="E5286" s="157"/>
      <c r="F5286" s="101"/>
      <c r="G5286" s="159"/>
      <c r="H5286" s="161" t="s">
        <v>24785</v>
      </c>
      <c r="I5286" s="161"/>
    </row>
    <row r="5287" ht="15.0" customHeight="1">
      <c r="A5287" s="101" t="s">
        <v>8855</v>
      </c>
      <c r="B5287" s="96" t="str">
        <f>VLOOKUP(A5287,company_data!$A$2:$H$2051,8,FALSE)</f>
        <v>https://www.lookingglasscyber.com/</v>
      </c>
      <c r="C5287" s="158" t="s">
        <v>24786</v>
      </c>
      <c r="D5287" s="158" t="s">
        <v>10</v>
      </c>
      <c r="E5287" s="158" t="s">
        <v>23</v>
      </c>
      <c r="F5287" s="101"/>
      <c r="G5287" s="159"/>
      <c r="H5287" s="161"/>
      <c r="I5287" s="161"/>
    </row>
    <row r="5288" ht="15.0" customHeight="1">
      <c r="A5288" s="101" t="s">
        <v>8855</v>
      </c>
      <c r="B5288" s="96" t="str">
        <f>VLOOKUP(A5288,company_data!$A$2:$H$2051,8,FALSE)</f>
        <v>https://www.lookingglasscyber.com/</v>
      </c>
      <c r="C5288" s="158" t="s">
        <v>24787</v>
      </c>
      <c r="D5288" s="158" t="s">
        <v>42</v>
      </c>
      <c r="E5288" s="157"/>
      <c r="F5288" s="101"/>
      <c r="G5288" s="159"/>
      <c r="H5288" s="161" t="s">
        <v>24788</v>
      </c>
      <c r="I5288" s="161"/>
    </row>
    <row r="5289" ht="15.0" customHeight="1">
      <c r="A5289" s="101" t="s">
        <v>8855</v>
      </c>
      <c r="B5289" s="96" t="str">
        <f>VLOOKUP(A5289,company_data!$A$2:$H$2051,8,FALSE)</f>
        <v>https://www.lookingglasscyber.com/</v>
      </c>
      <c r="C5289" s="158" t="s">
        <v>24789</v>
      </c>
      <c r="D5289" s="158" t="s">
        <v>36</v>
      </c>
      <c r="E5289" s="158"/>
      <c r="F5289" s="101"/>
      <c r="G5289" s="159"/>
      <c r="H5289" s="161"/>
      <c r="I5289" s="161"/>
    </row>
    <row r="5290" ht="15.0" customHeight="1">
      <c r="A5290" s="101" t="s">
        <v>3116</v>
      </c>
      <c r="B5290" s="96" t="str">
        <f>VLOOKUP(A5290,company_data!$A$2:$H$2051,8,FALSE)</f>
        <v>https://www.lookout.com/</v>
      </c>
      <c r="C5290" s="158" t="s">
        <v>18636</v>
      </c>
      <c r="D5290" s="158" t="s">
        <v>10</v>
      </c>
      <c r="E5290" s="157" t="s">
        <v>18636</v>
      </c>
      <c r="F5290" s="157" t="s">
        <v>17083</v>
      </c>
      <c r="G5290" s="159"/>
      <c r="H5290" s="161" t="s">
        <v>24790</v>
      </c>
      <c r="I5290" s="161"/>
    </row>
    <row r="5291" ht="15.0" customHeight="1">
      <c r="A5291" s="101" t="s">
        <v>3116</v>
      </c>
      <c r="B5291" s="96" t="str">
        <f>VLOOKUP(A5291,company_data!$A$2:$H$2051,8,FALSE)</f>
        <v>https://www.lookout.com/</v>
      </c>
      <c r="C5291" s="158" t="s">
        <v>24791</v>
      </c>
      <c r="D5291" s="158" t="s">
        <v>20</v>
      </c>
      <c r="E5291" s="158" t="s">
        <v>15892</v>
      </c>
      <c r="F5291" s="101"/>
      <c r="G5291" s="159"/>
      <c r="H5291" s="161" t="s">
        <v>24792</v>
      </c>
      <c r="I5291" s="161"/>
    </row>
    <row r="5292" ht="15.0" customHeight="1">
      <c r="A5292" s="101" t="s">
        <v>3116</v>
      </c>
      <c r="B5292" s="96" t="str">
        <f>VLOOKUP(A5292,company_data!$A$2:$H$2051,8,FALSE)</f>
        <v>https://www.lookout.com/</v>
      </c>
      <c r="C5292" s="158" t="s">
        <v>24793</v>
      </c>
      <c r="D5292" s="158" t="s">
        <v>5</v>
      </c>
      <c r="E5292" s="158" t="s">
        <v>14011</v>
      </c>
      <c r="F5292" s="101"/>
      <c r="G5292" s="159"/>
      <c r="H5292" s="161" t="s">
        <v>24794</v>
      </c>
      <c r="I5292" s="161"/>
    </row>
    <row r="5293" ht="15.0" customHeight="1">
      <c r="A5293" s="101" t="s">
        <v>3116</v>
      </c>
      <c r="B5293" s="96" t="str">
        <f>VLOOKUP(A5293,company_data!$A$2:$H$2051,8,FALSE)</f>
        <v>https://www.lookout.com/</v>
      </c>
      <c r="C5293" s="158" t="s">
        <v>17920</v>
      </c>
      <c r="D5293" s="158" t="s">
        <v>10</v>
      </c>
      <c r="E5293" s="158" t="s">
        <v>16620</v>
      </c>
      <c r="F5293" s="101"/>
      <c r="G5293" s="159"/>
      <c r="H5293" s="161" t="s">
        <v>24795</v>
      </c>
      <c r="I5293" s="161"/>
    </row>
    <row r="5294" ht="15.0" customHeight="1">
      <c r="A5294" s="101" t="s">
        <v>3116</v>
      </c>
      <c r="B5294" s="96" t="str">
        <f>VLOOKUP(A5294,company_data!$A$2:$H$2051,8,FALSE)</f>
        <v>https://www.lookout.com/</v>
      </c>
      <c r="C5294" s="158" t="s">
        <v>24796</v>
      </c>
      <c r="D5294" s="158" t="s">
        <v>34</v>
      </c>
      <c r="E5294" s="157"/>
      <c r="F5294" s="101"/>
      <c r="G5294" s="159"/>
      <c r="H5294" s="161" t="s">
        <v>24797</v>
      </c>
      <c r="I5294" s="161"/>
    </row>
    <row r="5295" ht="15.0" customHeight="1">
      <c r="A5295" s="101" t="s">
        <v>8908</v>
      </c>
      <c r="B5295" s="96" t="str">
        <f>VLOOKUP(A5295,company_data!$A$2:$H$2051,8,FALSE)</f>
        <v>https://lucysecurity.com/</v>
      </c>
      <c r="C5295" s="158" t="s">
        <v>24798</v>
      </c>
      <c r="D5295" s="158" t="s">
        <v>41</v>
      </c>
      <c r="E5295" s="158" t="s">
        <v>17708</v>
      </c>
      <c r="F5295" s="101"/>
      <c r="G5295" s="159"/>
      <c r="H5295" s="161"/>
      <c r="I5295" s="161"/>
    </row>
    <row r="5296" ht="15.0" customHeight="1">
      <c r="A5296" s="101" t="s">
        <v>8908</v>
      </c>
      <c r="B5296" s="96" t="str">
        <f>VLOOKUP(A5296,company_data!$A$2:$H$2051,8,FALSE)</f>
        <v>https://lucysecurity.com/</v>
      </c>
      <c r="C5296" s="158" t="s">
        <v>24799</v>
      </c>
      <c r="D5296" s="158" t="s">
        <v>41</v>
      </c>
      <c r="E5296" s="158" t="s">
        <v>17708</v>
      </c>
      <c r="F5296" s="101"/>
      <c r="G5296" s="159"/>
      <c r="H5296" s="161"/>
      <c r="I5296" s="161"/>
    </row>
    <row r="5297" ht="15.0" customHeight="1">
      <c r="A5297" s="101" t="s">
        <v>8908</v>
      </c>
      <c r="B5297" s="96" t="str">
        <f>VLOOKUP(A5297,company_data!$A$2:$H$2051,8,FALSE)</f>
        <v>https://lucysecurity.com/</v>
      </c>
      <c r="C5297" s="158" t="s">
        <v>24800</v>
      </c>
      <c r="D5297" s="158" t="s">
        <v>41</v>
      </c>
      <c r="E5297" s="158" t="s">
        <v>17708</v>
      </c>
      <c r="F5297" s="101"/>
      <c r="G5297" s="159"/>
      <c r="H5297" s="161"/>
      <c r="I5297" s="161"/>
    </row>
    <row r="5298" ht="15.0" customHeight="1">
      <c r="A5298" s="101" t="s">
        <v>8908</v>
      </c>
      <c r="B5298" s="96" t="str">
        <f>VLOOKUP(A5298,company_data!$A$2:$H$2051,8,FALSE)</f>
        <v>https://lucysecurity.com/</v>
      </c>
      <c r="C5298" s="158" t="s">
        <v>24801</v>
      </c>
      <c r="D5298" s="158" t="s">
        <v>41</v>
      </c>
      <c r="E5298" s="158" t="s">
        <v>17708</v>
      </c>
      <c r="F5298" s="101"/>
      <c r="G5298" s="159"/>
      <c r="H5298" s="161"/>
      <c r="I5298" s="161"/>
    </row>
    <row r="5299" ht="15.0" customHeight="1">
      <c r="A5299" s="101" t="s">
        <v>8908</v>
      </c>
      <c r="B5299" s="96" t="str">
        <f>VLOOKUP(A5299,company_data!$A$2:$H$2051,8,FALSE)</f>
        <v>https://lucysecurity.com/</v>
      </c>
      <c r="C5299" s="158" t="s">
        <v>24802</v>
      </c>
      <c r="D5299" s="158" t="s">
        <v>41</v>
      </c>
      <c r="E5299" s="158" t="s">
        <v>17708</v>
      </c>
      <c r="F5299" s="101"/>
      <c r="G5299" s="159"/>
      <c r="H5299" s="161"/>
      <c r="I5299" s="161"/>
    </row>
    <row r="5300" ht="15.0" customHeight="1">
      <c r="A5300" s="101" t="s">
        <v>8917</v>
      </c>
      <c r="B5300" s="96" t="str">
        <f>VLOOKUP(A5300,company_data!$A$2:$H$2051,8,FALSE)</f>
        <v>https://lumu.io/</v>
      </c>
      <c r="C5300" s="158" t="s">
        <v>24803</v>
      </c>
      <c r="D5300" s="158" t="s">
        <v>42</v>
      </c>
      <c r="E5300" s="158" t="s">
        <v>16863</v>
      </c>
      <c r="F5300" s="101"/>
      <c r="G5300" s="159"/>
      <c r="H5300" s="161"/>
      <c r="I5300" s="161"/>
    </row>
    <row r="5301" ht="15.0" customHeight="1">
      <c r="A5301" s="101" t="s">
        <v>8926</v>
      </c>
      <c r="B5301" s="96" t="str">
        <f>VLOOKUP(A5301,company_data!$A$2:$H$2051,8,FALSE)</f>
        <v>https://lunarline.com/</v>
      </c>
      <c r="C5301" s="157" t="s">
        <v>24804</v>
      </c>
      <c r="D5301" s="158" t="s">
        <v>5</v>
      </c>
      <c r="E5301" s="157" t="s">
        <v>24805</v>
      </c>
      <c r="F5301" s="101"/>
      <c r="G5301" s="159"/>
      <c r="H5301" s="161" t="s">
        <v>24806</v>
      </c>
      <c r="I5301" s="161"/>
    </row>
    <row r="5302" ht="15.0" customHeight="1">
      <c r="A5302" s="101" t="s">
        <v>8926</v>
      </c>
      <c r="B5302" s="96" t="str">
        <f>VLOOKUP(A5302,company_data!$A$2:$H$2051,8,FALSE)</f>
        <v>https://lunarline.com/</v>
      </c>
      <c r="C5302" s="157" t="s">
        <v>24807</v>
      </c>
      <c r="D5302" s="157" t="s">
        <v>22</v>
      </c>
      <c r="E5302" s="157" t="s">
        <v>24441</v>
      </c>
      <c r="F5302" s="101"/>
      <c r="G5302" s="159"/>
      <c r="H5302" s="161" t="s">
        <v>24808</v>
      </c>
      <c r="I5302" s="161"/>
    </row>
    <row r="5303" ht="15.0" customHeight="1">
      <c r="A5303" s="101" t="s">
        <v>8926</v>
      </c>
      <c r="B5303" s="96" t="str">
        <f>VLOOKUP(A5303,company_data!$A$2:$H$2051,8,FALSE)</f>
        <v>https://lunarline.com/</v>
      </c>
      <c r="C5303" s="157" t="s">
        <v>24809</v>
      </c>
      <c r="D5303" s="157" t="s">
        <v>22</v>
      </c>
      <c r="E5303" s="157" t="s">
        <v>24810</v>
      </c>
      <c r="F5303" s="101"/>
      <c r="G5303" s="159"/>
      <c r="H5303" s="161" t="s">
        <v>24811</v>
      </c>
      <c r="I5303" s="161"/>
    </row>
    <row r="5304" ht="15.0" customHeight="1">
      <c r="A5304" s="101" t="s">
        <v>8926</v>
      </c>
      <c r="B5304" s="96" t="str">
        <f>VLOOKUP(A5304,company_data!$A$2:$H$2051,8,FALSE)</f>
        <v>https://lunarline.com/</v>
      </c>
      <c r="C5304" s="157" t="s">
        <v>24812</v>
      </c>
      <c r="D5304" s="158" t="s">
        <v>47</v>
      </c>
      <c r="E5304" s="157"/>
      <c r="F5304" s="101"/>
      <c r="G5304" s="159"/>
      <c r="H5304" s="161" t="s">
        <v>24813</v>
      </c>
      <c r="I5304" s="161"/>
    </row>
    <row r="5305" ht="15.0" customHeight="1">
      <c r="A5305" s="101" t="s">
        <v>5419</v>
      </c>
      <c r="B5305" s="96" t="str">
        <f>VLOOKUP(A5305,company_data!$A$2:$H$2051,8,FALSE)</f>
        <v>https://www.dragos.com/</v>
      </c>
      <c r="C5305" s="157" t="s">
        <v>14011</v>
      </c>
      <c r="D5305" s="158" t="s">
        <v>17</v>
      </c>
      <c r="E5305" s="157"/>
      <c r="F5305" s="101"/>
      <c r="G5305" s="159"/>
      <c r="H5305" s="161" t="s">
        <v>24814</v>
      </c>
      <c r="I5305" s="161"/>
    </row>
    <row r="5306" ht="15.0" customHeight="1">
      <c r="A5306" s="101" t="s">
        <v>8932</v>
      </c>
      <c r="B5306" s="96" t="str">
        <f>VLOOKUP(A5306,company_data!$A$2:$H$2051,8,FALSE)</f>
        <v>https://www.lutasecurity.com/</v>
      </c>
      <c r="C5306" s="157" t="s">
        <v>24815</v>
      </c>
      <c r="D5306" s="157" t="s">
        <v>5</v>
      </c>
      <c r="E5306" s="157" t="s">
        <v>24816</v>
      </c>
      <c r="F5306" s="101"/>
      <c r="G5306" s="159"/>
      <c r="H5306" s="161" t="s">
        <v>24817</v>
      </c>
      <c r="I5306" s="161"/>
    </row>
    <row r="5307" ht="15.0" customHeight="1">
      <c r="A5307" s="101" t="s">
        <v>8960</v>
      </c>
      <c r="B5307" s="96" t="str">
        <f>VLOOKUP(A5307,company_data!$A$2:$H$2051,8,FALSE)</f>
        <v>https://www.lynxtechnologypartners.com/</v>
      </c>
      <c r="C5307" s="158" t="s">
        <v>24818</v>
      </c>
      <c r="D5307" s="158" t="s">
        <v>5</v>
      </c>
      <c r="E5307" s="158" t="s">
        <v>14</v>
      </c>
      <c r="F5307" s="97" t="s">
        <v>21858</v>
      </c>
      <c r="G5307" s="159"/>
      <c r="H5307" s="161"/>
      <c r="I5307" s="161"/>
    </row>
    <row r="5308" ht="15.0" customHeight="1">
      <c r="A5308" s="101" t="s">
        <v>8960</v>
      </c>
      <c r="B5308" s="96" t="str">
        <f>VLOOKUP(A5308,company_data!$A$2:$H$2051,8,FALSE)</f>
        <v>https://www.lynxtechnologypartners.com/</v>
      </c>
      <c r="C5308" s="158" t="s">
        <v>16160</v>
      </c>
      <c r="D5308" s="158" t="s">
        <v>7</v>
      </c>
      <c r="E5308" s="158" t="s">
        <v>16341</v>
      </c>
      <c r="F5308" s="101"/>
      <c r="G5308" s="159"/>
      <c r="H5308" s="161"/>
      <c r="I5308" s="161"/>
    </row>
    <row r="5309" ht="15.0" customHeight="1">
      <c r="A5309" s="101" t="s">
        <v>8960</v>
      </c>
      <c r="B5309" s="96" t="str">
        <f>VLOOKUP(A5309,company_data!$A$2:$H$2051,8,FALSE)</f>
        <v>https://www.lynxtechnologypartners.com/</v>
      </c>
      <c r="C5309" s="158" t="s">
        <v>24819</v>
      </c>
      <c r="D5309" s="158" t="s">
        <v>14</v>
      </c>
      <c r="E5309" s="158" t="s">
        <v>17359</v>
      </c>
      <c r="F5309" s="101"/>
      <c r="G5309" s="159"/>
      <c r="H5309" s="161"/>
      <c r="I5309" s="161"/>
    </row>
    <row r="5310" ht="15.0" customHeight="1">
      <c r="A5310" s="101" t="s">
        <v>8960</v>
      </c>
      <c r="B5310" s="96" t="str">
        <f>VLOOKUP(A5310,company_data!$A$2:$H$2051,8,FALSE)</f>
        <v>https://www.lynxtechnologypartners.com/</v>
      </c>
      <c r="C5310" s="158" t="s">
        <v>4730</v>
      </c>
      <c r="D5310" s="158" t="s">
        <v>36</v>
      </c>
      <c r="E5310" s="157"/>
      <c r="F5310" s="101"/>
      <c r="G5310" s="159"/>
      <c r="H5310" s="161"/>
      <c r="I5310" s="161"/>
    </row>
    <row r="5311" ht="15.0" customHeight="1">
      <c r="A5311" s="101" t="s">
        <v>8968</v>
      </c>
      <c r="B5311" s="96" t="str">
        <f>VLOOKUP(A5311,company_data!$A$2:$H$2051,8,FALSE)</f>
        <v>https://mtechpro.com/</v>
      </c>
      <c r="C5311" s="158" t="s">
        <v>16634</v>
      </c>
      <c r="D5311" s="158" t="s">
        <v>5</v>
      </c>
      <c r="E5311" s="158" t="s">
        <v>15857</v>
      </c>
      <c r="F5311" s="97" t="s">
        <v>16090</v>
      </c>
      <c r="G5311" s="159"/>
      <c r="H5311" s="161" t="s">
        <v>24820</v>
      </c>
      <c r="I5311" s="161"/>
    </row>
    <row r="5312" ht="15.0" customHeight="1">
      <c r="A5312" s="101" t="s">
        <v>8972</v>
      </c>
      <c r="B5312" s="96" t="str">
        <f>VLOOKUP(A5312,company_data!$A$2:$H$2051,8,FALSE)</f>
        <v>https://www.macmon.eu/</v>
      </c>
      <c r="C5312" s="157" t="s">
        <v>24821</v>
      </c>
      <c r="D5312" s="158" t="s">
        <v>7</v>
      </c>
      <c r="E5312" s="158" t="s">
        <v>22755</v>
      </c>
      <c r="F5312" s="97"/>
      <c r="G5312" s="159"/>
      <c r="H5312" s="161" t="s">
        <v>24822</v>
      </c>
      <c r="I5312" s="161"/>
    </row>
    <row r="5313" ht="15.0" customHeight="1">
      <c r="A5313" s="101" t="s">
        <v>8972</v>
      </c>
      <c r="B5313" s="96" t="str">
        <f>VLOOKUP(A5313,company_data!$A$2:$H$2051,8,FALSE)</f>
        <v>https://www.macmon.eu/</v>
      </c>
      <c r="C5313" s="158" t="s">
        <v>24823</v>
      </c>
      <c r="D5313" s="158" t="s">
        <v>31</v>
      </c>
      <c r="E5313" s="158" t="s">
        <v>16091</v>
      </c>
      <c r="F5313" s="101"/>
      <c r="G5313" s="159"/>
      <c r="H5313" s="161" t="s">
        <v>24824</v>
      </c>
      <c r="I5313" s="161"/>
    </row>
    <row r="5314" ht="15.0" customHeight="1">
      <c r="A5314" s="101" t="s">
        <v>8972</v>
      </c>
      <c r="B5314" s="96" t="str">
        <f>VLOOKUP(A5314,company_data!$A$2:$H$2051,8,FALSE)</f>
        <v>https://www.macmon.eu/</v>
      </c>
      <c r="C5314" s="158" t="s">
        <v>24825</v>
      </c>
      <c r="D5314" s="158" t="s">
        <v>31</v>
      </c>
      <c r="E5314" s="158" t="s">
        <v>16091</v>
      </c>
      <c r="F5314" s="97" t="s">
        <v>14</v>
      </c>
      <c r="G5314" s="159"/>
      <c r="H5314" s="161"/>
      <c r="I5314" s="161"/>
    </row>
    <row r="5315" ht="15.0" customHeight="1">
      <c r="A5315" s="101" t="s">
        <v>8972</v>
      </c>
      <c r="B5315" s="96" t="str">
        <f>VLOOKUP(A5315,company_data!$A$2:$H$2051,8,FALSE)</f>
        <v>https://www.macmon.eu/</v>
      </c>
      <c r="C5315" s="157" t="s">
        <v>24826</v>
      </c>
      <c r="D5315" s="158" t="s">
        <v>31</v>
      </c>
      <c r="E5315" s="158" t="s">
        <v>16091</v>
      </c>
      <c r="F5315" s="101"/>
      <c r="G5315" s="159"/>
      <c r="H5315" s="161" t="s">
        <v>24827</v>
      </c>
      <c r="I5315" s="161"/>
    </row>
    <row r="5316" ht="15.0" customHeight="1">
      <c r="A5316" s="101" t="s">
        <v>8979</v>
      </c>
      <c r="B5316" s="96" t="str">
        <f>VLOOKUP(A5316,company_data!$A$2:$H$2051,8,FALSE)</f>
        <v>https://madsecurity.com/</v>
      </c>
      <c r="C5316" s="157" t="s">
        <v>16160</v>
      </c>
      <c r="D5316" s="157" t="s">
        <v>7</v>
      </c>
      <c r="E5316" s="157"/>
      <c r="F5316" s="101"/>
      <c r="G5316" s="159"/>
      <c r="H5316" s="161" t="s">
        <v>24828</v>
      </c>
      <c r="I5316" s="161"/>
    </row>
    <row r="5317" ht="15.0" customHeight="1">
      <c r="A5317" s="101" t="s">
        <v>8979</v>
      </c>
      <c r="B5317" s="96" t="str">
        <f>VLOOKUP(A5317,company_data!$A$2:$H$2051,8,FALSE)</f>
        <v>https://madsecurity.com/</v>
      </c>
      <c r="C5317" s="157" t="s">
        <v>24829</v>
      </c>
      <c r="D5317" s="158" t="s">
        <v>5</v>
      </c>
      <c r="E5317" s="157"/>
      <c r="F5317" s="101"/>
      <c r="G5317" s="159"/>
      <c r="H5317" s="161" t="s">
        <v>24830</v>
      </c>
      <c r="I5317" s="161"/>
    </row>
    <row r="5318" ht="15.0" customHeight="1">
      <c r="A5318" s="101" t="s">
        <v>8979</v>
      </c>
      <c r="B5318" s="96" t="str">
        <f>VLOOKUP(A5318,company_data!$A$2:$H$2051,8,FALSE)</f>
        <v>https://madsecurity.com/</v>
      </c>
      <c r="C5318" s="157" t="s">
        <v>16352</v>
      </c>
      <c r="D5318" s="158" t="s">
        <v>5</v>
      </c>
      <c r="E5318" s="157"/>
      <c r="F5318" s="101"/>
      <c r="G5318" s="159"/>
      <c r="H5318" s="161" t="s">
        <v>24831</v>
      </c>
      <c r="I5318" s="161"/>
    </row>
    <row r="5319" ht="15.0" customHeight="1">
      <c r="A5319" s="101" t="s">
        <v>8987</v>
      </c>
      <c r="B5319" s="96" t="str">
        <f>VLOOKUP(A5319,company_data!$A$2:$H$2051,8,FALSE)</f>
        <v>https://maddrix.com/</v>
      </c>
      <c r="C5319" s="157" t="s">
        <v>24832</v>
      </c>
      <c r="D5319" s="158" t="s">
        <v>5</v>
      </c>
      <c r="E5319" s="158" t="s">
        <v>19897</v>
      </c>
      <c r="F5319" s="101"/>
      <c r="G5319" s="159"/>
      <c r="H5319" s="161" t="s">
        <v>24833</v>
      </c>
      <c r="I5319" s="161"/>
    </row>
    <row r="5320" ht="15.0" customHeight="1">
      <c r="A5320" s="101" t="s">
        <v>8987</v>
      </c>
      <c r="B5320" s="96" t="str">
        <f>VLOOKUP(A5320,company_data!$A$2:$H$2051,8,FALSE)</f>
        <v>https://maddrix.com/</v>
      </c>
      <c r="C5320" s="157" t="s">
        <v>24834</v>
      </c>
      <c r="D5320" s="158" t="s">
        <v>9</v>
      </c>
      <c r="E5320" s="158" t="s">
        <v>16090</v>
      </c>
      <c r="F5320" s="97" t="s">
        <v>16863</v>
      </c>
      <c r="G5320" s="159"/>
      <c r="H5320" s="161" t="s">
        <v>24835</v>
      </c>
      <c r="I5320" s="161"/>
    </row>
    <row r="5321" ht="15.0" customHeight="1">
      <c r="A5321" s="101" t="s">
        <v>8987</v>
      </c>
      <c r="B5321" s="96" t="str">
        <f>VLOOKUP(A5321,company_data!$A$2:$H$2051,8,FALSE)</f>
        <v>https://maddrix.com/</v>
      </c>
      <c r="C5321" s="157" t="s">
        <v>24836</v>
      </c>
      <c r="D5321" s="158" t="s">
        <v>7</v>
      </c>
      <c r="E5321" s="158" t="s">
        <v>16090</v>
      </c>
      <c r="F5321" s="101"/>
      <c r="G5321" s="159"/>
      <c r="H5321" s="161" t="s">
        <v>24837</v>
      </c>
      <c r="I5321" s="161"/>
    </row>
    <row r="5322" ht="15.0" customHeight="1">
      <c r="A5322" s="101" t="s">
        <v>8987</v>
      </c>
      <c r="B5322" s="96" t="str">
        <f>VLOOKUP(A5322,company_data!$A$2:$H$2051,8,FALSE)</f>
        <v>https://maddrix.com/</v>
      </c>
      <c r="C5322" s="157" t="s">
        <v>24838</v>
      </c>
      <c r="D5322" s="158" t="s">
        <v>5</v>
      </c>
      <c r="E5322" s="158" t="s">
        <v>15871</v>
      </c>
      <c r="F5322" s="101"/>
      <c r="G5322" s="159"/>
      <c r="H5322" s="161" t="s">
        <v>24839</v>
      </c>
      <c r="I5322" s="161"/>
    </row>
    <row r="5323" ht="15.0" customHeight="1">
      <c r="A5323" s="101" t="s">
        <v>8987</v>
      </c>
      <c r="B5323" s="96" t="str">
        <f>VLOOKUP(A5323,company_data!$A$2:$H$2051,8,FALSE)</f>
        <v>https://maddrix.com/</v>
      </c>
      <c r="C5323" s="157" t="s">
        <v>24840</v>
      </c>
      <c r="D5323" s="158" t="s">
        <v>5</v>
      </c>
      <c r="E5323" s="158" t="s">
        <v>15871</v>
      </c>
      <c r="F5323" s="101"/>
      <c r="G5323" s="159"/>
      <c r="H5323" s="161" t="s">
        <v>24841</v>
      </c>
      <c r="I5323" s="161"/>
    </row>
    <row r="5324" ht="15.0" customHeight="1">
      <c r="A5324" s="101" t="s">
        <v>8987</v>
      </c>
      <c r="B5324" s="96" t="str">
        <f>VLOOKUP(A5324,company_data!$A$2:$H$2051,8,FALSE)</f>
        <v>https://maddrix.com/</v>
      </c>
      <c r="C5324" s="157" t="s">
        <v>24842</v>
      </c>
      <c r="D5324" s="158" t="s">
        <v>7</v>
      </c>
      <c r="E5324" s="158" t="s">
        <v>16863</v>
      </c>
      <c r="F5324" s="101"/>
      <c r="G5324" s="159"/>
      <c r="H5324" s="161" t="s">
        <v>24843</v>
      </c>
      <c r="I5324" s="161"/>
    </row>
    <row r="5325" ht="15.0" customHeight="1">
      <c r="A5325" s="101" t="s">
        <v>8869</v>
      </c>
      <c r="B5325" s="96" t="str">
        <f>VLOOKUP(A5325,company_data!$A$2:$H$2051,8,FALSE)</f>
        <v>https://magalsecurity.com/</v>
      </c>
      <c r="C5325" s="158" t="s">
        <v>16634</v>
      </c>
      <c r="D5325" s="158" t="s">
        <v>5</v>
      </c>
      <c r="E5325" s="158" t="s">
        <v>10</v>
      </c>
      <c r="F5325" s="97" t="s">
        <v>17764</v>
      </c>
      <c r="G5325" s="159"/>
      <c r="H5325" s="161"/>
      <c r="I5325" s="161"/>
    </row>
    <row r="5326" ht="15.0" customHeight="1">
      <c r="A5326" s="101" t="s">
        <v>8869</v>
      </c>
      <c r="B5326" s="96" t="str">
        <f>VLOOKUP(A5326,company_data!$A$2:$H$2051,8,FALSE)</f>
        <v>https://magalsecurity.com/</v>
      </c>
      <c r="C5326" s="158" t="s">
        <v>24844</v>
      </c>
      <c r="D5326" s="158" t="s">
        <v>18</v>
      </c>
      <c r="E5326" s="157"/>
      <c r="F5326" s="101"/>
      <c r="G5326" s="159"/>
      <c r="H5326" s="161"/>
      <c r="I5326" s="161"/>
    </row>
    <row r="5327" ht="15.0" customHeight="1">
      <c r="A5327" s="101" t="s">
        <v>8994</v>
      </c>
      <c r="B5327" s="96" t="str">
        <f>VLOOKUP(A5327,company_data!$A$2:$H$2051,8,FALSE)</f>
        <v>https://magiccube.co/</v>
      </c>
      <c r="C5327" s="158" t="s">
        <v>24845</v>
      </c>
      <c r="D5327" s="158" t="s">
        <v>40</v>
      </c>
      <c r="E5327" s="158" t="s">
        <v>18540</v>
      </c>
      <c r="F5327" s="101"/>
      <c r="G5327" s="170"/>
      <c r="H5327" s="161" t="s">
        <v>24846</v>
      </c>
      <c r="I5327" s="161"/>
    </row>
    <row r="5328" ht="15.0" customHeight="1">
      <c r="A5328" s="101" t="s">
        <v>8994</v>
      </c>
      <c r="B5328" s="96" t="str">
        <f>VLOOKUP(A5328,company_data!$A$2:$H$2051,8,FALSE)</f>
        <v>https://magiccube.co/</v>
      </c>
      <c r="C5328" s="158" t="s">
        <v>24847</v>
      </c>
      <c r="D5328" s="158" t="s">
        <v>20</v>
      </c>
      <c r="E5328" s="158" t="s">
        <v>24848</v>
      </c>
      <c r="F5328" s="223"/>
      <c r="G5328" s="170"/>
      <c r="H5328" s="161" t="s">
        <v>24849</v>
      </c>
      <c r="I5328" s="161"/>
    </row>
    <row r="5329" ht="15.0" customHeight="1">
      <c r="A5329" s="101" t="s">
        <v>9002</v>
      </c>
      <c r="B5329" s="96" t="str">
        <f>VLOOKUP(A5329,company_data!$A$2:$H$2051,8,FALSE)</f>
        <v>https://www.magnataur.com/</v>
      </c>
      <c r="C5329" s="158" t="s">
        <v>18049</v>
      </c>
      <c r="D5329" s="158" t="s">
        <v>5</v>
      </c>
      <c r="E5329" s="158" t="s">
        <v>24850</v>
      </c>
      <c r="F5329" s="101"/>
      <c r="G5329" s="159"/>
      <c r="H5329" s="161"/>
      <c r="I5329" s="161"/>
    </row>
    <row r="5330" ht="15.0" customHeight="1">
      <c r="A5330" s="101" t="s">
        <v>9002</v>
      </c>
      <c r="B5330" s="96" t="str">
        <f>VLOOKUP(A5330,company_data!$A$2:$H$2051,8,FALSE)</f>
        <v>https://www.magnataur.com/</v>
      </c>
      <c r="C5330" s="158" t="s">
        <v>24851</v>
      </c>
      <c r="D5330" s="158" t="s">
        <v>5</v>
      </c>
      <c r="E5330" s="158" t="s">
        <v>19112</v>
      </c>
      <c r="F5330" s="101"/>
      <c r="G5330" s="159"/>
      <c r="H5330" s="161"/>
      <c r="I5330" s="161"/>
    </row>
    <row r="5331" ht="15.0" customHeight="1">
      <c r="A5331" s="101" t="s">
        <v>9008</v>
      </c>
      <c r="B5331" s="96" t="str">
        <f>VLOOKUP(A5331,company_data!$A$2:$H$2051,8,FALSE)</f>
        <v>https://www.magnetforensics.com/</v>
      </c>
      <c r="C5331" s="157" t="s">
        <v>24852</v>
      </c>
      <c r="D5331" s="157" t="s">
        <v>16</v>
      </c>
      <c r="E5331" s="157"/>
      <c r="F5331" s="101"/>
      <c r="G5331" s="159"/>
      <c r="H5331" s="161" t="s">
        <v>24853</v>
      </c>
      <c r="I5331" s="161"/>
    </row>
    <row r="5332" ht="15.0" customHeight="1">
      <c r="A5332" s="101" t="s">
        <v>9008</v>
      </c>
      <c r="B5332" s="96" t="str">
        <f>VLOOKUP(A5332,company_data!$A$2:$H$2051,8,FALSE)</f>
        <v>https://www.magnetforensics.com/</v>
      </c>
      <c r="C5332" s="157" t="s">
        <v>24854</v>
      </c>
      <c r="D5332" s="157" t="s">
        <v>16</v>
      </c>
      <c r="E5332" s="157"/>
      <c r="F5332" s="101"/>
      <c r="G5332" s="159"/>
      <c r="H5332" s="161" t="s">
        <v>24855</v>
      </c>
      <c r="I5332" s="161"/>
    </row>
    <row r="5333" ht="15.0" customHeight="1">
      <c r="A5333" s="101" t="s">
        <v>9008</v>
      </c>
      <c r="B5333" s="96" t="str">
        <f>VLOOKUP(A5333,company_data!$A$2:$H$2051,8,FALSE)</f>
        <v>https://www.magnetforensics.com/</v>
      </c>
      <c r="C5333" s="157" t="s">
        <v>24856</v>
      </c>
      <c r="D5333" s="157" t="s">
        <v>16</v>
      </c>
      <c r="E5333" s="157"/>
      <c r="F5333" s="101"/>
      <c r="G5333" s="159"/>
      <c r="H5333" s="161" t="s">
        <v>24857</v>
      </c>
      <c r="I5333" s="161"/>
    </row>
    <row r="5334" ht="15.0" customHeight="1">
      <c r="A5334" s="101" t="s">
        <v>9008</v>
      </c>
      <c r="B5334" s="96" t="str">
        <f>VLOOKUP(A5334,company_data!$A$2:$H$2051,8,FALSE)</f>
        <v>https://www.magnetforensics.com/</v>
      </c>
      <c r="C5334" s="157" t="s">
        <v>24858</v>
      </c>
      <c r="D5334" s="157" t="s">
        <v>16</v>
      </c>
      <c r="E5334" s="157"/>
      <c r="F5334" s="101"/>
      <c r="G5334" s="159"/>
      <c r="H5334" s="161" t="s">
        <v>24859</v>
      </c>
      <c r="I5334" s="161"/>
    </row>
    <row r="5335" ht="15.0" customHeight="1">
      <c r="A5335" s="101" t="s">
        <v>9008</v>
      </c>
      <c r="B5335" s="96" t="str">
        <f>VLOOKUP(A5335,company_data!$A$2:$H$2051,8,FALSE)</f>
        <v>https://www.magnetforensics.com/</v>
      </c>
      <c r="C5335" s="157" t="s">
        <v>24860</v>
      </c>
      <c r="D5335" s="157" t="s">
        <v>16</v>
      </c>
      <c r="E5335" s="157"/>
      <c r="F5335" s="101"/>
      <c r="G5335" s="159"/>
      <c r="H5335" s="161" t="s">
        <v>24861</v>
      </c>
      <c r="I5335" s="161"/>
    </row>
    <row r="5336" ht="15.0" customHeight="1">
      <c r="A5336" s="101" t="s">
        <v>9008</v>
      </c>
      <c r="B5336" s="96" t="str">
        <f>VLOOKUP(A5336,company_data!$A$2:$H$2051,8,FALSE)</f>
        <v>https://www.magnetforensics.com/</v>
      </c>
      <c r="C5336" s="157" t="s">
        <v>24862</v>
      </c>
      <c r="D5336" s="157" t="s">
        <v>16</v>
      </c>
      <c r="E5336" s="157"/>
      <c r="F5336" s="101"/>
      <c r="G5336" s="159"/>
      <c r="H5336" s="161" t="s">
        <v>24863</v>
      </c>
      <c r="I5336" s="161"/>
    </row>
    <row r="5337" ht="15.0" customHeight="1">
      <c r="A5337" s="101" t="s">
        <v>9008</v>
      </c>
      <c r="B5337" s="96" t="str">
        <f>VLOOKUP(A5337,company_data!$A$2:$H$2051,8,FALSE)</f>
        <v>https://www.magnetforensics.com/</v>
      </c>
      <c r="C5337" s="157" t="s">
        <v>24864</v>
      </c>
      <c r="D5337" s="157" t="s">
        <v>16</v>
      </c>
      <c r="E5337" s="157"/>
      <c r="F5337" s="101"/>
      <c r="G5337" s="159"/>
      <c r="H5337" s="161" t="s">
        <v>24865</v>
      </c>
      <c r="I5337" s="161"/>
    </row>
    <row r="5338" ht="15.0" customHeight="1">
      <c r="A5338" s="101" t="s">
        <v>9017</v>
      </c>
      <c r="B5338" s="96" t="str">
        <f>VLOOKUP(A5338,company_data!$A$2:$H$2051,8,FALSE)</f>
        <v>https://www.malwarebytes.com/</v>
      </c>
      <c r="C5338" s="157" t="s">
        <v>24866</v>
      </c>
      <c r="D5338" s="157" t="s">
        <v>9</v>
      </c>
      <c r="E5338" s="157" t="s">
        <v>16110</v>
      </c>
      <c r="F5338" s="101" t="s">
        <v>16111</v>
      </c>
      <c r="G5338" s="159"/>
      <c r="H5338" s="161" t="s">
        <v>24867</v>
      </c>
      <c r="I5338" s="161"/>
    </row>
    <row r="5339" ht="15.0" customHeight="1">
      <c r="A5339" s="101" t="s">
        <v>9017</v>
      </c>
      <c r="B5339" s="96" t="str">
        <f>VLOOKUP(A5339,company_data!$A$2:$H$2051,8,FALSE)</f>
        <v>https://www.malwarebytes.com/</v>
      </c>
      <c r="C5339" s="157" t="s">
        <v>24868</v>
      </c>
      <c r="D5339" s="157" t="s">
        <v>9</v>
      </c>
      <c r="E5339" s="157" t="s">
        <v>16110</v>
      </c>
      <c r="F5339" s="101" t="s">
        <v>16111</v>
      </c>
      <c r="G5339" s="159"/>
      <c r="H5339" s="161" t="s">
        <v>24869</v>
      </c>
      <c r="I5339" s="161"/>
    </row>
    <row r="5340" ht="15.0" customHeight="1">
      <c r="A5340" s="101" t="s">
        <v>9017</v>
      </c>
      <c r="B5340" s="96" t="str">
        <f>VLOOKUP(A5340,company_data!$A$2:$H$2051,8,FALSE)</f>
        <v>https://www.malwarebytes.com/</v>
      </c>
      <c r="C5340" s="157" t="s">
        <v>24870</v>
      </c>
      <c r="D5340" s="157" t="s">
        <v>9</v>
      </c>
      <c r="E5340" s="157" t="s">
        <v>16110</v>
      </c>
      <c r="F5340" s="101" t="s">
        <v>16111</v>
      </c>
      <c r="G5340" s="159"/>
      <c r="H5340" s="161" t="s">
        <v>24871</v>
      </c>
      <c r="I5340" s="161"/>
    </row>
    <row r="5341" ht="15.0" customHeight="1">
      <c r="A5341" s="101" t="s">
        <v>9017</v>
      </c>
      <c r="B5341" s="96" t="str">
        <f>VLOOKUP(A5341,company_data!$A$2:$H$2051,8,FALSE)</f>
        <v>https://www.malwarebytes.com/</v>
      </c>
      <c r="C5341" s="157" t="s">
        <v>24872</v>
      </c>
      <c r="D5341" s="157" t="s">
        <v>9</v>
      </c>
      <c r="E5341" s="157" t="s">
        <v>16110</v>
      </c>
      <c r="F5341" s="101" t="s">
        <v>16111</v>
      </c>
      <c r="G5341" s="159"/>
      <c r="H5341" s="161" t="s">
        <v>24873</v>
      </c>
      <c r="I5341" s="161"/>
    </row>
    <row r="5342" ht="15.0" customHeight="1">
      <c r="A5342" s="101" t="s">
        <v>9017</v>
      </c>
      <c r="B5342" s="96" t="str">
        <f>VLOOKUP(A5342,company_data!$A$2:$H$2051,8,FALSE)</f>
        <v>https://www.malwarebytes.com/</v>
      </c>
      <c r="C5342" s="157" t="s">
        <v>24874</v>
      </c>
      <c r="D5342" s="157" t="s">
        <v>9</v>
      </c>
      <c r="E5342" s="157" t="s">
        <v>16110</v>
      </c>
      <c r="F5342" s="101" t="s">
        <v>16111</v>
      </c>
      <c r="G5342" s="159"/>
      <c r="H5342" s="161" t="s">
        <v>24875</v>
      </c>
      <c r="I5342" s="161"/>
    </row>
    <row r="5343" ht="15.0" customHeight="1">
      <c r="A5343" s="101" t="s">
        <v>9017</v>
      </c>
      <c r="B5343" s="96" t="str">
        <f>VLOOKUP(A5343,company_data!$A$2:$H$2051,8,FALSE)</f>
        <v>https://www.malwarebytes.com/</v>
      </c>
      <c r="C5343" s="157" t="s">
        <v>24876</v>
      </c>
      <c r="D5343" s="158" t="s">
        <v>15</v>
      </c>
      <c r="E5343" s="158" t="s">
        <v>9</v>
      </c>
      <c r="F5343" s="101"/>
      <c r="G5343" s="159"/>
      <c r="H5343" s="161" t="s">
        <v>24877</v>
      </c>
      <c r="I5343" s="161"/>
    </row>
    <row r="5344" ht="15.0" customHeight="1">
      <c r="A5344" s="101" t="s">
        <v>9017</v>
      </c>
      <c r="B5344" s="96" t="str">
        <f>VLOOKUP(A5344,company_data!$A$2:$H$2051,8,FALSE)</f>
        <v>https://www.malwarebytes.com/</v>
      </c>
      <c r="C5344" s="157" t="s">
        <v>24878</v>
      </c>
      <c r="D5344" s="157" t="s">
        <v>9</v>
      </c>
      <c r="E5344" s="157" t="s">
        <v>24879</v>
      </c>
      <c r="F5344" s="101"/>
      <c r="G5344" s="159"/>
      <c r="H5344" s="161" t="s">
        <v>24880</v>
      </c>
      <c r="I5344" s="161"/>
    </row>
    <row r="5345" ht="15.0" customHeight="1">
      <c r="A5345" s="101" t="s">
        <v>9017</v>
      </c>
      <c r="B5345" s="96" t="str">
        <f>VLOOKUP(A5345,company_data!$A$2:$H$2051,8,FALSE)</f>
        <v>https://www.malwarebytes.com/</v>
      </c>
      <c r="C5345" s="157" t="s">
        <v>24881</v>
      </c>
      <c r="D5345" s="158" t="s">
        <v>32</v>
      </c>
      <c r="E5345" s="157"/>
      <c r="F5345" s="101"/>
      <c r="G5345" s="159"/>
      <c r="H5345" s="161" t="s">
        <v>24882</v>
      </c>
      <c r="I5345" s="161"/>
    </row>
    <row r="5346" ht="15.0" customHeight="1">
      <c r="A5346" s="101" t="s">
        <v>9026</v>
      </c>
      <c r="B5346" s="96" t="str">
        <f>VLOOKUP(A5346,company_data!$A$2:$H$2051,8,FALSE)</f>
        <v>https://managedmethods.com/</v>
      </c>
      <c r="C5346" s="158" t="s">
        <v>24883</v>
      </c>
      <c r="D5346" s="158" t="s">
        <v>15</v>
      </c>
      <c r="E5346" s="158" t="s">
        <v>60</v>
      </c>
      <c r="F5346" s="97" t="s">
        <v>24884</v>
      </c>
      <c r="G5346" s="159"/>
      <c r="H5346" s="161" t="s">
        <v>24885</v>
      </c>
      <c r="I5346" s="160" t="s">
        <v>24886</v>
      </c>
    </row>
    <row r="5347" ht="15.0" customHeight="1">
      <c r="A5347" s="101" t="s">
        <v>9032</v>
      </c>
      <c r="B5347" s="96" t="str">
        <f>VLOOKUP(A5347,company_data!$A$2:$H$2051,8,FALSE)</f>
        <v>https://www.manageengine.com/</v>
      </c>
      <c r="C5347" s="157" t="s">
        <v>24887</v>
      </c>
      <c r="D5347" s="158" t="s">
        <v>38</v>
      </c>
      <c r="E5347" s="158" t="s">
        <v>20400</v>
      </c>
      <c r="F5347" s="97" t="s">
        <v>16128</v>
      </c>
      <c r="G5347" s="159"/>
      <c r="H5347" s="161" t="s">
        <v>24888</v>
      </c>
      <c r="I5347" s="161"/>
    </row>
    <row r="5348" ht="15.0" customHeight="1">
      <c r="A5348" s="101" t="s">
        <v>9032</v>
      </c>
      <c r="B5348" s="96" t="str">
        <f>VLOOKUP(A5348,company_data!$A$2:$H$2051,8,FALSE)</f>
        <v>https://www.manageengine.com/</v>
      </c>
      <c r="C5348" s="157" t="s">
        <v>24889</v>
      </c>
      <c r="D5348" s="158" t="s">
        <v>48</v>
      </c>
      <c r="E5348" s="157" t="s">
        <v>18329</v>
      </c>
      <c r="F5348" s="101"/>
      <c r="G5348" s="159"/>
      <c r="H5348" s="161" t="s">
        <v>24890</v>
      </c>
      <c r="I5348" s="161"/>
    </row>
    <row r="5349" ht="15.0" customHeight="1">
      <c r="A5349" s="101" t="s">
        <v>9032</v>
      </c>
      <c r="B5349" s="96" t="str">
        <f>VLOOKUP(A5349,company_data!$A$2:$H$2051,8,FALSE)</f>
        <v>https://www.manageengine.com/</v>
      </c>
      <c r="C5349" s="157" t="s">
        <v>24891</v>
      </c>
      <c r="D5349" s="158" t="s">
        <v>48</v>
      </c>
      <c r="E5349" s="157" t="s">
        <v>18329</v>
      </c>
      <c r="F5349" s="101"/>
      <c r="G5349" s="159"/>
      <c r="H5349" s="161" t="s">
        <v>24892</v>
      </c>
      <c r="I5349" s="161"/>
    </row>
    <row r="5350" ht="15.0" customHeight="1">
      <c r="A5350" s="101" t="s">
        <v>9032</v>
      </c>
      <c r="B5350" s="96" t="str">
        <f>VLOOKUP(A5350,company_data!$A$2:$H$2051,8,FALSE)</f>
        <v>https://www.manageengine.com/</v>
      </c>
      <c r="C5350" s="157" t="s">
        <v>24893</v>
      </c>
      <c r="D5350" s="158" t="s">
        <v>6</v>
      </c>
      <c r="E5350" s="157" t="s">
        <v>18329</v>
      </c>
      <c r="F5350" s="101"/>
      <c r="G5350" s="159"/>
      <c r="H5350" s="161" t="s">
        <v>24894</v>
      </c>
      <c r="I5350" s="161"/>
    </row>
    <row r="5351" ht="15.0" customHeight="1">
      <c r="A5351" s="101" t="s">
        <v>9032</v>
      </c>
      <c r="B5351" s="96" t="str">
        <f>VLOOKUP(A5351,company_data!$A$2:$H$2051,8,FALSE)</f>
        <v>https://www.manageengine.com/</v>
      </c>
      <c r="C5351" s="157" t="s">
        <v>24895</v>
      </c>
      <c r="D5351" s="158" t="s">
        <v>9</v>
      </c>
      <c r="E5351" s="158" t="s">
        <v>16364</v>
      </c>
      <c r="F5351" s="101"/>
      <c r="G5351" s="159"/>
      <c r="H5351" s="161" t="s">
        <v>24896</v>
      </c>
      <c r="I5351" s="161"/>
    </row>
    <row r="5352" ht="15.0" customHeight="1">
      <c r="A5352" s="101" t="s">
        <v>9032</v>
      </c>
      <c r="B5352" s="96" t="str">
        <f>VLOOKUP(A5352,company_data!$A$2:$H$2051,8,FALSE)</f>
        <v>https://www.manageengine.com/</v>
      </c>
      <c r="C5352" s="157" t="s">
        <v>24897</v>
      </c>
      <c r="D5352" s="158" t="s">
        <v>15</v>
      </c>
      <c r="E5352" s="158" t="s">
        <v>15843</v>
      </c>
      <c r="F5352" s="101"/>
      <c r="G5352" s="159"/>
      <c r="H5352" s="161" t="s">
        <v>24898</v>
      </c>
      <c r="I5352" s="161"/>
    </row>
    <row r="5353" ht="15.0" customHeight="1">
      <c r="A5353" s="101" t="s">
        <v>9032</v>
      </c>
      <c r="B5353" s="96" t="str">
        <f>VLOOKUP(A5353,company_data!$A$2:$H$2051,8,FALSE)</f>
        <v>https://www.manageengine.com/</v>
      </c>
      <c r="C5353" s="157" t="s">
        <v>24899</v>
      </c>
      <c r="D5353" s="158" t="s">
        <v>9</v>
      </c>
      <c r="E5353" s="158" t="s">
        <v>16090</v>
      </c>
      <c r="F5353" s="101"/>
      <c r="G5353" s="159"/>
      <c r="H5353" s="161" t="s">
        <v>24900</v>
      </c>
      <c r="I5353" s="161"/>
    </row>
    <row r="5354" ht="15.0" customHeight="1">
      <c r="A5354" s="101" t="s">
        <v>9032</v>
      </c>
      <c r="B5354" s="96" t="str">
        <f>VLOOKUP(A5354,company_data!$A$2:$H$2051,8,FALSE)</f>
        <v>https://www.manageengine.com/</v>
      </c>
      <c r="C5354" s="157" t="s">
        <v>24901</v>
      </c>
      <c r="D5354" s="158" t="s">
        <v>9</v>
      </c>
      <c r="E5354" s="158" t="s">
        <v>16090</v>
      </c>
      <c r="F5354" s="101"/>
      <c r="G5354" s="159"/>
      <c r="H5354" s="161" t="s">
        <v>24902</v>
      </c>
      <c r="I5354" s="161"/>
    </row>
    <row r="5355" ht="15.0" customHeight="1">
      <c r="A5355" s="101" t="s">
        <v>9032</v>
      </c>
      <c r="B5355" s="96" t="str">
        <f>VLOOKUP(A5355,company_data!$A$2:$H$2051,8,FALSE)</f>
        <v>https://www.manageengine.com/</v>
      </c>
      <c r="C5355" s="157" t="s">
        <v>24903</v>
      </c>
      <c r="D5355" s="158" t="s">
        <v>19</v>
      </c>
      <c r="E5355" s="158" t="s">
        <v>24904</v>
      </c>
      <c r="F5355" s="101"/>
      <c r="G5355" s="159"/>
      <c r="H5355" s="161" t="s">
        <v>24905</v>
      </c>
      <c r="I5355" s="161"/>
    </row>
    <row r="5356" ht="15.0" customHeight="1">
      <c r="A5356" s="101" t="s">
        <v>9032</v>
      </c>
      <c r="B5356" s="96" t="str">
        <f>VLOOKUP(A5356,company_data!$A$2:$H$2051,8,FALSE)</f>
        <v>https://www.manageengine.com/</v>
      </c>
      <c r="C5356" s="157" t="s">
        <v>24906</v>
      </c>
      <c r="D5356" s="158" t="s">
        <v>12</v>
      </c>
      <c r="E5356" s="158" t="s">
        <v>18333</v>
      </c>
      <c r="F5356" s="101"/>
      <c r="G5356" s="159"/>
      <c r="H5356" s="161" t="s">
        <v>24907</v>
      </c>
      <c r="I5356" s="161"/>
    </row>
    <row r="5357" ht="15.0" customHeight="1">
      <c r="A5357" s="101" t="s">
        <v>9032</v>
      </c>
      <c r="B5357" s="96" t="str">
        <f>VLOOKUP(A5357,company_data!$A$2:$H$2051,8,FALSE)</f>
        <v>https://www.manageengine.com/</v>
      </c>
      <c r="C5357" s="157" t="s">
        <v>24908</v>
      </c>
      <c r="D5357" s="158" t="s">
        <v>12</v>
      </c>
      <c r="E5357" s="158" t="s">
        <v>18333</v>
      </c>
      <c r="F5357" s="101"/>
      <c r="G5357" s="159"/>
      <c r="H5357" s="161" t="s">
        <v>24909</v>
      </c>
      <c r="I5357" s="161"/>
    </row>
    <row r="5358" ht="15.0" customHeight="1">
      <c r="A5358" s="101" t="s">
        <v>9032</v>
      </c>
      <c r="B5358" s="96" t="str">
        <f>VLOOKUP(A5358,company_data!$A$2:$H$2051,8,FALSE)</f>
        <v>https://www.manageengine.com/</v>
      </c>
      <c r="C5358" s="157" t="s">
        <v>24910</v>
      </c>
      <c r="D5358" s="158" t="s">
        <v>10</v>
      </c>
      <c r="E5358" s="157" t="s">
        <v>16539</v>
      </c>
      <c r="F5358" s="101"/>
      <c r="G5358" s="159"/>
      <c r="H5358" s="161" t="s">
        <v>24911</v>
      </c>
      <c r="I5358" s="161"/>
    </row>
    <row r="5359" ht="15.0" customHeight="1">
      <c r="A5359" s="101" t="s">
        <v>9032</v>
      </c>
      <c r="B5359" s="96" t="str">
        <f>VLOOKUP(A5359,company_data!$A$2:$H$2051,8,FALSE)</f>
        <v>https://www.manageengine.com/</v>
      </c>
      <c r="C5359" s="157" t="s">
        <v>24912</v>
      </c>
      <c r="D5359" s="158" t="s">
        <v>39</v>
      </c>
      <c r="E5359" s="158" t="s">
        <v>24913</v>
      </c>
      <c r="F5359" s="101"/>
      <c r="G5359" s="159"/>
      <c r="H5359" s="161" t="s">
        <v>24914</v>
      </c>
      <c r="I5359" s="161"/>
    </row>
    <row r="5360" ht="15.0" customHeight="1">
      <c r="A5360" s="101" t="s">
        <v>9032</v>
      </c>
      <c r="B5360" s="96" t="str">
        <f>VLOOKUP(A5360,company_data!$A$2:$H$2051,8,FALSE)</f>
        <v>https://www.manageengine.com/</v>
      </c>
      <c r="C5360" s="157" t="s">
        <v>24915</v>
      </c>
      <c r="D5360" s="158" t="s">
        <v>39</v>
      </c>
      <c r="E5360" s="158" t="s">
        <v>24913</v>
      </c>
      <c r="F5360" s="101"/>
      <c r="G5360" s="159"/>
      <c r="H5360" s="161" t="s">
        <v>24916</v>
      </c>
      <c r="I5360" s="161"/>
    </row>
    <row r="5361" ht="15.0" customHeight="1">
      <c r="A5361" s="101" t="s">
        <v>9032</v>
      </c>
      <c r="B5361" s="96" t="str">
        <f>VLOOKUP(A5361,company_data!$A$2:$H$2051,8,FALSE)</f>
        <v>https://www.manageengine.com/</v>
      </c>
      <c r="C5361" s="157" t="s">
        <v>24917</v>
      </c>
      <c r="D5361" s="158" t="s">
        <v>39</v>
      </c>
      <c r="E5361" s="158" t="s">
        <v>24913</v>
      </c>
      <c r="F5361" s="101"/>
      <c r="G5361" s="159"/>
      <c r="H5361" s="161" t="s">
        <v>24918</v>
      </c>
      <c r="I5361" s="161"/>
    </row>
    <row r="5362" ht="15.0" customHeight="1">
      <c r="A5362" s="101" t="s">
        <v>9032</v>
      </c>
      <c r="B5362" s="96" t="str">
        <f>VLOOKUP(A5362,company_data!$A$2:$H$2051,8,FALSE)</f>
        <v>https://www.manageengine.com/</v>
      </c>
      <c r="C5362" s="157" t="s">
        <v>24919</v>
      </c>
      <c r="D5362" s="158" t="s">
        <v>13</v>
      </c>
      <c r="E5362" s="158" t="s">
        <v>15981</v>
      </c>
      <c r="F5362" s="101"/>
      <c r="G5362" s="159"/>
      <c r="H5362" s="161" t="s">
        <v>24920</v>
      </c>
      <c r="I5362" s="161"/>
    </row>
    <row r="5363" ht="15.0" customHeight="1">
      <c r="A5363" s="101" t="s">
        <v>9032</v>
      </c>
      <c r="B5363" s="96" t="str">
        <f>VLOOKUP(A5363,company_data!$A$2:$H$2051,8,FALSE)</f>
        <v>https://www.manageengine.com/</v>
      </c>
      <c r="C5363" s="157" t="s">
        <v>24921</v>
      </c>
      <c r="D5363" s="158" t="s">
        <v>20</v>
      </c>
      <c r="E5363" s="158" t="s">
        <v>23700</v>
      </c>
      <c r="F5363" s="101"/>
      <c r="G5363" s="159"/>
      <c r="H5363" s="161" t="s">
        <v>24922</v>
      </c>
      <c r="I5363" s="161"/>
    </row>
    <row r="5364" ht="15.0" customHeight="1">
      <c r="A5364" s="101" t="s">
        <v>9032</v>
      </c>
      <c r="B5364" s="96" t="str">
        <f>VLOOKUP(A5364,company_data!$A$2:$H$2051,8,FALSE)</f>
        <v>https://www.manageengine.com/</v>
      </c>
      <c r="C5364" s="157" t="s">
        <v>24923</v>
      </c>
      <c r="D5364" s="158" t="s">
        <v>20</v>
      </c>
      <c r="E5364" s="158" t="s">
        <v>23700</v>
      </c>
      <c r="F5364" s="101"/>
      <c r="G5364" s="159"/>
      <c r="H5364" s="161" t="s">
        <v>24924</v>
      </c>
      <c r="I5364" s="161"/>
    </row>
    <row r="5365" ht="15.0" customHeight="1">
      <c r="A5365" s="101" t="s">
        <v>9032</v>
      </c>
      <c r="B5365" s="96" t="str">
        <f>VLOOKUP(A5365,company_data!$A$2:$H$2051,8,FALSE)</f>
        <v>https://www.manageengine.com/</v>
      </c>
      <c r="C5365" s="157" t="s">
        <v>24925</v>
      </c>
      <c r="D5365" s="158" t="s">
        <v>10</v>
      </c>
      <c r="E5365" s="158" t="s">
        <v>19262</v>
      </c>
      <c r="F5365" s="101"/>
      <c r="G5365" s="159"/>
      <c r="H5365" s="161" t="s">
        <v>24926</v>
      </c>
      <c r="I5365" s="161"/>
    </row>
    <row r="5366" ht="15.0" customHeight="1">
      <c r="A5366" s="101" t="s">
        <v>9032</v>
      </c>
      <c r="B5366" s="96" t="str">
        <f>VLOOKUP(A5366,company_data!$A$2:$H$2051,8,FALSE)</f>
        <v>https://www.manageengine.com/</v>
      </c>
      <c r="C5366" s="157" t="s">
        <v>24927</v>
      </c>
      <c r="D5366" s="158" t="s">
        <v>10</v>
      </c>
      <c r="E5366" s="158" t="s">
        <v>19262</v>
      </c>
      <c r="F5366" s="101"/>
      <c r="G5366" s="159"/>
      <c r="H5366" s="161" t="s">
        <v>24928</v>
      </c>
      <c r="I5366" s="161"/>
    </row>
    <row r="5367" ht="15.0" customHeight="1">
      <c r="A5367" s="101" t="s">
        <v>9032</v>
      </c>
      <c r="B5367" s="96" t="str">
        <f>VLOOKUP(A5367,company_data!$A$2:$H$2051,8,FALSE)</f>
        <v>https://www.manageengine.com/</v>
      </c>
      <c r="C5367" s="157" t="s">
        <v>24929</v>
      </c>
      <c r="D5367" s="158" t="s">
        <v>10</v>
      </c>
      <c r="E5367" s="158" t="s">
        <v>19262</v>
      </c>
      <c r="F5367" s="101"/>
      <c r="G5367" s="159"/>
      <c r="H5367" s="161" t="s">
        <v>24930</v>
      </c>
      <c r="I5367" s="161"/>
    </row>
    <row r="5368" ht="15.0" customHeight="1">
      <c r="A5368" s="101" t="s">
        <v>9032</v>
      </c>
      <c r="B5368" s="96" t="str">
        <f>VLOOKUP(A5368,company_data!$A$2:$H$2051,8,FALSE)</f>
        <v>https://www.manageengine.com/</v>
      </c>
      <c r="C5368" s="157" t="s">
        <v>24931</v>
      </c>
      <c r="D5368" s="158" t="s">
        <v>10</v>
      </c>
      <c r="E5368" s="158" t="s">
        <v>19262</v>
      </c>
      <c r="F5368" s="101"/>
      <c r="G5368" s="159"/>
      <c r="H5368" s="161" t="s">
        <v>24932</v>
      </c>
      <c r="I5368" s="161"/>
    </row>
    <row r="5369" ht="15.0" customHeight="1">
      <c r="A5369" s="101" t="s">
        <v>9032</v>
      </c>
      <c r="B5369" s="96" t="str">
        <f>VLOOKUP(A5369,company_data!$A$2:$H$2051,8,FALSE)</f>
        <v>https://www.manageengine.com/</v>
      </c>
      <c r="C5369" s="157" t="s">
        <v>24933</v>
      </c>
      <c r="D5369" s="158" t="s">
        <v>10</v>
      </c>
      <c r="E5369" s="158" t="s">
        <v>19262</v>
      </c>
      <c r="F5369" s="101"/>
      <c r="G5369" s="159"/>
      <c r="H5369" s="161" t="s">
        <v>24934</v>
      </c>
      <c r="I5369" s="161"/>
    </row>
    <row r="5370" ht="15.0" customHeight="1">
      <c r="A5370" s="101" t="s">
        <v>9032</v>
      </c>
      <c r="B5370" s="96" t="str">
        <f>VLOOKUP(A5370,company_data!$A$2:$H$2051,8,FALSE)</f>
        <v>https://www.manageengine.com/</v>
      </c>
      <c r="C5370" s="157" t="s">
        <v>24935</v>
      </c>
      <c r="D5370" s="158" t="s">
        <v>6</v>
      </c>
      <c r="E5370" s="158" t="s">
        <v>24936</v>
      </c>
      <c r="F5370" s="101"/>
      <c r="G5370" s="159"/>
      <c r="H5370" s="161" t="s">
        <v>24937</v>
      </c>
      <c r="I5370" s="161"/>
    </row>
    <row r="5371" ht="15.0" customHeight="1">
      <c r="A5371" s="101" t="s">
        <v>9032</v>
      </c>
      <c r="B5371" s="96" t="str">
        <f>VLOOKUP(A5371,company_data!$A$2:$H$2051,8,FALSE)</f>
        <v>https://www.manageengine.com/</v>
      </c>
      <c r="C5371" s="157" t="s">
        <v>24938</v>
      </c>
      <c r="D5371" s="158" t="s">
        <v>6</v>
      </c>
      <c r="E5371" s="158" t="s">
        <v>24936</v>
      </c>
      <c r="F5371" s="101"/>
      <c r="G5371" s="159"/>
      <c r="H5371" s="161" t="s">
        <v>24939</v>
      </c>
      <c r="I5371" s="161"/>
    </row>
    <row r="5372" ht="15.0" customHeight="1">
      <c r="A5372" s="101" t="s">
        <v>9032</v>
      </c>
      <c r="B5372" s="96" t="str">
        <f>VLOOKUP(A5372,company_data!$A$2:$H$2051,8,FALSE)</f>
        <v>https://www.manageengine.com/</v>
      </c>
      <c r="C5372" s="157" t="s">
        <v>24940</v>
      </c>
      <c r="D5372" s="158" t="s">
        <v>6</v>
      </c>
      <c r="E5372" s="158" t="s">
        <v>24936</v>
      </c>
      <c r="F5372" s="101"/>
      <c r="G5372" s="159"/>
      <c r="H5372" s="161" t="s">
        <v>24941</v>
      </c>
      <c r="I5372" s="161"/>
    </row>
    <row r="5373" ht="15.0" customHeight="1">
      <c r="A5373" s="101" t="s">
        <v>9032</v>
      </c>
      <c r="B5373" s="96" t="str">
        <f>VLOOKUP(A5373,company_data!$A$2:$H$2051,8,FALSE)</f>
        <v>https://www.manageengine.com/</v>
      </c>
      <c r="C5373" s="157" t="s">
        <v>24942</v>
      </c>
      <c r="D5373" s="157" t="s">
        <v>6</v>
      </c>
      <c r="E5373" s="157" t="s">
        <v>17598</v>
      </c>
      <c r="F5373" s="101"/>
      <c r="G5373" s="159"/>
      <c r="H5373" s="161" t="s">
        <v>24943</v>
      </c>
      <c r="I5373" s="161"/>
    </row>
    <row r="5374" ht="15.0" customHeight="1">
      <c r="A5374" s="101" t="s">
        <v>9032</v>
      </c>
      <c r="B5374" s="96" t="str">
        <f>VLOOKUP(A5374,company_data!$A$2:$H$2051,8,FALSE)</f>
        <v>https://www.manageengine.com/</v>
      </c>
      <c r="C5374" s="157" t="s">
        <v>24944</v>
      </c>
      <c r="D5374" s="158" t="s">
        <v>6</v>
      </c>
      <c r="E5374" s="158" t="s">
        <v>17254</v>
      </c>
      <c r="F5374" s="101"/>
      <c r="G5374" s="159"/>
      <c r="H5374" s="161" t="s">
        <v>24945</v>
      </c>
      <c r="I5374" s="161"/>
    </row>
    <row r="5375" ht="15.0" customHeight="1">
      <c r="A5375" s="101" t="s">
        <v>9032</v>
      </c>
      <c r="B5375" s="96" t="str">
        <f>VLOOKUP(A5375,company_data!$A$2:$H$2051,8,FALSE)</f>
        <v>https://www.manageengine.com/</v>
      </c>
      <c r="C5375" s="157" t="s">
        <v>24946</v>
      </c>
      <c r="D5375" s="158" t="s">
        <v>6</v>
      </c>
      <c r="E5375" s="158" t="s">
        <v>24947</v>
      </c>
      <c r="F5375" s="101"/>
      <c r="G5375" s="159"/>
      <c r="H5375" s="161" t="s">
        <v>24948</v>
      </c>
      <c r="I5375" s="161"/>
    </row>
    <row r="5376" ht="15.0" customHeight="1">
      <c r="A5376" s="101" t="s">
        <v>9032</v>
      </c>
      <c r="B5376" s="96" t="str">
        <f>VLOOKUP(A5376,company_data!$A$2:$H$2051,8,FALSE)</f>
        <v>https://www.manageengine.com/</v>
      </c>
      <c r="C5376" s="157" t="s">
        <v>24949</v>
      </c>
      <c r="D5376" s="158" t="s">
        <v>12</v>
      </c>
      <c r="E5376" s="158" t="s">
        <v>24950</v>
      </c>
      <c r="F5376" s="101"/>
      <c r="G5376" s="159"/>
      <c r="H5376" s="161" t="s">
        <v>24951</v>
      </c>
      <c r="I5376" s="161"/>
    </row>
    <row r="5377" ht="15.0" customHeight="1">
      <c r="A5377" s="101" t="s">
        <v>9032</v>
      </c>
      <c r="B5377" s="96" t="str">
        <f>VLOOKUP(A5377,company_data!$A$2:$H$2051,8,FALSE)</f>
        <v>https://www.manageengine.com/</v>
      </c>
      <c r="C5377" s="157" t="s">
        <v>24952</v>
      </c>
      <c r="D5377" s="158" t="s">
        <v>18</v>
      </c>
      <c r="E5377" s="157" t="s">
        <v>17083</v>
      </c>
      <c r="F5377" s="101"/>
      <c r="G5377" s="159"/>
      <c r="H5377" s="161" t="s">
        <v>24953</v>
      </c>
      <c r="I5377" s="161"/>
    </row>
    <row r="5378" ht="15.0" customHeight="1">
      <c r="A5378" s="101" t="s">
        <v>9032</v>
      </c>
      <c r="B5378" s="96" t="str">
        <f>VLOOKUP(A5378,company_data!$A$2:$H$2051,8,FALSE)</f>
        <v>https://www.manageengine.com/</v>
      </c>
      <c r="C5378" s="157" t="s">
        <v>24954</v>
      </c>
      <c r="D5378" s="158" t="s">
        <v>18</v>
      </c>
      <c r="E5378" s="157" t="s">
        <v>17083</v>
      </c>
      <c r="F5378" s="101"/>
      <c r="G5378" s="159"/>
      <c r="H5378" s="161" t="s">
        <v>24955</v>
      </c>
      <c r="I5378" s="161"/>
    </row>
    <row r="5379" ht="15.0" customHeight="1">
      <c r="A5379" s="101" t="s">
        <v>9032</v>
      </c>
      <c r="B5379" s="96" t="str">
        <f>VLOOKUP(A5379,company_data!$A$2:$H$2051,8,FALSE)</f>
        <v>https://www.manageengine.com/</v>
      </c>
      <c r="C5379" s="157" t="s">
        <v>24956</v>
      </c>
      <c r="D5379" s="158" t="s">
        <v>22</v>
      </c>
      <c r="E5379" s="158" t="s">
        <v>15857</v>
      </c>
      <c r="F5379" s="101"/>
      <c r="G5379" s="159"/>
      <c r="H5379" s="161" t="s">
        <v>24957</v>
      </c>
    </row>
    <row r="5380" ht="15.0" customHeight="1">
      <c r="A5380" s="101" t="s">
        <v>9032</v>
      </c>
      <c r="B5380" s="96" t="str">
        <f>VLOOKUP(A5380,company_data!$A$2:$H$2051,8,FALSE)</f>
        <v>https://www.manageengine.com/</v>
      </c>
      <c r="C5380" s="157" t="s">
        <v>24958</v>
      </c>
      <c r="D5380" s="158" t="s">
        <v>9</v>
      </c>
      <c r="E5380" s="158" t="s">
        <v>19127</v>
      </c>
      <c r="F5380" s="101"/>
      <c r="G5380" s="159"/>
      <c r="H5380" s="161" t="s">
        <v>24959</v>
      </c>
      <c r="I5380" s="161"/>
    </row>
    <row r="5381" ht="15.0" customHeight="1">
      <c r="A5381" s="101" t="s">
        <v>9032</v>
      </c>
      <c r="B5381" s="96" t="str">
        <f>VLOOKUP(A5381,company_data!$A$2:$H$2051,8,FALSE)</f>
        <v>https://www.manageengine.com/</v>
      </c>
      <c r="C5381" s="157" t="s">
        <v>24960</v>
      </c>
      <c r="D5381" s="158" t="s">
        <v>6</v>
      </c>
      <c r="E5381" s="157"/>
      <c r="F5381" s="101"/>
      <c r="G5381" s="159"/>
      <c r="H5381" s="161" t="s">
        <v>24961</v>
      </c>
      <c r="I5381" s="161"/>
    </row>
    <row r="5382" ht="15.0" customHeight="1">
      <c r="A5382" s="101" t="s">
        <v>9032</v>
      </c>
      <c r="B5382" s="96" t="str">
        <f>VLOOKUP(A5382,company_data!$A$2:$H$2051,8,FALSE)</f>
        <v>https://www.manageengine.com/</v>
      </c>
      <c r="C5382" s="157" t="s">
        <v>24962</v>
      </c>
      <c r="D5382" s="158" t="s">
        <v>6</v>
      </c>
      <c r="E5382" s="157"/>
      <c r="F5382" s="101"/>
      <c r="G5382" s="159"/>
      <c r="H5382" s="161" t="s">
        <v>24963</v>
      </c>
      <c r="I5382" s="161"/>
    </row>
    <row r="5383" ht="15.0" customHeight="1">
      <c r="A5383" s="101" t="s">
        <v>9032</v>
      </c>
      <c r="B5383" s="96" t="str">
        <f>VLOOKUP(A5383,company_data!$A$2:$H$2051,8,FALSE)</f>
        <v>https://www.manageengine.com/</v>
      </c>
      <c r="C5383" s="157" t="s">
        <v>24964</v>
      </c>
      <c r="D5383" s="158" t="s">
        <v>21</v>
      </c>
      <c r="E5383" s="157"/>
      <c r="F5383" s="101"/>
      <c r="G5383" s="159"/>
      <c r="H5383" s="161" t="s">
        <v>24965</v>
      </c>
      <c r="I5383" s="161"/>
    </row>
    <row r="5384" ht="15.0" customHeight="1">
      <c r="A5384" s="101" t="s">
        <v>9032</v>
      </c>
      <c r="B5384" s="96" t="str">
        <f>VLOOKUP(A5384,company_data!$A$2:$H$2051,8,FALSE)</f>
        <v>https://www.manageengine.com/</v>
      </c>
      <c r="C5384" s="157" t="s">
        <v>24966</v>
      </c>
      <c r="D5384" s="158" t="s">
        <v>57</v>
      </c>
      <c r="E5384" s="157"/>
      <c r="F5384" s="101"/>
      <c r="G5384" s="159"/>
      <c r="H5384" s="161" t="s">
        <v>24967</v>
      </c>
      <c r="I5384" s="161"/>
    </row>
    <row r="5385" ht="15.0" customHeight="1">
      <c r="A5385" s="101" t="s">
        <v>9032</v>
      </c>
      <c r="B5385" s="96" t="str">
        <f>VLOOKUP(A5385,company_data!$A$2:$H$2051,8,FALSE)</f>
        <v>https://www.manageengine.com/</v>
      </c>
      <c r="C5385" s="157" t="s">
        <v>24968</v>
      </c>
      <c r="D5385" s="158" t="s">
        <v>57</v>
      </c>
      <c r="E5385" s="157"/>
      <c r="F5385" s="101"/>
      <c r="G5385" s="159"/>
      <c r="H5385" s="161" t="s">
        <v>24969</v>
      </c>
      <c r="I5385" s="161"/>
    </row>
    <row r="5386" ht="15.0" customHeight="1">
      <c r="A5386" s="101" t="s">
        <v>9032</v>
      </c>
      <c r="B5386" s="96" t="str">
        <f>VLOOKUP(A5386,company_data!$A$2:$H$2051,8,FALSE)</f>
        <v>https://www.manageengine.com/</v>
      </c>
      <c r="C5386" s="157" t="s">
        <v>24970</v>
      </c>
      <c r="D5386" s="158" t="s">
        <v>26</v>
      </c>
      <c r="E5386" s="157"/>
      <c r="F5386" s="101"/>
      <c r="G5386" s="159"/>
      <c r="H5386" s="161" t="s">
        <v>24971</v>
      </c>
      <c r="I5386" s="161"/>
    </row>
    <row r="5387" ht="15.0" customHeight="1">
      <c r="A5387" s="101" t="s">
        <v>9032</v>
      </c>
      <c r="B5387" s="96" t="str">
        <f>VLOOKUP(A5387,company_data!$A$2:$H$2051,8,FALSE)</f>
        <v>https://www.manageengine.com/</v>
      </c>
      <c r="C5387" s="157" t="s">
        <v>24972</v>
      </c>
      <c r="D5387" s="158" t="s">
        <v>18</v>
      </c>
      <c r="E5387" s="157"/>
      <c r="F5387" s="101"/>
      <c r="G5387" s="159"/>
      <c r="H5387" s="161" t="s">
        <v>24973</v>
      </c>
      <c r="I5387" s="161"/>
    </row>
    <row r="5388" ht="15.0" customHeight="1">
      <c r="A5388" s="101" t="s">
        <v>8879</v>
      </c>
      <c r="B5388" s="96" t="str">
        <f>VLOOKUP(A5388,company_data!$A$2:$H$2051,8,FALSE)</f>
        <v>https://www.mantech.com/</v>
      </c>
      <c r="C5388" s="158" t="s">
        <v>24974</v>
      </c>
      <c r="D5388" s="158" t="s">
        <v>5</v>
      </c>
      <c r="E5388" s="158" t="s">
        <v>24851</v>
      </c>
      <c r="F5388" s="97" t="s">
        <v>15862</v>
      </c>
      <c r="G5388" s="159"/>
      <c r="H5388" s="161" t="s">
        <v>24975</v>
      </c>
      <c r="I5388" s="161"/>
    </row>
    <row r="5389" ht="15.0" customHeight="1">
      <c r="A5389" s="101" t="s">
        <v>8879</v>
      </c>
      <c r="B5389" s="96" t="str">
        <f>VLOOKUP(A5389,company_data!$A$2:$H$2051,8,FALSE)</f>
        <v>https://www.mantech.com/</v>
      </c>
      <c r="C5389" s="158" t="s">
        <v>16672</v>
      </c>
      <c r="D5389" s="158" t="s">
        <v>5</v>
      </c>
      <c r="E5389" s="158" t="s">
        <v>18</v>
      </c>
      <c r="F5389" s="97" t="s">
        <v>15857</v>
      </c>
      <c r="G5389" s="159"/>
      <c r="H5389" s="161"/>
      <c r="I5389" s="161"/>
    </row>
    <row r="5390" ht="15.0" customHeight="1">
      <c r="A5390" s="101" t="s">
        <v>8879</v>
      </c>
      <c r="B5390" s="96" t="str">
        <f>VLOOKUP(A5390,company_data!$A$2:$H$2051,8,FALSE)</f>
        <v>https://www.mantech.com/</v>
      </c>
      <c r="C5390" s="158" t="s">
        <v>24976</v>
      </c>
      <c r="D5390" s="158" t="s">
        <v>42</v>
      </c>
      <c r="E5390" s="157"/>
      <c r="F5390" s="101"/>
      <c r="G5390" s="159"/>
      <c r="H5390" s="161" t="s">
        <v>24977</v>
      </c>
      <c r="I5390" s="161"/>
    </row>
    <row r="5391" ht="15.0" customHeight="1">
      <c r="A5391" s="101" t="s">
        <v>8879</v>
      </c>
      <c r="B5391" s="96" t="str">
        <f>VLOOKUP(A5391,company_data!$A$2:$H$2051,8,FALSE)</f>
        <v>https://www.mantech.com/</v>
      </c>
      <c r="C5391" s="158" t="s">
        <v>24978</v>
      </c>
      <c r="D5391" s="158" t="s">
        <v>42</v>
      </c>
      <c r="E5391" s="157"/>
      <c r="F5391" s="101"/>
      <c r="G5391" s="159"/>
      <c r="H5391" s="161"/>
      <c r="I5391" s="161"/>
    </row>
    <row r="5392" ht="15.0" customHeight="1">
      <c r="A5392" s="101" t="s">
        <v>9047</v>
      </c>
      <c r="B5392" s="96" t="str">
        <f>VLOOKUP(A5392,company_data!$A$2:$H$2051,8,FALSE)</f>
        <v>https://mantix4.com/</v>
      </c>
      <c r="C5392" s="158" t="s">
        <v>24979</v>
      </c>
      <c r="D5392" s="158" t="s">
        <v>7</v>
      </c>
      <c r="E5392" s="158" t="s">
        <v>16863</v>
      </c>
      <c r="F5392" s="101"/>
      <c r="G5392" s="159"/>
      <c r="H5392" s="161"/>
      <c r="I5392" s="161"/>
    </row>
    <row r="5393" ht="15.0" customHeight="1">
      <c r="A5393" s="101" t="s">
        <v>9047</v>
      </c>
      <c r="B5393" s="96" t="str">
        <f>VLOOKUP(A5393,company_data!$A$2:$H$2051,8,FALSE)</f>
        <v>https://mantix4.com/</v>
      </c>
      <c r="C5393" s="158" t="s">
        <v>24980</v>
      </c>
      <c r="D5393" s="158" t="s">
        <v>30</v>
      </c>
      <c r="E5393" s="157"/>
      <c r="F5393" s="101"/>
      <c r="G5393" s="159"/>
      <c r="H5393" s="161" t="s">
        <v>24981</v>
      </c>
      <c r="I5393" s="161"/>
    </row>
    <row r="5394" ht="15.0" customHeight="1">
      <c r="A5394" s="101" t="s">
        <v>9053</v>
      </c>
      <c r="B5394" s="96" t="str">
        <f>VLOOKUP(A5394,company_data!$A$2:$H$2051,8,FALSE)</f>
        <v>https://www.marlabs.com/</v>
      </c>
      <c r="C5394" s="158" t="s">
        <v>24982</v>
      </c>
      <c r="D5394" s="158" t="s">
        <v>5</v>
      </c>
      <c r="E5394" s="158" t="s">
        <v>17359</v>
      </c>
      <c r="F5394" s="101"/>
      <c r="G5394" s="159"/>
      <c r="H5394" s="161"/>
      <c r="I5394" s="161"/>
    </row>
    <row r="5395" ht="15.0" customHeight="1">
      <c r="A5395" s="101" t="s">
        <v>9053</v>
      </c>
      <c r="B5395" s="96" t="str">
        <f>VLOOKUP(A5395,company_data!$A$2:$H$2051,8,FALSE)</f>
        <v>https://www.marlabs.com/</v>
      </c>
      <c r="C5395" s="158" t="s">
        <v>24983</v>
      </c>
      <c r="D5395" s="158" t="s">
        <v>5</v>
      </c>
      <c r="E5395" s="158" t="s">
        <v>16863</v>
      </c>
      <c r="F5395" s="97" t="s">
        <v>15917</v>
      </c>
      <c r="G5395" s="159"/>
      <c r="H5395" s="161"/>
      <c r="I5395" s="161"/>
    </row>
    <row r="5396" ht="15.0" customHeight="1">
      <c r="A5396" s="101" t="s">
        <v>9053</v>
      </c>
      <c r="B5396" s="96" t="str">
        <f>VLOOKUP(A5396,company_data!$A$2:$H$2051,8,FALSE)</f>
        <v>https://www.marlabs.com/</v>
      </c>
      <c r="C5396" s="158" t="s">
        <v>16634</v>
      </c>
      <c r="D5396" s="158" t="s">
        <v>5</v>
      </c>
      <c r="E5396" s="158" t="s">
        <v>15857</v>
      </c>
      <c r="F5396" s="97" t="s">
        <v>15843</v>
      </c>
      <c r="G5396" s="159"/>
      <c r="H5396" s="161"/>
      <c r="I5396" s="161"/>
    </row>
    <row r="5397" ht="15.0" customHeight="1">
      <c r="A5397" s="101" t="s">
        <v>9053</v>
      </c>
      <c r="B5397" s="96" t="str">
        <f>VLOOKUP(A5397,company_data!$A$2:$H$2051,8,FALSE)</f>
        <v>https://www.marlabs.com/</v>
      </c>
      <c r="C5397" s="157" t="s">
        <v>24984</v>
      </c>
      <c r="D5397" s="158" t="s">
        <v>18</v>
      </c>
      <c r="E5397" s="157"/>
      <c r="F5397" s="101"/>
      <c r="G5397" s="159"/>
      <c r="H5397" s="161" t="s">
        <v>24985</v>
      </c>
      <c r="I5397" s="161"/>
    </row>
    <row r="5398" ht="15.0" customHeight="1">
      <c r="A5398" s="101" t="s">
        <v>9063</v>
      </c>
      <c r="B5398" s="96" t="str">
        <f>VLOOKUP(A5398,company_data!$A$2:$H$2051,8,FALSE)</f>
        <v>https://www.marsh.com/</v>
      </c>
      <c r="C5398" s="158" t="s">
        <v>24986</v>
      </c>
      <c r="D5398" s="158" t="s">
        <v>5</v>
      </c>
      <c r="E5398" s="158" t="s">
        <v>17359</v>
      </c>
      <c r="F5398" s="101"/>
      <c r="G5398" s="159"/>
      <c r="H5398" s="161" t="s">
        <v>24987</v>
      </c>
      <c r="I5398" s="161"/>
    </row>
    <row r="5399" ht="15.0" customHeight="1">
      <c r="A5399" s="101" t="s">
        <v>9071</v>
      </c>
      <c r="B5399" s="96" t="str">
        <f>VLOOKUP(A5399,company_data!$A$2:$H$2051,8,FALSE)</f>
        <v>https://www.masergy.com/</v>
      </c>
      <c r="C5399" s="157" t="s">
        <v>24988</v>
      </c>
      <c r="D5399" s="158" t="s">
        <v>7</v>
      </c>
      <c r="E5399" s="158" t="s">
        <v>16615</v>
      </c>
      <c r="F5399" s="101"/>
      <c r="G5399" s="159"/>
      <c r="H5399" s="161" t="s">
        <v>24989</v>
      </c>
      <c r="I5399" s="161"/>
    </row>
    <row r="5400" ht="15.0" customHeight="1">
      <c r="A5400" s="101" t="s">
        <v>9071</v>
      </c>
      <c r="B5400" s="96" t="str">
        <f>VLOOKUP(A5400,company_data!$A$2:$H$2051,8,FALSE)</f>
        <v>https://www.masergy.com/</v>
      </c>
      <c r="C5400" s="157" t="s">
        <v>24990</v>
      </c>
      <c r="D5400" s="158" t="s">
        <v>7</v>
      </c>
      <c r="E5400" s="158" t="s">
        <v>16615</v>
      </c>
      <c r="F5400" s="101"/>
      <c r="G5400" s="159"/>
      <c r="H5400" s="161" t="s">
        <v>24991</v>
      </c>
      <c r="I5400" s="161"/>
    </row>
    <row r="5401" ht="15.0" customHeight="1">
      <c r="A5401" s="101" t="s">
        <v>9071</v>
      </c>
      <c r="B5401" s="96" t="str">
        <f>VLOOKUP(A5401,company_data!$A$2:$H$2051,8,FALSE)</f>
        <v>https://www.masergy.com/</v>
      </c>
      <c r="C5401" s="157" t="s">
        <v>24992</v>
      </c>
      <c r="D5401" s="158" t="s">
        <v>7</v>
      </c>
      <c r="E5401" s="158" t="s">
        <v>16615</v>
      </c>
      <c r="F5401" s="101"/>
      <c r="G5401" s="159"/>
      <c r="H5401" s="161" t="s">
        <v>24993</v>
      </c>
      <c r="I5401" s="161"/>
    </row>
    <row r="5402" ht="15.0" customHeight="1">
      <c r="A5402" s="101" t="s">
        <v>9071</v>
      </c>
      <c r="B5402" s="96" t="str">
        <f>VLOOKUP(A5402,company_data!$A$2:$H$2051,8,FALSE)</f>
        <v>https://www.masergy.com/</v>
      </c>
      <c r="C5402" s="157" t="s">
        <v>16615</v>
      </c>
      <c r="D5402" s="158" t="s">
        <v>10</v>
      </c>
      <c r="E5402" s="157"/>
      <c r="F5402" s="101"/>
      <c r="G5402" s="159"/>
      <c r="H5402" s="161" t="s">
        <v>24994</v>
      </c>
      <c r="I5402" s="161"/>
    </row>
    <row r="5403" ht="15.0" customHeight="1">
      <c r="A5403" s="101" t="s">
        <v>9071</v>
      </c>
      <c r="B5403" s="96" t="str">
        <f>VLOOKUP(A5403,company_data!$A$2:$H$2051,8,FALSE)</f>
        <v>https://www.masergy.com/</v>
      </c>
      <c r="C5403" s="158" t="s">
        <v>24995</v>
      </c>
      <c r="D5403" s="158" t="s">
        <v>10</v>
      </c>
      <c r="E5403" s="157"/>
      <c r="F5403" s="101"/>
      <c r="G5403" s="159"/>
      <c r="H5403" s="161"/>
      <c r="I5403" s="161"/>
    </row>
    <row r="5404" ht="15.0" customHeight="1">
      <c r="A5404" s="101" t="s">
        <v>9071</v>
      </c>
      <c r="B5404" s="96" t="str">
        <f>VLOOKUP(A5404,company_data!$A$2:$H$2051,8,FALSE)</f>
        <v>https://www.masergy.com/</v>
      </c>
      <c r="C5404" s="158" t="s">
        <v>24996</v>
      </c>
      <c r="D5404" s="158" t="s">
        <v>10</v>
      </c>
      <c r="E5404" s="157"/>
      <c r="F5404" s="101"/>
      <c r="G5404" s="159"/>
      <c r="H5404" s="161"/>
      <c r="I5404" s="161"/>
    </row>
    <row r="5405" ht="15.0" customHeight="1">
      <c r="A5405" s="101" t="s">
        <v>9071</v>
      </c>
      <c r="B5405" s="96" t="str">
        <f>VLOOKUP(A5405,company_data!$A$2:$H$2051,8,FALSE)</f>
        <v>https://www.masergy.com/</v>
      </c>
      <c r="C5405" s="158" t="s">
        <v>24997</v>
      </c>
      <c r="D5405" s="158" t="s">
        <v>10</v>
      </c>
      <c r="E5405" s="157"/>
      <c r="F5405" s="101"/>
      <c r="G5405" s="159"/>
      <c r="H5405" s="161"/>
      <c r="I5405" s="161"/>
    </row>
    <row r="5406" ht="15.0" customHeight="1">
      <c r="A5406" s="101" t="s">
        <v>9082</v>
      </c>
      <c r="B5406" s="96" t="str">
        <f>VLOOKUP(A5406,company_data!$A$2:$H$2051,8,FALSE)</f>
        <v>https://material.security/</v>
      </c>
      <c r="C5406" s="157" t="s">
        <v>24998</v>
      </c>
      <c r="D5406" s="158" t="s">
        <v>33</v>
      </c>
      <c r="E5406" s="158" t="s">
        <v>17102</v>
      </c>
      <c r="F5406" s="101"/>
      <c r="G5406" s="159"/>
      <c r="H5406" s="161" t="s">
        <v>24999</v>
      </c>
      <c r="I5406" s="161"/>
    </row>
    <row r="5407" ht="15.0" customHeight="1">
      <c r="A5407" s="101" t="s">
        <v>9082</v>
      </c>
      <c r="B5407" s="96" t="str">
        <f>VLOOKUP(A5407,company_data!$A$2:$H$2051,8,FALSE)</f>
        <v>https://material.security/</v>
      </c>
      <c r="C5407" s="158" t="s">
        <v>25000</v>
      </c>
      <c r="D5407" s="158" t="s">
        <v>19</v>
      </c>
      <c r="E5407" s="158" t="s">
        <v>16128</v>
      </c>
      <c r="F5407" s="101"/>
      <c r="G5407" s="159"/>
      <c r="H5407" s="161" t="s">
        <v>25001</v>
      </c>
      <c r="I5407" s="161"/>
    </row>
    <row r="5408" ht="15.0" customHeight="1">
      <c r="A5408" s="101" t="s">
        <v>9082</v>
      </c>
      <c r="B5408" s="96" t="str">
        <f>VLOOKUP(A5408,company_data!$A$2:$H$2051,8,FALSE)</f>
        <v>https://material.security/</v>
      </c>
      <c r="C5408" s="157" t="s">
        <v>25002</v>
      </c>
      <c r="D5408" s="158" t="s">
        <v>6</v>
      </c>
      <c r="E5408" s="158" t="s">
        <v>23915</v>
      </c>
      <c r="F5408" s="101"/>
      <c r="G5408" s="159"/>
      <c r="H5408" s="161" t="s">
        <v>25003</v>
      </c>
      <c r="I5408" s="161"/>
    </row>
    <row r="5409" ht="15.0" customHeight="1">
      <c r="A5409" s="101" t="s">
        <v>9082</v>
      </c>
      <c r="B5409" s="96" t="str">
        <f>VLOOKUP(A5409,company_data!$A$2:$H$2051,8,FALSE)</f>
        <v>https://material.security/</v>
      </c>
      <c r="C5409" s="158" t="s">
        <v>25004</v>
      </c>
      <c r="D5409" s="158" t="s">
        <v>14</v>
      </c>
      <c r="E5409" s="158" t="s">
        <v>17359</v>
      </c>
      <c r="F5409" s="101"/>
      <c r="G5409" s="159"/>
      <c r="H5409" s="161" t="s">
        <v>25005</v>
      </c>
      <c r="I5409" s="161"/>
    </row>
    <row r="5410" ht="15.0" customHeight="1">
      <c r="A5410" s="101" t="s">
        <v>9088</v>
      </c>
      <c r="B5410" s="96" t="str">
        <f>VLOOKUP(A5410,company_data!$A$2:$H$2051,8,FALSE)</f>
        <v>https://www.mavensecurity.com/</v>
      </c>
      <c r="C5410" s="157" t="s">
        <v>17019</v>
      </c>
      <c r="D5410" s="158" t="s">
        <v>5</v>
      </c>
      <c r="E5410" s="158" t="s">
        <v>15892</v>
      </c>
      <c r="F5410" s="101"/>
      <c r="G5410" s="159"/>
      <c r="H5410" s="161" t="s">
        <v>25006</v>
      </c>
      <c r="I5410" s="161"/>
    </row>
    <row r="5411" ht="15.0" customHeight="1">
      <c r="A5411" s="101" t="s">
        <v>9088</v>
      </c>
      <c r="B5411" s="96" t="str">
        <f>VLOOKUP(A5411,company_data!$A$2:$H$2051,8,FALSE)</f>
        <v>https://www.mavensecurity.com/</v>
      </c>
      <c r="C5411" s="157" t="s">
        <v>16091</v>
      </c>
      <c r="D5411" s="158" t="s">
        <v>5</v>
      </c>
      <c r="E5411" s="158" t="s">
        <v>16091</v>
      </c>
      <c r="F5411" s="101"/>
      <c r="G5411" s="159"/>
      <c r="H5411" s="161" t="s">
        <v>25007</v>
      </c>
      <c r="I5411" s="161"/>
    </row>
    <row r="5412" ht="15.0" customHeight="1">
      <c r="A5412" s="101" t="s">
        <v>9088</v>
      </c>
      <c r="B5412" s="96" t="str">
        <f>VLOOKUP(A5412,company_data!$A$2:$H$2051,8,FALSE)</f>
        <v>https://www.mavensecurity.com/</v>
      </c>
      <c r="C5412" s="157" t="s">
        <v>16934</v>
      </c>
      <c r="D5412" s="158" t="s">
        <v>5</v>
      </c>
      <c r="E5412" s="158" t="s">
        <v>16934</v>
      </c>
      <c r="F5412" s="101"/>
      <c r="G5412" s="159"/>
      <c r="H5412" s="161" t="s">
        <v>25008</v>
      </c>
      <c r="I5412" s="161"/>
    </row>
    <row r="5413" ht="15.0" customHeight="1">
      <c r="A5413" s="101" t="s">
        <v>9088</v>
      </c>
      <c r="B5413" s="96" t="str">
        <f>VLOOKUP(A5413,company_data!$A$2:$H$2051,8,FALSE)</f>
        <v>https://www.mavensecurity.com/</v>
      </c>
      <c r="C5413" s="157" t="s">
        <v>25009</v>
      </c>
      <c r="D5413" s="157" t="s">
        <v>11</v>
      </c>
      <c r="E5413" s="158" t="s">
        <v>16934</v>
      </c>
      <c r="F5413" s="101"/>
      <c r="G5413" s="159"/>
      <c r="H5413" s="161" t="s">
        <v>25010</v>
      </c>
      <c r="I5413" s="161"/>
    </row>
    <row r="5414" ht="15.0" customHeight="1">
      <c r="A5414" s="101" t="s">
        <v>9088</v>
      </c>
      <c r="B5414" s="96" t="str">
        <f>VLOOKUP(A5414,company_data!$A$2:$H$2051,8,FALSE)</f>
        <v>https://www.mavensecurity.com/</v>
      </c>
      <c r="C5414" s="157" t="s">
        <v>23889</v>
      </c>
      <c r="D5414" s="157" t="s">
        <v>11</v>
      </c>
      <c r="E5414" s="157"/>
      <c r="F5414" s="101"/>
      <c r="G5414" s="159"/>
      <c r="H5414" s="161" t="s">
        <v>25011</v>
      </c>
      <c r="I5414" s="161"/>
    </row>
    <row r="5415" ht="15.0" customHeight="1">
      <c r="A5415" s="101" t="s">
        <v>8898</v>
      </c>
      <c r="B5415" s="96" t="str">
        <f>VLOOKUP(A5415,company_data!$A$2:$H$2051,8,FALSE)</f>
        <v>https://www.mcafee.com/</v>
      </c>
      <c r="C5415" s="157" t="s">
        <v>25012</v>
      </c>
      <c r="D5415" s="158" t="s">
        <v>5</v>
      </c>
      <c r="E5415" s="157" t="s">
        <v>16110</v>
      </c>
      <c r="F5415" s="101"/>
      <c r="G5415" s="159"/>
      <c r="H5415" s="161" t="s">
        <v>25013</v>
      </c>
      <c r="I5415" s="161"/>
    </row>
    <row r="5416" ht="15.0" customHeight="1">
      <c r="A5416" s="101" t="s">
        <v>8898</v>
      </c>
      <c r="B5416" s="96" t="str">
        <f>VLOOKUP(A5416,company_data!$A$2:$H$2051,8,FALSE)</f>
        <v>https://www.mcafee.com/</v>
      </c>
      <c r="C5416" s="158" t="s">
        <v>25014</v>
      </c>
      <c r="D5416" s="158" t="s">
        <v>12</v>
      </c>
      <c r="E5416" s="157" t="s">
        <v>16110</v>
      </c>
      <c r="F5416" s="101" t="s">
        <v>16111</v>
      </c>
      <c r="G5416" s="159"/>
      <c r="H5416" s="161"/>
      <c r="I5416" s="161"/>
    </row>
    <row r="5417" ht="15.0" customHeight="1">
      <c r="A5417" s="101" t="s">
        <v>8898</v>
      </c>
      <c r="B5417" s="96" t="str">
        <f>VLOOKUP(A5417,company_data!$A$2:$H$2051,8,FALSE)</f>
        <v>https://www.mcafee.com/</v>
      </c>
      <c r="C5417" s="157" t="s">
        <v>25015</v>
      </c>
      <c r="D5417" s="157" t="s">
        <v>9</v>
      </c>
      <c r="E5417" s="157" t="s">
        <v>16110</v>
      </c>
      <c r="F5417" s="101" t="s">
        <v>16111</v>
      </c>
      <c r="G5417" s="159"/>
      <c r="H5417" s="161" t="s">
        <v>25016</v>
      </c>
      <c r="I5417" s="161"/>
    </row>
    <row r="5418" ht="15.0" customHeight="1">
      <c r="A5418" s="101" t="s">
        <v>8898</v>
      </c>
      <c r="B5418" s="96" t="str">
        <f>VLOOKUP(A5418,company_data!$A$2:$H$2051,8,FALSE)</f>
        <v>https://www.mcafee.com/</v>
      </c>
      <c r="C5418" s="157" t="s">
        <v>25017</v>
      </c>
      <c r="D5418" s="157" t="s">
        <v>9</v>
      </c>
      <c r="E5418" s="157" t="s">
        <v>16110</v>
      </c>
      <c r="F5418" s="101" t="s">
        <v>16111</v>
      </c>
      <c r="G5418" s="159"/>
      <c r="H5418" s="161" t="s">
        <v>25018</v>
      </c>
      <c r="I5418" s="161"/>
    </row>
    <row r="5419" ht="15.0" customHeight="1">
      <c r="A5419" s="101" t="s">
        <v>8898</v>
      </c>
      <c r="B5419" s="96" t="str">
        <f>VLOOKUP(A5419,company_data!$A$2:$H$2051,8,FALSE)</f>
        <v>https://www.mcafee.com/</v>
      </c>
      <c r="C5419" s="158" t="s">
        <v>25019</v>
      </c>
      <c r="D5419" s="157" t="s">
        <v>9</v>
      </c>
      <c r="E5419" s="157" t="s">
        <v>16110</v>
      </c>
      <c r="F5419" s="101" t="s">
        <v>16111</v>
      </c>
      <c r="G5419" s="159"/>
      <c r="H5419" s="161"/>
      <c r="I5419" s="161"/>
    </row>
    <row r="5420" ht="15.0" customHeight="1">
      <c r="A5420" s="101" t="s">
        <v>8898</v>
      </c>
      <c r="B5420" s="96" t="str">
        <f>VLOOKUP(A5420,company_data!$A$2:$H$2051,8,FALSE)</f>
        <v>https://www.mcafee.com/</v>
      </c>
      <c r="C5420" s="158" t="s">
        <v>25020</v>
      </c>
      <c r="D5420" s="158" t="s">
        <v>15</v>
      </c>
      <c r="E5420" s="158" t="s">
        <v>18636</v>
      </c>
      <c r="F5420" s="101"/>
      <c r="G5420" s="159"/>
      <c r="H5420" s="161"/>
      <c r="I5420" s="161"/>
    </row>
    <row r="5421" ht="15.0" customHeight="1">
      <c r="A5421" s="101" t="s">
        <v>8898</v>
      </c>
      <c r="B5421" s="96" t="str">
        <f>VLOOKUP(A5421,company_data!$A$2:$H$2051,8,FALSE)</f>
        <v>https://www.mcafee.com/</v>
      </c>
      <c r="C5421" s="158" t="s">
        <v>25021</v>
      </c>
      <c r="D5421" s="158" t="s">
        <v>15</v>
      </c>
      <c r="E5421" s="158" t="s">
        <v>15843</v>
      </c>
      <c r="F5421" s="101"/>
      <c r="G5421" s="159"/>
      <c r="H5421" s="161"/>
      <c r="I5421" s="161"/>
    </row>
    <row r="5422" ht="15.0" customHeight="1">
      <c r="A5422" s="101" t="s">
        <v>8898</v>
      </c>
      <c r="B5422" s="96" t="str">
        <f>VLOOKUP(A5422,company_data!$A$2:$H$2051,8,FALSE)</f>
        <v>https://www.mcafee.com/</v>
      </c>
      <c r="C5422" s="158" t="s">
        <v>25022</v>
      </c>
      <c r="D5422" s="158" t="s">
        <v>15</v>
      </c>
      <c r="E5422" s="158" t="s">
        <v>16146</v>
      </c>
      <c r="F5422" s="101"/>
      <c r="G5422" s="159"/>
      <c r="H5422" s="161"/>
      <c r="I5422" s="161"/>
    </row>
    <row r="5423" ht="15.0" customHeight="1">
      <c r="A5423" s="101" t="s">
        <v>8898</v>
      </c>
      <c r="B5423" s="96" t="str">
        <f>VLOOKUP(A5423,company_data!$A$2:$H$2051,8,FALSE)</f>
        <v>https://www.mcafee.com/</v>
      </c>
      <c r="C5423" s="158" t="s">
        <v>25023</v>
      </c>
      <c r="D5423" s="158" t="s">
        <v>15</v>
      </c>
      <c r="E5423" s="158" t="s">
        <v>16367</v>
      </c>
      <c r="F5423" s="101"/>
      <c r="G5423" s="159"/>
      <c r="H5423" s="161"/>
      <c r="I5423" s="161"/>
    </row>
    <row r="5424" ht="15.0" customHeight="1">
      <c r="A5424" s="101" t="s">
        <v>8898</v>
      </c>
      <c r="B5424" s="96" t="str">
        <f>VLOOKUP(A5424,company_data!$A$2:$H$2051,8,FALSE)</f>
        <v>https://www.mcafee.com/</v>
      </c>
      <c r="C5424" s="158" t="s">
        <v>25024</v>
      </c>
      <c r="D5424" s="158" t="s">
        <v>12</v>
      </c>
      <c r="E5424" s="158" t="s">
        <v>18373</v>
      </c>
      <c r="F5424" s="101"/>
      <c r="G5424" s="159"/>
      <c r="H5424" s="161"/>
      <c r="I5424" s="161"/>
    </row>
    <row r="5425" ht="15.0" customHeight="1">
      <c r="A5425" s="101" t="s">
        <v>8898</v>
      </c>
      <c r="B5425" s="96" t="str">
        <f>VLOOKUP(A5425,company_data!$A$2:$H$2051,8,FALSE)</f>
        <v>https://www.mcafee.com/</v>
      </c>
      <c r="C5425" s="158" t="s">
        <v>25025</v>
      </c>
      <c r="D5425" s="158" t="s">
        <v>9</v>
      </c>
      <c r="E5425" s="157" t="s">
        <v>16371</v>
      </c>
      <c r="F5425" s="101"/>
      <c r="G5425" s="159"/>
      <c r="H5425" s="161"/>
      <c r="I5425" s="161"/>
    </row>
    <row r="5426" ht="15.0" customHeight="1">
      <c r="A5426" s="101" t="s">
        <v>8898</v>
      </c>
      <c r="B5426" s="96" t="str">
        <f>VLOOKUP(A5426,company_data!$A$2:$H$2051,8,FALSE)</f>
        <v>https://www.mcafee.com/</v>
      </c>
      <c r="C5426" s="158" t="s">
        <v>25026</v>
      </c>
      <c r="D5426" s="158" t="s">
        <v>9</v>
      </c>
      <c r="E5426" s="157" t="s">
        <v>16371</v>
      </c>
      <c r="F5426" s="101"/>
      <c r="G5426" s="159"/>
      <c r="H5426" s="161"/>
      <c r="I5426" s="161"/>
    </row>
    <row r="5427" ht="15.0" customHeight="1">
      <c r="A5427" s="101" t="s">
        <v>8898</v>
      </c>
      <c r="B5427" s="96" t="str">
        <f>VLOOKUP(A5427,company_data!$A$2:$H$2051,8,FALSE)</f>
        <v>https://www.mcafee.com/</v>
      </c>
      <c r="C5427" s="158" t="s">
        <v>25027</v>
      </c>
      <c r="D5427" s="158" t="s">
        <v>9</v>
      </c>
      <c r="E5427" s="158" t="s">
        <v>16919</v>
      </c>
      <c r="F5427" s="157" t="s">
        <v>16110</v>
      </c>
      <c r="G5427" s="159"/>
      <c r="H5427" s="161"/>
      <c r="I5427" s="161"/>
    </row>
    <row r="5428" ht="15.0" customHeight="1">
      <c r="A5428" s="101" t="s">
        <v>8898</v>
      </c>
      <c r="B5428" s="96" t="str">
        <f>VLOOKUP(A5428,company_data!$A$2:$H$2051,8,FALSE)</f>
        <v>https://www.mcafee.com/</v>
      </c>
      <c r="C5428" s="158" t="s">
        <v>25028</v>
      </c>
      <c r="D5428" s="158" t="s">
        <v>9</v>
      </c>
      <c r="E5428" s="158" t="s">
        <v>16090</v>
      </c>
      <c r="F5428" s="101"/>
      <c r="G5428" s="159"/>
      <c r="H5428" s="161" t="s">
        <v>25029</v>
      </c>
      <c r="I5428" s="161"/>
    </row>
    <row r="5429" ht="15.0" customHeight="1">
      <c r="A5429" s="101" t="s">
        <v>8898</v>
      </c>
      <c r="B5429" s="96" t="str">
        <f>VLOOKUP(A5429,company_data!$A$2:$H$2051,8,FALSE)</f>
        <v>https://www.mcafee.com/</v>
      </c>
      <c r="C5429" s="158" t="s">
        <v>25030</v>
      </c>
      <c r="D5429" s="158" t="s">
        <v>9</v>
      </c>
      <c r="E5429" s="158" t="s">
        <v>16090</v>
      </c>
      <c r="F5429" s="101"/>
      <c r="G5429" s="159"/>
      <c r="H5429" s="161" t="s">
        <v>25031</v>
      </c>
      <c r="I5429" s="161"/>
    </row>
    <row r="5430" ht="15.0" customHeight="1">
      <c r="A5430" s="101" t="s">
        <v>8898</v>
      </c>
      <c r="B5430" s="96" t="str">
        <f>VLOOKUP(A5430,company_data!$A$2:$H$2051,8,FALSE)</f>
        <v>https://www.mcafee.com/</v>
      </c>
      <c r="C5430" s="158" t="s">
        <v>25032</v>
      </c>
      <c r="D5430" s="158" t="s">
        <v>9</v>
      </c>
      <c r="E5430" s="158" t="s">
        <v>16090</v>
      </c>
      <c r="F5430" s="101"/>
      <c r="G5430" s="159"/>
      <c r="H5430" s="161"/>
      <c r="I5430" s="161"/>
    </row>
    <row r="5431" ht="15.0" customHeight="1">
      <c r="A5431" s="101" t="s">
        <v>8898</v>
      </c>
      <c r="B5431" s="96" t="str">
        <f>VLOOKUP(A5431,company_data!$A$2:$H$2051,8,FALSE)</f>
        <v>https://www.mcafee.com/</v>
      </c>
      <c r="C5431" s="158" t="s">
        <v>25033</v>
      </c>
      <c r="D5431" s="158" t="s">
        <v>9</v>
      </c>
      <c r="E5431" s="158" t="s">
        <v>16090</v>
      </c>
      <c r="F5431" s="101"/>
      <c r="G5431" s="159"/>
      <c r="H5431" s="161"/>
      <c r="I5431" s="161"/>
    </row>
    <row r="5432" ht="15.0" customHeight="1">
      <c r="A5432" s="101" t="s">
        <v>8898</v>
      </c>
      <c r="B5432" s="96" t="str">
        <f>VLOOKUP(A5432,company_data!$A$2:$H$2051,8,FALSE)</f>
        <v>https://www.mcafee.com/</v>
      </c>
      <c r="C5432" s="157" t="s">
        <v>25034</v>
      </c>
      <c r="D5432" s="158" t="s">
        <v>20</v>
      </c>
      <c r="E5432" s="158" t="s">
        <v>15892</v>
      </c>
      <c r="F5432" s="97" t="s">
        <v>16620</v>
      </c>
      <c r="G5432" s="159"/>
      <c r="H5432" s="161" t="s">
        <v>25035</v>
      </c>
      <c r="I5432" s="161"/>
    </row>
    <row r="5433" ht="15.0" customHeight="1">
      <c r="A5433" s="101" t="s">
        <v>8898</v>
      </c>
      <c r="B5433" s="96" t="str">
        <f>VLOOKUP(A5433,company_data!$A$2:$H$2051,8,FALSE)</f>
        <v>https://www.mcafee.com/</v>
      </c>
      <c r="C5433" s="158" t="s">
        <v>25036</v>
      </c>
      <c r="D5433" s="158" t="s">
        <v>20</v>
      </c>
      <c r="E5433" s="158" t="s">
        <v>15892</v>
      </c>
      <c r="F5433" s="101"/>
      <c r="G5433" s="159"/>
      <c r="H5433" s="161"/>
      <c r="I5433" s="161"/>
    </row>
    <row r="5434" ht="15.0" customHeight="1">
      <c r="A5434" s="101" t="s">
        <v>8898</v>
      </c>
      <c r="B5434" s="96" t="str">
        <f>VLOOKUP(A5434,company_data!$A$2:$H$2051,8,FALSE)</f>
        <v>https://www.mcafee.com/</v>
      </c>
      <c r="C5434" s="157" t="s">
        <v>25037</v>
      </c>
      <c r="D5434" s="158" t="s">
        <v>5</v>
      </c>
      <c r="E5434" s="158" t="s">
        <v>25038</v>
      </c>
      <c r="F5434" s="101"/>
      <c r="G5434" s="159"/>
      <c r="H5434" s="161" t="s">
        <v>25039</v>
      </c>
      <c r="I5434" s="161"/>
    </row>
    <row r="5435" ht="15.0" customHeight="1">
      <c r="A5435" s="101" t="s">
        <v>8898</v>
      </c>
      <c r="B5435" s="96" t="str">
        <f>VLOOKUP(A5435,company_data!$A$2:$H$2051,8,FALSE)</f>
        <v>https://www.mcafee.com/</v>
      </c>
      <c r="C5435" s="158" t="s">
        <v>25040</v>
      </c>
      <c r="D5435" s="158" t="s">
        <v>10</v>
      </c>
      <c r="E5435" s="158" t="s">
        <v>24398</v>
      </c>
      <c r="F5435" s="101"/>
      <c r="G5435" s="159"/>
      <c r="H5435" s="161"/>
      <c r="I5435" s="161"/>
    </row>
    <row r="5436" ht="15.0" customHeight="1">
      <c r="A5436" s="101" t="s">
        <v>8898</v>
      </c>
      <c r="B5436" s="96" t="str">
        <f>VLOOKUP(A5436,company_data!$A$2:$H$2051,8,FALSE)</f>
        <v>https://www.mcafee.com/</v>
      </c>
      <c r="C5436" s="157" t="s">
        <v>25041</v>
      </c>
      <c r="D5436" s="158" t="s">
        <v>9</v>
      </c>
      <c r="E5436" s="158" t="s">
        <v>16620</v>
      </c>
      <c r="F5436" s="101"/>
      <c r="G5436" s="159"/>
      <c r="H5436" s="161" t="s">
        <v>25042</v>
      </c>
      <c r="I5436" s="161"/>
    </row>
    <row r="5437" ht="15.0" customHeight="1">
      <c r="A5437" s="101" t="s">
        <v>8898</v>
      </c>
      <c r="B5437" s="96" t="str">
        <f>VLOOKUP(A5437,company_data!$A$2:$H$2051,8,FALSE)</f>
        <v>https://www.mcafee.com/</v>
      </c>
      <c r="C5437" s="158" t="s">
        <v>25043</v>
      </c>
      <c r="D5437" s="158" t="s">
        <v>50</v>
      </c>
      <c r="E5437" s="157"/>
      <c r="F5437" s="101"/>
      <c r="G5437" s="159"/>
      <c r="H5437" s="161"/>
      <c r="I5437" s="161"/>
    </row>
    <row r="5438" ht="15.0" customHeight="1">
      <c r="A5438" s="101" t="s">
        <v>8898</v>
      </c>
      <c r="B5438" s="96" t="str">
        <f>VLOOKUP(A5438,company_data!$A$2:$H$2051,8,FALSE)</f>
        <v>https://www.mcafee.com/</v>
      </c>
      <c r="C5438" s="157" t="s">
        <v>25044</v>
      </c>
      <c r="D5438" s="157" t="s">
        <v>9</v>
      </c>
      <c r="E5438" s="157"/>
      <c r="F5438" s="101"/>
      <c r="G5438" s="159"/>
      <c r="H5438" s="161" t="s">
        <v>25045</v>
      </c>
      <c r="I5438" s="161"/>
    </row>
    <row r="5439" ht="15.0" customHeight="1">
      <c r="A5439" s="101" t="s">
        <v>8898</v>
      </c>
      <c r="B5439" s="96" t="str">
        <f>VLOOKUP(A5439,company_data!$A$2:$H$2051,8,FALSE)</f>
        <v>https://www.mcafee.com/</v>
      </c>
      <c r="C5439" s="158" t="s">
        <v>25046</v>
      </c>
      <c r="D5439" s="158" t="s">
        <v>10</v>
      </c>
      <c r="E5439" s="157"/>
      <c r="F5439" s="101"/>
      <c r="G5439" s="159"/>
      <c r="H5439" s="161"/>
      <c r="I5439" s="161"/>
    </row>
    <row r="5440" ht="15.0" customHeight="1">
      <c r="A5440" s="101" t="s">
        <v>8898</v>
      </c>
      <c r="B5440" s="96" t="str">
        <f>VLOOKUP(A5440,company_data!$A$2:$H$2051,8,FALSE)</f>
        <v>https://www.mcafee.com/</v>
      </c>
      <c r="C5440" s="158" t="s">
        <v>25047</v>
      </c>
      <c r="D5440" s="158" t="s">
        <v>18</v>
      </c>
      <c r="E5440" s="157"/>
      <c r="F5440" s="101"/>
      <c r="G5440" s="159"/>
      <c r="H5440" s="161"/>
      <c r="I5440" s="161"/>
    </row>
    <row r="5441" ht="15.0" customHeight="1">
      <c r="A5441" s="101" t="s">
        <v>8898</v>
      </c>
      <c r="B5441" s="96" t="str">
        <f>VLOOKUP(A5441,company_data!$A$2:$H$2051,8,FALSE)</f>
        <v>https://www.mcafee.com/</v>
      </c>
      <c r="C5441" s="158" t="s">
        <v>25048</v>
      </c>
      <c r="D5441" s="158" t="s">
        <v>18</v>
      </c>
      <c r="E5441" s="157"/>
      <c r="F5441" s="101"/>
      <c r="G5441" s="159"/>
      <c r="H5441" s="161"/>
      <c r="I5441" s="161"/>
    </row>
    <row r="5442" ht="15.0" customHeight="1">
      <c r="A5442" s="101" t="s">
        <v>5567</v>
      </c>
      <c r="B5442" s="96" t="str">
        <f>VLOOKUP(A5442,company_data!$A$2:$H$2051,8,FALSE)</f>
        <v>https://www.eclecticiq.com</v>
      </c>
      <c r="C5442" s="158" t="s">
        <v>25049</v>
      </c>
      <c r="D5442" s="158" t="s">
        <v>17</v>
      </c>
      <c r="E5442" s="157"/>
      <c r="F5442" s="101"/>
      <c r="G5442" s="159"/>
      <c r="H5442" s="161" t="s">
        <v>25050</v>
      </c>
      <c r="I5442" s="161"/>
    </row>
    <row r="5443" ht="15.0" customHeight="1">
      <c r="A5443" s="101" t="s">
        <v>9095</v>
      </c>
      <c r="B5443" s="96" t="str">
        <f>VLOOKUP(A5443,company_data!$A$2:$H$2051,8,FALSE)</f>
        <v>https://www.mckinsey.com/</v>
      </c>
      <c r="C5443" s="158" t="s">
        <v>25051</v>
      </c>
      <c r="D5443" s="158" t="s">
        <v>5</v>
      </c>
      <c r="E5443" s="158" t="s">
        <v>20713</v>
      </c>
      <c r="F5443" s="101"/>
      <c r="G5443" s="159"/>
      <c r="H5443" s="161"/>
      <c r="I5443" s="161"/>
    </row>
    <row r="5444" ht="15.0" customHeight="1">
      <c r="A5444" s="101" t="s">
        <v>9095</v>
      </c>
      <c r="B5444" s="96" t="str">
        <f>VLOOKUP(A5444,company_data!$A$2:$H$2051,8,FALSE)</f>
        <v>https://www.mckinsey.com/</v>
      </c>
      <c r="C5444" s="158" t="s">
        <v>25052</v>
      </c>
      <c r="D5444" s="158" t="s">
        <v>5</v>
      </c>
      <c r="E5444" s="158" t="s">
        <v>14</v>
      </c>
      <c r="F5444" s="101"/>
      <c r="G5444" s="159"/>
      <c r="H5444" s="161"/>
      <c r="I5444" s="161"/>
    </row>
    <row r="5445" ht="15.0" customHeight="1">
      <c r="A5445" s="101" t="s">
        <v>9095</v>
      </c>
      <c r="B5445" s="96" t="str">
        <f>VLOOKUP(A5445,company_data!$A$2:$H$2051,8,FALSE)</f>
        <v>https://www.mckinsey.com/</v>
      </c>
      <c r="C5445" s="158" t="s">
        <v>18042</v>
      </c>
      <c r="D5445" s="158" t="s">
        <v>5</v>
      </c>
      <c r="E5445" s="158" t="s">
        <v>17359</v>
      </c>
      <c r="F5445" s="101"/>
      <c r="G5445" s="159"/>
      <c r="H5445" s="161"/>
      <c r="I5445" s="161"/>
    </row>
    <row r="5446" ht="15.0" customHeight="1">
      <c r="A5446" s="101" t="s">
        <v>9095</v>
      </c>
      <c r="B5446" s="96" t="str">
        <f>VLOOKUP(A5446,company_data!$A$2:$H$2051,8,FALSE)</f>
        <v>https://www.mckinsey.com/</v>
      </c>
      <c r="C5446" s="158" t="s">
        <v>25053</v>
      </c>
      <c r="D5446" s="158" t="s">
        <v>5</v>
      </c>
      <c r="E5446" s="157"/>
      <c r="F5446" s="101"/>
      <c r="G5446" s="159"/>
      <c r="H5446" s="161"/>
      <c r="I5446" s="161"/>
    </row>
    <row r="5447" ht="15.0" customHeight="1">
      <c r="A5447" s="101" t="s">
        <v>9095</v>
      </c>
      <c r="B5447" s="96" t="str">
        <f>VLOOKUP(A5447,company_data!$A$2:$H$2051,8,FALSE)</f>
        <v>https://www.mckinsey.com/</v>
      </c>
      <c r="C5447" s="158" t="s">
        <v>25054</v>
      </c>
      <c r="D5447" s="158" t="s">
        <v>5</v>
      </c>
      <c r="E5447" s="157"/>
      <c r="F5447" s="101"/>
      <c r="G5447" s="159"/>
      <c r="H5447" s="161"/>
      <c r="I5447" s="161"/>
    </row>
    <row r="5448" ht="15.0" customHeight="1">
      <c r="A5448" s="101" t="s">
        <v>9110</v>
      </c>
      <c r="B5448" s="96" t="str">
        <f>VLOOKUP(A5448,company_data!$A$2:$H$2051,8,FALSE)</f>
        <v>https://www.mediapro.com/</v>
      </c>
      <c r="C5448" s="158" t="s">
        <v>25055</v>
      </c>
      <c r="D5448" s="158" t="s">
        <v>11</v>
      </c>
      <c r="E5448" s="158" t="s">
        <v>14</v>
      </c>
      <c r="F5448" s="97" t="s">
        <v>25056</v>
      </c>
      <c r="G5448" s="159"/>
      <c r="H5448" s="161"/>
      <c r="I5448" s="161"/>
    </row>
    <row r="5449" ht="15.0" customHeight="1">
      <c r="A5449" s="101" t="s">
        <v>9110</v>
      </c>
      <c r="B5449" s="96" t="str">
        <f>VLOOKUP(A5449,company_data!$A$2:$H$2051,8,FALSE)</f>
        <v>https://www.mediapro.com/</v>
      </c>
      <c r="C5449" s="158" t="s">
        <v>25057</v>
      </c>
      <c r="D5449" s="158" t="s">
        <v>11</v>
      </c>
      <c r="E5449" s="158" t="s">
        <v>14</v>
      </c>
      <c r="F5449" s="97" t="s">
        <v>19740</v>
      </c>
      <c r="G5449" s="159"/>
      <c r="H5449" s="161"/>
      <c r="I5449" s="161"/>
    </row>
    <row r="5450" ht="15.0" customHeight="1">
      <c r="A5450" s="101" t="s">
        <v>9110</v>
      </c>
      <c r="B5450" s="96" t="str">
        <f>VLOOKUP(A5450,company_data!$A$2:$H$2051,8,FALSE)</f>
        <v>https://www.mediapro.com/</v>
      </c>
      <c r="C5450" s="158" t="s">
        <v>25058</v>
      </c>
      <c r="D5450" s="158" t="s">
        <v>11</v>
      </c>
      <c r="E5450" s="158" t="s">
        <v>14</v>
      </c>
      <c r="F5450" s="97" t="s">
        <v>18694</v>
      </c>
      <c r="G5450" s="159"/>
      <c r="H5450" s="161"/>
      <c r="I5450" s="161"/>
    </row>
    <row r="5451" ht="15.0" customHeight="1">
      <c r="A5451" s="101" t="s">
        <v>9110</v>
      </c>
      <c r="B5451" s="96" t="str">
        <f>VLOOKUP(A5451,company_data!$A$2:$H$2051,8,FALSE)</f>
        <v>https://www.mediapro.com/</v>
      </c>
      <c r="C5451" s="158" t="s">
        <v>25059</v>
      </c>
      <c r="D5451" s="158" t="s">
        <v>11</v>
      </c>
      <c r="E5451" s="158" t="s">
        <v>14</v>
      </c>
      <c r="F5451" s="97" t="s">
        <v>25060</v>
      </c>
      <c r="G5451" s="159"/>
      <c r="H5451" s="161"/>
      <c r="I5451" s="161"/>
    </row>
    <row r="5452" ht="15.0" customHeight="1">
      <c r="A5452" s="101" t="s">
        <v>9110</v>
      </c>
      <c r="B5452" s="96" t="str">
        <f>VLOOKUP(A5452,company_data!$A$2:$H$2051,8,FALSE)</f>
        <v>https://www.mediapro.com/</v>
      </c>
      <c r="C5452" s="158" t="s">
        <v>25061</v>
      </c>
      <c r="D5452" s="158" t="s">
        <v>11</v>
      </c>
      <c r="E5452" s="158" t="s">
        <v>14</v>
      </c>
      <c r="F5452" s="101"/>
      <c r="G5452" s="159"/>
      <c r="H5452" s="161"/>
      <c r="I5452" s="161"/>
    </row>
    <row r="5453" ht="15.0" customHeight="1">
      <c r="A5453" s="101" t="s">
        <v>9110</v>
      </c>
      <c r="B5453" s="96" t="str">
        <f>VLOOKUP(A5453,company_data!$A$2:$H$2051,8,FALSE)</f>
        <v>https://www.mediapro.com/</v>
      </c>
      <c r="C5453" s="158" t="s">
        <v>25062</v>
      </c>
      <c r="D5453" s="158" t="s">
        <v>11</v>
      </c>
      <c r="E5453" s="158" t="s">
        <v>54</v>
      </c>
      <c r="F5453" s="101"/>
      <c r="G5453" s="159"/>
      <c r="H5453" s="161"/>
      <c r="I5453" s="161"/>
    </row>
    <row r="5454" ht="15.0" customHeight="1">
      <c r="A5454" s="101" t="s">
        <v>9110</v>
      </c>
      <c r="B5454" s="96" t="str">
        <f>VLOOKUP(A5454,company_data!$A$2:$H$2051,8,FALSE)</f>
        <v>https://www.mediapro.com/</v>
      </c>
      <c r="C5454" s="158" t="s">
        <v>25063</v>
      </c>
      <c r="D5454" s="158" t="s">
        <v>11</v>
      </c>
      <c r="E5454" s="158" t="s">
        <v>19602</v>
      </c>
      <c r="F5454" s="101"/>
      <c r="G5454" s="159"/>
      <c r="H5454" s="161"/>
      <c r="I5454" s="161"/>
    </row>
    <row r="5455" ht="15.0" customHeight="1">
      <c r="A5455" s="101" t="s">
        <v>9110</v>
      </c>
      <c r="B5455" s="96" t="str">
        <f>VLOOKUP(A5455,company_data!$A$2:$H$2051,8,FALSE)</f>
        <v>https://www.mediapro.com/</v>
      </c>
      <c r="C5455" s="158" t="s">
        <v>25064</v>
      </c>
      <c r="D5455" s="158" t="s">
        <v>33</v>
      </c>
      <c r="E5455" s="157"/>
      <c r="F5455" s="101"/>
      <c r="G5455" s="159"/>
      <c r="H5455" s="161"/>
      <c r="I5455" s="161"/>
    </row>
    <row r="5456" ht="15.0" customHeight="1">
      <c r="A5456" s="101" t="s">
        <v>9110</v>
      </c>
      <c r="B5456" s="96" t="str">
        <f>VLOOKUP(A5456,company_data!$A$2:$H$2051,8,FALSE)</f>
        <v>https://www.mediapro.com/</v>
      </c>
      <c r="C5456" s="158" t="s">
        <v>25065</v>
      </c>
      <c r="D5456" s="158" t="s">
        <v>11</v>
      </c>
      <c r="E5456" s="157"/>
      <c r="F5456" s="101"/>
      <c r="G5456" s="159"/>
      <c r="H5456" s="161"/>
      <c r="I5456" s="161"/>
    </row>
    <row r="5457" ht="15.0" customHeight="1">
      <c r="A5457" s="101" t="s">
        <v>9110</v>
      </c>
      <c r="B5457" s="96" t="str">
        <f>VLOOKUP(A5457,company_data!$A$2:$H$2051,8,FALSE)</f>
        <v>https://www.mediapro.com/</v>
      </c>
      <c r="C5457" s="158" t="s">
        <v>25066</v>
      </c>
      <c r="D5457" s="158" t="s">
        <v>11</v>
      </c>
      <c r="E5457" s="157"/>
      <c r="F5457" s="101"/>
      <c r="G5457" s="159"/>
      <c r="H5457" s="161"/>
      <c r="I5457" s="161"/>
    </row>
    <row r="5458" ht="15.0" customHeight="1">
      <c r="A5458" s="101" t="s">
        <v>9118</v>
      </c>
      <c r="B5458" s="96" t="str">
        <f>VLOOKUP(A5458,company_data!$A$2:$H$2051,8,FALSE)</f>
        <v>www.medigate.io/</v>
      </c>
      <c r="C5458" s="158" t="s">
        <v>25067</v>
      </c>
      <c r="D5458" s="158" t="s">
        <v>10</v>
      </c>
      <c r="E5458" s="157"/>
      <c r="F5458" s="101"/>
      <c r="G5458" s="159"/>
      <c r="H5458" s="161"/>
      <c r="I5458" s="161"/>
    </row>
    <row r="5459" ht="15.0" customHeight="1">
      <c r="A5459" s="101" t="s">
        <v>9127</v>
      </c>
      <c r="B5459" s="96" t="str">
        <f>VLOOKUP(A5459,company_data!$A$2:$H$2051,8,FALSE)</f>
        <v>https://www.fusionconnect.com/?megapath</v>
      </c>
      <c r="C5459" s="158" t="s">
        <v>25068</v>
      </c>
      <c r="D5459" s="158" t="s">
        <v>7</v>
      </c>
      <c r="E5459" s="158" t="s">
        <v>16091</v>
      </c>
      <c r="F5459" s="101"/>
      <c r="G5459" s="159"/>
      <c r="H5459" s="161" t="s">
        <v>25069</v>
      </c>
      <c r="I5459" s="161"/>
    </row>
    <row r="5460" ht="15.0" customHeight="1">
      <c r="A5460" s="101" t="s">
        <v>3382</v>
      </c>
      <c r="B5460" s="96" t="str">
        <f>VLOOKUP(A5460,company_data!$A$2:$H$2051,8,FALSE)</f>
        <v>https://www.fireeye.com/</v>
      </c>
      <c r="C5460" s="158" t="s">
        <v>25070</v>
      </c>
      <c r="D5460" s="158" t="s">
        <v>17</v>
      </c>
      <c r="E5460" s="158"/>
      <c r="F5460" s="101"/>
      <c r="G5460" s="159"/>
      <c r="H5460" s="160" t="s">
        <v>9037</v>
      </c>
      <c r="I5460" s="161"/>
    </row>
    <row r="5461" ht="15.0" customHeight="1">
      <c r="A5461" s="101" t="s">
        <v>9133</v>
      </c>
      <c r="B5461" s="96" t="str">
        <f>VLOOKUP(A5461,company_data!$A$2:$H$2051,8,FALSE)</f>
        <v>https://megaplanit.com/</v>
      </c>
      <c r="C5461" s="158" t="s">
        <v>25071</v>
      </c>
      <c r="D5461" s="158" t="s">
        <v>5</v>
      </c>
      <c r="E5461" s="158" t="s">
        <v>15</v>
      </c>
      <c r="F5461" s="101"/>
      <c r="G5461" s="170"/>
      <c r="H5461" s="161"/>
      <c r="I5461" s="161"/>
    </row>
    <row r="5462" ht="15.0" customHeight="1">
      <c r="A5462" s="101" t="s">
        <v>9133</v>
      </c>
      <c r="B5462" s="96" t="str">
        <f>VLOOKUP(A5462,company_data!$A$2:$H$2051,8,FALSE)</f>
        <v>https://megaplanit.com/</v>
      </c>
      <c r="C5462" s="158" t="s">
        <v>25072</v>
      </c>
      <c r="D5462" s="158" t="s">
        <v>5</v>
      </c>
      <c r="E5462" s="158" t="s">
        <v>14</v>
      </c>
      <c r="F5462" s="97" t="s">
        <v>25056</v>
      </c>
      <c r="G5462" s="170"/>
      <c r="H5462" s="161"/>
      <c r="I5462" s="161"/>
    </row>
    <row r="5463" ht="15.0" customHeight="1">
      <c r="A5463" s="101" t="s">
        <v>9133</v>
      </c>
      <c r="B5463" s="96" t="str">
        <f>VLOOKUP(A5463,company_data!$A$2:$H$2051,8,FALSE)</f>
        <v>https://megaplanit.com/</v>
      </c>
      <c r="C5463" s="158" t="s">
        <v>25073</v>
      </c>
      <c r="D5463" s="158" t="s">
        <v>5</v>
      </c>
      <c r="E5463" s="158" t="s">
        <v>14</v>
      </c>
      <c r="F5463" s="97" t="s">
        <v>44</v>
      </c>
      <c r="G5463" s="170"/>
      <c r="H5463" s="161"/>
      <c r="I5463" s="161"/>
    </row>
    <row r="5464" ht="15.0" customHeight="1">
      <c r="A5464" s="101" t="s">
        <v>9133</v>
      </c>
      <c r="B5464" s="96" t="str">
        <f>VLOOKUP(A5464,company_data!$A$2:$H$2051,8,FALSE)</f>
        <v>https://megaplanit.com/</v>
      </c>
      <c r="C5464" s="158" t="s">
        <v>17826</v>
      </c>
      <c r="D5464" s="158" t="s">
        <v>5</v>
      </c>
      <c r="E5464" s="158" t="s">
        <v>14</v>
      </c>
      <c r="F5464" s="97" t="s">
        <v>19740</v>
      </c>
      <c r="G5464" s="170"/>
      <c r="H5464" s="161"/>
      <c r="I5464" s="161"/>
    </row>
    <row r="5465" ht="15.0" customHeight="1">
      <c r="A5465" s="101" t="s">
        <v>9133</v>
      </c>
      <c r="B5465" s="96" t="str">
        <f>VLOOKUP(A5465,company_data!$A$2:$H$2051,8,FALSE)</f>
        <v>https://megaplanit.com/</v>
      </c>
      <c r="C5465" s="158" t="s">
        <v>25074</v>
      </c>
      <c r="D5465" s="158" t="s">
        <v>5</v>
      </c>
      <c r="E5465" s="158" t="s">
        <v>14</v>
      </c>
      <c r="F5465" s="97" t="s">
        <v>25075</v>
      </c>
      <c r="G5465" s="170"/>
      <c r="H5465" s="161"/>
      <c r="I5465" s="161"/>
    </row>
    <row r="5466" ht="15.0" customHeight="1">
      <c r="A5466" s="101" t="s">
        <v>9133</v>
      </c>
      <c r="B5466" s="96" t="str">
        <f>VLOOKUP(A5466,company_data!$A$2:$H$2051,8,FALSE)</f>
        <v>https://megaplanit.com/</v>
      </c>
      <c r="C5466" s="158" t="s">
        <v>19735</v>
      </c>
      <c r="D5466" s="158" t="s">
        <v>5</v>
      </c>
      <c r="E5466" s="158" t="s">
        <v>14</v>
      </c>
      <c r="F5466" s="97" t="s">
        <v>19735</v>
      </c>
      <c r="G5466" s="170"/>
      <c r="H5466" s="161"/>
      <c r="I5466" s="161"/>
    </row>
    <row r="5467" ht="15.0" customHeight="1">
      <c r="A5467" s="101" t="s">
        <v>9133</v>
      </c>
      <c r="B5467" s="96" t="str">
        <f>VLOOKUP(A5467,company_data!$A$2:$H$2051,8,FALSE)</f>
        <v>https://megaplanit.com/</v>
      </c>
      <c r="C5467" s="158" t="s">
        <v>25076</v>
      </c>
      <c r="D5467" s="158" t="s">
        <v>5</v>
      </c>
      <c r="E5467" s="158" t="s">
        <v>14</v>
      </c>
      <c r="F5467" s="97" t="s">
        <v>25077</v>
      </c>
      <c r="G5467" s="170"/>
      <c r="H5467" s="161"/>
      <c r="I5467" s="161"/>
    </row>
    <row r="5468" ht="15.0" customHeight="1">
      <c r="A5468" s="101" t="s">
        <v>9133</v>
      </c>
      <c r="B5468" s="96" t="str">
        <f>VLOOKUP(A5468,company_data!$A$2:$H$2051,8,FALSE)</f>
        <v>https://megaplanit.com/</v>
      </c>
      <c r="C5468" s="158" t="s">
        <v>25078</v>
      </c>
      <c r="D5468" s="158" t="s">
        <v>5</v>
      </c>
      <c r="E5468" s="158" t="s">
        <v>14</v>
      </c>
      <c r="F5468" s="97" t="s">
        <v>25079</v>
      </c>
      <c r="G5468" s="170"/>
      <c r="H5468" s="161"/>
      <c r="I5468" s="161"/>
    </row>
    <row r="5469" ht="15.0" customHeight="1">
      <c r="A5469" s="101" t="s">
        <v>9133</v>
      </c>
      <c r="B5469" s="96" t="str">
        <f>VLOOKUP(A5469,company_data!$A$2:$H$2051,8,FALSE)</f>
        <v>https://megaplanit.com/</v>
      </c>
      <c r="C5469" s="158" t="s">
        <v>25080</v>
      </c>
      <c r="D5469" s="158" t="s">
        <v>5</v>
      </c>
      <c r="E5469" s="158" t="s">
        <v>14</v>
      </c>
      <c r="F5469" s="97" t="s">
        <v>7289</v>
      </c>
      <c r="G5469" s="170"/>
      <c r="H5469" s="161"/>
      <c r="I5469" s="161"/>
    </row>
    <row r="5470" ht="15.0" customHeight="1">
      <c r="A5470" s="101" t="s">
        <v>9133</v>
      </c>
      <c r="B5470" s="96" t="str">
        <f>VLOOKUP(A5470,company_data!$A$2:$H$2051,8,FALSE)</f>
        <v>https://megaplanit.com/</v>
      </c>
      <c r="C5470" s="158" t="s">
        <v>25081</v>
      </c>
      <c r="D5470" s="158" t="s">
        <v>5</v>
      </c>
      <c r="E5470" s="158" t="s">
        <v>14</v>
      </c>
      <c r="F5470" s="97" t="s">
        <v>25082</v>
      </c>
      <c r="G5470" s="170"/>
      <c r="H5470" s="161"/>
      <c r="I5470" s="161"/>
    </row>
    <row r="5471" ht="15.0" customHeight="1">
      <c r="A5471" s="101" t="s">
        <v>9133</v>
      </c>
      <c r="B5471" s="96" t="str">
        <f>VLOOKUP(A5471,company_data!$A$2:$H$2051,8,FALSE)</f>
        <v>https://megaplanit.com/</v>
      </c>
      <c r="C5471" s="158" t="s">
        <v>25083</v>
      </c>
      <c r="D5471" s="158" t="s">
        <v>5</v>
      </c>
      <c r="E5471" s="158" t="s">
        <v>14</v>
      </c>
      <c r="F5471" s="97" t="s">
        <v>18694</v>
      </c>
      <c r="G5471" s="170"/>
      <c r="H5471" s="161"/>
      <c r="I5471" s="161"/>
    </row>
    <row r="5472" ht="15.0" customHeight="1">
      <c r="A5472" s="101" t="s">
        <v>9133</v>
      </c>
      <c r="B5472" s="96" t="str">
        <f>VLOOKUP(A5472,company_data!$A$2:$H$2051,8,FALSE)</f>
        <v>https://megaplanit.com/</v>
      </c>
      <c r="C5472" s="158" t="s">
        <v>25084</v>
      </c>
      <c r="D5472" s="158" t="s">
        <v>5</v>
      </c>
      <c r="E5472" s="158" t="s">
        <v>14</v>
      </c>
      <c r="F5472" s="101"/>
      <c r="G5472" s="170"/>
      <c r="H5472" s="161"/>
      <c r="I5472" s="161"/>
    </row>
    <row r="5473" ht="15.0" customHeight="1">
      <c r="A5473" s="101" t="s">
        <v>9133</v>
      </c>
      <c r="B5473" s="96" t="str">
        <f>VLOOKUP(A5473,company_data!$A$2:$H$2051,8,FALSE)</f>
        <v>https://megaplanit.com/</v>
      </c>
      <c r="C5473" s="158" t="s">
        <v>25085</v>
      </c>
      <c r="D5473" s="158" t="s">
        <v>5</v>
      </c>
      <c r="E5473" s="158" t="s">
        <v>14</v>
      </c>
      <c r="F5473" s="97" t="s">
        <v>25086</v>
      </c>
      <c r="G5473" s="170"/>
      <c r="H5473" s="161"/>
      <c r="I5473" s="161"/>
    </row>
    <row r="5474" ht="15.0" customHeight="1">
      <c r="A5474" s="101" t="s">
        <v>9133</v>
      </c>
      <c r="B5474" s="96" t="str">
        <f>VLOOKUP(A5474,company_data!$A$2:$H$2051,8,FALSE)</f>
        <v>https://megaplanit.com/</v>
      </c>
      <c r="C5474" s="158" t="s">
        <v>25087</v>
      </c>
      <c r="D5474" s="158" t="s">
        <v>5</v>
      </c>
      <c r="E5474" s="158" t="s">
        <v>14</v>
      </c>
      <c r="F5474" s="97" t="s">
        <v>16741</v>
      </c>
      <c r="G5474" s="170"/>
      <c r="H5474" s="161"/>
      <c r="I5474" s="161"/>
    </row>
    <row r="5475" ht="15.0" customHeight="1">
      <c r="A5475" s="101" t="s">
        <v>9133</v>
      </c>
      <c r="B5475" s="96" t="str">
        <f>VLOOKUP(A5475,company_data!$A$2:$H$2051,8,FALSE)</f>
        <v>https://megaplanit.com/</v>
      </c>
      <c r="C5475" s="158" t="s">
        <v>25088</v>
      </c>
      <c r="D5475" s="158" t="s">
        <v>5</v>
      </c>
      <c r="E5475" s="158" t="s">
        <v>14</v>
      </c>
      <c r="F5475" s="97" t="s">
        <v>25089</v>
      </c>
      <c r="G5475" s="170"/>
      <c r="H5475" s="161"/>
      <c r="I5475" s="161"/>
    </row>
    <row r="5476" ht="15.0" customHeight="1">
      <c r="A5476" s="101" t="s">
        <v>9133</v>
      </c>
      <c r="B5476" s="96" t="str">
        <f>VLOOKUP(A5476,company_data!$A$2:$H$2051,8,FALSE)</f>
        <v>https://megaplanit.com/</v>
      </c>
      <c r="C5476" s="158" t="s">
        <v>20201</v>
      </c>
      <c r="D5476" s="158" t="s">
        <v>5</v>
      </c>
      <c r="E5476" s="158" t="s">
        <v>14</v>
      </c>
      <c r="F5476" s="97" t="s">
        <v>25089</v>
      </c>
      <c r="G5476" s="170"/>
      <c r="H5476" s="161"/>
      <c r="I5476" s="161"/>
    </row>
    <row r="5477" ht="15.0" customHeight="1">
      <c r="A5477" s="101" t="s">
        <v>9133</v>
      </c>
      <c r="B5477" s="96" t="str">
        <f>VLOOKUP(A5477,company_data!$A$2:$H$2051,8,FALSE)</f>
        <v>https://megaplanit.com/</v>
      </c>
      <c r="C5477" s="158" t="s">
        <v>17610</v>
      </c>
      <c r="D5477" s="158" t="s">
        <v>5</v>
      </c>
      <c r="E5477" s="158" t="s">
        <v>14</v>
      </c>
      <c r="F5477" s="97" t="s">
        <v>25089</v>
      </c>
      <c r="G5477" s="170"/>
      <c r="H5477" s="161"/>
      <c r="I5477" s="161"/>
    </row>
    <row r="5478" ht="15.0" customHeight="1">
      <c r="A5478" s="101" t="s">
        <v>9133</v>
      </c>
      <c r="B5478" s="96" t="str">
        <f>VLOOKUP(A5478,company_data!$A$2:$H$2051,8,FALSE)</f>
        <v>https://megaplanit.com/</v>
      </c>
      <c r="C5478" s="158" t="s">
        <v>25090</v>
      </c>
      <c r="D5478" s="158" t="s">
        <v>5</v>
      </c>
      <c r="E5478" s="158" t="s">
        <v>14</v>
      </c>
      <c r="F5478" s="101"/>
      <c r="G5478" s="170"/>
      <c r="H5478" s="161"/>
      <c r="I5478" s="161"/>
    </row>
    <row r="5479" ht="15.0" customHeight="1">
      <c r="A5479" s="101" t="s">
        <v>9133</v>
      </c>
      <c r="B5479" s="96" t="str">
        <f>VLOOKUP(A5479,company_data!$A$2:$H$2051,8,FALSE)</f>
        <v>https://megaplanit.com/</v>
      </c>
      <c r="C5479" s="158" t="s">
        <v>25091</v>
      </c>
      <c r="D5479" s="158" t="s">
        <v>5</v>
      </c>
      <c r="E5479" s="158" t="s">
        <v>14</v>
      </c>
      <c r="F5479" s="101"/>
      <c r="G5479" s="170"/>
      <c r="H5479" s="161"/>
      <c r="I5479" s="161"/>
    </row>
    <row r="5480" ht="15.0" customHeight="1">
      <c r="A5480" s="101" t="s">
        <v>9133</v>
      </c>
      <c r="B5480" s="96" t="str">
        <f>VLOOKUP(A5480,company_data!$A$2:$H$2051,8,FALSE)</f>
        <v>https://megaplanit.com/</v>
      </c>
      <c r="C5480" s="158" t="s">
        <v>25092</v>
      </c>
      <c r="D5480" s="158" t="s">
        <v>13</v>
      </c>
      <c r="E5480" s="158" t="s">
        <v>14</v>
      </c>
      <c r="F5480" s="101"/>
      <c r="G5480" s="170"/>
      <c r="H5480" s="161"/>
      <c r="I5480" s="161"/>
    </row>
    <row r="5481" ht="15.0" customHeight="1">
      <c r="A5481" s="101" t="s">
        <v>9133</v>
      </c>
      <c r="B5481" s="96" t="str">
        <f>VLOOKUP(A5481,company_data!$A$2:$H$2051,8,FALSE)</f>
        <v>https://megaplanit.com/</v>
      </c>
      <c r="C5481" s="158" t="s">
        <v>25093</v>
      </c>
      <c r="D5481" s="158" t="s">
        <v>5</v>
      </c>
      <c r="E5481" s="158" t="s">
        <v>13</v>
      </c>
      <c r="F5481" s="97" t="s">
        <v>14</v>
      </c>
      <c r="G5481" s="170"/>
      <c r="H5481" s="161"/>
      <c r="I5481" s="161"/>
    </row>
    <row r="5482" ht="15.0" customHeight="1">
      <c r="A5482" s="101" t="s">
        <v>9133</v>
      </c>
      <c r="B5482" s="96" t="str">
        <f>VLOOKUP(A5482,company_data!$A$2:$H$2051,8,FALSE)</f>
        <v>https://megaplanit.com/</v>
      </c>
      <c r="C5482" s="158" t="s">
        <v>25094</v>
      </c>
      <c r="D5482" s="158" t="s">
        <v>47</v>
      </c>
      <c r="E5482" s="97" t="s">
        <v>17334</v>
      </c>
      <c r="F5482" s="97" t="s">
        <v>16160</v>
      </c>
      <c r="G5482" s="159"/>
      <c r="H5482" s="161"/>
      <c r="I5482" s="161"/>
    </row>
    <row r="5483" ht="15.0" customHeight="1">
      <c r="A5483" s="101" t="s">
        <v>9133</v>
      </c>
      <c r="B5483" s="96" t="str">
        <f>VLOOKUP(A5483,company_data!$A$2:$H$2051,8,FALSE)</f>
        <v>https://megaplanit.com/</v>
      </c>
      <c r="C5483" s="158" t="s">
        <v>25095</v>
      </c>
      <c r="D5483" s="158" t="s">
        <v>5</v>
      </c>
      <c r="E5483" s="158" t="s">
        <v>15917</v>
      </c>
      <c r="F5483" s="101"/>
      <c r="G5483" s="170"/>
      <c r="H5483" s="161"/>
      <c r="I5483" s="161"/>
    </row>
    <row r="5484" ht="15.0" customHeight="1">
      <c r="A5484" s="101" t="s">
        <v>9133</v>
      </c>
      <c r="B5484" s="96" t="str">
        <f>VLOOKUP(A5484,company_data!$A$2:$H$2051,8,FALSE)</f>
        <v>https://megaplanit.com/</v>
      </c>
      <c r="C5484" s="158" t="s">
        <v>25096</v>
      </c>
      <c r="D5484" s="158" t="s">
        <v>12</v>
      </c>
      <c r="E5484" s="158" t="s">
        <v>16556</v>
      </c>
      <c r="F5484" s="158" t="s">
        <v>16160</v>
      </c>
      <c r="G5484" s="159"/>
      <c r="H5484" s="161"/>
      <c r="I5484" s="161"/>
    </row>
    <row r="5485" ht="15.0" customHeight="1">
      <c r="A5485" s="101" t="s">
        <v>9133</v>
      </c>
      <c r="B5485" s="96" t="str">
        <f>VLOOKUP(A5485,company_data!$A$2:$H$2051,8,FALSE)</f>
        <v>https://megaplanit.com/</v>
      </c>
      <c r="C5485" s="158" t="s">
        <v>25097</v>
      </c>
      <c r="D5485" s="158" t="s">
        <v>39</v>
      </c>
      <c r="E5485" s="158" t="s">
        <v>16160</v>
      </c>
      <c r="F5485" s="101"/>
      <c r="G5485" s="170"/>
      <c r="H5485" s="161"/>
      <c r="I5485" s="161"/>
    </row>
    <row r="5486" ht="15.0" customHeight="1">
      <c r="A5486" s="101" t="s">
        <v>9133</v>
      </c>
      <c r="B5486" s="96" t="str">
        <f>VLOOKUP(A5486,company_data!$A$2:$H$2051,8,FALSE)</f>
        <v>https://megaplanit.com/</v>
      </c>
      <c r="C5486" s="158" t="s">
        <v>25098</v>
      </c>
      <c r="D5486" s="158" t="s">
        <v>53</v>
      </c>
      <c r="E5486" s="158" t="s">
        <v>16160</v>
      </c>
      <c r="F5486" s="97" t="s">
        <v>15917</v>
      </c>
      <c r="G5486" s="159"/>
      <c r="H5486" s="161"/>
      <c r="I5486" s="161"/>
    </row>
    <row r="5487" ht="15.0" customHeight="1">
      <c r="A5487" s="101" t="s">
        <v>9133</v>
      </c>
      <c r="B5487" s="96" t="str">
        <f>VLOOKUP(A5487,company_data!$A$2:$H$2051,8,FALSE)</f>
        <v>https://megaplanit.com/</v>
      </c>
      <c r="C5487" s="158" t="s">
        <v>25099</v>
      </c>
      <c r="D5487" s="158" t="s">
        <v>18</v>
      </c>
      <c r="E5487" s="158" t="s">
        <v>16160</v>
      </c>
      <c r="F5487" s="101"/>
      <c r="G5487" s="159"/>
      <c r="H5487" s="161"/>
      <c r="I5487" s="161"/>
    </row>
    <row r="5488" ht="15.0" customHeight="1">
      <c r="A5488" s="101" t="s">
        <v>9133</v>
      </c>
      <c r="B5488" s="96" t="str">
        <f>VLOOKUP(A5488,company_data!$A$2:$H$2051,8,FALSE)</f>
        <v>https://megaplanit.com/</v>
      </c>
      <c r="C5488" s="158" t="s">
        <v>16448</v>
      </c>
      <c r="D5488" s="158" t="s">
        <v>44</v>
      </c>
      <c r="E5488" s="158" t="s">
        <v>16160</v>
      </c>
      <c r="F5488" s="101"/>
      <c r="G5488" s="159"/>
      <c r="H5488" s="161"/>
      <c r="I5488" s="161"/>
    </row>
    <row r="5489" ht="15.0" customHeight="1">
      <c r="A5489" s="101" t="s">
        <v>9133</v>
      </c>
      <c r="B5489" s="96" t="str">
        <f>VLOOKUP(A5489,company_data!$A$2:$H$2051,8,FALSE)</f>
        <v>https://megaplanit.com/</v>
      </c>
      <c r="C5489" s="158" t="s">
        <v>20008</v>
      </c>
      <c r="D5489" s="158" t="s">
        <v>36</v>
      </c>
      <c r="E5489" s="158" t="s">
        <v>16160</v>
      </c>
      <c r="F5489" s="101"/>
      <c r="G5489" s="159"/>
      <c r="H5489" s="161"/>
      <c r="I5489" s="161"/>
    </row>
    <row r="5490" ht="15.0" customHeight="1">
      <c r="A5490" s="101" t="s">
        <v>9133</v>
      </c>
      <c r="B5490" s="96" t="str">
        <f>VLOOKUP(A5490,company_data!$A$2:$H$2051,8,FALSE)</f>
        <v>https://megaplanit.com/</v>
      </c>
      <c r="C5490" s="158" t="s">
        <v>15857</v>
      </c>
      <c r="D5490" s="158" t="s">
        <v>22</v>
      </c>
      <c r="E5490" s="158" t="s">
        <v>16160</v>
      </c>
      <c r="F5490" s="101"/>
      <c r="G5490" s="159"/>
      <c r="H5490" s="161"/>
      <c r="I5490" s="161"/>
    </row>
    <row r="5491" ht="15.0" customHeight="1">
      <c r="A5491" s="101" t="s">
        <v>9133</v>
      </c>
      <c r="B5491" s="96" t="str">
        <f>VLOOKUP(A5491,company_data!$A$2:$H$2051,8,FALSE)</f>
        <v>https://megaplanit.com/</v>
      </c>
      <c r="C5491" s="158" t="s">
        <v>25100</v>
      </c>
      <c r="D5491" s="158" t="s">
        <v>14</v>
      </c>
      <c r="E5491" s="158" t="s">
        <v>25056</v>
      </c>
      <c r="F5491" s="101"/>
      <c r="G5491" s="170"/>
      <c r="H5491" s="161"/>
      <c r="I5491" s="161"/>
    </row>
    <row r="5492" ht="15.0" customHeight="1">
      <c r="A5492" s="101" t="s">
        <v>9133</v>
      </c>
      <c r="B5492" s="96" t="str">
        <f>VLOOKUP(A5492,company_data!$A$2:$H$2051,8,FALSE)</f>
        <v>https://megaplanit.com/</v>
      </c>
      <c r="C5492" s="158" t="s">
        <v>21522</v>
      </c>
      <c r="D5492" s="158" t="s">
        <v>5</v>
      </c>
      <c r="E5492" s="158" t="s">
        <v>15850</v>
      </c>
      <c r="F5492" s="97" t="s">
        <v>16091</v>
      </c>
      <c r="G5492" s="170"/>
      <c r="H5492" s="161"/>
      <c r="I5492" s="161"/>
    </row>
    <row r="5493" ht="15.0" customHeight="1">
      <c r="A5493" s="101" t="s">
        <v>9133</v>
      </c>
      <c r="B5493" s="96" t="str">
        <f>VLOOKUP(A5493,company_data!$A$2:$H$2051,8,FALSE)</f>
        <v>https://megaplanit.com/</v>
      </c>
      <c r="C5493" s="158" t="s">
        <v>21524</v>
      </c>
      <c r="D5493" s="158" t="s">
        <v>5</v>
      </c>
      <c r="E5493" s="158" t="s">
        <v>15850</v>
      </c>
      <c r="F5493" s="97" t="s">
        <v>15862</v>
      </c>
      <c r="G5493" s="170"/>
      <c r="H5493" s="161"/>
      <c r="I5493" s="161"/>
    </row>
    <row r="5494" ht="15.0" customHeight="1">
      <c r="A5494" s="101" t="s">
        <v>9133</v>
      </c>
      <c r="B5494" s="96" t="str">
        <f>VLOOKUP(A5494,company_data!$A$2:$H$2051,8,FALSE)</f>
        <v>https://megaplanit.com/</v>
      </c>
      <c r="C5494" s="158" t="s">
        <v>21528</v>
      </c>
      <c r="D5494" s="158" t="s">
        <v>5</v>
      </c>
      <c r="E5494" s="158" t="s">
        <v>15850</v>
      </c>
      <c r="F5494" s="97" t="s">
        <v>20</v>
      </c>
      <c r="G5494" s="170"/>
      <c r="H5494" s="161"/>
      <c r="I5494" s="161"/>
    </row>
    <row r="5495" ht="15.0" customHeight="1">
      <c r="A5495" s="101" t="s">
        <v>9133</v>
      </c>
      <c r="B5495" s="96" t="str">
        <f>VLOOKUP(A5495,company_data!$A$2:$H$2051,8,FALSE)</f>
        <v>https://megaplanit.com/</v>
      </c>
      <c r="C5495" s="158" t="s">
        <v>25101</v>
      </c>
      <c r="D5495" s="158" t="s">
        <v>5</v>
      </c>
      <c r="E5495" s="158" t="s">
        <v>15850</v>
      </c>
      <c r="F5495" s="97" t="s">
        <v>15853</v>
      </c>
      <c r="G5495" s="170"/>
      <c r="H5495" s="161"/>
      <c r="I5495" s="161"/>
    </row>
    <row r="5496" ht="15.0" customHeight="1">
      <c r="A5496" s="101" t="s">
        <v>9133</v>
      </c>
      <c r="B5496" s="96" t="str">
        <f>VLOOKUP(A5496,company_data!$A$2:$H$2051,8,FALSE)</f>
        <v>https://megaplanit.com/</v>
      </c>
      <c r="C5496" s="158" t="s">
        <v>25102</v>
      </c>
      <c r="D5496" s="158" t="s">
        <v>5</v>
      </c>
      <c r="E5496" s="158" t="s">
        <v>16759</v>
      </c>
      <c r="F5496" s="101"/>
      <c r="G5496" s="170"/>
      <c r="H5496" s="161"/>
      <c r="I5496" s="161"/>
    </row>
    <row r="5497" ht="15.0" customHeight="1">
      <c r="A5497" s="101" t="s">
        <v>9133</v>
      </c>
      <c r="B5497" s="96" t="str">
        <f>VLOOKUP(A5497,company_data!$A$2:$H$2051,8,FALSE)</f>
        <v>https://megaplanit.com/</v>
      </c>
      <c r="C5497" s="158" t="s">
        <v>18152</v>
      </c>
      <c r="D5497" s="158" t="s">
        <v>9</v>
      </c>
      <c r="E5497" s="158" t="s">
        <v>36</v>
      </c>
      <c r="F5497" s="158" t="s">
        <v>16160</v>
      </c>
      <c r="G5497" s="159"/>
      <c r="H5497" s="161"/>
      <c r="I5497" s="161"/>
    </row>
    <row r="5498" ht="15.0" customHeight="1">
      <c r="A5498" s="101" t="s">
        <v>9133</v>
      </c>
      <c r="B5498" s="96" t="str">
        <f>VLOOKUP(A5498,company_data!$A$2:$H$2051,8,FALSE)</f>
        <v>https://megaplanit.com/</v>
      </c>
      <c r="C5498" s="158" t="s">
        <v>17708</v>
      </c>
      <c r="D5498" s="158" t="s">
        <v>5</v>
      </c>
      <c r="E5498" s="158" t="s">
        <v>11</v>
      </c>
      <c r="F5498" s="97" t="s">
        <v>19602</v>
      </c>
      <c r="G5498" s="170"/>
      <c r="H5498" s="161"/>
      <c r="I5498" s="161"/>
    </row>
    <row r="5499" ht="15.0" customHeight="1">
      <c r="A5499" s="101" t="s">
        <v>9133</v>
      </c>
      <c r="B5499" s="96" t="str">
        <f>VLOOKUP(A5499,company_data!$A$2:$H$2051,8,FALSE)</f>
        <v>https://megaplanit.com/</v>
      </c>
      <c r="C5499" s="158" t="s">
        <v>25103</v>
      </c>
      <c r="D5499" s="158" t="s">
        <v>5</v>
      </c>
      <c r="E5499" s="158" t="s">
        <v>11</v>
      </c>
      <c r="F5499" s="97" t="s">
        <v>14</v>
      </c>
      <c r="G5499" s="170"/>
      <c r="H5499" s="161"/>
      <c r="I5499" s="161"/>
    </row>
    <row r="5500" ht="15.0" customHeight="1">
      <c r="A5500" s="101" t="s">
        <v>9133</v>
      </c>
      <c r="B5500" s="96" t="str">
        <f>VLOOKUP(A5500,company_data!$A$2:$H$2051,8,FALSE)</f>
        <v>https://megaplanit.com/</v>
      </c>
      <c r="C5500" s="158" t="s">
        <v>25104</v>
      </c>
      <c r="D5500" s="158" t="s">
        <v>5</v>
      </c>
      <c r="E5500" s="158" t="s">
        <v>11</v>
      </c>
      <c r="F5500" s="97" t="s">
        <v>25105</v>
      </c>
      <c r="G5500" s="170"/>
      <c r="H5500" s="161"/>
      <c r="I5500" s="161"/>
    </row>
    <row r="5501" ht="15.0" customHeight="1">
      <c r="A5501" s="101" t="s">
        <v>9133</v>
      </c>
      <c r="B5501" s="96" t="str">
        <f>VLOOKUP(A5501,company_data!$A$2:$H$2051,8,FALSE)</f>
        <v>https://megaplanit.com/</v>
      </c>
      <c r="C5501" s="158" t="s">
        <v>18365</v>
      </c>
      <c r="D5501" s="158" t="s">
        <v>5</v>
      </c>
      <c r="E5501" s="158" t="s">
        <v>18365</v>
      </c>
      <c r="F5501" s="101"/>
      <c r="G5501" s="170"/>
      <c r="H5501" s="161"/>
      <c r="I5501" s="161"/>
    </row>
    <row r="5502" ht="15.0" customHeight="1">
      <c r="A5502" s="101" t="s">
        <v>9133</v>
      </c>
      <c r="B5502" s="96" t="str">
        <f>VLOOKUP(A5502,company_data!$A$2:$H$2051,8,FALSE)</f>
        <v>https://megaplanit.com/</v>
      </c>
      <c r="C5502" s="158" t="s">
        <v>25106</v>
      </c>
      <c r="D5502" s="158" t="s">
        <v>5</v>
      </c>
      <c r="E5502" s="158" t="s">
        <v>18365</v>
      </c>
      <c r="F5502" s="101"/>
      <c r="G5502" s="170"/>
      <c r="H5502" s="161"/>
      <c r="I5502" s="161"/>
    </row>
    <row r="5503" ht="15.0" customHeight="1">
      <c r="A5503" s="101" t="s">
        <v>9133</v>
      </c>
      <c r="B5503" s="96" t="str">
        <f>VLOOKUP(A5503,company_data!$A$2:$H$2051,8,FALSE)</f>
        <v>https://megaplanit.com/</v>
      </c>
      <c r="C5503" s="158" t="s">
        <v>25107</v>
      </c>
      <c r="D5503" s="158" t="s">
        <v>14</v>
      </c>
      <c r="E5503" s="158"/>
      <c r="F5503" s="101"/>
      <c r="G5503" s="170"/>
      <c r="H5503" s="161"/>
      <c r="I5503" s="161"/>
    </row>
    <row r="5504" ht="15.0" customHeight="1">
      <c r="A5504" s="101" t="s">
        <v>9133</v>
      </c>
      <c r="B5504" s="96" t="str">
        <f>VLOOKUP(A5504,company_data!$A$2:$H$2051,8,FALSE)</f>
        <v>https://megaplanit.com/</v>
      </c>
      <c r="C5504" s="158" t="s">
        <v>25108</v>
      </c>
      <c r="D5504" s="158" t="s">
        <v>14</v>
      </c>
      <c r="E5504" s="158"/>
      <c r="F5504" s="101"/>
      <c r="G5504" s="170"/>
      <c r="H5504" s="161"/>
      <c r="I5504" s="161"/>
    </row>
    <row r="5505" ht="15.0" customHeight="1">
      <c r="A5505" s="101" t="s">
        <v>9133</v>
      </c>
      <c r="B5505" s="96" t="str">
        <f>VLOOKUP(A5505,company_data!$A$2:$H$2051,8,FALSE)</f>
        <v>https://megaplanit.com/</v>
      </c>
      <c r="C5505" s="158" t="s">
        <v>25109</v>
      </c>
      <c r="D5505" s="158" t="s">
        <v>14</v>
      </c>
      <c r="E5505" s="158"/>
      <c r="F5505" s="101"/>
      <c r="G5505" s="170"/>
      <c r="H5505" s="161"/>
      <c r="I5505" s="161"/>
    </row>
    <row r="5506" ht="15.0" customHeight="1">
      <c r="A5506" s="101" t="s">
        <v>9133</v>
      </c>
      <c r="B5506" s="96" t="str">
        <f>VLOOKUP(A5506,company_data!$A$2:$H$2051,8,FALSE)</f>
        <v>https://megaplanit.com/</v>
      </c>
      <c r="C5506" s="158" t="s">
        <v>24624</v>
      </c>
      <c r="D5506" s="158" t="s">
        <v>22</v>
      </c>
      <c r="E5506" s="158"/>
      <c r="F5506" s="101"/>
      <c r="G5506" s="170"/>
      <c r="H5506" s="161"/>
      <c r="I5506" s="161"/>
    </row>
    <row r="5507" ht="15.0" customHeight="1">
      <c r="A5507" s="101" t="s">
        <v>9141</v>
      </c>
      <c r="B5507" s="96" t="str">
        <f>VLOOKUP(A5507,company_data!$A$2:$H$2051,8,FALSE)</f>
        <v>https://www.menlosecurity.com/</v>
      </c>
      <c r="C5507" s="157" t="s">
        <v>18636</v>
      </c>
      <c r="D5507" s="158" t="s">
        <v>10</v>
      </c>
      <c r="E5507" s="157" t="s">
        <v>18171</v>
      </c>
      <c r="F5507" s="101"/>
      <c r="G5507" s="159"/>
      <c r="H5507" s="161" t="s">
        <v>25110</v>
      </c>
      <c r="I5507" s="161"/>
    </row>
    <row r="5508" ht="15.0" customHeight="1">
      <c r="A5508" s="101" t="s">
        <v>9141</v>
      </c>
      <c r="B5508" s="96" t="str">
        <f>VLOOKUP(A5508,company_data!$A$2:$H$2051,8,FALSE)</f>
        <v>https://www.menlosecurity.com/</v>
      </c>
      <c r="C5508" s="157" t="s">
        <v>25111</v>
      </c>
      <c r="D5508" s="158" t="s">
        <v>49</v>
      </c>
      <c r="E5508" s="158" t="s">
        <v>15</v>
      </c>
      <c r="F5508" s="101"/>
      <c r="G5508" s="159"/>
      <c r="H5508" s="161" t="s">
        <v>25112</v>
      </c>
      <c r="I5508" s="161"/>
    </row>
    <row r="5509" ht="15.0" customHeight="1">
      <c r="A5509" s="101" t="s">
        <v>9141</v>
      </c>
      <c r="B5509" s="96" t="str">
        <f>VLOOKUP(A5509,company_data!$A$2:$H$2051,8,FALSE)</f>
        <v>https://www.menlosecurity.com/</v>
      </c>
      <c r="C5509" s="157" t="s">
        <v>25113</v>
      </c>
      <c r="D5509" s="158" t="s">
        <v>10</v>
      </c>
      <c r="E5509" s="158" t="s">
        <v>18373</v>
      </c>
      <c r="F5509" s="101"/>
      <c r="G5509" s="159"/>
      <c r="H5509" s="161" t="s">
        <v>25114</v>
      </c>
      <c r="I5509" s="161"/>
    </row>
    <row r="5510" ht="15.0" customHeight="1">
      <c r="A5510" s="101" t="s">
        <v>9141</v>
      </c>
      <c r="B5510" s="96" t="str">
        <f>VLOOKUP(A5510,company_data!$A$2:$H$2051,8,FALSE)</f>
        <v>https://www.menlosecurity.com/</v>
      </c>
      <c r="C5510" s="157" t="s">
        <v>25115</v>
      </c>
      <c r="D5510" s="158" t="s">
        <v>10</v>
      </c>
      <c r="E5510" s="158" t="s">
        <v>18174</v>
      </c>
      <c r="F5510" s="101"/>
      <c r="G5510" s="159"/>
      <c r="H5510" s="161" t="s">
        <v>25116</v>
      </c>
      <c r="I5510" s="161"/>
    </row>
    <row r="5511" ht="15.0" customHeight="1">
      <c r="A5511" s="101" t="s">
        <v>9141</v>
      </c>
      <c r="B5511" s="96" t="str">
        <f>VLOOKUP(A5511,company_data!$A$2:$H$2051,8,FALSE)</f>
        <v>https://www.menlosecurity.com/</v>
      </c>
      <c r="C5511" s="157" t="s">
        <v>25117</v>
      </c>
      <c r="D5511" s="158" t="s">
        <v>15</v>
      </c>
      <c r="E5511" s="157"/>
      <c r="F5511" s="101"/>
      <c r="G5511" s="159"/>
      <c r="H5511" s="161" t="s">
        <v>25118</v>
      </c>
      <c r="I5511" s="161"/>
    </row>
    <row r="5512" ht="15.0" customHeight="1">
      <c r="A5512" s="101" t="s">
        <v>9141</v>
      </c>
      <c r="B5512" s="96" t="str">
        <f>VLOOKUP(A5512,company_data!$A$2:$H$2051,8,FALSE)</f>
        <v>https://www.menlosecurity.com/</v>
      </c>
      <c r="C5512" s="157" t="s">
        <v>19426</v>
      </c>
      <c r="D5512" s="158" t="s">
        <v>15</v>
      </c>
      <c r="E5512" s="157"/>
      <c r="F5512" s="101"/>
      <c r="G5512" s="159"/>
      <c r="H5512" s="161" t="s">
        <v>25119</v>
      </c>
      <c r="I5512" s="161"/>
    </row>
    <row r="5513" ht="15.0" customHeight="1">
      <c r="A5513" s="101" t="s">
        <v>9141</v>
      </c>
      <c r="B5513" s="96" t="str">
        <f>VLOOKUP(A5513,company_data!$A$2:$H$2051,8,FALSE)</f>
        <v>https://www.menlosecurity.com/</v>
      </c>
      <c r="C5513" s="157" t="s">
        <v>25120</v>
      </c>
      <c r="D5513" s="158" t="s">
        <v>15</v>
      </c>
      <c r="E5513" s="157"/>
      <c r="F5513" s="101"/>
      <c r="G5513" s="159"/>
      <c r="H5513" s="161" t="s">
        <v>25121</v>
      </c>
      <c r="I5513" s="161"/>
    </row>
    <row r="5514" ht="15.0" customHeight="1">
      <c r="A5514" s="101" t="s">
        <v>9141</v>
      </c>
      <c r="B5514" s="96" t="str">
        <f>VLOOKUP(A5514,company_data!$A$2:$H$2051,8,FALSE)</f>
        <v>https://www.menlosecurity.com/</v>
      </c>
      <c r="C5514" s="157" t="s">
        <v>16558</v>
      </c>
      <c r="D5514" s="158" t="s">
        <v>23</v>
      </c>
      <c r="E5514" s="157"/>
      <c r="F5514" s="101"/>
      <c r="G5514" s="159"/>
      <c r="H5514" s="161" t="s">
        <v>25122</v>
      </c>
      <c r="I5514" s="161"/>
    </row>
    <row r="5515" ht="15.0" customHeight="1">
      <c r="A5515" s="101" t="s">
        <v>9141</v>
      </c>
      <c r="B5515" s="96" t="str">
        <f>VLOOKUP(A5515,company_data!$A$2:$H$2051,8,FALSE)</f>
        <v>https://www.menlosecurity.com/</v>
      </c>
      <c r="C5515" s="157" t="s">
        <v>25123</v>
      </c>
      <c r="D5515" s="158" t="s">
        <v>44</v>
      </c>
      <c r="E5515" s="157"/>
      <c r="F5515" s="101"/>
      <c r="G5515" s="159"/>
      <c r="H5515" s="161" t="s">
        <v>25124</v>
      </c>
      <c r="I5515" s="161"/>
    </row>
    <row r="5516" ht="15.0" customHeight="1">
      <c r="A5516" s="101" t="s">
        <v>9141</v>
      </c>
      <c r="B5516" s="96" t="str">
        <f>VLOOKUP(A5516,company_data!$A$2:$H$2051,8,FALSE)</f>
        <v>https://www.menlosecurity.com/</v>
      </c>
      <c r="C5516" s="157" t="s">
        <v>25125</v>
      </c>
      <c r="D5516" s="158" t="s">
        <v>34</v>
      </c>
      <c r="E5516" s="157"/>
      <c r="F5516" s="101"/>
      <c r="G5516" s="159"/>
      <c r="H5516" s="161" t="s">
        <v>25126</v>
      </c>
      <c r="I5516" s="161"/>
    </row>
    <row r="5517" ht="15.0" customHeight="1">
      <c r="A5517" s="97" t="s">
        <v>9151</v>
      </c>
      <c r="B5517" s="96" t="str">
        <f>VLOOKUP(A5517,company_data!$A$2:$H$2051,8,FALSE)</f>
        <v>https://merlincyber.com/</v>
      </c>
      <c r="C5517" s="158" t="s">
        <v>17508</v>
      </c>
      <c r="D5517" s="158" t="s">
        <v>5</v>
      </c>
      <c r="E5517" s="158" t="s">
        <v>15843</v>
      </c>
      <c r="F5517" s="101"/>
      <c r="G5517" s="159"/>
      <c r="H5517" s="161"/>
      <c r="I5517" s="161"/>
    </row>
    <row r="5518" ht="15.0" customHeight="1">
      <c r="A5518" s="97" t="s">
        <v>9151</v>
      </c>
      <c r="B5518" s="96" t="str">
        <f>VLOOKUP(A5518,company_data!$A$2:$H$2051,8,FALSE)</f>
        <v>https://merlincyber.com/</v>
      </c>
      <c r="C5518" s="158" t="s">
        <v>25127</v>
      </c>
      <c r="D5518" s="158" t="s">
        <v>5</v>
      </c>
      <c r="E5518" s="158" t="s">
        <v>16090</v>
      </c>
      <c r="F5518" s="101"/>
      <c r="G5518" s="159"/>
      <c r="H5518" s="161"/>
      <c r="I5518" s="161"/>
    </row>
    <row r="5519" ht="15.0" customHeight="1">
      <c r="A5519" s="97" t="s">
        <v>9151</v>
      </c>
      <c r="B5519" s="96" t="str">
        <f>VLOOKUP(A5519,company_data!$A$2:$H$2051,8,FALSE)</f>
        <v>https://merlincyber.com/</v>
      </c>
      <c r="C5519" s="158" t="s">
        <v>25128</v>
      </c>
      <c r="D5519" s="158" t="s">
        <v>5</v>
      </c>
      <c r="E5519" s="158" t="s">
        <v>6</v>
      </c>
      <c r="F5519" s="101"/>
      <c r="G5519" s="159"/>
      <c r="H5519" s="161"/>
      <c r="I5519" s="161"/>
    </row>
    <row r="5520" ht="15.0" customHeight="1">
      <c r="A5520" s="97" t="s">
        <v>9151</v>
      </c>
      <c r="B5520" s="96" t="str">
        <f>VLOOKUP(A5520,company_data!$A$2:$H$2051,8,FALSE)</f>
        <v>https://merlincyber.com/</v>
      </c>
      <c r="C5520" s="158" t="s">
        <v>17995</v>
      </c>
      <c r="D5520" s="158" t="s">
        <v>5</v>
      </c>
      <c r="E5520" s="158" t="s">
        <v>16091</v>
      </c>
      <c r="F5520" s="101"/>
      <c r="G5520" s="159"/>
      <c r="H5520" s="161"/>
      <c r="I5520" s="161"/>
    </row>
    <row r="5521" ht="15.0" customHeight="1">
      <c r="A5521" s="97" t="s">
        <v>9151</v>
      </c>
      <c r="B5521" s="96" t="str">
        <f>VLOOKUP(A5521,company_data!$A$2:$H$2051,8,FALSE)</f>
        <v>https://merlincyber.com/</v>
      </c>
      <c r="C5521" s="158" t="s">
        <v>25129</v>
      </c>
      <c r="D5521" s="158" t="s">
        <v>5</v>
      </c>
      <c r="E5521" s="158" t="s">
        <v>44</v>
      </c>
      <c r="F5521" s="101"/>
      <c r="G5521" s="159"/>
      <c r="H5521" s="161"/>
      <c r="I5521" s="161"/>
    </row>
    <row r="5522" ht="15.0" customHeight="1">
      <c r="A5522" s="97" t="s">
        <v>9160</v>
      </c>
      <c r="B5522" s="96" t="str">
        <f>VLOOKUP(A5522,company_data!$A$2:$H$2051,8,FALSE)</f>
        <v>https://messagesolution.com/</v>
      </c>
      <c r="C5522" s="158" t="s">
        <v>25130</v>
      </c>
      <c r="D5522" s="158" t="s">
        <v>38</v>
      </c>
      <c r="E5522" s="158" t="s">
        <v>20361</v>
      </c>
      <c r="F5522" s="101"/>
      <c r="G5522" s="159"/>
      <c r="H5522" s="161"/>
      <c r="I5522" s="161"/>
    </row>
    <row r="5523" ht="15.0" customHeight="1">
      <c r="A5523" s="97" t="s">
        <v>9160</v>
      </c>
      <c r="B5523" s="96" t="str">
        <f>VLOOKUP(A5523,company_data!$A$2:$H$2051,8,FALSE)</f>
        <v>https://messagesolution.com/</v>
      </c>
      <c r="C5523" s="158" t="s">
        <v>25131</v>
      </c>
      <c r="D5523" s="158" t="s">
        <v>38</v>
      </c>
      <c r="E5523" s="157"/>
      <c r="F5523" s="101"/>
      <c r="G5523" s="159"/>
      <c r="H5523" s="161"/>
      <c r="I5523" s="161"/>
    </row>
    <row r="5524" ht="15.0" customHeight="1">
      <c r="A5524" s="97" t="s">
        <v>9160</v>
      </c>
      <c r="B5524" s="96" t="str">
        <f>VLOOKUP(A5524,company_data!$A$2:$H$2051,8,FALSE)</f>
        <v>https://messagesolution.com/</v>
      </c>
      <c r="C5524" s="158" t="s">
        <v>25132</v>
      </c>
      <c r="D5524" s="158" t="s">
        <v>38</v>
      </c>
      <c r="E5524" s="157"/>
      <c r="F5524" s="101"/>
      <c r="G5524" s="159"/>
      <c r="H5524" s="161"/>
      <c r="I5524" s="161"/>
    </row>
    <row r="5525" ht="15.0" customHeight="1">
      <c r="A5525" s="101" t="s">
        <v>9163</v>
      </c>
      <c r="B5525" s="96" t="str">
        <f>VLOOKUP(A5525,company_data!$A$2:$H$2051,8,FALSE)</f>
        <v>https://www.messageware.com/</v>
      </c>
      <c r="C5525" s="157" t="s">
        <v>25133</v>
      </c>
      <c r="D5525" s="158" t="s">
        <v>19</v>
      </c>
      <c r="E5525" s="158" t="s">
        <v>25134</v>
      </c>
      <c r="F5525" s="101"/>
      <c r="G5525" s="159"/>
      <c r="H5525" s="161" t="s">
        <v>25135</v>
      </c>
      <c r="I5525" s="161"/>
    </row>
    <row r="5526" ht="15.0" customHeight="1">
      <c r="A5526" s="101" t="s">
        <v>9163</v>
      </c>
      <c r="B5526" s="96" t="str">
        <f>VLOOKUP(A5526,company_data!$A$2:$H$2051,8,FALSE)</f>
        <v>https://www.messageware.com/</v>
      </c>
      <c r="C5526" s="157" t="s">
        <v>25136</v>
      </c>
      <c r="D5526" s="158" t="s">
        <v>19</v>
      </c>
      <c r="E5526" s="158" t="s">
        <v>25134</v>
      </c>
      <c r="F5526" s="97" t="s">
        <v>17567</v>
      </c>
      <c r="G5526" s="159"/>
      <c r="H5526" s="161" t="s">
        <v>25137</v>
      </c>
      <c r="I5526" s="161"/>
    </row>
    <row r="5527" ht="15.0" customHeight="1">
      <c r="A5527" s="101" t="s">
        <v>9163</v>
      </c>
      <c r="B5527" s="96" t="str">
        <f>VLOOKUP(A5527,company_data!$A$2:$H$2051,8,FALSE)</f>
        <v>https://www.messageware.com/</v>
      </c>
      <c r="C5527" s="157" t="s">
        <v>25138</v>
      </c>
      <c r="D5527" s="158" t="s">
        <v>19</v>
      </c>
      <c r="E5527" s="158" t="s">
        <v>25134</v>
      </c>
      <c r="F5527" s="101"/>
      <c r="G5527" s="159"/>
      <c r="H5527" s="161" t="s">
        <v>25139</v>
      </c>
      <c r="I5527" s="161"/>
    </row>
    <row r="5528" ht="15.0" customHeight="1">
      <c r="A5528" s="101" t="s">
        <v>9163</v>
      </c>
      <c r="B5528" s="96" t="str">
        <f>VLOOKUP(A5528,company_data!$A$2:$H$2051,8,FALSE)</f>
        <v>https://www.messageware.com/</v>
      </c>
      <c r="C5528" s="157" t="s">
        <v>25140</v>
      </c>
      <c r="D5528" s="158" t="s">
        <v>19</v>
      </c>
      <c r="E5528" s="157"/>
      <c r="F5528" s="101"/>
      <c r="G5528" s="159"/>
      <c r="H5528" s="161" t="s">
        <v>25141</v>
      </c>
      <c r="I5528" s="161"/>
    </row>
    <row r="5529" ht="15.0" customHeight="1">
      <c r="A5529" s="101" t="s">
        <v>9163</v>
      </c>
      <c r="B5529" s="96" t="str">
        <f>VLOOKUP(A5529,company_data!$A$2:$H$2051,8,FALSE)</f>
        <v>https://www.messageware.com/</v>
      </c>
      <c r="C5529" s="157" t="s">
        <v>25142</v>
      </c>
      <c r="D5529" s="158" t="s">
        <v>19</v>
      </c>
      <c r="E5529" s="157"/>
      <c r="F5529" s="101"/>
      <c r="G5529" s="159"/>
      <c r="H5529" s="161" t="s">
        <v>25143</v>
      </c>
      <c r="I5529" s="161"/>
    </row>
    <row r="5530" ht="15.0" customHeight="1">
      <c r="A5530" s="101" t="s">
        <v>9163</v>
      </c>
      <c r="B5530" s="96" t="str">
        <f>VLOOKUP(A5530,company_data!$A$2:$H$2051,8,FALSE)</f>
        <v>https://www.messageware.com/</v>
      </c>
      <c r="C5530" s="157" t="s">
        <v>25144</v>
      </c>
      <c r="D5530" s="158" t="s">
        <v>19</v>
      </c>
      <c r="E5530" s="157"/>
      <c r="F5530" s="101"/>
      <c r="G5530" s="159"/>
      <c r="H5530" s="161" t="s">
        <v>25145</v>
      </c>
      <c r="I5530" s="161"/>
    </row>
    <row r="5531" ht="15.0" customHeight="1">
      <c r="A5531" s="101" t="s">
        <v>9163</v>
      </c>
      <c r="B5531" s="96" t="str">
        <f>VLOOKUP(A5531,company_data!$A$2:$H$2051,8,FALSE)</f>
        <v>https://www.messageware.com/</v>
      </c>
      <c r="C5531" s="157" t="s">
        <v>25146</v>
      </c>
      <c r="D5531" s="158" t="s">
        <v>19</v>
      </c>
      <c r="E5531" s="157"/>
      <c r="F5531" s="101"/>
      <c r="G5531" s="159"/>
      <c r="H5531" s="161" t="s">
        <v>25147</v>
      </c>
      <c r="I5531" s="161"/>
    </row>
    <row r="5532" ht="15.0" customHeight="1">
      <c r="A5532" s="101" t="s">
        <v>9163</v>
      </c>
      <c r="B5532" s="96" t="str">
        <f>VLOOKUP(A5532,company_data!$A$2:$H$2051,8,FALSE)</f>
        <v>https://www.messageware.com/</v>
      </c>
      <c r="C5532" s="157" t="s">
        <v>25148</v>
      </c>
      <c r="D5532" s="158" t="s">
        <v>19</v>
      </c>
      <c r="E5532" s="157"/>
      <c r="F5532" s="101"/>
      <c r="G5532" s="159"/>
      <c r="H5532" s="161" t="s">
        <v>25149</v>
      </c>
      <c r="I5532" s="161"/>
    </row>
    <row r="5533" ht="15.0" customHeight="1">
      <c r="A5533" s="101" t="s">
        <v>9163</v>
      </c>
      <c r="B5533" s="96" t="str">
        <f>VLOOKUP(A5533,company_data!$A$2:$H$2051,8,FALSE)</f>
        <v>https://www.messageware.com/</v>
      </c>
      <c r="C5533" s="157" t="s">
        <v>25150</v>
      </c>
      <c r="D5533" s="158" t="s">
        <v>19</v>
      </c>
      <c r="E5533" s="157"/>
      <c r="F5533" s="101"/>
      <c r="G5533" s="159"/>
      <c r="H5533" s="161" t="s">
        <v>25151</v>
      </c>
      <c r="I5533" s="161"/>
    </row>
    <row r="5534" ht="15.0" customHeight="1">
      <c r="A5534" s="101" t="s">
        <v>9163</v>
      </c>
      <c r="B5534" s="96" t="str">
        <f>VLOOKUP(A5534,company_data!$A$2:$H$2051,8,FALSE)</f>
        <v>https://www.messageware.com/</v>
      </c>
      <c r="C5534" s="157" t="s">
        <v>25152</v>
      </c>
      <c r="D5534" s="158" t="s">
        <v>19</v>
      </c>
      <c r="E5534" s="157"/>
      <c r="F5534" s="101"/>
      <c r="G5534" s="159"/>
      <c r="H5534" s="161" t="s">
        <v>25153</v>
      </c>
      <c r="I5534" s="161"/>
    </row>
    <row r="5535" ht="15.0" customHeight="1">
      <c r="A5535" s="101" t="s">
        <v>9163</v>
      </c>
      <c r="B5535" s="96" t="str">
        <f>VLOOKUP(A5535,company_data!$A$2:$H$2051,8,FALSE)</f>
        <v>https://www.messageware.com/</v>
      </c>
      <c r="C5535" s="157" t="s">
        <v>25154</v>
      </c>
      <c r="D5535" s="158" t="s">
        <v>19</v>
      </c>
      <c r="E5535" s="157"/>
      <c r="F5535" s="101"/>
      <c r="G5535" s="159"/>
      <c r="H5535" s="161" t="s">
        <v>25155</v>
      </c>
      <c r="I5535" s="161"/>
    </row>
    <row r="5536" ht="15.0" customHeight="1">
      <c r="A5536" s="101" t="s">
        <v>9170</v>
      </c>
      <c r="B5536" s="96" t="str">
        <f>VLOOKUP(A5536,company_data!$A$2:$H$2051,8,FALSE)</f>
        <v>https://www.meta-intelligence.com/</v>
      </c>
      <c r="C5536" s="158" t="s">
        <v>25156</v>
      </c>
      <c r="D5536" s="158" t="s">
        <v>5</v>
      </c>
      <c r="E5536" s="157"/>
      <c r="F5536" s="101"/>
      <c r="G5536" s="159"/>
      <c r="H5536" s="161"/>
      <c r="I5536" s="161"/>
    </row>
    <row r="5537" ht="15.0" customHeight="1">
      <c r="A5537" s="101" t="s">
        <v>9178</v>
      </c>
      <c r="B5537" s="96" t="str">
        <f>VLOOKUP(A5537,company_data!$A$2:$H$2051,8,FALSE)</f>
        <v>www.metacompliance.com/</v>
      </c>
      <c r="C5537" s="157" t="s">
        <v>33</v>
      </c>
      <c r="D5537" s="158" t="s">
        <v>11</v>
      </c>
      <c r="E5537" s="158" t="s">
        <v>25157</v>
      </c>
      <c r="F5537" s="101"/>
      <c r="G5537" s="159"/>
      <c r="H5537" s="161" t="s">
        <v>25158</v>
      </c>
      <c r="I5537" s="161"/>
    </row>
    <row r="5538" ht="15.0" customHeight="1">
      <c r="A5538" s="101" t="s">
        <v>9178</v>
      </c>
      <c r="B5538" s="96" t="str">
        <f>VLOOKUP(A5538,company_data!$A$2:$H$2051,8,FALSE)</f>
        <v>www.metacompliance.com/</v>
      </c>
      <c r="C5538" s="157" t="s">
        <v>17708</v>
      </c>
      <c r="D5538" s="158" t="s">
        <v>41</v>
      </c>
      <c r="E5538" s="157" t="s">
        <v>17708</v>
      </c>
      <c r="F5538" s="101"/>
      <c r="G5538" s="159"/>
      <c r="H5538" s="161" t="s">
        <v>25159</v>
      </c>
      <c r="I5538" s="161"/>
    </row>
    <row r="5539" ht="15.0" customHeight="1">
      <c r="A5539" s="101" t="s">
        <v>9178</v>
      </c>
      <c r="B5539" s="96" t="str">
        <f>VLOOKUP(A5539,company_data!$A$2:$H$2051,8,FALSE)</f>
        <v>www.metacompliance.com/</v>
      </c>
      <c r="C5539" s="158" t="s">
        <v>25160</v>
      </c>
      <c r="D5539" s="158" t="s">
        <v>11</v>
      </c>
      <c r="E5539" s="158" t="s">
        <v>25161</v>
      </c>
      <c r="F5539" s="101"/>
      <c r="G5539" s="159"/>
      <c r="H5539" s="161"/>
      <c r="I5539" s="161"/>
    </row>
    <row r="5540" ht="15.0" customHeight="1">
      <c r="A5540" s="101" t="s">
        <v>9178</v>
      </c>
      <c r="B5540" s="96" t="str">
        <f>VLOOKUP(A5540,company_data!$A$2:$H$2051,8,FALSE)</f>
        <v>www.metacompliance.com/</v>
      </c>
      <c r="C5540" s="157" t="s">
        <v>25162</v>
      </c>
      <c r="D5540" s="158" t="s">
        <v>11</v>
      </c>
      <c r="E5540" s="157"/>
      <c r="F5540" s="101"/>
      <c r="G5540" s="159"/>
      <c r="H5540" s="161" t="s">
        <v>25163</v>
      </c>
      <c r="I5540" s="161"/>
    </row>
    <row r="5541" ht="15.0" customHeight="1">
      <c r="A5541" s="101" t="s">
        <v>9178</v>
      </c>
      <c r="B5541" s="96" t="str">
        <f>VLOOKUP(A5541,company_data!$A$2:$H$2051,8,FALSE)</f>
        <v>www.metacompliance.com/</v>
      </c>
      <c r="C5541" s="157" t="s">
        <v>22662</v>
      </c>
      <c r="D5541" s="158" t="s">
        <v>11</v>
      </c>
      <c r="E5541" s="157"/>
      <c r="F5541" s="101"/>
      <c r="G5541" s="159"/>
      <c r="H5541" s="161" t="s">
        <v>25164</v>
      </c>
      <c r="I5541" s="161"/>
    </row>
    <row r="5542" ht="15.0" customHeight="1">
      <c r="A5542" s="101" t="s">
        <v>9178</v>
      </c>
      <c r="B5542" s="96" t="str">
        <f>VLOOKUP(A5542,company_data!$A$2:$H$2051,8,FALSE)</f>
        <v>www.metacompliance.com/</v>
      </c>
      <c r="C5542" s="157" t="s">
        <v>54</v>
      </c>
      <c r="D5542" s="158" t="s">
        <v>11</v>
      </c>
      <c r="E5542" s="157"/>
      <c r="F5542" s="101"/>
      <c r="G5542" s="159"/>
      <c r="H5542" s="161" t="s">
        <v>25165</v>
      </c>
      <c r="I5542" s="161"/>
    </row>
    <row r="5543" ht="15.0" customHeight="1">
      <c r="A5543" s="101" t="s">
        <v>9184</v>
      </c>
      <c r="B5543" s="96" t="str">
        <f>VLOOKUP(A5543,company_data!$A$2:$H$2051,8,FALSE)</f>
        <v>https://www.metaflows.com/</v>
      </c>
      <c r="C5543" s="158" t="s">
        <v>25166</v>
      </c>
      <c r="D5543" s="158" t="s">
        <v>15</v>
      </c>
      <c r="E5543" s="158" t="s">
        <v>15843</v>
      </c>
      <c r="F5543" s="101"/>
      <c r="G5543" s="159"/>
      <c r="H5543" s="161"/>
      <c r="I5543" s="161"/>
    </row>
    <row r="5544" ht="15.0" customHeight="1">
      <c r="A5544" s="101" t="s">
        <v>9184</v>
      </c>
      <c r="B5544" s="96" t="str">
        <f>VLOOKUP(A5544,company_data!$A$2:$H$2051,8,FALSE)</f>
        <v>https://www.metaflows.com/</v>
      </c>
      <c r="C5544" s="157" t="s">
        <v>25167</v>
      </c>
      <c r="D5544" s="158" t="s">
        <v>15</v>
      </c>
      <c r="E5544" s="158" t="s">
        <v>15843</v>
      </c>
      <c r="F5544" s="101"/>
      <c r="G5544" s="159"/>
      <c r="H5544" s="161" t="s">
        <v>25168</v>
      </c>
      <c r="I5544" s="161"/>
    </row>
    <row r="5545" ht="15.0" customHeight="1">
      <c r="A5545" s="101" t="s">
        <v>9184</v>
      </c>
      <c r="B5545" s="96" t="str">
        <f>VLOOKUP(A5545,company_data!$A$2:$H$2051,8,FALSE)</f>
        <v>https://www.metaflows.com/</v>
      </c>
      <c r="C5545" s="158" t="s">
        <v>25169</v>
      </c>
      <c r="D5545" s="158" t="s">
        <v>10</v>
      </c>
      <c r="E5545" s="158" t="s">
        <v>16871</v>
      </c>
      <c r="F5545" s="101"/>
      <c r="G5545" s="159"/>
      <c r="H5545" s="161" t="s">
        <v>25170</v>
      </c>
      <c r="I5545" s="161"/>
    </row>
    <row r="5546" ht="15.0" customHeight="1">
      <c r="A5546" s="101" t="s">
        <v>9184</v>
      </c>
      <c r="B5546" s="96" t="str">
        <f>VLOOKUP(A5546,company_data!$A$2:$H$2051,8,FALSE)</f>
        <v>https://www.metaflows.com/</v>
      </c>
      <c r="C5546" s="158" t="s">
        <v>25171</v>
      </c>
      <c r="D5546" s="158" t="s">
        <v>10</v>
      </c>
      <c r="E5546" s="158" t="s">
        <v>16871</v>
      </c>
      <c r="F5546" s="101"/>
      <c r="G5546" s="159"/>
      <c r="H5546" s="161"/>
      <c r="I5546" s="161"/>
    </row>
    <row r="5547" ht="15.0" customHeight="1">
      <c r="A5547" s="101" t="s">
        <v>9184</v>
      </c>
      <c r="B5547" s="96" t="str">
        <f>VLOOKUP(A5547,company_data!$A$2:$H$2051,8,FALSE)</f>
        <v>https://www.metaflows.com/</v>
      </c>
      <c r="C5547" s="157" t="s">
        <v>25172</v>
      </c>
      <c r="D5547" s="158" t="s">
        <v>53</v>
      </c>
      <c r="E5547" s="158" t="s">
        <v>16091</v>
      </c>
      <c r="F5547" s="97" t="s">
        <v>25173</v>
      </c>
      <c r="G5547" s="159"/>
      <c r="H5547" s="161" t="s">
        <v>25174</v>
      </c>
      <c r="I5547" s="161"/>
    </row>
    <row r="5548" ht="15.0" customHeight="1">
      <c r="A5548" s="101" t="s">
        <v>9184</v>
      </c>
      <c r="B5548" s="96" t="str">
        <f>VLOOKUP(A5548,company_data!$A$2:$H$2051,8,FALSE)</f>
        <v>https://www.metaflows.com/</v>
      </c>
      <c r="C5548" s="157" t="s">
        <v>25175</v>
      </c>
      <c r="D5548" s="158" t="s">
        <v>53</v>
      </c>
      <c r="E5548" s="158" t="s">
        <v>16091</v>
      </c>
      <c r="F5548" s="101"/>
      <c r="G5548" s="159"/>
      <c r="H5548" s="161" t="s">
        <v>25176</v>
      </c>
      <c r="I5548" s="161"/>
    </row>
    <row r="5549" ht="15.0" customHeight="1">
      <c r="A5549" s="101" t="s">
        <v>9192</v>
      </c>
      <c r="B5549" s="96" t="str">
        <f>VLOOKUP(A5549,company_data!$A$2:$H$2051,8,FALSE)</f>
        <v>https://metaphor-it.com/</v>
      </c>
      <c r="C5549" s="158" t="s">
        <v>25177</v>
      </c>
      <c r="D5549" s="158" t="s">
        <v>5</v>
      </c>
      <c r="E5549" s="158" t="s">
        <v>15886</v>
      </c>
      <c r="F5549" s="101"/>
      <c r="G5549" s="159"/>
      <c r="H5549" s="161"/>
      <c r="I5549" s="161"/>
    </row>
    <row r="5550" ht="15.0" customHeight="1">
      <c r="A5550" s="101" t="s">
        <v>9192</v>
      </c>
      <c r="B5550" s="96" t="str">
        <f>VLOOKUP(A5550,company_data!$A$2:$H$2051,8,FALSE)</f>
        <v>https://metaphor-it.com/</v>
      </c>
      <c r="C5550" s="158" t="s">
        <v>25178</v>
      </c>
      <c r="D5550" s="158" t="s">
        <v>5</v>
      </c>
      <c r="E5550" s="158" t="s">
        <v>17514</v>
      </c>
      <c r="F5550" s="101"/>
      <c r="G5550" s="159"/>
      <c r="H5550" s="161"/>
      <c r="I5550" s="161"/>
    </row>
    <row r="5551" ht="15.0" customHeight="1">
      <c r="A5551" s="101" t="s">
        <v>9192</v>
      </c>
      <c r="B5551" s="96" t="str">
        <f>VLOOKUP(A5551,company_data!$A$2:$H$2051,8,FALSE)</f>
        <v>https://metaphor-it.com/</v>
      </c>
      <c r="C5551" s="158" t="s">
        <v>25179</v>
      </c>
      <c r="D5551" s="158" t="s">
        <v>5</v>
      </c>
      <c r="E5551" s="158" t="s">
        <v>16186</v>
      </c>
      <c r="F5551" s="101"/>
      <c r="G5551" s="159"/>
      <c r="H5551" s="161"/>
      <c r="I5551" s="161"/>
    </row>
    <row r="5552" ht="15.0" customHeight="1">
      <c r="A5552" s="101" t="s">
        <v>9192</v>
      </c>
      <c r="B5552" s="96" t="str">
        <f>VLOOKUP(A5552,company_data!$A$2:$H$2051,8,FALSE)</f>
        <v>https://metaphor-it.com/</v>
      </c>
      <c r="C5552" s="158" t="s">
        <v>16160</v>
      </c>
      <c r="D5552" s="158" t="s">
        <v>7</v>
      </c>
      <c r="E5552" s="157"/>
      <c r="F5552" s="101"/>
      <c r="G5552" s="159"/>
      <c r="H5552" s="161" t="s">
        <v>25180</v>
      </c>
      <c r="I5552" s="161"/>
    </row>
    <row r="5553" ht="15.0" customHeight="1">
      <c r="A5553" s="101" t="s">
        <v>9196</v>
      </c>
      <c r="B5553" s="96" t="str">
        <f>VLOOKUP(A5553,company_data!$A$2:$H$2051,8,FALSE)</f>
        <v>https://www.metricstream.com/</v>
      </c>
      <c r="C5553" s="157" t="s">
        <v>25181</v>
      </c>
      <c r="D5553" s="158" t="s">
        <v>14</v>
      </c>
      <c r="E5553" s="158" t="s">
        <v>16856</v>
      </c>
      <c r="F5553" s="101"/>
      <c r="G5553" s="159"/>
      <c r="H5553" s="161" t="s">
        <v>25182</v>
      </c>
      <c r="I5553" s="161"/>
    </row>
    <row r="5554" ht="15.0" customHeight="1">
      <c r="A5554" s="101" t="s">
        <v>9196</v>
      </c>
      <c r="B5554" s="96" t="str">
        <f>VLOOKUP(A5554,company_data!$A$2:$H$2051,8,FALSE)</f>
        <v>https://www.metricstream.com/</v>
      </c>
      <c r="C5554" s="157" t="s">
        <v>25183</v>
      </c>
      <c r="D5554" s="158" t="s">
        <v>14</v>
      </c>
      <c r="E5554" s="158" t="s">
        <v>16856</v>
      </c>
      <c r="F5554" s="101"/>
      <c r="G5554" s="159"/>
      <c r="H5554" s="161" t="s">
        <v>25184</v>
      </c>
      <c r="I5554" s="161"/>
    </row>
    <row r="5555" ht="15.0" customHeight="1">
      <c r="A5555" s="101" t="s">
        <v>9196</v>
      </c>
      <c r="B5555" s="96" t="str">
        <f>VLOOKUP(A5555,company_data!$A$2:$H$2051,8,FALSE)</f>
        <v>https://www.metricstream.com/</v>
      </c>
      <c r="C5555" s="157" t="s">
        <v>17191</v>
      </c>
      <c r="D5555" s="158" t="s">
        <v>14</v>
      </c>
      <c r="E5555" s="158" t="s">
        <v>16856</v>
      </c>
      <c r="F5555" s="101"/>
      <c r="G5555" s="159"/>
      <c r="H5555" s="161" t="s">
        <v>25185</v>
      </c>
      <c r="I5555" s="161"/>
    </row>
    <row r="5556" ht="15.0" customHeight="1">
      <c r="A5556" s="101" t="s">
        <v>9196</v>
      </c>
      <c r="B5556" s="96" t="str">
        <f>VLOOKUP(A5556,company_data!$A$2:$H$2051,8,FALSE)</f>
        <v>https://www.metricstream.com/</v>
      </c>
      <c r="C5556" s="157" t="s">
        <v>25186</v>
      </c>
      <c r="D5556" s="158" t="s">
        <v>14</v>
      </c>
      <c r="E5556" s="158" t="s">
        <v>16856</v>
      </c>
      <c r="F5556" s="101"/>
      <c r="G5556" s="159"/>
      <c r="H5556" s="161" t="s">
        <v>25187</v>
      </c>
      <c r="I5556" s="161"/>
    </row>
    <row r="5557" ht="15.0" customHeight="1">
      <c r="A5557" s="101" t="s">
        <v>9196</v>
      </c>
      <c r="B5557" s="96" t="str">
        <f>VLOOKUP(A5557,company_data!$A$2:$H$2051,8,FALSE)</f>
        <v>https://www.metricstream.com/</v>
      </c>
      <c r="C5557" s="157" t="s">
        <v>25188</v>
      </c>
      <c r="D5557" s="158" t="s">
        <v>14</v>
      </c>
      <c r="E5557" s="158" t="s">
        <v>16856</v>
      </c>
      <c r="F5557" s="101"/>
      <c r="G5557" s="159"/>
      <c r="H5557" s="161" t="s">
        <v>25189</v>
      </c>
      <c r="I5557" s="161"/>
    </row>
    <row r="5558" ht="15.0" customHeight="1">
      <c r="A5558" s="101" t="s">
        <v>9196</v>
      </c>
      <c r="B5558" s="96" t="str">
        <f>VLOOKUP(A5558,company_data!$A$2:$H$2051,8,FALSE)</f>
        <v>https://www.metricstream.com/</v>
      </c>
      <c r="C5558" s="157" t="s">
        <v>25190</v>
      </c>
      <c r="D5558" s="158" t="s">
        <v>14</v>
      </c>
      <c r="E5558" s="158" t="s">
        <v>16856</v>
      </c>
      <c r="F5558" s="101"/>
      <c r="G5558" s="159"/>
      <c r="H5558" s="161" t="s">
        <v>25191</v>
      </c>
      <c r="I5558" s="161"/>
    </row>
    <row r="5559" ht="15.0" customHeight="1">
      <c r="A5559" s="101" t="s">
        <v>9196</v>
      </c>
      <c r="B5559" s="96" t="str">
        <f>VLOOKUP(A5559,company_data!$A$2:$H$2051,8,FALSE)</f>
        <v>https://www.metricstream.com/</v>
      </c>
      <c r="C5559" s="157" t="s">
        <v>25192</v>
      </c>
      <c r="D5559" s="158" t="s">
        <v>14</v>
      </c>
      <c r="E5559" s="158" t="s">
        <v>16856</v>
      </c>
      <c r="F5559" s="101"/>
      <c r="G5559" s="159"/>
      <c r="H5559" s="161" t="s">
        <v>25193</v>
      </c>
      <c r="I5559" s="161"/>
    </row>
    <row r="5560" ht="15.0" customHeight="1">
      <c r="A5560" s="101" t="s">
        <v>9196</v>
      </c>
      <c r="B5560" s="96" t="str">
        <f>VLOOKUP(A5560,company_data!$A$2:$H$2051,8,FALSE)</f>
        <v>https://www.metricstream.com/</v>
      </c>
      <c r="C5560" s="157" t="s">
        <v>25194</v>
      </c>
      <c r="D5560" s="158" t="s">
        <v>14</v>
      </c>
      <c r="E5560" s="158" t="s">
        <v>16856</v>
      </c>
      <c r="F5560" s="101"/>
      <c r="G5560" s="159"/>
      <c r="H5560" s="161" t="s">
        <v>25195</v>
      </c>
      <c r="I5560" s="161"/>
    </row>
    <row r="5561" ht="15.0" customHeight="1">
      <c r="A5561" s="101" t="s">
        <v>9196</v>
      </c>
      <c r="B5561" s="96" t="str">
        <f>VLOOKUP(A5561,company_data!$A$2:$H$2051,8,FALSE)</f>
        <v>https://www.metricstream.com/</v>
      </c>
      <c r="C5561" s="157" t="s">
        <v>25196</v>
      </c>
      <c r="D5561" s="158" t="s">
        <v>14</v>
      </c>
      <c r="E5561" s="158" t="s">
        <v>16856</v>
      </c>
      <c r="F5561" s="101"/>
      <c r="G5561" s="159"/>
      <c r="H5561" s="161" t="s">
        <v>25197</v>
      </c>
      <c r="I5561" s="161"/>
    </row>
    <row r="5562" ht="15.0" customHeight="1">
      <c r="A5562" s="101" t="s">
        <v>9196</v>
      </c>
      <c r="B5562" s="96" t="str">
        <f>VLOOKUP(A5562,company_data!$A$2:$H$2051,8,FALSE)</f>
        <v>https://www.metricstream.com/</v>
      </c>
      <c r="C5562" s="157" t="s">
        <v>25198</v>
      </c>
      <c r="D5562" s="158" t="s">
        <v>14</v>
      </c>
      <c r="E5562" s="158" t="s">
        <v>16856</v>
      </c>
      <c r="F5562" s="101"/>
      <c r="G5562" s="159"/>
      <c r="H5562" s="161" t="s">
        <v>25199</v>
      </c>
      <c r="I5562" s="161"/>
    </row>
    <row r="5563" ht="15.0" customHeight="1">
      <c r="A5563" s="101" t="s">
        <v>9196</v>
      </c>
      <c r="B5563" s="96" t="str">
        <f>VLOOKUP(A5563,company_data!$A$2:$H$2051,8,FALSE)</f>
        <v>https://www.metricstream.com/</v>
      </c>
      <c r="C5563" s="157" t="s">
        <v>25200</v>
      </c>
      <c r="D5563" s="158" t="s">
        <v>14</v>
      </c>
      <c r="E5563" s="158" t="s">
        <v>16856</v>
      </c>
      <c r="F5563" s="101"/>
      <c r="G5563" s="159"/>
      <c r="H5563" s="161" t="s">
        <v>25201</v>
      </c>
      <c r="I5563" s="161"/>
    </row>
    <row r="5564" ht="15.0" customHeight="1">
      <c r="A5564" s="101" t="s">
        <v>9196</v>
      </c>
      <c r="B5564" s="96" t="str">
        <f>VLOOKUP(A5564,company_data!$A$2:$H$2051,8,FALSE)</f>
        <v>https://www.metricstream.com/</v>
      </c>
      <c r="C5564" s="157" t="s">
        <v>25202</v>
      </c>
      <c r="D5564" s="158" t="s">
        <v>14</v>
      </c>
      <c r="E5564" s="158" t="s">
        <v>16856</v>
      </c>
      <c r="F5564" s="101"/>
      <c r="G5564" s="159"/>
      <c r="H5564" s="161" t="s">
        <v>25203</v>
      </c>
      <c r="I5564" s="161"/>
    </row>
    <row r="5565" ht="15.0" customHeight="1">
      <c r="A5565" s="101" t="s">
        <v>9196</v>
      </c>
      <c r="B5565" s="96" t="str">
        <f>VLOOKUP(A5565,company_data!$A$2:$H$2051,8,FALSE)</f>
        <v>https://www.metricstream.com/</v>
      </c>
      <c r="C5565" s="157" t="s">
        <v>25204</v>
      </c>
      <c r="D5565" s="158" t="s">
        <v>14</v>
      </c>
      <c r="E5565" s="158" t="s">
        <v>16856</v>
      </c>
      <c r="F5565" s="101"/>
      <c r="G5565" s="159"/>
      <c r="H5565" s="161" t="s">
        <v>25205</v>
      </c>
      <c r="I5565" s="161"/>
    </row>
    <row r="5566" ht="15.0" customHeight="1">
      <c r="A5566" s="101" t="s">
        <v>9196</v>
      </c>
      <c r="B5566" s="96" t="str">
        <f>VLOOKUP(A5566,company_data!$A$2:$H$2051,8,FALSE)</f>
        <v>https://www.metricstream.com/</v>
      </c>
      <c r="C5566" s="157" t="s">
        <v>25206</v>
      </c>
      <c r="D5566" s="158" t="s">
        <v>14</v>
      </c>
      <c r="E5566" s="158" t="s">
        <v>16856</v>
      </c>
      <c r="F5566" s="101"/>
      <c r="G5566" s="159"/>
      <c r="H5566" s="161" t="s">
        <v>25207</v>
      </c>
      <c r="I5566" s="161"/>
    </row>
    <row r="5567" ht="15.0" customHeight="1">
      <c r="A5567" s="101" t="s">
        <v>9205</v>
      </c>
      <c r="B5567" s="96" t="str">
        <f>VLOOKUP(A5567,company_data!$A$2:$H$2051,8,FALSE)</f>
        <v>https://www.mi-token.com/</v>
      </c>
      <c r="C5567" s="158" t="s">
        <v>25208</v>
      </c>
      <c r="D5567" s="158" t="s">
        <v>6</v>
      </c>
      <c r="E5567" s="158"/>
      <c r="F5567" s="97"/>
      <c r="G5567" s="159"/>
      <c r="H5567" s="161" t="s">
        <v>25209</v>
      </c>
      <c r="I5567" s="161"/>
    </row>
    <row r="5568" ht="15.0" customHeight="1">
      <c r="A5568" s="101" t="s">
        <v>9205</v>
      </c>
      <c r="B5568" s="96" t="str">
        <f>VLOOKUP(A5568,company_data!$A$2:$H$2051,8,FALSE)</f>
        <v>https://www.mi-token.com/</v>
      </c>
      <c r="C5568" s="158" t="s">
        <v>25210</v>
      </c>
      <c r="D5568" s="158" t="s">
        <v>6</v>
      </c>
      <c r="E5568" s="157"/>
      <c r="F5568" s="101"/>
      <c r="G5568" s="159"/>
      <c r="H5568" s="161"/>
      <c r="I5568" s="161"/>
    </row>
    <row r="5569" ht="15.0" customHeight="1">
      <c r="A5569" s="101" t="s">
        <v>1538</v>
      </c>
      <c r="B5569" s="96" t="str">
        <f>VLOOKUP(A5569,company_data!$A$2:$H$2051,8,FALSE)</f>
        <v>https://www.microfocus.com/en-us/home</v>
      </c>
      <c r="C5569" s="157" t="s">
        <v>25211</v>
      </c>
      <c r="D5569" s="158" t="s">
        <v>8</v>
      </c>
      <c r="E5569" s="158" t="s">
        <v>15915</v>
      </c>
      <c r="F5569" s="101"/>
      <c r="G5569" s="159"/>
      <c r="H5569" s="161"/>
      <c r="I5569" s="161"/>
    </row>
    <row r="5570" ht="15.0" customHeight="1">
      <c r="A5570" s="101" t="s">
        <v>1538</v>
      </c>
      <c r="B5570" s="96" t="str">
        <f>VLOOKUP(A5570,company_data!$A$2:$H$2051,8,FALSE)</f>
        <v>https://www.microfocus.com/en-us/home</v>
      </c>
      <c r="C5570" s="157" t="s">
        <v>25212</v>
      </c>
      <c r="D5570" s="158" t="s">
        <v>8</v>
      </c>
      <c r="E5570" s="158" t="s">
        <v>16203</v>
      </c>
      <c r="F5570" s="97" t="s">
        <v>16934</v>
      </c>
      <c r="G5570" s="159"/>
      <c r="H5570" s="161"/>
      <c r="I5570" s="161"/>
    </row>
    <row r="5571" ht="15.0" customHeight="1">
      <c r="A5571" s="101" t="s">
        <v>1538</v>
      </c>
      <c r="B5571" s="96" t="str">
        <f>VLOOKUP(A5571,company_data!$A$2:$H$2051,8,FALSE)</f>
        <v>https://www.microfocus.com/en-us/home</v>
      </c>
      <c r="C5571" s="157" t="s">
        <v>25213</v>
      </c>
      <c r="D5571" s="158" t="s">
        <v>8</v>
      </c>
      <c r="E5571" s="158" t="s">
        <v>16203</v>
      </c>
      <c r="F5571" s="97" t="s">
        <v>16934</v>
      </c>
      <c r="G5571" s="159"/>
      <c r="H5571" s="161"/>
      <c r="I5571" s="161"/>
    </row>
    <row r="5572" ht="15.0" customHeight="1">
      <c r="A5572" s="101" t="s">
        <v>1538</v>
      </c>
      <c r="B5572" s="96" t="str">
        <f>VLOOKUP(A5572,company_data!$A$2:$H$2051,8,FALSE)</f>
        <v>https://www.microfocus.com/en-us/home</v>
      </c>
      <c r="C5572" s="157" t="s">
        <v>25214</v>
      </c>
      <c r="D5572" s="158" t="s">
        <v>13</v>
      </c>
      <c r="E5572" s="158" t="s">
        <v>21125</v>
      </c>
      <c r="F5572" s="101"/>
      <c r="G5572" s="159"/>
      <c r="H5572" s="161" t="s">
        <v>25215</v>
      </c>
      <c r="I5572" s="161"/>
    </row>
    <row r="5573" ht="15.0" customHeight="1">
      <c r="A5573" s="101" t="s">
        <v>1538</v>
      </c>
      <c r="B5573" s="96" t="str">
        <f>VLOOKUP(A5573,company_data!$A$2:$H$2051,8,FALSE)</f>
        <v>https://www.microfocus.com/en-us/home</v>
      </c>
      <c r="C5573" s="157" t="s">
        <v>25216</v>
      </c>
      <c r="D5573" s="158" t="s">
        <v>13</v>
      </c>
      <c r="E5573" s="158" t="s">
        <v>21125</v>
      </c>
      <c r="F5573" s="101"/>
      <c r="G5573" s="159"/>
      <c r="H5573" s="161" t="s">
        <v>25217</v>
      </c>
      <c r="I5573" s="161"/>
    </row>
    <row r="5574" ht="15.0" customHeight="1">
      <c r="A5574" s="101" t="s">
        <v>1538</v>
      </c>
      <c r="B5574" s="96" t="str">
        <f>VLOOKUP(A5574,company_data!$A$2:$H$2051,8,FALSE)</f>
        <v>https://www.microfocus.com/en-us/home</v>
      </c>
      <c r="C5574" s="157" t="s">
        <v>25218</v>
      </c>
      <c r="D5574" s="158" t="s">
        <v>13</v>
      </c>
      <c r="E5574" s="158" t="s">
        <v>25219</v>
      </c>
      <c r="F5574" s="101"/>
      <c r="G5574" s="159"/>
      <c r="H5574" s="161" t="s">
        <v>25220</v>
      </c>
      <c r="I5574" s="161"/>
    </row>
    <row r="5575" ht="15.0" customHeight="1">
      <c r="A5575" s="101" t="s">
        <v>1538</v>
      </c>
      <c r="B5575" s="96" t="str">
        <f>VLOOKUP(A5575,company_data!$A$2:$H$2051,8,FALSE)</f>
        <v>https://www.microfocus.com/en-us/home</v>
      </c>
      <c r="C5575" s="157" t="s">
        <v>25221</v>
      </c>
      <c r="D5575" s="158" t="s">
        <v>9</v>
      </c>
      <c r="E5575" s="158" t="s">
        <v>16090</v>
      </c>
      <c r="F5575" s="101"/>
      <c r="G5575" s="159"/>
      <c r="H5575" s="161"/>
      <c r="I5575" s="161"/>
    </row>
    <row r="5576" ht="15.0" customHeight="1">
      <c r="A5576" s="101" t="s">
        <v>1538</v>
      </c>
      <c r="B5576" s="96" t="str">
        <f>VLOOKUP(A5576,company_data!$A$2:$H$2051,8,FALSE)</f>
        <v>https://www.microfocus.com/en-us/home</v>
      </c>
      <c r="C5576" s="157" t="s">
        <v>25222</v>
      </c>
      <c r="D5576" s="158" t="s">
        <v>13</v>
      </c>
      <c r="E5576" s="158" t="s">
        <v>25223</v>
      </c>
      <c r="F5576" s="101"/>
      <c r="G5576" s="159"/>
      <c r="H5576" s="161"/>
      <c r="I5576" s="161"/>
    </row>
    <row r="5577" ht="15.0" customHeight="1">
      <c r="A5577" s="101" t="s">
        <v>1538</v>
      </c>
      <c r="B5577" s="96" t="str">
        <f>VLOOKUP(A5577,company_data!$A$2:$H$2051,8,FALSE)</f>
        <v>https://www.microfocus.com/en-us/home</v>
      </c>
      <c r="C5577" s="157" t="s">
        <v>25224</v>
      </c>
      <c r="D5577" s="158" t="s">
        <v>18</v>
      </c>
      <c r="E5577" s="158" t="s">
        <v>25225</v>
      </c>
      <c r="F5577" s="101"/>
      <c r="G5577" s="159"/>
      <c r="H5577" s="161"/>
      <c r="I5577" s="161"/>
    </row>
    <row r="5578" ht="15.0" customHeight="1">
      <c r="A5578" s="101" t="s">
        <v>1538</v>
      </c>
      <c r="B5578" s="96" t="str">
        <f>VLOOKUP(A5578,company_data!$A$2:$H$2051,8,FALSE)</f>
        <v>https://www.microfocus.com/en-us/home</v>
      </c>
      <c r="C5578" s="157" t="s">
        <v>25226</v>
      </c>
      <c r="D5578" s="158" t="s">
        <v>6</v>
      </c>
      <c r="E5578" s="158" t="s">
        <v>17254</v>
      </c>
      <c r="F5578" s="101"/>
      <c r="G5578" s="159"/>
      <c r="H5578" s="161"/>
      <c r="I5578" s="161"/>
    </row>
    <row r="5579" ht="15.0" customHeight="1">
      <c r="A5579" s="101" t="s">
        <v>1538</v>
      </c>
      <c r="B5579" s="96" t="str">
        <f>VLOOKUP(A5579,company_data!$A$2:$H$2051,8,FALSE)</f>
        <v>https://www.microfocus.com/en-us/home</v>
      </c>
      <c r="C5579" s="157" t="s">
        <v>25227</v>
      </c>
      <c r="D5579" s="158" t="s">
        <v>8</v>
      </c>
      <c r="E5579" s="158" t="s">
        <v>19142</v>
      </c>
      <c r="F5579" s="101"/>
      <c r="G5579" s="159"/>
      <c r="H5579" s="161"/>
      <c r="I5579" s="161"/>
    </row>
    <row r="5580" ht="15.0" customHeight="1">
      <c r="A5580" s="101" t="s">
        <v>1538</v>
      </c>
      <c r="B5580" s="96" t="str">
        <f>VLOOKUP(A5580,company_data!$A$2:$H$2051,8,FALSE)</f>
        <v>https://www.microfocus.com/en-us/home</v>
      </c>
      <c r="C5580" s="157" t="s">
        <v>25228</v>
      </c>
      <c r="D5580" s="158" t="s">
        <v>18</v>
      </c>
      <c r="E5580" s="158" t="s">
        <v>18548</v>
      </c>
      <c r="F5580" s="101"/>
      <c r="G5580" s="159"/>
      <c r="H5580" s="161"/>
      <c r="I5580" s="161"/>
    </row>
    <row r="5581" ht="15.0" customHeight="1">
      <c r="A5581" s="101" t="s">
        <v>1538</v>
      </c>
      <c r="B5581" s="96" t="str">
        <f>VLOOKUP(A5581,company_data!$A$2:$H$2051,8,FALSE)</f>
        <v>https://www.microfocus.com/en-us/home</v>
      </c>
      <c r="C5581" s="157" t="s">
        <v>25229</v>
      </c>
      <c r="D5581" s="158" t="s">
        <v>48</v>
      </c>
      <c r="E5581" s="157"/>
      <c r="F5581" s="101"/>
      <c r="G5581" s="159"/>
      <c r="H5581" s="161" t="s">
        <v>25230</v>
      </c>
      <c r="I5581" s="161"/>
    </row>
    <row r="5582" ht="15.0" customHeight="1">
      <c r="A5582" s="101" t="s">
        <v>1538</v>
      </c>
      <c r="B5582" s="96" t="str">
        <f>VLOOKUP(A5582,company_data!$A$2:$H$2051,8,FALSE)</f>
        <v>https://www.microfocus.com/en-us/home</v>
      </c>
      <c r="C5582" s="157" t="s">
        <v>25231</v>
      </c>
      <c r="D5582" s="158" t="s">
        <v>39</v>
      </c>
      <c r="E5582" s="157"/>
      <c r="F5582" s="101"/>
      <c r="G5582" s="159"/>
      <c r="H5582" s="161"/>
      <c r="I5582" s="161"/>
    </row>
    <row r="5583" ht="15.0" customHeight="1">
      <c r="A5583" s="101" t="s">
        <v>1538</v>
      </c>
      <c r="B5583" s="96" t="str">
        <f>VLOOKUP(A5583,company_data!$A$2:$H$2051,8,FALSE)</f>
        <v>https://www.microfocus.com/en-us/home</v>
      </c>
      <c r="C5583" s="157" t="s">
        <v>25232</v>
      </c>
      <c r="D5583" s="158" t="s">
        <v>47</v>
      </c>
      <c r="E5583" s="157"/>
      <c r="F5583" s="101"/>
      <c r="G5583" s="159"/>
      <c r="H5583" s="161"/>
      <c r="I5583" s="161"/>
    </row>
    <row r="5584" ht="15.0" customHeight="1">
      <c r="A5584" s="101" t="s">
        <v>1538</v>
      </c>
      <c r="B5584" s="96" t="str">
        <f>VLOOKUP(A5584,company_data!$A$2:$H$2051,8,FALSE)</f>
        <v>https://www.microfocus.com/en-us/home</v>
      </c>
      <c r="C5584" s="157" t="s">
        <v>25233</v>
      </c>
      <c r="D5584" s="158" t="s">
        <v>13</v>
      </c>
      <c r="E5584" s="157"/>
      <c r="F5584" s="101"/>
      <c r="G5584" s="159"/>
      <c r="H5584" s="161"/>
      <c r="I5584" s="161"/>
    </row>
    <row r="5585" ht="15.0" customHeight="1">
      <c r="A5585" s="101" t="s">
        <v>1538</v>
      </c>
      <c r="B5585" s="96" t="str">
        <f>VLOOKUP(A5585,company_data!$A$2:$H$2051,8,FALSE)</f>
        <v>https://www.microfocus.com/en-us/home</v>
      </c>
      <c r="C5585" s="158" t="s">
        <v>25234</v>
      </c>
      <c r="D5585" s="158" t="s">
        <v>16</v>
      </c>
      <c r="E5585" s="157"/>
      <c r="F5585" s="101"/>
      <c r="G5585" s="159"/>
      <c r="H5585" s="161"/>
      <c r="I5585" s="161"/>
    </row>
    <row r="5586" ht="15.0" customHeight="1">
      <c r="A5586" s="101" t="s">
        <v>1538</v>
      </c>
      <c r="B5586" s="96" t="str">
        <f>VLOOKUP(A5586,company_data!$A$2:$H$2051,8,FALSE)</f>
        <v>https://www.microfocus.com/en-us/home</v>
      </c>
      <c r="C5586" s="157" t="s">
        <v>25235</v>
      </c>
      <c r="D5586" s="158" t="s">
        <v>6</v>
      </c>
      <c r="E5586" s="157"/>
      <c r="F5586" s="101"/>
      <c r="G5586" s="159"/>
      <c r="H5586" s="161"/>
      <c r="I5586" s="161"/>
    </row>
    <row r="5587" ht="15.0" customHeight="1">
      <c r="A5587" s="101" t="s">
        <v>1538</v>
      </c>
      <c r="B5587" s="96" t="str">
        <f>VLOOKUP(A5587,company_data!$A$2:$H$2051,8,FALSE)</f>
        <v>https://www.microfocus.com/en-us/home</v>
      </c>
      <c r="C5587" s="157" t="s">
        <v>25236</v>
      </c>
      <c r="D5587" s="158" t="s">
        <v>6</v>
      </c>
      <c r="E5587" s="157"/>
      <c r="F5587" s="101"/>
      <c r="G5587" s="159"/>
      <c r="H5587" s="161"/>
      <c r="I5587" s="161"/>
    </row>
    <row r="5588" ht="15.0" customHeight="1">
      <c r="A5588" s="101" t="s">
        <v>1538</v>
      </c>
      <c r="B5588" s="96" t="str">
        <f>VLOOKUP(A5588,company_data!$A$2:$H$2051,8,FALSE)</f>
        <v>https://www.microfocus.com/en-us/home</v>
      </c>
      <c r="C5588" s="157" t="s">
        <v>25237</v>
      </c>
      <c r="D5588" s="158" t="s">
        <v>6</v>
      </c>
      <c r="E5588" s="157"/>
      <c r="F5588" s="101"/>
      <c r="G5588" s="159"/>
      <c r="H5588" s="161"/>
      <c r="I5588" s="161"/>
    </row>
    <row r="5589" ht="15.0" customHeight="1">
      <c r="A5589" s="101" t="s">
        <v>1538</v>
      </c>
      <c r="B5589" s="96" t="str">
        <f>VLOOKUP(A5589,company_data!$A$2:$H$2051,8,FALSE)</f>
        <v>https://www.microfocus.com/en-us/home</v>
      </c>
      <c r="C5589" s="157" t="s">
        <v>25238</v>
      </c>
      <c r="D5589" s="158" t="s">
        <v>6</v>
      </c>
      <c r="E5589" s="157"/>
      <c r="F5589" s="101"/>
      <c r="G5589" s="159"/>
      <c r="H5589" s="161"/>
      <c r="I5589" s="161"/>
    </row>
    <row r="5590" ht="15.0" customHeight="1">
      <c r="A5590" s="101" t="s">
        <v>1538</v>
      </c>
      <c r="B5590" s="96" t="str">
        <f>VLOOKUP(A5590,company_data!$A$2:$H$2051,8,FALSE)</f>
        <v>https://www.microfocus.com/en-us/home</v>
      </c>
      <c r="C5590" s="157" t="s">
        <v>25239</v>
      </c>
      <c r="D5590" s="158" t="s">
        <v>6</v>
      </c>
      <c r="E5590" s="157"/>
      <c r="F5590" s="101"/>
      <c r="G5590" s="159"/>
      <c r="H5590" s="161"/>
      <c r="I5590" s="161"/>
    </row>
    <row r="5591" ht="15.0" customHeight="1">
      <c r="A5591" s="101" t="s">
        <v>1538</v>
      </c>
      <c r="B5591" s="96" t="str">
        <f>VLOOKUP(A5591,company_data!$A$2:$H$2051,8,FALSE)</f>
        <v>https://www.microfocus.com/en-us/home</v>
      </c>
      <c r="C5591" s="157" t="s">
        <v>25240</v>
      </c>
      <c r="D5591" s="158" t="s">
        <v>6</v>
      </c>
      <c r="E5591" s="157"/>
      <c r="F5591" s="101"/>
      <c r="G5591" s="159"/>
      <c r="H5591" s="161"/>
      <c r="I5591" s="161"/>
    </row>
    <row r="5592" ht="15.0" customHeight="1">
      <c r="A5592" s="101" t="s">
        <v>1538</v>
      </c>
      <c r="B5592" s="96" t="str">
        <f>VLOOKUP(A5592,company_data!$A$2:$H$2051,8,FALSE)</f>
        <v>https://www.microfocus.com/en-us/home</v>
      </c>
      <c r="C5592" s="157" t="s">
        <v>25241</v>
      </c>
      <c r="D5592" s="158" t="s">
        <v>6</v>
      </c>
      <c r="E5592" s="157"/>
      <c r="F5592" s="101"/>
      <c r="G5592" s="159"/>
      <c r="H5592" s="161"/>
      <c r="I5592" s="161"/>
    </row>
    <row r="5593" ht="15.0" customHeight="1">
      <c r="A5593" s="101" t="s">
        <v>1538</v>
      </c>
      <c r="B5593" s="96" t="str">
        <f>VLOOKUP(A5593,company_data!$A$2:$H$2051,8,FALSE)</f>
        <v>https://www.microfocus.com/en-us/home</v>
      </c>
      <c r="C5593" s="157" t="s">
        <v>25242</v>
      </c>
      <c r="D5593" s="158" t="s">
        <v>6</v>
      </c>
      <c r="E5593" s="157"/>
      <c r="F5593" s="101"/>
      <c r="G5593" s="159"/>
      <c r="H5593" s="161"/>
      <c r="I5593" s="161"/>
    </row>
    <row r="5594" ht="15.0" customHeight="1">
      <c r="A5594" s="101" t="s">
        <v>1538</v>
      </c>
      <c r="B5594" s="96" t="str">
        <f>VLOOKUP(A5594,company_data!$A$2:$H$2051,8,FALSE)</f>
        <v>https://www.microfocus.com/en-us/home</v>
      </c>
      <c r="C5594" s="157" t="s">
        <v>25243</v>
      </c>
      <c r="D5594" s="158" t="s">
        <v>6</v>
      </c>
      <c r="E5594" s="157"/>
      <c r="F5594" s="101"/>
      <c r="G5594" s="159"/>
      <c r="H5594" s="161"/>
      <c r="I5594" s="161"/>
    </row>
    <row r="5595" ht="15.0" customHeight="1">
      <c r="A5595" s="101" t="s">
        <v>1538</v>
      </c>
      <c r="B5595" s="96" t="str">
        <f>VLOOKUP(A5595,company_data!$A$2:$H$2051,8,FALSE)</f>
        <v>https://www.microfocus.com/en-us/home</v>
      </c>
      <c r="C5595" s="157" t="s">
        <v>25244</v>
      </c>
      <c r="D5595" s="158" t="s">
        <v>6</v>
      </c>
      <c r="E5595" s="157"/>
      <c r="F5595" s="101"/>
      <c r="G5595" s="159"/>
      <c r="H5595" s="161"/>
      <c r="I5595" s="161"/>
    </row>
    <row r="5596" ht="15.0" customHeight="1">
      <c r="A5596" s="101" t="s">
        <v>1538</v>
      </c>
      <c r="B5596" s="96" t="str">
        <f>VLOOKUP(A5596,company_data!$A$2:$H$2051,8,FALSE)</f>
        <v>https://www.microfocus.com/en-us/home</v>
      </c>
      <c r="C5596" s="157" t="s">
        <v>25245</v>
      </c>
      <c r="D5596" s="158" t="s">
        <v>6</v>
      </c>
      <c r="E5596" s="157"/>
      <c r="F5596" s="101"/>
      <c r="G5596" s="159"/>
      <c r="H5596" s="161"/>
      <c r="I5596" s="161"/>
    </row>
    <row r="5597" ht="15.0" customHeight="1">
      <c r="A5597" s="101" t="s">
        <v>1538</v>
      </c>
      <c r="B5597" s="96" t="str">
        <f>VLOOKUP(A5597,company_data!$A$2:$H$2051,8,FALSE)</f>
        <v>https://www.microfocus.com/en-us/home</v>
      </c>
      <c r="C5597" s="157" t="s">
        <v>25246</v>
      </c>
      <c r="D5597" s="158" t="s">
        <v>6</v>
      </c>
      <c r="E5597" s="157"/>
      <c r="F5597" s="101"/>
      <c r="G5597" s="159"/>
      <c r="H5597" s="161" t="s">
        <v>25247</v>
      </c>
      <c r="I5597" s="161"/>
    </row>
    <row r="5598" ht="15.0" customHeight="1">
      <c r="A5598" s="101" t="s">
        <v>1538</v>
      </c>
      <c r="B5598" s="96" t="str">
        <f>VLOOKUP(A5598,company_data!$A$2:$H$2051,8,FALSE)</f>
        <v>https://www.microfocus.com/en-us/home</v>
      </c>
      <c r="C5598" s="157" t="s">
        <v>25248</v>
      </c>
      <c r="D5598" s="158" t="s">
        <v>6</v>
      </c>
      <c r="E5598" s="157"/>
      <c r="F5598" s="101"/>
      <c r="G5598" s="159"/>
      <c r="H5598" s="161" t="s">
        <v>25249</v>
      </c>
      <c r="I5598" s="161"/>
    </row>
    <row r="5599" ht="15.0" customHeight="1">
      <c r="A5599" s="101" t="s">
        <v>1538</v>
      </c>
      <c r="B5599" s="96" t="str">
        <f>VLOOKUP(A5599,company_data!$A$2:$H$2051,8,FALSE)</f>
        <v>https://www.microfocus.com/en-us/home</v>
      </c>
      <c r="C5599" s="157" t="s">
        <v>25250</v>
      </c>
      <c r="D5599" s="158" t="s">
        <v>57</v>
      </c>
      <c r="E5599" s="157"/>
      <c r="F5599" s="101"/>
      <c r="G5599" s="159"/>
      <c r="H5599" s="161"/>
      <c r="I5599" s="161"/>
    </row>
    <row r="5600" ht="15.0" customHeight="1">
      <c r="A5600" s="101" t="s">
        <v>1538</v>
      </c>
      <c r="B5600" s="96" t="str">
        <f>VLOOKUP(A5600,company_data!$A$2:$H$2051,8,FALSE)</f>
        <v>https://www.microfocus.com/en-us/home</v>
      </c>
      <c r="C5600" s="158" t="s">
        <v>25251</v>
      </c>
      <c r="D5600" s="158" t="s">
        <v>18</v>
      </c>
      <c r="E5600" s="157"/>
      <c r="F5600" s="101"/>
      <c r="G5600" s="159"/>
      <c r="H5600" s="161"/>
      <c r="I5600" s="161"/>
    </row>
    <row r="5601" ht="15.0" customHeight="1">
      <c r="A5601" s="101" t="s">
        <v>1538</v>
      </c>
      <c r="B5601" s="96" t="str">
        <f>VLOOKUP(A5601,company_data!$A$2:$H$2051,8,FALSE)</f>
        <v>https://www.microfocus.com/en-us/home</v>
      </c>
      <c r="C5601" s="157" t="s">
        <v>25252</v>
      </c>
      <c r="D5601" s="158" t="s">
        <v>18</v>
      </c>
      <c r="E5601" s="157"/>
      <c r="F5601" s="101"/>
      <c r="G5601" s="159"/>
      <c r="H5601" s="161"/>
      <c r="I5601" s="161"/>
    </row>
    <row r="5602" ht="15.0" customHeight="1">
      <c r="A5602" s="101" t="s">
        <v>1538</v>
      </c>
      <c r="B5602" s="96" t="str">
        <f>VLOOKUP(A5602,company_data!$A$2:$H$2051,8,FALSE)</f>
        <v>https://www.microfocus.com/en-us/home</v>
      </c>
      <c r="C5602" s="157" t="s">
        <v>25253</v>
      </c>
      <c r="D5602" s="157" t="s">
        <v>18</v>
      </c>
      <c r="E5602" s="157"/>
      <c r="F5602" s="101"/>
      <c r="G5602" s="159"/>
      <c r="H5602" s="161" t="s">
        <v>25254</v>
      </c>
      <c r="I5602" s="161"/>
    </row>
    <row r="5603" ht="15.0" customHeight="1">
      <c r="A5603" s="101" t="s">
        <v>1538</v>
      </c>
      <c r="B5603" s="96" t="str">
        <f>VLOOKUP(A5603,company_data!$A$2:$H$2051,8,FALSE)</f>
        <v>https://www.microfocus.com/en-us/home</v>
      </c>
      <c r="C5603" s="157" t="s">
        <v>25255</v>
      </c>
      <c r="D5603" s="157" t="s">
        <v>18</v>
      </c>
      <c r="E5603" s="157"/>
      <c r="F5603" s="101"/>
      <c r="G5603" s="159"/>
      <c r="H5603" s="161" t="s">
        <v>25256</v>
      </c>
      <c r="I5603" s="161"/>
    </row>
    <row r="5604" ht="15.0" customHeight="1">
      <c r="A5604" s="101" t="s">
        <v>1538</v>
      </c>
      <c r="B5604" s="96" t="str">
        <f>VLOOKUP(A5604,company_data!$A$2:$H$2051,8,FALSE)</f>
        <v>https://www.microfocus.com/en-us/home</v>
      </c>
      <c r="C5604" s="157" t="s">
        <v>25257</v>
      </c>
      <c r="D5604" s="158" t="s">
        <v>18</v>
      </c>
      <c r="E5604" s="157"/>
      <c r="F5604" s="101"/>
      <c r="G5604" s="159"/>
      <c r="H5604" s="161" t="s">
        <v>25258</v>
      </c>
      <c r="I5604" s="161"/>
    </row>
    <row r="5605" ht="15.0" customHeight="1">
      <c r="A5605" s="101" t="s">
        <v>6285</v>
      </c>
      <c r="B5605" s="96" t="str">
        <f>VLOOKUP(A5605,company_data!$A$2:$H$2051,8,FALSE)</f>
        <v>https://www.flashpoint-intel.com/</v>
      </c>
      <c r="C5605" s="158" t="s">
        <v>25259</v>
      </c>
      <c r="D5605" s="158" t="s">
        <v>17</v>
      </c>
      <c r="E5605" s="157"/>
      <c r="F5605" s="101"/>
      <c r="G5605" s="159"/>
      <c r="H5605" s="161" t="s">
        <v>25260</v>
      </c>
      <c r="I5605" s="161"/>
    </row>
    <row r="5606" ht="15.0" customHeight="1">
      <c r="A5606" s="97" t="s">
        <v>4541</v>
      </c>
      <c r="B5606" s="96" t="str">
        <f>VLOOKUP(A5606,company_data!$A$2:$H$2051,8,FALSE)</f>
        <v>https://www.microsoft.com/en-ph/</v>
      </c>
      <c r="C5606" s="158" t="s">
        <v>25261</v>
      </c>
      <c r="D5606" s="158" t="s">
        <v>8</v>
      </c>
      <c r="E5606" s="158" t="s">
        <v>16480</v>
      </c>
      <c r="F5606" s="97" t="s">
        <v>16561</v>
      </c>
      <c r="G5606" s="164"/>
      <c r="H5606" s="161"/>
      <c r="I5606" s="161"/>
    </row>
    <row r="5607" ht="15.0" customHeight="1">
      <c r="A5607" s="97" t="s">
        <v>4541</v>
      </c>
      <c r="B5607" s="96" t="str">
        <f>VLOOKUP(A5607,company_data!$A$2:$H$2051,8,FALSE)</f>
        <v>https://www.microsoft.com/en-ph/</v>
      </c>
      <c r="C5607" s="158" t="s">
        <v>25262</v>
      </c>
      <c r="D5607" s="158" t="s">
        <v>9</v>
      </c>
      <c r="E5607" s="157"/>
      <c r="F5607" s="101"/>
      <c r="G5607" s="159"/>
      <c r="H5607" s="161"/>
      <c r="I5607" s="161"/>
    </row>
    <row r="5608" ht="15.0" customHeight="1">
      <c r="A5608" s="101" t="s">
        <v>9211</v>
      </c>
      <c r="B5608" s="96" t="str">
        <f>VLOOKUP(A5608,company_data!$A$2:$H$2051,8,FALSE)</f>
        <v>https://milituscyber.com/</v>
      </c>
      <c r="C5608" s="158" t="s">
        <v>25263</v>
      </c>
      <c r="D5608" s="158" t="s">
        <v>5</v>
      </c>
      <c r="E5608" s="158" t="s">
        <v>16091</v>
      </c>
      <c r="F5608" s="101"/>
      <c r="G5608" s="164" t="s">
        <v>15951</v>
      </c>
      <c r="H5608" s="161" t="s">
        <v>25264</v>
      </c>
      <c r="I5608" s="161"/>
    </row>
    <row r="5609" ht="15.0" customHeight="1">
      <c r="A5609" s="101" t="s">
        <v>9211</v>
      </c>
      <c r="B5609" s="96" t="str">
        <f>VLOOKUP(A5609,company_data!$A$2:$H$2051,8,FALSE)</f>
        <v>https://milituscyber.com/</v>
      </c>
      <c r="C5609" s="158" t="s">
        <v>25265</v>
      </c>
      <c r="D5609" s="158" t="s">
        <v>10</v>
      </c>
      <c r="E5609" s="158" t="s">
        <v>25266</v>
      </c>
      <c r="F5609" s="101"/>
      <c r="G5609" s="164" t="s">
        <v>15951</v>
      </c>
      <c r="H5609" s="161" t="s">
        <v>25267</v>
      </c>
      <c r="I5609" s="160" t="s">
        <v>25268</v>
      </c>
    </row>
    <row r="5610" ht="15.0" customHeight="1">
      <c r="A5610" s="101" t="s">
        <v>9102</v>
      </c>
      <c r="B5610" s="96" t="str">
        <f>VLOOKUP(A5610,company_data!$A$2:$H$2051,8,FALSE)</f>
        <v>https://www.mimecast.com/</v>
      </c>
      <c r="C5610" s="157" t="s">
        <v>19452</v>
      </c>
      <c r="D5610" s="158" t="s">
        <v>12</v>
      </c>
      <c r="E5610" s="158" t="s">
        <v>18373</v>
      </c>
      <c r="F5610" s="101"/>
      <c r="G5610" s="159"/>
      <c r="H5610" s="161" t="s">
        <v>25269</v>
      </c>
      <c r="I5610" s="161"/>
    </row>
    <row r="5611" ht="15.0" customHeight="1">
      <c r="A5611" s="101" t="s">
        <v>9102</v>
      </c>
      <c r="B5611" s="96" t="str">
        <f>VLOOKUP(A5611,company_data!$A$2:$H$2051,8,FALSE)</f>
        <v>https://www.mimecast.com/</v>
      </c>
      <c r="C5611" s="157" t="s">
        <v>17927</v>
      </c>
      <c r="D5611" s="158" t="s">
        <v>10</v>
      </c>
      <c r="E5611" s="158" t="s">
        <v>24398</v>
      </c>
      <c r="F5611" s="101"/>
      <c r="G5611" s="159"/>
      <c r="H5611" s="161" t="s">
        <v>25270</v>
      </c>
      <c r="I5611" s="161"/>
    </row>
    <row r="5612" ht="15.0" customHeight="1">
      <c r="A5612" s="101" t="s">
        <v>9102</v>
      </c>
      <c r="B5612" s="96" t="str">
        <f>VLOOKUP(A5612,company_data!$A$2:$H$2051,8,FALSE)</f>
        <v>https://www.mimecast.com/</v>
      </c>
      <c r="C5612" s="157" t="s">
        <v>17708</v>
      </c>
      <c r="D5612" s="157" t="s">
        <v>11</v>
      </c>
      <c r="E5612" s="157" t="s">
        <v>17708</v>
      </c>
      <c r="F5612" s="101"/>
      <c r="G5612" s="159"/>
      <c r="H5612" s="161" t="s">
        <v>25271</v>
      </c>
      <c r="I5612" s="161"/>
    </row>
    <row r="5613" ht="15.0" customHeight="1">
      <c r="A5613" s="101" t="s">
        <v>9102</v>
      </c>
      <c r="B5613" s="96" t="str">
        <f>VLOOKUP(A5613,company_data!$A$2:$H$2051,8,FALSE)</f>
        <v>https://www.mimecast.com/</v>
      </c>
      <c r="C5613" s="157" t="s">
        <v>25272</v>
      </c>
      <c r="D5613" s="158" t="s">
        <v>12</v>
      </c>
      <c r="E5613" s="157"/>
      <c r="F5613" s="101"/>
      <c r="G5613" s="159"/>
      <c r="H5613" s="161" t="s">
        <v>25273</v>
      </c>
      <c r="I5613" s="161"/>
    </row>
    <row r="5614" ht="15.0" customHeight="1">
      <c r="A5614" s="101" t="s">
        <v>9102</v>
      </c>
      <c r="B5614" s="96" t="str">
        <f>VLOOKUP(A5614,company_data!$A$2:$H$2051,8,FALSE)</f>
        <v>https://www.mimecast.com/</v>
      </c>
      <c r="C5614" s="157" t="s">
        <v>25274</v>
      </c>
      <c r="D5614" s="158" t="s">
        <v>19</v>
      </c>
      <c r="E5614" s="157"/>
      <c r="F5614" s="101"/>
      <c r="G5614" s="159"/>
      <c r="H5614" s="161" t="s">
        <v>25275</v>
      </c>
      <c r="I5614" s="161"/>
    </row>
    <row r="5615" ht="15.0" customHeight="1">
      <c r="A5615" s="101" t="s">
        <v>9102</v>
      </c>
      <c r="B5615" s="96" t="str">
        <f>VLOOKUP(A5615,company_data!$A$2:$H$2051,8,FALSE)</f>
        <v>https://www.mimecast.com/</v>
      </c>
      <c r="C5615" s="157" t="s">
        <v>25276</v>
      </c>
      <c r="D5615" s="158" t="s">
        <v>19</v>
      </c>
      <c r="E5615" s="157"/>
      <c r="F5615" s="101"/>
      <c r="G5615" s="159"/>
      <c r="H5615" s="161" t="s">
        <v>25277</v>
      </c>
      <c r="I5615" s="161"/>
    </row>
    <row r="5616" ht="15.0" customHeight="1">
      <c r="A5616" s="101" t="s">
        <v>9102</v>
      </c>
      <c r="B5616" s="96" t="str">
        <f>VLOOKUP(A5616,company_data!$A$2:$H$2051,8,FALSE)</f>
        <v>https://www.mimecast.com/</v>
      </c>
      <c r="C5616" s="157" t="s">
        <v>25278</v>
      </c>
      <c r="D5616" s="158" t="s">
        <v>19</v>
      </c>
      <c r="E5616" s="157"/>
      <c r="F5616" s="101"/>
      <c r="G5616" s="159"/>
      <c r="H5616" s="161" t="s">
        <v>25279</v>
      </c>
      <c r="I5616" s="161"/>
    </row>
    <row r="5617" ht="15.0" customHeight="1">
      <c r="A5617" s="101" t="s">
        <v>9102</v>
      </c>
      <c r="B5617" s="96" t="str">
        <f>VLOOKUP(A5617,company_data!$A$2:$H$2051,8,FALSE)</f>
        <v>https://www.mimecast.com/</v>
      </c>
      <c r="C5617" s="157" t="s">
        <v>25280</v>
      </c>
      <c r="D5617" s="158" t="s">
        <v>19</v>
      </c>
      <c r="E5617" s="157"/>
      <c r="F5617" s="101"/>
      <c r="G5617" s="159"/>
      <c r="H5617" s="161" t="s">
        <v>25281</v>
      </c>
      <c r="I5617" s="161"/>
    </row>
    <row r="5618" ht="15.0" customHeight="1">
      <c r="A5618" s="101" t="s">
        <v>6285</v>
      </c>
      <c r="B5618" s="96" t="str">
        <f>VLOOKUP(A5618,company_data!$A$2:$H$2051,8,FALSE)</f>
        <v>https://www.flashpoint-intel.com/</v>
      </c>
      <c r="C5618" s="158" t="s">
        <v>25282</v>
      </c>
      <c r="D5618" s="158" t="s">
        <v>17</v>
      </c>
      <c r="E5618" s="157"/>
      <c r="F5618" s="101"/>
      <c r="G5618" s="159"/>
      <c r="H5618" s="161" t="s">
        <v>25283</v>
      </c>
      <c r="I5618" s="161"/>
    </row>
    <row r="5619" ht="15.0" customHeight="1">
      <c r="A5619" s="101" t="s">
        <v>9218</v>
      </c>
      <c r="B5619" s="96" t="str">
        <f>VLOOKUP(A5619,company_data!$A$2:$H$2051,8,FALSE)</f>
        <v>https://mindedsecurity.com/</v>
      </c>
      <c r="C5619" s="157" t="s">
        <v>18972</v>
      </c>
      <c r="D5619" s="157" t="s">
        <v>5</v>
      </c>
      <c r="E5619" s="158" t="s">
        <v>24624</v>
      </c>
      <c r="F5619" s="101"/>
      <c r="G5619" s="159"/>
      <c r="H5619" s="161" t="s">
        <v>25284</v>
      </c>
      <c r="I5619" s="161"/>
    </row>
    <row r="5620" ht="15.0" customHeight="1">
      <c r="A5620" s="101" t="s">
        <v>9218</v>
      </c>
      <c r="B5620" s="96" t="str">
        <f>VLOOKUP(A5620,company_data!$A$2:$H$2051,8,FALSE)</f>
        <v>https://mindedsecurity.com/</v>
      </c>
      <c r="C5620" s="157" t="s">
        <v>5</v>
      </c>
      <c r="D5620" s="157" t="s">
        <v>5</v>
      </c>
      <c r="E5620" s="157"/>
      <c r="F5620" s="101"/>
      <c r="G5620" s="159"/>
      <c r="H5620" s="161" t="s">
        <v>25285</v>
      </c>
      <c r="I5620" s="161"/>
    </row>
    <row r="5621" ht="15.0" customHeight="1">
      <c r="A5621" s="101" t="s">
        <v>9218</v>
      </c>
      <c r="B5621" s="96" t="str">
        <f>VLOOKUP(A5621,company_data!$A$2:$H$2051,8,FALSE)</f>
        <v>https://mindedsecurity.com/</v>
      </c>
      <c r="C5621" s="157" t="s">
        <v>11</v>
      </c>
      <c r="D5621" s="157" t="s">
        <v>11</v>
      </c>
      <c r="E5621" s="157"/>
      <c r="F5621" s="101"/>
      <c r="G5621" s="159"/>
      <c r="H5621" s="161" t="s">
        <v>25286</v>
      </c>
      <c r="I5621" s="161"/>
    </row>
    <row r="5622" ht="15.0" customHeight="1">
      <c r="A5622" s="101" t="s">
        <v>9226</v>
      </c>
      <c r="B5622" s="96" t="str">
        <f>VLOOKUP(A5622,company_data!$A$2:$H$2051,8,FALSE)</f>
        <v>https://www.minereye.com/</v>
      </c>
      <c r="C5622" s="157" t="s">
        <v>25287</v>
      </c>
      <c r="D5622" s="158" t="s">
        <v>12</v>
      </c>
      <c r="E5622" s="158" t="s">
        <v>15917</v>
      </c>
      <c r="F5622" s="97" t="s">
        <v>21211</v>
      </c>
      <c r="G5622" s="159"/>
      <c r="H5622" s="161" t="s">
        <v>25288</v>
      </c>
      <c r="I5622" s="161"/>
    </row>
    <row r="5623" ht="15.0" customHeight="1">
      <c r="A5623" s="101" t="s">
        <v>9235</v>
      </c>
      <c r="B5623" s="96" t="str">
        <f>VLOOKUP(A5623,company_data!$A$2:$H$2051,8,FALSE)</f>
        <v>https://minerva-labs.com/</v>
      </c>
      <c r="C5623" s="157" t="s">
        <v>25289</v>
      </c>
      <c r="D5623" s="158" t="s">
        <v>9</v>
      </c>
      <c r="E5623" s="158" t="s">
        <v>45</v>
      </c>
      <c r="F5623" s="101"/>
      <c r="G5623" s="159"/>
      <c r="H5623" s="161" t="s">
        <v>25290</v>
      </c>
      <c r="I5623" s="161"/>
    </row>
    <row r="5624" ht="15.0" customHeight="1">
      <c r="A5624" s="101" t="s">
        <v>9235</v>
      </c>
      <c r="B5624" s="96" t="str">
        <f>VLOOKUP(A5624,company_data!$A$2:$H$2051,8,FALSE)</f>
        <v>https://minerva-labs.com/</v>
      </c>
      <c r="C5624" s="157" t="s">
        <v>25291</v>
      </c>
      <c r="D5624" s="158" t="s">
        <v>9</v>
      </c>
      <c r="E5624" s="158" t="s">
        <v>45</v>
      </c>
      <c r="F5624" s="101"/>
      <c r="G5624" s="159"/>
      <c r="H5624" s="161" t="s">
        <v>25292</v>
      </c>
      <c r="I5624" s="161"/>
    </row>
    <row r="5625" ht="15.0" customHeight="1">
      <c r="A5625" s="101" t="s">
        <v>9235</v>
      </c>
      <c r="B5625" s="96" t="str">
        <f>VLOOKUP(A5625,company_data!$A$2:$H$2051,8,FALSE)</f>
        <v>https://minerva-labs.com/</v>
      </c>
      <c r="C5625" s="157" t="s">
        <v>25293</v>
      </c>
      <c r="D5625" s="158" t="s">
        <v>9</v>
      </c>
      <c r="E5625" s="158" t="s">
        <v>45</v>
      </c>
      <c r="F5625" s="101"/>
      <c r="G5625" s="159"/>
      <c r="H5625" s="161" t="s">
        <v>25294</v>
      </c>
      <c r="I5625" s="161"/>
    </row>
    <row r="5626" ht="15.0" customHeight="1">
      <c r="A5626" s="101" t="s">
        <v>9235</v>
      </c>
      <c r="B5626" s="96" t="str">
        <f>VLOOKUP(A5626,company_data!$A$2:$H$2051,8,FALSE)</f>
        <v>https://minerva-labs.com/</v>
      </c>
      <c r="C5626" s="157" t="s">
        <v>25295</v>
      </c>
      <c r="D5626" s="158" t="s">
        <v>9</v>
      </c>
      <c r="E5626" s="158" t="s">
        <v>45</v>
      </c>
      <c r="F5626" s="101"/>
      <c r="G5626" s="159"/>
      <c r="H5626" s="161" t="s">
        <v>25296</v>
      </c>
      <c r="I5626" s="161"/>
    </row>
    <row r="5627" ht="15.0" customHeight="1">
      <c r="A5627" s="101" t="s">
        <v>9235</v>
      </c>
      <c r="B5627" s="96" t="str">
        <f>VLOOKUP(A5627,company_data!$A$2:$H$2051,8,FALSE)</f>
        <v>https://minerva-labs.com/</v>
      </c>
      <c r="C5627" s="157" t="s">
        <v>25297</v>
      </c>
      <c r="D5627" s="158" t="s">
        <v>9</v>
      </c>
      <c r="E5627" s="158" t="s">
        <v>45</v>
      </c>
      <c r="F5627" s="101"/>
      <c r="G5627" s="159"/>
      <c r="H5627" s="161" t="s">
        <v>25298</v>
      </c>
      <c r="I5627" s="161"/>
    </row>
    <row r="5628" ht="15.0" customHeight="1">
      <c r="A5628" s="101" t="s">
        <v>9243</v>
      </c>
      <c r="B5628" s="96" t="str">
        <f>VLOOKUP(A5628,company_data!$A$2:$H$2051,8,FALSE)</f>
        <v>https://miracl.com/</v>
      </c>
      <c r="C5628" s="158" t="s">
        <v>25299</v>
      </c>
      <c r="D5628" s="158" t="s">
        <v>6</v>
      </c>
      <c r="E5628" s="158" t="s">
        <v>16476</v>
      </c>
      <c r="F5628" s="101"/>
      <c r="G5628" s="159"/>
      <c r="H5628" s="161" t="s">
        <v>25300</v>
      </c>
      <c r="I5628" s="161"/>
    </row>
    <row r="5629" ht="15.0" customHeight="1">
      <c r="A5629" s="101" t="s">
        <v>9243</v>
      </c>
      <c r="B5629" s="96" t="str">
        <f>VLOOKUP(A5629,company_data!$A$2:$H$2051,8,FALSE)</f>
        <v>https://miracl.com/</v>
      </c>
      <c r="C5629" s="158" t="s">
        <v>25301</v>
      </c>
      <c r="D5629" s="158" t="s">
        <v>6</v>
      </c>
      <c r="E5629" s="158" t="s">
        <v>16476</v>
      </c>
      <c r="F5629" s="101"/>
      <c r="G5629" s="159"/>
      <c r="H5629" s="161"/>
      <c r="I5629" s="161"/>
    </row>
    <row r="5630" ht="15.0" customHeight="1">
      <c r="A5630" s="101" t="s">
        <v>9243</v>
      </c>
      <c r="B5630" s="96" t="str">
        <f>VLOOKUP(A5630,company_data!$A$2:$H$2051,8,FALSE)</f>
        <v>https://miracl.com/</v>
      </c>
      <c r="C5630" s="158" t="s">
        <v>25302</v>
      </c>
      <c r="D5630" s="158" t="s">
        <v>6</v>
      </c>
      <c r="E5630" s="158" t="s">
        <v>16476</v>
      </c>
      <c r="F5630" s="101"/>
      <c r="G5630" s="159"/>
      <c r="H5630" s="161"/>
      <c r="I5630" s="161"/>
    </row>
    <row r="5631" ht="15.0" customHeight="1">
      <c r="A5631" s="101" t="s">
        <v>9243</v>
      </c>
      <c r="B5631" s="96" t="str">
        <f>VLOOKUP(A5631,company_data!$A$2:$H$2051,8,FALSE)</f>
        <v>https://miracl.com/</v>
      </c>
      <c r="C5631" s="158" t="s">
        <v>25303</v>
      </c>
      <c r="D5631" s="158" t="s">
        <v>6</v>
      </c>
      <c r="E5631" s="158" t="s">
        <v>16476</v>
      </c>
      <c r="F5631" s="97" t="s">
        <v>16904</v>
      </c>
      <c r="G5631" s="159"/>
      <c r="H5631" s="161"/>
      <c r="I5631" s="161"/>
    </row>
    <row r="5632" ht="15.0" customHeight="1">
      <c r="A5632" s="101" t="s">
        <v>9250</v>
      </c>
      <c r="B5632" s="96" t="str">
        <f>VLOOKUP(A5632,company_data!$A$2:$H$2051,8,FALSE)</f>
        <v>https://www.locked.com/</v>
      </c>
      <c r="C5632" s="157" t="s">
        <v>25304</v>
      </c>
      <c r="D5632" s="158" t="s">
        <v>5</v>
      </c>
      <c r="E5632" s="158" t="s">
        <v>15862</v>
      </c>
      <c r="F5632" s="101"/>
      <c r="G5632" s="159"/>
      <c r="H5632" s="161" t="s">
        <v>25305</v>
      </c>
      <c r="I5632" s="161"/>
    </row>
    <row r="5633" ht="15.0" customHeight="1">
      <c r="A5633" s="101" t="s">
        <v>9250</v>
      </c>
      <c r="B5633" s="96" t="str">
        <f>VLOOKUP(A5633,company_data!$A$2:$H$2051,8,FALSE)</f>
        <v>https://www.locked.com/</v>
      </c>
      <c r="C5633" s="157" t="s">
        <v>19206</v>
      </c>
      <c r="D5633" s="158" t="s">
        <v>5</v>
      </c>
      <c r="E5633" s="158" t="s">
        <v>15843</v>
      </c>
      <c r="F5633" s="101"/>
      <c r="G5633" s="159"/>
      <c r="H5633" s="161" t="s">
        <v>25306</v>
      </c>
      <c r="I5633" s="161"/>
    </row>
    <row r="5634" ht="15.0" customHeight="1">
      <c r="A5634" s="101" t="s">
        <v>9250</v>
      </c>
      <c r="B5634" s="96" t="str">
        <f>VLOOKUP(A5634,company_data!$A$2:$H$2051,8,FALSE)</f>
        <v>https://www.locked.com/</v>
      </c>
      <c r="C5634" s="157" t="s">
        <v>25307</v>
      </c>
      <c r="D5634" s="158" t="s">
        <v>5</v>
      </c>
      <c r="E5634" s="158" t="s">
        <v>16128</v>
      </c>
      <c r="F5634" s="101"/>
      <c r="G5634" s="159"/>
      <c r="H5634" s="161" t="s">
        <v>25308</v>
      </c>
      <c r="I5634" s="161"/>
    </row>
    <row r="5635" ht="15.0" customHeight="1">
      <c r="A5635" s="101" t="s">
        <v>9250</v>
      </c>
      <c r="B5635" s="96" t="str">
        <f>VLOOKUP(A5635,company_data!$A$2:$H$2051,8,FALSE)</f>
        <v>https://www.locked.com/</v>
      </c>
      <c r="C5635" s="157" t="s">
        <v>19225</v>
      </c>
      <c r="D5635" s="158" t="s">
        <v>5</v>
      </c>
      <c r="E5635" s="177" t="s">
        <v>16090</v>
      </c>
      <c r="F5635" s="101"/>
      <c r="G5635" s="159"/>
      <c r="H5635" s="161" t="s">
        <v>25309</v>
      </c>
      <c r="I5635" s="161"/>
    </row>
    <row r="5636" ht="15.0" customHeight="1">
      <c r="A5636" s="101" t="s">
        <v>9250</v>
      </c>
      <c r="B5636" s="96" t="str">
        <f>VLOOKUP(A5636,company_data!$A$2:$H$2051,8,FALSE)</f>
        <v>https://www.locked.com/</v>
      </c>
      <c r="C5636" s="157" t="s">
        <v>25310</v>
      </c>
      <c r="D5636" s="158" t="s">
        <v>5</v>
      </c>
      <c r="E5636" s="158" t="s">
        <v>6</v>
      </c>
      <c r="F5636" s="101"/>
      <c r="G5636" s="159"/>
      <c r="H5636" s="161" t="s">
        <v>25311</v>
      </c>
      <c r="I5636" s="161"/>
    </row>
    <row r="5637" ht="15.0" customHeight="1">
      <c r="A5637" s="101" t="s">
        <v>9250</v>
      </c>
      <c r="B5637" s="96" t="str">
        <f>VLOOKUP(A5637,company_data!$A$2:$H$2051,8,FALSE)</f>
        <v>https://www.locked.com/</v>
      </c>
      <c r="C5637" s="157" t="s">
        <v>25312</v>
      </c>
      <c r="D5637" s="158" t="s">
        <v>5</v>
      </c>
      <c r="E5637" s="158" t="s">
        <v>25313</v>
      </c>
      <c r="F5637" s="101"/>
      <c r="G5637" s="159"/>
      <c r="H5637" s="161" t="s">
        <v>25314</v>
      </c>
      <c r="I5637" s="161"/>
    </row>
    <row r="5638" ht="15.0" customHeight="1">
      <c r="A5638" s="101" t="s">
        <v>9250</v>
      </c>
      <c r="B5638" s="96" t="str">
        <f>VLOOKUP(A5638,company_data!$A$2:$H$2051,8,FALSE)</f>
        <v>https://www.locked.com/</v>
      </c>
      <c r="C5638" s="157" t="s">
        <v>25315</v>
      </c>
      <c r="D5638" s="158" t="s">
        <v>5</v>
      </c>
      <c r="E5638" s="158" t="s">
        <v>16091</v>
      </c>
      <c r="F5638" s="101"/>
      <c r="G5638" s="159"/>
      <c r="H5638" s="161"/>
      <c r="I5638" s="161"/>
    </row>
    <row r="5639" ht="15.0" customHeight="1">
      <c r="A5639" s="101" t="s">
        <v>9250</v>
      </c>
      <c r="B5639" s="96" t="str">
        <f>VLOOKUP(A5639,company_data!$A$2:$H$2051,8,FALSE)</f>
        <v>https://www.locked.com/</v>
      </c>
      <c r="C5639" s="157" t="s">
        <v>25316</v>
      </c>
      <c r="D5639" s="158" t="s">
        <v>5</v>
      </c>
      <c r="E5639" s="158" t="s">
        <v>18</v>
      </c>
      <c r="F5639" s="97" t="s">
        <v>18548</v>
      </c>
      <c r="G5639" s="159"/>
      <c r="H5639" s="161"/>
      <c r="I5639" s="161"/>
    </row>
    <row r="5640" ht="15.0" customHeight="1">
      <c r="A5640" s="101" t="s">
        <v>9257</v>
      </c>
      <c r="B5640" s="96" t="str">
        <f>VLOOKUP(A5640,company_data!$A$2:$H$2051,8,FALSE)</f>
        <v>https://misti.com/</v>
      </c>
      <c r="C5640" s="158" t="s">
        <v>21403</v>
      </c>
      <c r="D5640" s="158" t="s">
        <v>11</v>
      </c>
      <c r="E5640" s="158" t="s">
        <v>25317</v>
      </c>
      <c r="F5640" s="101"/>
      <c r="G5640" s="159"/>
      <c r="H5640" s="161"/>
      <c r="I5640" s="161"/>
    </row>
    <row r="5641" ht="15.0" customHeight="1">
      <c r="A5641" s="101" t="s">
        <v>9267</v>
      </c>
      <c r="B5641" s="96" t="str">
        <f>VLOOKUP(A5641,company_data!$A$2:$H$2051,8,FALSE)</f>
        <v>https://www.ll.mit.edu/</v>
      </c>
      <c r="C5641" s="157" t="s">
        <v>25318</v>
      </c>
      <c r="D5641" s="158" t="s">
        <v>56</v>
      </c>
      <c r="E5641" s="157"/>
      <c r="F5641" s="101"/>
      <c r="G5641" s="159"/>
      <c r="H5641" s="161" t="s">
        <v>25319</v>
      </c>
      <c r="I5641" s="161"/>
    </row>
    <row r="5642" ht="15.0" customHeight="1">
      <c r="A5642" s="101" t="s">
        <v>9315</v>
      </c>
      <c r="B5642" s="96" t="str">
        <f>VLOOKUP(A5642,company_data!$A$2:$H$2051,8,FALSE)</f>
        <v>https://www.miteksystems.com/</v>
      </c>
      <c r="C5642" s="157" t="s">
        <v>25320</v>
      </c>
      <c r="D5642" s="157" t="s">
        <v>6</v>
      </c>
      <c r="E5642" s="157" t="s">
        <v>18103</v>
      </c>
      <c r="F5642" s="101"/>
      <c r="G5642" s="170"/>
      <c r="H5642" s="161" t="s">
        <v>25321</v>
      </c>
      <c r="I5642" s="160"/>
    </row>
    <row r="5643" ht="15.0" customHeight="1">
      <c r="A5643" s="101" t="s">
        <v>9274</v>
      </c>
      <c r="B5643" s="96" t="str">
        <f>VLOOKUP(A5643,company_data!$A$2:$H$2051,8,FALSE)</f>
        <v>https://www.mitnicksecurity.com/</v>
      </c>
      <c r="C5643" s="157" t="s">
        <v>25322</v>
      </c>
      <c r="D5643" s="158" t="s">
        <v>32</v>
      </c>
      <c r="E5643" s="158" t="s">
        <v>60</v>
      </c>
      <c r="F5643" s="101"/>
      <c r="G5643" s="159"/>
      <c r="H5643" s="161" t="s">
        <v>25323</v>
      </c>
      <c r="I5643" s="161"/>
    </row>
    <row r="5644" ht="15.0" customHeight="1">
      <c r="A5644" s="101" t="s">
        <v>9274</v>
      </c>
      <c r="B5644" s="96" t="str">
        <f>VLOOKUP(A5644,company_data!$A$2:$H$2051,8,FALSE)</f>
        <v>https://www.mitnicksecurity.com/</v>
      </c>
      <c r="C5644" s="157" t="s">
        <v>25324</v>
      </c>
      <c r="D5644" s="158" t="s">
        <v>5</v>
      </c>
      <c r="E5644" s="158" t="s">
        <v>15922</v>
      </c>
      <c r="F5644" s="101"/>
      <c r="G5644" s="159"/>
      <c r="H5644" s="161" t="s">
        <v>25325</v>
      </c>
      <c r="I5644" s="161"/>
    </row>
    <row r="5645" ht="15.0" customHeight="1">
      <c r="A5645" s="101" t="s">
        <v>9274</v>
      </c>
      <c r="B5645" s="96" t="str">
        <f>VLOOKUP(A5645,company_data!$A$2:$H$2051,8,FALSE)</f>
        <v>https://www.mitnicksecurity.com/</v>
      </c>
      <c r="C5645" s="157" t="s">
        <v>17656</v>
      </c>
      <c r="D5645" s="157" t="s">
        <v>5</v>
      </c>
      <c r="E5645" s="157" t="s">
        <v>15850</v>
      </c>
      <c r="F5645" s="101"/>
      <c r="G5645" s="159"/>
      <c r="H5645" s="161" t="s">
        <v>25326</v>
      </c>
      <c r="I5645" s="161"/>
    </row>
    <row r="5646" ht="15.0" customHeight="1">
      <c r="A5646" s="101" t="s">
        <v>9274</v>
      </c>
      <c r="B5646" s="96" t="str">
        <f>VLOOKUP(A5646,company_data!$A$2:$H$2051,8,FALSE)</f>
        <v>https://www.mitnicksecurity.com/</v>
      </c>
      <c r="C5646" s="157" t="s">
        <v>25327</v>
      </c>
      <c r="D5646" s="158" t="s">
        <v>5</v>
      </c>
      <c r="E5646" s="158" t="s">
        <v>25328</v>
      </c>
      <c r="F5646" s="101"/>
      <c r="G5646" s="159"/>
      <c r="H5646" s="161" t="s">
        <v>25329</v>
      </c>
      <c r="I5646" s="161"/>
    </row>
    <row r="5647" ht="15.0" customHeight="1">
      <c r="A5647" s="101" t="s">
        <v>9274</v>
      </c>
      <c r="B5647" s="96" t="str">
        <f>VLOOKUP(A5647,company_data!$A$2:$H$2051,8,FALSE)</f>
        <v>https://www.mitnicksecurity.com/</v>
      </c>
      <c r="C5647" s="157" t="s">
        <v>25330</v>
      </c>
      <c r="D5647" s="157" t="s">
        <v>5</v>
      </c>
      <c r="E5647" s="157" t="s">
        <v>16275</v>
      </c>
      <c r="F5647" s="101"/>
      <c r="G5647" s="159"/>
      <c r="H5647" s="161" t="s">
        <v>25331</v>
      </c>
      <c r="I5647" s="161"/>
    </row>
    <row r="5648" ht="15.0" customHeight="1">
      <c r="A5648" s="101" t="s">
        <v>9274</v>
      </c>
      <c r="B5648" s="96" t="str">
        <f>VLOOKUP(A5648,company_data!$A$2:$H$2051,8,FALSE)</f>
        <v>https://www.mitnicksecurity.com/</v>
      </c>
      <c r="C5648" s="157" t="s">
        <v>25332</v>
      </c>
      <c r="D5648" s="157" t="s">
        <v>11</v>
      </c>
      <c r="E5648" s="157" t="s">
        <v>17708</v>
      </c>
      <c r="F5648" s="101"/>
      <c r="G5648" s="159"/>
      <c r="H5648" s="161" t="s">
        <v>25333</v>
      </c>
      <c r="I5648" s="161"/>
    </row>
    <row r="5649" ht="15.0" customHeight="1">
      <c r="A5649" s="101" t="s">
        <v>9274</v>
      </c>
      <c r="B5649" s="96" t="str">
        <f>VLOOKUP(A5649,company_data!$A$2:$H$2051,8,FALSE)</f>
        <v>https://www.mitnicksecurity.com/</v>
      </c>
      <c r="C5649" s="157" t="s">
        <v>25334</v>
      </c>
      <c r="D5649" s="157" t="s">
        <v>5</v>
      </c>
      <c r="E5649" s="157" t="s">
        <v>15853</v>
      </c>
      <c r="F5649" s="101"/>
      <c r="G5649" s="159"/>
      <c r="H5649" s="161" t="s">
        <v>25335</v>
      </c>
      <c r="I5649" s="161"/>
    </row>
    <row r="5650" ht="15.0" customHeight="1">
      <c r="A5650" s="101" t="s">
        <v>9274</v>
      </c>
      <c r="B5650" s="96" t="str">
        <f>VLOOKUP(A5650,company_data!$A$2:$H$2051,8,FALSE)</f>
        <v>https://www.mitnicksecurity.com/</v>
      </c>
      <c r="C5650" s="157" t="s">
        <v>25336</v>
      </c>
      <c r="D5650" s="157" t="s">
        <v>5</v>
      </c>
      <c r="E5650" s="157" t="s">
        <v>16162</v>
      </c>
      <c r="F5650" s="101"/>
      <c r="G5650" s="159"/>
      <c r="H5650" s="161" t="s">
        <v>25337</v>
      </c>
      <c r="I5650" s="161"/>
    </row>
    <row r="5651" ht="15.0" customHeight="1">
      <c r="A5651" s="101" t="s">
        <v>9274</v>
      </c>
      <c r="B5651" s="96" t="str">
        <f>VLOOKUP(A5651,company_data!$A$2:$H$2051,8,FALSE)</f>
        <v>https://www.mitnicksecurity.com/</v>
      </c>
      <c r="C5651" s="157" t="s">
        <v>15924</v>
      </c>
      <c r="D5651" s="158" t="s">
        <v>16</v>
      </c>
      <c r="E5651" s="157"/>
      <c r="F5651" s="101"/>
      <c r="G5651" s="159"/>
      <c r="H5651" s="161" t="s">
        <v>25338</v>
      </c>
      <c r="I5651" s="161"/>
    </row>
    <row r="5652" ht="15.0" customHeight="1">
      <c r="A5652" s="101" t="s">
        <v>9282</v>
      </c>
      <c r="B5652" s="96" t="str">
        <f>VLOOKUP(A5652,company_data!$A$2:$H$2051,8,FALSE)</f>
        <v>https://www.mitre.org/</v>
      </c>
      <c r="C5652" s="157" t="s">
        <v>25339</v>
      </c>
      <c r="D5652" s="157" t="s">
        <v>5</v>
      </c>
      <c r="E5652" s="157"/>
      <c r="F5652" s="101"/>
      <c r="G5652" s="159"/>
      <c r="H5652" s="161" t="s">
        <v>25340</v>
      </c>
      <c r="I5652" s="161"/>
    </row>
    <row r="5653" ht="15.0" customHeight="1">
      <c r="A5653" s="101" t="s">
        <v>9282</v>
      </c>
      <c r="B5653" s="96" t="str">
        <f>VLOOKUP(A5653,company_data!$A$2:$H$2051,8,FALSE)</f>
        <v>https://www.mitre.org/</v>
      </c>
      <c r="C5653" s="157" t="s">
        <v>25341</v>
      </c>
      <c r="D5653" s="157" t="s">
        <v>5</v>
      </c>
      <c r="E5653" s="157"/>
      <c r="F5653" s="101"/>
      <c r="G5653" s="159"/>
      <c r="H5653" s="161" t="s">
        <v>25342</v>
      </c>
      <c r="I5653" s="161"/>
    </row>
    <row r="5654" ht="15.0" customHeight="1">
      <c r="A5654" s="101" t="s">
        <v>9282</v>
      </c>
      <c r="B5654" s="96" t="str">
        <f>VLOOKUP(A5654,company_data!$A$2:$H$2051,8,FALSE)</f>
        <v>https://www.mitre.org/</v>
      </c>
      <c r="C5654" s="157" t="s">
        <v>25343</v>
      </c>
      <c r="D5654" s="157" t="s">
        <v>5</v>
      </c>
      <c r="E5654" s="157"/>
      <c r="F5654" s="101"/>
      <c r="G5654" s="159"/>
      <c r="H5654" s="161" t="s">
        <v>25344</v>
      </c>
      <c r="I5654" s="161"/>
    </row>
    <row r="5655" ht="15.0" customHeight="1">
      <c r="A5655" s="101" t="s">
        <v>9282</v>
      </c>
      <c r="B5655" s="96" t="str">
        <f>VLOOKUP(A5655,company_data!$A$2:$H$2051,8,FALSE)</f>
        <v>https://www.mitre.org/</v>
      </c>
      <c r="C5655" s="157" t="s">
        <v>25345</v>
      </c>
      <c r="D5655" s="157" t="s">
        <v>5</v>
      </c>
      <c r="E5655" s="157"/>
      <c r="F5655" s="101"/>
      <c r="G5655" s="159"/>
      <c r="H5655" s="161" t="s">
        <v>25346</v>
      </c>
      <c r="I5655" s="161"/>
    </row>
    <row r="5656" ht="15.0" customHeight="1">
      <c r="A5656" s="101" t="s">
        <v>9282</v>
      </c>
      <c r="B5656" s="96" t="str">
        <f>VLOOKUP(A5656,company_data!$A$2:$H$2051,8,FALSE)</f>
        <v>https://www.mitre.org/</v>
      </c>
      <c r="C5656" s="157" t="s">
        <v>25347</v>
      </c>
      <c r="D5656" s="158" t="s">
        <v>56</v>
      </c>
      <c r="E5656" s="157"/>
      <c r="F5656" s="101"/>
      <c r="G5656" s="159"/>
      <c r="H5656" s="161" t="s">
        <v>25348</v>
      </c>
      <c r="I5656" s="161"/>
    </row>
    <row r="5657" ht="15.0" customHeight="1">
      <c r="A5657" s="101" t="s">
        <v>9291</v>
      </c>
      <c r="B5657" s="96" t="str">
        <f>VLOOKUP(A5657,company_data!$A$2:$H$2051,8,FALSE)</f>
        <v>https://mixmode.ai/</v>
      </c>
      <c r="C5657" s="157" t="s">
        <v>25349</v>
      </c>
      <c r="D5657" s="158" t="s">
        <v>36</v>
      </c>
      <c r="E5657" s="158" t="s">
        <v>16834</v>
      </c>
      <c r="F5657" s="97"/>
      <c r="G5657" s="159"/>
      <c r="H5657" s="161" t="s">
        <v>25350</v>
      </c>
      <c r="I5657" s="161"/>
    </row>
    <row r="5658" ht="15.0" customHeight="1">
      <c r="A5658" s="101" t="s">
        <v>9300</v>
      </c>
      <c r="B5658" s="96" t="str">
        <f>VLOOKUP(A5658,company_data!$A$2:$H$2051,8,FALSE)</f>
        <v>https://thewatchtower.io/</v>
      </c>
      <c r="C5658" s="158" t="s">
        <v>16160</v>
      </c>
      <c r="D5658" s="158" t="s">
        <v>7</v>
      </c>
      <c r="E5658" s="157"/>
      <c r="F5658" s="101"/>
      <c r="G5658" s="159"/>
      <c r="H5658" s="161"/>
      <c r="I5658" s="161"/>
    </row>
    <row r="5659" ht="15.0" customHeight="1">
      <c r="A5659" s="101" t="s">
        <v>9355</v>
      </c>
      <c r="B5659" s="96" t="str">
        <f>VLOOKUP(A5659,company_data!$A$2:$H$2051,8,FALSE)</f>
        <v>https://www.mobileiron.com/en</v>
      </c>
      <c r="C5659" s="157" t="s">
        <v>25351</v>
      </c>
      <c r="D5659" s="158" t="s">
        <v>20</v>
      </c>
      <c r="E5659" s="157"/>
      <c r="F5659" s="101"/>
      <c r="G5659" s="159"/>
      <c r="H5659" s="161" t="s">
        <v>25352</v>
      </c>
      <c r="I5659" s="161"/>
    </row>
    <row r="5660" ht="15.0" customHeight="1">
      <c r="A5660" s="101" t="s">
        <v>9355</v>
      </c>
      <c r="B5660" s="96" t="str">
        <f>VLOOKUP(A5660,company_data!$A$2:$H$2051,8,FALSE)</f>
        <v>https://www.mobileiron.com/en</v>
      </c>
      <c r="C5660" s="157" t="s">
        <v>25353</v>
      </c>
      <c r="D5660" s="158" t="s">
        <v>20</v>
      </c>
      <c r="E5660" s="157"/>
      <c r="F5660" s="101"/>
      <c r="G5660" s="159"/>
      <c r="H5660" s="161" t="s">
        <v>25354</v>
      </c>
      <c r="I5660" s="161"/>
    </row>
    <row r="5661" ht="15.0" customHeight="1">
      <c r="A5661" s="101" t="s">
        <v>9355</v>
      </c>
      <c r="B5661" s="96" t="str">
        <f>VLOOKUP(A5661,company_data!$A$2:$H$2051,8,FALSE)</f>
        <v>https://www.mobileiron.com/en</v>
      </c>
      <c r="C5661" s="157" t="s">
        <v>25355</v>
      </c>
      <c r="D5661" s="158" t="s">
        <v>20</v>
      </c>
      <c r="E5661" s="157"/>
      <c r="F5661" s="101"/>
      <c r="G5661" s="159"/>
      <c r="H5661" s="161" t="s">
        <v>25356</v>
      </c>
      <c r="I5661" s="161"/>
    </row>
    <row r="5662" ht="15.0" customHeight="1">
      <c r="A5662" s="101" t="s">
        <v>9306</v>
      </c>
      <c r="B5662" s="96" t="str">
        <f>VLOOKUP(A5662,company_data!$A$2:$H$2051,8,FALSE)</f>
        <v>https://www.mocana.com/</v>
      </c>
      <c r="C5662" s="157" t="s">
        <v>25357</v>
      </c>
      <c r="D5662" s="158" t="s">
        <v>25</v>
      </c>
      <c r="E5662" s="158" t="s">
        <v>17918</v>
      </c>
      <c r="F5662" s="101"/>
      <c r="G5662" s="159"/>
      <c r="H5662" s="161" t="s">
        <v>25358</v>
      </c>
      <c r="I5662" s="161"/>
    </row>
    <row r="5663" ht="15.0" customHeight="1">
      <c r="A5663" s="101" t="s">
        <v>9306</v>
      </c>
      <c r="B5663" s="96" t="str">
        <f>VLOOKUP(A5663,company_data!$A$2:$H$2051,8,FALSE)</f>
        <v>https://www.mocana.com/</v>
      </c>
      <c r="C5663" s="157" t="s">
        <v>25359</v>
      </c>
      <c r="D5663" s="158" t="s">
        <v>25</v>
      </c>
      <c r="E5663" s="158" t="s">
        <v>17918</v>
      </c>
      <c r="F5663" s="101"/>
      <c r="G5663" s="159"/>
      <c r="H5663" s="161" t="s">
        <v>25360</v>
      </c>
      <c r="I5663" s="161"/>
    </row>
    <row r="5664" ht="15.0" customHeight="1">
      <c r="A5664" s="101" t="s">
        <v>9306</v>
      </c>
      <c r="B5664" s="96" t="str">
        <f>VLOOKUP(A5664,company_data!$A$2:$H$2051,8,FALSE)</f>
        <v>https://www.mocana.com/</v>
      </c>
      <c r="C5664" s="157" t="s">
        <v>25361</v>
      </c>
      <c r="D5664" s="158" t="s">
        <v>25</v>
      </c>
      <c r="E5664" s="158" t="s">
        <v>17918</v>
      </c>
      <c r="F5664" s="101"/>
      <c r="G5664" s="159"/>
      <c r="H5664" s="161" t="s">
        <v>25362</v>
      </c>
      <c r="I5664" s="161"/>
    </row>
    <row r="5665" ht="15.0" customHeight="1">
      <c r="A5665" s="101" t="s">
        <v>9334</v>
      </c>
      <c r="B5665" s="96" t="str">
        <f>VLOOKUP(A5665,company_data!$A$2:$H$2051,8,FALSE)</f>
        <v>https://momentumcyber.com/</v>
      </c>
      <c r="C5665" s="157" t="s">
        <v>25363</v>
      </c>
      <c r="D5665" s="158" t="s">
        <v>56</v>
      </c>
      <c r="E5665" s="157"/>
      <c r="F5665" s="101"/>
      <c r="G5665" s="159"/>
      <c r="H5665" s="161"/>
      <c r="I5665" s="161"/>
    </row>
    <row r="5666" ht="15.0" customHeight="1">
      <c r="A5666" s="101" t="s">
        <v>9340</v>
      </c>
      <c r="B5666" s="96" t="str">
        <f>VLOOKUP(A5666,company_data!$A$2:$H$2051,8,FALSE)</f>
        <v>https://www.monitorapp.com/</v>
      </c>
      <c r="C5666" s="157" t="s">
        <v>25364</v>
      </c>
      <c r="D5666" s="158" t="s">
        <v>23</v>
      </c>
      <c r="E5666" s="158" t="s">
        <v>19175</v>
      </c>
      <c r="F5666" s="101"/>
      <c r="G5666" s="159"/>
      <c r="H5666" s="161" t="s">
        <v>25365</v>
      </c>
      <c r="I5666" s="161"/>
    </row>
    <row r="5667" ht="15.0" customHeight="1">
      <c r="A5667" s="101" t="s">
        <v>9340</v>
      </c>
      <c r="B5667" s="96" t="str">
        <f>VLOOKUP(A5667,company_data!$A$2:$H$2051,8,FALSE)</f>
        <v>https://www.monitorapp.com/</v>
      </c>
      <c r="C5667" s="157" t="s">
        <v>25366</v>
      </c>
      <c r="D5667" s="158" t="s">
        <v>10</v>
      </c>
      <c r="E5667" s="158" t="s">
        <v>25367</v>
      </c>
      <c r="F5667" s="97" t="s">
        <v>25368</v>
      </c>
      <c r="G5667" s="159"/>
      <c r="H5667" s="161" t="s">
        <v>25369</v>
      </c>
      <c r="I5667" s="161"/>
    </row>
    <row r="5668" ht="15.0" customHeight="1">
      <c r="A5668" s="101" t="s">
        <v>9340</v>
      </c>
      <c r="B5668" s="96" t="str">
        <f>VLOOKUP(A5668,company_data!$A$2:$H$2051,8,FALSE)</f>
        <v>https://www.monitorapp.com/</v>
      </c>
      <c r="C5668" s="157" t="s">
        <v>25370</v>
      </c>
      <c r="D5668" s="158" t="s">
        <v>10</v>
      </c>
      <c r="E5668" s="158" t="s">
        <v>24398</v>
      </c>
      <c r="F5668" s="101"/>
      <c r="G5668" s="159"/>
      <c r="H5668" s="161" t="s">
        <v>25371</v>
      </c>
      <c r="I5668" s="161"/>
    </row>
    <row r="5669" ht="15.0" customHeight="1">
      <c r="A5669" s="101" t="s">
        <v>9340</v>
      </c>
      <c r="B5669" s="96" t="str">
        <f>VLOOKUP(A5669,company_data!$A$2:$H$2051,8,FALSE)</f>
        <v>https://www.monitorapp.com/</v>
      </c>
      <c r="C5669" s="157" t="s">
        <v>25372</v>
      </c>
      <c r="D5669" s="158" t="s">
        <v>10</v>
      </c>
      <c r="E5669" s="158" t="s">
        <v>24398</v>
      </c>
      <c r="F5669" s="101"/>
      <c r="G5669" s="159"/>
      <c r="H5669" s="161" t="s">
        <v>25373</v>
      </c>
      <c r="I5669" s="161"/>
    </row>
    <row r="5670" ht="15.0" customHeight="1">
      <c r="A5670" s="101" t="s">
        <v>9340</v>
      </c>
      <c r="B5670" s="96" t="str">
        <f>VLOOKUP(A5670,company_data!$A$2:$H$2051,8,FALSE)</f>
        <v>https://www.monitorapp.com/</v>
      </c>
      <c r="C5670" s="157" t="s">
        <v>25374</v>
      </c>
      <c r="D5670" s="158" t="s">
        <v>8</v>
      </c>
      <c r="E5670" s="158" t="s">
        <v>16480</v>
      </c>
      <c r="F5670" s="101"/>
      <c r="G5670" s="159"/>
      <c r="H5670" s="161" t="s">
        <v>25375</v>
      </c>
      <c r="I5670" s="161"/>
    </row>
    <row r="5671" ht="15.0" customHeight="1">
      <c r="A5671" s="101" t="s">
        <v>9340</v>
      </c>
      <c r="B5671" s="96" t="str">
        <f>VLOOKUP(A5671,company_data!$A$2:$H$2051,8,FALSE)</f>
        <v>https://www.monitorapp.com/</v>
      </c>
      <c r="C5671" s="157" t="s">
        <v>25376</v>
      </c>
      <c r="D5671" s="158" t="s">
        <v>8</v>
      </c>
      <c r="E5671" s="158" t="s">
        <v>16480</v>
      </c>
      <c r="F5671" s="101"/>
      <c r="G5671" s="159"/>
      <c r="H5671" s="161" t="s">
        <v>25377</v>
      </c>
      <c r="I5671" s="161"/>
    </row>
    <row r="5672" ht="15.0" customHeight="1">
      <c r="A5672" s="101" t="s">
        <v>9340</v>
      </c>
      <c r="B5672" s="96" t="str">
        <f>VLOOKUP(A5672,company_data!$A$2:$H$2051,8,FALSE)</f>
        <v>https://www.monitorapp.com/</v>
      </c>
      <c r="C5672" s="157" t="s">
        <v>25378</v>
      </c>
      <c r="D5672" s="158" t="s">
        <v>8</v>
      </c>
      <c r="E5672" s="158" t="s">
        <v>16480</v>
      </c>
      <c r="F5672" s="101"/>
      <c r="G5672" s="159"/>
      <c r="H5672" s="161" t="s">
        <v>25379</v>
      </c>
      <c r="I5672" s="161"/>
    </row>
    <row r="5673" ht="15.0" customHeight="1">
      <c r="A5673" s="101" t="s">
        <v>9347</v>
      </c>
      <c r="B5673" s="96" t="str">
        <f>VLOOKUP(A5673,company_data!$A$2:$H$2051,8,FALSE)</f>
        <v>https://www.morphisec.com</v>
      </c>
      <c r="C5673" s="169" t="s">
        <v>25380</v>
      </c>
      <c r="D5673" s="158" t="s">
        <v>36</v>
      </c>
      <c r="E5673" s="158" t="s">
        <v>9</v>
      </c>
      <c r="F5673" s="157"/>
      <c r="G5673" s="159"/>
      <c r="H5673" s="161" t="s">
        <v>25381</v>
      </c>
      <c r="I5673" s="161"/>
    </row>
    <row r="5674" ht="15.0" customHeight="1">
      <c r="A5674" s="101" t="s">
        <v>9347</v>
      </c>
      <c r="B5674" s="96" t="str">
        <f>VLOOKUP(A5674,company_data!$A$2:$H$2051,8,FALSE)</f>
        <v>https://www.morphisec.com</v>
      </c>
      <c r="C5674" s="176" t="s">
        <v>25382</v>
      </c>
      <c r="D5674" s="158" t="s">
        <v>9</v>
      </c>
      <c r="E5674" s="158" t="s">
        <v>25383</v>
      </c>
      <c r="F5674" s="158" t="s">
        <v>25384</v>
      </c>
      <c r="G5674" s="159"/>
      <c r="H5674" s="161" t="s">
        <v>25385</v>
      </c>
      <c r="I5674" s="161"/>
    </row>
    <row r="5675" ht="15.0" customHeight="1">
      <c r="A5675" s="101" t="s">
        <v>9347</v>
      </c>
      <c r="B5675" s="96" t="str">
        <f>VLOOKUP(A5675,company_data!$A$2:$H$2051,8,FALSE)</f>
        <v>https://www.morphisec.com</v>
      </c>
      <c r="C5675" s="169" t="s">
        <v>25386</v>
      </c>
      <c r="D5675" s="158" t="s">
        <v>9</v>
      </c>
      <c r="E5675" s="157"/>
      <c r="F5675" s="157"/>
      <c r="G5675" s="159"/>
      <c r="H5675" s="161" t="s">
        <v>25387</v>
      </c>
      <c r="I5675" s="161"/>
    </row>
    <row r="5676" ht="15.0" customHeight="1">
      <c r="A5676" s="101" t="s">
        <v>9347</v>
      </c>
      <c r="B5676" s="96" t="str">
        <f>VLOOKUP(A5676,company_data!$A$2:$H$2051,8,FALSE)</f>
        <v>https://www.morphisec.com</v>
      </c>
      <c r="C5676" s="169" t="s">
        <v>25388</v>
      </c>
      <c r="D5676" s="158" t="s">
        <v>9</v>
      </c>
      <c r="E5676" s="157"/>
      <c r="F5676" s="157"/>
      <c r="G5676" s="159"/>
      <c r="H5676" s="161" t="s">
        <v>25389</v>
      </c>
      <c r="I5676" s="161"/>
    </row>
    <row r="5677" ht="15.0" customHeight="1">
      <c r="A5677" s="101" t="s">
        <v>9365</v>
      </c>
      <c r="B5677" s="96" t="str">
        <f>VLOOKUP(A5677,company_data!$A$2:$H$2051,8,FALSE)</f>
        <v>https://www.mosaic451.com/</v>
      </c>
      <c r="C5677" s="166" t="s">
        <v>16160</v>
      </c>
      <c r="D5677" s="157" t="s">
        <v>7</v>
      </c>
      <c r="E5677" s="157"/>
      <c r="F5677" s="162"/>
      <c r="G5677" s="159"/>
      <c r="H5677" s="161" t="s">
        <v>25390</v>
      </c>
      <c r="I5677" s="161"/>
    </row>
    <row r="5678" ht="15.0" customHeight="1">
      <c r="A5678" s="101" t="s">
        <v>9365</v>
      </c>
      <c r="B5678" s="96" t="str">
        <f>VLOOKUP(A5678,company_data!$A$2:$H$2051,8,FALSE)</f>
        <v>https://www.mosaic451.com/</v>
      </c>
      <c r="C5678" s="166" t="s">
        <v>15871</v>
      </c>
      <c r="D5678" s="157" t="s">
        <v>5</v>
      </c>
      <c r="E5678" s="157" t="s">
        <v>15871</v>
      </c>
      <c r="F5678" s="162"/>
      <c r="G5678" s="159"/>
      <c r="H5678" s="161" t="s">
        <v>25391</v>
      </c>
      <c r="I5678" s="161"/>
    </row>
    <row r="5679" ht="15.0" customHeight="1">
      <c r="A5679" s="101" t="s">
        <v>9365</v>
      </c>
      <c r="B5679" s="96" t="str">
        <f>VLOOKUP(A5679,company_data!$A$2:$H$2051,8,FALSE)</f>
        <v>https://www.mosaic451.com/</v>
      </c>
      <c r="C5679" s="166" t="s">
        <v>46</v>
      </c>
      <c r="D5679" s="157" t="s">
        <v>5</v>
      </c>
      <c r="E5679" s="162"/>
      <c r="F5679" s="162"/>
      <c r="G5679" s="159"/>
      <c r="H5679" s="161" t="s">
        <v>25392</v>
      </c>
      <c r="I5679" s="161"/>
    </row>
    <row r="5680" ht="15.0" customHeight="1">
      <c r="A5680" s="101" t="s">
        <v>9365</v>
      </c>
      <c r="B5680" s="96" t="str">
        <f>VLOOKUP(A5680,company_data!$A$2:$H$2051,8,FALSE)</f>
        <v>https://www.mosaic451.com/</v>
      </c>
      <c r="C5680" s="162" t="s">
        <v>25393</v>
      </c>
      <c r="D5680" s="167" t="s">
        <v>7</v>
      </c>
      <c r="E5680" s="162"/>
      <c r="F5680" s="162"/>
      <c r="G5680" s="159"/>
      <c r="H5680" s="161" t="s">
        <v>25394</v>
      </c>
      <c r="I5680" s="161"/>
    </row>
    <row r="5681" ht="15.0" customHeight="1">
      <c r="A5681" s="101" t="s">
        <v>9384</v>
      </c>
      <c r="B5681" s="96" t="str">
        <f>VLOOKUP(A5681,company_data!$A$2:$H$2051,8,FALSE)</f>
        <v>www.msab.com</v>
      </c>
      <c r="C5681" s="157" t="s">
        <v>25395</v>
      </c>
      <c r="D5681" s="158" t="s">
        <v>16</v>
      </c>
      <c r="E5681" s="158" t="s">
        <v>25396</v>
      </c>
      <c r="F5681" s="101"/>
      <c r="G5681" s="159"/>
      <c r="H5681" s="161" t="s">
        <v>25397</v>
      </c>
      <c r="I5681" s="161"/>
    </row>
    <row r="5682" ht="15.0" customHeight="1">
      <c r="A5682" s="101" t="s">
        <v>9384</v>
      </c>
      <c r="B5682" s="96" t="str">
        <f>VLOOKUP(A5682,company_data!$A$2:$H$2051,8,FALSE)</f>
        <v>www.msab.com</v>
      </c>
      <c r="C5682" s="157" t="s">
        <v>25398</v>
      </c>
      <c r="D5682" s="158" t="s">
        <v>16</v>
      </c>
      <c r="E5682" s="158" t="s">
        <v>25396</v>
      </c>
      <c r="F5682" s="101"/>
      <c r="G5682" s="159"/>
      <c r="H5682" s="161" t="s">
        <v>25399</v>
      </c>
      <c r="I5682" s="161"/>
    </row>
    <row r="5683" ht="15.0" customHeight="1">
      <c r="A5683" s="101" t="s">
        <v>9384</v>
      </c>
      <c r="B5683" s="96" t="str">
        <f>VLOOKUP(A5683,company_data!$A$2:$H$2051,8,FALSE)</f>
        <v>www.msab.com</v>
      </c>
      <c r="C5683" s="157" t="s">
        <v>25400</v>
      </c>
      <c r="D5683" s="158" t="s">
        <v>16</v>
      </c>
      <c r="E5683" s="158" t="s">
        <v>25396</v>
      </c>
      <c r="F5683" s="101"/>
      <c r="G5683" s="159"/>
      <c r="H5683" s="161" t="s">
        <v>25401</v>
      </c>
      <c r="I5683" s="161"/>
    </row>
    <row r="5684" ht="15.0" customHeight="1">
      <c r="A5684" s="101" t="s">
        <v>9368</v>
      </c>
      <c r="B5684" s="96" t="str">
        <f>VLOOKUP(A5684,company_data!$A$2:$H$2051,8,FALSE)</f>
        <v>https://www.missionsecure.com/</v>
      </c>
      <c r="C5684" s="158" t="s">
        <v>25402</v>
      </c>
      <c r="D5684" s="158" t="s">
        <v>5</v>
      </c>
      <c r="E5684" s="158" t="s">
        <v>17107</v>
      </c>
      <c r="F5684" s="101"/>
      <c r="G5684" s="159"/>
      <c r="H5684" s="161"/>
      <c r="I5684" s="161"/>
    </row>
    <row r="5685" ht="15.0" customHeight="1">
      <c r="A5685" s="101" t="s">
        <v>9368</v>
      </c>
      <c r="B5685" s="96" t="str">
        <f>VLOOKUP(A5685,company_data!$A$2:$H$2051,8,FALSE)</f>
        <v>https://www.missionsecure.com/</v>
      </c>
      <c r="C5685" s="157" t="s">
        <v>25403</v>
      </c>
      <c r="D5685" s="158" t="s">
        <v>35</v>
      </c>
      <c r="E5685" s="158" t="s">
        <v>17107</v>
      </c>
      <c r="F5685" s="101"/>
      <c r="G5685" s="159"/>
      <c r="H5685" s="161" t="s">
        <v>25404</v>
      </c>
      <c r="I5685" s="161"/>
    </row>
    <row r="5686" ht="15.0" customHeight="1">
      <c r="A5686" s="101" t="s">
        <v>9368</v>
      </c>
      <c r="B5686" s="96" t="str">
        <f>VLOOKUP(A5686,company_data!$A$2:$H$2051,8,FALSE)</f>
        <v>https://www.missionsecure.com/</v>
      </c>
      <c r="C5686" s="157" t="s">
        <v>16196</v>
      </c>
      <c r="D5686" s="157" t="s">
        <v>7</v>
      </c>
      <c r="E5686" s="157"/>
      <c r="F5686" s="101"/>
      <c r="G5686" s="159"/>
      <c r="H5686" s="161" t="s">
        <v>25405</v>
      </c>
      <c r="I5686" s="161"/>
    </row>
    <row r="5687" ht="15.0" customHeight="1">
      <c r="A5687" s="97" t="s">
        <v>9392</v>
      </c>
      <c r="B5687" s="105" t="s">
        <v>9393</v>
      </c>
      <c r="C5687" s="173" t="s">
        <v>25406</v>
      </c>
      <c r="D5687" s="173" t="s">
        <v>8</v>
      </c>
      <c r="E5687" s="158" t="s">
        <v>16738</v>
      </c>
      <c r="F5687" s="101"/>
      <c r="G5687" s="159"/>
      <c r="H5687" s="160" t="s">
        <v>25407</v>
      </c>
      <c r="I5687" s="161"/>
    </row>
    <row r="5688" ht="15.0" customHeight="1">
      <c r="A5688" s="101" t="s">
        <v>9395</v>
      </c>
      <c r="B5688" s="96" t="str">
        <f>VLOOKUP(A5688,company_data!$A$2:$H$2051,8,FALSE)</f>
        <v>www.myworkdrive.com</v>
      </c>
      <c r="C5688" s="167" t="s">
        <v>25408</v>
      </c>
      <c r="D5688" s="167" t="s">
        <v>5</v>
      </c>
      <c r="E5688" s="167" t="s">
        <v>18825</v>
      </c>
      <c r="F5688" s="162"/>
      <c r="G5688" s="159"/>
      <c r="H5688" s="161"/>
      <c r="I5688" s="161"/>
    </row>
    <row r="5689" ht="15.0" customHeight="1">
      <c r="A5689" s="101" t="s">
        <v>9395</v>
      </c>
      <c r="B5689" s="96" t="str">
        <f>VLOOKUP(A5689,company_data!$A$2:$H$2051,8,FALSE)</f>
        <v>www.myworkdrive.com</v>
      </c>
      <c r="C5689" s="167" t="s">
        <v>25409</v>
      </c>
      <c r="D5689" s="167" t="s">
        <v>5</v>
      </c>
      <c r="E5689" s="167" t="s">
        <v>18825</v>
      </c>
      <c r="F5689" s="162"/>
      <c r="G5689" s="159"/>
      <c r="H5689" s="161"/>
      <c r="I5689" s="161"/>
    </row>
    <row r="5690" ht="15.0" customHeight="1">
      <c r="A5690" s="101" t="s">
        <v>9395</v>
      </c>
      <c r="B5690" s="96" t="str">
        <f>VLOOKUP(A5690,company_data!$A$2:$H$2051,8,FALSE)</f>
        <v>www.myworkdrive.com</v>
      </c>
      <c r="C5690" s="167" t="s">
        <v>25410</v>
      </c>
      <c r="D5690" s="167" t="s">
        <v>5</v>
      </c>
      <c r="E5690" s="167" t="s">
        <v>18825</v>
      </c>
      <c r="F5690" s="167" t="s">
        <v>25411</v>
      </c>
      <c r="G5690" s="159"/>
      <c r="H5690" s="161"/>
      <c r="I5690" s="161"/>
    </row>
    <row r="5691" ht="15.0" customHeight="1">
      <c r="A5691" s="101" t="s">
        <v>9395</v>
      </c>
      <c r="B5691" s="96" t="str">
        <f>VLOOKUP(A5691,company_data!$A$2:$H$2051,8,FALSE)</f>
        <v>www.myworkdrive.com</v>
      </c>
      <c r="C5691" s="167" t="s">
        <v>25412</v>
      </c>
      <c r="D5691" s="167" t="s">
        <v>24</v>
      </c>
      <c r="E5691" s="162"/>
      <c r="F5691" s="162"/>
      <c r="G5691" s="159"/>
      <c r="H5691" s="161"/>
      <c r="I5691" s="161"/>
    </row>
    <row r="5692" ht="15.0" customHeight="1">
      <c r="A5692" s="101" t="s">
        <v>9395</v>
      </c>
      <c r="B5692" s="96" t="str">
        <f>VLOOKUP(A5692,company_data!$A$2:$H$2051,8,FALSE)</f>
        <v>www.myworkdrive.com</v>
      </c>
      <c r="C5692" s="167" t="s">
        <v>25413</v>
      </c>
      <c r="D5692" s="167" t="s">
        <v>24</v>
      </c>
      <c r="E5692" s="162"/>
      <c r="F5692" s="162"/>
      <c r="G5692" s="159"/>
      <c r="H5692" s="161"/>
      <c r="I5692" s="161"/>
    </row>
    <row r="5693" ht="15.0" customHeight="1">
      <c r="A5693" s="101" t="s">
        <v>9405</v>
      </c>
      <c r="B5693" s="96" t="str">
        <f>VLOOKUP(A5693,company_data!$A$2:$H$2051,8,FALSE)</f>
        <v>www.nstalker.com/</v>
      </c>
      <c r="C5693" s="157" t="s">
        <v>25414</v>
      </c>
      <c r="D5693" s="158" t="s">
        <v>8</v>
      </c>
      <c r="E5693" s="158" t="s">
        <v>25415</v>
      </c>
      <c r="F5693" s="101"/>
      <c r="G5693" s="159"/>
      <c r="H5693" s="161" t="s">
        <v>25416</v>
      </c>
      <c r="I5693" s="161"/>
    </row>
    <row r="5694" ht="15.0" customHeight="1">
      <c r="A5694" s="101" t="s">
        <v>9421</v>
      </c>
      <c r="B5694" s="96" t="str">
        <f>VLOOKUP(A5694,company_data!$A$2:$H$2051,8,FALSE)</f>
        <v>www.n8id.com
</v>
      </c>
      <c r="C5694" s="157" t="s">
        <v>25417</v>
      </c>
      <c r="D5694" s="158" t="s">
        <v>6</v>
      </c>
      <c r="E5694" s="157"/>
      <c r="F5694" s="101"/>
      <c r="G5694" s="159"/>
      <c r="H5694" s="161" t="s">
        <v>25418</v>
      </c>
      <c r="I5694" s="161"/>
    </row>
    <row r="5695" ht="15.0" customHeight="1">
      <c r="A5695" s="101" t="s">
        <v>9421</v>
      </c>
      <c r="B5695" s="96" t="str">
        <f>VLOOKUP(A5695,company_data!$A$2:$H$2051,8,FALSE)</f>
        <v>www.n8id.com
</v>
      </c>
      <c r="C5695" s="157" t="s">
        <v>25419</v>
      </c>
      <c r="D5695" s="158" t="s">
        <v>6</v>
      </c>
      <c r="E5695" s="157"/>
      <c r="F5695" s="101"/>
      <c r="G5695" s="159"/>
      <c r="H5695" s="161" t="s">
        <v>25420</v>
      </c>
      <c r="I5695" s="161"/>
    </row>
    <row r="5696" ht="15.0" customHeight="1">
      <c r="A5696" s="101" t="s">
        <v>9421</v>
      </c>
      <c r="B5696" s="96" t="str">
        <f>VLOOKUP(A5696,company_data!$A$2:$H$2051,8,FALSE)</f>
        <v>www.n8id.com
</v>
      </c>
      <c r="C5696" s="157" t="s">
        <v>25421</v>
      </c>
      <c r="D5696" s="158" t="s">
        <v>6</v>
      </c>
      <c r="E5696" s="157"/>
      <c r="F5696" s="101"/>
      <c r="G5696" s="159"/>
      <c r="H5696" s="161" t="s">
        <v>25422</v>
      </c>
      <c r="I5696" s="161"/>
    </row>
    <row r="5697" ht="15.0" customHeight="1">
      <c r="A5697" s="101" t="s">
        <v>9446</v>
      </c>
      <c r="B5697" s="96" t="str">
        <f>VLOOKUP(A5697,company_data!$A$2:$H$2051,8,FALSE)</f>
        <v>https://www.nanolocksecurity.com/</v>
      </c>
      <c r="C5697" s="158" t="s">
        <v>25423</v>
      </c>
      <c r="D5697" s="158" t="s">
        <v>25</v>
      </c>
      <c r="E5697" s="158" t="s">
        <v>16583</v>
      </c>
      <c r="F5697" s="101"/>
      <c r="G5697" s="159"/>
      <c r="H5697" s="161" t="s">
        <v>25424</v>
      </c>
      <c r="I5697" s="161"/>
    </row>
    <row r="5698" ht="15.0" customHeight="1">
      <c r="A5698" s="101" t="s">
        <v>9452</v>
      </c>
      <c r="B5698" s="96" t="str">
        <f>VLOOKUP(A5698,company_data!$A$2:$H$2051,8,FALSE)</f>
        <v>https://nanovms.com/</v>
      </c>
      <c r="C5698" s="169" t="s">
        <v>15871</v>
      </c>
      <c r="D5698" s="157" t="s">
        <v>5</v>
      </c>
      <c r="E5698" s="157" t="s">
        <v>15871</v>
      </c>
      <c r="F5698" s="157"/>
      <c r="G5698" s="159"/>
      <c r="H5698" s="161" t="s">
        <v>25425</v>
      </c>
      <c r="I5698" s="161"/>
    </row>
    <row r="5699" ht="15.0" customHeight="1">
      <c r="A5699" s="101" t="s">
        <v>9452</v>
      </c>
      <c r="B5699" s="96" t="str">
        <f>VLOOKUP(A5699,company_data!$A$2:$H$2051,8,FALSE)</f>
        <v>https://nanovms.com/</v>
      </c>
      <c r="C5699" s="169" t="s">
        <v>25426</v>
      </c>
      <c r="D5699" s="158" t="s">
        <v>15</v>
      </c>
      <c r="E5699" s="158" t="s">
        <v>25427</v>
      </c>
      <c r="F5699" s="158" t="s">
        <v>15843</v>
      </c>
      <c r="G5699" s="159"/>
      <c r="H5699" s="161" t="s">
        <v>25428</v>
      </c>
      <c r="I5699" s="161"/>
    </row>
    <row r="5700" ht="15.0" customHeight="1">
      <c r="A5700" s="101" t="s">
        <v>9452</v>
      </c>
      <c r="B5700" s="96" t="str">
        <f>VLOOKUP(A5700,company_data!$A$2:$H$2051,8,FALSE)</f>
        <v>https://nanovms.com/</v>
      </c>
      <c r="C5700" s="169" t="s">
        <v>25429</v>
      </c>
      <c r="D5700" s="158" t="s">
        <v>15</v>
      </c>
      <c r="E5700" s="158" t="s">
        <v>25427</v>
      </c>
      <c r="F5700" s="158" t="s">
        <v>15843</v>
      </c>
      <c r="G5700" s="159"/>
      <c r="H5700" s="161" t="s">
        <v>25430</v>
      </c>
      <c r="I5700" s="161"/>
    </row>
    <row r="5701" ht="15.0" customHeight="1">
      <c r="A5701" s="101" t="s">
        <v>9412</v>
      </c>
      <c r="B5701" s="96" t="str">
        <f>VLOOKUP(A5701,company_data!$A$2:$H$2051,8,FALSE)</f>
        <v>https://www.napatech.com/</v>
      </c>
      <c r="C5701" s="169" t="s">
        <v>25431</v>
      </c>
      <c r="D5701" s="158" t="s">
        <v>21</v>
      </c>
      <c r="E5701" s="158" t="s">
        <v>25432</v>
      </c>
      <c r="F5701" s="101"/>
      <c r="G5701" s="159"/>
      <c r="H5701" s="161" t="s">
        <v>25433</v>
      </c>
      <c r="I5701" s="161"/>
    </row>
    <row r="5702" ht="15.0" customHeight="1">
      <c r="A5702" s="101" t="s">
        <v>9412</v>
      </c>
      <c r="B5702" s="96" t="str">
        <f>VLOOKUP(A5702,company_data!$A$2:$H$2051,8,FALSE)</f>
        <v>https://www.napatech.com/</v>
      </c>
      <c r="C5702" s="169" t="s">
        <v>25434</v>
      </c>
      <c r="D5702" s="158" t="s">
        <v>21</v>
      </c>
      <c r="E5702" s="158" t="s">
        <v>25432</v>
      </c>
      <c r="F5702" s="101"/>
      <c r="G5702" s="159"/>
      <c r="H5702" s="161" t="s">
        <v>25435</v>
      </c>
      <c r="I5702" s="161"/>
    </row>
    <row r="5703" ht="15.0" customHeight="1">
      <c r="A5703" s="101" t="s">
        <v>9412</v>
      </c>
      <c r="B5703" s="96" t="str">
        <f>VLOOKUP(A5703,company_data!$A$2:$H$2051,8,FALSE)</f>
        <v>https://www.napatech.com/</v>
      </c>
      <c r="C5703" s="169" t="s">
        <v>25436</v>
      </c>
      <c r="D5703" s="158" t="s">
        <v>21</v>
      </c>
      <c r="E5703" s="158" t="s">
        <v>25432</v>
      </c>
      <c r="F5703" s="101"/>
      <c r="G5703" s="159"/>
      <c r="H5703" s="161" t="s">
        <v>25437</v>
      </c>
      <c r="I5703" s="161"/>
    </row>
    <row r="5704" ht="15.0" customHeight="1">
      <c r="A5704" s="101" t="s">
        <v>9412</v>
      </c>
      <c r="B5704" s="96" t="str">
        <f>VLOOKUP(A5704,company_data!$A$2:$H$2051,8,FALSE)</f>
        <v>https://www.napatech.com/</v>
      </c>
      <c r="C5704" s="169" t="s">
        <v>25438</v>
      </c>
      <c r="D5704" s="158" t="s">
        <v>21</v>
      </c>
      <c r="E5704" s="158" t="s">
        <v>25432</v>
      </c>
      <c r="F5704" s="101"/>
      <c r="G5704" s="159"/>
      <c r="H5704" s="161" t="s">
        <v>25439</v>
      </c>
      <c r="I5704" s="161"/>
    </row>
    <row r="5705" ht="15.0" customHeight="1">
      <c r="A5705" s="101" t="s">
        <v>9412</v>
      </c>
      <c r="B5705" s="96" t="str">
        <f>VLOOKUP(A5705,company_data!$A$2:$H$2051,8,FALSE)</f>
        <v>https://www.napatech.com/</v>
      </c>
      <c r="C5705" s="169" t="s">
        <v>25440</v>
      </c>
      <c r="D5705" s="158" t="s">
        <v>21</v>
      </c>
      <c r="E5705" s="158" t="s">
        <v>25432</v>
      </c>
      <c r="F5705" s="101"/>
      <c r="G5705" s="159"/>
      <c r="H5705" s="161" t="s">
        <v>25441</v>
      </c>
      <c r="I5705" s="161"/>
    </row>
    <row r="5706" ht="15.0" customHeight="1">
      <c r="A5706" s="101" t="s">
        <v>9412</v>
      </c>
      <c r="B5706" s="96" t="str">
        <f>VLOOKUP(A5706,company_data!$A$2:$H$2051,8,FALSE)</f>
        <v>https://www.napatech.com/</v>
      </c>
      <c r="C5706" s="169" t="s">
        <v>25442</v>
      </c>
      <c r="D5706" s="158" t="s">
        <v>21</v>
      </c>
      <c r="E5706" s="158" t="s">
        <v>25432</v>
      </c>
      <c r="F5706" s="101"/>
      <c r="G5706" s="159"/>
      <c r="H5706" s="161" t="s">
        <v>25443</v>
      </c>
      <c r="I5706" s="161"/>
    </row>
    <row r="5707" ht="15.0" customHeight="1">
      <c r="A5707" s="101" t="s">
        <v>9412</v>
      </c>
      <c r="B5707" s="96" t="str">
        <f>VLOOKUP(A5707,company_data!$A$2:$H$2051,8,FALSE)</f>
        <v>https://www.napatech.com/</v>
      </c>
      <c r="C5707" s="169" t="s">
        <v>25444</v>
      </c>
      <c r="D5707" s="158" t="s">
        <v>21</v>
      </c>
      <c r="E5707" s="158" t="s">
        <v>25432</v>
      </c>
      <c r="F5707" s="101"/>
      <c r="G5707" s="159"/>
      <c r="H5707" s="161" t="s">
        <v>25445</v>
      </c>
      <c r="I5707" s="161"/>
    </row>
    <row r="5708" ht="15.0" customHeight="1">
      <c r="A5708" s="101" t="s">
        <v>9412</v>
      </c>
      <c r="B5708" s="96" t="str">
        <f>VLOOKUP(A5708,company_data!$A$2:$H$2051,8,FALSE)</f>
        <v>https://www.napatech.com/</v>
      </c>
      <c r="C5708" s="169" t="s">
        <v>25446</v>
      </c>
      <c r="D5708" s="158" t="s">
        <v>5</v>
      </c>
      <c r="E5708" s="158" t="s">
        <v>15871</v>
      </c>
      <c r="F5708" s="101"/>
      <c r="G5708" s="159"/>
      <c r="H5708" s="161" t="s">
        <v>25447</v>
      </c>
      <c r="I5708" s="161"/>
    </row>
    <row r="5709" ht="15.0" customHeight="1">
      <c r="A5709" s="101" t="s">
        <v>8784</v>
      </c>
      <c r="B5709" s="96" t="str">
        <f>VLOOKUP(A5709,company_data!$A$2:$H$2051,8,FALSE)</f>
        <v>https://www.navexglobal.com</v>
      </c>
      <c r="C5709" s="157" t="s">
        <v>25448</v>
      </c>
      <c r="D5709" s="157" t="s">
        <v>14</v>
      </c>
      <c r="E5709" s="157" t="s">
        <v>16856</v>
      </c>
      <c r="F5709" s="101"/>
      <c r="G5709" s="159"/>
      <c r="H5709" s="161" t="s">
        <v>25449</v>
      </c>
      <c r="I5709" s="161"/>
    </row>
    <row r="5710" ht="15.0" customHeight="1">
      <c r="A5710" s="101" t="s">
        <v>8784</v>
      </c>
      <c r="B5710" s="96" t="str">
        <f>VLOOKUP(A5710,company_data!$A$2:$H$2051,8,FALSE)</f>
        <v>https://www.navexglobal.com</v>
      </c>
      <c r="C5710" s="157" t="s">
        <v>25450</v>
      </c>
      <c r="D5710" s="158" t="s">
        <v>14</v>
      </c>
      <c r="E5710" s="158" t="s">
        <v>16856</v>
      </c>
      <c r="F5710" s="101"/>
      <c r="G5710" s="159"/>
      <c r="H5710" s="161" t="s">
        <v>25451</v>
      </c>
      <c r="I5710" s="161"/>
    </row>
    <row r="5711" ht="15.0" customHeight="1">
      <c r="A5711" s="101" t="s">
        <v>8784</v>
      </c>
      <c r="B5711" s="96" t="str">
        <f>VLOOKUP(A5711,company_data!$A$2:$H$2051,8,FALSE)</f>
        <v>https://www.navexglobal.com</v>
      </c>
      <c r="C5711" s="157" t="s">
        <v>25452</v>
      </c>
      <c r="D5711" s="158" t="s">
        <v>14</v>
      </c>
      <c r="E5711" s="157"/>
      <c r="F5711" s="101"/>
      <c r="G5711" s="159"/>
      <c r="H5711" s="161" t="s">
        <v>25453</v>
      </c>
      <c r="I5711" s="161"/>
    </row>
    <row r="5712" ht="15.0" customHeight="1">
      <c r="A5712" s="101" t="s">
        <v>8784</v>
      </c>
      <c r="B5712" s="96" t="str">
        <f>VLOOKUP(A5712,company_data!$A$2:$H$2051,8,FALSE)</f>
        <v>https://www.navexglobal.com</v>
      </c>
      <c r="C5712" s="157" t="s">
        <v>25454</v>
      </c>
      <c r="D5712" s="158" t="s">
        <v>14</v>
      </c>
      <c r="E5712" s="157"/>
      <c r="F5712" s="101"/>
      <c r="G5712" s="159"/>
      <c r="H5712" s="161" t="s">
        <v>25455</v>
      </c>
      <c r="I5712" s="161"/>
    </row>
    <row r="5713" ht="15.0" customHeight="1">
      <c r="A5713" s="101" t="s">
        <v>8784</v>
      </c>
      <c r="B5713" s="96" t="str">
        <f>VLOOKUP(A5713,company_data!$A$2:$H$2051,8,FALSE)</f>
        <v>https://www.navexglobal.com</v>
      </c>
      <c r="C5713" s="157" t="s">
        <v>25456</v>
      </c>
      <c r="D5713" s="158" t="s">
        <v>14</v>
      </c>
      <c r="E5713" s="157"/>
      <c r="F5713" s="101"/>
      <c r="G5713" s="159"/>
      <c r="H5713" s="161" t="s">
        <v>25457</v>
      </c>
      <c r="I5713" s="161"/>
    </row>
    <row r="5714" ht="15.0" customHeight="1">
      <c r="A5714" s="101" t="s">
        <v>8784</v>
      </c>
      <c r="B5714" s="96" t="str">
        <f>VLOOKUP(A5714,company_data!$A$2:$H$2051,8,FALSE)</f>
        <v>https://www.navexglobal.com</v>
      </c>
      <c r="C5714" s="157" t="s">
        <v>25458</v>
      </c>
      <c r="D5714" s="158" t="s">
        <v>14</v>
      </c>
      <c r="E5714" s="157"/>
      <c r="F5714" s="101"/>
      <c r="G5714" s="159"/>
      <c r="H5714" s="161" t="s">
        <v>25459</v>
      </c>
      <c r="I5714" s="161"/>
    </row>
    <row r="5715" ht="15.0" customHeight="1">
      <c r="A5715" s="101" t="s">
        <v>8784</v>
      </c>
      <c r="B5715" s="96" t="str">
        <f>VLOOKUP(A5715,company_data!$A$2:$H$2051,8,FALSE)</f>
        <v>https://www.navexglobal.com</v>
      </c>
      <c r="C5715" s="157" t="s">
        <v>25460</v>
      </c>
      <c r="D5715" s="158" t="s">
        <v>27</v>
      </c>
      <c r="E5715" s="157"/>
      <c r="F5715" s="101"/>
      <c r="G5715" s="159"/>
      <c r="H5715" s="161" t="s">
        <v>25461</v>
      </c>
      <c r="I5715" s="161"/>
    </row>
    <row r="5716" ht="15.0" customHeight="1">
      <c r="A5716" s="101" t="s">
        <v>8784</v>
      </c>
      <c r="B5716" s="96" t="str">
        <f>VLOOKUP(A5716,company_data!$A$2:$H$2051,8,FALSE)</f>
        <v>https://www.navexglobal.com</v>
      </c>
      <c r="C5716" s="157" t="s">
        <v>25462</v>
      </c>
      <c r="D5716" s="157" t="s">
        <v>11</v>
      </c>
      <c r="E5716" s="157"/>
      <c r="F5716" s="101"/>
      <c r="G5716" s="159"/>
      <c r="H5716" s="161" t="s">
        <v>25463</v>
      </c>
      <c r="I5716" s="161"/>
    </row>
    <row r="5717" ht="15.0" customHeight="1">
      <c r="A5717" s="101" t="s">
        <v>9484</v>
      </c>
      <c r="B5717" s="96" t="str">
        <f>VLOOKUP(A5717,company_data!$A$2:$H$2051,8,FALSE)</f>
        <v>https://www.navitend.com/</v>
      </c>
      <c r="C5717" s="157" t="s">
        <v>25464</v>
      </c>
      <c r="D5717" s="157" t="s">
        <v>5</v>
      </c>
      <c r="E5717" s="157"/>
      <c r="F5717" s="101"/>
      <c r="G5717" s="159"/>
      <c r="H5717" s="161" t="s">
        <v>25465</v>
      </c>
      <c r="I5717" s="161"/>
    </row>
    <row r="5718" ht="15.0" customHeight="1">
      <c r="A5718" s="101" t="s">
        <v>9484</v>
      </c>
      <c r="B5718" s="96" t="str">
        <f>VLOOKUP(A5718,company_data!$A$2:$H$2051,8,FALSE)</f>
        <v>https://www.navitend.com/</v>
      </c>
      <c r="C5718" s="157" t="s">
        <v>25466</v>
      </c>
      <c r="D5718" s="157" t="s">
        <v>5</v>
      </c>
      <c r="E5718" s="157"/>
      <c r="F5718" s="101"/>
      <c r="G5718" s="159"/>
      <c r="H5718" s="161" t="s">
        <v>25467</v>
      </c>
      <c r="I5718" s="161"/>
    </row>
    <row r="5719" ht="15.0" customHeight="1">
      <c r="A5719" s="101" t="s">
        <v>9484</v>
      </c>
      <c r="B5719" s="96" t="str">
        <f>VLOOKUP(A5719,company_data!$A$2:$H$2051,8,FALSE)</f>
        <v>https://www.navitend.com/</v>
      </c>
      <c r="C5719" s="157" t="s">
        <v>23514</v>
      </c>
      <c r="D5719" s="157" t="s">
        <v>5</v>
      </c>
      <c r="E5719" s="157"/>
      <c r="F5719" s="101"/>
      <c r="G5719" s="159"/>
      <c r="H5719" s="161" t="s">
        <v>25468</v>
      </c>
      <c r="I5719" s="161"/>
    </row>
    <row r="5720" ht="15.0" customHeight="1">
      <c r="A5720" s="101" t="s">
        <v>9484</v>
      </c>
      <c r="B5720" s="96" t="str">
        <f>VLOOKUP(A5720,company_data!$A$2:$H$2051,8,FALSE)</f>
        <v>https://www.navitend.com/</v>
      </c>
      <c r="C5720" s="157" t="s">
        <v>25469</v>
      </c>
      <c r="D5720" s="157" t="s">
        <v>5</v>
      </c>
      <c r="E5720" s="157"/>
      <c r="F5720" s="101"/>
      <c r="G5720" s="159"/>
      <c r="H5720" s="161" t="s">
        <v>25470</v>
      </c>
      <c r="I5720" s="161"/>
    </row>
    <row r="5721" ht="15.0" customHeight="1">
      <c r="A5721" s="101" t="s">
        <v>9484</v>
      </c>
      <c r="B5721" s="96" t="str">
        <f>VLOOKUP(A5721,company_data!$A$2:$H$2051,8,FALSE)</f>
        <v>https://www.navitend.com/</v>
      </c>
      <c r="C5721" s="157" t="s">
        <v>25471</v>
      </c>
      <c r="D5721" s="157" t="s">
        <v>5</v>
      </c>
      <c r="E5721" s="157"/>
      <c r="F5721" s="101"/>
      <c r="G5721" s="159"/>
      <c r="H5721" s="161" t="s">
        <v>25472</v>
      </c>
      <c r="I5721" s="161"/>
    </row>
    <row r="5722" ht="15.0" customHeight="1">
      <c r="A5722" s="101" t="s">
        <v>9484</v>
      </c>
      <c r="B5722" s="96" t="str">
        <f>VLOOKUP(A5722,company_data!$A$2:$H$2051,8,FALSE)</f>
        <v>https://www.navitend.com/</v>
      </c>
      <c r="C5722" s="157" t="s">
        <v>25473</v>
      </c>
      <c r="D5722" s="157" t="s">
        <v>5</v>
      </c>
      <c r="E5722" s="157"/>
      <c r="F5722" s="101"/>
      <c r="G5722" s="159"/>
      <c r="H5722" s="161" t="s">
        <v>25474</v>
      </c>
      <c r="I5722" s="161"/>
    </row>
    <row r="5723" ht="15.0" customHeight="1">
      <c r="A5723" s="101" t="s">
        <v>9484</v>
      </c>
      <c r="B5723" s="96" t="str">
        <f>VLOOKUP(A5723,company_data!$A$2:$H$2051,8,FALSE)</f>
        <v>https://www.navitend.com/</v>
      </c>
      <c r="C5723" s="157" t="s">
        <v>19985</v>
      </c>
      <c r="D5723" s="157" t="s">
        <v>5</v>
      </c>
      <c r="E5723" s="157"/>
      <c r="F5723" s="101"/>
      <c r="G5723" s="159"/>
      <c r="H5723" s="161" t="s">
        <v>25475</v>
      </c>
      <c r="I5723" s="161"/>
    </row>
    <row r="5724" ht="15.0" customHeight="1">
      <c r="A5724" s="101" t="s">
        <v>9491</v>
      </c>
      <c r="B5724" s="96" t="str">
        <f>VLOOKUP(A5724,company_data!$A$2:$H$2051,8,FALSE)</f>
        <v>navixia.com</v>
      </c>
      <c r="C5724" s="157" t="s">
        <v>25476</v>
      </c>
      <c r="D5724" s="157" t="s">
        <v>14</v>
      </c>
      <c r="E5724" s="157" t="s">
        <v>16856</v>
      </c>
      <c r="F5724" s="101"/>
      <c r="G5724" s="159"/>
      <c r="H5724" s="161" t="s">
        <v>25477</v>
      </c>
      <c r="I5724" s="161"/>
    </row>
    <row r="5725" ht="15.0" customHeight="1">
      <c r="A5725" s="101" t="s">
        <v>9491</v>
      </c>
      <c r="B5725" s="96" t="str">
        <f>VLOOKUP(A5725,company_data!$A$2:$H$2051,8,FALSE)</f>
        <v>navixia.com</v>
      </c>
      <c r="C5725" s="158" t="s">
        <v>25478</v>
      </c>
      <c r="D5725" s="158" t="s">
        <v>11</v>
      </c>
      <c r="E5725" s="158" t="s">
        <v>33</v>
      </c>
      <c r="F5725" s="97" t="s">
        <v>19602</v>
      </c>
      <c r="G5725" s="159"/>
      <c r="H5725" s="161"/>
      <c r="I5725" s="161"/>
    </row>
    <row r="5726" ht="15.0" customHeight="1">
      <c r="A5726" s="101" t="s">
        <v>9491</v>
      </c>
      <c r="B5726" s="96" t="str">
        <f>VLOOKUP(A5726,company_data!$A$2:$H$2051,8,FALSE)</f>
        <v>navixia.com</v>
      </c>
      <c r="C5726" s="158" t="s">
        <v>25479</v>
      </c>
      <c r="D5726" s="158" t="s">
        <v>5</v>
      </c>
      <c r="E5726" s="158" t="s">
        <v>15881</v>
      </c>
      <c r="F5726" s="101"/>
      <c r="G5726" s="159"/>
      <c r="H5726" s="161"/>
      <c r="I5726" s="161"/>
    </row>
    <row r="5727" ht="15.0" customHeight="1">
      <c r="A5727" s="101" t="s">
        <v>9491</v>
      </c>
      <c r="B5727" s="96" t="str">
        <f>VLOOKUP(A5727,company_data!$A$2:$H$2051,8,FALSE)</f>
        <v>navixia.com</v>
      </c>
      <c r="C5727" s="158" t="s">
        <v>25480</v>
      </c>
      <c r="D5727" s="158" t="s">
        <v>5</v>
      </c>
      <c r="E5727" s="158" t="s">
        <v>15881</v>
      </c>
      <c r="F5727" s="101"/>
      <c r="G5727" s="159"/>
      <c r="H5727" s="161"/>
      <c r="I5727" s="161"/>
    </row>
    <row r="5728" ht="15.0" customHeight="1">
      <c r="A5728" s="101" t="s">
        <v>9491</v>
      </c>
      <c r="B5728" s="96" t="str">
        <f>VLOOKUP(A5728,company_data!$A$2:$H$2051,8,FALSE)</f>
        <v>navixia.com</v>
      </c>
      <c r="C5728" s="158" t="s">
        <v>25481</v>
      </c>
      <c r="D5728" s="158" t="s">
        <v>5</v>
      </c>
      <c r="E5728" s="158" t="s">
        <v>15881</v>
      </c>
      <c r="F5728" s="101"/>
      <c r="G5728" s="159"/>
      <c r="H5728" s="161"/>
      <c r="I5728" s="161"/>
    </row>
    <row r="5729" ht="15.0" customHeight="1">
      <c r="A5729" s="101" t="s">
        <v>9491</v>
      </c>
      <c r="B5729" s="96" t="str">
        <f>VLOOKUP(A5729,company_data!$A$2:$H$2051,8,FALSE)</f>
        <v>navixia.com</v>
      </c>
      <c r="C5729" s="158" t="s">
        <v>24624</v>
      </c>
      <c r="D5729" s="158" t="s">
        <v>5</v>
      </c>
      <c r="E5729" s="158" t="s">
        <v>15881</v>
      </c>
      <c r="F5729" s="101"/>
      <c r="G5729" s="159"/>
      <c r="H5729" s="161"/>
      <c r="I5729" s="161"/>
    </row>
    <row r="5730" ht="15.0" customHeight="1">
      <c r="A5730" s="101" t="s">
        <v>9491</v>
      </c>
      <c r="B5730" s="96" t="str">
        <f>VLOOKUP(A5730,company_data!$A$2:$H$2051,8,FALSE)</f>
        <v>navixia.com</v>
      </c>
      <c r="C5730" s="158" t="s">
        <v>25482</v>
      </c>
      <c r="D5730" s="158" t="s">
        <v>5</v>
      </c>
      <c r="E5730" s="158" t="s">
        <v>15881</v>
      </c>
      <c r="F5730" s="101"/>
      <c r="G5730" s="159"/>
      <c r="H5730" s="161"/>
      <c r="I5730" s="161"/>
    </row>
    <row r="5731" ht="15.0" customHeight="1">
      <c r="A5731" s="101" t="s">
        <v>9491</v>
      </c>
      <c r="B5731" s="96" t="str">
        <f>VLOOKUP(A5731,company_data!$A$2:$H$2051,8,FALSE)</f>
        <v>navixia.com</v>
      </c>
      <c r="C5731" s="158" t="s">
        <v>25483</v>
      </c>
      <c r="D5731" s="158" t="s">
        <v>5</v>
      </c>
      <c r="E5731" s="158" t="s">
        <v>11</v>
      </c>
      <c r="F5731" s="97" t="s">
        <v>19602</v>
      </c>
      <c r="G5731" s="159"/>
      <c r="H5731" s="161"/>
      <c r="I5731" s="161"/>
    </row>
    <row r="5732" ht="15.0" customHeight="1">
      <c r="A5732" s="101" t="s">
        <v>9491</v>
      </c>
      <c r="B5732" s="96" t="str">
        <f>VLOOKUP(A5732,company_data!$A$2:$H$2051,8,FALSE)</f>
        <v>navixia.com</v>
      </c>
      <c r="C5732" s="158" t="s">
        <v>25484</v>
      </c>
      <c r="D5732" s="158" t="s">
        <v>5</v>
      </c>
      <c r="E5732" s="158" t="s">
        <v>11</v>
      </c>
      <c r="F5732" s="101"/>
      <c r="G5732" s="159"/>
      <c r="H5732" s="161"/>
      <c r="I5732" s="161"/>
    </row>
    <row r="5733" ht="15.0" customHeight="1">
      <c r="A5733" s="101" t="s">
        <v>9491</v>
      </c>
      <c r="B5733" s="96" t="str">
        <f>VLOOKUP(A5733,company_data!$A$2:$H$2051,8,FALSE)</f>
        <v>navixia.com</v>
      </c>
      <c r="C5733" s="158" t="s">
        <v>25485</v>
      </c>
      <c r="D5733" s="158" t="s">
        <v>5</v>
      </c>
      <c r="E5733" s="158" t="s">
        <v>11</v>
      </c>
      <c r="F5733" s="101"/>
      <c r="G5733" s="159"/>
      <c r="H5733" s="161"/>
      <c r="I5733" s="161"/>
    </row>
    <row r="5734" ht="15.0" customHeight="1">
      <c r="A5734" s="101" t="s">
        <v>9491</v>
      </c>
      <c r="B5734" s="96" t="str">
        <f>VLOOKUP(A5734,company_data!$A$2:$H$2051,8,FALSE)</f>
        <v>navixia.com</v>
      </c>
      <c r="C5734" s="157" t="s">
        <v>25486</v>
      </c>
      <c r="D5734" s="158" t="s">
        <v>5</v>
      </c>
      <c r="E5734" s="157"/>
      <c r="F5734" s="101"/>
      <c r="G5734" s="159"/>
      <c r="H5734" s="161" t="s">
        <v>25487</v>
      </c>
      <c r="I5734" s="161"/>
    </row>
    <row r="5735" ht="15.0" customHeight="1">
      <c r="A5735" s="101" t="s">
        <v>9491</v>
      </c>
      <c r="B5735" s="96" t="str">
        <f>VLOOKUP(A5735,company_data!$A$2:$H$2051,8,FALSE)</f>
        <v>navixia.com</v>
      </c>
      <c r="C5735" s="158" t="s">
        <v>25488</v>
      </c>
      <c r="D5735" s="158" t="s">
        <v>5</v>
      </c>
      <c r="E5735" s="157"/>
      <c r="F5735" s="101"/>
      <c r="G5735" s="159"/>
      <c r="H5735" s="161"/>
      <c r="I5735" s="161"/>
    </row>
    <row r="5736" ht="15.0" customHeight="1">
      <c r="A5736" s="101" t="s">
        <v>9491</v>
      </c>
      <c r="B5736" s="96" t="str">
        <f>VLOOKUP(A5736,company_data!$A$2:$H$2051,8,FALSE)</f>
        <v>navixia.com</v>
      </c>
      <c r="C5736" s="157" t="s">
        <v>15886</v>
      </c>
      <c r="D5736" s="158" t="s">
        <v>12</v>
      </c>
      <c r="E5736" s="157"/>
      <c r="F5736" s="101"/>
      <c r="G5736" s="159"/>
      <c r="H5736" s="161" t="s">
        <v>25489</v>
      </c>
      <c r="I5736" s="161"/>
    </row>
    <row r="5737" ht="15.0" customHeight="1">
      <c r="A5737" s="101" t="s">
        <v>9491</v>
      </c>
      <c r="B5737" s="96" t="str">
        <f>VLOOKUP(A5737,company_data!$A$2:$H$2051,8,FALSE)</f>
        <v>navixia.com</v>
      </c>
      <c r="C5737" s="157" t="s">
        <v>25490</v>
      </c>
      <c r="D5737" s="158" t="s">
        <v>6</v>
      </c>
      <c r="E5737" s="157"/>
      <c r="F5737" s="101"/>
      <c r="G5737" s="159"/>
      <c r="H5737" s="161" t="s">
        <v>25491</v>
      </c>
      <c r="I5737" s="161"/>
    </row>
    <row r="5738" ht="15.0" customHeight="1">
      <c r="A5738" s="101" t="s">
        <v>9491</v>
      </c>
      <c r="B5738" s="96" t="str">
        <f>VLOOKUP(A5738,company_data!$A$2:$H$2051,8,FALSE)</f>
        <v>navixia.com</v>
      </c>
      <c r="C5738" s="158" t="s">
        <v>25492</v>
      </c>
      <c r="D5738" s="158" t="s">
        <v>11</v>
      </c>
      <c r="E5738" s="157"/>
      <c r="F5738" s="101"/>
      <c r="G5738" s="159"/>
      <c r="H5738" s="161"/>
      <c r="I5738" s="161"/>
    </row>
    <row r="5739" ht="15.0" customHeight="1">
      <c r="A5739" s="101" t="s">
        <v>9428</v>
      </c>
      <c r="B5739" s="96" t="str">
        <f>VLOOKUP(A5739,company_data!$A$2:$H$2051,8,FALSE)</f>
        <v>nccgroup.com
</v>
      </c>
      <c r="C5739" s="158" t="s">
        <v>25493</v>
      </c>
      <c r="D5739" s="158" t="s">
        <v>5</v>
      </c>
      <c r="E5739" s="158" t="s">
        <v>15862</v>
      </c>
      <c r="F5739" s="157"/>
      <c r="G5739" s="159"/>
      <c r="H5739" s="161"/>
      <c r="I5739" s="161"/>
    </row>
    <row r="5740" ht="15.0" customHeight="1">
      <c r="A5740" s="101" t="s">
        <v>9428</v>
      </c>
      <c r="B5740" s="96" t="str">
        <f>VLOOKUP(A5740,company_data!$A$2:$H$2051,8,FALSE)</f>
        <v>nccgroup.com
</v>
      </c>
      <c r="C5740" s="158" t="s">
        <v>25494</v>
      </c>
      <c r="D5740" s="158" t="s">
        <v>5</v>
      </c>
      <c r="E5740" s="158" t="s">
        <v>18725</v>
      </c>
      <c r="F5740" s="157"/>
      <c r="G5740" s="159"/>
      <c r="H5740" s="161"/>
      <c r="I5740" s="161"/>
    </row>
    <row r="5741" ht="15.0" customHeight="1">
      <c r="A5741" s="101" t="s">
        <v>9428</v>
      </c>
      <c r="B5741" s="96" t="str">
        <f>VLOOKUP(A5741,company_data!$A$2:$H$2051,8,FALSE)</f>
        <v>nccgroup.com
</v>
      </c>
      <c r="C5741" s="176" t="s">
        <v>25495</v>
      </c>
      <c r="D5741" s="158" t="s">
        <v>5</v>
      </c>
      <c r="E5741" s="158" t="s">
        <v>15</v>
      </c>
      <c r="F5741" s="157"/>
      <c r="G5741" s="159"/>
      <c r="H5741" s="161" t="s">
        <v>25496</v>
      </c>
      <c r="I5741" s="161"/>
    </row>
    <row r="5742" ht="15.0" customHeight="1">
      <c r="A5742" s="101" t="s">
        <v>9428</v>
      </c>
      <c r="B5742" s="96" t="str">
        <f>VLOOKUP(A5742,company_data!$A$2:$H$2051,8,FALSE)</f>
        <v>nccgroup.com
</v>
      </c>
      <c r="C5742" s="158" t="s">
        <v>25497</v>
      </c>
      <c r="D5742" s="158" t="s">
        <v>5</v>
      </c>
      <c r="E5742" s="158" t="s">
        <v>14</v>
      </c>
      <c r="F5742" s="157"/>
      <c r="G5742" s="159"/>
      <c r="H5742" s="161"/>
      <c r="I5742" s="161"/>
    </row>
    <row r="5743" ht="15.0" customHeight="1">
      <c r="A5743" s="101" t="s">
        <v>9428</v>
      </c>
      <c r="B5743" s="96" t="str">
        <f>VLOOKUP(A5743,company_data!$A$2:$H$2051,8,FALSE)</f>
        <v>nccgroup.com
</v>
      </c>
      <c r="C5743" s="158" t="s">
        <v>25498</v>
      </c>
      <c r="D5743" s="158" t="s">
        <v>5</v>
      </c>
      <c r="E5743" s="158" t="s">
        <v>14</v>
      </c>
      <c r="F5743" s="157"/>
      <c r="G5743" s="159"/>
      <c r="H5743" s="161"/>
      <c r="I5743" s="161"/>
    </row>
    <row r="5744" ht="15.0" customHeight="1">
      <c r="A5744" s="101" t="s">
        <v>9428</v>
      </c>
      <c r="B5744" s="96" t="str">
        <f>VLOOKUP(A5744,company_data!$A$2:$H$2051,8,FALSE)</f>
        <v>nccgroup.com
</v>
      </c>
      <c r="C5744" s="158" t="s">
        <v>25499</v>
      </c>
      <c r="D5744" s="158" t="s">
        <v>5</v>
      </c>
      <c r="E5744" s="158" t="s">
        <v>14</v>
      </c>
      <c r="F5744" s="158" t="s">
        <v>25056</v>
      </c>
      <c r="G5744" s="159"/>
      <c r="H5744" s="161"/>
      <c r="I5744" s="161"/>
    </row>
    <row r="5745" ht="15.0" customHeight="1">
      <c r="A5745" s="101" t="s">
        <v>9428</v>
      </c>
      <c r="B5745" s="96" t="str">
        <f>VLOOKUP(A5745,company_data!$A$2:$H$2051,8,FALSE)</f>
        <v>nccgroup.com
</v>
      </c>
      <c r="C5745" s="177" t="s">
        <v>22624</v>
      </c>
      <c r="D5745" s="158" t="s">
        <v>5</v>
      </c>
      <c r="E5745" s="158" t="s">
        <v>22624</v>
      </c>
      <c r="F5745" s="157"/>
      <c r="G5745" s="159"/>
      <c r="H5745" s="161"/>
      <c r="I5745" s="161"/>
    </row>
    <row r="5746" ht="15.0" customHeight="1">
      <c r="A5746" s="101" t="s">
        <v>9428</v>
      </c>
      <c r="B5746" s="96" t="str">
        <f>VLOOKUP(A5746,company_data!$A$2:$H$2051,8,FALSE)</f>
        <v>nccgroup.com
</v>
      </c>
      <c r="C5746" s="158" t="s">
        <v>25500</v>
      </c>
      <c r="D5746" s="158" t="s">
        <v>5</v>
      </c>
      <c r="E5746" s="158" t="s">
        <v>16131</v>
      </c>
      <c r="F5746" s="157"/>
      <c r="G5746" s="159"/>
      <c r="H5746" s="161"/>
      <c r="I5746" s="161"/>
    </row>
    <row r="5747" ht="15.0" customHeight="1">
      <c r="A5747" s="101" t="s">
        <v>9428</v>
      </c>
      <c r="B5747" s="96" t="str">
        <f>VLOOKUP(A5747,company_data!$A$2:$H$2051,8,FALSE)</f>
        <v>nccgroup.com
</v>
      </c>
      <c r="C5747" s="158" t="s">
        <v>15917</v>
      </c>
      <c r="D5747" s="158" t="s">
        <v>5</v>
      </c>
      <c r="E5747" s="158" t="s">
        <v>15917</v>
      </c>
      <c r="F5747" s="157"/>
      <c r="G5747" s="159"/>
      <c r="H5747" s="161"/>
      <c r="I5747" s="161"/>
    </row>
    <row r="5748" ht="15.0" customHeight="1">
      <c r="A5748" s="101" t="s">
        <v>9428</v>
      </c>
      <c r="B5748" s="96" t="str">
        <f>VLOOKUP(A5748,company_data!$A$2:$H$2051,8,FALSE)</f>
        <v>nccgroup.com
</v>
      </c>
      <c r="C5748" s="158" t="s">
        <v>20</v>
      </c>
      <c r="D5748" s="158" t="s">
        <v>5</v>
      </c>
      <c r="E5748" s="158" t="s">
        <v>20</v>
      </c>
      <c r="F5748" s="157"/>
      <c r="G5748" s="159"/>
      <c r="H5748" s="161"/>
      <c r="I5748" s="161"/>
    </row>
    <row r="5749" ht="15.0" customHeight="1">
      <c r="A5749" s="101" t="s">
        <v>9428</v>
      </c>
      <c r="B5749" s="96" t="str">
        <f>VLOOKUP(A5749,company_data!$A$2:$H$2051,8,FALSE)</f>
        <v>nccgroup.com
</v>
      </c>
      <c r="C5749" s="158" t="s">
        <v>25501</v>
      </c>
      <c r="D5749" s="158" t="s">
        <v>5</v>
      </c>
      <c r="E5749" s="158" t="s">
        <v>18816</v>
      </c>
      <c r="F5749" s="157"/>
      <c r="G5749" s="159"/>
      <c r="H5749" s="161"/>
      <c r="I5749" s="161"/>
    </row>
    <row r="5750" ht="15.0" customHeight="1">
      <c r="A5750" s="101" t="s">
        <v>9428</v>
      </c>
      <c r="B5750" s="96" t="str">
        <f>VLOOKUP(A5750,company_data!$A$2:$H$2051,8,FALSE)</f>
        <v>nccgroup.com
</v>
      </c>
      <c r="C5750" s="176" t="s">
        <v>17359</v>
      </c>
      <c r="D5750" s="158" t="s">
        <v>5</v>
      </c>
      <c r="E5750" s="158" t="s">
        <v>17359</v>
      </c>
      <c r="F5750" s="157"/>
      <c r="G5750" s="159"/>
      <c r="H5750" s="161" t="s">
        <v>25502</v>
      </c>
      <c r="I5750" s="161"/>
    </row>
    <row r="5751" ht="15.0" customHeight="1">
      <c r="A5751" s="101" t="s">
        <v>9428</v>
      </c>
      <c r="B5751" s="96" t="str">
        <f>VLOOKUP(A5751,company_data!$A$2:$H$2051,8,FALSE)</f>
        <v>nccgroup.com
</v>
      </c>
      <c r="C5751" s="158" t="s">
        <v>18091</v>
      </c>
      <c r="D5751" s="158" t="s">
        <v>7</v>
      </c>
      <c r="E5751" s="158" t="s">
        <v>36</v>
      </c>
      <c r="F5751" s="157"/>
      <c r="G5751" s="159"/>
      <c r="H5751" s="161"/>
      <c r="I5751" s="161"/>
    </row>
    <row r="5752" ht="15.0" customHeight="1">
      <c r="A5752" s="101" t="s">
        <v>9428</v>
      </c>
      <c r="B5752" s="96" t="str">
        <f>VLOOKUP(A5752,company_data!$A$2:$H$2051,8,FALSE)</f>
        <v>nccgroup.com
</v>
      </c>
      <c r="C5752" s="176" t="s">
        <v>21172</v>
      </c>
      <c r="D5752" s="158" t="s">
        <v>5</v>
      </c>
      <c r="E5752" s="158" t="s">
        <v>16102</v>
      </c>
      <c r="F5752" s="157"/>
      <c r="G5752" s="159"/>
      <c r="H5752" s="161" t="s">
        <v>25503</v>
      </c>
      <c r="I5752" s="161"/>
    </row>
    <row r="5753" ht="15.0" customHeight="1">
      <c r="A5753" s="101" t="s">
        <v>9428</v>
      </c>
      <c r="B5753" s="96" t="str">
        <f>VLOOKUP(A5753,company_data!$A$2:$H$2051,8,FALSE)</f>
        <v>nccgroup.com
</v>
      </c>
      <c r="C5753" s="158" t="s">
        <v>14011</v>
      </c>
      <c r="D5753" s="158" t="s">
        <v>5</v>
      </c>
      <c r="E5753" s="158" t="s">
        <v>14011</v>
      </c>
      <c r="F5753" s="157"/>
      <c r="G5753" s="159"/>
      <c r="H5753" s="161"/>
      <c r="I5753" s="161"/>
    </row>
    <row r="5754" ht="15.0" customHeight="1">
      <c r="A5754" s="101" t="s">
        <v>9428</v>
      </c>
      <c r="B5754" s="96" t="str">
        <f>VLOOKUP(A5754,company_data!$A$2:$H$2051,8,FALSE)</f>
        <v>nccgroup.com
</v>
      </c>
      <c r="C5754" s="158" t="s">
        <v>25504</v>
      </c>
      <c r="D5754" s="158" t="s">
        <v>5</v>
      </c>
      <c r="E5754" s="158" t="s">
        <v>11</v>
      </c>
      <c r="F5754" s="157"/>
      <c r="G5754" s="159"/>
      <c r="H5754" s="161"/>
      <c r="I5754" s="161"/>
    </row>
    <row r="5755" ht="15.0" customHeight="1">
      <c r="A5755" s="101" t="s">
        <v>9428</v>
      </c>
      <c r="B5755" s="96" t="str">
        <f>VLOOKUP(A5755,company_data!$A$2:$H$2051,8,FALSE)</f>
        <v>nccgroup.com
</v>
      </c>
      <c r="C5755" s="158" t="s">
        <v>25505</v>
      </c>
      <c r="D5755" s="158" t="s">
        <v>5</v>
      </c>
      <c r="E5755" s="158" t="s">
        <v>11</v>
      </c>
      <c r="F5755" s="157"/>
      <c r="G5755" s="159"/>
      <c r="H5755" s="161"/>
      <c r="I5755" s="161"/>
    </row>
    <row r="5756" ht="15.0" customHeight="1">
      <c r="A5756" s="101" t="s">
        <v>9428</v>
      </c>
      <c r="B5756" s="96" t="str">
        <f>VLOOKUP(A5756,company_data!$A$2:$H$2051,8,FALSE)</f>
        <v>nccgroup.com
</v>
      </c>
      <c r="C5756" s="158" t="s">
        <v>25506</v>
      </c>
      <c r="D5756" s="158" t="s">
        <v>5</v>
      </c>
      <c r="E5756" s="158" t="s">
        <v>11</v>
      </c>
      <c r="F5756" s="157"/>
      <c r="G5756" s="159"/>
      <c r="H5756" s="161"/>
      <c r="I5756" s="161"/>
    </row>
    <row r="5757" ht="15.0" customHeight="1">
      <c r="A5757" s="101" t="s">
        <v>9428</v>
      </c>
      <c r="B5757" s="96" t="str">
        <f>VLOOKUP(A5757,company_data!$A$2:$H$2051,8,FALSE)</f>
        <v>nccgroup.com
</v>
      </c>
      <c r="C5757" s="158" t="s">
        <v>25507</v>
      </c>
      <c r="D5757" s="158" t="s">
        <v>5</v>
      </c>
      <c r="E5757" s="158" t="s">
        <v>11</v>
      </c>
      <c r="F5757" s="157"/>
      <c r="G5757" s="159"/>
      <c r="H5757" s="161"/>
      <c r="I5757" s="161"/>
    </row>
    <row r="5758" ht="15.0" customHeight="1">
      <c r="A5758" s="101" t="s">
        <v>9428</v>
      </c>
      <c r="B5758" s="96" t="str">
        <f>VLOOKUP(A5758,company_data!$A$2:$H$2051,8,FALSE)</f>
        <v>nccgroup.com
</v>
      </c>
      <c r="C5758" s="158" t="s">
        <v>25508</v>
      </c>
      <c r="D5758" s="158" t="s">
        <v>5</v>
      </c>
      <c r="E5758" s="158" t="s">
        <v>18365</v>
      </c>
      <c r="F5758" s="157"/>
      <c r="G5758" s="159"/>
      <c r="H5758" s="161"/>
      <c r="I5758" s="161"/>
    </row>
    <row r="5759" ht="15.0" customHeight="1">
      <c r="A5759" s="101" t="s">
        <v>9507</v>
      </c>
      <c r="B5759" s="96" t="str">
        <f>VLOOKUP(A5759,company_data!$A$2:$H$2051,8,FALSE)</f>
        <v>https://www.ncp-e.com</v>
      </c>
      <c r="C5759" s="166" t="s">
        <v>16090</v>
      </c>
      <c r="D5759" s="158" t="s">
        <v>9</v>
      </c>
      <c r="E5759" s="158" t="s">
        <v>16620</v>
      </c>
      <c r="F5759" s="162"/>
      <c r="G5759" s="159"/>
      <c r="H5759" s="161" t="s">
        <v>25509</v>
      </c>
      <c r="I5759" s="161"/>
    </row>
    <row r="5760" ht="15.0" customHeight="1">
      <c r="A5760" s="101" t="s">
        <v>9507</v>
      </c>
      <c r="B5760" s="96" t="str">
        <f>VLOOKUP(A5760,company_data!$A$2:$H$2051,8,FALSE)</f>
        <v>https://www.ncp-e.com</v>
      </c>
      <c r="C5760" s="166" t="s">
        <v>25510</v>
      </c>
      <c r="D5760" s="158" t="s">
        <v>10</v>
      </c>
      <c r="E5760" s="158" t="s">
        <v>16620</v>
      </c>
      <c r="F5760" s="162"/>
      <c r="G5760" s="159"/>
      <c r="H5760" s="161" t="s">
        <v>25511</v>
      </c>
      <c r="I5760" s="161"/>
    </row>
    <row r="5761" ht="15.0" customHeight="1">
      <c r="A5761" s="101" t="s">
        <v>9507</v>
      </c>
      <c r="B5761" s="96" t="str">
        <f>VLOOKUP(A5761,company_data!$A$2:$H$2051,8,FALSE)</f>
        <v>https://www.ncp-e.com</v>
      </c>
      <c r="C5761" s="166" t="s">
        <v>25512</v>
      </c>
      <c r="D5761" s="158" t="s">
        <v>10</v>
      </c>
      <c r="E5761" s="158" t="s">
        <v>16620</v>
      </c>
      <c r="F5761" s="162"/>
      <c r="G5761" s="159"/>
      <c r="H5761" s="161" t="s">
        <v>25513</v>
      </c>
      <c r="I5761" s="161"/>
    </row>
    <row r="5762" ht="15.0" customHeight="1">
      <c r="A5762" s="101" t="s">
        <v>9507</v>
      </c>
      <c r="B5762" s="96" t="str">
        <f>VLOOKUP(A5762,company_data!$A$2:$H$2051,8,FALSE)</f>
        <v>https://www.ncp-e.com</v>
      </c>
      <c r="C5762" s="166" t="s">
        <v>25514</v>
      </c>
      <c r="D5762" s="158" t="s">
        <v>10</v>
      </c>
      <c r="E5762" s="158" t="s">
        <v>16620</v>
      </c>
      <c r="F5762" s="162"/>
      <c r="G5762" s="159"/>
      <c r="H5762" s="161" t="s">
        <v>25515</v>
      </c>
      <c r="I5762" s="161"/>
    </row>
    <row r="5763" ht="15.0" customHeight="1">
      <c r="A5763" s="101" t="s">
        <v>9507</v>
      </c>
      <c r="B5763" s="96" t="str">
        <f>VLOOKUP(A5763,company_data!$A$2:$H$2051,8,FALSE)</f>
        <v>https://www.ncp-e.com</v>
      </c>
      <c r="C5763" s="166" t="s">
        <v>25516</v>
      </c>
      <c r="D5763" s="158" t="s">
        <v>10</v>
      </c>
      <c r="E5763" s="158" t="s">
        <v>16620</v>
      </c>
      <c r="F5763" s="162"/>
      <c r="G5763" s="159"/>
      <c r="H5763" s="161" t="s">
        <v>25517</v>
      </c>
      <c r="I5763" s="161"/>
    </row>
    <row r="5764" ht="15.0" customHeight="1">
      <c r="A5764" s="101" t="s">
        <v>9507</v>
      </c>
      <c r="B5764" s="96" t="str">
        <f>VLOOKUP(A5764,company_data!$A$2:$H$2051,8,FALSE)</f>
        <v>https://www.ncp-e.com</v>
      </c>
      <c r="C5764" s="166" t="s">
        <v>25518</v>
      </c>
      <c r="D5764" s="158" t="s">
        <v>10</v>
      </c>
      <c r="E5764" s="158" t="s">
        <v>16620</v>
      </c>
      <c r="F5764" s="162"/>
      <c r="G5764" s="159"/>
      <c r="H5764" s="161" t="s">
        <v>25519</v>
      </c>
      <c r="I5764" s="161"/>
    </row>
    <row r="5765" ht="15.0" customHeight="1">
      <c r="A5765" s="101" t="s">
        <v>9538</v>
      </c>
      <c r="B5765" s="96" t="str">
        <f>VLOOKUP(A5765,company_data!$A$2:$H$2051,8,FALSE)</f>
        <v>https://neocertified.com/</v>
      </c>
      <c r="C5765" s="166" t="s">
        <v>25520</v>
      </c>
      <c r="D5765" s="167" t="s">
        <v>13</v>
      </c>
      <c r="E5765" s="167" t="s">
        <v>18981</v>
      </c>
      <c r="F5765" s="162"/>
      <c r="G5765" s="159"/>
      <c r="H5765" s="161" t="s">
        <v>25521</v>
      </c>
      <c r="I5765" s="161"/>
    </row>
    <row r="5766" ht="15.0" customHeight="1">
      <c r="A5766" s="101" t="s">
        <v>9538</v>
      </c>
      <c r="B5766" s="96" t="str">
        <f>VLOOKUP(A5766,company_data!$A$2:$H$2051,8,FALSE)</f>
        <v>https://neocertified.com/</v>
      </c>
      <c r="C5766" s="166" t="s">
        <v>25522</v>
      </c>
      <c r="D5766" s="167" t="s">
        <v>13</v>
      </c>
      <c r="E5766" s="167" t="s">
        <v>18981</v>
      </c>
      <c r="F5766" s="162"/>
      <c r="G5766" s="159"/>
      <c r="H5766" s="161" t="s">
        <v>25523</v>
      </c>
      <c r="I5766" s="161"/>
    </row>
    <row r="5767" ht="15.0" customHeight="1">
      <c r="A5767" s="101" t="s">
        <v>9538</v>
      </c>
      <c r="B5767" s="96" t="str">
        <f>VLOOKUP(A5767,company_data!$A$2:$H$2051,8,FALSE)</f>
        <v>https://neocertified.com/</v>
      </c>
      <c r="C5767" s="166" t="s">
        <v>25524</v>
      </c>
      <c r="D5767" s="167" t="s">
        <v>19</v>
      </c>
      <c r="E5767" s="162"/>
      <c r="F5767" s="162"/>
      <c r="G5767" s="159"/>
      <c r="H5767" s="161" t="s">
        <v>25525</v>
      </c>
      <c r="I5767" s="161"/>
    </row>
    <row r="5768" ht="15.0" customHeight="1">
      <c r="A5768" s="101" t="s">
        <v>9538</v>
      </c>
      <c r="B5768" s="96" t="str">
        <f>VLOOKUP(A5768,company_data!$A$2:$H$2051,8,FALSE)</f>
        <v>https://neocertified.com/</v>
      </c>
      <c r="C5768" s="166" t="s">
        <v>25526</v>
      </c>
      <c r="D5768" s="167" t="s">
        <v>19</v>
      </c>
      <c r="E5768" s="162"/>
      <c r="F5768" s="162"/>
      <c r="G5768" s="159"/>
      <c r="H5768" s="161" t="s">
        <v>25527</v>
      </c>
      <c r="I5768" s="161"/>
    </row>
    <row r="5769" ht="15.0" customHeight="1">
      <c r="A5769" s="101" t="s">
        <v>9538</v>
      </c>
      <c r="B5769" s="96" t="str">
        <f>VLOOKUP(A5769,company_data!$A$2:$H$2051,8,FALSE)</f>
        <v>https://neocertified.com/</v>
      </c>
      <c r="C5769" s="166" t="s">
        <v>25528</v>
      </c>
      <c r="D5769" s="167" t="s">
        <v>19</v>
      </c>
      <c r="E5769" s="162"/>
      <c r="F5769" s="162"/>
      <c r="G5769" s="159"/>
      <c r="H5769" s="161" t="s">
        <v>25529</v>
      </c>
      <c r="I5769" s="161"/>
    </row>
    <row r="5770" ht="15.0" customHeight="1">
      <c r="A5770" s="101" t="s">
        <v>9538</v>
      </c>
      <c r="B5770" s="96" t="str">
        <f>VLOOKUP(A5770,company_data!$A$2:$H$2051,8,FALSE)</f>
        <v>https://neocertified.com/</v>
      </c>
      <c r="C5770" s="166" t="s">
        <v>25530</v>
      </c>
      <c r="D5770" s="167" t="s">
        <v>19</v>
      </c>
      <c r="E5770" s="162"/>
      <c r="F5770" s="162"/>
      <c r="G5770" s="159"/>
      <c r="H5770" s="161" t="s">
        <v>25531</v>
      </c>
      <c r="I5770" s="161"/>
    </row>
    <row r="5771" ht="15.0" customHeight="1">
      <c r="A5771" s="101" t="s">
        <v>9543</v>
      </c>
      <c r="B5771" s="96" t="str">
        <f>VLOOKUP(A5771,company_data!$A$2:$H$2051,8,FALSE)</f>
        <v>https://www.neovera.com</v>
      </c>
      <c r="C5771" s="167" t="s">
        <v>25532</v>
      </c>
      <c r="D5771" s="158" t="s">
        <v>5</v>
      </c>
      <c r="E5771" s="158" t="s">
        <v>15</v>
      </c>
      <c r="F5771" s="162"/>
      <c r="G5771" s="159"/>
      <c r="H5771" s="161"/>
      <c r="I5771" s="161"/>
    </row>
    <row r="5772" ht="15.0" customHeight="1">
      <c r="A5772" s="101" t="s">
        <v>9543</v>
      </c>
      <c r="B5772" s="96" t="str">
        <f>VLOOKUP(A5772,company_data!$A$2:$H$2051,8,FALSE)</f>
        <v>https://www.neovera.com</v>
      </c>
      <c r="C5772" s="167" t="s">
        <v>25533</v>
      </c>
      <c r="D5772" s="158" t="s">
        <v>6</v>
      </c>
      <c r="E5772" s="158" t="s">
        <v>15</v>
      </c>
      <c r="F5772" s="162"/>
      <c r="G5772" s="159"/>
      <c r="H5772" s="161"/>
      <c r="I5772" s="161"/>
    </row>
    <row r="5773" ht="15.0" customHeight="1">
      <c r="A5773" s="101" t="s">
        <v>9543</v>
      </c>
      <c r="B5773" s="96" t="str">
        <f>VLOOKUP(A5773,company_data!$A$2:$H$2051,8,FALSE)</f>
        <v>https://www.neovera.com</v>
      </c>
      <c r="C5773" s="167" t="s">
        <v>25534</v>
      </c>
      <c r="D5773" s="158" t="s">
        <v>7</v>
      </c>
      <c r="E5773" s="158" t="s">
        <v>15</v>
      </c>
      <c r="F5773" s="162"/>
      <c r="G5773" s="159"/>
      <c r="H5773" s="161"/>
      <c r="I5773" s="161"/>
    </row>
    <row r="5774" ht="15.0" customHeight="1">
      <c r="A5774" s="101" t="s">
        <v>9543</v>
      </c>
      <c r="B5774" s="96" t="str">
        <f>VLOOKUP(A5774,company_data!$A$2:$H$2051,8,FALSE)</f>
        <v>https://www.neovera.com</v>
      </c>
      <c r="C5774" s="167" t="s">
        <v>25535</v>
      </c>
      <c r="D5774" s="158" t="s">
        <v>44</v>
      </c>
      <c r="E5774" s="158" t="s">
        <v>15</v>
      </c>
      <c r="F5774" s="162"/>
      <c r="G5774" s="159"/>
      <c r="H5774" s="161"/>
      <c r="I5774" s="161"/>
    </row>
    <row r="5775" ht="15.0" customHeight="1">
      <c r="A5775" s="101" t="s">
        <v>9543</v>
      </c>
      <c r="B5775" s="96" t="str">
        <f>VLOOKUP(A5775,company_data!$A$2:$H$2051,8,FALSE)</f>
        <v>https://www.neovera.com</v>
      </c>
      <c r="C5775" s="167" t="s">
        <v>25536</v>
      </c>
      <c r="D5775" s="158" t="s">
        <v>5</v>
      </c>
      <c r="E5775" s="158" t="s">
        <v>14</v>
      </c>
      <c r="F5775" s="167" t="s">
        <v>15</v>
      </c>
      <c r="G5775" s="159"/>
      <c r="H5775" s="161"/>
      <c r="I5775" s="161"/>
    </row>
    <row r="5776" ht="15.0" customHeight="1">
      <c r="A5776" s="101" t="s">
        <v>9543</v>
      </c>
      <c r="B5776" s="96" t="str">
        <f>VLOOKUP(A5776,company_data!$A$2:$H$2051,8,FALSE)</f>
        <v>https://www.neovera.com</v>
      </c>
      <c r="C5776" s="167" t="s">
        <v>25537</v>
      </c>
      <c r="D5776" s="158" t="s">
        <v>7</v>
      </c>
      <c r="E5776" s="158" t="s">
        <v>44</v>
      </c>
      <c r="F5776" s="167"/>
      <c r="G5776" s="159"/>
      <c r="H5776" s="161"/>
      <c r="I5776" s="161"/>
    </row>
    <row r="5777" ht="15.0" customHeight="1">
      <c r="A5777" s="101" t="s">
        <v>9543</v>
      </c>
      <c r="B5777" s="96" t="str">
        <f>VLOOKUP(A5777,company_data!$A$2:$H$2051,8,FALSE)</f>
        <v>https://www.neovera.com</v>
      </c>
      <c r="C5777" s="224" t="s">
        <v>16994</v>
      </c>
      <c r="D5777" s="167" t="s">
        <v>15</v>
      </c>
      <c r="E5777" s="162"/>
      <c r="F5777" s="162"/>
      <c r="G5777" s="159"/>
      <c r="H5777" s="161" t="s">
        <v>25538</v>
      </c>
      <c r="I5777" s="161"/>
    </row>
    <row r="5778" ht="15.0" customHeight="1">
      <c r="A5778" s="101" t="s">
        <v>9543</v>
      </c>
      <c r="B5778" s="96" t="str">
        <f>VLOOKUP(A5778,company_data!$A$2:$H$2051,8,FALSE)</f>
        <v>https://www.neovera.com</v>
      </c>
      <c r="C5778" s="224" t="s">
        <v>16997</v>
      </c>
      <c r="D5778" s="167" t="s">
        <v>15</v>
      </c>
      <c r="E5778" s="162"/>
      <c r="F5778" s="162"/>
      <c r="G5778" s="159"/>
      <c r="H5778" s="161" t="s">
        <v>25539</v>
      </c>
      <c r="I5778" s="161"/>
    </row>
    <row r="5779" ht="15.0" customHeight="1">
      <c r="A5779" s="101" t="s">
        <v>9543</v>
      </c>
      <c r="B5779" s="96" t="str">
        <f>VLOOKUP(A5779,company_data!$A$2:$H$2051,8,FALSE)</f>
        <v>https://www.neovera.com</v>
      </c>
      <c r="C5779" s="224" t="s">
        <v>25540</v>
      </c>
      <c r="D5779" s="167" t="s">
        <v>15</v>
      </c>
      <c r="E5779" s="162"/>
      <c r="F5779" s="162"/>
      <c r="G5779" s="159"/>
      <c r="H5779" s="161" t="s">
        <v>25541</v>
      </c>
      <c r="I5779" s="161"/>
    </row>
    <row r="5780" ht="15.0" customHeight="1">
      <c r="A5780" s="101" t="s">
        <v>9543</v>
      </c>
      <c r="B5780" s="96" t="str">
        <f>VLOOKUP(A5780,company_data!$A$2:$H$2051,8,FALSE)</f>
        <v>https://www.neovera.com</v>
      </c>
      <c r="C5780" s="224" t="s">
        <v>16324</v>
      </c>
      <c r="D5780" s="167" t="s">
        <v>15</v>
      </c>
      <c r="E5780" s="157"/>
      <c r="F5780" s="162"/>
      <c r="G5780" s="159"/>
      <c r="H5780" s="161" t="s">
        <v>25542</v>
      </c>
      <c r="I5780" s="161"/>
    </row>
    <row r="5781" ht="15.0" customHeight="1">
      <c r="A5781" s="101" t="s">
        <v>9556</v>
      </c>
      <c r="B5781" s="96" t="str">
        <f>VLOOKUP(A5781,company_data!$A$2:$H$2051,8,FALSE)</f>
        <v>https://www.netgovern.com/</v>
      </c>
      <c r="C5781" s="158" t="s">
        <v>25543</v>
      </c>
      <c r="D5781" s="158" t="s">
        <v>12</v>
      </c>
      <c r="E5781" s="158" t="s">
        <v>14</v>
      </c>
      <c r="F5781" s="157"/>
      <c r="G5781" s="159"/>
      <c r="H5781" s="161"/>
      <c r="I5781" s="161"/>
    </row>
    <row r="5782" ht="15.0" customHeight="1">
      <c r="A5782" s="101" t="s">
        <v>9556</v>
      </c>
      <c r="B5782" s="96" t="str">
        <f>VLOOKUP(A5782,company_data!$A$2:$H$2051,8,FALSE)</f>
        <v>https://www.netgovern.com/</v>
      </c>
      <c r="C5782" s="158" t="s">
        <v>25544</v>
      </c>
      <c r="D5782" s="158" t="s">
        <v>12</v>
      </c>
      <c r="E5782" s="158" t="s">
        <v>20361</v>
      </c>
      <c r="F5782" s="157"/>
      <c r="G5782" s="159"/>
      <c r="H5782" s="161"/>
      <c r="I5782" s="161"/>
    </row>
    <row r="5783" ht="15.0" customHeight="1">
      <c r="A5783" s="101" t="s">
        <v>9556</v>
      </c>
      <c r="B5783" s="96" t="str">
        <f>VLOOKUP(A5783,company_data!$A$2:$H$2051,8,FALSE)</f>
        <v>https://www.netgovern.com/</v>
      </c>
      <c r="C5783" s="158" t="s">
        <v>25545</v>
      </c>
      <c r="D5783" s="158" t="s">
        <v>7</v>
      </c>
      <c r="E5783" s="158" t="s">
        <v>20361</v>
      </c>
      <c r="F5783" s="157"/>
      <c r="G5783" s="159"/>
      <c r="H5783" s="161"/>
      <c r="I5783" s="161"/>
    </row>
    <row r="5784" ht="15.0" customHeight="1">
      <c r="A5784" s="101" t="s">
        <v>9556</v>
      </c>
      <c r="B5784" s="96" t="str">
        <f>VLOOKUP(A5784,company_data!$A$2:$H$2051,8,FALSE)</f>
        <v>https://www.netgovern.com/</v>
      </c>
      <c r="C5784" s="158" t="s">
        <v>25546</v>
      </c>
      <c r="D5784" s="158" t="s">
        <v>12</v>
      </c>
      <c r="E5784" s="157"/>
      <c r="F5784" s="157"/>
      <c r="G5784" s="159"/>
      <c r="H5784" s="161"/>
      <c r="I5784" s="161"/>
    </row>
    <row r="5785" ht="15.0" customHeight="1">
      <c r="A5785" s="101" t="s">
        <v>9556</v>
      </c>
      <c r="B5785" s="96" t="str">
        <f>VLOOKUP(A5785,company_data!$A$2:$H$2051,8,FALSE)</f>
        <v>https://www.netgovern.com/</v>
      </c>
      <c r="C5785" s="158" t="s">
        <v>25547</v>
      </c>
      <c r="D5785" s="158" t="s">
        <v>12</v>
      </c>
      <c r="E5785" s="157"/>
      <c r="F5785" s="157"/>
      <c r="G5785" s="159"/>
      <c r="H5785" s="161"/>
      <c r="I5785" s="161"/>
    </row>
    <row r="5786" ht="15.0" customHeight="1">
      <c r="A5786" s="101" t="s">
        <v>9556</v>
      </c>
      <c r="B5786" s="96" t="str">
        <f>VLOOKUP(A5786,company_data!$A$2:$H$2051,8,FALSE)</f>
        <v>https://www.netgovern.com/</v>
      </c>
      <c r="C5786" s="158" t="s">
        <v>25548</v>
      </c>
      <c r="D5786" s="158" t="s">
        <v>12</v>
      </c>
      <c r="E5786" s="157"/>
      <c r="F5786" s="157"/>
      <c r="G5786" s="159"/>
      <c r="H5786" s="161"/>
      <c r="I5786" s="161"/>
    </row>
    <row r="5787" ht="15.0" customHeight="1">
      <c r="A5787" s="101" t="s">
        <v>9564</v>
      </c>
      <c r="B5787" s="96" t="str">
        <f>VLOOKUP(A5787,company_data!$A$2:$H$2051,8,FALSE)</f>
        <v>https://www.netpoleons.com/</v>
      </c>
      <c r="C5787" s="158" t="s">
        <v>25549</v>
      </c>
      <c r="D5787" s="158" t="s">
        <v>5</v>
      </c>
      <c r="E5787" s="157"/>
      <c r="F5787" s="101"/>
      <c r="G5787" s="159"/>
      <c r="H5787" s="161"/>
      <c r="I5787" s="161"/>
    </row>
    <row r="5788" ht="15.0" customHeight="1">
      <c r="A5788" s="101" t="s">
        <v>9572</v>
      </c>
      <c r="B5788" s="96" t="str">
        <f>VLOOKUP(A5788,company_data!$A$2:$H$2051,8,FALSE)</f>
        <v>https://netprotect.com/</v>
      </c>
      <c r="C5788" s="157" t="s">
        <v>25550</v>
      </c>
      <c r="D5788" s="158" t="s">
        <v>10</v>
      </c>
      <c r="E5788" s="158" t="s">
        <v>16620</v>
      </c>
      <c r="F5788" s="101"/>
      <c r="G5788" s="159"/>
      <c r="H5788" s="161" t="s">
        <v>25551</v>
      </c>
      <c r="I5788" s="161"/>
    </row>
    <row r="5789" ht="15.0" customHeight="1">
      <c r="A5789" s="101" t="s">
        <v>9572</v>
      </c>
      <c r="B5789" s="96" t="str">
        <f>VLOOKUP(A5789,company_data!$A$2:$H$2051,8,FALSE)</f>
        <v>https://netprotect.com/</v>
      </c>
      <c r="C5789" s="157" t="s">
        <v>11842</v>
      </c>
      <c r="D5789" s="158" t="s">
        <v>10</v>
      </c>
      <c r="E5789" s="158" t="s">
        <v>16620</v>
      </c>
      <c r="F5789" s="101"/>
      <c r="G5789" s="159"/>
      <c r="H5789" s="161" t="s">
        <v>25552</v>
      </c>
      <c r="I5789" s="161"/>
    </row>
    <row r="5790" ht="15.0" customHeight="1">
      <c r="A5790" s="101" t="s">
        <v>9572</v>
      </c>
      <c r="B5790" s="96" t="str">
        <f>VLOOKUP(A5790,company_data!$A$2:$H$2051,8,FALSE)</f>
        <v>https://netprotect.com/</v>
      </c>
      <c r="C5790" s="157" t="s">
        <v>25553</v>
      </c>
      <c r="D5790" s="158" t="s">
        <v>10</v>
      </c>
      <c r="E5790" s="158" t="s">
        <v>16620</v>
      </c>
      <c r="F5790" s="101"/>
      <c r="G5790" s="159"/>
      <c r="H5790" s="161" t="s">
        <v>25554</v>
      </c>
      <c r="I5790" s="161"/>
    </row>
    <row r="5791" ht="15.0" customHeight="1">
      <c r="A5791" s="101" t="s">
        <v>9572</v>
      </c>
      <c r="B5791" s="96" t="str">
        <f>VLOOKUP(A5791,company_data!$A$2:$H$2051,8,FALSE)</f>
        <v>https://netprotect.com/</v>
      </c>
      <c r="C5791" s="157" t="s">
        <v>25555</v>
      </c>
      <c r="D5791" s="158" t="s">
        <v>10</v>
      </c>
      <c r="E5791" s="158" t="s">
        <v>16620</v>
      </c>
      <c r="F5791" s="101"/>
      <c r="G5791" s="159"/>
      <c r="H5791" s="161" t="s">
        <v>25556</v>
      </c>
      <c r="I5791" s="161"/>
    </row>
    <row r="5792" ht="15.0" customHeight="1">
      <c r="A5792" s="101" t="s">
        <v>9572</v>
      </c>
      <c r="B5792" s="96" t="str">
        <f>VLOOKUP(A5792,company_data!$A$2:$H$2051,8,FALSE)</f>
        <v>https://netprotect.com/</v>
      </c>
      <c r="C5792" s="157" t="s">
        <v>8042</v>
      </c>
      <c r="D5792" s="158" t="s">
        <v>10</v>
      </c>
      <c r="E5792" s="157"/>
      <c r="F5792" s="101"/>
      <c r="G5792" s="159"/>
      <c r="H5792" s="161" t="s">
        <v>25557</v>
      </c>
      <c r="I5792" s="161"/>
    </row>
    <row r="5793" ht="15.0" customHeight="1">
      <c r="A5793" s="101" t="s">
        <v>9572</v>
      </c>
      <c r="B5793" s="96" t="str">
        <f>VLOOKUP(A5793,company_data!$A$2:$H$2051,8,FALSE)</f>
        <v>https://netprotect.com/</v>
      </c>
      <c r="C5793" s="157" t="s">
        <v>25558</v>
      </c>
      <c r="D5793" s="158" t="s">
        <v>24</v>
      </c>
      <c r="E5793" s="157"/>
      <c r="F5793" s="101"/>
      <c r="G5793" s="159"/>
      <c r="H5793" s="161" t="s">
        <v>25559</v>
      </c>
      <c r="I5793" s="161"/>
    </row>
    <row r="5794" ht="15.0" customHeight="1">
      <c r="A5794" s="101" t="s">
        <v>9577</v>
      </c>
      <c r="B5794" s="96" t="str">
        <f>VLOOKUP(A5794,company_data!$A$2:$H$2051,8,FALSE)</f>
        <v>https://www.netragard.com/</v>
      </c>
      <c r="C5794" s="157" t="s">
        <v>15850</v>
      </c>
      <c r="D5794" s="157" t="s">
        <v>5</v>
      </c>
      <c r="E5794" s="157" t="s">
        <v>15850</v>
      </c>
      <c r="F5794" s="101"/>
      <c r="G5794" s="159"/>
      <c r="H5794" s="161" t="s">
        <v>25560</v>
      </c>
      <c r="I5794" s="161"/>
    </row>
    <row r="5795" ht="15.0" customHeight="1">
      <c r="A5795" s="101" t="s">
        <v>9577</v>
      </c>
      <c r="B5795" s="96" t="str">
        <f>VLOOKUP(A5795,company_data!$A$2:$H$2051,8,FALSE)</f>
        <v>https://www.netragard.com/</v>
      </c>
      <c r="C5795" s="157" t="s">
        <v>25561</v>
      </c>
      <c r="D5795" s="157" t="s">
        <v>5</v>
      </c>
      <c r="E5795" s="157" t="s">
        <v>15850</v>
      </c>
      <c r="F5795" s="101"/>
      <c r="G5795" s="159"/>
      <c r="H5795" s="161" t="s">
        <v>25562</v>
      </c>
      <c r="I5795" s="161"/>
    </row>
    <row r="5796" ht="15.0" customHeight="1">
      <c r="A5796" s="101" t="s">
        <v>9577</v>
      </c>
      <c r="B5796" s="96" t="str">
        <f>VLOOKUP(A5796,company_data!$A$2:$H$2051,8,FALSE)</f>
        <v>https://www.netragard.com/</v>
      </c>
      <c r="C5796" s="157" t="s">
        <v>24014</v>
      </c>
      <c r="D5796" s="157" t="s">
        <v>5</v>
      </c>
      <c r="E5796" s="157"/>
      <c r="F5796" s="101"/>
      <c r="G5796" s="159"/>
      <c r="H5796" s="161" t="s">
        <v>25563</v>
      </c>
      <c r="I5796" s="161"/>
    </row>
    <row r="5797" ht="15.0" customHeight="1">
      <c r="A5797" s="101" t="s">
        <v>9577</v>
      </c>
      <c r="B5797" s="96" t="str">
        <f>VLOOKUP(A5797,company_data!$A$2:$H$2051,8,FALSE)</f>
        <v>https://www.netragard.com/</v>
      </c>
      <c r="C5797" s="157" t="s">
        <v>25564</v>
      </c>
      <c r="D5797" s="157" t="s">
        <v>5</v>
      </c>
      <c r="E5797" s="157"/>
      <c r="F5797" s="101"/>
      <c r="G5797" s="159"/>
      <c r="H5797" s="161" t="s">
        <v>25565</v>
      </c>
      <c r="I5797" s="161"/>
    </row>
    <row r="5798" ht="15.0" customHeight="1">
      <c r="A5798" s="101" t="s">
        <v>9577</v>
      </c>
      <c r="B5798" s="96" t="str">
        <f>VLOOKUP(A5798,company_data!$A$2:$H$2051,8,FALSE)</f>
        <v>https://www.netragard.com/</v>
      </c>
      <c r="C5798" s="157" t="s">
        <v>25566</v>
      </c>
      <c r="D5798" s="157" t="s">
        <v>5</v>
      </c>
      <c r="E5798" s="157"/>
      <c r="F5798" s="101"/>
      <c r="G5798" s="159"/>
      <c r="H5798" s="161" t="s">
        <v>25567</v>
      </c>
      <c r="I5798" s="161"/>
    </row>
    <row r="5799" ht="15.0" customHeight="1">
      <c r="A5799" s="101" t="s">
        <v>9496</v>
      </c>
      <c r="B5799" s="96" t="str">
        <f>VLOOKUP(A5799,company_data!$A$2:$H$2051,8,FALSE)</f>
        <v>https://www.netscout.com/</v>
      </c>
      <c r="C5799" s="158" t="s">
        <v>25568</v>
      </c>
      <c r="D5799" s="158" t="s">
        <v>7</v>
      </c>
      <c r="E5799" s="158" t="s">
        <v>21415</v>
      </c>
      <c r="F5799" s="101"/>
      <c r="G5799" s="159"/>
      <c r="H5799" s="161"/>
      <c r="I5799" s="161"/>
    </row>
    <row r="5800" ht="15.0" customHeight="1">
      <c r="A5800" s="101" t="s">
        <v>9496</v>
      </c>
      <c r="B5800" s="96" t="str">
        <f>VLOOKUP(A5800,company_data!$A$2:$H$2051,8,FALSE)</f>
        <v>https://www.netscout.com/</v>
      </c>
      <c r="C5800" s="158" t="s">
        <v>25569</v>
      </c>
      <c r="D5800" s="158" t="s">
        <v>53</v>
      </c>
      <c r="E5800" s="158" t="s">
        <v>23594</v>
      </c>
      <c r="F5800" s="101"/>
      <c r="G5800" s="159"/>
      <c r="H5800" s="161"/>
      <c r="I5800" s="161"/>
    </row>
    <row r="5801" ht="15.0" customHeight="1">
      <c r="A5801" s="101" t="s">
        <v>9496</v>
      </c>
      <c r="B5801" s="96" t="str">
        <f>VLOOKUP(A5801,company_data!$A$2:$H$2051,8,FALSE)</f>
        <v>https://www.netscout.com/</v>
      </c>
      <c r="C5801" s="158" t="s">
        <v>25570</v>
      </c>
      <c r="D5801" s="158" t="s">
        <v>28</v>
      </c>
      <c r="E5801" s="157"/>
      <c r="F5801" s="101"/>
      <c r="G5801" s="159"/>
      <c r="H5801" s="161"/>
      <c r="I5801" s="161"/>
    </row>
    <row r="5802" ht="15.0" customHeight="1">
      <c r="A5802" s="101" t="s">
        <v>9496</v>
      </c>
      <c r="B5802" s="96" t="str">
        <f>VLOOKUP(A5802,company_data!$A$2:$H$2051,8,FALSE)</f>
        <v>https://www.netscout.com/</v>
      </c>
      <c r="C5802" s="158" t="s">
        <v>25571</v>
      </c>
      <c r="D5802" s="158" t="s">
        <v>28</v>
      </c>
      <c r="E5802" s="157"/>
      <c r="F5802" s="101"/>
      <c r="G5802" s="159"/>
      <c r="H5802" s="161"/>
      <c r="I5802" s="161"/>
    </row>
    <row r="5803" ht="15.0" customHeight="1">
      <c r="A5803" s="101" t="s">
        <v>9496</v>
      </c>
      <c r="B5803" s="96" t="str">
        <f>VLOOKUP(A5803,company_data!$A$2:$H$2051,8,FALSE)</f>
        <v>https://www.netscout.com/</v>
      </c>
      <c r="C5803" s="158" t="s">
        <v>25572</v>
      </c>
      <c r="D5803" s="158" t="s">
        <v>28</v>
      </c>
      <c r="E5803" s="157"/>
      <c r="F5803" s="101"/>
      <c r="G5803" s="159"/>
      <c r="H5803" s="161"/>
      <c r="I5803" s="161"/>
    </row>
    <row r="5804" ht="15.0" customHeight="1">
      <c r="A5804" s="101" t="s">
        <v>9496</v>
      </c>
      <c r="B5804" s="96" t="str">
        <f>VLOOKUP(A5804,company_data!$A$2:$H$2051,8,FALSE)</f>
        <v>https://www.netscout.com/</v>
      </c>
      <c r="C5804" s="158" t="s">
        <v>25573</v>
      </c>
      <c r="D5804" s="158" t="s">
        <v>28</v>
      </c>
      <c r="E5804" s="157"/>
      <c r="F5804" s="101"/>
      <c r="G5804" s="159"/>
      <c r="H5804" s="161"/>
      <c r="I5804" s="161"/>
    </row>
    <row r="5805" ht="15.0" customHeight="1">
      <c r="A5805" s="101" t="s">
        <v>9496</v>
      </c>
      <c r="B5805" s="96" t="str">
        <f>VLOOKUP(A5805,company_data!$A$2:$H$2051,8,FALSE)</f>
        <v>https://www.netscout.com/</v>
      </c>
      <c r="C5805" s="158" t="s">
        <v>25574</v>
      </c>
      <c r="D5805" s="158" t="s">
        <v>28</v>
      </c>
      <c r="E5805" s="157"/>
      <c r="F5805" s="101"/>
      <c r="G5805" s="159"/>
      <c r="H5805" s="161"/>
      <c r="I5805" s="161"/>
    </row>
    <row r="5806" ht="15.0" customHeight="1">
      <c r="A5806" s="101" t="s">
        <v>9496</v>
      </c>
      <c r="B5806" s="96" t="str">
        <f>VLOOKUP(A5806,company_data!$A$2:$H$2051,8,FALSE)</f>
        <v>https://www.netscout.com/</v>
      </c>
      <c r="C5806" s="158" t="s">
        <v>25575</v>
      </c>
      <c r="D5806" s="158" t="s">
        <v>28</v>
      </c>
      <c r="E5806" s="157"/>
      <c r="F5806" s="101"/>
      <c r="G5806" s="159"/>
      <c r="H5806" s="161"/>
      <c r="I5806" s="161"/>
    </row>
    <row r="5807" ht="15.0" customHeight="1">
      <c r="A5807" s="101" t="s">
        <v>9496</v>
      </c>
      <c r="B5807" s="96" t="str">
        <f>VLOOKUP(A5807,company_data!$A$2:$H$2051,8,FALSE)</f>
        <v>https://www.netscout.com/</v>
      </c>
      <c r="C5807" s="158" t="s">
        <v>25576</v>
      </c>
      <c r="D5807" s="158" t="s">
        <v>10</v>
      </c>
      <c r="E5807" s="157"/>
      <c r="F5807" s="101"/>
      <c r="G5807" s="159"/>
      <c r="H5807" s="161"/>
      <c r="I5807" s="161"/>
    </row>
    <row r="5808" ht="15.0" customHeight="1">
      <c r="A5808" s="101" t="s">
        <v>9496</v>
      </c>
      <c r="B5808" s="96" t="str">
        <f>VLOOKUP(A5808,company_data!$A$2:$H$2051,8,FALSE)</f>
        <v>https://www.netscout.com/</v>
      </c>
      <c r="C5808" s="158" t="s">
        <v>25577</v>
      </c>
      <c r="D5808" s="158" t="s">
        <v>30</v>
      </c>
      <c r="E5808" s="157"/>
      <c r="F5808" s="101"/>
      <c r="G5808" s="159"/>
      <c r="H5808" s="161"/>
      <c r="I5808" s="161"/>
    </row>
    <row r="5809" ht="15.0" customHeight="1">
      <c r="A5809" s="101" t="s">
        <v>2241</v>
      </c>
      <c r="B5809" s="96" t="str">
        <f>VLOOKUP(A5809,company_data!$A$2:$H$2051,8,FALSE)</f>
        <v>https://www.fortinet.com/</v>
      </c>
      <c r="C5809" s="158" t="s">
        <v>25578</v>
      </c>
      <c r="D5809" s="158" t="s">
        <v>17</v>
      </c>
      <c r="E5809" s="157"/>
      <c r="F5809" s="101"/>
      <c r="G5809" s="170"/>
      <c r="H5809" s="161"/>
      <c r="I5809" s="161"/>
    </row>
    <row r="5810" ht="15.0" customHeight="1">
      <c r="A5810" s="101" t="s">
        <v>6645</v>
      </c>
      <c r="B5810" s="96" t="str">
        <f>VLOOKUP(A5810,company_data!$A$2:$H$2051,8,FALSE)</f>
        <v>https://www.globaldatasentinel.com/</v>
      </c>
      <c r="C5810" s="158" t="s">
        <v>25579</v>
      </c>
      <c r="D5810" s="158" t="s">
        <v>17</v>
      </c>
      <c r="E5810" s="157"/>
      <c r="F5810" s="101"/>
      <c r="G5810" s="159"/>
      <c r="H5810" s="207" t="s">
        <v>25580</v>
      </c>
      <c r="I5810" s="161"/>
    </row>
    <row r="5811" ht="15.0" customHeight="1">
      <c r="A5811" s="101" t="s">
        <v>9584</v>
      </c>
      <c r="B5811" s="96" t="str">
        <f>VLOOKUP(A5811,company_data!$A$2:$H$2051,8,FALSE)</f>
        <v>https://www.netshieldcorp.com/</v>
      </c>
      <c r="C5811" s="158" t="s">
        <v>25581</v>
      </c>
      <c r="D5811" s="158" t="s">
        <v>10</v>
      </c>
      <c r="E5811" s="158" t="s">
        <v>18842</v>
      </c>
      <c r="F5811" s="101"/>
      <c r="G5811" s="164" t="s">
        <v>15951</v>
      </c>
      <c r="H5811" s="161"/>
      <c r="I5811" s="161"/>
    </row>
    <row r="5812" ht="15.0" customHeight="1">
      <c r="A5812" s="101" t="s">
        <v>9584</v>
      </c>
      <c r="B5812" s="96" t="str">
        <f>VLOOKUP(A5812,company_data!$A$2:$H$2051,8,FALSE)</f>
        <v>https://www.netshieldcorp.com/</v>
      </c>
      <c r="C5812" s="158" t="s">
        <v>25582</v>
      </c>
      <c r="D5812" s="158" t="s">
        <v>10</v>
      </c>
      <c r="E5812" s="158" t="s">
        <v>18842</v>
      </c>
      <c r="F5812" s="101"/>
      <c r="G5812" s="164" t="s">
        <v>15951</v>
      </c>
      <c r="H5812" s="161"/>
      <c r="I5812" s="161"/>
    </row>
    <row r="5813" ht="15.0" customHeight="1">
      <c r="A5813" s="101" t="s">
        <v>9584</v>
      </c>
      <c r="B5813" s="96" t="str">
        <f>VLOOKUP(A5813,company_data!$A$2:$H$2051,8,FALSE)</f>
        <v>https://www.netshieldcorp.com/</v>
      </c>
      <c r="C5813" s="158" t="s">
        <v>25583</v>
      </c>
      <c r="D5813" s="158" t="s">
        <v>10</v>
      </c>
      <c r="E5813" s="158" t="s">
        <v>18842</v>
      </c>
      <c r="F5813" s="101"/>
      <c r="G5813" s="164" t="s">
        <v>15951</v>
      </c>
      <c r="H5813" s="161"/>
      <c r="I5813" s="161"/>
    </row>
    <row r="5814" ht="15.0" customHeight="1">
      <c r="A5814" s="101" t="s">
        <v>9595</v>
      </c>
      <c r="B5814" s="96" t="str">
        <f>VLOOKUP(A5814,company_data!$A$2:$H$2051,8,FALSE)</f>
        <v>https://www.netskope.com/</v>
      </c>
      <c r="C5814" s="157" t="s">
        <v>25584</v>
      </c>
      <c r="D5814" s="158" t="s">
        <v>10</v>
      </c>
      <c r="E5814" s="157" t="s">
        <v>18171</v>
      </c>
      <c r="F5814" s="101"/>
      <c r="G5814" s="159"/>
      <c r="H5814" s="161" t="s">
        <v>25585</v>
      </c>
      <c r="I5814" s="161"/>
    </row>
    <row r="5815" ht="15.0" customHeight="1">
      <c r="A5815" s="101" t="s">
        <v>9595</v>
      </c>
      <c r="B5815" s="96" t="str">
        <f>VLOOKUP(A5815,company_data!$A$2:$H$2051,8,FALSE)</f>
        <v>https://www.netskope.com/</v>
      </c>
      <c r="C5815" s="157" t="s">
        <v>18636</v>
      </c>
      <c r="D5815" s="158" t="s">
        <v>10</v>
      </c>
      <c r="E5815" s="157" t="s">
        <v>18171</v>
      </c>
      <c r="F5815" s="101"/>
      <c r="G5815" s="159"/>
      <c r="H5815" s="161" t="s">
        <v>25586</v>
      </c>
      <c r="I5815" s="161"/>
    </row>
    <row r="5816" ht="15.0" customHeight="1">
      <c r="A5816" s="101" t="s">
        <v>9595</v>
      </c>
      <c r="B5816" s="96" t="str">
        <f>VLOOKUP(A5816,company_data!$A$2:$H$2051,8,FALSE)</f>
        <v>https://www.netskope.com/</v>
      </c>
      <c r="C5816" s="157" t="s">
        <v>25587</v>
      </c>
      <c r="D5816" s="158" t="s">
        <v>10</v>
      </c>
      <c r="E5816" s="157" t="s">
        <v>18171</v>
      </c>
      <c r="F5816" s="101"/>
      <c r="G5816" s="159"/>
      <c r="H5816" s="161" t="s">
        <v>25588</v>
      </c>
      <c r="I5816" s="161"/>
    </row>
    <row r="5817" ht="15.0" customHeight="1">
      <c r="A5817" s="101" t="s">
        <v>9595</v>
      </c>
      <c r="B5817" s="96" t="str">
        <f>VLOOKUP(A5817,company_data!$A$2:$H$2051,8,FALSE)</f>
        <v>https://www.netskope.com/</v>
      </c>
      <c r="C5817" s="157" t="s">
        <v>25589</v>
      </c>
      <c r="D5817" s="158" t="s">
        <v>10</v>
      </c>
      <c r="E5817" s="157" t="s">
        <v>18171</v>
      </c>
      <c r="F5817" s="101"/>
      <c r="G5817" s="159"/>
      <c r="H5817" s="161" t="s">
        <v>25590</v>
      </c>
      <c r="I5817" s="161"/>
    </row>
    <row r="5818" ht="15.0" customHeight="1">
      <c r="A5818" s="101" t="s">
        <v>9595</v>
      </c>
      <c r="B5818" s="96" t="str">
        <f>VLOOKUP(A5818,company_data!$A$2:$H$2051,8,FALSE)</f>
        <v>https://www.netskope.com/</v>
      </c>
      <c r="C5818" s="157" t="s">
        <v>25591</v>
      </c>
      <c r="D5818" s="158" t="s">
        <v>10</v>
      </c>
      <c r="E5818" s="157" t="s">
        <v>18174</v>
      </c>
      <c r="F5818" s="101"/>
      <c r="G5818" s="159"/>
      <c r="H5818" s="161" t="s">
        <v>25592</v>
      </c>
      <c r="I5818" s="161"/>
    </row>
    <row r="5819" ht="15.0" customHeight="1">
      <c r="A5819" s="101" t="s">
        <v>9605</v>
      </c>
      <c r="B5819" s="96" t="str">
        <f>VLOOKUP(A5819,company_data!$A$2:$H$2051,8,FALSE)</f>
        <v>https://www.netsparker.com/</v>
      </c>
      <c r="C5819" s="157" t="s">
        <v>25593</v>
      </c>
      <c r="D5819" s="158" t="s">
        <v>8</v>
      </c>
      <c r="E5819" s="158" t="s">
        <v>15857</v>
      </c>
      <c r="F5819" s="97" t="s">
        <v>16203</v>
      </c>
      <c r="G5819" s="159"/>
      <c r="H5819" s="161" t="s">
        <v>25594</v>
      </c>
      <c r="I5819" s="161"/>
    </row>
    <row r="5820" ht="15.0" customHeight="1">
      <c r="A5820" s="101" t="s">
        <v>9605</v>
      </c>
      <c r="B5820" s="96" t="str">
        <f>VLOOKUP(A5820,company_data!$A$2:$H$2051,8,FALSE)</f>
        <v>https://www.netsparker.com/</v>
      </c>
      <c r="C5820" s="157" t="s">
        <v>25595</v>
      </c>
      <c r="D5820" s="158" t="s">
        <v>8</v>
      </c>
      <c r="E5820" s="158" t="s">
        <v>15857</v>
      </c>
      <c r="F5820" s="97" t="s">
        <v>16203</v>
      </c>
      <c r="G5820" s="159"/>
      <c r="H5820" s="161" t="s">
        <v>25596</v>
      </c>
      <c r="I5820" s="161"/>
    </row>
    <row r="5821" ht="15.0" customHeight="1">
      <c r="A5821" s="101" t="s">
        <v>9605</v>
      </c>
      <c r="B5821" s="96" t="str">
        <f>VLOOKUP(A5821,company_data!$A$2:$H$2051,8,FALSE)</f>
        <v>https://www.netsparker.com/</v>
      </c>
      <c r="C5821" s="157" t="s">
        <v>25597</v>
      </c>
      <c r="D5821" s="158" t="s">
        <v>8</v>
      </c>
      <c r="E5821" s="158" t="s">
        <v>15857</v>
      </c>
      <c r="F5821" s="97" t="s">
        <v>16203</v>
      </c>
      <c r="G5821" s="159"/>
      <c r="H5821" s="161" t="s">
        <v>25598</v>
      </c>
      <c r="I5821" s="161"/>
    </row>
    <row r="5822" ht="15.0" customHeight="1">
      <c r="A5822" s="101" t="s">
        <v>9609</v>
      </c>
      <c r="B5822" s="96" t="str">
        <f>VLOOKUP(A5822,company_data!$A$2:$H$2051,8,FALSE)</f>
        <v>https://www.netspi.com/</v>
      </c>
      <c r="C5822" s="157" t="s">
        <v>25599</v>
      </c>
      <c r="D5822" s="157" t="s">
        <v>5</v>
      </c>
      <c r="E5822" s="157" t="s">
        <v>25600</v>
      </c>
      <c r="F5822" s="101"/>
      <c r="G5822" s="159"/>
      <c r="H5822" s="161" t="s">
        <v>25601</v>
      </c>
      <c r="I5822" s="161"/>
    </row>
    <row r="5823" ht="15.0" customHeight="1">
      <c r="A5823" s="101" t="s">
        <v>9609</v>
      </c>
      <c r="B5823" s="96" t="str">
        <f>VLOOKUP(A5823,company_data!$A$2:$H$2051,8,FALSE)</f>
        <v>https://www.netspi.com/</v>
      </c>
      <c r="C5823" s="157" t="s">
        <v>21710</v>
      </c>
      <c r="D5823" s="158" t="s">
        <v>5</v>
      </c>
      <c r="E5823" s="157" t="s">
        <v>15850</v>
      </c>
      <c r="F5823" s="101"/>
      <c r="G5823" s="159"/>
      <c r="H5823" s="161" t="s">
        <v>25602</v>
      </c>
      <c r="I5823" s="161"/>
    </row>
    <row r="5824" ht="15.0" customHeight="1">
      <c r="A5824" s="101" t="s">
        <v>9609</v>
      </c>
      <c r="B5824" s="96" t="str">
        <f>VLOOKUP(A5824,company_data!$A$2:$H$2051,8,FALSE)</f>
        <v>https://www.netspi.com/</v>
      </c>
      <c r="C5824" s="157" t="s">
        <v>21529</v>
      </c>
      <c r="D5824" s="157" t="s">
        <v>5</v>
      </c>
      <c r="E5824" s="157" t="s">
        <v>15850</v>
      </c>
      <c r="F5824" s="101"/>
      <c r="G5824" s="159"/>
      <c r="H5824" s="161" t="s">
        <v>25603</v>
      </c>
      <c r="I5824" s="161"/>
    </row>
    <row r="5825" ht="15.0" customHeight="1">
      <c r="A5825" s="101" t="s">
        <v>9609</v>
      </c>
      <c r="B5825" s="96" t="str">
        <f>VLOOKUP(A5825,company_data!$A$2:$H$2051,8,FALSE)</f>
        <v>https://www.netspi.com/</v>
      </c>
      <c r="C5825" s="157" t="s">
        <v>25604</v>
      </c>
      <c r="D5825" s="157" t="s">
        <v>5</v>
      </c>
      <c r="E5825" s="157" t="s">
        <v>15850</v>
      </c>
      <c r="F5825" s="101"/>
      <c r="G5825" s="159"/>
      <c r="H5825" s="161" t="s">
        <v>25605</v>
      </c>
      <c r="I5825" s="161"/>
    </row>
    <row r="5826" ht="15.0" customHeight="1">
      <c r="A5826" s="101" t="s">
        <v>9609</v>
      </c>
      <c r="B5826" s="96" t="str">
        <f>VLOOKUP(A5826,company_data!$A$2:$H$2051,8,FALSE)</f>
        <v>https://www.netspi.com/</v>
      </c>
      <c r="C5826" s="157" t="s">
        <v>21522</v>
      </c>
      <c r="D5826" s="157" t="s">
        <v>5</v>
      </c>
      <c r="E5826" s="157" t="s">
        <v>15850</v>
      </c>
      <c r="F5826" s="101"/>
      <c r="G5826" s="159"/>
      <c r="H5826" s="161" t="s">
        <v>25606</v>
      </c>
      <c r="I5826" s="161"/>
    </row>
    <row r="5827" ht="15.0" customHeight="1">
      <c r="A5827" s="101" t="s">
        <v>9609</v>
      </c>
      <c r="B5827" s="96" t="str">
        <f>VLOOKUP(A5827,company_data!$A$2:$H$2051,8,FALSE)</f>
        <v>https://www.netspi.com/</v>
      </c>
      <c r="C5827" s="157" t="s">
        <v>25607</v>
      </c>
      <c r="D5827" s="157" t="s">
        <v>5</v>
      </c>
      <c r="E5827" s="157" t="s">
        <v>15850</v>
      </c>
      <c r="F5827" s="101"/>
      <c r="G5827" s="159"/>
      <c r="H5827" s="161" t="s">
        <v>25608</v>
      </c>
      <c r="I5827" s="161"/>
    </row>
    <row r="5828" ht="15.0" customHeight="1">
      <c r="A5828" s="101" t="s">
        <v>9609</v>
      </c>
      <c r="B5828" s="96" t="str">
        <f>VLOOKUP(A5828,company_data!$A$2:$H$2051,8,FALSE)</f>
        <v>https://www.netspi.com/</v>
      </c>
      <c r="C5828" s="157" t="s">
        <v>24624</v>
      </c>
      <c r="D5828" s="157" t="s">
        <v>5</v>
      </c>
      <c r="E5828" s="157" t="s">
        <v>24624</v>
      </c>
      <c r="F5828" s="101"/>
      <c r="G5828" s="159"/>
      <c r="H5828" s="161" t="s">
        <v>25609</v>
      </c>
      <c r="I5828" s="161"/>
    </row>
    <row r="5829" ht="15.0" customHeight="1">
      <c r="A5829" s="101" t="s">
        <v>9609</v>
      </c>
      <c r="B5829" s="96" t="str">
        <f>VLOOKUP(A5829,company_data!$A$2:$H$2051,8,FALSE)</f>
        <v>https://www.netspi.com/</v>
      </c>
      <c r="C5829" s="158" t="s">
        <v>25610</v>
      </c>
      <c r="D5829" s="158" t="s">
        <v>22</v>
      </c>
      <c r="E5829" s="157"/>
      <c r="F5829" s="101"/>
      <c r="G5829" s="159"/>
      <c r="H5829" s="161"/>
      <c r="I5829" s="161"/>
    </row>
    <row r="5830" ht="15.0" customHeight="1">
      <c r="A5830" s="101" t="s">
        <v>9618</v>
      </c>
      <c r="B5830" s="96" t="str">
        <f>VLOOKUP(A5830,company_data!$A$2:$H$2051,8,FALSE)</f>
        <v>https://www.netsurion.com/</v>
      </c>
      <c r="C5830" s="157" t="s">
        <v>25611</v>
      </c>
      <c r="D5830" s="158" t="s">
        <v>5</v>
      </c>
      <c r="E5830" s="158" t="s">
        <v>16091</v>
      </c>
      <c r="F5830" s="101"/>
      <c r="G5830" s="159"/>
      <c r="H5830" s="161" t="s">
        <v>25612</v>
      </c>
      <c r="I5830" s="161"/>
    </row>
    <row r="5831" ht="15.0" customHeight="1">
      <c r="A5831" s="101" t="s">
        <v>9618</v>
      </c>
      <c r="B5831" s="96" t="str">
        <f>VLOOKUP(A5831,company_data!$A$2:$H$2051,8,FALSE)</f>
        <v>https://www.netsurion.com/</v>
      </c>
      <c r="C5831" s="157" t="s">
        <v>25613</v>
      </c>
      <c r="D5831" s="158" t="s">
        <v>7</v>
      </c>
      <c r="E5831" s="158" t="s">
        <v>18</v>
      </c>
      <c r="F5831" s="97" t="s">
        <v>18548</v>
      </c>
      <c r="G5831" s="159"/>
      <c r="H5831" s="161" t="s">
        <v>25614</v>
      </c>
      <c r="I5831" s="161"/>
    </row>
    <row r="5832" ht="15.0" customHeight="1">
      <c r="A5832" s="101" t="s">
        <v>9636</v>
      </c>
      <c r="B5832" s="96" t="str">
        <f>VLOOKUP(A5832,company_data!$A$2:$H$2051,8,FALSE)</f>
        <v>https://www.netsweeper.com/</v>
      </c>
      <c r="C5832" s="158" t="s">
        <v>25615</v>
      </c>
      <c r="D5832" s="158" t="s">
        <v>9</v>
      </c>
      <c r="E5832" s="158" t="s">
        <v>16110</v>
      </c>
      <c r="F5832" s="101"/>
      <c r="G5832" s="159"/>
      <c r="H5832" s="161"/>
      <c r="I5832" s="161"/>
    </row>
    <row r="5833" ht="15.0" customHeight="1">
      <c r="A5833" s="101" t="s">
        <v>9636</v>
      </c>
      <c r="B5833" s="96" t="str">
        <f>VLOOKUP(A5833,company_data!$A$2:$H$2051,8,FALSE)</f>
        <v>https://www.netsweeper.com/</v>
      </c>
      <c r="C5833" s="158" t="s">
        <v>25616</v>
      </c>
      <c r="D5833" s="158" t="s">
        <v>9</v>
      </c>
      <c r="E5833" s="158" t="s">
        <v>24395</v>
      </c>
      <c r="F5833" s="97" t="s">
        <v>14</v>
      </c>
      <c r="G5833" s="159"/>
      <c r="H5833" s="161"/>
      <c r="I5833" s="161"/>
    </row>
    <row r="5834" ht="15.0" customHeight="1">
      <c r="A5834" s="101" t="s">
        <v>9636</v>
      </c>
      <c r="B5834" s="96" t="str">
        <f>VLOOKUP(A5834,company_data!$A$2:$H$2051,8,FALSE)</f>
        <v>https://www.netsweeper.com/</v>
      </c>
      <c r="C5834" s="158" t="s">
        <v>25617</v>
      </c>
      <c r="D5834" s="158" t="s">
        <v>10</v>
      </c>
      <c r="E5834" s="158" t="s">
        <v>24398</v>
      </c>
      <c r="F5834" s="101"/>
      <c r="G5834" s="159"/>
      <c r="H5834" s="161"/>
      <c r="I5834" s="161"/>
    </row>
    <row r="5835" ht="15.0" customHeight="1">
      <c r="A5835" s="101" t="s">
        <v>9642</v>
      </c>
      <c r="B5835" s="96" t="str">
        <f>VLOOKUP(A5835,company_data!$A$2:$H$2051,8,FALSE)</f>
        <v>https://www.nettitude.com/</v>
      </c>
      <c r="C5835" s="157" t="s">
        <v>17459</v>
      </c>
      <c r="D5835" s="158" t="s">
        <v>5</v>
      </c>
      <c r="E5835" s="158" t="s">
        <v>15831</v>
      </c>
      <c r="F5835" s="101"/>
      <c r="G5835" s="159"/>
      <c r="H5835" s="161" t="s">
        <v>25618</v>
      </c>
      <c r="I5835" s="161"/>
    </row>
    <row r="5836" ht="15.0" customHeight="1">
      <c r="A5836" s="101" t="s">
        <v>9642</v>
      </c>
      <c r="B5836" s="96" t="str">
        <f>VLOOKUP(A5836,company_data!$A$2:$H$2051,8,FALSE)</f>
        <v>https://www.nettitude.com/</v>
      </c>
      <c r="C5836" s="157" t="s">
        <v>19950</v>
      </c>
      <c r="D5836" s="157" t="s">
        <v>7</v>
      </c>
      <c r="E5836" s="157" t="s">
        <v>16391</v>
      </c>
      <c r="F5836" s="101"/>
      <c r="G5836" s="159"/>
      <c r="H5836" s="161" t="s">
        <v>25619</v>
      </c>
      <c r="I5836" s="161"/>
    </row>
    <row r="5837" ht="15.0" customHeight="1">
      <c r="A5837" s="101" t="s">
        <v>9642</v>
      </c>
      <c r="B5837" s="96" t="str">
        <f>VLOOKUP(A5837,company_data!$A$2:$H$2051,8,FALSE)</f>
        <v>https://www.nettitude.com/</v>
      </c>
      <c r="C5837" s="157" t="s">
        <v>23570</v>
      </c>
      <c r="D5837" s="157" t="s">
        <v>5</v>
      </c>
      <c r="E5837" s="157" t="s">
        <v>15850</v>
      </c>
      <c r="F5837" s="101"/>
      <c r="G5837" s="159"/>
      <c r="H5837" s="161" t="s">
        <v>25620</v>
      </c>
      <c r="I5837" s="161"/>
    </row>
    <row r="5838" ht="15.0" customHeight="1">
      <c r="A5838" s="101" t="s">
        <v>9642</v>
      </c>
      <c r="B5838" s="96" t="str">
        <f>VLOOKUP(A5838,company_data!$A$2:$H$2051,8,FALSE)</f>
        <v>https://www.nettitude.com/</v>
      </c>
      <c r="C5838" s="157" t="s">
        <v>20038</v>
      </c>
      <c r="D5838" s="157" t="s">
        <v>5</v>
      </c>
      <c r="E5838" s="157"/>
      <c r="F5838" s="101"/>
      <c r="G5838" s="159"/>
      <c r="H5838" s="161" t="s">
        <v>25621</v>
      </c>
      <c r="I5838" s="161"/>
    </row>
    <row r="5839" ht="15.0" customHeight="1">
      <c r="A5839" s="101" t="s">
        <v>9642</v>
      </c>
      <c r="B5839" s="96" t="str">
        <f>VLOOKUP(A5839,company_data!$A$2:$H$2051,8,FALSE)</f>
        <v>https://www.nettitude.com/</v>
      </c>
      <c r="C5839" s="157" t="s">
        <v>25622</v>
      </c>
      <c r="D5839" s="157" t="s">
        <v>5</v>
      </c>
      <c r="E5839" s="157"/>
      <c r="F5839" s="101"/>
      <c r="G5839" s="159"/>
      <c r="H5839" s="161" t="s">
        <v>25623</v>
      </c>
      <c r="I5839" s="161"/>
    </row>
    <row r="5840" ht="15.0" customHeight="1">
      <c r="A5840" s="101" t="s">
        <v>9642</v>
      </c>
      <c r="B5840" s="96" t="str">
        <f>VLOOKUP(A5840,company_data!$A$2:$H$2051,8,FALSE)</f>
        <v>https://www.nettitude.com/</v>
      </c>
      <c r="C5840" s="157" t="s">
        <v>25624</v>
      </c>
      <c r="D5840" s="157" t="s">
        <v>5</v>
      </c>
      <c r="E5840" s="157"/>
      <c r="F5840" s="101"/>
      <c r="G5840" s="159"/>
      <c r="H5840" s="161" t="s">
        <v>25625</v>
      </c>
      <c r="I5840" s="161"/>
    </row>
    <row r="5841" ht="15.0" customHeight="1">
      <c r="A5841" s="101" t="s">
        <v>9642</v>
      </c>
      <c r="B5841" s="96" t="str">
        <f>VLOOKUP(A5841,company_data!$A$2:$H$2051,8,FALSE)</f>
        <v>https://www.nettitude.com/</v>
      </c>
      <c r="C5841" s="157" t="s">
        <v>25626</v>
      </c>
      <c r="D5841" s="157" t="s">
        <v>11</v>
      </c>
      <c r="E5841" s="157"/>
      <c r="F5841" s="101"/>
      <c r="G5841" s="159"/>
      <c r="H5841" s="161" t="s">
        <v>25627</v>
      </c>
      <c r="I5841" s="161"/>
    </row>
    <row r="5842" ht="15.0" customHeight="1">
      <c r="A5842" s="101" t="s">
        <v>9655</v>
      </c>
      <c r="B5842" s="96" t="str">
        <f>VLOOKUP(A5842,company_data!$A$2:$H$2051,8,FALSE)</f>
        <v>https://www.netwrix.com/</v>
      </c>
      <c r="C5842" s="157" t="s">
        <v>25628</v>
      </c>
      <c r="D5842" s="158" t="s">
        <v>12</v>
      </c>
      <c r="E5842" s="157"/>
      <c r="F5842" s="101"/>
      <c r="G5842" s="159"/>
      <c r="H5842" s="161" t="s">
        <v>25629</v>
      </c>
      <c r="I5842" s="161"/>
    </row>
    <row r="5843" ht="15.0" customHeight="1">
      <c r="A5843" s="101" t="s">
        <v>9655</v>
      </c>
      <c r="B5843" s="96" t="str">
        <f>VLOOKUP(A5843,company_data!$A$2:$H$2051,8,FALSE)</f>
        <v>https://www.netwrix.com/</v>
      </c>
      <c r="C5843" s="157" t="s">
        <v>25630</v>
      </c>
      <c r="D5843" s="158" t="s">
        <v>12</v>
      </c>
      <c r="E5843" s="157"/>
      <c r="F5843" s="101"/>
      <c r="G5843" s="159"/>
      <c r="H5843" s="161" t="s">
        <v>25631</v>
      </c>
      <c r="I5843" s="161"/>
    </row>
    <row r="5844" ht="15.0" customHeight="1">
      <c r="A5844" s="101" t="s">
        <v>9655</v>
      </c>
      <c r="B5844" s="96" t="str">
        <f>VLOOKUP(A5844,company_data!$A$2:$H$2051,8,FALSE)</f>
        <v>https://www.netwrix.com/</v>
      </c>
      <c r="C5844" s="157" t="s">
        <v>25632</v>
      </c>
      <c r="D5844" s="158" t="s">
        <v>12</v>
      </c>
      <c r="E5844" s="157"/>
      <c r="F5844" s="101"/>
      <c r="G5844" s="159"/>
      <c r="H5844" s="161" t="s">
        <v>25633</v>
      </c>
      <c r="I5844" s="161"/>
    </row>
    <row r="5845" ht="15.0" customHeight="1">
      <c r="A5845" s="101" t="s">
        <v>6930</v>
      </c>
      <c r="B5845" s="96" t="str">
        <f>VLOOKUP(A5845,company_data!$A$2:$H$2051,8,FALSE)</f>
        <v>https://greynoise.io/</v>
      </c>
      <c r="C5845" s="158" t="s">
        <v>25634</v>
      </c>
      <c r="D5845" s="158" t="s">
        <v>17</v>
      </c>
      <c r="E5845" s="157"/>
      <c r="F5845" s="101"/>
      <c r="G5845" s="159"/>
      <c r="H5845" s="161" t="s">
        <v>25635</v>
      </c>
      <c r="I5845" s="161"/>
    </row>
    <row r="5846" ht="15.0" customHeight="1">
      <c r="A5846" s="101" t="s">
        <v>7142</v>
      </c>
      <c r="B5846" s="105" t="s">
        <v>23178</v>
      </c>
      <c r="C5846" s="158" t="s">
        <v>25636</v>
      </c>
      <c r="D5846" s="158" t="s">
        <v>17</v>
      </c>
      <c r="E5846" s="157"/>
      <c r="F5846" s="101"/>
      <c r="G5846" s="159"/>
      <c r="H5846" s="161"/>
      <c r="I5846" s="161"/>
    </row>
    <row r="5847" ht="15.0" customHeight="1">
      <c r="A5847" s="101" t="s">
        <v>7289</v>
      </c>
      <c r="B5847" s="96" t="str">
        <f>VLOOKUP(A5847,company_data!$A$2:$H$2051,8,FALSE)</f>
        <v>https://hitrustalliance.net/</v>
      </c>
      <c r="C5847" s="157" t="s">
        <v>25637</v>
      </c>
      <c r="D5847" s="158" t="s">
        <v>17</v>
      </c>
      <c r="E5847" s="157"/>
      <c r="F5847" s="101"/>
      <c r="G5847" s="159"/>
      <c r="H5847" s="161" t="s">
        <v>25638</v>
      </c>
      <c r="I5847" s="161"/>
    </row>
    <row r="5848" ht="15.0" customHeight="1">
      <c r="A5848" s="101" t="s">
        <v>2070</v>
      </c>
      <c r="B5848" s="96" t="str">
        <f>VLOOKUP(A5848,company_data!$A$2:$H$2051,8,FALSE)</f>
        <v>https://www.home.neustar/</v>
      </c>
      <c r="C5848" s="158" t="s">
        <v>25639</v>
      </c>
      <c r="D5848" s="158" t="s">
        <v>5</v>
      </c>
      <c r="E5848" s="158" t="s">
        <v>16474</v>
      </c>
      <c r="F5848" s="101"/>
      <c r="G5848" s="159"/>
      <c r="H5848" s="161"/>
      <c r="I5848" s="161"/>
    </row>
    <row r="5849" ht="15.0" customHeight="1">
      <c r="A5849" s="101" t="s">
        <v>2070</v>
      </c>
      <c r="B5849" s="96" t="str">
        <f>VLOOKUP(A5849,company_data!$A$2:$H$2051,8,FALSE)</f>
        <v>https://www.home.neustar/</v>
      </c>
      <c r="C5849" s="158" t="s">
        <v>25640</v>
      </c>
      <c r="D5849" s="158" t="s">
        <v>10</v>
      </c>
      <c r="E5849" s="158" t="s">
        <v>16474</v>
      </c>
      <c r="F5849" s="101"/>
      <c r="G5849" s="159"/>
      <c r="H5849" s="161"/>
      <c r="I5849" s="161"/>
    </row>
    <row r="5850" ht="15.0" customHeight="1">
      <c r="A5850" s="101" t="s">
        <v>2070</v>
      </c>
      <c r="B5850" s="96" t="str">
        <f>VLOOKUP(A5850,company_data!$A$2:$H$2051,8,FALSE)</f>
        <v>https://www.home.neustar/</v>
      </c>
      <c r="C5850" s="158" t="s">
        <v>25641</v>
      </c>
      <c r="D5850" s="158" t="s">
        <v>10</v>
      </c>
      <c r="E5850" s="158" t="s">
        <v>16474</v>
      </c>
      <c r="F5850" s="101"/>
      <c r="G5850" s="159"/>
      <c r="H5850" s="161"/>
      <c r="I5850" s="161"/>
    </row>
    <row r="5851" ht="15.0" customHeight="1">
      <c r="A5851" s="101" t="s">
        <v>2070</v>
      </c>
      <c r="B5851" s="96" t="str">
        <f>VLOOKUP(A5851,company_data!$A$2:$H$2051,8,FALSE)</f>
        <v>https://www.home.neustar/</v>
      </c>
      <c r="C5851" s="158" t="s">
        <v>15850</v>
      </c>
      <c r="D5851" s="158" t="s">
        <v>5</v>
      </c>
      <c r="E5851" s="158" t="s">
        <v>17003</v>
      </c>
      <c r="F5851" s="101"/>
      <c r="G5851" s="159"/>
      <c r="H5851" s="161"/>
      <c r="I5851" s="161"/>
    </row>
    <row r="5852" ht="15.0" customHeight="1">
      <c r="A5852" s="101" t="s">
        <v>2070</v>
      </c>
      <c r="B5852" s="96" t="str">
        <f>VLOOKUP(A5852,company_data!$A$2:$H$2051,8,FALSE)</f>
        <v>https://www.home.neustar/</v>
      </c>
      <c r="C5852" s="158" t="s">
        <v>22925</v>
      </c>
      <c r="D5852" s="158" t="s">
        <v>5</v>
      </c>
      <c r="E5852" s="158" t="s">
        <v>16868</v>
      </c>
      <c r="F5852" s="101"/>
      <c r="G5852" s="159"/>
      <c r="H5852" s="161"/>
      <c r="I5852" s="161"/>
    </row>
    <row r="5853" ht="15.0" customHeight="1">
      <c r="A5853" s="101" t="s">
        <v>2070</v>
      </c>
      <c r="B5853" s="96" t="str">
        <f>VLOOKUP(A5853,company_data!$A$2:$H$2051,8,FALSE)</f>
        <v>https://www.home.neustar/</v>
      </c>
      <c r="C5853" s="158" t="s">
        <v>22978</v>
      </c>
      <c r="D5853" s="158" t="s">
        <v>5</v>
      </c>
      <c r="E5853" s="158" t="s">
        <v>15857</v>
      </c>
      <c r="F5853" s="101"/>
      <c r="G5853" s="159"/>
      <c r="H5853" s="161"/>
      <c r="I5853" s="161"/>
    </row>
    <row r="5854" ht="15.0" customHeight="1">
      <c r="A5854" s="101" t="s">
        <v>2070</v>
      </c>
      <c r="B5854" s="96" t="str">
        <f>VLOOKUP(A5854,company_data!$A$2:$H$2051,8,FALSE)</f>
        <v>https://www.home.neustar/</v>
      </c>
      <c r="C5854" s="158" t="s">
        <v>25642</v>
      </c>
      <c r="D5854" s="158" t="s">
        <v>8</v>
      </c>
      <c r="E5854" s="158" t="s">
        <v>16480</v>
      </c>
      <c r="F5854" s="101"/>
      <c r="G5854" s="159"/>
      <c r="H5854" s="161"/>
      <c r="I5854" s="161"/>
    </row>
    <row r="5855" ht="15.0" customHeight="1">
      <c r="A5855" s="101" t="s">
        <v>2070</v>
      </c>
      <c r="B5855" s="96" t="str">
        <f>VLOOKUP(A5855,company_data!$A$2:$H$2051,8,FALSE)</f>
        <v>https://www.home.neustar/</v>
      </c>
      <c r="C5855" s="158" t="s">
        <v>25643</v>
      </c>
      <c r="D5855" s="158" t="s">
        <v>5</v>
      </c>
      <c r="E5855" s="157"/>
      <c r="F5855" s="101"/>
      <c r="G5855" s="159"/>
      <c r="H5855" s="161"/>
      <c r="I5855" s="161"/>
    </row>
    <row r="5856" ht="15.0" customHeight="1">
      <c r="A5856" s="101" t="s">
        <v>2070</v>
      </c>
      <c r="B5856" s="96" t="str">
        <f>VLOOKUP(A5856,company_data!$A$2:$H$2051,8,FALSE)</f>
        <v>https://www.home.neustar/</v>
      </c>
      <c r="C5856" s="158" t="s">
        <v>25644</v>
      </c>
      <c r="D5856" s="158" t="s">
        <v>28</v>
      </c>
      <c r="E5856" s="157"/>
      <c r="F5856" s="101"/>
      <c r="G5856" s="159"/>
      <c r="H5856" s="161"/>
      <c r="I5856" s="161"/>
    </row>
    <row r="5857" ht="15.0" customHeight="1">
      <c r="A5857" s="101" t="s">
        <v>9664</v>
      </c>
      <c r="B5857" s="96" t="str">
        <f>VLOOKUP(A5857,company_data!$A$2:$H$2051,8,FALSE)</f>
        <v>https://neuvector.com/</v>
      </c>
      <c r="C5857" s="157" t="s">
        <v>25645</v>
      </c>
      <c r="D5857" s="158" t="s">
        <v>50</v>
      </c>
      <c r="E5857" s="157"/>
      <c r="F5857" s="101"/>
      <c r="G5857" s="159"/>
      <c r="H5857" s="161" t="s">
        <v>25646</v>
      </c>
      <c r="I5857" s="161"/>
    </row>
    <row r="5858" ht="15.0" customHeight="1">
      <c r="A5858" s="101" t="s">
        <v>9672</v>
      </c>
      <c r="B5858" s="96" t="str">
        <f>VLOOKUP(A5858,company_data!$A$2:$H$2051,8,FALSE)</f>
        <v>https://newberrygroup.com/</v>
      </c>
      <c r="C5858" s="157" t="s">
        <v>25647</v>
      </c>
      <c r="D5858" s="157" t="s">
        <v>5</v>
      </c>
      <c r="E5858" s="157"/>
      <c r="F5858" s="101"/>
      <c r="G5858" s="159"/>
      <c r="H5858" s="161" t="s">
        <v>25648</v>
      </c>
      <c r="I5858" s="161"/>
    </row>
    <row r="5859" ht="15.0" customHeight="1">
      <c r="A5859" s="101" t="s">
        <v>9672</v>
      </c>
      <c r="B5859" s="96" t="str">
        <f>VLOOKUP(A5859,company_data!$A$2:$H$2051,8,FALSE)</f>
        <v>https://newberrygroup.com/</v>
      </c>
      <c r="C5859" s="157" t="s">
        <v>25649</v>
      </c>
      <c r="D5859" s="157" t="s">
        <v>5</v>
      </c>
      <c r="E5859" s="157"/>
      <c r="F5859" s="101"/>
      <c r="G5859" s="159"/>
      <c r="H5859" s="161" t="s">
        <v>25650</v>
      </c>
      <c r="I5859" s="161"/>
    </row>
    <row r="5860" ht="15.0" customHeight="1">
      <c r="A5860" s="101" t="s">
        <v>9672</v>
      </c>
      <c r="B5860" s="96" t="str">
        <f>VLOOKUP(A5860,company_data!$A$2:$H$2051,8,FALSE)</f>
        <v>https://newberrygroup.com/</v>
      </c>
      <c r="C5860" s="157" t="s">
        <v>17197</v>
      </c>
      <c r="D5860" s="157" t="s">
        <v>5</v>
      </c>
      <c r="E5860" s="157"/>
      <c r="F5860" s="101"/>
      <c r="G5860" s="159"/>
      <c r="H5860" s="161" t="s">
        <v>25651</v>
      </c>
      <c r="I5860" s="161"/>
    </row>
    <row r="5861" ht="15.0" customHeight="1">
      <c r="A5861" s="101" t="s">
        <v>9680</v>
      </c>
      <c r="B5861" s="96" t="str">
        <f>VLOOKUP(A5861,company_data!$A$2:$H$2051,8,FALSE)</f>
        <v>https://www.nexor.com/</v>
      </c>
      <c r="C5861" s="157" t="s">
        <v>25652</v>
      </c>
      <c r="D5861" s="157" t="s">
        <v>5</v>
      </c>
      <c r="E5861" s="157" t="s">
        <v>15859</v>
      </c>
      <c r="F5861" s="101"/>
      <c r="G5861" s="159"/>
      <c r="H5861" s="161" t="s">
        <v>25653</v>
      </c>
      <c r="I5861" s="161"/>
    </row>
    <row r="5862" ht="15.0" customHeight="1">
      <c r="A5862" s="101" t="s">
        <v>9680</v>
      </c>
      <c r="B5862" s="96" t="str">
        <f>VLOOKUP(A5862,company_data!$A$2:$H$2051,8,FALSE)</f>
        <v>https://www.nexor.com/</v>
      </c>
      <c r="C5862" s="157" t="s">
        <v>25654</v>
      </c>
      <c r="D5862" s="157" t="s">
        <v>5</v>
      </c>
      <c r="E5862" s="157"/>
      <c r="F5862" s="101"/>
      <c r="G5862" s="159"/>
      <c r="H5862" s="161" t="s">
        <v>25655</v>
      </c>
      <c r="I5862" s="161"/>
    </row>
    <row r="5863" ht="15.0" customHeight="1">
      <c r="A5863" s="101" t="s">
        <v>9680</v>
      </c>
      <c r="B5863" s="96" t="str">
        <f>VLOOKUP(A5863,company_data!$A$2:$H$2051,8,FALSE)</f>
        <v>https://www.nexor.com/</v>
      </c>
      <c r="C5863" s="157" t="s">
        <v>25656</v>
      </c>
      <c r="D5863" s="157" t="s">
        <v>5</v>
      </c>
      <c r="E5863" s="157"/>
      <c r="F5863" s="101"/>
      <c r="G5863" s="159"/>
      <c r="H5863" s="161" t="s">
        <v>25657</v>
      </c>
      <c r="I5863" s="161"/>
    </row>
    <row r="5864" ht="15.0" customHeight="1">
      <c r="A5864" s="101" t="s">
        <v>9680</v>
      </c>
      <c r="B5864" s="96" t="str">
        <f>VLOOKUP(A5864,company_data!$A$2:$H$2051,8,FALSE)</f>
        <v>https://www.nexor.com/</v>
      </c>
      <c r="C5864" s="157" t="s">
        <v>25658</v>
      </c>
      <c r="D5864" s="157" t="s">
        <v>5</v>
      </c>
      <c r="E5864" s="157"/>
      <c r="F5864" s="101"/>
      <c r="G5864" s="159"/>
      <c r="H5864" s="161" t="s">
        <v>25659</v>
      </c>
      <c r="I5864" s="161"/>
    </row>
    <row r="5865" ht="15.0" customHeight="1">
      <c r="A5865" s="101" t="s">
        <v>9680</v>
      </c>
      <c r="B5865" s="96" t="str">
        <f>VLOOKUP(A5865,company_data!$A$2:$H$2051,8,FALSE)</f>
        <v>https://www.nexor.com/</v>
      </c>
      <c r="C5865" s="157" t="s">
        <v>25660</v>
      </c>
      <c r="D5865" s="157" t="s">
        <v>5</v>
      </c>
      <c r="E5865" s="157"/>
      <c r="F5865" s="101"/>
      <c r="G5865" s="159"/>
      <c r="H5865" s="161" t="s">
        <v>25661</v>
      </c>
      <c r="I5865" s="161"/>
    </row>
    <row r="5866" ht="15.0" customHeight="1">
      <c r="A5866" s="101" t="s">
        <v>9680</v>
      </c>
      <c r="B5866" s="96" t="str">
        <f>VLOOKUP(A5866,company_data!$A$2:$H$2051,8,FALSE)</f>
        <v>https://www.nexor.com/</v>
      </c>
      <c r="C5866" s="157" t="s">
        <v>25662</v>
      </c>
      <c r="D5866" s="157" t="s">
        <v>5</v>
      </c>
      <c r="E5866" s="157"/>
      <c r="F5866" s="101"/>
      <c r="G5866" s="159"/>
      <c r="H5866" s="161" t="s">
        <v>25663</v>
      </c>
      <c r="I5866" s="161"/>
    </row>
    <row r="5867" ht="15.0" customHeight="1">
      <c r="A5867" s="101" t="s">
        <v>9680</v>
      </c>
      <c r="B5867" s="96" t="str">
        <f>VLOOKUP(A5867,company_data!$A$2:$H$2051,8,FALSE)</f>
        <v>https://www.nexor.com/</v>
      </c>
      <c r="C5867" s="157" t="s">
        <v>25664</v>
      </c>
      <c r="D5867" s="157" t="s">
        <v>5</v>
      </c>
      <c r="E5867" s="157"/>
      <c r="F5867" s="101"/>
      <c r="G5867" s="159"/>
      <c r="H5867" s="161" t="s">
        <v>25665</v>
      </c>
      <c r="I5867" s="161"/>
    </row>
    <row r="5868" ht="15.0" customHeight="1">
      <c r="A5868" s="101" t="s">
        <v>9688</v>
      </c>
      <c r="B5868" s="96" t="str">
        <f>VLOOKUP(A5868,company_data!$A$2:$H$2051,8,FALSE)</f>
        <v>https://www.nextlabs.com/</v>
      </c>
      <c r="C5868" s="158" t="s">
        <v>25666</v>
      </c>
      <c r="D5868" s="158" t="s">
        <v>12</v>
      </c>
      <c r="E5868" s="158" t="s">
        <v>20662</v>
      </c>
      <c r="F5868" s="97" t="s">
        <v>6</v>
      </c>
      <c r="G5868" s="159"/>
      <c r="H5868" s="161"/>
      <c r="I5868" s="161"/>
    </row>
    <row r="5869" ht="15.0" customHeight="1">
      <c r="A5869" s="101" t="s">
        <v>9688</v>
      </c>
      <c r="B5869" s="96" t="str">
        <f>VLOOKUP(A5869,company_data!$A$2:$H$2051,8,FALSE)</f>
        <v>https://www.nextlabs.com/</v>
      </c>
      <c r="C5869" s="158" t="s">
        <v>25667</v>
      </c>
      <c r="D5869" s="158" t="s">
        <v>6</v>
      </c>
      <c r="E5869" s="158" t="s">
        <v>17132</v>
      </c>
      <c r="F5869" s="97" t="s">
        <v>54</v>
      </c>
      <c r="G5869" s="159"/>
      <c r="H5869" s="161" t="s">
        <v>25668</v>
      </c>
      <c r="I5869" s="161"/>
    </row>
    <row r="5870" ht="15.0" customHeight="1">
      <c r="A5870" s="101" t="s">
        <v>9688</v>
      </c>
      <c r="B5870" s="96" t="str">
        <f>VLOOKUP(A5870,company_data!$A$2:$H$2051,8,FALSE)</f>
        <v>https://www.nextlabs.com/</v>
      </c>
      <c r="C5870" s="157" t="s">
        <v>25669</v>
      </c>
      <c r="D5870" s="158" t="s">
        <v>6</v>
      </c>
      <c r="E5870" s="158" t="s">
        <v>17132</v>
      </c>
      <c r="F5870" s="101"/>
      <c r="G5870" s="159"/>
      <c r="H5870" s="161" t="s">
        <v>25670</v>
      </c>
      <c r="I5870" s="161"/>
    </row>
    <row r="5871" ht="15.0" customHeight="1">
      <c r="A5871" s="101" t="s">
        <v>9688</v>
      </c>
      <c r="B5871" s="96" t="str">
        <f>VLOOKUP(A5871,company_data!$A$2:$H$2051,8,FALSE)</f>
        <v>https://www.nextlabs.com/</v>
      </c>
      <c r="C5871" s="158" t="s">
        <v>25671</v>
      </c>
      <c r="D5871" s="158" t="s">
        <v>5</v>
      </c>
      <c r="E5871" s="158" t="s">
        <v>15897</v>
      </c>
      <c r="F5871" s="97"/>
      <c r="G5871" s="159"/>
      <c r="H5871" s="161"/>
      <c r="I5871" s="161"/>
    </row>
    <row r="5872" ht="15.0" customHeight="1">
      <c r="A5872" s="101" t="s">
        <v>9688</v>
      </c>
      <c r="B5872" s="96" t="str">
        <f>VLOOKUP(A5872,company_data!$A$2:$H$2051,8,FALSE)</f>
        <v>https://www.nextlabs.com/</v>
      </c>
      <c r="C5872" s="158" t="s">
        <v>11</v>
      </c>
      <c r="D5872" s="158" t="s">
        <v>5</v>
      </c>
      <c r="E5872" s="158" t="s">
        <v>11</v>
      </c>
      <c r="F5872" s="97"/>
      <c r="G5872" s="159"/>
      <c r="H5872" s="161"/>
      <c r="I5872" s="161"/>
    </row>
    <row r="5873" ht="15.0" customHeight="1">
      <c r="A5873" s="101" t="s">
        <v>9688</v>
      </c>
      <c r="B5873" s="96" t="str">
        <f>VLOOKUP(A5873,company_data!$A$2:$H$2051,8,FALSE)</f>
        <v>https://www.nextlabs.com/</v>
      </c>
      <c r="C5873" s="158" t="s">
        <v>20868</v>
      </c>
      <c r="D5873" s="158" t="s">
        <v>5</v>
      </c>
      <c r="E5873" s="158"/>
      <c r="F5873" s="97"/>
      <c r="G5873" s="159"/>
      <c r="H5873" s="161"/>
      <c r="I5873" s="161"/>
    </row>
    <row r="5874" ht="15.0" customHeight="1">
      <c r="A5874" s="101" t="s">
        <v>9688</v>
      </c>
      <c r="B5874" s="96" t="str">
        <f>VLOOKUP(A5874,company_data!$A$2:$H$2051,8,FALSE)</f>
        <v>https://www.nextlabs.com/</v>
      </c>
      <c r="C5874" s="157" t="s">
        <v>25672</v>
      </c>
      <c r="D5874" s="158" t="s">
        <v>24</v>
      </c>
      <c r="E5874" s="157"/>
      <c r="F5874" s="101"/>
      <c r="G5874" s="159"/>
      <c r="H5874" s="161" t="s">
        <v>25673</v>
      </c>
      <c r="I5874" s="161"/>
    </row>
    <row r="5875" ht="15.0" customHeight="1">
      <c r="A5875" s="101" t="s">
        <v>9696</v>
      </c>
      <c r="B5875" s="96" t="str">
        <f>VLOOKUP(A5875,company_data!$A$2:$H$2051,8,FALSE)</f>
        <v>https://www.nexuminc.com/</v>
      </c>
      <c r="C5875" s="157" t="s">
        <v>25674</v>
      </c>
      <c r="D5875" s="157" t="s">
        <v>5</v>
      </c>
      <c r="E5875" s="157"/>
      <c r="F5875" s="101"/>
      <c r="G5875" s="159"/>
      <c r="H5875" s="161" t="s">
        <v>25675</v>
      </c>
      <c r="I5875" s="161"/>
    </row>
    <row r="5876" ht="15.0" customHeight="1">
      <c r="A5876" s="101" t="s">
        <v>9696</v>
      </c>
      <c r="B5876" s="96" t="str">
        <f>VLOOKUP(A5876,company_data!$A$2:$H$2051,8,FALSE)</f>
        <v>https://www.nexuminc.com/</v>
      </c>
      <c r="C5876" s="157" t="s">
        <v>25676</v>
      </c>
      <c r="D5876" s="157" t="s">
        <v>5</v>
      </c>
      <c r="E5876" s="157"/>
      <c r="F5876" s="101"/>
      <c r="G5876" s="159"/>
      <c r="H5876" s="161" t="s">
        <v>25677</v>
      </c>
      <c r="I5876" s="161"/>
    </row>
    <row r="5877" ht="15.0" customHeight="1">
      <c r="A5877" s="101" t="s">
        <v>9696</v>
      </c>
      <c r="B5877" s="96" t="str">
        <f>VLOOKUP(A5877,company_data!$A$2:$H$2051,8,FALSE)</f>
        <v>https://www.nexuminc.com/</v>
      </c>
      <c r="C5877" s="157" t="s">
        <v>25678</v>
      </c>
      <c r="D5877" s="157" t="s">
        <v>5</v>
      </c>
      <c r="E5877" s="157"/>
      <c r="F5877" s="101"/>
      <c r="G5877" s="159"/>
      <c r="H5877" s="161" t="s">
        <v>25679</v>
      </c>
      <c r="I5877" s="161"/>
    </row>
    <row r="5878" ht="15.0" customHeight="1">
      <c r="A5878" s="101" t="s">
        <v>9696</v>
      </c>
      <c r="B5878" s="96" t="str">
        <f>VLOOKUP(A5878,company_data!$A$2:$H$2051,8,FALSE)</f>
        <v>https://www.nexuminc.com/</v>
      </c>
      <c r="C5878" s="157" t="s">
        <v>16868</v>
      </c>
      <c r="D5878" s="157" t="s">
        <v>5</v>
      </c>
      <c r="E5878" s="157"/>
      <c r="F5878" s="101"/>
      <c r="G5878" s="159"/>
      <c r="H5878" s="161" t="s">
        <v>25680</v>
      </c>
      <c r="I5878" s="161"/>
    </row>
    <row r="5879" ht="15.0" customHeight="1">
      <c r="A5879" s="101" t="s">
        <v>9703</v>
      </c>
      <c r="B5879" s="96" t="str">
        <f>VLOOKUP(A5879,company_data!$A$2:$H$2051,8,FALSE)</f>
        <v>https://www.nexusguard.com/</v>
      </c>
      <c r="C5879" s="157" t="s">
        <v>21065</v>
      </c>
      <c r="D5879" s="158" t="s">
        <v>28</v>
      </c>
      <c r="E5879" s="157"/>
      <c r="F5879" s="101"/>
      <c r="G5879" s="159"/>
      <c r="H5879" s="161" t="s">
        <v>25681</v>
      </c>
      <c r="I5879" s="161"/>
    </row>
    <row r="5880" ht="15.0" customHeight="1">
      <c r="A5880" s="101" t="s">
        <v>9703</v>
      </c>
      <c r="B5880" s="96" t="str">
        <f>VLOOKUP(A5880,company_data!$A$2:$H$2051,8,FALSE)</f>
        <v>https://www.nexusguard.com/</v>
      </c>
      <c r="C5880" s="157" t="s">
        <v>23750</v>
      </c>
      <c r="D5880" s="158" t="s">
        <v>28</v>
      </c>
      <c r="E5880" s="157"/>
      <c r="F5880" s="101"/>
      <c r="G5880" s="159"/>
      <c r="H5880" s="161" t="s">
        <v>25682</v>
      </c>
      <c r="I5880" s="161"/>
    </row>
    <row r="5881" ht="15.0" customHeight="1">
      <c r="A5881" s="101" t="s">
        <v>9703</v>
      </c>
      <c r="B5881" s="96" t="str">
        <f>VLOOKUP(A5881,company_data!$A$2:$H$2051,8,FALSE)</f>
        <v>https://www.nexusguard.com/</v>
      </c>
      <c r="C5881" s="157" t="s">
        <v>25683</v>
      </c>
      <c r="D5881" s="158" t="s">
        <v>28</v>
      </c>
      <c r="E5881" s="157"/>
      <c r="F5881" s="101"/>
      <c r="G5881" s="159"/>
      <c r="H5881" s="161" t="s">
        <v>25684</v>
      </c>
      <c r="I5881" s="161"/>
    </row>
    <row r="5882" ht="15.0" customHeight="1">
      <c r="A5882" s="101" t="s">
        <v>9703</v>
      </c>
      <c r="B5882" s="96" t="str">
        <f>VLOOKUP(A5882,company_data!$A$2:$H$2051,8,FALSE)</f>
        <v>https://www.nexusguard.com/</v>
      </c>
      <c r="C5882" s="158" t="s">
        <v>25685</v>
      </c>
      <c r="D5882" s="158" t="s">
        <v>28</v>
      </c>
      <c r="E5882" s="157"/>
      <c r="F5882" s="101"/>
      <c r="G5882" s="159"/>
      <c r="H5882" s="161"/>
      <c r="I5882" s="161"/>
    </row>
    <row r="5883" ht="15.0" customHeight="1">
      <c r="A5883" s="101" t="s">
        <v>9720</v>
      </c>
      <c r="B5883" s="96" t="str">
        <f>VLOOKUP(A5883,company_data!$A$2:$H$2051,8,FALSE)</f>
        <v>https://www.nguard.com/</v>
      </c>
      <c r="C5883" s="157" t="s">
        <v>25686</v>
      </c>
      <c r="D5883" s="158" t="s">
        <v>5</v>
      </c>
      <c r="E5883" s="158" t="s">
        <v>15831</v>
      </c>
      <c r="F5883" s="101"/>
      <c r="G5883" s="159"/>
      <c r="H5883" s="161" t="s">
        <v>25687</v>
      </c>
      <c r="I5883" s="161"/>
    </row>
    <row r="5884" ht="15.0" customHeight="1">
      <c r="A5884" s="101" t="s">
        <v>9720</v>
      </c>
      <c r="B5884" s="96" t="str">
        <f>VLOOKUP(A5884,company_data!$A$2:$H$2051,8,FALSE)</f>
        <v>https://www.nguard.com/</v>
      </c>
      <c r="C5884" s="157" t="s">
        <v>15850</v>
      </c>
      <c r="D5884" s="157" t="s">
        <v>5</v>
      </c>
      <c r="E5884" s="157" t="s">
        <v>15850</v>
      </c>
      <c r="F5884" s="101"/>
      <c r="G5884" s="159"/>
      <c r="H5884" s="161" t="s">
        <v>25688</v>
      </c>
      <c r="I5884" s="161"/>
    </row>
    <row r="5885" ht="15.0" customHeight="1">
      <c r="A5885" s="101" t="s">
        <v>9720</v>
      </c>
      <c r="B5885" s="96" t="str">
        <f>VLOOKUP(A5885,company_data!$A$2:$H$2051,8,FALSE)</f>
        <v>https://www.nguard.com/</v>
      </c>
      <c r="C5885" s="157" t="s">
        <v>25689</v>
      </c>
      <c r="D5885" s="157" t="s">
        <v>5</v>
      </c>
      <c r="E5885" s="158" t="s">
        <v>18</v>
      </c>
      <c r="F5885" s="101"/>
      <c r="G5885" s="159"/>
      <c r="H5885" s="161" t="s">
        <v>25690</v>
      </c>
      <c r="I5885" s="161"/>
    </row>
    <row r="5886" ht="15.0" customHeight="1">
      <c r="A5886" s="101" t="s">
        <v>9720</v>
      </c>
      <c r="B5886" s="96" t="str">
        <f>VLOOKUP(A5886,company_data!$A$2:$H$2051,8,FALSE)</f>
        <v>https://www.nguard.com/</v>
      </c>
      <c r="C5886" s="157" t="s">
        <v>15843</v>
      </c>
      <c r="D5886" s="157" t="s">
        <v>5</v>
      </c>
      <c r="E5886" s="157"/>
      <c r="F5886" s="101"/>
      <c r="G5886" s="159"/>
      <c r="H5886" s="161" t="s">
        <v>25691</v>
      </c>
      <c r="I5886" s="161"/>
    </row>
    <row r="5887" ht="15.0" customHeight="1">
      <c r="A5887" s="101" t="s">
        <v>9720</v>
      </c>
      <c r="B5887" s="96" t="str">
        <f>VLOOKUP(A5887,company_data!$A$2:$H$2051,8,FALSE)</f>
        <v>https://www.nguard.com/</v>
      </c>
      <c r="C5887" s="157" t="s">
        <v>14</v>
      </c>
      <c r="D5887" s="157" t="s">
        <v>5</v>
      </c>
      <c r="E5887" s="157"/>
      <c r="F5887" s="101"/>
      <c r="G5887" s="159"/>
      <c r="H5887" s="161" t="s">
        <v>25692</v>
      </c>
      <c r="I5887" s="161"/>
    </row>
    <row r="5888" ht="15.0" customHeight="1">
      <c r="A5888" s="101" t="s">
        <v>9720</v>
      </c>
      <c r="B5888" s="96" t="str">
        <f>VLOOKUP(A5888,company_data!$A$2:$H$2051,8,FALSE)</f>
        <v>https://www.nguard.com/</v>
      </c>
      <c r="C5888" s="157" t="s">
        <v>15892</v>
      </c>
      <c r="D5888" s="157" t="s">
        <v>5</v>
      </c>
      <c r="E5888" s="157"/>
      <c r="F5888" s="101"/>
      <c r="G5888" s="159"/>
      <c r="H5888" s="161" t="s">
        <v>25693</v>
      </c>
      <c r="I5888" s="161"/>
    </row>
    <row r="5889" ht="15.0" customHeight="1">
      <c r="A5889" s="101" t="s">
        <v>9720</v>
      </c>
      <c r="B5889" s="96" t="str">
        <f>VLOOKUP(A5889,company_data!$A$2:$H$2051,8,FALSE)</f>
        <v>https://www.nguard.com/</v>
      </c>
      <c r="C5889" s="157" t="s">
        <v>16868</v>
      </c>
      <c r="D5889" s="157" t="s">
        <v>5</v>
      </c>
      <c r="E5889" s="157"/>
      <c r="F5889" s="101"/>
      <c r="G5889" s="159"/>
      <c r="H5889" s="161" t="s">
        <v>25694</v>
      </c>
      <c r="I5889" s="161"/>
    </row>
    <row r="5890" ht="15.0" customHeight="1">
      <c r="A5890" s="101" t="s">
        <v>9720</v>
      </c>
      <c r="B5890" s="96" t="str">
        <f>VLOOKUP(A5890,company_data!$A$2:$H$2051,8,FALSE)</f>
        <v>https://www.nguard.com/</v>
      </c>
      <c r="C5890" s="157" t="s">
        <v>17804</v>
      </c>
      <c r="D5890" s="158" t="s">
        <v>7</v>
      </c>
      <c r="E5890" s="157"/>
      <c r="F5890" s="101"/>
      <c r="G5890" s="159"/>
      <c r="H5890" s="161" t="s">
        <v>25695</v>
      </c>
      <c r="I5890" s="161"/>
    </row>
    <row r="5891" ht="15.0" customHeight="1">
      <c r="A5891" s="101" t="s">
        <v>9720</v>
      </c>
      <c r="B5891" s="96" t="str">
        <f>VLOOKUP(A5891,company_data!$A$2:$H$2051,8,FALSE)</f>
        <v>https://www.nguard.com/</v>
      </c>
      <c r="C5891" s="157" t="s">
        <v>17633</v>
      </c>
      <c r="D5891" s="158" t="s">
        <v>7</v>
      </c>
      <c r="E5891" s="157"/>
      <c r="F5891" s="101"/>
      <c r="G5891" s="159"/>
      <c r="H5891" s="161" t="s">
        <v>25696</v>
      </c>
      <c r="I5891" s="161"/>
    </row>
    <row r="5892" ht="15.0" customHeight="1">
      <c r="A5892" s="101" t="s">
        <v>9724</v>
      </c>
      <c r="B5892" s="96" t="str">
        <f>VLOOKUP(A5892,company_data!$A$2:$H$2051,8,FALSE)</f>
        <v>https://nha.com/</v>
      </c>
      <c r="C5892" s="158" t="s">
        <v>16052</v>
      </c>
      <c r="D5892" s="158" t="s">
        <v>5</v>
      </c>
      <c r="E5892" s="157"/>
      <c r="F5892" s="101"/>
      <c r="G5892" s="159"/>
      <c r="H5892" s="162" t="s">
        <v>25697</v>
      </c>
      <c r="I5892" s="161"/>
    </row>
    <row r="5893" ht="15.0" customHeight="1">
      <c r="A5893" s="101" t="s">
        <v>9729</v>
      </c>
      <c r="B5893" s="96" t="str">
        <f>VLOOKUP(A5893,company_data!$A$2:$H$2051,8,FALSE)</f>
        <v>https://www.niagaranetworks.com/</v>
      </c>
      <c r="C5893" s="157" t="s">
        <v>25698</v>
      </c>
      <c r="D5893" s="158" t="s">
        <v>21</v>
      </c>
      <c r="E5893" s="157"/>
      <c r="F5893" s="101"/>
      <c r="G5893" s="159"/>
      <c r="H5893" s="161" t="s">
        <v>25699</v>
      </c>
      <c r="I5893" s="161"/>
    </row>
    <row r="5894" ht="15.0" customHeight="1">
      <c r="A5894" s="101" t="s">
        <v>9729</v>
      </c>
      <c r="B5894" s="96" t="str">
        <f>VLOOKUP(A5894,company_data!$A$2:$H$2051,8,FALSE)</f>
        <v>https://www.niagaranetworks.com/</v>
      </c>
      <c r="C5894" s="157" t="s">
        <v>25700</v>
      </c>
      <c r="D5894" s="158" t="s">
        <v>21</v>
      </c>
      <c r="E5894" s="157"/>
      <c r="F5894" s="101"/>
      <c r="G5894" s="159"/>
      <c r="H5894" s="161" t="s">
        <v>25701</v>
      </c>
      <c r="I5894" s="161"/>
    </row>
    <row r="5895" ht="15.0" customHeight="1">
      <c r="A5895" s="101" t="s">
        <v>9729</v>
      </c>
      <c r="B5895" s="96" t="str">
        <f>VLOOKUP(A5895,company_data!$A$2:$H$2051,8,FALSE)</f>
        <v>https://www.niagaranetworks.com/</v>
      </c>
      <c r="C5895" s="157" t="s">
        <v>25702</v>
      </c>
      <c r="D5895" s="158" t="s">
        <v>21</v>
      </c>
      <c r="E5895" s="157"/>
      <c r="F5895" s="101"/>
      <c r="G5895" s="159"/>
      <c r="H5895" s="161" t="s">
        <v>25703</v>
      </c>
      <c r="I5895" s="161"/>
    </row>
    <row r="5896" ht="15.0" customHeight="1">
      <c r="A5896" s="101" t="s">
        <v>9729</v>
      </c>
      <c r="B5896" s="96" t="str">
        <f>VLOOKUP(A5896,company_data!$A$2:$H$2051,8,FALSE)</f>
        <v>https://www.niagaranetworks.com/</v>
      </c>
      <c r="C5896" s="157" t="s">
        <v>25704</v>
      </c>
      <c r="D5896" s="158" t="s">
        <v>21</v>
      </c>
      <c r="E5896" s="157"/>
      <c r="F5896" s="101"/>
      <c r="G5896" s="159"/>
      <c r="H5896" s="161" t="s">
        <v>25705</v>
      </c>
      <c r="I5896" s="161"/>
    </row>
    <row r="5897" ht="15.0" customHeight="1">
      <c r="A5897" s="101" t="s">
        <v>9729</v>
      </c>
      <c r="B5897" s="96" t="str">
        <f>VLOOKUP(A5897,company_data!$A$2:$H$2051,8,FALSE)</f>
        <v>https://www.niagaranetworks.com/</v>
      </c>
      <c r="C5897" s="158" t="s">
        <v>25706</v>
      </c>
      <c r="D5897" s="158" t="s">
        <v>21</v>
      </c>
      <c r="E5897" s="157"/>
      <c r="F5897" s="101"/>
      <c r="G5897" s="159"/>
      <c r="H5897" s="161"/>
      <c r="I5897" s="161"/>
    </row>
    <row r="5898" ht="15.0" customHeight="1">
      <c r="A5898" s="101" t="s">
        <v>9729</v>
      </c>
      <c r="B5898" s="96" t="str">
        <f>VLOOKUP(A5898,company_data!$A$2:$H$2051,8,FALSE)</f>
        <v>https://www.niagaranetworks.com/</v>
      </c>
      <c r="C5898" s="157" t="s">
        <v>25707</v>
      </c>
      <c r="D5898" s="158" t="s">
        <v>21</v>
      </c>
      <c r="E5898" s="157"/>
      <c r="F5898" s="101"/>
      <c r="G5898" s="159"/>
      <c r="H5898" s="161" t="s">
        <v>25708</v>
      </c>
      <c r="I5898" s="161"/>
    </row>
    <row r="5899" ht="15.0" customHeight="1">
      <c r="A5899" s="101" t="s">
        <v>9729</v>
      </c>
      <c r="B5899" s="96" t="str">
        <f>VLOOKUP(A5899,company_data!$A$2:$H$2051,8,FALSE)</f>
        <v>https://www.niagaranetworks.com/</v>
      </c>
      <c r="C5899" s="157" t="s">
        <v>25709</v>
      </c>
      <c r="D5899" s="158" t="s">
        <v>21</v>
      </c>
      <c r="E5899" s="157"/>
      <c r="F5899" s="101"/>
      <c r="G5899" s="159"/>
      <c r="H5899" s="161" t="s">
        <v>25710</v>
      </c>
      <c r="I5899" s="161"/>
    </row>
    <row r="5900" ht="15.0" customHeight="1">
      <c r="A5900" s="101" t="s">
        <v>9747</v>
      </c>
      <c r="B5900" s="96" t="str">
        <f>VLOOKUP(A5900,company_data!$A$2:$H$2051,8,FALSE)</f>
        <v>https://nightfall.ai/</v>
      </c>
      <c r="C5900" s="157" t="s">
        <v>25711</v>
      </c>
      <c r="D5900" s="158" t="s">
        <v>12</v>
      </c>
      <c r="E5900" s="158" t="s">
        <v>18373</v>
      </c>
      <c r="F5900" s="101"/>
      <c r="G5900" s="159"/>
      <c r="H5900" s="161" t="s">
        <v>25712</v>
      </c>
      <c r="I5900" s="161"/>
    </row>
    <row r="5901" ht="15.0" customHeight="1">
      <c r="A5901" s="101" t="s">
        <v>9747</v>
      </c>
      <c r="B5901" s="96" t="str">
        <f>VLOOKUP(A5901,company_data!$A$2:$H$2051,8,FALSE)</f>
        <v>https://nightfall.ai/</v>
      </c>
      <c r="C5901" s="157" t="s">
        <v>25713</v>
      </c>
      <c r="D5901" s="158" t="s">
        <v>12</v>
      </c>
      <c r="E5901" s="158" t="s">
        <v>18373</v>
      </c>
      <c r="F5901" s="101"/>
      <c r="G5901" s="159"/>
      <c r="H5901" s="161" t="s">
        <v>25714</v>
      </c>
      <c r="I5901" s="161"/>
    </row>
    <row r="5902" ht="15.0" customHeight="1">
      <c r="A5902" s="101" t="s">
        <v>9747</v>
      </c>
      <c r="B5902" s="96" t="str">
        <f>VLOOKUP(A5902,company_data!$A$2:$H$2051,8,FALSE)</f>
        <v>https://nightfall.ai/</v>
      </c>
      <c r="C5902" s="157" t="s">
        <v>25715</v>
      </c>
      <c r="D5902" s="158" t="s">
        <v>12</v>
      </c>
      <c r="E5902" s="158" t="s">
        <v>18373</v>
      </c>
      <c r="F5902" s="101"/>
      <c r="G5902" s="159"/>
      <c r="H5902" s="161" t="s">
        <v>25716</v>
      </c>
      <c r="I5902" s="161"/>
    </row>
    <row r="5903" ht="15.0" customHeight="1">
      <c r="A5903" s="101" t="s">
        <v>9747</v>
      </c>
      <c r="B5903" s="96" t="str">
        <f>VLOOKUP(A5903,company_data!$A$2:$H$2051,8,FALSE)</f>
        <v>https://nightfall.ai/</v>
      </c>
      <c r="C5903" s="157" t="s">
        <v>25717</v>
      </c>
      <c r="D5903" s="158" t="s">
        <v>12</v>
      </c>
      <c r="E5903" s="158" t="s">
        <v>18373</v>
      </c>
      <c r="F5903" s="101"/>
      <c r="G5903" s="159"/>
      <c r="H5903" s="161" t="s">
        <v>25718</v>
      </c>
      <c r="I5903" s="161"/>
    </row>
    <row r="5904" ht="15.0" customHeight="1">
      <c r="A5904" s="101" t="s">
        <v>9747</v>
      </c>
      <c r="B5904" s="96" t="str">
        <f>VLOOKUP(A5904,company_data!$A$2:$H$2051,8,FALSE)</f>
        <v>https://nightfall.ai/</v>
      </c>
      <c r="C5904" s="157" t="s">
        <v>25719</v>
      </c>
      <c r="D5904" s="158" t="s">
        <v>12</v>
      </c>
      <c r="E5904" s="158" t="s">
        <v>18373</v>
      </c>
      <c r="F5904" s="101"/>
      <c r="G5904" s="159"/>
      <c r="H5904" s="161" t="s">
        <v>25720</v>
      </c>
      <c r="I5904" s="161"/>
    </row>
    <row r="5905" ht="15.0" customHeight="1">
      <c r="A5905" s="101" t="s">
        <v>9747</v>
      </c>
      <c r="B5905" s="96" t="str">
        <f>VLOOKUP(A5905,company_data!$A$2:$H$2051,8,FALSE)</f>
        <v>https://nightfall.ai/</v>
      </c>
      <c r="C5905" s="157" t="s">
        <v>25721</v>
      </c>
      <c r="D5905" s="158" t="s">
        <v>12</v>
      </c>
      <c r="E5905" s="158" t="s">
        <v>18373</v>
      </c>
      <c r="F5905" s="101"/>
      <c r="G5905" s="159"/>
      <c r="H5905" s="161" t="s">
        <v>25722</v>
      </c>
      <c r="I5905" s="161"/>
    </row>
    <row r="5906" ht="15.0" customHeight="1">
      <c r="A5906" s="101" t="s">
        <v>9751</v>
      </c>
      <c r="B5906" s="96" t="str">
        <f>VLOOKUP(A5906,company_data!$A$2:$H$2051,8,FALSE)</f>
        <v>https://www.niksun.com/</v>
      </c>
      <c r="C5906" s="158" t="s">
        <v>25723</v>
      </c>
      <c r="D5906" s="158" t="s">
        <v>16</v>
      </c>
      <c r="E5906" s="157"/>
      <c r="F5906" s="101"/>
      <c r="G5906" s="159"/>
      <c r="H5906" s="161"/>
      <c r="I5906" s="161"/>
    </row>
    <row r="5907" ht="15.0" customHeight="1">
      <c r="A5907" s="101" t="s">
        <v>9751</v>
      </c>
      <c r="B5907" s="96" t="str">
        <f>VLOOKUP(A5907,company_data!$A$2:$H$2051,8,FALSE)</f>
        <v>https://www.niksun.com/</v>
      </c>
      <c r="C5907" s="158" t="s">
        <v>25724</v>
      </c>
      <c r="D5907" s="158" t="s">
        <v>21</v>
      </c>
      <c r="E5907" s="157"/>
      <c r="F5907" s="101"/>
      <c r="G5907" s="159"/>
      <c r="H5907" s="161"/>
      <c r="I5907" s="161"/>
    </row>
    <row r="5908" ht="15.0" customHeight="1">
      <c r="A5908" s="101" t="s">
        <v>9751</v>
      </c>
      <c r="B5908" s="96" t="str">
        <f>VLOOKUP(A5908,company_data!$A$2:$H$2051,8,FALSE)</f>
        <v>https://www.niksun.com/</v>
      </c>
      <c r="C5908" s="158" t="s">
        <v>25725</v>
      </c>
      <c r="D5908" s="158" t="s">
        <v>21</v>
      </c>
      <c r="E5908" s="157"/>
      <c r="F5908" s="101"/>
      <c r="G5908" s="159"/>
      <c r="H5908" s="161"/>
      <c r="I5908" s="161"/>
    </row>
    <row r="5909" ht="15.0" customHeight="1">
      <c r="A5909" s="101" t="s">
        <v>9751</v>
      </c>
      <c r="B5909" s="96" t="str">
        <f>VLOOKUP(A5909,company_data!$A$2:$H$2051,8,FALSE)</f>
        <v>https://www.niksun.com/</v>
      </c>
      <c r="C5909" s="158" t="s">
        <v>25726</v>
      </c>
      <c r="D5909" s="158" t="s">
        <v>21</v>
      </c>
      <c r="E5909" s="157"/>
      <c r="F5909" s="101"/>
      <c r="G5909" s="159"/>
      <c r="H5909" s="161"/>
      <c r="I5909" s="161"/>
    </row>
    <row r="5910" ht="15.0" customHeight="1">
      <c r="A5910" s="101" t="s">
        <v>9751</v>
      </c>
      <c r="B5910" s="96" t="str">
        <f>VLOOKUP(A5910,company_data!$A$2:$H$2051,8,FALSE)</f>
        <v>https://www.niksun.com/</v>
      </c>
      <c r="C5910" s="158" t="s">
        <v>25727</v>
      </c>
      <c r="D5910" s="158" t="s">
        <v>18</v>
      </c>
      <c r="E5910" s="157"/>
      <c r="F5910" s="101"/>
      <c r="G5910" s="159"/>
      <c r="H5910" s="161"/>
      <c r="I5910" s="161"/>
    </row>
    <row r="5911" ht="15.0" customHeight="1">
      <c r="A5911" s="101" t="s">
        <v>9757</v>
      </c>
      <c r="B5911" s="96" t="str">
        <f>VLOOKUP(A5911,company_data!$A$2:$H$2051,8,FALSE)</f>
        <v>https://ninjio.com/</v>
      </c>
      <c r="C5911" s="157" t="s">
        <v>25728</v>
      </c>
      <c r="D5911" s="158" t="s">
        <v>41</v>
      </c>
      <c r="E5911" s="157"/>
      <c r="F5911" s="101"/>
      <c r="G5911" s="159"/>
      <c r="H5911" s="161" t="s">
        <v>25729</v>
      </c>
      <c r="I5911" s="161"/>
    </row>
    <row r="5912" ht="15.0" customHeight="1">
      <c r="A5912" s="101" t="s">
        <v>9757</v>
      </c>
      <c r="B5912" s="96" t="str">
        <f>VLOOKUP(A5912,company_data!$A$2:$H$2051,8,FALSE)</f>
        <v>https://ninjio.com/</v>
      </c>
      <c r="C5912" s="157" t="s">
        <v>25730</v>
      </c>
      <c r="D5912" s="158" t="s">
        <v>41</v>
      </c>
      <c r="E5912" s="157"/>
      <c r="F5912" s="101"/>
      <c r="G5912" s="159"/>
      <c r="H5912" s="161" t="s">
        <v>25731</v>
      </c>
      <c r="I5912" s="161"/>
    </row>
    <row r="5913" ht="15.0" customHeight="1">
      <c r="A5913" s="101" t="s">
        <v>9764</v>
      </c>
      <c r="B5913" s="96" t="str">
        <f>VLOOKUP(A5913,company_data!$A$2:$H$2051,8,FALSE)</f>
        <v>https://www.nisos.com/</v>
      </c>
      <c r="C5913" s="158" t="s">
        <v>25732</v>
      </c>
      <c r="D5913" s="158" t="s">
        <v>5</v>
      </c>
      <c r="E5913" s="158" t="s">
        <v>16863</v>
      </c>
      <c r="F5913" s="101"/>
      <c r="G5913" s="159"/>
      <c r="H5913" s="161"/>
      <c r="I5913" s="161"/>
    </row>
    <row r="5914" ht="15.0" customHeight="1">
      <c r="A5914" s="101" t="s">
        <v>9764</v>
      </c>
      <c r="B5914" s="96" t="str">
        <f>VLOOKUP(A5914,company_data!$A$2:$H$2051,8,FALSE)</f>
        <v>https://www.nisos.com/</v>
      </c>
      <c r="C5914" s="158" t="s">
        <v>25733</v>
      </c>
      <c r="D5914" s="158" t="s">
        <v>5</v>
      </c>
      <c r="E5914" s="157"/>
      <c r="F5914" s="101"/>
      <c r="G5914" s="159"/>
      <c r="H5914" s="161"/>
      <c r="I5914" s="161"/>
    </row>
    <row r="5915" ht="15.0" customHeight="1">
      <c r="A5915" s="101" t="s">
        <v>9764</v>
      </c>
      <c r="B5915" s="96" t="str">
        <f>VLOOKUP(A5915,company_data!$A$2:$H$2051,8,FALSE)</f>
        <v>https://www.nisos.com/</v>
      </c>
      <c r="C5915" s="158" t="s">
        <v>25734</v>
      </c>
      <c r="D5915" s="158" t="s">
        <v>5</v>
      </c>
      <c r="E5915" s="157"/>
      <c r="F5915" s="101"/>
      <c r="G5915" s="159"/>
      <c r="H5915" s="161"/>
      <c r="I5915" s="161"/>
    </row>
    <row r="5916" ht="15.0" customHeight="1">
      <c r="A5916" s="101" t="s">
        <v>9764</v>
      </c>
      <c r="B5916" s="96" t="str">
        <f>VLOOKUP(A5916,company_data!$A$2:$H$2051,8,FALSE)</f>
        <v>https://www.nisos.com/</v>
      </c>
      <c r="C5916" s="158" t="s">
        <v>25735</v>
      </c>
      <c r="D5916" s="158" t="s">
        <v>27</v>
      </c>
      <c r="E5916" s="157"/>
      <c r="F5916" s="101"/>
      <c r="G5916" s="159"/>
      <c r="H5916" s="161"/>
      <c r="I5916" s="161"/>
    </row>
    <row r="5917" ht="15.0" customHeight="1">
      <c r="A5917" s="101" t="s">
        <v>7314</v>
      </c>
      <c r="B5917" s="96" t="str">
        <f>VLOOKUP(A5917,company_data!$A$2:$H$2051,8,FALSE)</f>
        <v>https://holdsecurity.com/</v>
      </c>
      <c r="C5917" s="157" t="s">
        <v>17552</v>
      </c>
      <c r="D5917" s="158" t="s">
        <v>17</v>
      </c>
      <c r="E5917" s="157"/>
      <c r="F5917" s="101"/>
      <c r="G5917" s="159"/>
      <c r="H5917" s="161" t="s">
        <v>25736</v>
      </c>
      <c r="I5917" s="161"/>
    </row>
    <row r="5918" ht="15.0" customHeight="1">
      <c r="A5918" s="101" t="s">
        <v>9768</v>
      </c>
      <c r="B5918" s="96" t="str">
        <f>VLOOKUP(A5918,company_data!$A$2:$H$2051,8,FALSE)</f>
        <v>https://www.njvc.com/</v>
      </c>
      <c r="C5918" s="158" t="s">
        <v>25737</v>
      </c>
      <c r="D5918" s="158" t="s">
        <v>7</v>
      </c>
      <c r="E5918" s="158"/>
      <c r="F5918" s="101"/>
      <c r="G5918" s="159"/>
      <c r="H5918" s="161" t="s">
        <v>25738</v>
      </c>
      <c r="I5918" s="161"/>
    </row>
    <row r="5919" ht="15.0" customHeight="1">
      <c r="A5919" s="101" t="s">
        <v>9774</v>
      </c>
      <c r="B5919" s="96" t="str">
        <f>VLOOKUP(A5919,company_data!$A$2:$H$2051,8,FALSE)</f>
        <v>https://noknok.com/</v>
      </c>
      <c r="C5919" s="157" t="s">
        <v>25739</v>
      </c>
      <c r="D5919" s="158" t="s">
        <v>6</v>
      </c>
      <c r="E5919" s="158" t="s">
        <v>25740</v>
      </c>
      <c r="F5919" s="101"/>
      <c r="G5919" s="159"/>
      <c r="H5919" s="161" t="s">
        <v>25741</v>
      </c>
      <c r="I5919" s="161"/>
    </row>
    <row r="5920" ht="15.0" customHeight="1">
      <c r="A5920" s="101" t="s">
        <v>9774</v>
      </c>
      <c r="B5920" s="96" t="str">
        <f>VLOOKUP(A5920,company_data!$A$2:$H$2051,8,FALSE)</f>
        <v>https://noknok.com/</v>
      </c>
      <c r="C5920" s="157" t="s">
        <v>25742</v>
      </c>
      <c r="D5920" s="158" t="s">
        <v>6</v>
      </c>
      <c r="E5920" s="158" t="s">
        <v>25740</v>
      </c>
      <c r="F5920" s="101"/>
      <c r="G5920" s="159"/>
      <c r="H5920" s="161" t="s">
        <v>25743</v>
      </c>
      <c r="I5920" s="161"/>
    </row>
    <row r="5921" ht="15.0" customHeight="1">
      <c r="A5921" s="101" t="s">
        <v>9774</v>
      </c>
      <c r="B5921" s="96" t="str">
        <f>VLOOKUP(A5921,company_data!$A$2:$H$2051,8,FALSE)</f>
        <v>https://noknok.com/</v>
      </c>
      <c r="C5921" s="157" t="s">
        <v>25744</v>
      </c>
      <c r="D5921" s="158" t="s">
        <v>6</v>
      </c>
      <c r="E5921" s="158" t="s">
        <v>25740</v>
      </c>
      <c r="F5921" s="101"/>
      <c r="G5921" s="159"/>
      <c r="H5921" s="161" t="s">
        <v>25745</v>
      </c>
      <c r="I5921" s="161"/>
    </row>
    <row r="5922" ht="15.0" customHeight="1">
      <c r="A5922" s="225" t="s">
        <v>9774</v>
      </c>
      <c r="B5922" s="96" t="str">
        <f>VLOOKUP(A5922,company_data!$A$2:$H$2051,8,FALSE)</f>
        <v>https://noknok.com/</v>
      </c>
      <c r="C5922" s="157" t="s">
        <v>15871</v>
      </c>
      <c r="D5922" s="157" t="s">
        <v>5</v>
      </c>
      <c r="E5922" s="157" t="s">
        <v>15871</v>
      </c>
      <c r="F5922" s="101"/>
      <c r="G5922" s="159"/>
      <c r="H5922" s="161" t="s">
        <v>25746</v>
      </c>
      <c r="I5922" s="161"/>
    </row>
    <row r="5923" ht="15.0" customHeight="1">
      <c r="A5923" s="101" t="s">
        <v>9774</v>
      </c>
      <c r="B5923" s="96" t="str">
        <f>VLOOKUP(A5923,company_data!$A$2:$H$2051,8,FALSE)</f>
        <v>https://noknok.com/</v>
      </c>
      <c r="C5923" s="157" t="s">
        <v>25747</v>
      </c>
      <c r="D5923" s="158" t="s">
        <v>25</v>
      </c>
      <c r="E5923" s="157"/>
      <c r="F5923" s="101"/>
      <c r="G5923" s="159"/>
      <c r="H5923" s="161" t="s">
        <v>25748</v>
      </c>
      <c r="I5923" s="161"/>
    </row>
    <row r="5924" ht="15.0" customHeight="1">
      <c r="A5924" s="101" t="s">
        <v>10648</v>
      </c>
      <c r="B5924" s="96" t="str">
        <f>VLOOKUP(A5924,company_data!$A$2:$H$2051,8,FALSE)</f>
        <v>https://www.nokia.com/</v>
      </c>
      <c r="C5924" s="158" t="s">
        <v>25749</v>
      </c>
      <c r="D5924" s="158" t="s">
        <v>9</v>
      </c>
      <c r="E5924" s="158" t="s">
        <v>16110</v>
      </c>
      <c r="F5924" s="97" t="s">
        <v>16111</v>
      </c>
      <c r="G5924" s="159"/>
      <c r="H5924" s="161"/>
      <c r="I5924" s="161"/>
    </row>
    <row r="5925" ht="15.0" customHeight="1">
      <c r="A5925" s="101" t="s">
        <v>10648</v>
      </c>
      <c r="B5925" s="96" t="str">
        <f>VLOOKUP(A5925,company_data!$A$2:$H$2051,8,FALSE)</f>
        <v>https://www.nokia.com/</v>
      </c>
      <c r="C5925" s="158" t="s">
        <v>25750</v>
      </c>
      <c r="D5925" s="158" t="s">
        <v>13</v>
      </c>
      <c r="E5925" s="158" t="s">
        <v>16678</v>
      </c>
      <c r="F5925" s="101"/>
      <c r="G5925" s="159"/>
      <c r="H5925" s="161"/>
      <c r="I5925" s="161"/>
    </row>
    <row r="5926" ht="15.0" customHeight="1">
      <c r="A5926" s="101" t="s">
        <v>10648</v>
      </c>
      <c r="B5926" s="96" t="str">
        <f>VLOOKUP(A5926,company_data!$A$2:$H$2051,8,FALSE)</f>
        <v>https://www.nokia.com/</v>
      </c>
      <c r="C5926" s="158" t="s">
        <v>25751</v>
      </c>
      <c r="D5926" s="158" t="s">
        <v>13</v>
      </c>
      <c r="E5926" s="158" t="s">
        <v>16678</v>
      </c>
      <c r="F5926" s="101"/>
      <c r="G5926" s="159"/>
      <c r="H5926" s="161"/>
      <c r="I5926" s="161"/>
    </row>
    <row r="5927" ht="15.0" customHeight="1">
      <c r="A5927" s="101" t="s">
        <v>10648</v>
      </c>
      <c r="B5927" s="96" t="str">
        <f>VLOOKUP(A5927,company_data!$A$2:$H$2051,8,FALSE)</f>
        <v>https://www.nokia.com/</v>
      </c>
      <c r="C5927" s="158" t="s">
        <v>25752</v>
      </c>
      <c r="D5927" s="158" t="s">
        <v>28</v>
      </c>
      <c r="E5927" s="158" t="s">
        <v>23</v>
      </c>
      <c r="F5927" s="101"/>
      <c r="G5927" s="159"/>
      <c r="H5927" s="161"/>
      <c r="I5927" s="161"/>
    </row>
    <row r="5928" ht="15.0" customHeight="1">
      <c r="A5928" s="101" t="s">
        <v>10648</v>
      </c>
      <c r="B5928" s="96" t="str">
        <f>VLOOKUP(A5928,company_data!$A$2:$H$2051,8,FALSE)</f>
        <v>https://www.nokia.com/</v>
      </c>
      <c r="C5928" s="158" t="s">
        <v>16868</v>
      </c>
      <c r="D5928" s="158" t="s">
        <v>5</v>
      </c>
      <c r="E5928" s="158" t="s">
        <v>16868</v>
      </c>
      <c r="F5928" s="101"/>
      <c r="G5928" s="159"/>
      <c r="H5928" s="161"/>
      <c r="I5928" s="161"/>
    </row>
    <row r="5929" ht="15.0" customHeight="1">
      <c r="A5929" s="101" t="s">
        <v>10648</v>
      </c>
      <c r="B5929" s="96" t="str">
        <f>VLOOKUP(A5929,company_data!$A$2:$H$2051,8,FALSE)</f>
        <v>https://www.nokia.com/</v>
      </c>
      <c r="C5929" s="158" t="s">
        <v>25753</v>
      </c>
      <c r="D5929" s="158" t="s">
        <v>18</v>
      </c>
      <c r="E5929" s="158" t="s">
        <v>18548</v>
      </c>
      <c r="F5929" s="101"/>
      <c r="G5929" s="159"/>
      <c r="H5929" s="161"/>
      <c r="I5929" s="161"/>
    </row>
    <row r="5930" ht="15.0" customHeight="1">
      <c r="A5930" s="101" t="s">
        <v>10648</v>
      </c>
      <c r="B5930" s="96" t="str">
        <f>VLOOKUP(A5930,company_data!$A$2:$H$2051,8,FALSE)</f>
        <v>https://www.nokia.com/</v>
      </c>
      <c r="C5930" s="158" t="s">
        <v>25754</v>
      </c>
      <c r="D5930" s="158" t="s">
        <v>23</v>
      </c>
      <c r="E5930" s="158"/>
      <c r="F5930" s="101"/>
      <c r="G5930" s="159"/>
      <c r="H5930" s="161"/>
      <c r="I5930" s="161"/>
    </row>
    <row r="5931" ht="15.0" customHeight="1">
      <c r="A5931" s="101" t="s">
        <v>10648</v>
      </c>
      <c r="B5931" s="96" t="str">
        <f>VLOOKUP(A5931,company_data!$A$2:$H$2051,8,FALSE)</f>
        <v>https://www.nokia.com/</v>
      </c>
      <c r="C5931" s="158" t="s">
        <v>16160</v>
      </c>
      <c r="D5931" s="158" t="s">
        <v>7</v>
      </c>
      <c r="E5931" s="157"/>
      <c r="F5931" s="101"/>
      <c r="G5931" s="159"/>
      <c r="H5931" s="161"/>
      <c r="I5931" s="161"/>
    </row>
    <row r="5932" ht="15.0" customHeight="1">
      <c r="A5932" s="101" t="s">
        <v>10648</v>
      </c>
      <c r="B5932" s="96" t="str">
        <f>VLOOKUP(A5932,company_data!$A$2:$H$2051,8,FALSE)</f>
        <v>https://www.nokia.com/</v>
      </c>
      <c r="C5932" s="158" t="s">
        <v>25755</v>
      </c>
      <c r="D5932" s="158" t="s">
        <v>10</v>
      </c>
      <c r="E5932" s="157"/>
      <c r="F5932" s="101"/>
      <c r="G5932" s="159"/>
      <c r="H5932" s="161"/>
      <c r="I5932" s="161"/>
    </row>
    <row r="5933" ht="15.0" customHeight="1">
      <c r="A5933" s="101" t="s">
        <v>7417</v>
      </c>
      <c r="B5933" s="96" t="str">
        <f>VLOOKUP(A5933,company_data!$A$2:$H$2051,8,FALSE)</f>
        <v>https://www.hyas.com/</v>
      </c>
      <c r="C5933" s="157" t="s">
        <v>25756</v>
      </c>
      <c r="D5933" s="158" t="s">
        <v>17</v>
      </c>
      <c r="E5933" s="157"/>
      <c r="F5933" s="101"/>
      <c r="G5933" s="159"/>
      <c r="H5933" s="161" t="s">
        <v>25757</v>
      </c>
      <c r="I5933" s="161"/>
    </row>
    <row r="5934" ht="15.0" customHeight="1">
      <c r="A5934" s="101" t="s">
        <v>9782</v>
      </c>
      <c r="B5934" s="96" t="str">
        <f>VLOOKUP(A5934,company_data!$A$2:$H$2051,8,FALSE)</f>
        <v>https://www.nominet.uk/</v>
      </c>
      <c r="C5934" s="157" t="s">
        <v>17193</v>
      </c>
      <c r="D5934" s="158" t="s">
        <v>10</v>
      </c>
      <c r="E5934" s="158" t="s">
        <v>16474</v>
      </c>
      <c r="F5934" s="101"/>
      <c r="G5934" s="159"/>
      <c r="H5934" s="161" t="s">
        <v>25758</v>
      </c>
      <c r="I5934" s="161"/>
    </row>
    <row r="5935" ht="15.0" customHeight="1">
      <c r="A5935" s="101" t="s">
        <v>9782</v>
      </c>
      <c r="B5935" s="96" t="str">
        <f>VLOOKUP(A5935,company_data!$A$2:$H$2051,8,FALSE)</f>
        <v>https://www.nominet.uk/</v>
      </c>
      <c r="C5935" s="158" t="s">
        <v>25759</v>
      </c>
      <c r="D5935" s="158" t="s">
        <v>7</v>
      </c>
      <c r="E5935" s="158" t="s">
        <v>15917</v>
      </c>
      <c r="F5935" s="101"/>
      <c r="G5935" s="159"/>
      <c r="H5935" s="161" t="s">
        <v>25760</v>
      </c>
      <c r="I5935" s="161"/>
    </row>
    <row r="5936" ht="15.0" customHeight="1">
      <c r="A5936" s="101" t="s">
        <v>9792</v>
      </c>
      <c r="B5936" s="96" t="str">
        <f>VLOOKUP(A5936,company_data!$A$2:$H$2051,8,FALSE)</f>
        <v>https://www.nopsec.com/</v>
      </c>
      <c r="C5936" s="157" t="s">
        <v>23570</v>
      </c>
      <c r="D5936" s="157" t="s">
        <v>5</v>
      </c>
      <c r="E5936" s="157" t="s">
        <v>15850</v>
      </c>
      <c r="F5936" s="101"/>
      <c r="G5936" s="159"/>
      <c r="H5936" s="161" t="s">
        <v>25761</v>
      </c>
      <c r="I5936" s="161"/>
    </row>
    <row r="5937" ht="15.0" customHeight="1">
      <c r="A5937" s="101" t="s">
        <v>9792</v>
      </c>
      <c r="B5937" s="96" t="str">
        <f>VLOOKUP(A5937,company_data!$A$2:$H$2051,8,FALSE)</f>
        <v>https://www.nopsec.com/</v>
      </c>
      <c r="C5937" s="157" t="s">
        <v>25762</v>
      </c>
      <c r="D5937" s="157" t="s">
        <v>5</v>
      </c>
      <c r="E5937" s="157" t="s">
        <v>15871</v>
      </c>
      <c r="F5937" s="101"/>
      <c r="G5937" s="159"/>
      <c r="H5937" s="161" t="s">
        <v>25763</v>
      </c>
      <c r="I5937" s="161"/>
    </row>
    <row r="5938" ht="15.0" customHeight="1">
      <c r="A5938" s="101" t="s">
        <v>9792</v>
      </c>
      <c r="B5938" s="96" t="str">
        <f>VLOOKUP(A5938,company_data!$A$2:$H$2051,8,FALSE)</f>
        <v>https://www.nopsec.com/</v>
      </c>
      <c r="C5938" s="157" t="s">
        <v>25764</v>
      </c>
      <c r="D5938" s="158" t="s">
        <v>7</v>
      </c>
      <c r="E5938" s="158" t="s">
        <v>15857</v>
      </c>
      <c r="F5938" s="101"/>
      <c r="G5938" s="159"/>
      <c r="H5938" s="161" t="s">
        <v>25765</v>
      </c>
      <c r="I5938" s="161"/>
    </row>
    <row r="5939" ht="15.0" customHeight="1">
      <c r="A5939" s="101" t="s">
        <v>9792</v>
      </c>
      <c r="B5939" s="96" t="str">
        <f>VLOOKUP(A5939,company_data!$A$2:$H$2051,8,FALSE)</f>
        <v>https://www.nopsec.com/</v>
      </c>
      <c r="C5939" s="158" t="s">
        <v>25766</v>
      </c>
      <c r="D5939" s="158" t="s">
        <v>22</v>
      </c>
      <c r="E5939" s="158"/>
      <c r="F5939" s="101"/>
      <c r="G5939" s="159"/>
      <c r="H5939" s="161"/>
      <c r="I5939" s="161"/>
    </row>
    <row r="5940" ht="15.0" customHeight="1">
      <c r="A5940" s="101" t="s">
        <v>9798</v>
      </c>
      <c r="B5940" s="96" t="str">
        <f>VLOOKUP(A5940,company_data!$A$2:$H$2051,8,FALSE)</f>
        <v>https://nordvpn.com/</v>
      </c>
      <c r="C5940" s="157" t="s">
        <v>25767</v>
      </c>
      <c r="D5940" s="157" t="s">
        <v>9</v>
      </c>
      <c r="E5940" s="157" t="s">
        <v>16772</v>
      </c>
      <c r="F5940" s="101"/>
      <c r="G5940" s="159"/>
      <c r="H5940" s="161" t="s">
        <v>25768</v>
      </c>
      <c r="I5940" s="161"/>
    </row>
    <row r="5941" ht="15.0" customHeight="1">
      <c r="A5941" s="101" t="s">
        <v>9798</v>
      </c>
      <c r="B5941" s="96" t="str">
        <f>VLOOKUP(A5941,company_data!$A$2:$H$2051,8,FALSE)</f>
        <v>https://nordvpn.com/</v>
      </c>
      <c r="C5941" s="157" t="s">
        <v>25769</v>
      </c>
      <c r="D5941" s="158" t="s">
        <v>13</v>
      </c>
      <c r="E5941" s="158" t="s">
        <v>25223</v>
      </c>
      <c r="F5941" s="101"/>
      <c r="G5941" s="159"/>
      <c r="H5941" s="161" t="s">
        <v>25770</v>
      </c>
      <c r="I5941" s="161"/>
    </row>
    <row r="5942" ht="15.0" customHeight="1">
      <c r="A5942" s="101" t="s">
        <v>9798</v>
      </c>
      <c r="B5942" s="96" t="str">
        <f>VLOOKUP(A5942,company_data!$A$2:$H$2051,8,FALSE)</f>
        <v>https://nordvpn.com/</v>
      </c>
      <c r="C5942" s="157" t="s">
        <v>25771</v>
      </c>
      <c r="D5942" s="158" t="s">
        <v>6</v>
      </c>
      <c r="E5942" s="158" t="s">
        <v>17597</v>
      </c>
      <c r="F5942" s="101"/>
      <c r="G5942" s="159"/>
      <c r="H5942" s="161" t="s">
        <v>25772</v>
      </c>
      <c r="I5942" s="161"/>
    </row>
    <row r="5943" ht="15.0" customHeight="1">
      <c r="A5943" s="101" t="s">
        <v>9804</v>
      </c>
      <c r="B5943" s="96" t="str">
        <f>VLOOKUP(A5943,company_data!$A$2:$H$2051,8,FALSE)</f>
        <v>https://www.northcrossgroup.com/</v>
      </c>
      <c r="C5943" s="157" t="s">
        <v>18043</v>
      </c>
      <c r="D5943" s="157" t="s">
        <v>5</v>
      </c>
      <c r="E5943" s="157" t="s">
        <v>15897</v>
      </c>
      <c r="F5943" s="101"/>
      <c r="G5943" s="159"/>
      <c r="H5943" s="161" t="s">
        <v>25773</v>
      </c>
      <c r="I5943" s="161"/>
    </row>
    <row r="5944" ht="15.0" customHeight="1">
      <c r="A5944" s="101" t="s">
        <v>9804</v>
      </c>
      <c r="B5944" s="96" t="str">
        <f>VLOOKUP(A5944,company_data!$A$2:$H$2051,8,FALSE)</f>
        <v>https://www.northcrossgroup.com/</v>
      </c>
      <c r="C5944" s="157" t="s">
        <v>25774</v>
      </c>
      <c r="D5944" s="157" t="s">
        <v>5</v>
      </c>
      <c r="E5944" s="157"/>
      <c r="F5944" s="101"/>
      <c r="G5944" s="159"/>
      <c r="H5944" s="161" t="s">
        <v>25775</v>
      </c>
      <c r="I5944" s="161"/>
    </row>
    <row r="5945" ht="15.0" customHeight="1">
      <c r="A5945" s="101" t="s">
        <v>9804</v>
      </c>
      <c r="B5945" s="96" t="str">
        <f>VLOOKUP(A5945,company_data!$A$2:$H$2051,8,FALSE)</f>
        <v>https://www.northcrossgroup.com/</v>
      </c>
      <c r="C5945" s="157" t="s">
        <v>25776</v>
      </c>
      <c r="D5945" s="157" t="s">
        <v>5</v>
      </c>
      <c r="E5945" s="157"/>
      <c r="F5945" s="101"/>
      <c r="G5945" s="159"/>
      <c r="H5945" s="161" t="s">
        <v>25777</v>
      </c>
      <c r="I5945" s="161"/>
    </row>
    <row r="5946" ht="15.0" customHeight="1">
      <c r="A5946" s="101" t="s">
        <v>9804</v>
      </c>
      <c r="B5946" s="96" t="str">
        <f>VLOOKUP(A5946,company_data!$A$2:$H$2051,8,FALSE)</f>
        <v>https://www.northcrossgroup.com/</v>
      </c>
      <c r="C5946" s="157" t="s">
        <v>25778</v>
      </c>
      <c r="D5946" s="157" t="s">
        <v>5</v>
      </c>
      <c r="E5946" s="157"/>
      <c r="F5946" s="101"/>
      <c r="G5946" s="159"/>
      <c r="H5946" s="161" t="s">
        <v>25779</v>
      </c>
      <c r="I5946" s="161"/>
    </row>
    <row r="5947" ht="15.0" customHeight="1">
      <c r="A5947" s="101" t="s">
        <v>9804</v>
      </c>
      <c r="B5947" s="96" t="str">
        <f>VLOOKUP(A5947,company_data!$A$2:$H$2051,8,FALSE)</f>
        <v>https://www.northcrossgroup.com/</v>
      </c>
      <c r="C5947" s="157" t="s">
        <v>16319</v>
      </c>
      <c r="D5947" s="157" t="s">
        <v>5</v>
      </c>
      <c r="E5947" s="157"/>
      <c r="F5947" s="101"/>
      <c r="G5947" s="159"/>
      <c r="H5947" s="161" t="s">
        <v>25780</v>
      </c>
      <c r="I5947" s="161"/>
    </row>
    <row r="5948" ht="15.0" customHeight="1">
      <c r="A5948" s="101" t="s">
        <v>9804</v>
      </c>
      <c r="B5948" s="96" t="str">
        <f>VLOOKUP(A5948,company_data!$A$2:$H$2051,8,FALSE)</f>
        <v>https://www.northcrossgroup.com/</v>
      </c>
      <c r="C5948" s="157" t="s">
        <v>25781</v>
      </c>
      <c r="D5948" s="157" t="s">
        <v>5</v>
      </c>
      <c r="E5948" s="157"/>
      <c r="F5948" s="101"/>
      <c r="G5948" s="159"/>
      <c r="H5948" s="161" t="s">
        <v>25782</v>
      </c>
      <c r="I5948" s="161"/>
    </row>
    <row r="5949" ht="15.0" customHeight="1">
      <c r="A5949" s="101" t="s">
        <v>9804</v>
      </c>
      <c r="B5949" s="96" t="str">
        <f>VLOOKUP(A5949,company_data!$A$2:$H$2051,8,FALSE)</f>
        <v>https://www.northcrossgroup.com/</v>
      </c>
      <c r="C5949" s="157" t="s">
        <v>25783</v>
      </c>
      <c r="D5949" s="157" t="s">
        <v>5</v>
      </c>
      <c r="E5949" s="157"/>
      <c r="F5949" s="101"/>
      <c r="G5949" s="159"/>
      <c r="H5949" s="161" t="s">
        <v>25784</v>
      </c>
      <c r="I5949" s="161"/>
    </row>
    <row r="5950" ht="15.0" customHeight="1">
      <c r="A5950" s="101" t="s">
        <v>9804</v>
      </c>
      <c r="B5950" s="96" t="str">
        <f>VLOOKUP(A5950,company_data!$A$2:$H$2051,8,FALSE)</f>
        <v>https://www.northcrossgroup.com/</v>
      </c>
      <c r="C5950" s="157" t="s">
        <v>25785</v>
      </c>
      <c r="D5950" s="157" t="s">
        <v>5</v>
      </c>
      <c r="E5950" s="157"/>
      <c r="F5950" s="101"/>
      <c r="G5950" s="159"/>
      <c r="H5950" s="161" t="s">
        <v>25786</v>
      </c>
      <c r="I5950" s="161"/>
    </row>
    <row r="5951" ht="15.0" customHeight="1">
      <c r="A5951" s="101" t="s">
        <v>9804</v>
      </c>
      <c r="B5951" s="96" t="str">
        <f>VLOOKUP(A5951,company_data!$A$2:$H$2051,8,FALSE)</f>
        <v>https://www.northcrossgroup.com/</v>
      </c>
      <c r="C5951" s="157" t="s">
        <v>25787</v>
      </c>
      <c r="D5951" s="157" t="s">
        <v>5</v>
      </c>
      <c r="E5951" s="157"/>
      <c r="F5951" s="101"/>
      <c r="G5951" s="159"/>
      <c r="H5951" s="161" t="s">
        <v>25788</v>
      </c>
      <c r="I5951" s="161"/>
    </row>
    <row r="5952" ht="15.0" customHeight="1">
      <c r="A5952" s="101" t="s">
        <v>9804</v>
      </c>
      <c r="B5952" s="96" t="str">
        <f>VLOOKUP(A5952,company_data!$A$2:$H$2051,8,FALSE)</f>
        <v>https://www.northcrossgroup.com/</v>
      </c>
      <c r="C5952" s="157" t="s">
        <v>25789</v>
      </c>
      <c r="D5952" s="157" t="s">
        <v>5</v>
      </c>
      <c r="E5952" s="157"/>
      <c r="F5952" s="101"/>
      <c r="G5952" s="159"/>
      <c r="H5952" s="161" t="s">
        <v>25790</v>
      </c>
      <c r="I5952" s="161"/>
    </row>
    <row r="5953" ht="15.0" customHeight="1">
      <c r="A5953" s="101" t="s">
        <v>9804</v>
      </c>
      <c r="B5953" s="96" t="str">
        <f>VLOOKUP(A5953,company_data!$A$2:$H$2051,8,FALSE)</f>
        <v>https://www.northcrossgroup.com/</v>
      </c>
      <c r="C5953" s="157" t="s">
        <v>21556</v>
      </c>
      <c r="D5953" s="157" t="s">
        <v>5</v>
      </c>
      <c r="E5953" s="157"/>
      <c r="F5953" s="101"/>
      <c r="G5953" s="159"/>
      <c r="H5953" s="161" t="s">
        <v>25791</v>
      </c>
      <c r="I5953" s="161"/>
    </row>
    <row r="5954" ht="15.0" customHeight="1">
      <c r="A5954" s="101" t="s">
        <v>9804</v>
      </c>
      <c r="B5954" s="96" t="str">
        <f>VLOOKUP(A5954,company_data!$A$2:$H$2051,8,FALSE)</f>
        <v>https://www.northcrossgroup.com/</v>
      </c>
      <c r="C5954" s="157" t="s">
        <v>54</v>
      </c>
      <c r="D5954" s="157" t="s">
        <v>5</v>
      </c>
      <c r="E5954" s="157"/>
      <c r="F5954" s="101"/>
      <c r="G5954" s="159"/>
      <c r="H5954" s="161" t="s">
        <v>25792</v>
      </c>
      <c r="I5954" s="161"/>
    </row>
    <row r="5955" ht="15.0" customHeight="1">
      <c r="A5955" s="101" t="s">
        <v>9804</v>
      </c>
      <c r="B5955" s="96" t="str">
        <f>VLOOKUP(A5955,company_data!$A$2:$H$2051,8,FALSE)</f>
        <v>https://www.northcrossgroup.com/</v>
      </c>
      <c r="C5955" s="157" t="s">
        <v>25793</v>
      </c>
      <c r="D5955" s="157" t="s">
        <v>5</v>
      </c>
      <c r="E5955" s="157"/>
      <c r="F5955" s="101"/>
      <c r="G5955" s="159"/>
      <c r="H5955" s="161" t="s">
        <v>25794</v>
      </c>
      <c r="I5955" s="161"/>
    </row>
    <row r="5956" ht="15.0" customHeight="1">
      <c r="A5956" s="101" t="s">
        <v>9804</v>
      </c>
      <c r="B5956" s="96" t="str">
        <f>VLOOKUP(A5956,company_data!$A$2:$H$2051,8,FALSE)</f>
        <v>https://www.northcrossgroup.com/</v>
      </c>
      <c r="C5956" s="157" t="s">
        <v>25795</v>
      </c>
      <c r="D5956" s="157" t="s">
        <v>5</v>
      </c>
      <c r="E5956" s="157"/>
      <c r="F5956" s="101"/>
      <c r="G5956" s="159"/>
      <c r="H5956" s="161" t="s">
        <v>25796</v>
      </c>
      <c r="I5956" s="161"/>
    </row>
    <row r="5957" ht="15.0" customHeight="1">
      <c r="A5957" s="101" t="s">
        <v>9804</v>
      </c>
      <c r="B5957" s="96" t="str">
        <f>VLOOKUP(A5957,company_data!$A$2:$H$2051,8,FALSE)</f>
        <v>https://www.northcrossgroup.com/</v>
      </c>
      <c r="C5957" s="157" t="s">
        <v>18846</v>
      </c>
      <c r="D5957" s="157" t="s">
        <v>5</v>
      </c>
      <c r="E5957" s="157"/>
      <c r="F5957" s="101"/>
      <c r="G5957" s="159"/>
      <c r="H5957" s="161" t="s">
        <v>25797</v>
      </c>
      <c r="I5957" s="161"/>
    </row>
    <row r="5958" ht="15.0" customHeight="1">
      <c r="A5958" s="101" t="s">
        <v>9804</v>
      </c>
      <c r="B5958" s="96" t="str">
        <f>VLOOKUP(A5958,company_data!$A$2:$H$2051,8,FALSE)</f>
        <v>https://www.northcrossgroup.com/</v>
      </c>
      <c r="C5958" s="157" t="s">
        <v>25798</v>
      </c>
      <c r="D5958" s="157" t="s">
        <v>11</v>
      </c>
      <c r="E5958" s="157"/>
      <c r="F5958" s="101"/>
      <c r="G5958" s="159"/>
      <c r="H5958" s="161" t="s">
        <v>25799</v>
      </c>
      <c r="I5958" s="161"/>
    </row>
    <row r="5959" ht="15.0" customHeight="1">
      <c r="A5959" s="101" t="s">
        <v>9514</v>
      </c>
      <c r="B5959" s="96" t="str">
        <f>VLOOKUP(A5959,company_data!$A$2:$H$2051,8,FALSE)</f>
        <v>https://www.northropgrumman.com/</v>
      </c>
      <c r="C5959" s="158" t="s">
        <v>25800</v>
      </c>
      <c r="D5959" s="158" t="s">
        <v>5</v>
      </c>
      <c r="E5959" s="158" t="s">
        <v>15871</v>
      </c>
      <c r="F5959" s="101"/>
      <c r="G5959" s="159"/>
      <c r="H5959" s="161"/>
      <c r="I5959" s="161"/>
    </row>
    <row r="5960" ht="15.0" customHeight="1">
      <c r="A5960" s="101" t="s">
        <v>9514</v>
      </c>
      <c r="B5960" s="96" t="str">
        <f>VLOOKUP(A5960,company_data!$A$2:$H$2051,8,FALSE)</f>
        <v>https://www.northropgrumman.com/</v>
      </c>
      <c r="C5960" s="158" t="s">
        <v>25801</v>
      </c>
      <c r="D5960" s="158" t="s">
        <v>21</v>
      </c>
      <c r="E5960" s="158" t="s">
        <v>16863</v>
      </c>
      <c r="F5960" s="101"/>
      <c r="G5960" s="159"/>
      <c r="H5960" s="161"/>
      <c r="I5960" s="161"/>
    </row>
    <row r="5961" ht="15.0" customHeight="1">
      <c r="A5961" s="101" t="s">
        <v>9810</v>
      </c>
      <c r="B5961" s="96" t="str">
        <f>VLOOKUP(A5961,company_data!$A$2:$H$2051,8,FALSE)</f>
        <v>https://www.novetta.com/</v>
      </c>
      <c r="C5961" s="157" t="s">
        <v>25802</v>
      </c>
      <c r="D5961" s="158" t="s">
        <v>15</v>
      </c>
      <c r="E5961" s="158" t="s">
        <v>16146</v>
      </c>
      <c r="F5961" s="101"/>
      <c r="G5961" s="159"/>
      <c r="H5961" s="161" t="s">
        <v>25803</v>
      </c>
      <c r="I5961" s="161"/>
    </row>
    <row r="5962" ht="15.0" customHeight="1">
      <c r="A5962" s="101" t="s">
        <v>9810</v>
      </c>
      <c r="B5962" s="96" t="str">
        <f>VLOOKUP(A5962,company_data!$A$2:$H$2051,8,FALSE)</f>
        <v>https://www.novetta.com/</v>
      </c>
      <c r="C5962" s="157" t="s">
        <v>25804</v>
      </c>
      <c r="D5962" s="158" t="s">
        <v>21</v>
      </c>
      <c r="E5962" s="158" t="s">
        <v>16863</v>
      </c>
      <c r="F5962" s="101"/>
      <c r="G5962" s="159"/>
      <c r="H5962" s="161" t="s">
        <v>25805</v>
      </c>
      <c r="I5962" s="161"/>
    </row>
    <row r="5963" ht="15.0" customHeight="1">
      <c r="A5963" s="101" t="s">
        <v>9818</v>
      </c>
      <c r="B5963" s="96" t="str">
        <f>VLOOKUP(A5963,company_data!$A$2:$H$2051,8,FALSE)</f>
        <v>https://www.nowsecure.com/</v>
      </c>
      <c r="C5963" s="157" t="s">
        <v>25806</v>
      </c>
      <c r="D5963" s="158" t="s">
        <v>20</v>
      </c>
      <c r="E5963" s="158" t="s">
        <v>17019</v>
      </c>
      <c r="F5963" s="101"/>
      <c r="G5963" s="159"/>
      <c r="H5963" s="161" t="s">
        <v>25807</v>
      </c>
      <c r="I5963" s="161"/>
    </row>
    <row r="5964" ht="15.0" customHeight="1">
      <c r="A5964" s="101" t="s">
        <v>9818</v>
      </c>
      <c r="B5964" s="96" t="str">
        <f>VLOOKUP(A5964,company_data!$A$2:$H$2051,8,FALSE)</f>
        <v>https://www.nowsecure.com/</v>
      </c>
      <c r="C5964" s="157" t="s">
        <v>25808</v>
      </c>
      <c r="D5964" s="158" t="s">
        <v>20</v>
      </c>
      <c r="E5964" s="158" t="s">
        <v>17019</v>
      </c>
      <c r="F5964" s="101"/>
      <c r="G5964" s="159"/>
      <c r="H5964" s="161" t="s">
        <v>25809</v>
      </c>
      <c r="I5964" s="161"/>
    </row>
    <row r="5965" ht="15.0" customHeight="1">
      <c r="A5965" s="101" t="s">
        <v>9818</v>
      </c>
      <c r="B5965" s="96" t="str">
        <f>VLOOKUP(A5965,company_data!$A$2:$H$2051,8,FALSE)</f>
        <v>https://www.nowsecure.com/</v>
      </c>
      <c r="C5965" s="157" t="s">
        <v>25810</v>
      </c>
      <c r="D5965" s="158" t="s">
        <v>20</v>
      </c>
      <c r="E5965" s="158" t="s">
        <v>17019</v>
      </c>
      <c r="F5965" s="101"/>
      <c r="G5965" s="159"/>
      <c r="H5965" s="161" t="s">
        <v>25811</v>
      </c>
      <c r="I5965" s="161"/>
    </row>
    <row r="5966" ht="15.0" customHeight="1">
      <c r="A5966" s="101" t="s">
        <v>9818</v>
      </c>
      <c r="B5966" s="96" t="str">
        <f>VLOOKUP(A5966,company_data!$A$2:$H$2051,8,FALSE)</f>
        <v>https://www.nowsecure.com/</v>
      </c>
      <c r="C5966" s="157" t="s">
        <v>25812</v>
      </c>
      <c r="D5966" s="158" t="s">
        <v>5</v>
      </c>
      <c r="E5966" s="158" t="s">
        <v>15871</v>
      </c>
      <c r="F5966" s="101"/>
      <c r="G5966" s="159"/>
      <c r="H5966" s="161" t="s">
        <v>25813</v>
      </c>
      <c r="I5966" s="161"/>
    </row>
    <row r="5967" ht="15.0" customHeight="1">
      <c r="A5967" s="101" t="s">
        <v>9827</v>
      </c>
      <c r="B5967" s="96" t="str">
        <f>VLOOKUP(A5967,company_data!$A$2:$H$2051,8,FALSE)</f>
        <v>https://www.nozominetworks.com/</v>
      </c>
      <c r="C5967" s="157" t="s">
        <v>25814</v>
      </c>
      <c r="D5967" s="158" t="s">
        <v>35</v>
      </c>
      <c r="E5967" s="158" t="s">
        <v>17</v>
      </c>
      <c r="F5967" s="101"/>
      <c r="G5967" s="159"/>
      <c r="H5967" s="161" t="s">
        <v>25815</v>
      </c>
      <c r="I5967" s="161"/>
    </row>
    <row r="5968" ht="15.0" customHeight="1">
      <c r="A5968" s="101" t="s">
        <v>9827</v>
      </c>
      <c r="B5968" s="96" t="str">
        <f>VLOOKUP(A5968,company_data!$A$2:$H$2051,8,FALSE)</f>
        <v>https://www.nozominetworks.com/</v>
      </c>
      <c r="C5968" s="158" t="s">
        <v>25816</v>
      </c>
      <c r="D5968" s="158" t="s">
        <v>35</v>
      </c>
      <c r="E5968" s="157"/>
      <c r="F5968" s="101"/>
      <c r="G5968" s="159"/>
      <c r="H5968" s="161" t="s">
        <v>25817</v>
      </c>
      <c r="I5968" s="161"/>
    </row>
    <row r="5969" ht="15.0" customHeight="1">
      <c r="A5969" s="101" t="s">
        <v>9827</v>
      </c>
      <c r="B5969" s="96" t="str">
        <f>VLOOKUP(A5969,company_data!$A$2:$H$2051,8,FALSE)</f>
        <v>https://www.nozominetworks.com/</v>
      </c>
      <c r="C5969" s="158" t="s">
        <v>25818</v>
      </c>
      <c r="D5969" s="158" t="s">
        <v>35</v>
      </c>
      <c r="E5969" s="157"/>
      <c r="F5969" s="101"/>
      <c r="G5969" s="159"/>
      <c r="H5969" s="161" t="s">
        <v>25819</v>
      </c>
      <c r="I5969" s="161"/>
    </row>
    <row r="5970" ht="15.0" customHeight="1">
      <c r="A5970" s="101" t="s">
        <v>9827</v>
      </c>
      <c r="B5970" s="96" t="str">
        <f>VLOOKUP(A5970,company_data!$A$2:$H$2051,8,FALSE)</f>
        <v>https://www.nozominetworks.com/</v>
      </c>
      <c r="C5970" s="157" t="s">
        <v>25820</v>
      </c>
      <c r="D5970" s="158" t="s">
        <v>35</v>
      </c>
      <c r="E5970" s="157"/>
      <c r="F5970" s="101"/>
      <c r="G5970" s="159"/>
      <c r="H5970" s="161" t="s">
        <v>25821</v>
      </c>
      <c r="I5970" s="161"/>
    </row>
    <row r="5971" ht="15.0" customHeight="1">
      <c r="A5971" s="101" t="s">
        <v>9827</v>
      </c>
      <c r="B5971" s="96" t="str">
        <f>VLOOKUP(A5971,company_data!$A$2:$H$2051,8,FALSE)</f>
        <v>https://www.nozominetworks.com/</v>
      </c>
      <c r="C5971" s="157" t="s">
        <v>25822</v>
      </c>
      <c r="D5971" s="158" t="s">
        <v>35</v>
      </c>
      <c r="E5971" s="157"/>
      <c r="F5971" s="101"/>
      <c r="G5971" s="159"/>
      <c r="H5971" s="161" t="s">
        <v>25823</v>
      </c>
      <c r="I5971" s="161"/>
    </row>
    <row r="5972" ht="15.0" customHeight="1">
      <c r="A5972" s="101" t="s">
        <v>9827</v>
      </c>
      <c r="B5972" s="96" t="str">
        <f>VLOOKUP(A5972,company_data!$A$2:$H$2051,8,FALSE)</f>
        <v>https://www.nozominetworks.com/</v>
      </c>
      <c r="C5972" s="158" t="s">
        <v>25824</v>
      </c>
      <c r="D5972" s="158" t="s">
        <v>35</v>
      </c>
      <c r="E5972" s="157"/>
      <c r="F5972" s="101"/>
      <c r="G5972" s="159"/>
      <c r="H5972" s="161"/>
      <c r="I5972" s="161"/>
    </row>
    <row r="5973" ht="15.0" customHeight="1">
      <c r="A5973" s="101" t="s">
        <v>9827</v>
      </c>
      <c r="B5973" s="96" t="str">
        <f>VLOOKUP(A5973,company_data!$A$2:$H$2051,8,FALSE)</f>
        <v>https://www.nozominetworks.com/</v>
      </c>
      <c r="C5973" s="157" t="s">
        <v>25825</v>
      </c>
      <c r="D5973" s="158" t="s">
        <v>35</v>
      </c>
      <c r="E5973" s="157"/>
      <c r="F5973" s="101"/>
      <c r="G5973" s="159"/>
      <c r="H5973" s="161" t="s">
        <v>25826</v>
      </c>
      <c r="I5973" s="161"/>
    </row>
    <row r="5974" ht="15.0" customHeight="1">
      <c r="A5974" s="101" t="s">
        <v>9827</v>
      </c>
      <c r="B5974" s="96" t="str">
        <f>VLOOKUP(A5974,company_data!$A$2:$H$2051,8,FALSE)</f>
        <v>https://www.nozominetworks.com/</v>
      </c>
      <c r="C5974" s="158" t="s">
        <v>25827</v>
      </c>
      <c r="D5974" s="158" t="s">
        <v>35</v>
      </c>
      <c r="E5974" s="157"/>
      <c r="F5974" s="101"/>
      <c r="G5974" s="159"/>
      <c r="H5974" s="161"/>
      <c r="I5974" s="161"/>
    </row>
    <row r="5975" ht="15.0" customHeight="1">
      <c r="A5975" s="101" t="s">
        <v>9827</v>
      </c>
      <c r="B5975" s="96" t="str">
        <f>VLOOKUP(A5975,company_data!$A$2:$H$2051,8,FALSE)</f>
        <v>https://www.nozominetworks.com/</v>
      </c>
      <c r="C5975" s="158" t="s">
        <v>25828</v>
      </c>
      <c r="D5975" s="158" t="s">
        <v>35</v>
      </c>
      <c r="E5975" s="157"/>
      <c r="F5975" s="101"/>
      <c r="G5975" s="159"/>
      <c r="H5975" s="161"/>
      <c r="I5975" s="161"/>
    </row>
    <row r="5976" ht="15.0" customHeight="1">
      <c r="A5976" s="101" t="s">
        <v>9836</v>
      </c>
      <c r="B5976" s="96" t="str">
        <f>VLOOKUP(A5976,company_data!$A$2:$H$2051,8,FALSE)</f>
        <v>https://www.npcore.com/</v>
      </c>
      <c r="C5976" s="157" t="s">
        <v>25829</v>
      </c>
      <c r="D5976" s="158" t="s">
        <v>19</v>
      </c>
      <c r="E5976" s="158" t="s">
        <v>25830</v>
      </c>
      <c r="F5976" s="101"/>
      <c r="G5976" s="159"/>
      <c r="H5976" s="161" t="s">
        <v>25831</v>
      </c>
      <c r="I5976" s="161"/>
    </row>
    <row r="5977" ht="15.0" customHeight="1">
      <c r="A5977" s="101" t="s">
        <v>9836</v>
      </c>
      <c r="B5977" s="96" t="str">
        <f>VLOOKUP(A5977,company_data!$A$2:$H$2051,8,FALSE)</f>
        <v>https://www.npcore.com/</v>
      </c>
      <c r="C5977" s="157" t="s">
        <v>25832</v>
      </c>
      <c r="D5977" s="158" t="s">
        <v>10</v>
      </c>
      <c r="E5977" s="158" t="s">
        <v>25830</v>
      </c>
      <c r="F5977" s="101"/>
      <c r="G5977" s="159"/>
      <c r="H5977" s="161" t="s">
        <v>25833</v>
      </c>
      <c r="I5977" s="161"/>
    </row>
    <row r="5978" ht="15.0" customHeight="1">
      <c r="A5978" s="101" t="s">
        <v>9836</v>
      </c>
      <c r="B5978" s="96" t="str">
        <f>VLOOKUP(A5978,company_data!$A$2:$H$2051,8,FALSE)</f>
        <v>https://www.npcore.com/</v>
      </c>
      <c r="C5978" s="157" t="s">
        <v>25834</v>
      </c>
      <c r="D5978" s="158" t="s">
        <v>10</v>
      </c>
      <c r="E5978" s="158" t="s">
        <v>25830</v>
      </c>
      <c r="F5978" s="101"/>
      <c r="G5978" s="159"/>
      <c r="H5978" s="161" t="s">
        <v>25835</v>
      </c>
      <c r="I5978" s="161"/>
    </row>
    <row r="5979" ht="15.0" customHeight="1">
      <c r="A5979" s="101" t="s">
        <v>9836</v>
      </c>
      <c r="B5979" s="96" t="str">
        <f>VLOOKUP(A5979,company_data!$A$2:$H$2051,8,FALSE)</f>
        <v>https://www.npcore.com/</v>
      </c>
      <c r="C5979" s="157" t="s">
        <v>25836</v>
      </c>
      <c r="D5979" s="158" t="s">
        <v>9</v>
      </c>
      <c r="E5979" s="158" t="s">
        <v>16371</v>
      </c>
      <c r="F5979" s="101"/>
      <c r="G5979" s="159"/>
      <c r="H5979" s="161" t="s">
        <v>25837</v>
      </c>
      <c r="I5979" s="161"/>
    </row>
    <row r="5980" ht="15.0" customHeight="1">
      <c r="A5980" s="101" t="s">
        <v>9836</v>
      </c>
      <c r="B5980" s="96" t="str">
        <f>VLOOKUP(A5980,company_data!$A$2:$H$2051,8,FALSE)</f>
        <v>https://www.npcore.com/</v>
      </c>
      <c r="C5980" s="157" t="s">
        <v>25838</v>
      </c>
      <c r="D5980" s="158" t="s">
        <v>9</v>
      </c>
      <c r="E5980" s="158" t="s">
        <v>16090</v>
      </c>
      <c r="F5980" s="101"/>
      <c r="G5980" s="159"/>
      <c r="H5980" s="161" t="s">
        <v>25839</v>
      </c>
      <c r="I5980" s="161"/>
    </row>
    <row r="5981" ht="15.0" customHeight="1">
      <c r="A5981" s="101" t="s">
        <v>9836</v>
      </c>
      <c r="B5981" s="96" t="str">
        <f>VLOOKUP(A5981,company_data!$A$2:$H$2051,8,FALSE)</f>
        <v>https://www.npcore.com/</v>
      </c>
      <c r="C5981" s="157" t="s">
        <v>25840</v>
      </c>
      <c r="D5981" s="158" t="s">
        <v>9</v>
      </c>
      <c r="E5981" s="158" t="s">
        <v>16090</v>
      </c>
      <c r="F5981" s="101"/>
      <c r="G5981" s="159"/>
      <c r="H5981" s="161" t="s">
        <v>25841</v>
      </c>
      <c r="I5981" s="161"/>
    </row>
    <row r="5982" ht="15.0" customHeight="1">
      <c r="A5982" s="101" t="s">
        <v>9836</v>
      </c>
      <c r="B5982" s="96" t="str">
        <f>VLOOKUP(A5982,company_data!$A$2:$H$2051,8,FALSE)</f>
        <v>https://www.npcore.com/</v>
      </c>
      <c r="C5982" s="157" t="s">
        <v>25842</v>
      </c>
      <c r="D5982" s="158" t="s">
        <v>9</v>
      </c>
      <c r="E5982" s="158" t="s">
        <v>16090</v>
      </c>
      <c r="F5982" s="101"/>
      <c r="G5982" s="159"/>
      <c r="H5982" s="161" t="s">
        <v>25843</v>
      </c>
      <c r="I5982" s="161"/>
    </row>
    <row r="5983" ht="15.0" customHeight="1">
      <c r="A5983" s="101" t="s">
        <v>9836</v>
      </c>
      <c r="B5983" s="96" t="str">
        <f>VLOOKUP(A5983,company_data!$A$2:$H$2051,8,FALSE)</f>
        <v>https://www.npcore.com/</v>
      </c>
      <c r="C5983" s="157" t="s">
        <v>25844</v>
      </c>
      <c r="D5983" s="158" t="s">
        <v>10</v>
      </c>
      <c r="E5983" s="158" t="s">
        <v>25845</v>
      </c>
      <c r="F5983" s="101"/>
      <c r="G5983" s="159"/>
      <c r="H5983" s="161" t="s">
        <v>25846</v>
      </c>
      <c r="I5983" s="161"/>
    </row>
    <row r="5984" ht="15.0" customHeight="1">
      <c r="A5984" s="101" t="s">
        <v>9836</v>
      </c>
      <c r="B5984" s="96" t="str">
        <f>VLOOKUP(A5984,company_data!$A$2:$H$2051,8,FALSE)</f>
        <v>https://www.npcore.com/</v>
      </c>
      <c r="C5984" s="157" t="s">
        <v>25847</v>
      </c>
      <c r="D5984" s="157" t="s">
        <v>5</v>
      </c>
      <c r="E5984" s="157"/>
      <c r="F5984" s="101"/>
      <c r="G5984" s="159"/>
      <c r="H5984" s="161" t="s">
        <v>25848</v>
      </c>
      <c r="I5984" s="161"/>
    </row>
    <row r="5985" ht="15.0" customHeight="1">
      <c r="A5985" s="101" t="s">
        <v>9852</v>
      </c>
      <c r="B5985" s="96" t="str">
        <f>VLOOKUP(A5985,company_data!$A$2:$H$2051,8,FALSE)</f>
        <v>https://www.nri-secure.com/</v>
      </c>
      <c r="C5985" s="158" t="s">
        <v>20008</v>
      </c>
      <c r="D5985" s="158" t="s">
        <v>7</v>
      </c>
      <c r="E5985" s="158" t="s">
        <v>16341</v>
      </c>
      <c r="F5985" s="101"/>
      <c r="G5985" s="159"/>
      <c r="H5985" s="161"/>
      <c r="I5985" s="161"/>
    </row>
    <row r="5986" ht="15.0" customHeight="1">
      <c r="A5986" s="101" t="s">
        <v>9852</v>
      </c>
      <c r="B5986" s="96" t="str">
        <f>VLOOKUP(A5986,company_data!$A$2:$H$2051,8,FALSE)</f>
        <v>https://www.nri-secure.com/</v>
      </c>
      <c r="C5986" s="158" t="s">
        <v>25849</v>
      </c>
      <c r="D5986" s="158" t="s">
        <v>11</v>
      </c>
      <c r="E5986" s="158" t="s">
        <v>33</v>
      </c>
      <c r="F5986" s="101"/>
      <c r="G5986" s="159"/>
      <c r="H5986" s="161"/>
      <c r="I5986" s="161"/>
    </row>
    <row r="5987" ht="15.0" customHeight="1">
      <c r="A5987" s="101" t="s">
        <v>9852</v>
      </c>
      <c r="B5987" s="96" t="str">
        <f>VLOOKUP(A5987,company_data!$A$2:$H$2051,8,FALSE)</f>
        <v>https://www.nri-secure.com/</v>
      </c>
      <c r="C5987" s="158" t="s">
        <v>25850</v>
      </c>
      <c r="D5987" s="158" t="s">
        <v>5</v>
      </c>
      <c r="E5987" s="158" t="s">
        <v>15857</v>
      </c>
      <c r="F5987" s="101"/>
      <c r="G5987" s="159"/>
      <c r="H5987" s="161"/>
      <c r="I5987" s="161"/>
    </row>
    <row r="5988" ht="15.0" customHeight="1">
      <c r="A5988" s="101" t="s">
        <v>9852</v>
      </c>
      <c r="B5988" s="96" t="str">
        <f>VLOOKUP(A5988,company_data!$A$2:$H$2051,8,FALSE)</f>
        <v>https://www.nri-secure.com/</v>
      </c>
      <c r="C5988" s="158" t="s">
        <v>18887</v>
      </c>
      <c r="D5988" s="158" t="s">
        <v>5</v>
      </c>
      <c r="E5988" s="157"/>
      <c r="F5988" s="101"/>
      <c r="G5988" s="159"/>
      <c r="H5988" s="161"/>
      <c r="I5988" s="161"/>
    </row>
    <row r="5989" ht="15.0" customHeight="1">
      <c r="A5989" s="101" t="s">
        <v>9530</v>
      </c>
      <c r="B5989" s="96" t="str">
        <f>VLOOKUP(A5989,company_data!$A$2:$H$2051,8,FALSE)</f>
        <v>https://nsfocusglobal.com/</v>
      </c>
      <c r="C5989" s="158" t="s">
        <v>25851</v>
      </c>
      <c r="D5989" s="158" t="s">
        <v>7</v>
      </c>
      <c r="E5989" s="158" t="s">
        <v>25852</v>
      </c>
      <c r="F5989" s="101"/>
      <c r="G5989" s="159"/>
      <c r="H5989" s="161"/>
      <c r="I5989" s="161"/>
    </row>
    <row r="5990" ht="15.0" customHeight="1">
      <c r="A5990" s="101" t="s">
        <v>9530</v>
      </c>
      <c r="B5990" s="96" t="str">
        <f>VLOOKUP(A5990,company_data!$A$2:$H$2051,8,FALSE)</f>
        <v>https://nsfocusglobal.com/</v>
      </c>
      <c r="C5990" s="158" t="s">
        <v>25853</v>
      </c>
      <c r="D5990" s="158" t="s">
        <v>10</v>
      </c>
      <c r="E5990" s="158" t="s">
        <v>16385</v>
      </c>
      <c r="F5990" s="101"/>
      <c r="G5990" s="159"/>
      <c r="H5990" s="161" t="s">
        <v>25854</v>
      </c>
      <c r="I5990" s="161"/>
    </row>
    <row r="5991" ht="15.0" customHeight="1">
      <c r="A5991" s="101" t="s">
        <v>9530</v>
      </c>
      <c r="B5991" s="96" t="str">
        <f>VLOOKUP(A5991,company_data!$A$2:$H$2051,8,FALSE)</f>
        <v>https://nsfocusglobal.com/</v>
      </c>
      <c r="C5991" s="158" t="s">
        <v>25855</v>
      </c>
      <c r="D5991" s="158" t="s">
        <v>5</v>
      </c>
      <c r="E5991" s="158" t="s">
        <v>15871</v>
      </c>
      <c r="F5991" s="101"/>
      <c r="G5991" s="159"/>
      <c r="H5991" s="161"/>
      <c r="I5991" s="161"/>
    </row>
    <row r="5992" ht="15.0" customHeight="1">
      <c r="A5992" s="101" t="s">
        <v>9530</v>
      </c>
      <c r="B5992" s="96" t="str">
        <f>VLOOKUP(A5992,company_data!$A$2:$H$2051,8,FALSE)</f>
        <v>https://nsfocusglobal.com/</v>
      </c>
      <c r="C5992" s="158" t="s">
        <v>25856</v>
      </c>
      <c r="D5992" s="158" t="s">
        <v>5</v>
      </c>
      <c r="E5992" s="158" t="s">
        <v>15857</v>
      </c>
      <c r="F5992" s="101"/>
      <c r="G5992" s="159"/>
      <c r="H5992" s="161"/>
      <c r="I5992" s="161"/>
    </row>
    <row r="5993" ht="15.0" customHeight="1">
      <c r="A5993" s="101" t="s">
        <v>9530</v>
      </c>
      <c r="B5993" s="96" t="str">
        <f>VLOOKUP(A5993,company_data!$A$2:$H$2051,8,FALSE)</f>
        <v>https://nsfocusglobal.com/</v>
      </c>
      <c r="C5993" s="158" t="s">
        <v>16560</v>
      </c>
      <c r="D5993" s="158" t="s">
        <v>8</v>
      </c>
      <c r="E5993" s="158" t="s">
        <v>16480</v>
      </c>
      <c r="F5993" s="101"/>
      <c r="G5993" s="159"/>
      <c r="H5993" s="161"/>
      <c r="I5993" s="161"/>
    </row>
    <row r="5994" ht="15.0" customHeight="1">
      <c r="A5994" s="101" t="s">
        <v>9530</v>
      </c>
      <c r="B5994" s="96" t="str">
        <f>VLOOKUP(A5994,company_data!$A$2:$H$2051,8,FALSE)</f>
        <v>https://nsfocusglobal.com/</v>
      </c>
      <c r="C5994" s="158" t="s">
        <v>25857</v>
      </c>
      <c r="D5994" s="158" t="s">
        <v>28</v>
      </c>
      <c r="E5994" s="157"/>
      <c r="F5994" s="101"/>
      <c r="G5994" s="159"/>
      <c r="H5994" s="161" t="s">
        <v>25858</v>
      </c>
      <c r="I5994" s="161"/>
    </row>
    <row r="5995" ht="15.0" customHeight="1">
      <c r="A5995" s="101" t="s">
        <v>9530</v>
      </c>
      <c r="B5995" s="96" t="str">
        <f>VLOOKUP(A5995,company_data!$A$2:$H$2051,8,FALSE)</f>
        <v>https://nsfocusglobal.com/</v>
      </c>
      <c r="C5995" s="158" t="s">
        <v>25859</v>
      </c>
      <c r="D5995" s="158" t="s">
        <v>28</v>
      </c>
      <c r="E5995" s="157"/>
      <c r="F5995" s="101"/>
      <c r="G5995" s="159"/>
      <c r="H5995" s="161" t="s">
        <v>25860</v>
      </c>
      <c r="I5995" s="161"/>
    </row>
    <row r="5996" ht="15.0" customHeight="1">
      <c r="A5996" s="101" t="s">
        <v>7417</v>
      </c>
      <c r="B5996" s="96" t="str">
        <f>VLOOKUP(A5996,company_data!$A$2:$H$2051,8,FALSE)</f>
        <v>https://www.hyas.com/</v>
      </c>
      <c r="C5996" s="157" t="s">
        <v>25861</v>
      </c>
      <c r="D5996" s="158" t="s">
        <v>17</v>
      </c>
      <c r="E5996" s="157"/>
      <c r="F5996" s="101"/>
      <c r="G5996" s="159"/>
      <c r="H5996" s="161" t="s">
        <v>25862</v>
      </c>
      <c r="I5996" s="161"/>
    </row>
    <row r="5997" ht="15.0" customHeight="1">
      <c r="A5997" s="101" t="s">
        <v>9862</v>
      </c>
      <c r="B5997" s="105" t="s">
        <v>25863</v>
      </c>
      <c r="C5997" s="158" t="s">
        <v>17372</v>
      </c>
      <c r="D5997" s="158" t="s">
        <v>5</v>
      </c>
      <c r="E5997" s="158" t="s">
        <v>16</v>
      </c>
      <c r="F5997" s="97" t="s">
        <v>15917</v>
      </c>
      <c r="G5997" s="159"/>
      <c r="H5997" s="161"/>
      <c r="I5997" s="161"/>
    </row>
    <row r="5998" ht="15.0" customHeight="1">
      <c r="A5998" s="101" t="s">
        <v>9862</v>
      </c>
      <c r="B5998" s="105" t="s">
        <v>25863</v>
      </c>
      <c r="C5998" s="158" t="s">
        <v>25864</v>
      </c>
      <c r="D5998" s="158" t="s">
        <v>5</v>
      </c>
      <c r="E5998" s="158" t="s">
        <v>25865</v>
      </c>
      <c r="F5998" s="101"/>
      <c r="G5998" s="159"/>
      <c r="H5998" s="161"/>
      <c r="I5998" s="161"/>
    </row>
    <row r="5999" ht="15.0" customHeight="1">
      <c r="A5999" s="101" t="s">
        <v>9862</v>
      </c>
      <c r="B5999" s="105" t="s">
        <v>25863</v>
      </c>
      <c r="C5999" s="158" t="s">
        <v>25866</v>
      </c>
      <c r="D5999" s="158" t="s">
        <v>7</v>
      </c>
      <c r="E5999" s="158"/>
      <c r="F5999" s="101"/>
      <c r="G5999" s="159"/>
      <c r="H5999" s="161"/>
      <c r="I5999" s="161"/>
    </row>
    <row r="6000" ht="15.0" customHeight="1">
      <c r="A6000" s="101" t="s">
        <v>9862</v>
      </c>
      <c r="B6000" s="105" t="s">
        <v>25863</v>
      </c>
      <c r="C6000" s="158" t="s">
        <v>25867</v>
      </c>
      <c r="D6000" s="158" t="s">
        <v>44</v>
      </c>
      <c r="E6000" s="158" t="s">
        <v>16391</v>
      </c>
      <c r="F6000" s="101"/>
      <c r="G6000" s="159"/>
      <c r="H6000" s="161"/>
      <c r="I6000" s="161"/>
    </row>
    <row r="6001" ht="15.0" customHeight="1">
      <c r="A6001" s="101" t="s">
        <v>9862</v>
      </c>
      <c r="B6001" s="105" t="s">
        <v>25863</v>
      </c>
      <c r="C6001" s="158" t="s">
        <v>25868</v>
      </c>
      <c r="D6001" s="158" t="s">
        <v>5</v>
      </c>
      <c r="E6001" s="158" t="s">
        <v>16091</v>
      </c>
      <c r="F6001" s="101"/>
      <c r="G6001" s="159"/>
      <c r="H6001" s="161"/>
      <c r="I6001" s="161"/>
    </row>
    <row r="6002" ht="15.0" customHeight="1">
      <c r="A6002" s="101" t="s">
        <v>9862</v>
      </c>
      <c r="B6002" s="105" t="s">
        <v>25863</v>
      </c>
      <c r="C6002" s="158" t="s">
        <v>25869</v>
      </c>
      <c r="D6002" s="158" t="s">
        <v>5</v>
      </c>
      <c r="E6002" s="158" t="s">
        <v>15850</v>
      </c>
      <c r="F6002" s="97" t="s">
        <v>18204</v>
      </c>
      <c r="G6002" s="159"/>
      <c r="H6002" s="161"/>
      <c r="I6002" s="161"/>
    </row>
    <row r="6003" ht="15.0" customHeight="1">
      <c r="A6003" s="101" t="s">
        <v>9862</v>
      </c>
      <c r="B6003" s="105" t="s">
        <v>25863</v>
      </c>
      <c r="C6003" s="158" t="s">
        <v>25870</v>
      </c>
      <c r="D6003" s="158" t="s">
        <v>5</v>
      </c>
      <c r="E6003" s="158" t="s">
        <v>15897</v>
      </c>
      <c r="F6003" s="97" t="s">
        <v>16843</v>
      </c>
      <c r="G6003" s="159"/>
      <c r="H6003" s="161"/>
      <c r="I6003" s="161"/>
    </row>
    <row r="6004" ht="15.0" customHeight="1">
      <c r="A6004" s="101" t="s">
        <v>9862</v>
      </c>
      <c r="B6004" s="105" t="s">
        <v>25863</v>
      </c>
      <c r="C6004" s="158" t="s">
        <v>25871</v>
      </c>
      <c r="D6004" s="158" t="s">
        <v>5</v>
      </c>
      <c r="E6004" s="158" t="s">
        <v>15881</v>
      </c>
      <c r="F6004" s="101"/>
      <c r="G6004" s="159"/>
      <c r="H6004" s="161"/>
      <c r="I6004" s="161"/>
    </row>
    <row r="6005" ht="15.0" customHeight="1">
      <c r="A6005" s="101" t="s">
        <v>9862</v>
      </c>
      <c r="B6005" s="105" t="s">
        <v>25863</v>
      </c>
      <c r="C6005" s="158" t="s">
        <v>19025</v>
      </c>
      <c r="D6005" s="158" t="s">
        <v>5</v>
      </c>
      <c r="E6005" s="158" t="s">
        <v>16863</v>
      </c>
      <c r="F6005" s="101"/>
      <c r="G6005" s="159"/>
      <c r="H6005" s="161"/>
      <c r="I6005" s="161"/>
    </row>
    <row r="6006" ht="15.0" customHeight="1">
      <c r="A6006" s="101" t="s">
        <v>9862</v>
      </c>
      <c r="B6006" s="105" t="s">
        <v>25863</v>
      </c>
      <c r="C6006" s="158" t="s">
        <v>25872</v>
      </c>
      <c r="D6006" s="158" t="s">
        <v>5</v>
      </c>
      <c r="E6006" s="158" t="s">
        <v>11</v>
      </c>
      <c r="F6006" s="101"/>
      <c r="G6006" s="159"/>
      <c r="H6006" s="161"/>
      <c r="I6006" s="161"/>
    </row>
    <row r="6007" ht="15.0" customHeight="1">
      <c r="A6007" s="101" t="s">
        <v>9862</v>
      </c>
      <c r="B6007" s="105" t="s">
        <v>25863</v>
      </c>
      <c r="C6007" s="158" t="s">
        <v>25873</v>
      </c>
      <c r="D6007" s="158" t="s">
        <v>5</v>
      </c>
      <c r="E6007" s="158" t="s">
        <v>16843</v>
      </c>
      <c r="F6007" s="101"/>
      <c r="G6007" s="159"/>
      <c r="H6007" s="161"/>
      <c r="I6007" s="161"/>
    </row>
    <row r="6008" ht="15.0" customHeight="1">
      <c r="A6008" s="101" t="s">
        <v>9872</v>
      </c>
      <c r="B6008" s="96" t="str">
        <f>VLOOKUP(A6008,company_data!$A$2:$H$2051,8,FALSE)</f>
        <v>https://ntrepidcorp.com/</v>
      </c>
      <c r="C6008" s="158" t="s">
        <v>25874</v>
      </c>
      <c r="D6008" s="158" t="s">
        <v>11</v>
      </c>
      <c r="E6008" s="158" t="s">
        <v>59</v>
      </c>
      <c r="F6008" s="101"/>
      <c r="G6008" s="159"/>
      <c r="H6008" s="161"/>
      <c r="I6008" s="161"/>
    </row>
    <row r="6009" ht="15.0" customHeight="1">
      <c r="A6009" s="101" t="s">
        <v>9872</v>
      </c>
      <c r="B6009" s="96" t="str">
        <f>VLOOKUP(A6009,company_data!$A$2:$H$2051,8,FALSE)</f>
        <v>https://ntrepidcorp.com/</v>
      </c>
      <c r="C6009" s="158" t="s">
        <v>25875</v>
      </c>
      <c r="D6009" s="158" t="s">
        <v>21</v>
      </c>
      <c r="E6009" s="157"/>
      <c r="F6009" s="101"/>
      <c r="G6009" s="159"/>
      <c r="H6009" s="161"/>
      <c r="I6009" s="161"/>
    </row>
    <row r="6010" ht="15.0" customHeight="1">
      <c r="A6010" s="101" t="s">
        <v>9872</v>
      </c>
      <c r="B6010" s="96" t="str">
        <f>VLOOKUP(A6010,company_data!$A$2:$H$2051,8,FALSE)</f>
        <v>https://ntrepidcorp.com/</v>
      </c>
      <c r="C6010" s="157" t="s">
        <v>25876</v>
      </c>
      <c r="D6010" s="158" t="s">
        <v>59</v>
      </c>
      <c r="E6010" s="157"/>
      <c r="F6010" s="101"/>
      <c r="G6010" s="159"/>
      <c r="H6010" s="161" t="s">
        <v>25877</v>
      </c>
      <c r="I6010" s="161"/>
    </row>
    <row r="6011" ht="15.0" customHeight="1">
      <c r="A6011" s="101" t="s">
        <v>10740</v>
      </c>
      <c r="B6011" s="96" t="str">
        <f>VLOOKUP(A6011,company_data!$A$2:$H$2051,8,FALSE)</f>
        <v>https://hello.global.ntt/</v>
      </c>
      <c r="C6011" s="158" t="s">
        <v>25878</v>
      </c>
      <c r="D6011" s="157" t="s">
        <v>5</v>
      </c>
      <c r="E6011" s="158" t="s">
        <v>15917</v>
      </c>
      <c r="F6011" s="101"/>
      <c r="G6011" s="159"/>
      <c r="H6011" s="161"/>
      <c r="I6011" s="161"/>
    </row>
    <row r="6012" ht="15.0" customHeight="1">
      <c r="A6012" s="101" t="s">
        <v>10740</v>
      </c>
      <c r="B6012" s="96" t="str">
        <f>VLOOKUP(A6012,company_data!$A$2:$H$2051,8,FALSE)</f>
        <v>https://hello.global.ntt/</v>
      </c>
      <c r="C6012" s="158" t="s">
        <v>20008</v>
      </c>
      <c r="D6012" s="157" t="s">
        <v>7</v>
      </c>
      <c r="E6012" s="157"/>
      <c r="F6012" s="101"/>
      <c r="G6012" s="159"/>
      <c r="H6012" s="161" t="s">
        <v>25879</v>
      </c>
      <c r="I6012" s="161"/>
    </row>
    <row r="6013" ht="15.0" customHeight="1">
      <c r="A6013" s="101" t="s">
        <v>10740</v>
      </c>
      <c r="B6013" s="96" t="str">
        <f>VLOOKUP(A6013,company_data!$A$2:$H$2051,8,FALSE)</f>
        <v>https://hello.global.ntt/</v>
      </c>
      <c r="C6013" s="158" t="s">
        <v>16186</v>
      </c>
      <c r="D6013" s="157" t="s">
        <v>7</v>
      </c>
      <c r="E6013" s="157"/>
      <c r="F6013" s="101"/>
      <c r="G6013" s="159"/>
      <c r="H6013" s="161"/>
      <c r="I6013" s="161"/>
    </row>
    <row r="6014" ht="15.0" customHeight="1">
      <c r="A6014" s="101" t="s">
        <v>10740</v>
      </c>
      <c r="B6014" s="96" t="str">
        <f>VLOOKUP(A6014,company_data!$A$2:$H$2051,8,FALSE)</f>
        <v>https://hello.global.ntt/</v>
      </c>
      <c r="C6014" s="158" t="s">
        <v>25880</v>
      </c>
      <c r="D6014" s="157" t="s">
        <v>7</v>
      </c>
      <c r="E6014" s="157"/>
      <c r="F6014" s="101"/>
      <c r="G6014" s="159"/>
      <c r="H6014" s="161"/>
      <c r="I6014" s="161"/>
    </row>
    <row r="6015" ht="15.0" customHeight="1">
      <c r="A6015" s="101" t="s">
        <v>10740</v>
      </c>
      <c r="B6015" s="96" t="str">
        <f>VLOOKUP(A6015,company_data!$A$2:$H$2051,8,FALSE)</f>
        <v>https://hello.global.ntt/</v>
      </c>
      <c r="C6015" s="158" t="s">
        <v>25881</v>
      </c>
      <c r="D6015" s="157" t="s">
        <v>7</v>
      </c>
      <c r="E6015" s="157"/>
      <c r="F6015" s="101"/>
      <c r="G6015" s="159"/>
      <c r="H6015" s="161"/>
      <c r="I6015" s="161"/>
    </row>
    <row r="6016" ht="15.0" customHeight="1">
      <c r="A6016" s="101" t="s">
        <v>10740</v>
      </c>
      <c r="B6016" s="96" t="str">
        <f>VLOOKUP(A6016,company_data!$A$2:$H$2051,8,FALSE)</f>
        <v>https://hello.global.ntt/</v>
      </c>
      <c r="C6016" s="158" t="s">
        <v>25882</v>
      </c>
      <c r="D6016" s="157" t="s">
        <v>7</v>
      </c>
      <c r="E6016" s="158" t="s">
        <v>18094</v>
      </c>
      <c r="F6016" s="101"/>
      <c r="G6016" s="159"/>
      <c r="H6016" s="161"/>
      <c r="I6016" s="161"/>
    </row>
    <row r="6017" ht="15.0" customHeight="1">
      <c r="A6017" s="101" t="s">
        <v>10740</v>
      </c>
      <c r="B6017" s="96" t="str">
        <f>VLOOKUP(A6017,company_data!$A$2:$H$2051,8,FALSE)</f>
        <v>https://hello.global.ntt/</v>
      </c>
      <c r="C6017" s="158" t="s">
        <v>25883</v>
      </c>
      <c r="D6017" s="157" t="s">
        <v>7</v>
      </c>
      <c r="E6017" s="158" t="s">
        <v>25884</v>
      </c>
      <c r="F6017" s="101"/>
      <c r="G6017" s="159"/>
      <c r="H6017" s="161"/>
      <c r="I6017" s="161"/>
    </row>
    <row r="6018" ht="15.0" customHeight="1">
      <c r="A6018" s="101" t="s">
        <v>10740</v>
      </c>
      <c r="B6018" s="96" t="str">
        <f>VLOOKUP(A6018,company_data!$A$2:$H$2051,8,FALSE)</f>
        <v>https://hello.global.ntt/</v>
      </c>
      <c r="C6018" s="158" t="s">
        <v>25885</v>
      </c>
      <c r="D6018" s="157" t="s">
        <v>5</v>
      </c>
      <c r="E6018" s="158" t="s">
        <v>17003</v>
      </c>
      <c r="F6018" s="97" t="s">
        <v>16275</v>
      </c>
      <c r="G6018" s="159"/>
      <c r="H6018" s="161"/>
      <c r="I6018" s="161"/>
    </row>
    <row r="6019" ht="15.0" customHeight="1">
      <c r="A6019" s="101" t="s">
        <v>10740</v>
      </c>
      <c r="B6019" s="96" t="str">
        <f>VLOOKUP(A6019,company_data!$A$2:$H$2051,8,FALSE)</f>
        <v>https://hello.global.ntt/</v>
      </c>
      <c r="C6019" s="158" t="s">
        <v>25886</v>
      </c>
      <c r="D6019" s="157" t="s">
        <v>5</v>
      </c>
      <c r="E6019" s="158" t="s">
        <v>18043</v>
      </c>
      <c r="F6019" s="97" t="s">
        <v>14</v>
      </c>
      <c r="G6019" s="159"/>
      <c r="H6019" s="161"/>
      <c r="I6019" s="161"/>
    </row>
    <row r="6020" ht="15.0" customHeight="1">
      <c r="A6020" s="101" t="s">
        <v>10740</v>
      </c>
      <c r="B6020" s="96" t="str">
        <f>VLOOKUP(A6020,company_data!$A$2:$H$2051,8,FALSE)</f>
        <v>https://hello.global.ntt/</v>
      </c>
      <c r="C6020" s="158" t="s">
        <v>25887</v>
      </c>
      <c r="D6020" s="157" t="s">
        <v>5</v>
      </c>
      <c r="E6020" s="158" t="s">
        <v>17793</v>
      </c>
      <c r="F6020" s="101"/>
      <c r="G6020" s="159"/>
      <c r="H6020" s="161"/>
      <c r="I6020" s="161"/>
    </row>
    <row r="6021" ht="15.0" customHeight="1">
      <c r="A6021" s="101" t="s">
        <v>10740</v>
      </c>
      <c r="B6021" s="96" t="str">
        <f>VLOOKUP(A6021,company_data!$A$2:$H$2051,8,FALSE)</f>
        <v>https://hello.global.ntt/</v>
      </c>
      <c r="C6021" s="158" t="s">
        <v>25888</v>
      </c>
      <c r="D6021" s="157" t="s">
        <v>5</v>
      </c>
      <c r="E6021" s="157"/>
      <c r="F6021" s="101"/>
      <c r="G6021" s="159"/>
      <c r="H6021" s="161"/>
      <c r="I6021" s="161"/>
    </row>
    <row r="6022" ht="15.0" customHeight="1">
      <c r="A6022" s="101" t="s">
        <v>9878</v>
      </c>
      <c r="B6022" s="96" t="str">
        <f>VLOOKUP(A6022,company_data!$A$2:$H$2051,8,FALSE)</f>
        <v>https://nucleuscyber.com/</v>
      </c>
      <c r="C6022" s="157" t="s">
        <v>25889</v>
      </c>
      <c r="D6022" s="158" t="s">
        <v>10</v>
      </c>
      <c r="E6022" s="158" t="s">
        <v>21896</v>
      </c>
      <c r="F6022" s="97" t="s">
        <v>14</v>
      </c>
      <c r="G6022" s="159"/>
      <c r="H6022" s="161" t="s">
        <v>25890</v>
      </c>
      <c r="I6022" s="161"/>
    </row>
    <row r="6023" ht="15.0" customHeight="1">
      <c r="A6023" s="101" t="s">
        <v>9878</v>
      </c>
      <c r="B6023" s="96" t="str">
        <f>VLOOKUP(A6023,company_data!$A$2:$H$2051,8,FALSE)</f>
        <v>https://nucleuscyber.com/</v>
      </c>
      <c r="C6023" s="157" t="s">
        <v>25891</v>
      </c>
      <c r="D6023" s="158" t="s">
        <v>10</v>
      </c>
      <c r="E6023" s="158" t="s">
        <v>21896</v>
      </c>
      <c r="F6023" s="97" t="s">
        <v>14</v>
      </c>
      <c r="G6023" s="159"/>
      <c r="H6023" s="161" t="s">
        <v>25892</v>
      </c>
      <c r="I6023" s="161"/>
    </row>
    <row r="6024" ht="15.0" customHeight="1">
      <c r="A6024" s="101" t="s">
        <v>9878</v>
      </c>
      <c r="B6024" s="96" t="str">
        <f>VLOOKUP(A6024,company_data!$A$2:$H$2051,8,FALSE)</f>
        <v>https://nucleuscyber.com/</v>
      </c>
      <c r="C6024" s="157" t="s">
        <v>25893</v>
      </c>
      <c r="D6024" s="158" t="s">
        <v>10</v>
      </c>
      <c r="E6024" s="158" t="s">
        <v>21896</v>
      </c>
      <c r="F6024" s="97" t="s">
        <v>14</v>
      </c>
      <c r="G6024" s="159"/>
      <c r="H6024" s="161" t="s">
        <v>25894</v>
      </c>
      <c r="I6024" s="161"/>
    </row>
    <row r="6025" ht="15.0" customHeight="1">
      <c r="A6025" s="101" t="s">
        <v>9878</v>
      </c>
      <c r="B6025" s="96" t="str">
        <f>VLOOKUP(A6025,company_data!$A$2:$H$2051,8,FALSE)</f>
        <v>https://nucleuscyber.com/</v>
      </c>
      <c r="C6025" s="157" t="s">
        <v>25895</v>
      </c>
      <c r="D6025" s="158" t="s">
        <v>10</v>
      </c>
      <c r="E6025" s="158" t="s">
        <v>21896</v>
      </c>
      <c r="F6025" s="97" t="s">
        <v>14</v>
      </c>
      <c r="G6025" s="159"/>
      <c r="H6025" s="161" t="s">
        <v>25896</v>
      </c>
      <c r="I6025" s="161"/>
    </row>
    <row r="6026" ht="15.0" customHeight="1">
      <c r="A6026" s="101" t="s">
        <v>9878</v>
      </c>
      <c r="B6026" s="96" t="str">
        <f>VLOOKUP(A6026,company_data!$A$2:$H$2051,8,FALSE)</f>
        <v>https://nucleuscyber.com/</v>
      </c>
      <c r="C6026" s="157" t="s">
        <v>25897</v>
      </c>
      <c r="D6026" s="158" t="s">
        <v>10</v>
      </c>
      <c r="E6026" s="158" t="s">
        <v>21896</v>
      </c>
      <c r="F6026" s="97" t="s">
        <v>14</v>
      </c>
      <c r="G6026" s="159"/>
      <c r="H6026" s="161" t="s">
        <v>25898</v>
      </c>
      <c r="I6026" s="161"/>
    </row>
    <row r="6027" ht="15.0" customHeight="1">
      <c r="A6027" s="101" t="s">
        <v>9878</v>
      </c>
      <c r="B6027" s="96" t="str">
        <f>VLOOKUP(A6027,company_data!$A$2:$H$2051,8,FALSE)</f>
        <v>https://nucleuscyber.com/</v>
      </c>
      <c r="C6027" s="157" t="s">
        <v>25899</v>
      </c>
      <c r="D6027" s="158" t="s">
        <v>10</v>
      </c>
      <c r="E6027" s="158" t="s">
        <v>21896</v>
      </c>
      <c r="F6027" s="97" t="s">
        <v>14</v>
      </c>
      <c r="G6027" s="159"/>
      <c r="H6027" s="161" t="s">
        <v>25900</v>
      </c>
      <c r="I6027" s="161"/>
    </row>
    <row r="6028" ht="15.0" customHeight="1">
      <c r="A6028" s="101" t="s">
        <v>9878</v>
      </c>
      <c r="B6028" s="96" t="str">
        <f>VLOOKUP(A6028,company_data!$A$2:$H$2051,8,FALSE)</f>
        <v>https://nucleuscyber.com/</v>
      </c>
      <c r="C6028" s="157" t="s">
        <v>25901</v>
      </c>
      <c r="D6028" s="158" t="s">
        <v>10</v>
      </c>
      <c r="E6028" s="158" t="s">
        <v>21896</v>
      </c>
      <c r="F6028" s="97" t="s">
        <v>14</v>
      </c>
      <c r="G6028" s="159"/>
      <c r="H6028" s="161" t="s">
        <v>25902</v>
      </c>
      <c r="I6028" s="161"/>
    </row>
    <row r="6029" ht="15.0" customHeight="1">
      <c r="A6029" s="101" t="s">
        <v>9888</v>
      </c>
      <c r="B6029" s="96" t="str">
        <f>VLOOKUP(A6029,company_data!$A$2:$H$2051,8,FALSE)</f>
        <v>https://www.nucleussec.com/</v>
      </c>
      <c r="C6029" s="158" t="s">
        <v>25903</v>
      </c>
      <c r="D6029" s="158" t="s">
        <v>7</v>
      </c>
      <c r="E6029" s="158" t="s">
        <v>15862</v>
      </c>
      <c r="F6029" s="101"/>
      <c r="G6029" s="159"/>
      <c r="H6029" s="161" t="s">
        <v>25904</v>
      </c>
      <c r="I6029" s="161"/>
    </row>
    <row r="6030" ht="15.0" customHeight="1">
      <c r="A6030" s="101" t="s">
        <v>9888</v>
      </c>
      <c r="B6030" s="96" t="str">
        <f>VLOOKUP(A6030,company_data!$A$2:$H$2051,8,FALSE)</f>
        <v>https://www.nucleussec.com/</v>
      </c>
      <c r="C6030" s="158" t="s">
        <v>25905</v>
      </c>
      <c r="D6030" s="158" t="s">
        <v>7</v>
      </c>
      <c r="E6030" s="158" t="s">
        <v>15857</v>
      </c>
      <c r="F6030" s="101"/>
      <c r="G6030" s="159"/>
      <c r="H6030" s="161" t="s">
        <v>25906</v>
      </c>
      <c r="I6030" s="161"/>
    </row>
    <row r="6031" ht="15.0" customHeight="1">
      <c r="A6031" s="101" t="s">
        <v>9888</v>
      </c>
      <c r="B6031" s="96" t="str">
        <f>VLOOKUP(A6031,company_data!$A$2:$H$2051,8,FALSE)</f>
        <v>https://www.nucleussec.com/</v>
      </c>
      <c r="C6031" s="158" t="s">
        <v>25907</v>
      </c>
      <c r="D6031" s="158" t="s">
        <v>7</v>
      </c>
      <c r="E6031" s="158" t="s">
        <v>15857</v>
      </c>
      <c r="F6031" s="101"/>
      <c r="G6031" s="159"/>
      <c r="H6031" s="161" t="s">
        <v>25908</v>
      </c>
      <c r="I6031" s="161"/>
    </row>
    <row r="6032" ht="15.0" customHeight="1">
      <c r="A6032" s="101" t="s">
        <v>9888</v>
      </c>
      <c r="B6032" s="96" t="str">
        <f>VLOOKUP(A6032,company_data!$A$2:$H$2051,8,FALSE)</f>
        <v>https://www.nucleussec.com/</v>
      </c>
      <c r="C6032" s="157" t="s">
        <v>25909</v>
      </c>
      <c r="D6032" s="158" t="s">
        <v>7</v>
      </c>
      <c r="E6032" s="157"/>
      <c r="F6032" s="101"/>
      <c r="G6032" s="159"/>
      <c r="H6032" s="161" t="s">
        <v>25910</v>
      </c>
      <c r="I6032" s="161"/>
    </row>
    <row r="6033" ht="15.0" customHeight="1">
      <c r="A6033" s="101" t="s">
        <v>9888</v>
      </c>
      <c r="B6033" s="96" t="str">
        <f>VLOOKUP(A6033,company_data!$A$2:$H$2051,8,FALSE)</f>
        <v>https://www.nucleussec.com/</v>
      </c>
      <c r="C6033" s="158" t="s">
        <v>25911</v>
      </c>
      <c r="D6033" s="158" t="s">
        <v>7</v>
      </c>
      <c r="E6033" s="157"/>
      <c r="F6033" s="101"/>
      <c r="G6033" s="159"/>
      <c r="H6033" s="161" t="s">
        <v>25912</v>
      </c>
      <c r="I6033" s="161"/>
    </row>
    <row r="6034" ht="15.0" customHeight="1">
      <c r="A6034" s="101" t="s">
        <v>9895</v>
      </c>
      <c r="B6034" s="96" t="str">
        <f>VLOOKUP(A6034,company_data!$A$2:$H$2051,8,FALSE)</f>
        <v>https://nuharborsecurity.com/</v>
      </c>
      <c r="C6034" s="158" t="s">
        <v>24457</v>
      </c>
      <c r="D6034" s="158" t="s">
        <v>5</v>
      </c>
      <c r="E6034" s="158" t="s">
        <v>14</v>
      </c>
      <c r="F6034" s="101"/>
      <c r="G6034" s="159"/>
      <c r="H6034" s="161"/>
      <c r="I6034" s="161"/>
    </row>
    <row r="6035" ht="15.0" customHeight="1">
      <c r="A6035" s="101" t="s">
        <v>9895</v>
      </c>
      <c r="B6035" s="96" t="str">
        <f>VLOOKUP(A6035,company_data!$A$2:$H$2051,8,FALSE)</f>
        <v>https://nuharborsecurity.com/</v>
      </c>
      <c r="C6035" s="158" t="s">
        <v>25913</v>
      </c>
      <c r="D6035" s="158" t="s">
        <v>5</v>
      </c>
      <c r="E6035" s="158" t="s">
        <v>14</v>
      </c>
      <c r="F6035" s="101"/>
      <c r="G6035" s="159"/>
      <c r="H6035" s="161"/>
      <c r="I6035" s="161"/>
    </row>
    <row r="6036" ht="15.0" customHeight="1">
      <c r="A6036" s="101" t="s">
        <v>9895</v>
      </c>
      <c r="B6036" s="96" t="str">
        <f>VLOOKUP(A6036,company_data!$A$2:$H$2051,8,FALSE)</f>
        <v>https://nuharborsecurity.com/</v>
      </c>
      <c r="C6036" s="158" t="s">
        <v>16160</v>
      </c>
      <c r="D6036" s="158" t="s">
        <v>7</v>
      </c>
      <c r="E6036" s="158" t="s">
        <v>16341</v>
      </c>
      <c r="F6036" s="101"/>
      <c r="G6036" s="159"/>
      <c r="H6036" s="161"/>
      <c r="I6036" s="161"/>
    </row>
    <row r="6037" ht="15.0" customHeight="1">
      <c r="A6037" s="101" t="s">
        <v>9895</v>
      </c>
      <c r="B6037" s="96" t="str">
        <f>VLOOKUP(A6037,company_data!$A$2:$H$2051,8,FALSE)</f>
        <v>https://nuharborsecurity.com/</v>
      </c>
      <c r="C6037" s="158" t="s">
        <v>25914</v>
      </c>
      <c r="D6037" s="158" t="s">
        <v>5</v>
      </c>
      <c r="E6037" s="158" t="s">
        <v>17003</v>
      </c>
      <c r="F6037" s="101"/>
      <c r="G6037" s="159"/>
      <c r="H6037" s="161"/>
      <c r="I6037" s="161"/>
    </row>
    <row r="6038" ht="15.0" customHeight="1">
      <c r="A6038" s="101" t="s">
        <v>9895</v>
      </c>
      <c r="B6038" s="96" t="str">
        <f>VLOOKUP(A6038,company_data!$A$2:$H$2051,8,FALSE)</f>
        <v>https://nuharborsecurity.com/</v>
      </c>
      <c r="C6038" s="158" t="s">
        <v>25915</v>
      </c>
      <c r="D6038" s="158" t="s">
        <v>5</v>
      </c>
      <c r="E6038" s="158" t="s">
        <v>18043</v>
      </c>
      <c r="F6038" s="101"/>
      <c r="G6038" s="159"/>
      <c r="H6038" s="161"/>
      <c r="I6038" s="161"/>
    </row>
    <row r="6039" ht="15.0" customHeight="1">
      <c r="A6039" s="101" t="s">
        <v>9895</v>
      </c>
      <c r="B6039" s="96" t="str">
        <f>VLOOKUP(A6039,company_data!$A$2:$H$2051,8,FALSE)</f>
        <v>https://nuharborsecurity.com/</v>
      </c>
      <c r="C6039" s="158" t="s">
        <v>25916</v>
      </c>
      <c r="D6039" s="158" t="s">
        <v>5</v>
      </c>
      <c r="E6039" s="158" t="s">
        <v>18</v>
      </c>
      <c r="F6039" s="101"/>
      <c r="G6039" s="159"/>
      <c r="H6039" s="161"/>
      <c r="I6039" s="161"/>
    </row>
    <row r="6040" ht="15.0" customHeight="1">
      <c r="A6040" s="101" t="s">
        <v>9912</v>
      </c>
      <c r="B6040" s="96" t="str">
        <f>VLOOKUP(A6040,company_data!$A$2:$H$2051,8,FALSE)</f>
        <v>https://nuid.io/</v>
      </c>
      <c r="C6040" s="158" t="s">
        <v>25917</v>
      </c>
      <c r="D6040" s="158" t="s">
        <v>6</v>
      </c>
      <c r="E6040" s="158" t="s">
        <v>15862</v>
      </c>
      <c r="F6040" s="101"/>
      <c r="G6040" s="159"/>
      <c r="H6040" s="161"/>
      <c r="I6040" s="161"/>
    </row>
    <row r="6041" ht="15.0" customHeight="1">
      <c r="A6041" s="101" t="s">
        <v>9912</v>
      </c>
      <c r="B6041" s="96" t="str">
        <f>VLOOKUP(A6041,company_data!$A$2:$H$2051,8,FALSE)</f>
        <v>https://nuid.io/</v>
      </c>
      <c r="C6041" s="158" t="s">
        <v>25918</v>
      </c>
      <c r="D6041" s="158" t="s">
        <v>6</v>
      </c>
      <c r="E6041" s="158" t="s">
        <v>15862</v>
      </c>
      <c r="F6041" s="101"/>
      <c r="G6041" s="159"/>
      <c r="H6041" s="161"/>
      <c r="I6041" s="161"/>
    </row>
    <row r="6042" ht="15.0" customHeight="1">
      <c r="A6042" s="101" t="s">
        <v>9912</v>
      </c>
      <c r="B6042" s="96" t="str">
        <f>VLOOKUP(A6042,company_data!$A$2:$H$2051,8,FALSE)</f>
        <v>https://nuid.io/</v>
      </c>
      <c r="C6042" s="158" t="s">
        <v>25919</v>
      </c>
      <c r="D6042" s="158" t="s">
        <v>6</v>
      </c>
      <c r="E6042" s="158" t="s">
        <v>15862</v>
      </c>
      <c r="F6042" s="101"/>
      <c r="G6042" s="159"/>
      <c r="H6042" s="161"/>
      <c r="I6042" s="161"/>
    </row>
    <row r="6043" ht="15.0" customHeight="1">
      <c r="A6043" s="101" t="s">
        <v>9912</v>
      </c>
      <c r="B6043" s="96" t="str">
        <f>VLOOKUP(A6043,company_data!$A$2:$H$2051,8,FALSE)</f>
        <v>https://nuid.io/</v>
      </c>
      <c r="C6043" s="158" t="s">
        <v>25920</v>
      </c>
      <c r="D6043" s="158" t="s">
        <v>6</v>
      </c>
      <c r="E6043" s="158" t="s">
        <v>15862</v>
      </c>
      <c r="F6043" s="101"/>
      <c r="G6043" s="159"/>
      <c r="H6043" s="161"/>
      <c r="I6043" s="161"/>
    </row>
    <row r="6044" ht="15.0" customHeight="1">
      <c r="A6044" s="101" t="s">
        <v>9918</v>
      </c>
      <c r="B6044" s="96" t="str">
        <f>VLOOKUP(A6044,company_data!$A$2:$H$2051,8,FALSE)</f>
        <v>https://www.nuix.com/</v>
      </c>
      <c r="C6044" s="157" t="s">
        <v>25921</v>
      </c>
      <c r="D6044" s="158" t="s">
        <v>16</v>
      </c>
      <c r="E6044" s="158" t="s">
        <v>20361</v>
      </c>
      <c r="F6044" s="101"/>
      <c r="G6044" s="159"/>
      <c r="H6044" s="161" t="s">
        <v>25922</v>
      </c>
      <c r="I6044" s="161"/>
    </row>
    <row r="6045" ht="15.0" customHeight="1">
      <c r="A6045" s="101" t="s">
        <v>9918</v>
      </c>
      <c r="B6045" s="96" t="str">
        <f>VLOOKUP(A6045,company_data!$A$2:$H$2051,8,FALSE)</f>
        <v>https://www.nuix.com/</v>
      </c>
      <c r="C6045" s="157" t="s">
        <v>25923</v>
      </c>
      <c r="D6045" s="158" t="s">
        <v>16</v>
      </c>
      <c r="E6045" s="158" t="s">
        <v>20361</v>
      </c>
      <c r="F6045" s="101"/>
      <c r="G6045" s="159"/>
      <c r="H6045" s="161" t="s">
        <v>25924</v>
      </c>
      <c r="I6045" s="161"/>
    </row>
    <row r="6046" ht="15.0" customHeight="1">
      <c r="A6046" s="101" t="s">
        <v>9918</v>
      </c>
      <c r="B6046" s="96" t="str">
        <f>VLOOKUP(A6046,company_data!$A$2:$H$2051,8,FALSE)</f>
        <v>https://www.nuix.com/</v>
      </c>
      <c r="C6046" s="157" t="s">
        <v>25925</v>
      </c>
      <c r="D6046" s="158" t="s">
        <v>16</v>
      </c>
      <c r="E6046" s="158" t="s">
        <v>20361</v>
      </c>
      <c r="F6046" s="101"/>
      <c r="G6046" s="159"/>
      <c r="H6046" s="161" t="s">
        <v>25926</v>
      </c>
      <c r="I6046" s="161"/>
    </row>
    <row r="6047" ht="15.0" customHeight="1">
      <c r="A6047" s="101" t="s">
        <v>9918</v>
      </c>
      <c r="B6047" s="96" t="str">
        <f>VLOOKUP(A6047,company_data!$A$2:$H$2051,8,FALSE)</f>
        <v>https://www.nuix.com/</v>
      </c>
      <c r="C6047" s="157" t="s">
        <v>25927</v>
      </c>
      <c r="D6047" s="158" t="s">
        <v>16</v>
      </c>
      <c r="E6047" s="158" t="s">
        <v>20361</v>
      </c>
      <c r="F6047" s="101"/>
      <c r="G6047" s="159"/>
      <c r="H6047" s="161" t="s">
        <v>25928</v>
      </c>
      <c r="I6047" s="161"/>
    </row>
    <row r="6048" ht="15.0" customHeight="1">
      <c r="A6048" s="101" t="s">
        <v>9918</v>
      </c>
      <c r="B6048" s="96" t="str">
        <f>VLOOKUP(A6048,company_data!$A$2:$H$2051,8,FALSE)</f>
        <v>https://www.nuix.com/</v>
      </c>
      <c r="C6048" s="157" t="s">
        <v>25929</v>
      </c>
      <c r="D6048" s="158" t="s">
        <v>55</v>
      </c>
      <c r="E6048" s="157"/>
      <c r="F6048" s="101"/>
      <c r="G6048" s="159"/>
      <c r="H6048" s="161" t="s">
        <v>25930</v>
      </c>
      <c r="I6048" s="161"/>
    </row>
    <row r="6049" ht="15.0" customHeight="1">
      <c r="A6049" s="101" t="s">
        <v>9926</v>
      </c>
      <c r="B6049" s="96" t="str">
        <f>VLOOKUP(A6049,company_data!$A$2:$H$2051,8,FALSE)</f>
        <v>https://www.nuspire.com/</v>
      </c>
      <c r="C6049" s="158" t="s">
        <v>25931</v>
      </c>
      <c r="D6049" s="158" t="s">
        <v>5</v>
      </c>
      <c r="E6049" s="158" t="s">
        <v>17764</v>
      </c>
      <c r="F6049" s="101"/>
      <c r="G6049" s="159"/>
      <c r="H6049" s="161"/>
      <c r="I6049" s="161"/>
    </row>
    <row r="6050" ht="15.0" customHeight="1">
      <c r="A6050" s="101" t="s">
        <v>9926</v>
      </c>
      <c r="B6050" s="96" t="str">
        <f>VLOOKUP(A6050,company_data!$A$2:$H$2051,8,FALSE)</f>
        <v>https://www.nuspire.com/</v>
      </c>
      <c r="C6050" s="157" t="s">
        <v>18152</v>
      </c>
      <c r="D6050" s="157" t="s">
        <v>9</v>
      </c>
      <c r="E6050" s="157" t="s">
        <v>16371</v>
      </c>
      <c r="F6050" s="101"/>
      <c r="G6050" s="159"/>
      <c r="H6050" s="161" t="s">
        <v>25932</v>
      </c>
      <c r="I6050" s="161"/>
    </row>
    <row r="6051" ht="15.0" customHeight="1">
      <c r="A6051" s="101" t="s">
        <v>9926</v>
      </c>
      <c r="B6051" s="96" t="str">
        <f>VLOOKUP(A6051,company_data!$A$2:$H$2051,8,FALSE)</f>
        <v>https://www.nuspire.com/</v>
      </c>
      <c r="C6051" s="158" t="s">
        <v>15917</v>
      </c>
      <c r="D6051" s="158" t="s">
        <v>5</v>
      </c>
      <c r="E6051" s="158" t="s">
        <v>15917</v>
      </c>
      <c r="F6051" s="101"/>
      <c r="G6051" s="159"/>
      <c r="H6051" s="161"/>
      <c r="I6051" s="161"/>
    </row>
    <row r="6052" ht="15.0" customHeight="1">
      <c r="A6052" s="101" t="s">
        <v>9926</v>
      </c>
      <c r="B6052" s="96" t="str">
        <f>VLOOKUP(A6052,company_data!$A$2:$H$2051,8,FALSE)</f>
        <v>https://www.nuspire.com/</v>
      </c>
      <c r="C6052" s="157" t="s">
        <v>20008</v>
      </c>
      <c r="D6052" s="157" t="s">
        <v>7</v>
      </c>
      <c r="E6052" s="157" t="s">
        <v>16341</v>
      </c>
      <c r="F6052" s="101"/>
      <c r="G6052" s="159"/>
      <c r="H6052" s="161" t="s">
        <v>25933</v>
      </c>
      <c r="I6052" s="161"/>
    </row>
    <row r="6053" ht="15.0" customHeight="1">
      <c r="A6053" s="101" t="s">
        <v>9926</v>
      </c>
      <c r="B6053" s="96" t="str">
        <f>VLOOKUP(A6053,company_data!$A$2:$H$2051,8,FALSE)</f>
        <v>https://www.nuspire.com/</v>
      </c>
      <c r="C6053" s="158" t="s">
        <v>16976</v>
      </c>
      <c r="D6053" s="158" t="s">
        <v>5</v>
      </c>
      <c r="E6053" s="158" t="s">
        <v>16976</v>
      </c>
      <c r="F6053" s="101"/>
      <c r="G6053" s="159"/>
      <c r="H6053" s="161"/>
      <c r="I6053" s="161"/>
    </row>
    <row r="6054" ht="15.0" customHeight="1">
      <c r="A6054" s="101" t="s">
        <v>9926</v>
      </c>
      <c r="B6054" s="96" t="str">
        <f>VLOOKUP(A6054,company_data!$A$2:$H$2051,8,FALSE)</f>
        <v>https://www.nuspire.com/</v>
      </c>
      <c r="C6054" s="158" t="s">
        <v>15940</v>
      </c>
      <c r="D6054" s="158" t="s">
        <v>16</v>
      </c>
      <c r="E6054" s="157"/>
      <c r="F6054" s="101"/>
      <c r="G6054" s="159"/>
      <c r="H6054" s="161"/>
      <c r="I6054" s="161"/>
    </row>
    <row r="6055" ht="15.0" customHeight="1">
      <c r="A6055" s="101" t="s">
        <v>9934</v>
      </c>
      <c r="B6055" s="96" t="str">
        <f>VLOOKUP(A6055,company_data!$A$2:$H$2051,8,FALSE)</f>
        <v>https://nvisium.com/</v>
      </c>
      <c r="C6055" s="157" t="s">
        <v>21403</v>
      </c>
      <c r="D6055" s="157" t="s">
        <v>11</v>
      </c>
      <c r="E6055" s="158" t="s">
        <v>19757</v>
      </c>
      <c r="F6055" s="101"/>
      <c r="G6055" s="159"/>
      <c r="H6055" s="161" t="s">
        <v>25934</v>
      </c>
      <c r="I6055" s="161"/>
    </row>
    <row r="6056" ht="15.0" customHeight="1">
      <c r="A6056" s="101" t="s">
        <v>9934</v>
      </c>
      <c r="B6056" s="96" t="str">
        <f>VLOOKUP(A6056,company_data!$A$2:$H$2051,8,FALSE)</f>
        <v>https://nvisium.com/</v>
      </c>
      <c r="C6056" s="157" t="s">
        <v>19112</v>
      </c>
      <c r="D6056" s="157" t="s">
        <v>5</v>
      </c>
      <c r="E6056" s="157"/>
      <c r="F6056" s="101"/>
      <c r="G6056" s="159"/>
      <c r="H6056" s="161"/>
      <c r="I6056" s="161"/>
    </row>
    <row r="6057" ht="15.0" customHeight="1">
      <c r="A6057" s="101" t="s">
        <v>9934</v>
      </c>
      <c r="B6057" s="96" t="str">
        <f>VLOOKUP(A6057,company_data!$A$2:$H$2051,8,FALSE)</f>
        <v>https://nvisium.com/</v>
      </c>
      <c r="C6057" s="157" t="s">
        <v>24122</v>
      </c>
      <c r="D6057" s="157" t="s">
        <v>5</v>
      </c>
      <c r="E6057" s="157"/>
      <c r="F6057" s="101"/>
      <c r="G6057" s="159"/>
      <c r="H6057" s="161" t="s">
        <v>25935</v>
      </c>
      <c r="I6057" s="161"/>
    </row>
    <row r="6058" ht="15.0" customHeight="1">
      <c r="A6058" s="101" t="s">
        <v>9934</v>
      </c>
      <c r="B6058" s="96" t="str">
        <f>VLOOKUP(A6058,company_data!$A$2:$H$2051,8,FALSE)</f>
        <v>https://nvisium.com/</v>
      </c>
      <c r="C6058" s="157" t="s">
        <v>16868</v>
      </c>
      <c r="D6058" s="157" t="s">
        <v>5</v>
      </c>
      <c r="E6058" s="157"/>
      <c r="F6058" s="101"/>
      <c r="G6058" s="159"/>
      <c r="H6058" s="161" t="s">
        <v>25936</v>
      </c>
      <c r="I6058" s="161"/>
    </row>
    <row r="6059" ht="15.0" customHeight="1">
      <c r="A6059" s="101" t="s">
        <v>9940</v>
      </c>
      <c r="B6059" s="96" t="str">
        <f>VLOOKUP(A6059,company_data!$A$2:$H$2051,8,FALSE)</f>
        <v>https://www.nyotron.com/</v>
      </c>
      <c r="C6059" s="158" t="s">
        <v>25937</v>
      </c>
      <c r="D6059" s="158" t="s">
        <v>9</v>
      </c>
      <c r="E6059" s="158" t="s">
        <v>16371</v>
      </c>
      <c r="F6059" s="101"/>
      <c r="G6059" s="159"/>
      <c r="H6059" s="161"/>
      <c r="I6059" s="161"/>
    </row>
    <row r="6060" ht="15.0" customHeight="1">
      <c r="A6060" s="101" t="s">
        <v>9940</v>
      </c>
      <c r="B6060" s="96" t="str">
        <f>VLOOKUP(A6060,company_data!$A$2:$H$2051,8,FALSE)</f>
        <v>https://www.nyotron.com/</v>
      </c>
      <c r="C6060" s="158" t="s">
        <v>25938</v>
      </c>
      <c r="D6060" s="158" t="s">
        <v>9</v>
      </c>
      <c r="E6060" s="158" t="s">
        <v>16090</v>
      </c>
      <c r="F6060" s="101"/>
      <c r="G6060" s="159"/>
      <c r="H6060" s="161"/>
      <c r="I6060" s="161"/>
    </row>
    <row r="6061" ht="15.0" customHeight="1">
      <c r="A6061" s="101" t="s">
        <v>9940</v>
      </c>
      <c r="B6061" s="96" t="str">
        <f>VLOOKUP(A6061,company_data!$A$2:$H$2051,8,FALSE)</f>
        <v>https://www.nyotron.com/</v>
      </c>
      <c r="C6061" s="158" t="s">
        <v>25939</v>
      </c>
      <c r="D6061" s="158" t="s">
        <v>7</v>
      </c>
      <c r="E6061" s="158" t="s">
        <v>16341</v>
      </c>
      <c r="F6061" s="101"/>
      <c r="G6061" s="159"/>
      <c r="H6061" s="161"/>
      <c r="I6061" s="161"/>
    </row>
    <row r="6062" ht="15.0" customHeight="1">
      <c r="A6062" s="101" t="s">
        <v>15673</v>
      </c>
      <c r="B6062" s="96" t="str">
        <f>VLOOKUP(A6062,company_data!$A$2:$H$2051,8,FALSE)</f>
        <v>#N/A</v>
      </c>
      <c r="C6062" s="158" t="s">
        <v>25940</v>
      </c>
      <c r="D6062" s="158" t="s">
        <v>11</v>
      </c>
      <c r="E6062" s="157"/>
      <c r="F6062" s="101"/>
      <c r="G6062" s="159"/>
      <c r="H6062" s="161"/>
      <c r="I6062" s="161"/>
    </row>
    <row r="6063" ht="15.0" customHeight="1">
      <c r="A6063" s="101" t="s">
        <v>9947</v>
      </c>
      <c r="B6063" s="96" t="str">
        <f>VLOOKUP(A6063,company_data!$A$2:$H$2051,8,FALSE)</f>
        <v>www.oreilly.com</v>
      </c>
      <c r="C6063" s="157"/>
      <c r="D6063" s="158" t="s">
        <v>11</v>
      </c>
      <c r="E6063" s="157"/>
      <c r="F6063" s="101"/>
      <c r="G6063" s="159"/>
      <c r="H6063" s="161"/>
      <c r="I6063" s="161"/>
    </row>
    <row r="6064" ht="15.0" customHeight="1">
      <c r="A6064" s="101" t="s">
        <v>9956</v>
      </c>
      <c r="B6064" s="96" t="str">
        <f>VLOOKUP(A6064,company_data!$A$2:$H$2051,8,FALSE)</f>
        <v>https://www.observeit.com/</v>
      </c>
      <c r="C6064" s="158" t="s">
        <v>25941</v>
      </c>
      <c r="D6064" s="158" t="s">
        <v>55</v>
      </c>
      <c r="E6064" s="158" t="s">
        <v>14</v>
      </c>
      <c r="F6064" s="101"/>
      <c r="G6064" s="159"/>
      <c r="H6064" s="161" t="s">
        <v>25942</v>
      </c>
      <c r="I6064" s="161"/>
    </row>
    <row r="6065" ht="15.0" customHeight="1">
      <c r="A6065" s="101" t="s">
        <v>9963</v>
      </c>
      <c r="B6065" s="96" t="str">
        <f>VLOOKUP(A6065,company_data!$A$2:$H$2051,8,FALSE)</f>
        <v>https://www.viavisolutions.com/</v>
      </c>
      <c r="C6065" s="157" t="s">
        <v>25943</v>
      </c>
      <c r="D6065" s="158" t="s">
        <v>21</v>
      </c>
      <c r="E6065" s="158" t="s">
        <v>18196</v>
      </c>
      <c r="F6065" s="101"/>
      <c r="G6065" s="159"/>
      <c r="H6065" s="161" t="s">
        <v>25944</v>
      </c>
      <c r="I6065" s="161"/>
    </row>
    <row r="6066" ht="15.0" customHeight="1">
      <c r="A6066" s="101" t="s">
        <v>9963</v>
      </c>
      <c r="B6066" s="96" t="str">
        <f>VLOOKUP(A6066,company_data!$A$2:$H$2051,8,FALSE)</f>
        <v>https://www.viavisolutions.com/</v>
      </c>
      <c r="C6066" s="157" t="s">
        <v>25945</v>
      </c>
      <c r="D6066" s="158" t="s">
        <v>21</v>
      </c>
      <c r="E6066" s="158" t="s">
        <v>18196</v>
      </c>
      <c r="F6066" s="101"/>
      <c r="G6066" s="159"/>
      <c r="H6066" s="161" t="s">
        <v>25946</v>
      </c>
      <c r="I6066" s="161"/>
    </row>
    <row r="6067" ht="15.0" customHeight="1">
      <c r="A6067" s="101" t="s">
        <v>9963</v>
      </c>
      <c r="B6067" s="96" t="str">
        <f>VLOOKUP(A6067,company_data!$A$2:$H$2051,8,FALSE)</f>
        <v>https://www.viavisolutions.com/</v>
      </c>
      <c r="C6067" s="157" t="s">
        <v>25947</v>
      </c>
      <c r="D6067" s="158" t="s">
        <v>21</v>
      </c>
      <c r="E6067" s="158" t="s">
        <v>18196</v>
      </c>
      <c r="F6067" s="101"/>
      <c r="G6067" s="159"/>
      <c r="H6067" s="161" t="s">
        <v>25948</v>
      </c>
      <c r="I6067" s="161"/>
    </row>
    <row r="6068" ht="15.0" customHeight="1">
      <c r="A6068" s="101" t="s">
        <v>9963</v>
      </c>
      <c r="B6068" s="96" t="str">
        <f>VLOOKUP(A6068,company_data!$A$2:$H$2051,8,FALSE)</f>
        <v>https://www.viavisolutions.com/</v>
      </c>
      <c r="C6068" s="157" t="s">
        <v>25949</v>
      </c>
      <c r="D6068" s="158" t="s">
        <v>21</v>
      </c>
      <c r="E6068" s="158" t="s">
        <v>18196</v>
      </c>
      <c r="F6068" s="101"/>
      <c r="G6068" s="159"/>
      <c r="H6068" s="161" t="s">
        <v>25950</v>
      </c>
      <c r="I6068" s="161"/>
    </row>
    <row r="6069" ht="15.0" customHeight="1">
      <c r="A6069" s="101" t="s">
        <v>9963</v>
      </c>
      <c r="B6069" s="96" t="str">
        <f>VLOOKUP(A6069,company_data!$A$2:$H$2051,8,FALSE)</f>
        <v>https://www.viavisolutions.com/</v>
      </c>
      <c r="C6069" s="157" t="s">
        <v>25951</v>
      </c>
      <c r="D6069" s="158" t="s">
        <v>21</v>
      </c>
      <c r="E6069" s="158" t="s">
        <v>18196</v>
      </c>
      <c r="F6069" s="101"/>
      <c r="G6069" s="159"/>
      <c r="H6069" s="161" t="s">
        <v>25952</v>
      </c>
      <c r="I6069" s="161"/>
    </row>
    <row r="6070" ht="15.0" customHeight="1">
      <c r="A6070" s="101" t="s">
        <v>9963</v>
      </c>
      <c r="B6070" s="96" t="str">
        <f>VLOOKUP(A6070,company_data!$A$2:$H$2051,8,FALSE)</f>
        <v>https://www.viavisolutions.com/</v>
      </c>
      <c r="C6070" s="157" t="s">
        <v>25953</v>
      </c>
      <c r="D6070" s="158" t="s">
        <v>21</v>
      </c>
      <c r="E6070" s="158" t="s">
        <v>18196</v>
      </c>
      <c r="F6070" s="101"/>
      <c r="G6070" s="159"/>
      <c r="H6070" s="161" t="s">
        <v>25954</v>
      </c>
      <c r="I6070" s="161"/>
    </row>
    <row r="6071" ht="15.0" customHeight="1">
      <c r="A6071" s="101" t="s">
        <v>9963</v>
      </c>
      <c r="B6071" s="96" t="str">
        <f>VLOOKUP(A6071,company_data!$A$2:$H$2051,8,FALSE)</f>
        <v>https://www.viavisolutions.com/</v>
      </c>
      <c r="C6071" s="157" t="s">
        <v>25955</v>
      </c>
      <c r="D6071" s="158" t="s">
        <v>21</v>
      </c>
      <c r="E6071" s="158" t="s">
        <v>18196</v>
      </c>
      <c r="F6071" s="101"/>
      <c r="G6071" s="159"/>
      <c r="H6071" s="161" t="s">
        <v>25956</v>
      </c>
      <c r="I6071" s="161"/>
    </row>
    <row r="6072" ht="15.0" customHeight="1">
      <c r="A6072" s="97" t="s">
        <v>9970</v>
      </c>
      <c r="B6072" s="105" t="s">
        <v>9972</v>
      </c>
      <c r="C6072" s="158" t="s">
        <v>25957</v>
      </c>
      <c r="D6072" s="158" t="s">
        <v>36</v>
      </c>
      <c r="E6072" s="158" t="s">
        <v>15</v>
      </c>
      <c r="F6072" s="101"/>
      <c r="G6072" s="159"/>
      <c r="H6072" s="161"/>
      <c r="I6072" s="161"/>
    </row>
    <row r="6073" ht="15.0" customHeight="1">
      <c r="A6073" s="97" t="s">
        <v>9970</v>
      </c>
      <c r="B6073" s="105" t="s">
        <v>9972</v>
      </c>
      <c r="C6073" s="158" t="s">
        <v>25958</v>
      </c>
      <c r="D6073" s="158" t="s">
        <v>36</v>
      </c>
      <c r="E6073" s="158" t="s">
        <v>15</v>
      </c>
      <c r="F6073" s="97" t="s">
        <v>15862</v>
      </c>
      <c r="G6073" s="159"/>
      <c r="H6073" s="161"/>
      <c r="I6073" s="161"/>
    </row>
    <row r="6074" ht="15.0" customHeight="1">
      <c r="A6074" s="101" t="s">
        <v>9975</v>
      </c>
      <c r="B6074" s="96" t="str">
        <f>VLOOKUP(A6074,company_data!$A$2:$H$2051,8,FALSE)</f>
        <v>www.odi-x.com</v>
      </c>
      <c r="C6074" s="158" t="s">
        <v>25959</v>
      </c>
      <c r="D6074" s="158" t="s">
        <v>19</v>
      </c>
      <c r="E6074" s="158" t="s">
        <v>16110</v>
      </c>
      <c r="F6074" s="97" t="s">
        <v>16111</v>
      </c>
      <c r="G6074" s="159"/>
      <c r="H6074" s="161"/>
      <c r="I6074" s="161"/>
    </row>
    <row r="6075" ht="15.0" customHeight="1">
      <c r="A6075" s="101" t="s">
        <v>9975</v>
      </c>
      <c r="B6075" s="96" t="str">
        <f>VLOOKUP(A6075,company_data!$A$2:$H$2051,8,FALSE)</f>
        <v>www.odi-x.com</v>
      </c>
      <c r="C6075" s="158" t="s">
        <v>25960</v>
      </c>
      <c r="D6075" s="158" t="s">
        <v>37</v>
      </c>
      <c r="E6075" s="158" t="s">
        <v>22817</v>
      </c>
      <c r="F6075" s="97"/>
      <c r="G6075" s="159"/>
      <c r="H6075" s="161" t="s">
        <v>25961</v>
      </c>
      <c r="I6075" s="161"/>
    </row>
    <row r="6076" ht="15.0" customHeight="1">
      <c r="A6076" s="101" t="s">
        <v>9975</v>
      </c>
      <c r="B6076" s="96" t="str">
        <f>VLOOKUP(A6076,company_data!$A$2:$H$2051,8,FALSE)</f>
        <v>www.odi-x.com</v>
      </c>
      <c r="C6076" s="158" t="s">
        <v>25962</v>
      </c>
      <c r="D6076" s="158" t="s">
        <v>37</v>
      </c>
      <c r="E6076" s="158" t="s">
        <v>22817</v>
      </c>
      <c r="F6076" s="97"/>
      <c r="G6076" s="159"/>
      <c r="H6076" s="161"/>
      <c r="I6076" s="161"/>
    </row>
    <row r="6077" ht="15.0" customHeight="1">
      <c r="A6077" s="101" t="s">
        <v>9975</v>
      </c>
      <c r="B6077" s="96" t="str">
        <f>VLOOKUP(A6077,company_data!$A$2:$H$2051,8,FALSE)</f>
        <v>www.odi-x.com</v>
      </c>
      <c r="C6077" s="158" t="s">
        <v>25963</v>
      </c>
      <c r="D6077" s="158" t="s">
        <v>37</v>
      </c>
      <c r="E6077" s="158" t="s">
        <v>22817</v>
      </c>
      <c r="F6077" s="97"/>
      <c r="G6077" s="159"/>
      <c r="H6077" s="161" t="s">
        <v>25964</v>
      </c>
      <c r="I6077" s="161"/>
    </row>
    <row r="6078" ht="15.0" customHeight="1">
      <c r="A6078" s="101" t="s">
        <v>9975</v>
      </c>
      <c r="B6078" s="96" t="str">
        <f>VLOOKUP(A6078,company_data!$A$2:$H$2051,8,FALSE)</f>
        <v>www.odi-x.com</v>
      </c>
      <c r="C6078" s="157" t="s">
        <v>25965</v>
      </c>
      <c r="D6078" s="158" t="s">
        <v>37</v>
      </c>
      <c r="E6078" s="158" t="s">
        <v>22817</v>
      </c>
      <c r="F6078" s="97"/>
      <c r="G6078" s="159"/>
      <c r="H6078" s="161" t="s">
        <v>25966</v>
      </c>
      <c r="I6078" s="161"/>
    </row>
    <row r="6079" ht="15.0" customHeight="1">
      <c r="A6079" s="101" t="s">
        <v>9975</v>
      </c>
      <c r="B6079" s="96" t="str">
        <f>VLOOKUP(A6079,company_data!$A$2:$H$2051,8,FALSE)</f>
        <v>www.odi-x.com</v>
      </c>
      <c r="C6079" s="157" t="s">
        <v>25967</v>
      </c>
      <c r="D6079" s="158" t="s">
        <v>37</v>
      </c>
      <c r="E6079" s="158" t="s">
        <v>22817</v>
      </c>
      <c r="F6079" s="97"/>
      <c r="G6079" s="159"/>
      <c r="H6079" s="161" t="s">
        <v>25968</v>
      </c>
      <c r="I6079" s="161"/>
    </row>
    <row r="6080" ht="15.0" customHeight="1">
      <c r="A6080" s="101" t="s">
        <v>9590</v>
      </c>
      <c r="B6080" s="96" t="str">
        <f>VLOOKUP(A6080,company_data!$A$2:$H$2051,8,FALSE)</f>
        <v>odo.io/</v>
      </c>
      <c r="C6080" s="157" t="s">
        <v>25969</v>
      </c>
      <c r="D6080" s="158" t="s">
        <v>34</v>
      </c>
      <c r="E6080" s="157"/>
      <c r="F6080" s="101"/>
      <c r="G6080" s="159"/>
      <c r="H6080" s="161" t="s">
        <v>25970</v>
      </c>
      <c r="I6080" s="161"/>
    </row>
    <row r="6081" ht="15.0" customHeight="1">
      <c r="A6081" s="101" t="s">
        <v>9984</v>
      </c>
      <c r="B6081" s="96" t="str">
        <f>VLOOKUP(A6081,company_data!$A$2:$H$2051,8,FALSE)</f>
        <v>www.activecountermeasures.com/</v>
      </c>
      <c r="C6081" s="158" t="s">
        <v>16185</v>
      </c>
      <c r="D6081" s="158" t="s">
        <v>30</v>
      </c>
      <c r="E6081" s="157"/>
      <c r="F6081" s="101"/>
      <c r="G6081" s="159"/>
      <c r="H6081" s="161" t="s">
        <v>25971</v>
      </c>
      <c r="I6081" s="161"/>
    </row>
    <row r="6082" ht="15.0" customHeight="1">
      <c r="A6082" s="101" t="s">
        <v>9984</v>
      </c>
      <c r="B6082" s="96" t="str">
        <f>VLOOKUP(A6082,company_data!$A$2:$H$2051,8,FALSE)</f>
        <v>www.activecountermeasures.com/</v>
      </c>
      <c r="C6082" s="158" t="s">
        <v>25972</v>
      </c>
      <c r="D6082" s="158" t="s">
        <v>30</v>
      </c>
      <c r="E6082" s="157"/>
      <c r="F6082" s="101"/>
      <c r="G6082" s="159"/>
      <c r="H6082" s="161"/>
      <c r="I6082" s="161"/>
    </row>
    <row r="6083" ht="15.0" customHeight="1">
      <c r="A6083" s="101" t="s">
        <v>9989</v>
      </c>
      <c r="B6083" s="96" t="str">
        <f>VLOOKUP(A6083,company_data!$A$2:$H$2051,8,FALSE)</f>
        <v>www.offensive-security.com/</v>
      </c>
      <c r="C6083" s="158" t="s">
        <v>17839</v>
      </c>
      <c r="D6083" s="158" t="s">
        <v>5</v>
      </c>
      <c r="E6083" s="158" t="s">
        <v>15862</v>
      </c>
      <c r="F6083" s="101"/>
      <c r="G6083" s="159"/>
      <c r="H6083" s="161"/>
      <c r="I6083" s="161"/>
    </row>
    <row r="6084" ht="15.0" customHeight="1">
      <c r="A6084" s="101" t="s">
        <v>9989</v>
      </c>
      <c r="B6084" s="96" t="str">
        <f>VLOOKUP(A6084,company_data!$A$2:$H$2051,8,FALSE)</f>
        <v>www.offensive-security.com/</v>
      </c>
      <c r="C6084" s="158" t="s">
        <v>25973</v>
      </c>
      <c r="D6084" s="158" t="s">
        <v>5</v>
      </c>
      <c r="E6084" s="158" t="s">
        <v>22423</v>
      </c>
      <c r="F6084" s="101"/>
      <c r="G6084" s="159"/>
      <c r="H6084" s="161"/>
      <c r="I6084" s="161"/>
    </row>
    <row r="6085" ht="15.0" customHeight="1">
      <c r="A6085" s="101" t="s">
        <v>9989</v>
      </c>
      <c r="B6085" s="96" t="str">
        <f>VLOOKUP(A6085,company_data!$A$2:$H$2051,8,FALSE)</f>
        <v>www.offensive-security.com/</v>
      </c>
      <c r="C6085" s="158" t="s">
        <v>17656</v>
      </c>
      <c r="D6085" s="158" t="s">
        <v>5</v>
      </c>
      <c r="E6085" s="158" t="s">
        <v>17003</v>
      </c>
      <c r="F6085" s="101"/>
      <c r="G6085" s="159"/>
      <c r="H6085" s="161"/>
      <c r="I6085" s="161"/>
    </row>
    <row r="6086" ht="15.0" customHeight="1">
      <c r="A6086" s="101" t="s">
        <v>9989</v>
      </c>
      <c r="B6086" s="96" t="str">
        <f>VLOOKUP(A6086,company_data!$A$2:$H$2051,8,FALSE)</f>
        <v>www.offensive-security.com/</v>
      </c>
      <c r="C6086" s="158" t="s">
        <v>25974</v>
      </c>
      <c r="D6086" s="158" t="s">
        <v>5</v>
      </c>
      <c r="E6086" s="158" t="s">
        <v>17003</v>
      </c>
      <c r="F6086" s="101"/>
      <c r="G6086" s="159"/>
      <c r="H6086" s="161"/>
      <c r="I6086" s="161"/>
    </row>
    <row r="6087" ht="15.0" customHeight="1">
      <c r="A6087" s="101" t="s">
        <v>9989</v>
      </c>
      <c r="B6087" s="96" t="str">
        <f>VLOOKUP(A6087,company_data!$A$2:$H$2051,8,FALSE)</f>
        <v>www.offensive-security.com/</v>
      </c>
      <c r="C6087" s="158" t="s">
        <v>21403</v>
      </c>
      <c r="D6087" s="158" t="s">
        <v>11</v>
      </c>
      <c r="E6087" s="158" t="s">
        <v>21403</v>
      </c>
      <c r="F6087" s="101"/>
      <c r="G6087" s="159"/>
      <c r="H6087" s="161"/>
      <c r="I6087" s="161"/>
    </row>
    <row r="6088" ht="15.0" customHeight="1">
      <c r="A6088" s="101" t="s">
        <v>9999</v>
      </c>
      <c r="B6088" s="96" t="str">
        <f>VLOOKUP(A6088,company_data!$A$2:$H$2051,8,FALSE)</f>
        <v>www.okera.com/</v>
      </c>
      <c r="C6088" s="158" t="s">
        <v>25975</v>
      </c>
      <c r="D6088" s="158" t="s">
        <v>12</v>
      </c>
      <c r="E6088" s="158" t="s">
        <v>25976</v>
      </c>
      <c r="F6088" s="101"/>
      <c r="G6088" s="159"/>
      <c r="H6088" s="161" t="s">
        <v>25977</v>
      </c>
      <c r="I6088" s="161"/>
    </row>
    <row r="6089" ht="15.0" customHeight="1">
      <c r="A6089" s="101" t="s">
        <v>1702</v>
      </c>
      <c r="B6089" s="96" t="str">
        <f>VLOOKUP(A6089,company_data!$A$2:$H$2051,8,FALSE)</f>
        <v>www.okta.com</v>
      </c>
      <c r="C6089" s="157" t="s">
        <v>25978</v>
      </c>
      <c r="D6089" s="158" t="s">
        <v>6</v>
      </c>
      <c r="E6089" s="157"/>
      <c r="F6089" s="101"/>
      <c r="G6089" s="159"/>
      <c r="H6089" s="161" t="s">
        <v>25979</v>
      </c>
      <c r="I6089" s="161"/>
    </row>
    <row r="6090" ht="15.0" customHeight="1">
      <c r="A6090" s="101" t="s">
        <v>1702</v>
      </c>
      <c r="B6090" s="96" t="str">
        <f>VLOOKUP(A6090,company_data!$A$2:$H$2051,8,FALSE)</f>
        <v>www.okta.com</v>
      </c>
      <c r="C6090" s="157" t="s">
        <v>25980</v>
      </c>
      <c r="D6090" s="158" t="s">
        <v>6</v>
      </c>
      <c r="E6090" s="157"/>
      <c r="F6090" s="101"/>
      <c r="G6090" s="159"/>
      <c r="H6090" s="161" t="s">
        <v>25981</v>
      </c>
      <c r="I6090" s="161"/>
    </row>
    <row r="6091" ht="15.0" customHeight="1">
      <c r="A6091" s="101" t="s">
        <v>1702</v>
      </c>
      <c r="B6091" s="96" t="str">
        <f>VLOOKUP(A6091,company_data!$A$2:$H$2051,8,FALSE)</f>
        <v>www.okta.com</v>
      </c>
      <c r="C6091" s="157" t="s">
        <v>25982</v>
      </c>
      <c r="D6091" s="158" t="s">
        <v>6</v>
      </c>
      <c r="E6091" s="157"/>
      <c r="F6091" s="101"/>
      <c r="G6091" s="159"/>
      <c r="H6091" s="161" t="s">
        <v>25983</v>
      </c>
      <c r="I6091" s="161"/>
    </row>
    <row r="6092" ht="15.0" customHeight="1">
      <c r="A6092" s="101" t="s">
        <v>1702</v>
      </c>
      <c r="B6092" s="96" t="str">
        <f>VLOOKUP(A6092,company_data!$A$2:$H$2051,8,FALSE)</f>
        <v>www.okta.com</v>
      </c>
      <c r="C6092" s="157" t="s">
        <v>25984</v>
      </c>
      <c r="D6092" s="158" t="s">
        <v>6</v>
      </c>
      <c r="E6092" s="157"/>
      <c r="F6092" s="101"/>
      <c r="G6092" s="159"/>
      <c r="H6092" s="161" t="s">
        <v>25985</v>
      </c>
      <c r="I6092" s="161"/>
    </row>
    <row r="6093" ht="15.0" customHeight="1">
      <c r="A6093" s="101" t="s">
        <v>10017</v>
      </c>
      <c r="B6093" s="96" t="str">
        <f>VLOOKUP(A6093,company_data!$A$2:$H$2051,8,FALSE)</f>
        <v>www.omada.net</v>
      </c>
      <c r="C6093" s="157" t="s">
        <v>15897</v>
      </c>
      <c r="D6093" s="157" t="s">
        <v>5</v>
      </c>
      <c r="E6093" s="157" t="s">
        <v>15897</v>
      </c>
      <c r="F6093" s="101"/>
      <c r="G6093" s="159"/>
      <c r="H6093" s="161" t="s">
        <v>25986</v>
      </c>
      <c r="I6093" s="161"/>
    </row>
    <row r="6094" ht="15.0" customHeight="1">
      <c r="A6094" s="101" t="s">
        <v>10017</v>
      </c>
      <c r="B6094" s="96" t="str">
        <f>VLOOKUP(A6094,company_data!$A$2:$H$2051,8,FALSE)</f>
        <v>www.omada.net</v>
      </c>
      <c r="C6094" s="157" t="s">
        <v>25987</v>
      </c>
      <c r="D6094" s="157" t="s">
        <v>5</v>
      </c>
      <c r="E6094" s="157"/>
      <c r="F6094" s="101"/>
      <c r="G6094" s="159"/>
      <c r="H6094" s="161" t="s">
        <v>25988</v>
      </c>
      <c r="I6094" s="161"/>
    </row>
    <row r="6095" ht="15.0" customHeight="1">
      <c r="A6095" s="101" t="s">
        <v>10017</v>
      </c>
      <c r="B6095" s="96" t="str">
        <f>VLOOKUP(A6095,company_data!$A$2:$H$2051,8,FALSE)</f>
        <v>www.omada.net</v>
      </c>
      <c r="C6095" s="157" t="s">
        <v>25989</v>
      </c>
      <c r="D6095" s="157" t="s">
        <v>5</v>
      </c>
      <c r="E6095" s="157"/>
      <c r="F6095" s="101"/>
      <c r="G6095" s="159"/>
      <c r="H6095" s="161" t="s">
        <v>25990</v>
      </c>
      <c r="I6095" s="161"/>
    </row>
    <row r="6096" ht="15.0" customHeight="1">
      <c r="A6096" s="101" t="s">
        <v>10017</v>
      </c>
      <c r="B6096" s="96" t="str">
        <f>VLOOKUP(A6096,company_data!$A$2:$H$2051,8,FALSE)</f>
        <v>www.omada.net</v>
      </c>
      <c r="C6096" s="157" t="s">
        <v>16668</v>
      </c>
      <c r="D6096" s="157" t="s">
        <v>5</v>
      </c>
      <c r="E6096" s="157"/>
      <c r="F6096" s="101"/>
      <c r="G6096" s="159"/>
      <c r="H6096" s="161" t="s">
        <v>25991</v>
      </c>
      <c r="I6096" s="161"/>
    </row>
    <row r="6097" ht="15.0" customHeight="1">
      <c r="A6097" s="101" t="s">
        <v>10024</v>
      </c>
      <c r="B6097" s="96" t="str">
        <f>VLOOKUP(A6097,company_data!$A$2:$H$2051,8,FALSE)</f>
        <v>https://omninet.io/</v>
      </c>
      <c r="C6097" s="157" t="s">
        <v>25992</v>
      </c>
      <c r="D6097" s="158" t="s">
        <v>10</v>
      </c>
      <c r="E6097" s="181" t="s">
        <v>23</v>
      </c>
      <c r="F6097" s="158" t="s">
        <v>19121</v>
      </c>
      <c r="G6097" s="159"/>
      <c r="H6097" s="161" t="s">
        <v>25993</v>
      </c>
      <c r="I6097" s="161"/>
    </row>
    <row r="6098" ht="15.0" customHeight="1">
      <c r="A6098" s="101" t="s">
        <v>10030</v>
      </c>
      <c r="B6098" s="96" t="str">
        <f>VLOOKUP(A6098,company_data!$A$2:$H$2051,8,FALSE)</f>
        <v>https://onapsis.com/</v>
      </c>
      <c r="C6098" s="157" t="s">
        <v>25994</v>
      </c>
      <c r="D6098" s="158" t="s">
        <v>15</v>
      </c>
      <c r="E6098" s="158" t="s">
        <v>16146</v>
      </c>
      <c r="F6098" s="101"/>
      <c r="G6098" s="159"/>
      <c r="H6098" s="161" t="s">
        <v>25995</v>
      </c>
      <c r="I6098" s="161"/>
    </row>
    <row r="6099" ht="15.0" customHeight="1">
      <c r="A6099" s="101" t="s">
        <v>10030</v>
      </c>
      <c r="B6099" s="96" t="str">
        <f>VLOOKUP(A6099,company_data!$A$2:$H$2051,8,FALSE)</f>
        <v>https://onapsis.com/</v>
      </c>
      <c r="C6099" s="157" t="s">
        <v>25996</v>
      </c>
      <c r="D6099" s="158" t="s">
        <v>15</v>
      </c>
      <c r="E6099" s="158" t="s">
        <v>16146</v>
      </c>
      <c r="F6099" s="101"/>
      <c r="G6099" s="159"/>
      <c r="H6099" s="161" t="s">
        <v>25997</v>
      </c>
      <c r="I6099" s="161"/>
    </row>
    <row r="6100" ht="15.0" customHeight="1">
      <c r="A6100" s="101" t="s">
        <v>10030</v>
      </c>
      <c r="B6100" s="96" t="str">
        <f>VLOOKUP(A6100,company_data!$A$2:$H$2051,8,FALSE)</f>
        <v>https://onapsis.com/</v>
      </c>
      <c r="C6100" s="157" t="s">
        <v>25998</v>
      </c>
      <c r="D6100" s="158" t="s">
        <v>15</v>
      </c>
      <c r="E6100" s="158" t="s">
        <v>16146</v>
      </c>
      <c r="F6100" s="101"/>
      <c r="G6100" s="159"/>
      <c r="H6100" s="161" t="s">
        <v>25999</v>
      </c>
      <c r="I6100" s="161"/>
    </row>
    <row r="6101" ht="15.0" customHeight="1">
      <c r="A6101" s="97" t="s">
        <v>26000</v>
      </c>
      <c r="B6101" s="105" t="s">
        <v>26001</v>
      </c>
      <c r="C6101" s="204" t="s">
        <v>26002</v>
      </c>
      <c r="D6101" s="158" t="s">
        <v>58</v>
      </c>
      <c r="E6101" s="158" t="s">
        <v>17471</v>
      </c>
      <c r="F6101" s="97" t="s">
        <v>21059</v>
      </c>
      <c r="G6101" s="159"/>
      <c r="H6101" s="160" t="s">
        <v>26003</v>
      </c>
      <c r="I6101" s="161"/>
    </row>
    <row r="6102" ht="15.0" customHeight="1">
      <c r="A6102" s="97" t="s">
        <v>26000</v>
      </c>
      <c r="B6102" s="226" t="s">
        <v>26001</v>
      </c>
      <c r="C6102" s="204" t="s">
        <v>26004</v>
      </c>
      <c r="D6102" s="158" t="s">
        <v>33</v>
      </c>
      <c r="E6102" s="157"/>
      <c r="F6102" s="101"/>
      <c r="G6102" s="159"/>
      <c r="H6102" s="160" t="s">
        <v>26005</v>
      </c>
      <c r="I6102" s="161"/>
    </row>
    <row r="6103" ht="15.0" customHeight="1">
      <c r="A6103" s="101" t="s">
        <v>10037</v>
      </c>
      <c r="B6103" s="96" t="str">
        <f>VLOOKUP(A6103,company_data!$A$2:$H$2051,8,FALSE)</f>
        <v>https://www.oneidentity.com/</v>
      </c>
      <c r="C6103" s="158" t="s">
        <v>26006</v>
      </c>
      <c r="D6103" s="158" t="s">
        <v>6</v>
      </c>
      <c r="E6103" s="158" t="s">
        <v>15</v>
      </c>
      <c r="F6103" s="101"/>
      <c r="G6103" s="159"/>
      <c r="H6103" s="161"/>
      <c r="I6103" s="161"/>
    </row>
    <row r="6104" ht="15.0" customHeight="1">
      <c r="A6104" s="101" t="s">
        <v>10037</v>
      </c>
      <c r="B6104" s="96" t="str">
        <f>VLOOKUP(A6104,company_data!$A$2:$H$2051,8,FALSE)</f>
        <v>https://www.oneidentity.com/</v>
      </c>
      <c r="C6104" s="158" t="s">
        <v>26007</v>
      </c>
      <c r="D6104" s="158" t="s">
        <v>12</v>
      </c>
      <c r="E6104" s="158" t="s">
        <v>14</v>
      </c>
      <c r="F6104" s="101"/>
      <c r="G6104" s="159"/>
      <c r="H6104" s="161"/>
      <c r="I6104" s="161"/>
    </row>
    <row r="6105" ht="15.0" customHeight="1">
      <c r="A6105" s="101" t="s">
        <v>10037</v>
      </c>
      <c r="B6105" s="96" t="str">
        <f>VLOOKUP(A6105,company_data!$A$2:$H$2051,8,FALSE)</f>
        <v>https://www.oneidentity.com/</v>
      </c>
      <c r="C6105" s="158" t="s">
        <v>25262</v>
      </c>
      <c r="D6105" s="158" t="s">
        <v>6</v>
      </c>
      <c r="E6105" s="158" t="s">
        <v>16476</v>
      </c>
      <c r="F6105" s="101"/>
      <c r="G6105" s="159"/>
      <c r="H6105" s="161"/>
      <c r="I6105" s="161"/>
    </row>
    <row r="6106" ht="15.0" customHeight="1">
      <c r="A6106" s="101" t="s">
        <v>10037</v>
      </c>
      <c r="B6106" s="96" t="str">
        <f>VLOOKUP(A6106,company_data!$A$2:$H$2051,8,FALSE)</f>
        <v>https://www.oneidentity.com/</v>
      </c>
      <c r="C6106" s="158" t="s">
        <v>26008</v>
      </c>
      <c r="D6106" s="158" t="s">
        <v>6</v>
      </c>
      <c r="E6106" s="158" t="s">
        <v>16476</v>
      </c>
      <c r="F6106" s="101"/>
      <c r="G6106" s="159"/>
      <c r="H6106" s="161"/>
      <c r="I6106" s="161"/>
    </row>
    <row r="6107" ht="15.0" customHeight="1">
      <c r="A6107" s="101" t="s">
        <v>10037</v>
      </c>
      <c r="B6107" s="96" t="str">
        <f>VLOOKUP(A6107,company_data!$A$2:$H$2051,8,FALSE)</f>
        <v>https://www.oneidentity.com/</v>
      </c>
      <c r="C6107" s="158" t="s">
        <v>26009</v>
      </c>
      <c r="D6107" s="158" t="s">
        <v>6</v>
      </c>
      <c r="E6107" s="158" t="s">
        <v>16411</v>
      </c>
      <c r="F6107" s="101"/>
      <c r="G6107" s="159"/>
      <c r="H6107" s="161"/>
      <c r="I6107" s="161"/>
    </row>
    <row r="6108" ht="15.0" customHeight="1">
      <c r="A6108" s="101" t="s">
        <v>10037</v>
      </c>
      <c r="B6108" s="96" t="str">
        <f>VLOOKUP(A6108,company_data!$A$2:$H$2051,8,FALSE)</f>
        <v>https://www.oneidentity.com/</v>
      </c>
      <c r="C6108" s="158" t="s">
        <v>26010</v>
      </c>
      <c r="D6108" s="158" t="s">
        <v>6</v>
      </c>
      <c r="E6108" s="158" t="s">
        <v>16411</v>
      </c>
      <c r="F6108" s="101"/>
      <c r="G6108" s="159"/>
      <c r="H6108" s="161"/>
      <c r="I6108" s="161"/>
    </row>
    <row r="6109" ht="15.0" customHeight="1">
      <c r="A6109" s="101" t="s">
        <v>10037</v>
      </c>
      <c r="B6109" s="96" t="str">
        <f>VLOOKUP(A6109,company_data!$A$2:$H$2051,8,FALSE)</f>
        <v>https://www.oneidentity.com/</v>
      </c>
      <c r="C6109" s="158" t="s">
        <v>26011</v>
      </c>
      <c r="D6109" s="158" t="s">
        <v>6</v>
      </c>
      <c r="E6109" s="158" t="s">
        <v>16411</v>
      </c>
      <c r="F6109" s="101"/>
      <c r="G6109" s="159"/>
      <c r="H6109" s="161"/>
      <c r="I6109" s="161"/>
    </row>
    <row r="6110" ht="15.0" customHeight="1">
      <c r="A6110" s="101" t="s">
        <v>10037</v>
      </c>
      <c r="B6110" s="96" t="str">
        <f>VLOOKUP(A6110,company_data!$A$2:$H$2051,8,FALSE)</f>
        <v>https://www.oneidentity.com/</v>
      </c>
      <c r="C6110" s="158" t="s">
        <v>26012</v>
      </c>
      <c r="D6110" s="158" t="s">
        <v>6</v>
      </c>
      <c r="E6110" s="158" t="s">
        <v>16411</v>
      </c>
      <c r="F6110" s="101"/>
      <c r="G6110" s="159"/>
      <c r="H6110" s="161"/>
      <c r="I6110" s="161"/>
    </row>
    <row r="6111" ht="15.0" customHeight="1">
      <c r="A6111" s="101" t="s">
        <v>10037</v>
      </c>
      <c r="B6111" s="96" t="str">
        <f>VLOOKUP(A6111,company_data!$A$2:$H$2051,8,FALSE)</f>
        <v>https://www.oneidentity.com/</v>
      </c>
      <c r="C6111" s="158" t="s">
        <v>26013</v>
      </c>
      <c r="D6111" s="158" t="s">
        <v>6</v>
      </c>
      <c r="E6111" s="158" t="s">
        <v>16411</v>
      </c>
      <c r="F6111" s="101"/>
      <c r="G6111" s="159"/>
      <c r="H6111" s="161"/>
      <c r="I6111" s="161"/>
    </row>
    <row r="6112" ht="15.0" customHeight="1">
      <c r="A6112" s="101" t="s">
        <v>10037</v>
      </c>
      <c r="B6112" s="96" t="str">
        <f>VLOOKUP(A6112,company_data!$A$2:$H$2051,8,FALSE)</f>
        <v>https://www.oneidentity.com/</v>
      </c>
      <c r="C6112" s="158" t="s">
        <v>26014</v>
      </c>
      <c r="D6112" s="158" t="s">
        <v>6</v>
      </c>
      <c r="E6112" s="158" t="s">
        <v>16411</v>
      </c>
      <c r="F6112" s="101"/>
      <c r="G6112" s="159"/>
      <c r="H6112" s="161"/>
      <c r="I6112" s="161"/>
    </row>
    <row r="6113" ht="15.0" customHeight="1">
      <c r="A6113" s="101" t="s">
        <v>10037</v>
      </c>
      <c r="B6113" s="96" t="str">
        <f>VLOOKUP(A6113,company_data!$A$2:$H$2051,8,FALSE)</f>
        <v>https://www.oneidentity.com/</v>
      </c>
      <c r="C6113" s="158" t="s">
        <v>26015</v>
      </c>
      <c r="D6113" s="158" t="s">
        <v>6</v>
      </c>
      <c r="E6113" s="158" t="s">
        <v>16411</v>
      </c>
      <c r="F6113" s="101"/>
      <c r="G6113" s="159"/>
      <c r="H6113" s="161"/>
      <c r="I6113" s="161"/>
    </row>
    <row r="6114" ht="15.0" customHeight="1">
      <c r="A6114" s="101" t="s">
        <v>10037</v>
      </c>
      <c r="B6114" s="96" t="str">
        <f>VLOOKUP(A6114,company_data!$A$2:$H$2051,8,FALSE)</f>
        <v>https://www.oneidentity.com/</v>
      </c>
      <c r="C6114" s="158" t="s">
        <v>26016</v>
      </c>
      <c r="D6114" s="158" t="s">
        <v>48</v>
      </c>
      <c r="E6114" s="157"/>
      <c r="F6114" s="101"/>
      <c r="G6114" s="159"/>
      <c r="H6114" s="161"/>
      <c r="I6114" s="161"/>
    </row>
    <row r="6115" ht="15.0" customHeight="1">
      <c r="A6115" s="101" t="s">
        <v>10037</v>
      </c>
      <c r="B6115" s="96" t="str">
        <f>VLOOKUP(A6115,company_data!$A$2:$H$2051,8,FALSE)</f>
        <v>https://www.oneidentity.com/</v>
      </c>
      <c r="C6115" s="158" t="s">
        <v>26017</v>
      </c>
      <c r="D6115" s="158" t="s">
        <v>48</v>
      </c>
      <c r="E6115" s="157"/>
      <c r="F6115" s="101"/>
      <c r="G6115" s="159"/>
      <c r="H6115" s="161"/>
      <c r="I6115" s="161"/>
    </row>
    <row r="6116" ht="15.0" customHeight="1">
      <c r="A6116" s="101" t="s">
        <v>10037</v>
      </c>
      <c r="B6116" s="96" t="str">
        <f>VLOOKUP(A6116,company_data!$A$2:$H$2051,8,FALSE)</f>
        <v>https://www.oneidentity.com/</v>
      </c>
      <c r="C6116" s="158" t="s">
        <v>15840</v>
      </c>
      <c r="D6116" s="158" t="s">
        <v>48</v>
      </c>
      <c r="E6116" s="157"/>
      <c r="F6116" s="101"/>
      <c r="G6116" s="159"/>
      <c r="H6116" s="161"/>
      <c r="I6116" s="161"/>
    </row>
    <row r="6117" ht="15.0" customHeight="1">
      <c r="A6117" s="101" t="s">
        <v>10037</v>
      </c>
      <c r="B6117" s="96" t="str">
        <f>VLOOKUP(A6117,company_data!$A$2:$H$2051,8,FALSE)</f>
        <v>https://www.oneidentity.com/</v>
      </c>
      <c r="C6117" s="158" t="s">
        <v>26018</v>
      </c>
      <c r="D6117" s="158" t="s">
        <v>6</v>
      </c>
      <c r="E6117" s="157"/>
      <c r="F6117" s="101"/>
      <c r="G6117" s="159"/>
      <c r="H6117" s="161"/>
      <c r="I6117" s="161"/>
    </row>
    <row r="6118" ht="15.0" customHeight="1">
      <c r="A6118" s="101" t="s">
        <v>10037</v>
      </c>
      <c r="B6118" s="96" t="str">
        <f>VLOOKUP(A6118,company_data!$A$2:$H$2051,8,FALSE)</f>
        <v>https://www.oneidentity.com/</v>
      </c>
      <c r="C6118" s="158" t="s">
        <v>26019</v>
      </c>
      <c r="D6118" s="158" t="s">
        <v>6</v>
      </c>
      <c r="E6118" s="157"/>
      <c r="F6118" s="101"/>
      <c r="G6118" s="159"/>
      <c r="H6118" s="161"/>
      <c r="I6118" s="161"/>
    </row>
    <row r="6119" ht="15.0" customHeight="1">
      <c r="A6119" s="101" t="s">
        <v>10037</v>
      </c>
      <c r="B6119" s="96" t="str">
        <f>VLOOKUP(A6119,company_data!$A$2:$H$2051,8,FALSE)</f>
        <v>https://www.oneidentity.com/</v>
      </c>
      <c r="C6119" s="158" t="s">
        <v>26020</v>
      </c>
      <c r="D6119" s="158" t="s">
        <v>6</v>
      </c>
      <c r="E6119" s="157"/>
      <c r="F6119" s="101"/>
      <c r="G6119" s="159"/>
      <c r="H6119" s="161"/>
      <c r="I6119" s="161"/>
    </row>
    <row r="6120" ht="15.0" customHeight="1">
      <c r="A6120" s="101" t="s">
        <v>10037</v>
      </c>
      <c r="B6120" s="96" t="str">
        <f>VLOOKUP(A6120,company_data!$A$2:$H$2051,8,FALSE)</f>
        <v>https://www.oneidentity.com/</v>
      </c>
      <c r="C6120" s="158" t="s">
        <v>26021</v>
      </c>
      <c r="D6120" s="158" t="s">
        <v>18</v>
      </c>
      <c r="E6120" s="157"/>
      <c r="F6120" s="101"/>
      <c r="G6120" s="159"/>
      <c r="H6120" s="161"/>
      <c r="I6120" s="161"/>
    </row>
    <row r="6121" ht="15.0" customHeight="1">
      <c r="A6121" s="101" t="s">
        <v>10037</v>
      </c>
      <c r="B6121" s="96" t="str">
        <f>VLOOKUP(A6121,company_data!$A$2:$H$2051,8,FALSE)</f>
        <v>https://www.oneidentity.com/</v>
      </c>
      <c r="C6121" s="158" t="s">
        <v>26022</v>
      </c>
      <c r="D6121" s="158" t="s">
        <v>18</v>
      </c>
      <c r="E6121" s="157"/>
      <c r="F6121" s="101"/>
      <c r="G6121" s="159"/>
      <c r="H6121" s="161"/>
      <c r="I6121" s="161"/>
    </row>
    <row r="6122" ht="15.0" customHeight="1">
      <c r="A6122" s="101" t="s">
        <v>10037</v>
      </c>
      <c r="B6122" s="96" t="str">
        <f>VLOOKUP(A6122,company_data!$A$2:$H$2051,8,FALSE)</f>
        <v>https://www.oneidentity.com/</v>
      </c>
      <c r="C6122" s="158" t="s">
        <v>26023</v>
      </c>
      <c r="D6122" s="158" t="s">
        <v>18</v>
      </c>
      <c r="E6122" s="157"/>
      <c r="F6122" s="101"/>
      <c r="G6122" s="159"/>
      <c r="H6122" s="161"/>
      <c r="I6122" s="161"/>
    </row>
    <row r="6123" ht="15.0" customHeight="1">
      <c r="A6123" s="101" t="s">
        <v>10046</v>
      </c>
      <c r="B6123" s="96" t="str">
        <f>VLOOKUP(A6123,company_data!$A$2:$H$2051,8,FALSE)</f>
        <v>https://www.oneconsult.com/en/</v>
      </c>
      <c r="C6123" s="157" t="s">
        <v>16052</v>
      </c>
      <c r="D6123" s="157" t="s">
        <v>5</v>
      </c>
      <c r="E6123" s="181" t="s">
        <v>22423</v>
      </c>
      <c r="F6123" s="101"/>
      <c r="G6123" s="159"/>
      <c r="H6123" s="160" t="s">
        <v>26024</v>
      </c>
      <c r="I6123" s="161"/>
    </row>
    <row r="6124" ht="15.0" customHeight="1">
      <c r="A6124" s="101" t="s">
        <v>10046</v>
      </c>
      <c r="B6124" s="96" t="str">
        <f>VLOOKUP(A6124,company_data!$A$2:$H$2051,8,FALSE)</f>
        <v>https://www.oneconsult.com/en/</v>
      </c>
      <c r="C6124" s="157" t="s">
        <v>26025</v>
      </c>
      <c r="D6124" s="158" t="s">
        <v>5</v>
      </c>
      <c r="E6124" s="158" t="s">
        <v>26026</v>
      </c>
      <c r="F6124" s="101"/>
      <c r="G6124" s="159"/>
      <c r="H6124" s="161" t="s">
        <v>26027</v>
      </c>
      <c r="I6124" s="161"/>
    </row>
    <row r="6125" ht="15.0" customHeight="1">
      <c r="A6125" s="101" t="s">
        <v>10046</v>
      </c>
      <c r="B6125" s="96" t="str">
        <f>VLOOKUP(A6125,company_data!$A$2:$H$2051,8,FALSE)</f>
        <v>https://www.oneconsult.com/en/</v>
      </c>
      <c r="C6125" s="157" t="s">
        <v>26028</v>
      </c>
      <c r="D6125" s="158" t="s">
        <v>5</v>
      </c>
      <c r="E6125" s="158" t="s">
        <v>15831</v>
      </c>
      <c r="F6125" s="101"/>
      <c r="G6125" s="159"/>
      <c r="H6125" s="161" t="s">
        <v>26029</v>
      </c>
      <c r="I6125" s="161"/>
    </row>
    <row r="6126" ht="15.0" customHeight="1">
      <c r="A6126" s="101" t="s">
        <v>10046</v>
      </c>
      <c r="B6126" s="96" t="str">
        <f>VLOOKUP(A6126,company_data!$A$2:$H$2051,8,FALSE)</f>
        <v>https://www.oneconsult.com/en/</v>
      </c>
      <c r="C6126" s="157" t="s">
        <v>20009</v>
      </c>
      <c r="D6126" s="157" t="s">
        <v>5</v>
      </c>
      <c r="E6126" s="157" t="s">
        <v>15850</v>
      </c>
      <c r="F6126" s="101"/>
      <c r="G6126" s="159"/>
      <c r="H6126" s="161" t="s">
        <v>26030</v>
      </c>
      <c r="I6126" s="161"/>
    </row>
    <row r="6127" ht="15.0" customHeight="1">
      <c r="A6127" s="101" t="s">
        <v>10046</v>
      </c>
      <c r="B6127" s="96" t="str">
        <f>VLOOKUP(A6127,company_data!$A$2:$H$2051,8,FALSE)</f>
        <v>https://www.oneconsult.com/en/</v>
      </c>
      <c r="C6127" s="157" t="s">
        <v>21403</v>
      </c>
      <c r="D6127" s="157" t="s">
        <v>11</v>
      </c>
      <c r="E6127" s="158" t="s">
        <v>21403</v>
      </c>
      <c r="F6127" s="101"/>
      <c r="G6127" s="159"/>
      <c r="H6127" s="161" t="s">
        <v>26031</v>
      </c>
      <c r="I6127" s="161"/>
    </row>
    <row r="6128" ht="15.0" customHeight="1">
      <c r="A6128" s="101" t="s">
        <v>10046</v>
      </c>
      <c r="B6128" s="96" t="str">
        <f>VLOOKUP(A6128,company_data!$A$2:$H$2051,8,FALSE)</f>
        <v>https://www.oneconsult.com/en/</v>
      </c>
      <c r="C6128" s="157" t="s">
        <v>26032</v>
      </c>
      <c r="D6128" s="157" t="s">
        <v>5</v>
      </c>
      <c r="E6128" s="158" t="s">
        <v>15859</v>
      </c>
      <c r="F6128" s="101"/>
      <c r="G6128" s="159"/>
      <c r="H6128" s="161" t="s">
        <v>26033</v>
      </c>
      <c r="I6128" s="161"/>
    </row>
    <row r="6129" ht="15.0" customHeight="1">
      <c r="A6129" s="101" t="s">
        <v>10059</v>
      </c>
      <c r="B6129" s="96" t="str">
        <f>VLOOKUP(A6129,company_data!$A$2:$H$2051,8,FALSE)</f>
        <v>https://www.onelogin.com/</v>
      </c>
      <c r="C6129" s="158" t="s">
        <v>26034</v>
      </c>
      <c r="D6129" s="158" t="s">
        <v>49</v>
      </c>
      <c r="E6129" s="158" t="s">
        <v>15862</v>
      </c>
      <c r="F6129" s="101"/>
      <c r="G6129" s="159"/>
      <c r="H6129" s="161"/>
      <c r="I6129" s="161"/>
    </row>
    <row r="6130" ht="15.0" customHeight="1">
      <c r="A6130" s="101" t="s">
        <v>10059</v>
      </c>
      <c r="B6130" s="96" t="str">
        <f>VLOOKUP(A6130,company_data!$A$2:$H$2051,8,FALSE)</f>
        <v>https://www.onelogin.com/</v>
      </c>
      <c r="C6130" s="158" t="s">
        <v>26035</v>
      </c>
      <c r="D6130" s="158" t="s">
        <v>49</v>
      </c>
      <c r="E6130" s="158" t="s">
        <v>15862</v>
      </c>
      <c r="F6130" s="101"/>
      <c r="G6130" s="159"/>
      <c r="H6130" s="161"/>
      <c r="I6130" s="161"/>
    </row>
    <row r="6131" ht="15.0" customHeight="1">
      <c r="A6131" s="101" t="s">
        <v>10059</v>
      </c>
      <c r="B6131" s="96" t="str">
        <f>VLOOKUP(A6131,company_data!$A$2:$H$2051,8,FALSE)</f>
        <v>https://www.onelogin.com/</v>
      </c>
      <c r="C6131" s="158" t="s">
        <v>26036</v>
      </c>
      <c r="D6131" s="158" t="s">
        <v>6</v>
      </c>
      <c r="E6131" s="158" t="s">
        <v>16476</v>
      </c>
      <c r="F6131" s="101"/>
      <c r="G6131" s="159"/>
      <c r="H6131" s="161"/>
      <c r="I6131" s="161"/>
    </row>
    <row r="6132" ht="15.0" customHeight="1">
      <c r="A6132" s="101" t="s">
        <v>10059</v>
      </c>
      <c r="B6132" s="96" t="str">
        <f>VLOOKUP(A6132,company_data!$A$2:$H$2051,8,FALSE)</f>
        <v>https://www.onelogin.com/</v>
      </c>
      <c r="C6132" s="158" t="s">
        <v>26037</v>
      </c>
      <c r="D6132" s="158" t="s">
        <v>6</v>
      </c>
      <c r="E6132" s="158" t="s">
        <v>16476</v>
      </c>
      <c r="F6132" s="101"/>
      <c r="G6132" s="159"/>
      <c r="H6132" s="161"/>
      <c r="I6132" s="161"/>
    </row>
    <row r="6133" ht="15.0" customHeight="1">
      <c r="A6133" s="101" t="s">
        <v>10059</v>
      </c>
      <c r="B6133" s="96" t="str">
        <f>VLOOKUP(A6133,company_data!$A$2:$H$2051,8,FALSE)</f>
        <v>https://www.onelogin.com/</v>
      </c>
      <c r="C6133" s="158" t="s">
        <v>26038</v>
      </c>
      <c r="D6133" s="158" t="s">
        <v>6</v>
      </c>
      <c r="E6133" s="157"/>
      <c r="F6133" s="101"/>
      <c r="G6133" s="159"/>
      <c r="H6133" s="161"/>
      <c r="I6133" s="161"/>
    </row>
    <row r="6134" ht="15.0" customHeight="1">
      <c r="A6134" s="101" t="s">
        <v>10059</v>
      </c>
      <c r="B6134" s="96" t="str">
        <f>VLOOKUP(A6134,company_data!$A$2:$H$2051,8,FALSE)</f>
        <v>https://www.onelogin.com/</v>
      </c>
      <c r="C6134" s="158" t="s">
        <v>26039</v>
      </c>
      <c r="D6134" s="158" t="s">
        <v>6</v>
      </c>
      <c r="E6134" s="157"/>
      <c r="F6134" s="101"/>
      <c r="G6134" s="159"/>
      <c r="H6134" s="161"/>
      <c r="I6134" s="161"/>
    </row>
    <row r="6135" ht="15.0" customHeight="1">
      <c r="A6135" s="101" t="s">
        <v>10059</v>
      </c>
      <c r="B6135" s="96" t="str">
        <f>VLOOKUP(A6135,company_data!$A$2:$H$2051,8,FALSE)</f>
        <v>https://www.onelogin.com/</v>
      </c>
      <c r="C6135" s="158" t="s">
        <v>26040</v>
      </c>
      <c r="D6135" s="158" t="s">
        <v>6</v>
      </c>
      <c r="E6135" s="157"/>
      <c r="F6135" s="101"/>
      <c r="G6135" s="159"/>
      <c r="H6135" s="161"/>
      <c r="I6135" s="161"/>
    </row>
    <row r="6136" ht="15.0" customHeight="1">
      <c r="A6136" s="101" t="s">
        <v>10059</v>
      </c>
      <c r="B6136" s="96" t="str">
        <f>VLOOKUP(A6136,company_data!$A$2:$H$2051,8,FALSE)</f>
        <v>https://www.onelogin.com/</v>
      </c>
      <c r="C6136" s="158" t="s">
        <v>26041</v>
      </c>
      <c r="D6136" s="158" t="s">
        <v>6</v>
      </c>
      <c r="E6136" s="157"/>
      <c r="F6136" s="101"/>
      <c r="G6136" s="159"/>
      <c r="H6136" s="161"/>
      <c r="I6136" s="161"/>
    </row>
    <row r="6137" ht="15.0" customHeight="1">
      <c r="A6137" s="101" t="s">
        <v>10059</v>
      </c>
      <c r="B6137" s="96" t="str">
        <f>VLOOKUP(A6137,company_data!$A$2:$H$2051,8,FALSE)</f>
        <v>https://www.onelogin.com/</v>
      </c>
      <c r="C6137" s="158" t="s">
        <v>26042</v>
      </c>
      <c r="D6137" s="158" t="s">
        <v>6</v>
      </c>
      <c r="E6137" s="157"/>
      <c r="F6137" s="101"/>
      <c r="G6137" s="159"/>
      <c r="H6137" s="161"/>
      <c r="I6137" s="161"/>
    </row>
    <row r="6138" ht="15.0" customHeight="1">
      <c r="A6138" s="101" t="s">
        <v>10059</v>
      </c>
      <c r="B6138" s="96" t="str">
        <f>VLOOKUP(A6138,company_data!$A$2:$H$2051,8,FALSE)</f>
        <v>https://www.onelogin.com/</v>
      </c>
      <c r="C6138" s="158" t="s">
        <v>26043</v>
      </c>
      <c r="D6138" s="158" t="s">
        <v>6</v>
      </c>
      <c r="E6138" s="157"/>
      <c r="F6138" s="101"/>
      <c r="G6138" s="159"/>
      <c r="H6138" s="161"/>
      <c r="I6138" s="161"/>
    </row>
    <row r="6139" ht="15.0" customHeight="1">
      <c r="A6139" s="101" t="s">
        <v>10059</v>
      </c>
      <c r="B6139" s="96" t="str">
        <f>VLOOKUP(A6139,company_data!$A$2:$H$2051,8,FALSE)</f>
        <v>https://www.onelogin.com/</v>
      </c>
      <c r="C6139" s="158" t="s">
        <v>26044</v>
      </c>
      <c r="D6139" s="158" t="s">
        <v>6</v>
      </c>
      <c r="E6139" s="157"/>
      <c r="F6139" s="101"/>
      <c r="G6139" s="159"/>
      <c r="H6139" s="161"/>
      <c r="I6139" s="161"/>
    </row>
    <row r="6140" ht="15.0" customHeight="1">
      <c r="A6140" s="101" t="s">
        <v>10059</v>
      </c>
      <c r="B6140" s="96" t="str">
        <f>VLOOKUP(A6140,company_data!$A$2:$H$2051,8,FALSE)</f>
        <v>https://www.onelogin.com/</v>
      </c>
      <c r="C6140" s="158" t="s">
        <v>26045</v>
      </c>
      <c r="D6140" s="158" t="s">
        <v>6</v>
      </c>
      <c r="E6140" s="157"/>
      <c r="F6140" s="101"/>
      <c r="G6140" s="159"/>
      <c r="H6140" s="161"/>
      <c r="I6140" s="161"/>
    </row>
    <row r="6141" ht="15.0" customHeight="1">
      <c r="A6141" s="101" t="s">
        <v>10059</v>
      </c>
      <c r="B6141" s="96" t="str">
        <f>VLOOKUP(A6141,company_data!$A$2:$H$2051,8,FALSE)</f>
        <v>https://www.onelogin.com/</v>
      </c>
      <c r="C6141" s="158" t="s">
        <v>26046</v>
      </c>
      <c r="D6141" s="158" t="s">
        <v>6</v>
      </c>
      <c r="E6141" s="157"/>
      <c r="F6141" s="101"/>
      <c r="G6141" s="159"/>
      <c r="H6141" s="161"/>
      <c r="I6141" s="161"/>
    </row>
    <row r="6142" ht="15.0" customHeight="1">
      <c r="A6142" s="101" t="s">
        <v>10059</v>
      </c>
      <c r="B6142" s="96" t="str">
        <f>VLOOKUP(A6142,company_data!$A$2:$H$2051,8,FALSE)</f>
        <v>https://www.onelogin.com/</v>
      </c>
      <c r="C6142" s="158" t="s">
        <v>26047</v>
      </c>
      <c r="D6142" s="158" t="s">
        <v>6</v>
      </c>
      <c r="E6142" s="157"/>
      <c r="F6142" s="101"/>
      <c r="G6142" s="159"/>
      <c r="H6142" s="161"/>
      <c r="I6142" s="161"/>
    </row>
    <row r="6143" ht="15.0" customHeight="1">
      <c r="A6143" s="101" t="s">
        <v>10059</v>
      </c>
      <c r="B6143" s="96" t="str">
        <f>VLOOKUP(A6143,company_data!$A$2:$H$2051,8,FALSE)</f>
        <v>https://www.onelogin.com/</v>
      </c>
      <c r="C6143" s="158" t="s">
        <v>26048</v>
      </c>
      <c r="D6143" s="158" t="s">
        <v>6</v>
      </c>
      <c r="E6143" s="157"/>
      <c r="F6143" s="101"/>
      <c r="G6143" s="159"/>
      <c r="H6143" s="161"/>
      <c r="I6143" s="161"/>
    </row>
    <row r="6144" ht="15.0" customHeight="1">
      <c r="A6144" s="101" t="s">
        <v>10059</v>
      </c>
      <c r="B6144" s="96" t="str">
        <f>VLOOKUP(A6144,company_data!$A$2:$H$2051,8,FALSE)</f>
        <v>https://www.onelogin.com/</v>
      </c>
      <c r="C6144" s="158" t="s">
        <v>26049</v>
      </c>
      <c r="D6144" s="158" t="s">
        <v>6</v>
      </c>
      <c r="E6144" s="157"/>
      <c r="F6144" s="101"/>
      <c r="G6144" s="159"/>
      <c r="H6144" s="161"/>
      <c r="I6144" s="161"/>
    </row>
    <row r="6145" ht="15.0" customHeight="1">
      <c r="A6145" s="101" t="s">
        <v>10059</v>
      </c>
      <c r="B6145" s="96" t="str">
        <f>VLOOKUP(A6145,company_data!$A$2:$H$2051,8,FALSE)</f>
        <v>https://www.onelogin.com/</v>
      </c>
      <c r="C6145" s="158" t="s">
        <v>26050</v>
      </c>
      <c r="D6145" s="158" t="s">
        <v>6</v>
      </c>
      <c r="E6145" s="157"/>
      <c r="F6145" s="101"/>
      <c r="G6145" s="159"/>
      <c r="H6145" s="161"/>
      <c r="I6145" s="161"/>
    </row>
    <row r="6146" ht="15.0" customHeight="1">
      <c r="A6146" s="101" t="s">
        <v>10059</v>
      </c>
      <c r="B6146" s="96" t="str">
        <f>VLOOKUP(A6146,company_data!$A$2:$H$2051,8,FALSE)</f>
        <v>https://www.onelogin.com/</v>
      </c>
      <c r="C6146" s="158" t="s">
        <v>26051</v>
      </c>
      <c r="D6146" s="158" t="s">
        <v>6</v>
      </c>
      <c r="E6146" s="157"/>
      <c r="F6146" s="101"/>
      <c r="G6146" s="159"/>
      <c r="H6146" s="161"/>
      <c r="I6146" s="161"/>
    </row>
    <row r="6147" ht="15.0" customHeight="1">
      <c r="A6147" s="101" t="s">
        <v>10059</v>
      </c>
      <c r="B6147" s="96" t="str">
        <f>VLOOKUP(A6147,company_data!$A$2:$H$2051,8,FALSE)</f>
        <v>https://www.onelogin.com/</v>
      </c>
      <c r="C6147" s="158" t="s">
        <v>26052</v>
      </c>
      <c r="D6147" s="158" t="s">
        <v>6</v>
      </c>
      <c r="E6147" s="157"/>
      <c r="F6147" s="101"/>
      <c r="G6147" s="159"/>
      <c r="H6147" s="161"/>
      <c r="I6147" s="161"/>
    </row>
    <row r="6148" ht="15.0" customHeight="1">
      <c r="A6148" s="101" t="s">
        <v>10059</v>
      </c>
      <c r="B6148" s="96" t="str">
        <f>VLOOKUP(A6148,company_data!$A$2:$H$2051,8,FALSE)</f>
        <v>https://www.onelogin.com/</v>
      </c>
      <c r="C6148" s="158" t="s">
        <v>26053</v>
      </c>
      <c r="D6148" s="158" t="s">
        <v>6</v>
      </c>
      <c r="E6148" s="157"/>
      <c r="F6148" s="101"/>
      <c r="G6148" s="159"/>
      <c r="H6148" s="161"/>
      <c r="I6148" s="161"/>
    </row>
    <row r="6149" ht="15.0" customHeight="1">
      <c r="A6149" s="101" t="s">
        <v>10059</v>
      </c>
      <c r="B6149" s="96" t="str">
        <f>VLOOKUP(A6149,company_data!$A$2:$H$2051,8,FALSE)</f>
        <v>https://www.onelogin.com/</v>
      </c>
      <c r="C6149" s="158" t="s">
        <v>26054</v>
      </c>
      <c r="D6149" s="158" t="s">
        <v>6</v>
      </c>
      <c r="E6149" s="157"/>
      <c r="F6149" s="101"/>
      <c r="G6149" s="159"/>
      <c r="H6149" s="161"/>
      <c r="I6149" s="161"/>
    </row>
    <row r="6150" ht="15.0" customHeight="1">
      <c r="A6150" s="101" t="s">
        <v>10068</v>
      </c>
      <c r="B6150" s="96" t="str">
        <f>VLOOKUP(A6150,company_data!$A$2:$H$2051,8,FALSE)</f>
        <v>https://www.onesecureit.com/</v>
      </c>
      <c r="C6150" s="157" t="s">
        <v>26055</v>
      </c>
      <c r="D6150" s="158" t="s">
        <v>5</v>
      </c>
      <c r="E6150" s="158" t="s">
        <v>17132</v>
      </c>
      <c r="F6150" s="101"/>
      <c r="G6150" s="159"/>
      <c r="H6150" s="161" t="s">
        <v>26056</v>
      </c>
      <c r="I6150" s="161"/>
    </row>
    <row r="6151" ht="15.0" customHeight="1">
      <c r="A6151" s="101" t="s">
        <v>10068</v>
      </c>
      <c r="B6151" s="96" t="str">
        <f>VLOOKUP(A6151,company_data!$A$2:$H$2051,8,FALSE)</f>
        <v>https://www.onesecureit.com/</v>
      </c>
      <c r="C6151" s="157" t="s">
        <v>26057</v>
      </c>
      <c r="D6151" s="158" t="s">
        <v>5</v>
      </c>
      <c r="E6151" s="158" t="s">
        <v>15886</v>
      </c>
      <c r="F6151" s="101"/>
      <c r="G6151" s="159"/>
      <c r="H6151" s="161" t="s">
        <v>26058</v>
      </c>
      <c r="I6151" s="161"/>
    </row>
    <row r="6152" ht="15.0" customHeight="1">
      <c r="A6152" s="101" t="s">
        <v>10068</v>
      </c>
      <c r="B6152" s="96" t="str">
        <f>VLOOKUP(A6152,company_data!$A$2:$H$2051,8,FALSE)</f>
        <v>https://www.onesecureit.com/</v>
      </c>
      <c r="C6152" s="157" t="s">
        <v>26059</v>
      </c>
      <c r="D6152" s="158" t="s">
        <v>5</v>
      </c>
      <c r="E6152" s="158" t="s">
        <v>26060</v>
      </c>
      <c r="F6152" s="101"/>
      <c r="G6152" s="159"/>
      <c r="H6152" s="161" t="s">
        <v>26061</v>
      </c>
      <c r="I6152" s="161"/>
    </row>
    <row r="6153" ht="15.0" customHeight="1">
      <c r="A6153" s="101" t="s">
        <v>10068</v>
      </c>
      <c r="B6153" s="96" t="str">
        <f>VLOOKUP(A6153,company_data!$A$2:$H$2051,8,FALSE)</f>
        <v>https://www.onesecureit.com/</v>
      </c>
      <c r="C6153" s="157" t="s">
        <v>25315</v>
      </c>
      <c r="D6153" s="158" t="s">
        <v>5</v>
      </c>
      <c r="E6153" s="158" t="s">
        <v>16091</v>
      </c>
      <c r="F6153" s="101"/>
      <c r="G6153" s="159"/>
      <c r="H6153" s="161" t="s">
        <v>26062</v>
      </c>
      <c r="I6153" s="161"/>
    </row>
    <row r="6154" ht="15.0" customHeight="1">
      <c r="A6154" s="101" t="s">
        <v>10068</v>
      </c>
      <c r="B6154" s="96" t="str">
        <f>VLOOKUP(A6154,company_data!$A$2:$H$2051,8,FALSE)</f>
        <v>https://www.onesecureit.com/</v>
      </c>
      <c r="C6154" s="157" t="s">
        <v>26063</v>
      </c>
      <c r="D6154" s="158" t="s">
        <v>5</v>
      </c>
      <c r="E6154" s="158" t="s">
        <v>26064</v>
      </c>
      <c r="F6154" s="101"/>
      <c r="G6154" s="159"/>
      <c r="H6154" s="161" t="s">
        <v>26065</v>
      </c>
      <c r="I6154" s="161"/>
    </row>
    <row r="6155" ht="15.0" customHeight="1">
      <c r="A6155" s="101" t="s">
        <v>10068</v>
      </c>
      <c r="B6155" s="96" t="str">
        <f>VLOOKUP(A6155,company_data!$A$2:$H$2051,8,FALSE)</f>
        <v>https://www.onesecureit.com/</v>
      </c>
      <c r="C6155" s="157" t="s">
        <v>26066</v>
      </c>
      <c r="D6155" s="158" t="s">
        <v>5</v>
      </c>
      <c r="E6155" s="158" t="s">
        <v>16934</v>
      </c>
      <c r="F6155" s="101"/>
      <c r="G6155" s="159"/>
      <c r="H6155" s="161" t="s">
        <v>26067</v>
      </c>
      <c r="I6155" s="161"/>
    </row>
    <row r="6156" ht="15.0" customHeight="1">
      <c r="A6156" s="101" t="s">
        <v>9627</v>
      </c>
      <c r="B6156" s="96" t="str">
        <f>VLOOKUP(A6156,company_data!$A$2:$H$2051,8,FALSE)</f>
        <v>https://www.onespan.com/</v>
      </c>
      <c r="C6156" s="158" t="s">
        <v>26068</v>
      </c>
      <c r="D6156" s="158" t="s">
        <v>6</v>
      </c>
      <c r="E6156" s="158" t="s">
        <v>18432</v>
      </c>
      <c r="F6156" s="97" t="s">
        <v>14</v>
      </c>
      <c r="G6156" s="159"/>
      <c r="H6156" s="161"/>
      <c r="I6156" s="161"/>
    </row>
    <row r="6157" ht="15.0" customHeight="1">
      <c r="A6157" s="101" t="s">
        <v>9627</v>
      </c>
      <c r="B6157" s="96" t="str">
        <f>VLOOKUP(A6157,company_data!$A$2:$H$2051,8,FALSE)</f>
        <v>https://www.onespan.com/</v>
      </c>
      <c r="C6157" s="157" t="s">
        <v>26069</v>
      </c>
      <c r="D6157" s="158" t="s">
        <v>6</v>
      </c>
      <c r="E6157" s="158" t="s">
        <v>16476</v>
      </c>
      <c r="F6157" s="101"/>
      <c r="G6157" s="159"/>
      <c r="H6157" s="161" t="s">
        <v>26070</v>
      </c>
      <c r="I6157" s="161"/>
    </row>
    <row r="6158" ht="15.0" customHeight="1">
      <c r="A6158" s="101" t="s">
        <v>9627</v>
      </c>
      <c r="B6158" s="96" t="str">
        <f>VLOOKUP(A6158,company_data!$A$2:$H$2051,8,FALSE)</f>
        <v>https://www.onespan.com/</v>
      </c>
      <c r="C6158" s="157" t="s">
        <v>26071</v>
      </c>
      <c r="D6158" s="158" t="s">
        <v>20</v>
      </c>
      <c r="E6158" s="158" t="s">
        <v>17019</v>
      </c>
      <c r="F6158" s="101"/>
      <c r="G6158" s="159"/>
      <c r="H6158" s="161" t="s">
        <v>26072</v>
      </c>
      <c r="I6158" s="161"/>
    </row>
    <row r="6159" ht="15.0" customHeight="1">
      <c r="A6159" s="101" t="s">
        <v>9627</v>
      </c>
      <c r="B6159" s="96" t="str">
        <f>VLOOKUP(A6159,company_data!$A$2:$H$2051,8,FALSE)</f>
        <v>https://www.onespan.com/</v>
      </c>
      <c r="C6159" s="157" t="s">
        <v>26073</v>
      </c>
      <c r="D6159" s="158" t="s">
        <v>20</v>
      </c>
      <c r="E6159" s="158" t="s">
        <v>17019</v>
      </c>
      <c r="F6159" s="101"/>
      <c r="G6159" s="159"/>
      <c r="H6159" s="161" t="s">
        <v>26074</v>
      </c>
      <c r="I6159" s="161"/>
    </row>
    <row r="6160" ht="15.0" customHeight="1">
      <c r="A6160" s="101" t="s">
        <v>9627</v>
      </c>
      <c r="B6160" s="96" t="str">
        <f>VLOOKUP(A6160,company_data!$A$2:$H$2051,8,FALSE)</f>
        <v>https://www.onespan.com/</v>
      </c>
      <c r="C6160" s="157" t="s">
        <v>25004</v>
      </c>
      <c r="D6160" s="157" t="s">
        <v>14</v>
      </c>
      <c r="E6160" s="157"/>
      <c r="F6160" s="101"/>
      <c r="G6160" s="159"/>
      <c r="H6160" s="161" t="s">
        <v>26075</v>
      </c>
      <c r="I6160" s="161"/>
    </row>
    <row r="6161" ht="15.0" customHeight="1">
      <c r="A6161" s="101" t="s">
        <v>9627</v>
      </c>
      <c r="B6161" s="96" t="str">
        <f>VLOOKUP(A6161,company_data!$A$2:$H$2051,8,FALSE)</f>
        <v>https://www.onespan.com/</v>
      </c>
      <c r="C6161" s="157" t="s">
        <v>26076</v>
      </c>
      <c r="D6161" s="158" t="s">
        <v>6</v>
      </c>
      <c r="E6161" s="157"/>
      <c r="F6161" s="101"/>
      <c r="G6161" s="159"/>
      <c r="H6161" s="161" t="s">
        <v>26077</v>
      </c>
      <c r="I6161" s="161"/>
    </row>
    <row r="6162" ht="15.0" customHeight="1">
      <c r="A6162" s="101" t="s">
        <v>9627</v>
      </c>
      <c r="B6162" s="96" t="str">
        <f>VLOOKUP(A6162,company_data!$A$2:$H$2051,8,FALSE)</f>
        <v>https://www.onespan.com/</v>
      </c>
      <c r="C6162" s="157" t="s">
        <v>26078</v>
      </c>
      <c r="D6162" s="158" t="s">
        <v>6</v>
      </c>
      <c r="E6162" s="157"/>
      <c r="F6162" s="101"/>
      <c r="G6162" s="159"/>
      <c r="H6162" s="161" t="s">
        <v>26079</v>
      </c>
      <c r="I6162" s="161"/>
    </row>
    <row r="6163" ht="15.0" customHeight="1">
      <c r="A6163" s="101" t="s">
        <v>9627</v>
      </c>
      <c r="B6163" s="96" t="str">
        <f>VLOOKUP(A6163,company_data!$A$2:$H$2051,8,FALSE)</f>
        <v>https://www.onespan.com/</v>
      </c>
      <c r="C6163" s="158" t="s">
        <v>26080</v>
      </c>
      <c r="D6163" s="158" t="s">
        <v>6</v>
      </c>
      <c r="E6163" s="157"/>
      <c r="F6163" s="101"/>
      <c r="G6163" s="159"/>
      <c r="H6163" s="161" t="s">
        <v>26081</v>
      </c>
      <c r="I6163" s="161"/>
    </row>
    <row r="6164" ht="15.0" customHeight="1">
      <c r="A6164" s="101" t="s">
        <v>3320</v>
      </c>
      <c r="B6164" s="96" t="str">
        <f>VLOOKUP(A6164,company_data!$A$2:$H$2051,8,FALSE)</f>
        <v>https://www.onetrust.com/</v>
      </c>
      <c r="C6164" s="157" t="s">
        <v>26082</v>
      </c>
      <c r="D6164" s="158" t="s">
        <v>5</v>
      </c>
      <c r="E6164" s="158" t="s">
        <v>15831</v>
      </c>
      <c r="F6164" s="101"/>
      <c r="G6164" s="159"/>
      <c r="H6164" s="161" t="s">
        <v>26083</v>
      </c>
      <c r="I6164" s="161"/>
    </row>
    <row r="6165" ht="15.0" customHeight="1">
      <c r="A6165" s="101" t="s">
        <v>3320</v>
      </c>
      <c r="B6165" s="96" t="str">
        <f>VLOOKUP(A6165,company_data!$A$2:$H$2051,8,FALSE)</f>
        <v>https://www.onetrust.com/</v>
      </c>
      <c r="C6165" s="157" t="s">
        <v>26084</v>
      </c>
      <c r="D6165" s="157" t="s">
        <v>14</v>
      </c>
      <c r="E6165" s="157" t="s">
        <v>16856</v>
      </c>
      <c r="F6165" s="101"/>
      <c r="G6165" s="159"/>
      <c r="H6165" s="161" t="s">
        <v>26085</v>
      </c>
      <c r="I6165" s="161"/>
    </row>
    <row r="6166" ht="15.0" customHeight="1">
      <c r="A6166" s="101" t="s">
        <v>10090</v>
      </c>
      <c r="B6166" s="96" t="str">
        <f>VLOOKUP(A6166,company_data!$A$2:$H$2051,8,FALSE)</f>
        <v>https://onspring.com/</v>
      </c>
      <c r="C6166" s="158" t="s">
        <v>26086</v>
      </c>
      <c r="D6166" s="158" t="s">
        <v>14</v>
      </c>
      <c r="E6166" s="158" t="s">
        <v>16856</v>
      </c>
      <c r="F6166" s="101"/>
      <c r="G6166" s="159"/>
      <c r="H6166" s="161"/>
      <c r="I6166" s="161"/>
    </row>
    <row r="6167" ht="15.0" customHeight="1">
      <c r="A6167" s="101" t="s">
        <v>10090</v>
      </c>
      <c r="B6167" s="96" t="str">
        <f>VLOOKUP(A6167,company_data!$A$2:$H$2051,8,FALSE)</f>
        <v>https://onspring.com/</v>
      </c>
      <c r="C6167" s="158" t="s">
        <v>25186</v>
      </c>
      <c r="D6167" s="158" t="s">
        <v>14</v>
      </c>
      <c r="E6167" s="158" t="s">
        <v>16856</v>
      </c>
      <c r="F6167" s="97" t="s">
        <v>17359</v>
      </c>
      <c r="G6167" s="159"/>
      <c r="H6167" s="161"/>
      <c r="I6167" s="161"/>
    </row>
    <row r="6168" ht="15.0" customHeight="1">
      <c r="A6168" s="101" t="s">
        <v>10090</v>
      </c>
      <c r="B6168" s="96" t="str">
        <f>VLOOKUP(A6168,company_data!$A$2:$H$2051,8,FALSE)</f>
        <v>https://onspring.com/</v>
      </c>
      <c r="C6168" s="158" t="s">
        <v>26087</v>
      </c>
      <c r="D6168" s="158" t="s">
        <v>14</v>
      </c>
      <c r="E6168" s="158" t="s">
        <v>16856</v>
      </c>
      <c r="F6168" s="97" t="s">
        <v>21858</v>
      </c>
      <c r="G6168" s="159"/>
      <c r="H6168" s="161"/>
      <c r="I6168" s="161"/>
    </row>
    <row r="6169" ht="15.0" customHeight="1">
      <c r="A6169" s="101" t="s">
        <v>10090</v>
      </c>
      <c r="B6169" s="96" t="str">
        <f>VLOOKUP(A6169,company_data!$A$2:$H$2051,8,FALSE)</f>
        <v>https://onspring.com/</v>
      </c>
      <c r="C6169" s="158" t="s">
        <v>17191</v>
      </c>
      <c r="D6169" s="158" t="s">
        <v>14</v>
      </c>
      <c r="E6169" s="158" t="s">
        <v>16856</v>
      </c>
      <c r="F6169" s="97" t="s">
        <v>14</v>
      </c>
      <c r="G6169" s="159"/>
      <c r="H6169" s="161"/>
      <c r="I6169" s="161"/>
    </row>
    <row r="6170" ht="15.0" customHeight="1">
      <c r="A6170" s="101" t="s">
        <v>10090</v>
      </c>
      <c r="B6170" s="96" t="str">
        <f>VLOOKUP(A6170,company_data!$A$2:$H$2051,8,FALSE)</f>
        <v>https://onspring.com/</v>
      </c>
      <c r="C6170" s="158" t="s">
        <v>26088</v>
      </c>
      <c r="D6170" s="158" t="s">
        <v>14</v>
      </c>
      <c r="E6170" s="158" t="s">
        <v>16856</v>
      </c>
      <c r="F6170" s="101"/>
      <c r="G6170" s="159"/>
      <c r="H6170" s="161"/>
      <c r="I6170" s="161"/>
    </row>
    <row r="6171" ht="15.0" customHeight="1">
      <c r="A6171" s="101" t="s">
        <v>10090</v>
      </c>
      <c r="B6171" s="96" t="str">
        <f>VLOOKUP(A6171,company_data!$A$2:$H$2051,8,FALSE)</f>
        <v>https://onspring.com/</v>
      </c>
      <c r="C6171" s="158" t="s">
        <v>22662</v>
      </c>
      <c r="D6171" s="158" t="s">
        <v>14</v>
      </c>
      <c r="E6171" s="158" t="s">
        <v>16856</v>
      </c>
      <c r="F6171" s="101"/>
      <c r="G6171" s="159"/>
      <c r="H6171" s="161"/>
      <c r="I6171" s="161"/>
    </row>
    <row r="6172" ht="15.0" customHeight="1">
      <c r="A6172" s="101" t="s">
        <v>10090</v>
      </c>
      <c r="B6172" s="96" t="str">
        <f>VLOOKUP(A6172,company_data!$A$2:$H$2051,8,FALSE)</f>
        <v>https://onspring.com/</v>
      </c>
      <c r="C6172" s="158" t="s">
        <v>26089</v>
      </c>
      <c r="D6172" s="158" t="s">
        <v>14</v>
      </c>
      <c r="E6172" s="158" t="s">
        <v>16856</v>
      </c>
      <c r="F6172" s="101"/>
      <c r="G6172" s="159"/>
      <c r="H6172" s="161"/>
      <c r="I6172" s="161"/>
    </row>
    <row r="6173" ht="15.0" customHeight="1">
      <c r="A6173" s="101" t="s">
        <v>10090</v>
      </c>
      <c r="B6173" s="96" t="str">
        <f>VLOOKUP(A6173,company_data!$A$2:$H$2051,8,FALSE)</f>
        <v>https://onspring.com/</v>
      </c>
      <c r="C6173" s="158" t="s">
        <v>26090</v>
      </c>
      <c r="D6173" s="158" t="s">
        <v>14</v>
      </c>
      <c r="E6173" s="158" t="s">
        <v>16856</v>
      </c>
      <c r="F6173" s="101"/>
      <c r="G6173" s="159"/>
      <c r="H6173" s="161"/>
      <c r="I6173" s="161"/>
    </row>
    <row r="6174" ht="15.0" customHeight="1">
      <c r="A6174" s="101" t="s">
        <v>10117</v>
      </c>
      <c r="B6174" s="96" t="str">
        <f>VLOOKUP(A6174,company_data!$A$2:$H$2051,8,FALSE)</f>
        <v>https://www.opengroup.org/</v>
      </c>
      <c r="C6174" s="157"/>
      <c r="D6174" s="158" t="s">
        <v>11</v>
      </c>
      <c r="E6174" s="157"/>
      <c r="F6174" s="101"/>
      <c r="G6174" s="159"/>
      <c r="H6174" s="161"/>
      <c r="I6174" s="161"/>
    </row>
    <row r="6175" ht="15.0" customHeight="1">
      <c r="A6175" s="101" t="s">
        <v>10125</v>
      </c>
      <c r="B6175" s="96" t="str">
        <f>VLOOKUP(A6175,company_data!$A$2:$H$2051,8,FALSE)</f>
        <v>https://www.opensecurity.io/</v>
      </c>
      <c r="C6175" s="157"/>
      <c r="D6175" s="158" t="s">
        <v>5</v>
      </c>
      <c r="E6175" s="158" t="s">
        <v>15871</v>
      </c>
      <c r="F6175" s="101"/>
      <c r="G6175" s="159"/>
      <c r="H6175" s="161"/>
      <c r="I6175" s="161"/>
    </row>
    <row r="6176" ht="15.0" customHeight="1">
      <c r="A6176" s="97" t="s">
        <v>10137</v>
      </c>
      <c r="B6176" s="96" t="str">
        <f>VLOOKUP(A6176,company_data!$A$2:$H$2051,8,FALSE)</f>
        <v>https://www.openraven.com/</v>
      </c>
      <c r="C6176" s="158" t="s">
        <v>26091</v>
      </c>
      <c r="D6176" s="158" t="s">
        <v>12</v>
      </c>
      <c r="E6176" s="158" t="s">
        <v>15886</v>
      </c>
      <c r="F6176" s="101"/>
      <c r="G6176" s="159"/>
      <c r="H6176" s="161"/>
      <c r="I6176" s="161"/>
    </row>
    <row r="6177" ht="15.0" customHeight="1">
      <c r="A6177" s="101" t="s">
        <v>9842</v>
      </c>
      <c r="B6177" s="96" t="str">
        <f>VLOOKUP(A6177,company_data!$A$2:$H$2051,8,FALSE)</f>
        <v>https://www.opentext.com/</v>
      </c>
      <c r="C6177" s="158" t="s">
        <v>26092</v>
      </c>
      <c r="D6177" s="158" t="s">
        <v>9</v>
      </c>
      <c r="E6177" s="158" t="s">
        <v>16110</v>
      </c>
      <c r="F6177" s="101"/>
      <c r="G6177" s="159"/>
      <c r="H6177" s="161"/>
      <c r="I6177" s="161"/>
    </row>
    <row r="6178" ht="15.0" customHeight="1">
      <c r="A6178" s="101" t="s">
        <v>9842</v>
      </c>
      <c r="B6178" s="96" t="str">
        <f>VLOOKUP(A6178,company_data!$A$2:$H$2051,8,FALSE)</f>
        <v>https://www.opentext.com/</v>
      </c>
      <c r="C6178" s="158" t="s">
        <v>26093</v>
      </c>
      <c r="D6178" s="158" t="s">
        <v>16</v>
      </c>
      <c r="E6178" s="158" t="s">
        <v>15831</v>
      </c>
      <c r="F6178" s="101"/>
      <c r="G6178" s="159"/>
      <c r="H6178" s="161"/>
      <c r="I6178" s="161"/>
    </row>
    <row r="6179" ht="15.0" customHeight="1">
      <c r="A6179" s="101" t="s">
        <v>9842</v>
      </c>
      <c r="B6179" s="96" t="str">
        <f>VLOOKUP(A6179,company_data!$A$2:$H$2051,8,FALSE)</f>
        <v>https://www.opentext.com/</v>
      </c>
      <c r="C6179" s="158" t="s">
        <v>26094</v>
      </c>
      <c r="D6179" s="158" t="s">
        <v>9</v>
      </c>
      <c r="E6179" s="158" t="s">
        <v>18153</v>
      </c>
      <c r="F6179" s="101"/>
      <c r="G6179" s="159"/>
      <c r="H6179" s="161"/>
      <c r="I6179" s="161"/>
    </row>
    <row r="6180" ht="15.0" customHeight="1">
      <c r="A6180" s="101" t="s">
        <v>9842</v>
      </c>
      <c r="B6180" s="96" t="str">
        <f>VLOOKUP(A6180,company_data!$A$2:$H$2051,8,FALSE)</f>
        <v>https://www.opentext.com/</v>
      </c>
      <c r="C6180" s="158" t="s">
        <v>26095</v>
      </c>
      <c r="D6180" s="158" t="s">
        <v>7</v>
      </c>
      <c r="E6180" s="158" t="s">
        <v>16</v>
      </c>
      <c r="F6180" s="97" t="s">
        <v>14</v>
      </c>
      <c r="G6180" s="159"/>
      <c r="H6180" s="161"/>
      <c r="I6180" s="161"/>
    </row>
    <row r="6181" ht="15.0" customHeight="1">
      <c r="A6181" s="101" t="s">
        <v>9842</v>
      </c>
      <c r="B6181" s="96" t="str">
        <f>VLOOKUP(A6181,company_data!$A$2:$H$2051,8,FALSE)</f>
        <v>https://www.opentext.com/</v>
      </c>
      <c r="C6181" s="158" t="s">
        <v>26096</v>
      </c>
      <c r="D6181" s="158" t="s">
        <v>38</v>
      </c>
      <c r="E6181" s="157"/>
      <c r="F6181" s="101"/>
      <c r="G6181" s="159"/>
      <c r="H6181" s="161"/>
      <c r="I6181" s="161"/>
    </row>
    <row r="6182" ht="15.0" customHeight="1">
      <c r="A6182" s="101" t="s">
        <v>9842</v>
      </c>
      <c r="B6182" s="96" t="str">
        <f>VLOOKUP(A6182,company_data!$A$2:$H$2051,8,FALSE)</f>
        <v>https://www.opentext.com/</v>
      </c>
      <c r="C6182" s="158" t="s">
        <v>26097</v>
      </c>
      <c r="D6182" s="158" t="s">
        <v>38</v>
      </c>
      <c r="E6182" s="157"/>
      <c r="F6182" s="101"/>
      <c r="G6182" s="159"/>
      <c r="H6182" s="161"/>
      <c r="I6182" s="161"/>
    </row>
    <row r="6183" ht="15.0" customHeight="1">
      <c r="A6183" s="101" t="s">
        <v>9842</v>
      </c>
      <c r="B6183" s="96" t="str">
        <f>VLOOKUP(A6183,company_data!$A$2:$H$2051,8,FALSE)</f>
        <v>https://www.opentext.com/</v>
      </c>
      <c r="C6183" s="158" t="s">
        <v>26098</v>
      </c>
      <c r="D6183" s="158" t="s">
        <v>38</v>
      </c>
      <c r="E6183" s="157"/>
      <c r="F6183" s="101"/>
      <c r="G6183" s="159"/>
      <c r="H6183" s="161"/>
      <c r="I6183" s="161"/>
    </row>
    <row r="6184" ht="15.0" customHeight="1">
      <c r="A6184" s="101" t="s">
        <v>9842</v>
      </c>
      <c r="B6184" s="96" t="str">
        <f>VLOOKUP(A6184,company_data!$A$2:$H$2051,8,FALSE)</f>
        <v>https://www.opentext.com/</v>
      </c>
      <c r="C6184" s="158" t="s">
        <v>26099</v>
      </c>
      <c r="D6184" s="158" t="s">
        <v>38</v>
      </c>
      <c r="E6184" s="157"/>
      <c r="F6184" s="101"/>
      <c r="G6184" s="159"/>
      <c r="H6184" s="161"/>
      <c r="I6184" s="161"/>
    </row>
    <row r="6185" ht="15.0" customHeight="1">
      <c r="A6185" s="101" t="s">
        <v>9842</v>
      </c>
      <c r="B6185" s="96" t="str">
        <f>VLOOKUP(A6185,company_data!$A$2:$H$2051,8,FALSE)</f>
        <v>https://www.opentext.com/</v>
      </c>
      <c r="C6185" s="158" t="s">
        <v>26100</v>
      </c>
      <c r="D6185" s="158" t="s">
        <v>16</v>
      </c>
      <c r="E6185" s="157"/>
      <c r="F6185" s="101"/>
      <c r="G6185" s="159"/>
      <c r="H6185" s="161"/>
      <c r="I6185" s="161"/>
    </row>
    <row r="6186" ht="15.0" customHeight="1">
      <c r="A6186" s="101" t="s">
        <v>9842</v>
      </c>
      <c r="B6186" s="96" t="str">
        <f>VLOOKUP(A6186,company_data!$A$2:$H$2051,8,FALSE)</f>
        <v>https://www.opentext.com/</v>
      </c>
      <c r="C6186" s="158" t="s">
        <v>26101</v>
      </c>
      <c r="D6186" s="158" t="s">
        <v>16</v>
      </c>
      <c r="E6186" s="157"/>
      <c r="F6186" s="101"/>
      <c r="G6186" s="159"/>
      <c r="H6186" s="161"/>
      <c r="I6186" s="161"/>
    </row>
    <row r="6187" ht="15.0" customHeight="1">
      <c r="A6187" s="101" t="s">
        <v>9842</v>
      </c>
      <c r="B6187" s="96" t="str">
        <f>VLOOKUP(A6187,company_data!$A$2:$H$2051,8,FALSE)</f>
        <v>https://www.opentext.com/</v>
      </c>
      <c r="C6187" s="158" t="s">
        <v>26102</v>
      </c>
      <c r="D6187" s="158" t="s">
        <v>16</v>
      </c>
      <c r="E6187" s="157"/>
      <c r="F6187" s="101"/>
      <c r="G6187" s="159"/>
      <c r="H6187" s="161"/>
      <c r="I6187" s="161"/>
    </row>
    <row r="6188" ht="15.0" customHeight="1">
      <c r="A6188" s="101" t="s">
        <v>10140</v>
      </c>
      <c r="B6188" s="96" t="str">
        <f>VLOOKUP(A6188,company_data!$A$2:$H$2051,8,FALSE)</f>
        <v>https://openvpn.net//</v>
      </c>
      <c r="C6188" s="158" t="s">
        <v>26103</v>
      </c>
      <c r="D6188" s="158" t="s">
        <v>9</v>
      </c>
      <c r="E6188" s="158" t="s">
        <v>16620</v>
      </c>
      <c r="F6188" s="101"/>
      <c r="G6188" s="159"/>
      <c r="H6188" s="161" t="s">
        <v>26104</v>
      </c>
      <c r="I6188" s="161"/>
    </row>
    <row r="6189" ht="15.0" customHeight="1">
      <c r="A6189" s="101" t="s">
        <v>10140</v>
      </c>
      <c r="B6189" s="96" t="str">
        <f>VLOOKUP(A6189,company_data!$A$2:$H$2051,8,FALSE)</f>
        <v>https://openvpn.net//</v>
      </c>
      <c r="C6189" s="158" t="s">
        <v>26105</v>
      </c>
      <c r="D6189" s="158" t="s">
        <v>10</v>
      </c>
      <c r="E6189" s="158" t="s">
        <v>16620</v>
      </c>
      <c r="F6189" s="101"/>
      <c r="G6189" s="159"/>
      <c r="H6189" s="161"/>
      <c r="I6189" s="161"/>
    </row>
    <row r="6190" ht="15.0" customHeight="1">
      <c r="A6190" s="101" t="s">
        <v>10140</v>
      </c>
      <c r="B6190" s="96" t="str">
        <f>VLOOKUP(A6190,company_data!$A$2:$H$2051,8,FALSE)</f>
        <v>https://openvpn.net//</v>
      </c>
      <c r="C6190" s="157" t="s">
        <v>26106</v>
      </c>
      <c r="D6190" s="158" t="s">
        <v>10</v>
      </c>
      <c r="E6190" s="158" t="s">
        <v>16620</v>
      </c>
      <c r="F6190" s="101"/>
      <c r="G6190" s="159"/>
      <c r="H6190" s="161"/>
      <c r="I6190" s="161"/>
    </row>
    <row r="6191" ht="15.0" customHeight="1">
      <c r="A6191" s="101" t="s">
        <v>7719</v>
      </c>
      <c r="B6191" s="96" t="str">
        <f>VLOOKUP(A6191,company_data!$A$2:$H$2051,8,FALSE)</f>
        <v>https://www.opswat.com/</v>
      </c>
      <c r="C6191" s="158" t="s">
        <v>26107</v>
      </c>
      <c r="D6191" s="158" t="s">
        <v>9</v>
      </c>
      <c r="E6191" s="158" t="s">
        <v>16090</v>
      </c>
      <c r="F6191" s="101"/>
      <c r="G6191" s="159"/>
      <c r="H6191" s="161"/>
      <c r="I6191" s="161"/>
    </row>
    <row r="6192" ht="15.0" customHeight="1">
      <c r="A6192" s="101" t="s">
        <v>7719</v>
      </c>
      <c r="B6192" s="96" t="str">
        <f>VLOOKUP(A6192,company_data!$A$2:$H$2051,8,FALSE)</f>
        <v>https://www.opswat.com/</v>
      </c>
      <c r="C6192" s="158" t="s">
        <v>26108</v>
      </c>
      <c r="D6192" s="158" t="s">
        <v>31</v>
      </c>
      <c r="E6192" s="158" t="s">
        <v>16090</v>
      </c>
      <c r="F6192" s="101"/>
      <c r="G6192" s="159"/>
      <c r="H6192" s="161"/>
      <c r="I6192" s="161"/>
    </row>
    <row r="6193" ht="15.0" customHeight="1">
      <c r="A6193" s="101" t="s">
        <v>7719</v>
      </c>
      <c r="B6193" s="96" t="str">
        <f>VLOOKUP(A6193,company_data!$A$2:$H$2051,8,FALSE)</f>
        <v>https://www.opswat.com/</v>
      </c>
      <c r="C6193" s="157" t="s">
        <v>26109</v>
      </c>
      <c r="D6193" s="158" t="s">
        <v>12</v>
      </c>
      <c r="E6193" s="158" t="s">
        <v>18333</v>
      </c>
      <c r="F6193" s="157" t="s">
        <v>16110</v>
      </c>
      <c r="G6193" s="159"/>
      <c r="H6193" s="161" t="s">
        <v>26110</v>
      </c>
      <c r="I6193" s="161"/>
    </row>
    <row r="6194" ht="15.0" customHeight="1">
      <c r="A6194" s="101" t="s">
        <v>7719</v>
      </c>
      <c r="B6194" s="96" t="str">
        <f>VLOOKUP(A6194,company_data!$A$2:$H$2051,8,FALSE)</f>
        <v>https://www.opswat.com/</v>
      </c>
      <c r="C6194" s="157" t="s">
        <v>26111</v>
      </c>
      <c r="D6194" s="158" t="s">
        <v>12</v>
      </c>
      <c r="E6194" s="158" t="s">
        <v>18333</v>
      </c>
      <c r="F6194" s="157" t="s">
        <v>16110</v>
      </c>
      <c r="G6194" s="159"/>
      <c r="H6194" s="161" t="s">
        <v>26112</v>
      </c>
      <c r="I6194" s="161"/>
    </row>
    <row r="6195" ht="15.0" customHeight="1">
      <c r="A6195" s="101" t="s">
        <v>7719</v>
      </c>
      <c r="B6195" s="96" t="str">
        <f>VLOOKUP(A6195,company_data!$A$2:$H$2051,8,FALSE)</f>
        <v>https://www.opswat.com/</v>
      </c>
      <c r="C6195" s="157" t="s">
        <v>26113</v>
      </c>
      <c r="D6195" s="158" t="s">
        <v>12</v>
      </c>
      <c r="E6195" s="158" t="s">
        <v>18333</v>
      </c>
      <c r="F6195" s="157" t="s">
        <v>16110</v>
      </c>
      <c r="G6195" s="159"/>
      <c r="H6195" s="161" t="s">
        <v>26114</v>
      </c>
      <c r="I6195" s="161"/>
    </row>
    <row r="6196" ht="15.0" customHeight="1">
      <c r="A6196" s="101" t="s">
        <v>7719</v>
      </c>
      <c r="B6196" s="96" t="str">
        <f>VLOOKUP(A6196,company_data!$A$2:$H$2051,8,FALSE)</f>
        <v>https://www.opswat.com/</v>
      </c>
      <c r="C6196" s="157" t="s">
        <v>26115</v>
      </c>
      <c r="D6196" s="158" t="s">
        <v>12</v>
      </c>
      <c r="E6196" s="158" t="s">
        <v>18333</v>
      </c>
      <c r="F6196" s="157" t="s">
        <v>16110</v>
      </c>
      <c r="G6196" s="159"/>
      <c r="H6196" s="161" t="s">
        <v>26116</v>
      </c>
      <c r="I6196" s="161"/>
    </row>
    <row r="6197" ht="15.0" customHeight="1">
      <c r="A6197" s="101" t="s">
        <v>7719</v>
      </c>
      <c r="B6197" s="96" t="str">
        <f>VLOOKUP(A6197,company_data!$A$2:$H$2051,8,FALSE)</f>
        <v>https://www.opswat.com/</v>
      </c>
      <c r="C6197" s="157" t="s">
        <v>26117</v>
      </c>
      <c r="D6197" s="158" t="s">
        <v>12</v>
      </c>
      <c r="E6197" s="158" t="s">
        <v>18333</v>
      </c>
      <c r="F6197" s="157" t="s">
        <v>16110</v>
      </c>
      <c r="G6197" s="159"/>
      <c r="H6197" s="161" t="s">
        <v>26118</v>
      </c>
      <c r="I6197" s="161"/>
    </row>
    <row r="6198" ht="15.0" customHeight="1">
      <c r="A6198" s="101" t="s">
        <v>7719</v>
      </c>
      <c r="B6198" s="96" t="str">
        <f>VLOOKUP(A6198,company_data!$A$2:$H$2051,8,FALSE)</f>
        <v>https://www.opswat.com/</v>
      </c>
      <c r="C6198" s="157" t="s">
        <v>26119</v>
      </c>
      <c r="D6198" s="158" t="s">
        <v>12</v>
      </c>
      <c r="E6198" s="158" t="s">
        <v>18333</v>
      </c>
      <c r="F6198" s="157" t="s">
        <v>16110</v>
      </c>
      <c r="G6198" s="159"/>
      <c r="H6198" s="161" t="s">
        <v>26120</v>
      </c>
      <c r="I6198" s="161"/>
    </row>
    <row r="6199" ht="15.0" customHeight="1">
      <c r="A6199" s="101" t="s">
        <v>7719</v>
      </c>
      <c r="B6199" s="96" t="str">
        <f>VLOOKUP(A6199,company_data!$A$2:$H$2051,8,FALSE)</f>
        <v>https://www.opswat.com/</v>
      </c>
      <c r="C6199" s="157" t="s">
        <v>26121</v>
      </c>
      <c r="D6199" s="158" t="s">
        <v>12</v>
      </c>
      <c r="E6199" s="158" t="s">
        <v>18333</v>
      </c>
      <c r="F6199" s="157" t="s">
        <v>16110</v>
      </c>
      <c r="G6199" s="159"/>
      <c r="H6199" s="161" t="s">
        <v>26122</v>
      </c>
      <c r="I6199" s="161"/>
    </row>
    <row r="6200" ht="15.0" customHeight="1">
      <c r="A6200" s="101" t="s">
        <v>7719</v>
      </c>
      <c r="B6200" s="96" t="str">
        <f>VLOOKUP(A6200,company_data!$A$2:$H$2051,8,FALSE)</f>
        <v>https://www.opswat.com/</v>
      </c>
      <c r="C6200" s="157" t="s">
        <v>26123</v>
      </c>
      <c r="D6200" s="158" t="s">
        <v>14</v>
      </c>
      <c r="E6200" s="157"/>
      <c r="F6200" s="101"/>
      <c r="G6200" s="159"/>
      <c r="H6200" s="161" t="s">
        <v>26124</v>
      </c>
      <c r="I6200" s="161"/>
    </row>
    <row r="6201" ht="15.0" customHeight="1">
      <c r="A6201" s="101" t="s">
        <v>7719</v>
      </c>
      <c r="B6201" s="96" t="str">
        <f>VLOOKUP(A6201,company_data!$A$2:$H$2051,8,FALSE)</f>
        <v>https://www.opswat.com/</v>
      </c>
      <c r="C6201" s="157" t="s">
        <v>26125</v>
      </c>
      <c r="D6201" s="158" t="s">
        <v>19</v>
      </c>
      <c r="E6201" s="157"/>
      <c r="F6201" s="101"/>
      <c r="G6201" s="159"/>
      <c r="H6201" s="161" t="s">
        <v>26126</v>
      </c>
      <c r="I6201" s="161"/>
    </row>
    <row r="6202" ht="15.0" customHeight="1">
      <c r="A6202" s="101" t="s">
        <v>10155</v>
      </c>
      <c r="B6202" s="96" t="str">
        <f>VLOOKUP(A6202,company_data!$A$2:$H$2051,8,FALSE)</f>
        <v>https://optimalidm.com/</v>
      </c>
      <c r="C6202" s="158" t="s">
        <v>26127</v>
      </c>
      <c r="D6202" s="158" t="s">
        <v>6</v>
      </c>
      <c r="E6202" s="158" t="s">
        <v>23</v>
      </c>
      <c r="F6202" s="101"/>
      <c r="G6202" s="159"/>
      <c r="H6202" s="161"/>
      <c r="I6202" s="161"/>
    </row>
    <row r="6203" ht="15.0" customHeight="1">
      <c r="A6203" s="101" t="s">
        <v>10155</v>
      </c>
      <c r="B6203" s="96" t="str">
        <f>VLOOKUP(A6203,company_data!$A$2:$H$2051,8,FALSE)</f>
        <v>https://optimalidm.com/</v>
      </c>
      <c r="C6203" s="157" t="s">
        <v>26128</v>
      </c>
      <c r="D6203" s="158" t="s">
        <v>6</v>
      </c>
      <c r="E6203" s="158" t="s">
        <v>26129</v>
      </c>
      <c r="F6203" s="101"/>
      <c r="G6203" s="159"/>
      <c r="H6203" s="161" t="s">
        <v>26130</v>
      </c>
      <c r="I6203" s="161"/>
    </row>
    <row r="6204" ht="15.0" customHeight="1">
      <c r="A6204" s="101" t="s">
        <v>10155</v>
      </c>
      <c r="B6204" s="96" t="str">
        <f>VLOOKUP(A6204,company_data!$A$2:$H$2051,8,FALSE)</f>
        <v>https://optimalidm.com/</v>
      </c>
      <c r="C6204" s="158" t="s">
        <v>26131</v>
      </c>
      <c r="D6204" s="158" t="s">
        <v>6</v>
      </c>
      <c r="E6204" s="158" t="s">
        <v>26132</v>
      </c>
      <c r="F6204" s="101"/>
      <c r="G6204" s="159"/>
      <c r="H6204" s="161"/>
      <c r="I6204" s="161"/>
    </row>
    <row r="6205" ht="15.0" customHeight="1">
      <c r="A6205" s="101" t="s">
        <v>10155</v>
      </c>
      <c r="B6205" s="96" t="str">
        <f>VLOOKUP(A6205,company_data!$A$2:$H$2051,8,FALSE)</f>
        <v>https://optimalidm.com/</v>
      </c>
      <c r="C6205" s="158" t="s">
        <v>26133</v>
      </c>
      <c r="D6205" s="158" t="s">
        <v>6</v>
      </c>
      <c r="E6205" s="157"/>
      <c r="F6205" s="101"/>
      <c r="G6205" s="159"/>
      <c r="H6205" s="161"/>
      <c r="I6205" s="161"/>
    </row>
    <row r="6206" ht="15.0" customHeight="1">
      <c r="A6206" s="101" t="s">
        <v>10155</v>
      </c>
      <c r="B6206" s="96" t="str">
        <f>VLOOKUP(A6206,company_data!$A$2:$H$2051,8,FALSE)</f>
        <v>https://optimalidm.com/</v>
      </c>
      <c r="C6206" s="158" t="s">
        <v>26134</v>
      </c>
      <c r="D6206" s="158" t="s">
        <v>6</v>
      </c>
      <c r="E6206" s="157"/>
      <c r="F6206" s="101"/>
      <c r="G6206" s="159"/>
      <c r="H6206" s="161"/>
      <c r="I6206" s="161"/>
    </row>
    <row r="6207" ht="15.0" customHeight="1">
      <c r="A6207" s="101" t="s">
        <v>10155</v>
      </c>
      <c r="B6207" s="96" t="str">
        <f>VLOOKUP(A6207,company_data!$A$2:$H$2051,8,FALSE)</f>
        <v>https://optimalidm.com/</v>
      </c>
      <c r="C6207" s="158" t="s">
        <v>26135</v>
      </c>
      <c r="D6207" s="158" t="s">
        <v>6</v>
      </c>
      <c r="E6207" s="157"/>
      <c r="F6207" s="101"/>
      <c r="G6207" s="159"/>
      <c r="H6207" s="161"/>
      <c r="I6207" s="161"/>
    </row>
    <row r="6208" ht="15.0" customHeight="1">
      <c r="A6208" s="101" t="s">
        <v>10155</v>
      </c>
      <c r="B6208" s="96" t="str">
        <f>VLOOKUP(A6208,company_data!$A$2:$H$2051,8,FALSE)</f>
        <v>https://optimalidm.com/</v>
      </c>
      <c r="C6208" s="157" t="s">
        <v>26136</v>
      </c>
      <c r="D6208" s="158" t="s">
        <v>6</v>
      </c>
      <c r="E6208" s="157"/>
      <c r="F6208" s="101"/>
      <c r="G6208" s="159"/>
      <c r="H6208" s="161" t="s">
        <v>26137</v>
      </c>
      <c r="I6208" s="161"/>
    </row>
    <row r="6209" ht="15.0" customHeight="1">
      <c r="A6209" s="101" t="s">
        <v>10155</v>
      </c>
      <c r="B6209" s="96" t="str">
        <f>VLOOKUP(A6209,company_data!$A$2:$H$2051,8,FALSE)</f>
        <v>https://optimalidm.com/</v>
      </c>
      <c r="C6209" s="158" t="s">
        <v>26138</v>
      </c>
      <c r="D6209" s="158" t="s">
        <v>6</v>
      </c>
      <c r="E6209" s="157"/>
      <c r="F6209" s="101"/>
      <c r="G6209" s="159"/>
      <c r="H6209" s="161"/>
      <c r="I6209" s="161"/>
    </row>
    <row r="6210" ht="15.0" customHeight="1">
      <c r="A6210" s="101" t="s">
        <v>10155</v>
      </c>
      <c r="B6210" s="96" t="str">
        <f>VLOOKUP(A6210,company_data!$A$2:$H$2051,8,FALSE)</f>
        <v>https://optimalidm.com/</v>
      </c>
      <c r="C6210" s="158" t="s">
        <v>26139</v>
      </c>
      <c r="D6210" s="158" t="s">
        <v>6</v>
      </c>
      <c r="E6210" s="157"/>
      <c r="F6210" s="101"/>
      <c r="G6210" s="159"/>
      <c r="H6210" s="161"/>
      <c r="I6210" s="161"/>
    </row>
    <row r="6211" ht="15.0" customHeight="1">
      <c r="A6211" s="101" t="s">
        <v>10155</v>
      </c>
      <c r="B6211" s="96" t="str">
        <f>VLOOKUP(A6211,company_data!$A$2:$H$2051,8,FALSE)</f>
        <v>https://optimalidm.com/</v>
      </c>
      <c r="C6211" s="157" t="s">
        <v>26140</v>
      </c>
      <c r="D6211" s="158" t="s">
        <v>6</v>
      </c>
      <c r="E6211" s="157"/>
      <c r="F6211" s="101"/>
      <c r="G6211" s="159"/>
      <c r="H6211" s="161" t="s">
        <v>26141</v>
      </c>
      <c r="I6211" s="161"/>
    </row>
    <row r="6212" ht="15.0" customHeight="1">
      <c r="A6212" s="101" t="s">
        <v>10155</v>
      </c>
      <c r="B6212" s="96" t="str">
        <f>VLOOKUP(A6212,company_data!$A$2:$H$2051,8,FALSE)</f>
        <v>https://optimalidm.com/</v>
      </c>
      <c r="C6212" s="158" t="s">
        <v>26142</v>
      </c>
      <c r="D6212" s="158" t="s">
        <v>6</v>
      </c>
      <c r="E6212" s="157"/>
      <c r="F6212" s="101"/>
      <c r="G6212" s="159"/>
      <c r="H6212" s="161"/>
      <c r="I6212" s="161"/>
    </row>
    <row r="6213" ht="15.0" customHeight="1">
      <c r="A6213" s="101" t="s">
        <v>10162</v>
      </c>
      <c r="B6213" s="96" t="str">
        <f>VLOOKUP(A6213,company_data!$A$2:$H$2051,8,FALSE)</f>
        <v>https://optimalrisk.com/</v>
      </c>
      <c r="C6213" s="157" t="s">
        <v>26143</v>
      </c>
      <c r="D6213" s="157" t="s">
        <v>5</v>
      </c>
      <c r="E6213" s="157"/>
      <c r="F6213" s="101"/>
      <c r="G6213" s="159"/>
      <c r="H6213" s="161" t="s">
        <v>26144</v>
      </c>
      <c r="I6213" s="161"/>
    </row>
    <row r="6214" ht="15.0" customHeight="1">
      <c r="A6214" s="101" t="s">
        <v>10162</v>
      </c>
      <c r="B6214" s="96" t="str">
        <f>VLOOKUP(A6214,company_data!$A$2:$H$2051,8,FALSE)</f>
        <v>https://optimalrisk.com/</v>
      </c>
      <c r="C6214" s="157" t="s">
        <v>26145</v>
      </c>
      <c r="D6214" s="157" t="s">
        <v>5</v>
      </c>
      <c r="E6214" s="157"/>
      <c r="F6214" s="101"/>
      <c r="G6214" s="159"/>
      <c r="H6214" s="161" t="s">
        <v>26146</v>
      </c>
      <c r="I6214" s="161"/>
    </row>
    <row r="6215" ht="15.0" customHeight="1">
      <c r="A6215" s="101" t="s">
        <v>10162</v>
      </c>
      <c r="B6215" s="96" t="str">
        <f>VLOOKUP(A6215,company_data!$A$2:$H$2051,8,FALSE)</f>
        <v>https://optimalrisk.com/</v>
      </c>
      <c r="C6215" s="157" t="s">
        <v>26147</v>
      </c>
      <c r="D6215" s="157" t="s">
        <v>5</v>
      </c>
      <c r="E6215" s="157"/>
      <c r="F6215" s="101"/>
      <c r="G6215" s="159"/>
      <c r="H6215" s="161" t="s">
        <v>26148</v>
      </c>
      <c r="I6215" s="161"/>
    </row>
    <row r="6216" ht="15.0" customHeight="1">
      <c r="A6216" s="101" t="s">
        <v>10162</v>
      </c>
      <c r="B6216" s="96" t="str">
        <f>VLOOKUP(A6216,company_data!$A$2:$H$2051,8,FALSE)</f>
        <v>https://optimalrisk.com/</v>
      </c>
      <c r="C6216" s="157" t="s">
        <v>26149</v>
      </c>
      <c r="D6216" s="157" t="s">
        <v>5</v>
      </c>
      <c r="E6216" s="157"/>
      <c r="F6216" s="101"/>
      <c r="G6216" s="159"/>
      <c r="H6216" s="161" t="s">
        <v>26150</v>
      </c>
      <c r="I6216" s="161"/>
    </row>
    <row r="6217" ht="15.0" customHeight="1">
      <c r="A6217" s="101" t="s">
        <v>10162</v>
      </c>
      <c r="B6217" s="96" t="str">
        <f>VLOOKUP(A6217,company_data!$A$2:$H$2051,8,FALSE)</f>
        <v>https://optimalrisk.com/</v>
      </c>
      <c r="C6217" s="157" t="s">
        <v>26151</v>
      </c>
      <c r="D6217" s="157" t="s">
        <v>5</v>
      </c>
      <c r="E6217" s="157"/>
      <c r="F6217" s="101"/>
      <c r="G6217" s="159"/>
      <c r="H6217" s="161" t="s">
        <v>26152</v>
      </c>
      <c r="I6217" s="161"/>
    </row>
    <row r="6218" ht="15.0" customHeight="1">
      <c r="A6218" s="101" t="s">
        <v>10162</v>
      </c>
      <c r="B6218" s="96" t="str">
        <f>VLOOKUP(A6218,company_data!$A$2:$H$2051,8,FALSE)</f>
        <v>https://optimalrisk.com/</v>
      </c>
      <c r="C6218" s="157" t="s">
        <v>11</v>
      </c>
      <c r="D6218" s="157" t="s">
        <v>11</v>
      </c>
      <c r="E6218" s="157"/>
      <c r="F6218" s="101"/>
      <c r="G6218" s="159"/>
      <c r="H6218" s="161" t="s">
        <v>26153</v>
      </c>
      <c r="I6218" s="161"/>
    </row>
    <row r="6219" ht="15.0" customHeight="1">
      <c r="A6219" s="101" t="s">
        <v>10166</v>
      </c>
      <c r="B6219" s="96" t="str">
        <f>VLOOKUP(A6219,company_data!$A$2:$H$2051,8,FALSE)</f>
        <v>https://www.optiv.com/</v>
      </c>
      <c r="C6219" s="157" t="s">
        <v>26154</v>
      </c>
      <c r="D6219" s="157" t="s">
        <v>5</v>
      </c>
      <c r="E6219" s="157" t="s">
        <v>17245</v>
      </c>
      <c r="F6219" s="157"/>
      <c r="G6219" s="159"/>
      <c r="H6219" s="161" t="s">
        <v>26155</v>
      </c>
      <c r="I6219" s="161"/>
    </row>
    <row r="6220" ht="15.0" customHeight="1">
      <c r="A6220" s="101" t="s">
        <v>10166</v>
      </c>
      <c r="B6220" s="96" t="str">
        <f>VLOOKUP(A6220,company_data!$A$2:$H$2051,8,FALSE)</f>
        <v>https://www.optiv.com/</v>
      </c>
      <c r="C6220" s="157" t="s">
        <v>26156</v>
      </c>
      <c r="D6220" s="157" t="s">
        <v>5</v>
      </c>
      <c r="E6220" s="157"/>
      <c r="F6220" s="157"/>
      <c r="G6220" s="159"/>
      <c r="H6220" s="161" t="s">
        <v>26157</v>
      </c>
      <c r="I6220" s="161"/>
    </row>
    <row r="6221" ht="15.0" customHeight="1">
      <c r="A6221" s="101" t="s">
        <v>10166</v>
      </c>
      <c r="B6221" s="96" t="str">
        <f>VLOOKUP(A6221,company_data!$A$2:$H$2051,8,FALSE)</f>
        <v>https://www.optiv.com/</v>
      </c>
      <c r="C6221" s="157" t="s">
        <v>26158</v>
      </c>
      <c r="D6221" s="157" t="s">
        <v>5</v>
      </c>
      <c r="E6221" s="157"/>
      <c r="F6221" s="157"/>
      <c r="G6221" s="159"/>
      <c r="H6221" s="161" t="s">
        <v>26159</v>
      </c>
      <c r="I6221" s="161"/>
    </row>
    <row r="6222" ht="15.0" customHeight="1">
      <c r="A6222" s="101" t="s">
        <v>10166</v>
      </c>
      <c r="B6222" s="96" t="str">
        <f>VLOOKUP(A6222,company_data!$A$2:$H$2051,8,FALSE)</f>
        <v>https://www.optiv.com/</v>
      </c>
      <c r="C6222" s="157" t="s">
        <v>26160</v>
      </c>
      <c r="D6222" s="157" t="s">
        <v>5</v>
      </c>
      <c r="E6222" s="157"/>
      <c r="F6222" s="157"/>
      <c r="G6222" s="159"/>
      <c r="H6222" s="161" t="s">
        <v>26161</v>
      </c>
      <c r="I6222" s="161"/>
    </row>
    <row r="6223" ht="15.0" customHeight="1">
      <c r="A6223" s="101" t="s">
        <v>10166</v>
      </c>
      <c r="B6223" s="96" t="str">
        <f>VLOOKUP(A6223,company_data!$A$2:$H$2051,8,FALSE)</f>
        <v>https://www.optiv.com/</v>
      </c>
      <c r="C6223" s="157" t="s">
        <v>16634</v>
      </c>
      <c r="D6223" s="157" t="s">
        <v>5</v>
      </c>
      <c r="E6223" s="157"/>
      <c r="F6223" s="157"/>
      <c r="G6223" s="159"/>
      <c r="H6223" s="161" t="s">
        <v>26162</v>
      </c>
      <c r="I6223" s="161"/>
    </row>
    <row r="6224" ht="15.0" customHeight="1">
      <c r="A6224" s="101" t="s">
        <v>10166</v>
      </c>
      <c r="B6224" s="96" t="str">
        <f>VLOOKUP(A6224,company_data!$A$2:$H$2051,8,FALSE)</f>
        <v>https://www.optiv.com/</v>
      </c>
      <c r="C6224" s="157" t="s">
        <v>26163</v>
      </c>
      <c r="D6224" s="158" t="s">
        <v>44</v>
      </c>
      <c r="E6224" s="157"/>
      <c r="F6224" s="157"/>
      <c r="G6224" s="159"/>
      <c r="H6224" s="161" t="s">
        <v>26164</v>
      </c>
      <c r="I6224" s="161"/>
    </row>
    <row r="6225" ht="15.0" customHeight="1">
      <c r="A6225" s="101" t="s">
        <v>7619</v>
      </c>
      <c r="B6225" s="96" t="str">
        <f>VLOOKUP(A6225,company_data!$A$2:$H$2051,8,FALSE)</f>
        <v>https://www.infoblox.com/</v>
      </c>
      <c r="C6225" s="158" t="s">
        <v>14011</v>
      </c>
      <c r="D6225" s="158" t="s">
        <v>17</v>
      </c>
      <c r="E6225" s="158"/>
      <c r="F6225" s="101"/>
      <c r="G6225" s="159"/>
      <c r="H6225" s="161"/>
      <c r="I6225" s="161"/>
    </row>
    <row r="6226" ht="15.0" customHeight="1">
      <c r="A6226" s="101" t="s">
        <v>9902</v>
      </c>
      <c r="B6226" s="96" t="str">
        <f>VLOOKUP(A6226,company_data!$A$2:$H$2051,8,FALSE)</f>
        <v>https://www.oracle.com/</v>
      </c>
      <c r="C6226" s="158" t="s">
        <v>26165</v>
      </c>
      <c r="D6226" s="158" t="s">
        <v>15</v>
      </c>
      <c r="E6226" s="158" t="s">
        <v>18636</v>
      </c>
      <c r="F6226" s="101"/>
      <c r="G6226" s="159"/>
      <c r="H6226" s="161"/>
      <c r="I6226" s="161"/>
    </row>
    <row r="6227" ht="15.0" customHeight="1">
      <c r="A6227" s="101" t="s">
        <v>9902</v>
      </c>
      <c r="B6227" s="96" t="str">
        <f>VLOOKUP(A6227,company_data!$A$2:$H$2051,8,FALSE)</f>
        <v>https://www.oracle.com/</v>
      </c>
      <c r="C6227" s="158" t="s">
        <v>26166</v>
      </c>
      <c r="D6227" s="158" t="s">
        <v>15</v>
      </c>
      <c r="E6227" s="158" t="s">
        <v>19175</v>
      </c>
      <c r="F6227" s="101"/>
      <c r="G6227" s="159"/>
      <c r="H6227" s="161"/>
      <c r="I6227" s="161"/>
    </row>
    <row r="6228" ht="15.0" customHeight="1">
      <c r="A6228" s="101" t="s">
        <v>9902</v>
      </c>
      <c r="B6228" s="96" t="str">
        <f>VLOOKUP(A6228,company_data!$A$2:$H$2051,8,FALSE)</f>
        <v>https://www.oracle.com/</v>
      </c>
      <c r="C6228" s="158" t="s">
        <v>26167</v>
      </c>
      <c r="D6228" s="158" t="s">
        <v>12</v>
      </c>
      <c r="E6228" s="158" t="s">
        <v>19175</v>
      </c>
      <c r="F6228" s="101"/>
      <c r="G6228" s="159"/>
      <c r="H6228" s="161"/>
      <c r="I6228" s="161"/>
    </row>
    <row r="6229" ht="15.0" customHeight="1">
      <c r="A6229" s="101" t="s">
        <v>9902</v>
      </c>
      <c r="B6229" s="96" t="str">
        <f>VLOOKUP(A6229,company_data!$A$2:$H$2051,8,FALSE)</f>
        <v>https://www.oracle.com/</v>
      </c>
      <c r="C6229" s="158" t="s">
        <v>26168</v>
      </c>
      <c r="D6229" s="158" t="s">
        <v>12</v>
      </c>
      <c r="E6229" s="158" t="s">
        <v>19175</v>
      </c>
      <c r="F6229" s="101"/>
      <c r="G6229" s="159"/>
      <c r="H6229" s="161"/>
      <c r="I6229" s="161"/>
    </row>
    <row r="6230" ht="15.0" customHeight="1">
      <c r="A6230" s="101" t="s">
        <v>9902</v>
      </c>
      <c r="B6230" s="96" t="str">
        <f>VLOOKUP(A6230,company_data!$A$2:$H$2051,8,FALSE)</f>
        <v>https://www.oracle.com/</v>
      </c>
      <c r="C6230" s="158" t="s">
        <v>26169</v>
      </c>
      <c r="D6230" s="158" t="s">
        <v>12</v>
      </c>
      <c r="E6230" s="158" t="s">
        <v>19175</v>
      </c>
      <c r="F6230" s="101"/>
      <c r="G6230" s="159"/>
      <c r="H6230" s="161"/>
      <c r="I6230" s="161"/>
    </row>
    <row r="6231" ht="15.0" customHeight="1">
      <c r="A6231" s="101" t="s">
        <v>9902</v>
      </c>
      <c r="B6231" s="96" t="str">
        <f>VLOOKUP(A6231,company_data!$A$2:$H$2051,8,FALSE)</f>
        <v>https://www.oracle.com/</v>
      </c>
      <c r="C6231" s="158" t="s">
        <v>26170</v>
      </c>
      <c r="D6231" s="158" t="s">
        <v>12</v>
      </c>
      <c r="E6231" s="158" t="s">
        <v>19175</v>
      </c>
      <c r="F6231" s="101"/>
      <c r="G6231" s="159"/>
      <c r="H6231" s="161"/>
      <c r="I6231" s="161"/>
    </row>
    <row r="6232" ht="15.0" customHeight="1">
      <c r="A6232" s="101" t="s">
        <v>9902</v>
      </c>
      <c r="B6232" s="96" t="str">
        <f>VLOOKUP(A6232,company_data!$A$2:$H$2051,8,FALSE)</f>
        <v>https://www.oracle.com/</v>
      </c>
      <c r="C6232" s="158" t="s">
        <v>26171</v>
      </c>
      <c r="D6232" s="158" t="s">
        <v>12</v>
      </c>
      <c r="E6232" s="158" t="s">
        <v>19175</v>
      </c>
      <c r="F6232" s="101"/>
      <c r="G6232" s="159"/>
      <c r="H6232" s="161"/>
      <c r="I6232" s="161"/>
    </row>
    <row r="6233" ht="15.0" customHeight="1">
      <c r="A6233" s="101" t="s">
        <v>9902</v>
      </c>
      <c r="B6233" s="96" t="str">
        <f>VLOOKUP(A6233,company_data!$A$2:$H$2051,8,FALSE)</f>
        <v>https://www.oracle.com/</v>
      </c>
      <c r="C6233" s="158" t="s">
        <v>26172</v>
      </c>
      <c r="D6233" s="158" t="s">
        <v>12</v>
      </c>
      <c r="E6233" s="158" t="s">
        <v>19175</v>
      </c>
      <c r="F6233" s="101"/>
      <c r="G6233" s="159"/>
      <c r="H6233" s="161"/>
      <c r="I6233" s="161"/>
    </row>
    <row r="6234" ht="15.0" customHeight="1">
      <c r="A6234" s="101" t="s">
        <v>9902</v>
      </c>
      <c r="B6234" s="96" t="str">
        <f>VLOOKUP(A6234,company_data!$A$2:$H$2051,8,FALSE)</f>
        <v>https://www.oracle.com/</v>
      </c>
      <c r="C6234" s="158" t="s">
        <v>26167</v>
      </c>
      <c r="D6234" s="158" t="s">
        <v>12</v>
      </c>
      <c r="E6234" s="158" t="s">
        <v>19175</v>
      </c>
      <c r="F6234" s="101"/>
      <c r="G6234" s="159"/>
      <c r="H6234" s="161"/>
      <c r="I6234" s="161"/>
    </row>
    <row r="6235" ht="15.0" customHeight="1">
      <c r="A6235" s="101" t="s">
        <v>9902</v>
      </c>
      <c r="B6235" s="96" t="str">
        <f>VLOOKUP(A6235,company_data!$A$2:$H$2051,8,FALSE)</f>
        <v>https://www.oracle.com/</v>
      </c>
      <c r="C6235" s="158" t="s">
        <v>26173</v>
      </c>
      <c r="D6235" s="158" t="s">
        <v>12</v>
      </c>
      <c r="E6235" s="158" t="s">
        <v>19175</v>
      </c>
      <c r="F6235" s="101"/>
      <c r="G6235" s="159"/>
      <c r="H6235" s="161"/>
      <c r="I6235" s="161"/>
    </row>
    <row r="6236" ht="15.0" customHeight="1">
      <c r="A6236" s="101" t="s">
        <v>9902</v>
      </c>
      <c r="B6236" s="96" t="str">
        <f>VLOOKUP(A6236,company_data!$A$2:$H$2051,8,FALSE)</f>
        <v>https://www.oracle.com/</v>
      </c>
      <c r="C6236" s="158" t="s">
        <v>26174</v>
      </c>
      <c r="D6236" s="158" t="s">
        <v>12</v>
      </c>
      <c r="E6236" s="158" t="s">
        <v>19175</v>
      </c>
      <c r="F6236" s="101"/>
      <c r="G6236" s="159"/>
      <c r="H6236" s="161"/>
      <c r="I6236" s="161"/>
    </row>
    <row r="6237" ht="15.0" customHeight="1">
      <c r="A6237" s="101" t="s">
        <v>9902</v>
      </c>
      <c r="B6237" s="96" t="str">
        <f>VLOOKUP(A6237,company_data!$A$2:$H$2051,8,FALSE)</f>
        <v>https://www.oracle.com/</v>
      </c>
      <c r="C6237" s="158" t="s">
        <v>26175</v>
      </c>
      <c r="D6237" s="158" t="s">
        <v>15</v>
      </c>
      <c r="E6237" s="158" t="s">
        <v>13</v>
      </c>
      <c r="F6237" s="101"/>
      <c r="G6237" s="159"/>
      <c r="H6237" s="161"/>
      <c r="I6237" s="161"/>
    </row>
    <row r="6238" ht="15.0" customHeight="1">
      <c r="A6238" s="101" t="s">
        <v>9902</v>
      </c>
      <c r="B6238" s="96" t="str">
        <f>VLOOKUP(A6238,company_data!$A$2:$H$2051,8,FALSE)</f>
        <v>https://www.oracle.com/</v>
      </c>
      <c r="C6238" s="158" t="s">
        <v>26176</v>
      </c>
      <c r="D6238" s="158" t="s">
        <v>15</v>
      </c>
      <c r="E6238" s="158" t="s">
        <v>15857</v>
      </c>
      <c r="F6238" s="101"/>
      <c r="G6238" s="159"/>
      <c r="H6238" s="161"/>
      <c r="I6238" s="161"/>
    </row>
    <row r="6239" ht="15.0" customHeight="1">
      <c r="A6239" s="101" t="s">
        <v>9902</v>
      </c>
      <c r="B6239" s="96" t="str">
        <f>VLOOKUP(A6239,company_data!$A$2:$H$2051,8,FALSE)</f>
        <v>https://www.oracle.com/</v>
      </c>
      <c r="C6239" s="158" t="s">
        <v>26177</v>
      </c>
      <c r="D6239" s="158" t="s">
        <v>8</v>
      </c>
      <c r="E6239" s="158" t="s">
        <v>16480</v>
      </c>
      <c r="F6239" s="97" t="s">
        <v>16561</v>
      </c>
      <c r="G6239" s="159"/>
      <c r="H6239" s="161"/>
      <c r="I6239" s="161"/>
    </row>
    <row r="6240" ht="15.0" customHeight="1">
      <c r="A6240" s="101" t="s">
        <v>9902</v>
      </c>
      <c r="B6240" s="96" t="str">
        <f>VLOOKUP(A6240,company_data!$A$2:$H$2051,8,FALSE)</f>
        <v>https://www.oracle.com/</v>
      </c>
      <c r="C6240" s="158" t="s">
        <v>26178</v>
      </c>
      <c r="D6240" s="158" t="s">
        <v>6</v>
      </c>
      <c r="E6240" s="157"/>
      <c r="F6240" s="101"/>
      <c r="G6240" s="159"/>
      <c r="H6240" s="161"/>
      <c r="I6240" s="161"/>
    </row>
    <row r="6241" ht="15.0" customHeight="1">
      <c r="A6241" s="101" t="s">
        <v>10052</v>
      </c>
      <c r="B6241" s="96" t="str">
        <f>VLOOKUP(A6241,company_data!$A$2:$H$2051,8,FALSE)</f>
        <v>https://www.orange.com/</v>
      </c>
      <c r="C6241" s="158" t="s">
        <v>26179</v>
      </c>
      <c r="D6241" s="158" t="s">
        <v>5</v>
      </c>
      <c r="E6241" s="158" t="s">
        <v>15917</v>
      </c>
      <c r="F6241" s="101"/>
      <c r="G6241" s="159"/>
      <c r="H6241" s="161"/>
      <c r="I6241" s="161"/>
    </row>
    <row r="6242" ht="15.0" customHeight="1">
      <c r="A6242" s="101" t="s">
        <v>10052</v>
      </c>
      <c r="B6242" s="96" t="str">
        <f>VLOOKUP(A6242,company_data!$A$2:$H$2051,8,FALSE)</f>
        <v>https://www.orange.com/</v>
      </c>
      <c r="C6242" s="158" t="s">
        <v>26180</v>
      </c>
      <c r="D6242" s="158" t="s">
        <v>5</v>
      </c>
      <c r="E6242" s="158" t="s">
        <v>15871</v>
      </c>
      <c r="F6242" s="101"/>
      <c r="G6242" s="159"/>
      <c r="H6242" s="161"/>
      <c r="I6242" s="161"/>
    </row>
    <row r="6243" ht="15.0" customHeight="1">
      <c r="A6243" s="101" t="s">
        <v>10052</v>
      </c>
      <c r="B6243" s="96" t="str">
        <f>VLOOKUP(A6243,company_data!$A$2:$H$2051,8,FALSE)</f>
        <v>https://www.orange.com/</v>
      </c>
      <c r="C6243" s="158" t="s">
        <v>26181</v>
      </c>
      <c r="D6243" s="158" t="s">
        <v>5</v>
      </c>
      <c r="E6243" s="158" t="s">
        <v>15871</v>
      </c>
      <c r="F6243" s="101"/>
      <c r="G6243" s="159"/>
      <c r="H6243" s="161"/>
      <c r="I6243" s="161"/>
    </row>
    <row r="6244" ht="15.0" customHeight="1">
      <c r="A6244" s="101" t="s">
        <v>10052</v>
      </c>
      <c r="B6244" s="96" t="str">
        <f>VLOOKUP(A6244,company_data!$A$2:$H$2051,8,FALSE)</f>
        <v>https://www.orange.com/</v>
      </c>
      <c r="C6244" s="158" t="s">
        <v>26182</v>
      </c>
      <c r="D6244" s="158" t="s">
        <v>5</v>
      </c>
      <c r="E6244" s="158" t="s">
        <v>16868</v>
      </c>
      <c r="F6244" s="97" t="s">
        <v>17764</v>
      </c>
      <c r="G6244" s="159"/>
      <c r="H6244" s="161"/>
      <c r="I6244" s="161"/>
    </row>
    <row r="6245" ht="15.0" customHeight="1">
      <c r="A6245" s="101" t="s">
        <v>10052</v>
      </c>
      <c r="B6245" s="96" t="str">
        <f>VLOOKUP(A6245,company_data!$A$2:$H$2051,8,FALSE)</f>
        <v>https://www.orange.com/</v>
      </c>
      <c r="C6245" s="158" t="s">
        <v>17708</v>
      </c>
      <c r="D6245" s="158" t="s">
        <v>5</v>
      </c>
      <c r="E6245" s="158" t="s">
        <v>17708</v>
      </c>
      <c r="F6245" s="101"/>
      <c r="G6245" s="159"/>
      <c r="H6245" s="161"/>
      <c r="I6245" s="161"/>
    </row>
    <row r="6246" ht="15.0" customHeight="1">
      <c r="A6246" s="101" t="s">
        <v>10052</v>
      </c>
      <c r="B6246" s="96" t="str">
        <f>VLOOKUP(A6246,company_data!$A$2:$H$2051,8,FALSE)</f>
        <v>https://www.orange.com/</v>
      </c>
      <c r="C6246" s="158" t="s">
        <v>16160</v>
      </c>
      <c r="D6246" s="158" t="s">
        <v>7</v>
      </c>
      <c r="E6246" s="157"/>
      <c r="F6246" s="101"/>
      <c r="G6246" s="159"/>
      <c r="H6246" s="161"/>
      <c r="I6246" s="161"/>
    </row>
    <row r="6247" ht="15.0" customHeight="1">
      <c r="A6247" s="101" t="s">
        <v>10175</v>
      </c>
      <c r="B6247" s="96" t="str">
        <f>VLOOKUP(A6247,company_data!$A$2:$H$2051,8,FALSE)</f>
        <v>https://orca.security/</v>
      </c>
      <c r="C6247" s="157" t="s">
        <v>26183</v>
      </c>
      <c r="D6247" s="158" t="s">
        <v>15</v>
      </c>
      <c r="E6247" s="158" t="s">
        <v>16367</v>
      </c>
      <c r="F6247" s="101"/>
      <c r="G6247" s="159"/>
      <c r="H6247" s="161" t="s">
        <v>26184</v>
      </c>
      <c r="I6247" s="161"/>
    </row>
    <row r="6248" ht="15.0" customHeight="1">
      <c r="A6248" s="101" t="s">
        <v>3911</v>
      </c>
      <c r="B6248" s="96" t="str">
        <f>VLOOKUP(A6248,company_data!$A$2:$H$2051,8,FALSE)</f>
        <v>https://orchestragroup.com/</v>
      </c>
      <c r="C6248" s="157" t="s">
        <v>26185</v>
      </c>
      <c r="D6248" s="158" t="s">
        <v>25</v>
      </c>
      <c r="E6248" s="158" t="s">
        <v>17918</v>
      </c>
      <c r="F6248" s="101"/>
      <c r="G6248" s="159"/>
      <c r="H6248" s="161" t="s">
        <v>26186</v>
      </c>
      <c r="I6248" s="161"/>
    </row>
    <row r="6249" ht="15.0" customHeight="1">
      <c r="A6249" s="101" t="s">
        <v>3911</v>
      </c>
      <c r="B6249" s="96" t="str">
        <f>VLOOKUP(A6249,company_data!$A$2:$H$2051,8,FALSE)</f>
        <v>https://orchestragroup.com/</v>
      </c>
      <c r="C6249" s="157" t="s">
        <v>26187</v>
      </c>
      <c r="D6249" s="158" t="s">
        <v>22</v>
      </c>
      <c r="E6249" s="158" t="s">
        <v>18548</v>
      </c>
      <c r="F6249" s="101"/>
      <c r="G6249" s="159"/>
      <c r="H6249" s="161" t="s">
        <v>26188</v>
      </c>
      <c r="I6249" s="161"/>
    </row>
    <row r="6250" ht="15.0" customHeight="1">
      <c r="A6250" s="101" t="s">
        <v>3911</v>
      </c>
      <c r="B6250" s="96" t="str">
        <f>VLOOKUP(A6250,company_data!$A$2:$H$2051,8,FALSE)</f>
        <v>https://orchestragroup.com/</v>
      </c>
      <c r="C6250" s="157" t="s">
        <v>26189</v>
      </c>
      <c r="D6250" s="158" t="s">
        <v>42</v>
      </c>
      <c r="E6250" s="158" t="s">
        <v>15857</v>
      </c>
      <c r="F6250" s="101"/>
      <c r="G6250" s="159"/>
      <c r="H6250" s="161" t="s">
        <v>26190</v>
      </c>
      <c r="I6250" s="161"/>
    </row>
    <row r="6251" ht="15.0" customHeight="1">
      <c r="A6251" s="101" t="s">
        <v>10188</v>
      </c>
      <c r="B6251" s="96" t="str">
        <f>VLOOKUP(A6251,company_data!$A$2:$H$2051,8,FALSE)</f>
        <v>https://www.orion.on.ca/</v>
      </c>
      <c r="C6251" s="158" t="s">
        <v>26191</v>
      </c>
      <c r="D6251" s="158" t="s">
        <v>10</v>
      </c>
      <c r="E6251" s="158" t="s">
        <v>16474</v>
      </c>
      <c r="F6251" s="101"/>
      <c r="G6251" s="159"/>
      <c r="H6251" s="161"/>
      <c r="I6251" s="161"/>
    </row>
    <row r="6252" ht="15.0" customHeight="1">
      <c r="A6252" s="101" t="s">
        <v>10188</v>
      </c>
      <c r="B6252" s="96" t="str">
        <f>VLOOKUP(A6252,company_data!$A$2:$H$2051,8,FALSE)</f>
        <v>https://www.orion.on.ca/</v>
      </c>
      <c r="C6252" s="158" t="s">
        <v>26192</v>
      </c>
      <c r="D6252" s="158" t="s">
        <v>28</v>
      </c>
      <c r="E6252" s="157"/>
      <c r="F6252" s="101"/>
      <c r="G6252" s="159"/>
      <c r="H6252" s="161"/>
      <c r="I6252" s="161"/>
    </row>
    <row r="6253" ht="15.0" customHeight="1">
      <c r="A6253" s="101" t="s">
        <v>10188</v>
      </c>
      <c r="B6253" s="96" t="str">
        <f>VLOOKUP(A6253,company_data!$A$2:$H$2051,8,FALSE)</f>
        <v>https://www.orion.on.ca/</v>
      </c>
      <c r="C6253" s="158" t="s">
        <v>26193</v>
      </c>
      <c r="D6253" s="158" t="s">
        <v>41</v>
      </c>
      <c r="E6253" s="157"/>
      <c r="F6253" s="101"/>
      <c r="G6253" s="159"/>
      <c r="H6253" s="161"/>
      <c r="I6253" s="161"/>
    </row>
    <row r="6254" ht="15.0" customHeight="1">
      <c r="A6254" s="101" t="s">
        <v>10107</v>
      </c>
      <c r="B6254" s="96" t="str">
        <f>VLOOKUP(A6254,company_data!$A$2:$H$2051,8,FALSE)</f>
        <v>https://www.osirium.com/</v>
      </c>
      <c r="C6254" s="157" t="s">
        <v>26194</v>
      </c>
      <c r="D6254" s="158" t="s">
        <v>48</v>
      </c>
      <c r="E6254" s="157" t="s">
        <v>18329</v>
      </c>
      <c r="F6254" s="101"/>
      <c r="G6254" s="159"/>
      <c r="H6254" s="161" t="s">
        <v>26195</v>
      </c>
      <c r="I6254" s="161"/>
    </row>
    <row r="6255" ht="15.0" customHeight="1">
      <c r="A6255" s="101" t="s">
        <v>10107</v>
      </c>
      <c r="B6255" s="96" t="str">
        <f>VLOOKUP(A6255,company_data!$A$2:$H$2051,8,FALSE)</f>
        <v>https://www.osirium.com/</v>
      </c>
      <c r="C6255" s="157" t="s">
        <v>26196</v>
      </c>
      <c r="D6255" s="158" t="s">
        <v>9</v>
      </c>
      <c r="E6255" s="158" t="s">
        <v>16090</v>
      </c>
      <c r="F6255" s="101"/>
      <c r="G6255" s="159"/>
      <c r="H6255" s="161" t="s">
        <v>26197</v>
      </c>
      <c r="I6255" s="161"/>
    </row>
    <row r="6256" ht="15.0" customHeight="1">
      <c r="A6256" s="101" t="s">
        <v>10107</v>
      </c>
      <c r="B6256" s="96" t="str">
        <f>VLOOKUP(A6256,company_data!$A$2:$H$2051,8,FALSE)</f>
        <v>https://www.osirium.com/</v>
      </c>
      <c r="C6256" s="157" t="s">
        <v>26198</v>
      </c>
      <c r="D6256" s="158" t="s">
        <v>9</v>
      </c>
      <c r="E6256" s="158" t="s">
        <v>16090</v>
      </c>
      <c r="F6256" s="101"/>
      <c r="G6256" s="159"/>
      <c r="H6256" s="161"/>
      <c r="I6256" s="161"/>
    </row>
    <row r="6257" ht="15.0" customHeight="1">
      <c r="A6257" s="101" t="s">
        <v>10107</v>
      </c>
      <c r="B6257" s="96" t="str">
        <f>VLOOKUP(A6257,company_data!$A$2:$H$2051,8,FALSE)</f>
        <v>https://www.osirium.com/</v>
      </c>
      <c r="C6257" s="157" t="s">
        <v>26199</v>
      </c>
      <c r="D6257" s="158" t="s">
        <v>6</v>
      </c>
      <c r="E6257" s="158" t="s">
        <v>16411</v>
      </c>
      <c r="F6257" s="101"/>
      <c r="G6257" s="159"/>
      <c r="H6257" s="161" t="s">
        <v>26200</v>
      </c>
      <c r="I6257" s="161"/>
    </row>
    <row r="6258" ht="15.0" customHeight="1">
      <c r="A6258" s="101" t="s">
        <v>10107</v>
      </c>
      <c r="B6258" s="96" t="str">
        <f>VLOOKUP(A6258,company_data!$A$2:$H$2051,8,FALSE)</f>
        <v>https://www.osirium.com/</v>
      </c>
      <c r="C6258" s="157" t="s">
        <v>26201</v>
      </c>
      <c r="D6258" s="158" t="s">
        <v>6</v>
      </c>
      <c r="E6258" s="157"/>
      <c r="F6258" s="101"/>
      <c r="G6258" s="159"/>
      <c r="H6258" s="161" t="s">
        <v>26202</v>
      </c>
      <c r="I6258" s="161"/>
    </row>
    <row r="6259" ht="15.0" customHeight="1">
      <c r="A6259" s="101" t="s">
        <v>10107</v>
      </c>
      <c r="B6259" s="96" t="str">
        <f>VLOOKUP(A6259,company_data!$A$2:$H$2051,8,FALSE)</f>
        <v>https://www.osirium.com/</v>
      </c>
      <c r="C6259" s="157" t="s">
        <v>26203</v>
      </c>
      <c r="D6259" s="158" t="s">
        <v>26</v>
      </c>
      <c r="E6259" s="157"/>
      <c r="F6259" s="101"/>
      <c r="G6259" s="159"/>
      <c r="H6259" s="161" t="s">
        <v>26204</v>
      </c>
      <c r="I6259" s="161"/>
    </row>
    <row r="6260" ht="15.0" customHeight="1">
      <c r="A6260" s="101" t="s">
        <v>10201</v>
      </c>
      <c r="B6260" s="96" t="str">
        <f>VLOOKUP(A6260,company_data!$A$2:$H$2051,8,FALSE)</f>
        <v>https://outpost24.com/</v>
      </c>
      <c r="C6260" s="157" t="s">
        <v>26205</v>
      </c>
      <c r="D6260" s="157" t="s">
        <v>8</v>
      </c>
      <c r="E6260" s="157" t="s">
        <v>15915</v>
      </c>
      <c r="F6260" s="101"/>
      <c r="G6260" s="159"/>
      <c r="H6260" s="161" t="s">
        <v>26206</v>
      </c>
      <c r="I6260" s="161"/>
    </row>
    <row r="6261" ht="15.0" customHeight="1">
      <c r="A6261" s="101" t="s">
        <v>10201</v>
      </c>
      <c r="B6261" s="96" t="str">
        <f>VLOOKUP(A6261,company_data!$A$2:$H$2051,8,FALSE)</f>
        <v>https://outpost24.com/</v>
      </c>
      <c r="C6261" s="157" t="s">
        <v>26207</v>
      </c>
      <c r="D6261" s="157" t="s">
        <v>11</v>
      </c>
      <c r="E6261" s="158" t="s">
        <v>15862</v>
      </c>
      <c r="F6261" s="101"/>
      <c r="G6261" s="159"/>
      <c r="H6261" s="161" t="s">
        <v>26208</v>
      </c>
      <c r="I6261" s="161"/>
    </row>
    <row r="6262" ht="15.0" customHeight="1">
      <c r="A6262" s="101" t="s">
        <v>10201</v>
      </c>
      <c r="B6262" s="96" t="str">
        <f>VLOOKUP(A6262,company_data!$A$2:$H$2051,8,FALSE)</f>
        <v>https://outpost24.com/</v>
      </c>
      <c r="C6262" s="157" t="s">
        <v>26209</v>
      </c>
      <c r="D6262" s="158" t="s">
        <v>15</v>
      </c>
      <c r="E6262" s="158" t="s">
        <v>16146</v>
      </c>
      <c r="F6262" s="101"/>
      <c r="G6262" s="159"/>
      <c r="H6262" s="161" t="s">
        <v>26210</v>
      </c>
      <c r="I6262" s="161"/>
    </row>
    <row r="6263" ht="15.0" customHeight="1">
      <c r="A6263" s="101" t="s">
        <v>10201</v>
      </c>
      <c r="B6263" s="96" t="str">
        <f>VLOOKUP(A6263,company_data!$A$2:$H$2051,8,FALSE)</f>
        <v>https://outpost24.com/</v>
      </c>
      <c r="C6263" s="157" t="s">
        <v>26211</v>
      </c>
      <c r="D6263" s="158" t="s">
        <v>8</v>
      </c>
      <c r="E6263" s="158" t="s">
        <v>16203</v>
      </c>
      <c r="F6263" s="101"/>
      <c r="G6263" s="159"/>
      <c r="H6263" s="161" t="s">
        <v>26212</v>
      </c>
      <c r="I6263" s="161"/>
    </row>
    <row r="6264" ht="15.0" customHeight="1">
      <c r="A6264" s="101" t="s">
        <v>10201</v>
      </c>
      <c r="B6264" s="96" t="str">
        <f>VLOOKUP(A6264,company_data!$A$2:$H$2051,8,FALSE)</f>
        <v>https://outpost24.com/</v>
      </c>
      <c r="C6264" s="157" t="s">
        <v>26213</v>
      </c>
      <c r="D6264" s="158" t="s">
        <v>20</v>
      </c>
      <c r="E6264" s="158" t="s">
        <v>26214</v>
      </c>
      <c r="F6264" s="101"/>
      <c r="G6264" s="159"/>
      <c r="H6264" s="161" t="s">
        <v>26206</v>
      </c>
      <c r="I6264" s="161"/>
    </row>
    <row r="6265" ht="15.0" customHeight="1">
      <c r="A6265" s="101" t="s">
        <v>10201</v>
      </c>
      <c r="B6265" s="96" t="str">
        <f>VLOOKUP(A6265,company_data!$A$2:$H$2051,8,FALSE)</f>
        <v>https://outpost24.com/</v>
      </c>
      <c r="C6265" s="157" t="s">
        <v>15867</v>
      </c>
      <c r="D6265" s="157" t="s">
        <v>7</v>
      </c>
      <c r="E6265" s="157"/>
      <c r="F6265" s="101"/>
      <c r="G6265" s="159"/>
      <c r="H6265" s="161" t="s">
        <v>26215</v>
      </c>
      <c r="I6265" s="161"/>
    </row>
    <row r="6266" ht="15.0" customHeight="1">
      <c r="A6266" s="101" t="s">
        <v>10201</v>
      </c>
      <c r="B6266" s="96" t="str">
        <f>VLOOKUP(A6266,company_data!$A$2:$H$2051,8,FALSE)</f>
        <v>https://outpost24.com/</v>
      </c>
      <c r="C6266" s="157" t="s">
        <v>19277</v>
      </c>
      <c r="D6266" s="157" t="s">
        <v>5</v>
      </c>
      <c r="E6266" s="157" t="s">
        <v>15850</v>
      </c>
      <c r="F6266" s="101"/>
      <c r="G6266" s="159"/>
      <c r="H6266" s="161" t="s">
        <v>26216</v>
      </c>
      <c r="I6266" s="161"/>
    </row>
    <row r="6267" ht="15.0" customHeight="1">
      <c r="A6267" s="101" t="s">
        <v>10201</v>
      </c>
      <c r="B6267" s="96" t="str">
        <f>VLOOKUP(A6267,company_data!$A$2:$H$2051,8,FALSE)</f>
        <v>https://outpost24.com/</v>
      </c>
      <c r="C6267" s="157" t="s">
        <v>19278</v>
      </c>
      <c r="D6267" s="157" t="s">
        <v>5</v>
      </c>
      <c r="E6267" s="157" t="s">
        <v>15850</v>
      </c>
      <c r="F6267" s="101"/>
      <c r="G6267" s="159"/>
      <c r="H6267" s="161" t="s">
        <v>26217</v>
      </c>
      <c r="I6267" s="161"/>
    </row>
    <row r="6268" ht="15.0" customHeight="1">
      <c r="A6268" s="101" t="s">
        <v>10201</v>
      </c>
      <c r="B6268" s="96" t="str">
        <f>VLOOKUP(A6268,company_data!$A$2:$H$2051,8,FALSE)</f>
        <v>https://outpost24.com/</v>
      </c>
      <c r="C6268" s="157" t="s">
        <v>26218</v>
      </c>
      <c r="D6268" s="158" t="s">
        <v>5</v>
      </c>
      <c r="E6268" s="158" t="s">
        <v>24118</v>
      </c>
      <c r="F6268" s="101"/>
      <c r="G6268" s="159"/>
      <c r="H6268" s="161" t="s">
        <v>26219</v>
      </c>
      <c r="I6268" s="161"/>
    </row>
    <row r="6269" ht="15.0" customHeight="1">
      <c r="A6269" s="101" t="s">
        <v>10201</v>
      </c>
      <c r="B6269" s="96" t="str">
        <f>VLOOKUP(A6269,company_data!$A$2:$H$2051,8,FALSE)</f>
        <v>https://outpost24.com/</v>
      </c>
      <c r="C6269" s="157" t="s">
        <v>26220</v>
      </c>
      <c r="D6269" s="157" t="s">
        <v>5</v>
      </c>
      <c r="E6269" s="157" t="s">
        <v>16275</v>
      </c>
      <c r="F6269" s="101"/>
      <c r="G6269" s="159"/>
      <c r="H6269" s="161" t="s">
        <v>26221</v>
      </c>
      <c r="I6269" s="161"/>
    </row>
    <row r="6270" ht="15.0" customHeight="1">
      <c r="A6270" s="101" t="s">
        <v>10201</v>
      </c>
      <c r="B6270" s="96" t="str">
        <f>VLOOKUP(A6270,company_data!$A$2:$H$2051,8,FALSE)</f>
        <v>https://outpost24.com/</v>
      </c>
      <c r="C6270" s="157" t="s">
        <v>26222</v>
      </c>
      <c r="D6270" s="158" t="s">
        <v>50</v>
      </c>
      <c r="E6270" s="157"/>
      <c r="F6270" s="101"/>
      <c r="G6270" s="159"/>
      <c r="H6270" s="161" t="s">
        <v>26223</v>
      </c>
      <c r="I6270" s="161"/>
    </row>
    <row r="6271" ht="15.0" customHeight="1">
      <c r="A6271" s="101" t="s">
        <v>10201</v>
      </c>
      <c r="B6271" s="96" t="str">
        <f>VLOOKUP(A6271,company_data!$A$2:$H$2051,8,FALSE)</f>
        <v>https://outpost24.com/</v>
      </c>
      <c r="C6271" s="157" t="s">
        <v>26224</v>
      </c>
      <c r="D6271" s="157" t="s">
        <v>11</v>
      </c>
      <c r="E6271" s="157"/>
      <c r="F6271" s="101"/>
      <c r="G6271" s="159"/>
      <c r="H6271" s="161" t="s">
        <v>26225</v>
      </c>
      <c r="I6271" s="161"/>
    </row>
    <row r="6272" ht="15.0" customHeight="1">
      <c r="A6272" s="101" t="s">
        <v>10201</v>
      </c>
      <c r="B6272" s="96" t="str">
        <f>VLOOKUP(A6272,company_data!$A$2:$H$2051,8,FALSE)</f>
        <v>https://outpost24.com/</v>
      </c>
      <c r="C6272" s="157" t="s">
        <v>22</v>
      </c>
      <c r="D6272" s="157" t="s">
        <v>22</v>
      </c>
      <c r="E6272" s="157"/>
      <c r="F6272" s="101"/>
      <c r="G6272" s="159"/>
      <c r="H6272" s="161" t="s">
        <v>26226</v>
      </c>
      <c r="I6272" s="161"/>
    </row>
    <row r="6273" ht="15.0" customHeight="1">
      <c r="A6273" s="101" t="s">
        <v>10201</v>
      </c>
      <c r="B6273" s="96" t="str">
        <f>VLOOKUP(A6273,company_data!$A$2:$H$2051,8,FALSE)</f>
        <v>https://outpost24.com/</v>
      </c>
      <c r="C6273" s="158" t="s">
        <v>26227</v>
      </c>
      <c r="D6273" s="158" t="s">
        <v>43</v>
      </c>
      <c r="E6273" s="157"/>
      <c r="F6273" s="101"/>
      <c r="G6273" s="159"/>
      <c r="H6273" s="161"/>
      <c r="I6273" s="161"/>
    </row>
    <row r="6274" ht="15.0" customHeight="1">
      <c r="A6274" s="101" t="s">
        <v>10212</v>
      </c>
      <c r="B6274" s="96" t="str">
        <f>VLOOKUP(A6274,company_data!$A$2:$H$2051,8,FALSE)</f>
        <v>https://owasp.org/</v>
      </c>
      <c r="C6274" s="157" t="s">
        <v>26228</v>
      </c>
      <c r="D6274" s="158" t="s">
        <v>20</v>
      </c>
      <c r="E6274" s="158" t="s">
        <v>26214</v>
      </c>
      <c r="F6274" s="101"/>
      <c r="G6274" s="159"/>
      <c r="H6274" s="161" t="s">
        <v>26229</v>
      </c>
      <c r="I6274" s="161"/>
    </row>
    <row r="6275" ht="15.0" customHeight="1">
      <c r="A6275" s="101" t="s">
        <v>10212</v>
      </c>
      <c r="B6275" s="96" t="str">
        <f>VLOOKUP(A6275,company_data!$A$2:$H$2051,8,FALSE)</f>
        <v>https://owasp.org/</v>
      </c>
      <c r="C6275" s="157" t="s">
        <v>26230</v>
      </c>
      <c r="D6275" s="158" t="s">
        <v>8</v>
      </c>
      <c r="E6275" s="158" t="s">
        <v>16934</v>
      </c>
      <c r="F6275" s="101"/>
      <c r="G6275" s="159"/>
      <c r="H6275" s="161" t="s">
        <v>26231</v>
      </c>
      <c r="I6275" s="161"/>
    </row>
    <row r="6276" ht="15.0" customHeight="1">
      <c r="A6276" s="101" t="s">
        <v>10212</v>
      </c>
      <c r="B6276" s="96" t="str">
        <f>VLOOKUP(A6276,company_data!$A$2:$H$2051,8,FALSE)</f>
        <v>https://owasp.org/</v>
      </c>
      <c r="C6276" s="157" t="s">
        <v>26232</v>
      </c>
      <c r="D6276" s="158" t="s">
        <v>8</v>
      </c>
      <c r="E6276" s="158" t="s">
        <v>16934</v>
      </c>
      <c r="F6276" s="101"/>
      <c r="G6276" s="159"/>
      <c r="H6276" s="161" t="s">
        <v>26233</v>
      </c>
      <c r="I6276" s="161"/>
    </row>
    <row r="6277" ht="15.0" customHeight="1">
      <c r="A6277" s="101" t="s">
        <v>10212</v>
      </c>
      <c r="B6277" s="96" t="str">
        <f>VLOOKUP(A6277,company_data!$A$2:$H$2051,8,FALSE)</f>
        <v>https://owasp.org/</v>
      </c>
      <c r="C6277" s="157" t="s">
        <v>26234</v>
      </c>
      <c r="D6277" s="158" t="s">
        <v>8</v>
      </c>
      <c r="E6277" s="158" t="s">
        <v>16934</v>
      </c>
      <c r="F6277" s="101"/>
      <c r="G6277" s="159"/>
      <c r="H6277" s="161" t="s">
        <v>26235</v>
      </c>
      <c r="I6277" s="161"/>
    </row>
    <row r="6278" ht="15.0" customHeight="1">
      <c r="A6278" s="101" t="s">
        <v>10212</v>
      </c>
      <c r="B6278" s="96" t="str">
        <f>VLOOKUP(A6278,company_data!$A$2:$H$2051,8,FALSE)</f>
        <v>https://owasp.org/</v>
      </c>
      <c r="C6278" s="157" t="s">
        <v>26236</v>
      </c>
      <c r="D6278" s="158" t="s">
        <v>8</v>
      </c>
      <c r="E6278" s="157"/>
      <c r="F6278" s="101"/>
      <c r="G6278" s="159"/>
      <c r="H6278" s="161" t="s">
        <v>26237</v>
      </c>
      <c r="I6278" s="161"/>
    </row>
    <row r="6279" ht="15.0" customHeight="1">
      <c r="A6279" s="101" t="s">
        <v>10212</v>
      </c>
      <c r="B6279" s="96" t="str">
        <f>VLOOKUP(A6279,company_data!$A$2:$H$2051,8,FALSE)</f>
        <v>https://owasp.org/</v>
      </c>
      <c r="C6279" s="157" t="s">
        <v>26238</v>
      </c>
      <c r="D6279" s="158" t="s">
        <v>8</v>
      </c>
      <c r="E6279" s="157"/>
      <c r="F6279" s="101"/>
      <c r="G6279" s="159"/>
      <c r="H6279" s="161" t="s">
        <v>26239</v>
      </c>
      <c r="I6279" s="161"/>
    </row>
    <row r="6280" ht="15.0" customHeight="1">
      <c r="A6280" s="101" t="s">
        <v>10217</v>
      </c>
      <c r="B6280" s="96" t="str">
        <f>VLOOKUP(A6280,company_data!$A$2:$H$2051,8,FALSE)</f>
        <v>https://owlcyberdefense.com/</v>
      </c>
      <c r="C6280" s="158" t="s">
        <v>26240</v>
      </c>
      <c r="D6280" s="158" t="s">
        <v>35</v>
      </c>
      <c r="E6280" s="158" t="s">
        <v>15934</v>
      </c>
      <c r="F6280" s="101"/>
      <c r="G6280" s="159"/>
      <c r="H6280" s="161"/>
      <c r="I6280" s="161"/>
    </row>
    <row r="6281" ht="15.0" customHeight="1">
      <c r="A6281" s="101" t="s">
        <v>10217</v>
      </c>
      <c r="B6281" s="96" t="str">
        <f>VLOOKUP(A6281,company_data!$A$2:$H$2051,8,FALSE)</f>
        <v>https://owlcyberdefense.com/</v>
      </c>
      <c r="C6281" s="158" t="s">
        <v>26241</v>
      </c>
      <c r="D6281" s="158" t="s">
        <v>25</v>
      </c>
      <c r="E6281" s="158" t="s">
        <v>15934</v>
      </c>
      <c r="F6281" s="101"/>
      <c r="G6281" s="159"/>
      <c r="H6281" s="161"/>
      <c r="I6281" s="161"/>
    </row>
    <row r="6282" ht="15.0" customHeight="1">
      <c r="A6282" s="101" t="s">
        <v>10217</v>
      </c>
      <c r="B6282" s="96" t="str">
        <f>VLOOKUP(A6282,company_data!$A$2:$H$2051,8,FALSE)</f>
        <v>https://owlcyberdefense.com/</v>
      </c>
      <c r="C6282" s="157" t="s">
        <v>26242</v>
      </c>
      <c r="D6282" s="158" t="s">
        <v>10</v>
      </c>
      <c r="E6282" s="158" t="s">
        <v>15934</v>
      </c>
      <c r="F6282" s="101"/>
      <c r="G6282" s="159"/>
      <c r="H6282" s="161" t="s">
        <v>26243</v>
      </c>
      <c r="I6282" s="161"/>
    </row>
    <row r="6283" ht="15.0" customHeight="1">
      <c r="A6283" s="101" t="s">
        <v>10217</v>
      </c>
      <c r="B6283" s="96" t="str">
        <f>VLOOKUP(A6283,company_data!$A$2:$H$2051,8,FALSE)</f>
        <v>https://owlcyberdefense.com/</v>
      </c>
      <c r="C6283" s="158" t="s">
        <v>26244</v>
      </c>
      <c r="D6283" s="158" t="s">
        <v>10</v>
      </c>
      <c r="E6283" s="158" t="s">
        <v>15934</v>
      </c>
      <c r="F6283" s="101"/>
      <c r="G6283" s="159"/>
      <c r="H6283" s="161" t="s">
        <v>26245</v>
      </c>
      <c r="I6283" s="161"/>
    </row>
    <row r="6284" ht="15.0" customHeight="1">
      <c r="A6284" s="101" t="s">
        <v>10217</v>
      </c>
      <c r="B6284" s="96" t="str">
        <f>VLOOKUP(A6284,company_data!$A$2:$H$2051,8,FALSE)</f>
        <v>https://owlcyberdefense.com/</v>
      </c>
      <c r="C6284" s="158" t="s">
        <v>26246</v>
      </c>
      <c r="D6284" s="158" t="s">
        <v>10</v>
      </c>
      <c r="E6284" s="158" t="s">
        <v>15934</v>
      </c>
      <c r="F6284" s="101"/>
      <c r="G6284" s="159"/>
      <c r="H6284" s="161"/>
      <c r="I6284" s="161"/>
    </row>
    <row r="6285" ht="15.0" customHeight="1">
      <c r="A6285" s="101" t="s">
        <v>10217</v>
      </c>
      <c r="B6285" s="96" t="str">
        <f>VLOOKUP(A6285,company_data!$A$2:$H$2051,8,FALSE)</f>
        <v>https://owlcyberdefense.com/</v>
      </c>
      <c r="C6285" s="158" t="s">
        <v>26247</v>
      </c>
      <c r="D6285" s="158" t="s">
        <v>10</v>
      </c>
      <c r="E6285" s="158" t="s">
        <v>15934</v>
      </c>
      <c r="F6285" s="101"/>
      <c r="G6285" s="159"/>
      <c r="H6285" s="161"/>
      <c r="I6285" s="161"/>
    </row>
    <row r="6286" ht="15.0" customHeight="1">
      <c r="A6286" s="101" t="s">
        <v>10217</v>
      </c>
      <c r="B6286" s="96" t="str">
        <f>VLOOKUP(A6286,company_data!$A$2:$H$2051,8,FALSE)</f>
        <v>https://owlcyberdefense.com/</v>
      </c>
      <c r="C6286" s="157" t="s">
        <v>26248</v>
      </c>
      <c r="D6286" s="157" t="s">
        <v>5</v>
      </c>
      <c r="E6286" s="158" t="s">
        <v>15871</v>
      </c>
      <c r="F6286" s="101"/>
      <c r="G6286" s="159"/>
      <c r="H6286" s="161" t="s">
        <v>26249</v>
      </c>
      <c r="I6286" s="161"/>
    </row>
    <row r="6287" ht="15.0" customHeight="1">
      <c r="A6287" s="101" t="s">
        <v>10217</v>
      </c>
      <c r="B6287" s="96" t="str">
        <f>VLOOKUP(A6287,company_data!$A$2:$H$2051,8,FALSE)</f>
        <v>https://owlcyberdefense.com/</v>
      </c>
      <c r="C6287" s="158" t="s">
        <v>26250</v>
      </c>
      <c r="D6287" s="158" t="s">
        <v>12</v>
      </c>
      <c r="E6287" s="158" t="s">
        <v>26251</v>
      </c>
      <c r="F6287" s="101"/>
      <c r="G6287" s="159"/>
      <c r="H6287" s="161" t="s">
        <v>26252</v>
      </c>
      <c r="I6287" s="161"/>
    </row>
    <row r="6288" ht="15.0" customHeight="1">
      <c r="A6288" s="101" t="s">
        <v>10217</v>
      </c>
      <c r="B6288" s="96" t="str">
        <f>VLOOKUP(A6288,company_data!$A$2:$H$2051,8,FALSE)</f>
        <v>https://owlcyberdefense.com/</v>
      </c>
      <c r="C6288" s="157" t="s">
        <v>26253</v>
      </c>
      <c r="D6288" s="157" t="s">
        <v>5</v>
      </c>
      <c r="E6288" s="157"/>
      <c r="F6288" s="101"/>
      <c r="G6288" s="159"/>
      <c r="H6288" s="161" t="s">
        <v>26254</v>
      </c>
      <c r="I6288" s="161"/>
    </row>
    <row r="6289" ht="15.0" customHeight="1">
      <c r="A6289" s="101" t="s">
        <v>10217</v>
      </c>
      <c r="B6289" s="96" t="str">
        <f>VLOOKUP(A6289,company_data!$A$2:$H$2051,8,FALSE)</f>
        <v>https://owlcyberdefense.com/</v>
      </c>
      <c r="C6289" s="157" t="s">
        <v>26255</v>
      </c>
      <c r="D6289" s="157" t="s">
        <v>5</v>
      </c>
      <c r="E6289" s="157"/>
      <c r="F6289" s="101"/>
      <c r="G6289" s="159"/>
      <c r="H6289" s="161" t="s">
        <v>26256</v>
      </c>
      <c r="I6289" s="161"/>
    </row>
    <row r="6290" ht="15.0" customHeight="1">
      <c r="A6290" s="101" t="s">
        <v>10217</v>
      </c>
      <c r="B6290" s="96" t="str">
        <f>VLOOKUP(A6290,company_data!$A$2:$H$2051,8,FALSE)</f>
        <v>https://owlcyberdefense.com/</v>
      </c>
      <c r="C6290" s="157" t="s">
        <v>11</v>
      </c>
      <c r="D6290" s="157" t="s">
        <v>11</v>
      </c>
      <c r="E6290" s="157"/>
      <c r="F6290" s="101"/>
      <c r="G6290" s="159"/>
      <c r="H6290" s="161" t="s">
        <v>26257</v>
      </c>
      <c r="I6290" s="161"/>
    </row>
    <row r="6291" ht="15.0" customHeight="1">
      <c r="A6291" s="101" t="s">
        <v>10242</v>
      </c>
      <c r="B6291" s="96" t="str">
        <f>VLOOKUP(A6291,company_data!$A$2:$H$2051,8,FALSE)</f>
        <v>https://www.paconsulting.com/</v>
      </c>
      <c r="C6291" s="157" t="s">
        <v>26258</v>
      </c>
      <c r="D6291" s="157" t="s">
        <v>5</v>
      </c>
      <c r="E6291" s="157"/>
      <c r="F6291" s="101"/>
      <c r="G6291" s="159"/>
      <c r="H6291" s="161" t="s">
        <v>26259</v>
      </c>
      <c r="I6291" s="161"/>
    </row>
    <row r="6292" ht="15.0" customHeight="1">
      <c r="A6292" s="101" t="s">
        <v>10242</v>
      </c>
      <c r="B6292" s="96" t="str">
        <f>VLOOKUP(A6292,company_data!$A$2:$H$2051,8,FALSE)</f>
        <v>https://www.paconsulting.com/</v>
      </c>
      <c r="C6292" s="157" t="s">
        <v>26260</v>
      </c>
      <c r="D6292" s="157" t="s">
        <v>5</v>
      </c>
      <c r="E6292" s="157"/>
      <c r="F6292" s="101"/>
      <c r="G6292" s="159"/>
      <c r="H6292" s="161" t="s">
        <v>26261</v>
      </c>
      <c r="I6292" s="161"/>
    </row>
    <row r="6293" ht="15.0" customHeight="1">
      <c r="A6293" s="101" t="s">
        <v>10242</v>
      </c>
      <c r="B6293" s="96" t="str">
        <f>VLOOKUP(A6293,company_data!$A$2:$H$2051,8,FALSE)</f>
        <v>https://www.paconsulting.com/</v>
      </c>
      <c r="C6293" s="157" t="s">
        <v>26262</v>
      </c>
      <c r="D6293" s="157" t="s">
        <v>5</v>
      </c>
      <c r="E6293" s="157"/>
      <c r="F6293" s="101"/>
      <c r="G6293" s="159"/>
      <c r="H6293" s="161" t="s">
        <v>26263</v>
      </c>
      <c r="I6293" s="161"/>
    </row>
    <row r="6294" ht="15.0" customHeight="1">
      <c r="A6294" s="101" t="s">
        <v>10242</v>
      </c>
      <c r="B6294" s="96" t="str">
        <f>VLOOKUP(A6294,company_data!$A$2:$H$2051,8,FALSE)</f>
        <v>https://www.paconsulting.com/</v>
      </c>
      <c r="C6294" s="157" t="s">
        <v>26264</v>
      </c>
      <c r="D6294" s="157" t="s">
        <v>5</v>
      </c>
      <c r="E6294" s="157"/>
      <c r="F6294" s="101"/>
      <c r="G6294" s="159"/>
      <c r="H6294" s="161" t="s">
        <v>26265</v>
      </c>
      <c r="I6294" s="161"/>
    </row>
    <row r="6295" ht="15.0" customHeight="1">
      <c r="A6295" s="101" t="s">
        <v>10242</v>
      </c>
      <c r="B6295" s="96" t="str">
        <f>VLOOKUP(A6295,company_data!$A$2:$H$2051,8,FALSE)</f>
        <v>https://www.paconsulting.com/</v>
      </c>
      <c r="C6295" s="157" t="s">
        <v>26266</v>
      </c>
      <c r="D6295" s="157" t="s">
        <v>5</v>
      </c>
      <c r="E6295" s="157"/>
      <c r="F6295" s="101"/>
      <c r="G6295" s="159"/>
      <c r="H6295" s="161" t="s">
        <v>26267</v>
      </c>
      <c r="I6295" s="161"/>
    </row>
    <row r="6296" ht="15.0" customHeight="1">
      <c r="A6296" s="101" t="s">
        <v>10242</v>
      </c>
      <c r="B6296" s="96" t="str">
        <f>VLOOKUP(A6296,company_data!$A$2:$H$2051,8,FALSE)</f>
        <v>https://www.paconsulting.com/</v>
      </c>
      <c r="C6296" s="157" t="s">
        <v>26268</v>
      </c>
      <c r="D6296" s="157" t="s">
        <v>5</v>
      </c>
      <c r="E6296" s="157"/>
      <c r="F6296" s="101"/>
      <c r="G6296" s="159"/>
      <c r="H6296" s="161" t="s">
        <v>26269</v>
      </c>
      <c r="I6296" s="161"/>
    </row>
    <row r="6297" ht="15.0" customHeight="1">
      <c r="A6297" s="101" t="s">
        <v>10242</v>
      </c>
      <c r="B6297" s="96" t="str">
        <f>VLOOKUP(A6297,company_data!$A$2:$H$2051,8,FALSE)</f>
        <v>https://www.paconsulting.com/</v>
      </c>
      <c r="C6297" s="157" t="s">
        <v>26270</v>
      </c>
      <c r="D6297" s="157" t="s">
        <v>5</v>
      </c>
      <c r="E6297" s="157"/>
      <c r="F6297" s="101"/>
      <c r="G6297" s="159"/>
      <c r="H6297" s="161" t="s">
        <v>26271</v>
      </c>
      <c r="I6297" s="161"/>
    </row>
    <row r="6298" ht="15.0" customHeight="1">
      <c r="A6298" s="101" t="s">
        <v>10242</v>
      </c>
      <c r="B6298" s="96" t="str">
        <f>VLOOKUP(A6298,company_data!$A$2:$H$2051,8,FALSE)</f>
        <v>https://www.paconsulting.com/</v>
      </c>
      <c r="C6298" s="157" t="s">
        <v>26272</v>
      </c>
      <c r="D6298" s="157" t="s">
        <v>5</v>
      </c>
      <c r="E6298" s="157"/>
      <c r="F6298" s="101"/>
      <c r="G6298" s="159"/>
      <c r="H6298" s="161" t="s">
        <v>26273</v>
      </c>
      <c r="I6298" s="161"/>
    </row>
    <row r="6299" ht="15.0" customHeight="1">
      <c r="A6299" s="101" t="s">
        <v>10242</v>
      </c>
      <c r="B6299" s="96" t="str">
        <f>VLOOKUP(A6299,company_data!$A$2:$H$2051,8,FALSE)</f>
        <v>https://www.paconsulting.com/</v>
      </c>
      <c r="C6299" s="157" t="s">
        <v>26274</v>
      </c>
      <c r="D6299" s="157" t="s">
        <v>5</v>
      </c>
      <c r="E6299" s="157"/>
      <c r="F6299" s="101"/>
      <c r="G6299" s="159"/>
      <c r="H6299" s="161" t="s">
        <v>26275</v>
      </c>
      <c r="I6299" s="161"/>
    </row>
    <row r="6300" ht="15.0" customHeight="1">
      <c r="A6300" s="101" t="s">
        <v>10242</v>
      </c>
      <c r="B6300" s="96" t="str">
        <f>VLOOKUP(A6300,company_data!$A$2:$H$2051,8,FALSE)</f>
        <v>https://www.paconsulting.com/</v>
      </c>
      <c r="C6300" s="157" t="s">
        <v>26276</v>
      </c>
      <c r="D6300" s="157" t="s">
        <v>5</v>
      </c>
      <c r="E6300" s="157"/>
      <c r="F6300" s="101"/>
      <c r="G6300" s="159"/>
      <c r="H6300" s="161" t="s">
        <v>26277</v>
      </c>
      <c r="I6300" s="161"/>
    </row>
    <row r="6301" ht="15.0" customHeight="1">
      <c r="A6301" s="101" t="s">
        <v>10242</v>
      </c>
      <c r="B6301" s="96" t="str">
        <f>VLOOKUP(A6301,company_data!$A$2:$H$2051,8,FALSE)</f>
        <v>https://www.paconsulting.com/</v>
      </c>
      <c r="C6301" s="157" t="s">
        <v>26278</v>
      </c>
      <c r="D6301" s="157" t="s">
        <v>5</v>
      </c>
      <c r="E6301" s="157"/>
      <c r="F6301" s="101"/>
      <c r="G6301" s="159"/>
      <c r="H6301" s="161" t="s">
        <v>26279</v>
      </c>
      <c r="I6301" s="161"/>
    </row>
    <row r="6302" ht="15.0" customHeight="1">
      <c r="A6302" s="101" t="s">
        <v>10242</v>
      </c>
      <c r="B6302" s="96" t="str">
        <f>VLOOKUP(A6302,company_data!$A$2:$H$2051,8,FALSE)</f>
        <v>https://www.paconsulting.com/</v>
      </c>
      <c r="C6302" s="157" t="s">
        <v>26280</v>
      </c>
      <c r="D6302" s="157" t="s">
        <v>5</v>
      </c>
      <c r="E6302" s="157"/>
      <c r="F6302" s="101"/>
      <c r="G6302" s="159"/>
      <c r="H6302" s="161" t="s">
        <v>26281</v>
      </c>
      <c r="I6302" s="161"/>
    </row>
    <row r="6303" ht="15.0" customHeight="1">
      <c r="A6303" s="101" t="s">
        <v>10258</v>
      </c>
      <c r="B6303" s="96" t="str">
        <f>VLOOKUP(A6303,company_data!$A$2:$H$2051,8,FALSE)</f>
        <v>https://www.pnnl.gov/</v>
      </c>
      <c r="C6303" s="157"/>
      <c r="D6303" s="158" t="s">
        <v>56</v>
      </c>
      <c r="E6303" s="157"/>
      <c r="F6303" s="101"/>
      <c r="G6303" s="159"/>
      <c r="H6303" s="161"/>
      <c r="I6303" s="161"/>
    </row>
    <row r="6304" ht="15.0" customHeight="1">
      <c r="A6304" s="101" t="s">
        <v>10263</v>
      </c>
      <c r="B6304" s="96" t="str">
        <f>VLOOKUP(A6304,company_data!$A$2:$H$2051,8,FALSE)</f>
        <v>https://www.paladion.net/</v>
      </c>
      <c r="C6304" s="157" t="s">
        <v>26282</v>
      </c>
      <c r="D6304" s="157" t="s">
        <v>5</v>
      </c>
      <c r="E6304" s="158" t="s">
        <v>14</v>
      </c>
      <c r="F6304" s="101"/>
      <c r="G6304" s="159"/>
      <c r="H6304" s="161" t="s">
        <v>26283</v>
      </c>
      <c r="I6304" s="161"/>
    </row>
    <row r="6305" ht="15.0" customHeight="1">
      <c r="A6305" s="101" t="s">
        <v>10263</v>
      </c>
      <c r="B6305" s="96" t="str">
        <f>VLOOKUP(A6305,company_data!$A$2:$H$2051,8,FALSE)</f>
        <v>https://www.paladion.net/</v>
      </c>
      <c r="C6305" s="157" t="s">
        <v>17223</v>
      </c>
      <c r="D6305" s="157" t="s">
        <v>5</v>
      </c>
      <c r="E6305" s="158" t="s">
        <v>14</v>
      </c>
      <c r="F6305" s="101"/>
      <c r="G6305" s="159"/>
      <c r="H6305" s="161" t="s">
        <v>26284</v>
      </c>
      <c r="I6305" s="161"/>
    </row>
    <row r="6306" ht="15.0" customHeight="1">
      <c r="A6306" s="101" t="s">
        <v>10263</v>
      </c>
      <c r="B6306" s="96" t="str">
        <f>VLOOKUP(A6306,company_data!$A$2:$H$2051,8,FALSE)</f>
        <v>https://www.paladion.net/</v>
      </c>
      <c r="C6306" s="157" t="s">
        <v>26285</v>
      </c>
      <c r="D6306" s="157" t="s">
        <v>5</v>
      </c>
      <c r="E6306" s="158" t="s">
        <v>14</v>
      </c>
      <c r="F6306" s="101"/>
      <c r="G6306" s="159"/>
      <c r="H6306" s="161" t="s">
        <v>26286</v>
      </c>
      <c r="I6306" s="161"/>
    </row>
    <row r="6307" ht="15.0" customHeight="1">
      <c r="A6307" s="101" t="s">
        <v>10263</v>
      </c>
      <c r="B6307" s="96" t="str">
        <f>VLOOKUP(A6307,company_data!$A$2:$H$2051,8,FALSE)</f>
        <v>https://www.paladion.net/</v>
      </c>
      <c r="C6307" s="157" t="s">
        <v>26287</v>
      </c>
      <c r="D6307" s="157" t="s">
        <v>5</v>
      </c>
      <c r="E6307" s="158" t="s">
        <v>14</v>
      </c>
      <c r="F6307" s="101"/>
      <c r="G6307" s="159"/>
      <c r="H6307" s="161" t="s">
        <v>26288</v>
      </c>
      <c r="I6307" s="161"/>
    </row>
    <row r="6308" ht="15.0" customHeight="1">
      <c r="A6308" s="101" t="s">
        <v>10263</v>
      </c>
      <c r="B6308" s="96" t="str">
        <f>VLOOKUP(A6308,company_data!$A$2:$H$2051,8,FALSE)</f>
        <v>https://www.paladion.net/</v>
      </c>
      <c r="C6308" s="157" t="s">
        <v>26289</v>
      </c>
      <c r="D6308" s="157" t="s">
        <v>5</v>
      </c>
      <c r="E6308" s="158" t="s">
        <v>14</v>
      </c>
      <c r="F6308" s="101"/>
      <c r="G6308" s="159"/>
      <c r="H6308" s="161" t="s">
        <v>26290</v>
      </c>
      <c r="I6308" s="161"/>
    </row>
    <row r="6309" ht="15.0" customHeight="1">
      <c r="A6309" s="101" t="s">
        <v>10263</v>
      </c>
      <c r="B6309" s="96" t="str">
        <f>VLOOKUP(A6309,company_data!$A$2:$H$2051,8,FALSE)</f>
        <v>https://www.paladion.net/</v>
      </c>
      <c r="C6309" s="157" t="s">
        <v>26291</v>
      </c>
      <c r="D6309" s="157" t="s">
        <v>5</v>
      </c>
      <c r="E6309" s="158" t="s">
        <v>14</v>
      </c>
      <c r="F6309" s="101"/>
      <c r="G6309" s="159"/>
      <c r="H6309" s="161" t="s">
        <v>26292</v>
      </c>
      <c r="I6309" s="161"/>
    </row>
    <row r="6310" ht="15.0" customHeight="1">
      <c r="A6310" s="101" t="s">
        <v>10263</v>
      </c>
      <c r="B6310" s="96" t="str">
        <f>VLOOKUP(A6310,company_data!$A$2:$H$2051,8,FALSE)</f>
        <v>https://www.paladion.net/</v>
      </c>
      <c r="C6310" s="157" t="s">
        <v>26293</v>
      </c>
      <c r="D6310" s="157" t="s">
        <v>5</v>
      </c>
      <c r="E6310" s="158" t="s">
        <v>14</v>
      </c>
      <c r="F6310" s="101"/>
      <c r="G6310" s="159"/>
      <c r="H6310" s="161" t="s">
        <v>26294</v>
      </c>
      <c r="I6310" s="161"/>
    </row>
    <row r="6311" ht="15.0" customHeight="1">
      <c r="A6311" s="101" t="s">
        <v>10263</v>
      </c>
      <c r="B6311" s="96" t="str">
        <f>VLOOKUP(A6311,company_data!$A$2:$H$2051,8,FALSE)</f>
        <v>https://www.paladion.net/</v>
      </c>
      <c r="C6311" s="157" t="s">
        <v>26295</v>
      </c>
      <c r="D6311" s="157" t="s">
        <v>5</v>
      </c>
      <c r="E6311" s="158" t="s">
        <v>14</v>
      </c>
      <c r="F6311" s="101"/>
      <c r="G6311" s="159"/>
      <c r="H6311" s="161" t="s">
        <v>26296</v>
      </c>
      <c r="I6311" s="161"/>
    </row>
    <row r="6312" ht="15.0" customHeight="1">
      <c r="A6312" s="101" t="s">
        <v>10263</v>
      </c>
      <c r="B6312" s="96" t="str">
        <f>VLOOKUP(A6312,company_data!$A$2:$H$2051,8,FALSE)</f>
        <v>https://www.paladion.net/</v>
      </c>
      <c r="C6312" s="157" t="s">
        <v>19112</v>
      </c>
      <c r="D6312" s="157" t="s">
        <v>5</v>
      </c>
      <c r="E6312" s="158" t="s">
        <v>19112</v>
      </c>
      <c r="F6312" s="101"/>
      <c r="G6312" s="159"/>
      <c r="H6312" s="161" t="s">
        <v>26297</v>
      </c>
      <c r="I6312" s="161"/>
    </row>
    <row r="6313" ht="15.0" customHeight="1">
      <c r="A6313" s="101" t="s">
        <v>10263</v>
      </c>
      <c r="B6313" s="96" t="str">
        <f>VLOOKUP(A6313,company_data!$A$2:$H$2051,8,FALSE)</f>
        <v>https://www.paladion.net/</v>
      </c>
      <c r="C6313" s="157" t="s">
        <v>26298</v>
      </c>
      <c r="D6313" s="157" t="s">
        <v>5</v>
      </c>
      <c r="E6313" s="158" t="s">
        <v>17918</v>
      </c>
      <c r="F6313" s="101"/>
      <c r="G6313" s="159"/>
      <c r="H6313" s="161" t="s">
        <v>26299</v>
      </c>
      <c r="I6313" s="161"/>
    </row>
    <row r="6314" ht="15.0" customHeight="1">
      <c r="A6314" s="101" t="s">
        <v>10263</v>
      </c>
      <c r="B6314" s="96" t="str">
        <f>VLOOKUP(A6314,company_data!$A$2:$H$2051,8,FALSE)</f>
        <v>https://www.paladion.net/</v>
      </c>
      <c r="C6314" s="157" t="s">
        <v>17019</v>
      </c>
      <c r="D6314" s="157" t="s">
        <v>5</v>
      </c>
      <c r="E6314" s="158" t="s">
        <v>15892</v>
      </c>
      <c r="F6314" s="101"/>
      <c r="G6314" s="159"/>
      <c r="H6314" s="161" t="s">
        <v>26300</v>
      </c>
      <c r="I6314" s="161"/>
    </row>
    <row r="6315" ht="15.0" customHeight="1">
      <c r="A6315" s="101" t="s">
        <v>10263</v>
      </c>
      <c r="B6315" s="96" t="str">
        <f>VLOOKUP(A6315,company_data!$A$2:$H$2051,8,FALSE)</f>
        <v>https://www.paladion.net/</v>
      </c>
      <c r="C6315" s="157" t="s">
        <v>17612</v>
      </c>
      <c r="D6315" s="157" t="s">
        <v>5</v>
      </c>
      <c r="E6315" s="157" t="s">
        <v>17202</v>
      </c>
      <c r="F6315" s="101"/>
      <c r="G6315" s="159"/>
      <c r="H6315" s="161" t="s">
        <v>26294</v>
      </c>
      <c r="I6315" s="161"/>
    </row>
    <row r="6316" ht="15.0" customHeight="1">
      <c r="A6316" s="101" t="s">
        <v>10263</v>
      </c>
      <c r="B6316" s="96" t="str">
        <f>VLOOKUP(A6316,company_data!$A$2:$H$2051,8,FALSE)</f>
        <v>https://www.paladion.net/</v>
      </c>
      <c r="C6316" s="157" t="s">
        <v>21522</v>
      </c>
      <c r="D6316" s="157" t="s">
        <v>5</v>
      </c>
      <c r="E6316" s="157" t="s">
        <v>15850</v>
      </c>
      <c r="F6316" s="101"/>
      <c r="G6316" s="159"/>
      <c r="H6316" s="161" t="s">
        <v>26301</v>
      </c>
      <c r="I6316" s="161"/>
    </row>
    <row r="6317" ht="15.0" customHeight="1">
      <c r="A6317" s="101" t="s">
        <v>10263</v>
      </c>
      <c r="B6317" s="96" t="str">
        <f>VLOOKUP(A6317,company_data!$A$2:$H$2051,8,FALSE)</f>
        <v>https://www.paladion.net/</v>
      </c>
      <c r="C6317" s="157" t="s">
        <v>26302</v>
      </c>
      <c r="D6317" s="157" t="s">
        <v>5</v>
      </c>
      <c r="E6317" s="157" t="s">
        <v>16275</v>
      </c>
      <c r="F6317" s="101"/>
      <c r="G6317" s="159"/>
      <c r="H6317" s="161" t="s">
        <v>26303</v>
      </c>
      <c r="I6317" s="161"/>
    </row>
    <row r="6318" ht="15.0" customHeight="1">
      <c r="A6318" s="101" t="s">
        <v>10263</v>
      </c>
      <c r="B6318" s="96" t="str">
        <f>VLOOKUP(A6318,company_data!$A$2:$H$2051,8,FALSE)</f>
        <v>https://www.paladion.net/</v>
      </c>
      <c r="C6318" s="157" t="s">
        <v>26304</v>
      </c>
      <c r="D6318" s="157" t="s">
        <v>5</v>
      </c>
      <c r="E6318" s="157"/>
      <c r="F6318" s="101"/>
      <c r="G6318" s="159"/>
      <c r="H6318" s="161" t="s">
        <v>26305</v>
      </c>
      <c r="I6318" s="161"/>
    </row>
    <row r="6319" ht="15.0" customHeight="1">
      <c r="A6319" s="101" t="s">
        <v>10263</v>
      </c>
      <c r="B6319" s="96" t="str">
        <f>VLOOKUP(A6319,company_data!$A$2:$H$2051,8,FALSE)</f>
        <v>https://www.paladion.net/</v>
      </c>
      <c r="C6319" s="157" t="s">
        <v>26306</v>
      </c>
      <c r="D6319" s="157" t="s">
        <v>5</v>
      </c>
      <c r="E6319" s="157"/>
      <c r="F6319" s="101"/>
      <c r="G6319" s="159"/>
      <c r="H6319" s="161" t="s">
        <v>26307</v>
      </c>
      <c r="I6319" s="161"/>
    </row>
    <row r="6320" ht="15.0" customHeight="1">
      <c r="A6320" s="101" t="s">
        <v>10263</v>
      </c>
      <c r="B6320" s="96" t="str">
        <f>VLOOKUP(A6320,company_data!$A$2:$H$2051,8,FALSE)</f>
        <v>https://www.paladion.net/</v>
      </c>
      <c r="C6320" s="157" t="s">
        <v>26308</v>
      </c>
      <c r="D6320" s="157" t="s">
        <v>5</v>
      </c>
      <c r="E6320" s="157"/>
      <c r="F6320" s="101"/>
      <c r="G6320" s="159"/>
      <c r="H6320" s="161" t="s">
        <v>26309</v>
      </c>
      <c r="I6320" s="161"/>
    </row>
    <row r="6321" ht="15.0" customHeight="1">
      <c r="A6321" s="101" t="s">
        <v>10263</v>
      </c>
      <c r="B6321" s="96" t="str">
        <f>VLOOKUP(A6321,company_data!$A$2:$H$2051,8,FALSE)</f>
        <v>https://www.paladion.net/</v>
      </c>
      <c r="C6321" s="157" t="s">
        <v>26310</v>
      </c>
      <c r="D6321" s="157" t="s">
        <v>5</v>
      </c>
      <c r="E6321" s="157"/>
      <c r="F6321" s="101"/>
      <c r="G6321" s="159"/>
      <c r="H6321" s="161" t="s">
        <v>26311</v>
      </c>
      <c r="I6321" s="161"/>
    </row>
    <row r="6322" ht="15.0" customHeight="1">
      <c r="A6322" s="101" t="s">
        <v>10263</v>
      </c>
      <c r="B6322" s="96" t="str">
        <f>VLOOKUP(A6322,company_data!$A$2:$H$2051,8,FALSE)</f>
        <v>https://www.paladion.net/</v>
      </c>
      <c r="C6322" s="157" t="s">
        <v>26312</v>
      </c>
      <c r="D6322" s="157" t="s">
        <v>5</v>
      </c>
      <c r="E6322" s="157"/>
      <c r="F6322" s="101"/>
      <c r="G6322" s="159"/>
      <c r="H6322" s="161" t="s">
        <v>26313</v>
      </c>
      <c r="I6322" s="161"/>
    </row>
    <row r="6323" ht="15.0" customHeight="1">
      <c r="A6323" s="101" t="s">
        <v>10263</v>
      </c>
      <c r="B6323" s="96" t="str">
        <f>VLOOKUP(A6323,company_data!$A$2:$H$2051,8,FALSE)</f>
        <v>https://www.paladion.net/</v>
      </c>
      <c r="C6323" s="157" t="s">
        <v>26314</v>
      </c>
      <c r="D6323" s="157" t="s">
        <v>5</v>
      </c>
      <c r="E6323" s="157"/>
      <c r="F6323" s="101"/>
      <c r="G6323" s="159"/>
      <c r="H6323" s="161"/>
      <c r="I6323" s="161"/>
    </row>
    <row r="6324" ht="15.0" customHeight="1">
      <c r="A6324" s="101" t="s">
        <v>10263</v>
      </c>
      <c r="B6324" s="96" t="str">
        <f>VLOOKUP(A6324,company_data!$A$2:$H$2051,8,FALSE)</f>
        <v>https://www.paladion.net/</v>
      </c>
      <c r="C6324" s="157" t="s">
        <v>26315</v>
      </c>
      <c r="D6324" s="157" t="s">
        <v>5</v>
      </c>
      <c r="E6324" s="157"/>
      <c r="F6324" s="101"/>
      <c r="G6324" s="159"/>
      <c r="H6324" s="161" t="s">
        <v>26316</v>
      </c>
      <c r="I6324" s="161"/>
    </row>
    <row r="6325" ht="15.0" customHeight="1">
      <c r="A6325" s="101" t="s">
        <v>10263</v>
      </c>
      <c r="B6325" s="96" t="str">
        <f>VLOOKUP(A6325,company_data!$A$2:$H$2051,8,FALSE)</f>
        <v>https://www.paladion.net/</v>
      </c>
      <c r="C6325" s="157" t="s">
        <v>26317</v>
      </c>
      <c r="D6325" s="157" t="s">
        <v>5</v>
      </c>
      <c r="E6325" s="157"/>
      <c r="F6325" s="101"/>
      <c r="G6325" s="159"/>
      <c r="H6325" s="161" t="s">
        <v>26318</v>
      </c>
      <c r="I6325" s="161"/>
    </row>
    <row r="6326" ht="15.0" customHeight="1">
      <c r="A6326" s="101" t="s">
        <v>10263</v>
      </c>
      <c r="B6326" s="96" t="str">
        <f>VLOOKUP(A6326,company_data!$A$2:$H$2051,8,FALSE)</f>
        <v>https://www.paladion.net/</v>
      </c>
      <c r="C6326" s="157" t="s">
        <v>18599</v>
      </c>
      <c r="D6326" s="157" t="s">
        <v>5</v>
      </c>
      <c r="E6326" s="157"/>
      <c r="F6326" s="101"/>
      <c r="G6326" s="159"/>
      <c r="H6326" s="161" t="s">
        <v>26319</v>
      </c>
      <c r="I6326" s="161"/>
    </row>
    <row r="6327" ht="15.0" customHeight="1">
      <c r="A6327" s="101" t="s">
        <v>10263</v>
      </c>
      <c r="B6327" s="96" t="str">
        <f>VLOOKUP(A6327,company_data!$A$2:$H$2051,8,FALSE)</f>
        <v>https://www.paladion.net/</v>
      </c>
      <c r="C6327" s="157" t="s">
        <v>16934</v>
      </c>
      <c r="D6327" s="157" t="s">
        <v>5</v>
      </c>
      <c r="E6327" s="157"/>
      <c r="F6327" s="101"/>
      <c r="G6327" s="159"/>
      <c r="H6327" s="161" t="s">
        <v>26320</v>
      </c>
      <c r="I6327" s="161"/>
    </row>
    <row r="6328" ht="15.0" customHeight="1">
      <c r="A6328" s="101" t="s">
        <v>10225</v>
      </c>
      <c r="B6328" s="96" t="str">
        <f>VLOOKUP(A6328,company_data!$A$2:$H$2051,8,FALSE)</f>
        <v>https://www.palantir.com/</v>
      </c>
      <c r="C6328" s="157" t="s">
        <v>26321</v>
      </c>
      <c r="D6328" s="158" t="s">
        <v>18</v>
      </c>
      <c r="E6328" s="158" t="s">
        <v>18548</v>
      </c>
      <c r="F6328" s="97" t="s">
        <v>14</v>
      </c>
      <c r="G6328" s="159"/>
      <c r="H6328" s="161" t="s">
        <v>26322</v>
      </c>
      <c r="I6328" s="161"/>
    </row>
    <row r="6329" ht="15.0" customHeight="1">
      <c r="A6329" s="101" t="s">
        <v>10225</v>
      </c>
      <c r="B6329" s="96" t="str">
        <f>VLOOKUP(A6329,company_data!$A$2:$H$2051,8,FALSE)</f>
        <v>https://www.palantir.com/</v>
      </c>
      <c r="C6329" s="157" t="s">
        <v>26323</v>
      </c>
      <c r="D6329" s="158" t="s">
        <v>18</v>
      </c>
      <c r="E6329" s="158" t="s">
        <v>18548</v>
      </c>
      <c r="F6329" s="97" t="s">
        <v>14</v>
      </c>
      <c r="G6329" s="159"/>
      <c r="H6329" s="161" t="s">
        <v>26324</v>
      </c>
      <c r="I6329" s="161"/>
    </row>
    <row r="6330" ht="15.0" customHeight="1">
      <c r="A6330" s="101" t="s">
        <v>10225</v>
      </c>
      <c r="B6330" s="96" t="str">
        <f>VLOOKUP(A6330,company_data!$A$2:$H$2051,8,FALSE)</f>
        <v>https://www.palantir.com/</v>
      </c>
      <c r="C6330" s="157" t="s">
        <v>26325</v>
      </c>
      <c r="D6330" s="158" t="s">
        <v>18</v>
      </c>
      <c r="E6330" s="158" t="s">
        <v>18548</v>
      </c>
      <c r="F6330" s="97" t="s">
        <v>14</v>
      </c>
      <c r="G6330" s="159"/>
      <c r="H6330" s="161" t="s">
        <v>26326</v>
      </c>
      <c r="I6330" s="161"/>
    </row>
    <row r="6331" ht="15.0" customHeight="1">
      <c r="A6331" s="101" t="s">
        <v>1026</v>
      </c>
      <c r="B6331" s="96" t="str">
        <f>VLOOKUP(A6331,company_data!$A$2:$H$2051,8,FALSE)</f>
        <v>https://www.paloaltonetworks.com/</v>
      </c>
      <c r="C6331" s="158" t="s">
        <v>26327</v>
      </c>
      <c r="D6331" s="158" t="s">
        <v>5</v>
      </c>
      <c r="E6331" s="158" t="s">
        <v>17764</v>
      </c>
      <c r="F6331" s="101"/>
      <c r="G6331" s="159"/>
      <c r="H6331" s="161"/>
      <c r="I6331" s="161"/>
    </row>
    <row r="6332" ht="15.0" customHeight="1">
      <c r="A6332" s="101" t="s">
        <v>1026</v>
      </c>
      <c r="B6332" s="96" t="str">
        <f>VLOOKUP(A6332,company_data!$A$2:$H$2051,8,FALSE)</f>
        <v>https://www.paloaltonetworks.com/</v>
      </c>
      <c r="C6332" s="158" t="s">
        <v>26328</v>
      </c>
      <c r="D6332" s="158" t="s">
        <v>10</v>
      </c>
      <c r="E6332" s="158" t="s">
        <v>16110</v>
      </c>
      <c r="F6332" s="101"/>
      <c r="G6332" s="159"/>
      <c r="H6332" s="161"/>
      <c r="I6332" s="161"/>
    </row>
    <row r="6333" ht="15.0" customHeight="1">
      <c r="A6333" s="101" t="s">
        <v>1026</v>
      </c>
      <c r="B6333" s="96" t="str">
        <f>VLOOKUP(A6333,company_data!$A$2:$H$2051,8,FALSE)</f>
        <v>https://www.paloaltonetworks.com/</v>
      </c>
      <c r="C6333" s="157" t="s">
        <v>26329</v>
      </c>
      <c r="D6333" s="158" t="s">
        <v>15</v>
      </c>
      <c r="E6333" s="158" t="s">
        <v>18636</v>
      </c>
      <c r="F6333" s="101"/>
      <c r="G6333" s="159"/>
      <c r="H6333" s="161" t="s">
        <v>26330</v>
      </c>
      <c r="I6333" s="161"/>
    </row>
    <row r="6334" ht="15.0" customHeight="1">
      <c r="A6334" s="101" t="s">
        <v>1026</v>
      </c>
      <c r="B6334" s="96" t="str">
        <f>VLOOKUP(A6334,company_data!$A$2:$H$2051,8,FALSE)</f>
        <v>https://www.paloaltonetworks.com/</v>
      </c>
      <c r="C6334" s="157" t="s">
        <v>26331</v>
      </c>
      <c r="D6334" s="158" t="s">
        <v>15</v>
      </c>
      <c r="E6334" s="158" t="s">
        <v>16146</v>
      </c>
      <c r="F6334" s="97" t="s">
        <v>17427</v>
      </c>
      <c r="G6334" s="159"/>
      <c r="H6334" s="161" t="s">
        <v>26332</v>
      </c>
      <c r="I6334" s="161"/>
    </row>
    <row r="6335" ht="15.0" customHeight="1">
      <c r="A6335" s="101" t="s">
        <v>1026</v>
      </c>
      <c r="B6335" s="96" t="str">
        <f>VLOOKUP(A6335,company_data!$A$2:$H$2051,8,FALSE)</f>
        <v>https://www.paloaltonetworks.com/</v>
      </c>
      <c r="C6335" s="158" t="s">
        <v>26333</v>
      </c>
      <c r="D6335" s="158" t="s">
        <v>50</v>
      </c>
      <c r="E6335" s="158" t="s">
        <v>26334</v>
      </c>
      <c r="F6335" s="101"/>
      <c r="G6335" s="159"/>
      <c r="H6335" s="161"/>
      <c r="I6335" s="161"/>
    </row>
    <row r="6336" ht="15.0" customHeight="1">
      <c r="A6336" s="101" t="s">
        <v>1026</v>
      </c>
      <c r="B6336" s="96" t="str">
        <f>VLOOKUP(A6336,company_data!$A$2:$H$2051,8,FALSE)</f>
        <v>https://www.paloaltonetworks.com/</v>
      </c>
      <c r="C6336" s="158" t="s">
        <v>26335</v>
      </c>
      <c r="D6336" s="158" t="s">
        <v>9</v>
      </c>
      <c r="E6336" s="158" t="s">
        <v>16371</v>
      </c>
      <c r="F6336" s="101"/>
      <c r="G6336" s="159"/>
      <c r="H6336" s="161"/>
      <c r="I6336" s="161"/>
    </row>
    <row r="6337" ht="15.0" customHeight="1">
      <c r="A6337" s="101" t="s">
        <v>1026</v>
      </c>
      <c r="B6337" s="96" t="str">
        <f>VLOOKUP(A6337,company_data!$A$2:$H$2051,8,FALSE)</f>
        <v>https://www.paloaltonetworks.com/</v>
      </c>
      <c r="C6337" s="158" t="s">
        <v>26336</v>
      </c>
      <c r="D6337" s="158" t="s">
        <v>9</v>
      </c>
      <c r="E6337" s="158" t="s">
        <v>16090</v>
      </c>
      <c r="F6337" s="101"/>
      <c r="G6337" s="159"/>
      <c r="H6337" s="161" t="s">
        <v>26337</v>
      </c>
      <c r="I6337" s="161"/>
    </row>
    <row r="6338" ht="15.0" customHeight="1">
      <c r="A6338" s="101" t="s">
        <v>1026</v>
      </c>
      <c r="B6338" s="96" t="str">
        <f>VLOOKUP(A6338,company_data!$A$2:$H$2051,8,FALSE)</f>
        <v>https://www.paloaltonetworks.com/</v>
      </c>
      <c r="C6338" s="157" t="s">
        <v>26338</v>
      </c>
      <c r="D6338" s="158" t="s">
        <v>10</v>
      </c>
      <c r="E6338" s="97" t="s">
        <v>23</v>
      </c>
      <c r="F6338" s="158" t="s">
        <v>24398</v>
      </c>
      <c r="G6338" s="159"/>
      <c r="H6338" s="161" t="s">
        <v>26339</v>
      </c>
      <c r="I6338" s="161"/>
    </row>
    <row r="6339" ht="15.0" customHeight="1">
      <c r="A6339" s="101" t="s">
        <v>1026</v>
      </c>
      <c r="B6339" s="96" t="str">
        <f>VLOOKUP(A6339,company_data!$A$2:$H$2051,8,FALSE)</f>
        <v>https://www.paloaltonetworks.com/</v>
      </c>
      <c r="C6339" s="158" t="s">
        <v>20864</v>
      </c>
      <c r="D6339" s="158" t="s">
        <v>5</v>
      </c>
      <c r="E6339" s="158" t="s">
        <v>15917</v>
      </c>
      <c r="F6339" s="101"/>
      <c r="G6339" s="159"/>
      <c r="H6339" s="161"/>
      <c r="I6339" s="161"/>
    </row>
    <row r="6340" ht="15.0" customHeight="1">
      <c r="A6340" s="101" t="s">
        <v>1026</v>
      </c>
      <c r="B6340" s="96" t="str">
        <f>VLOOKUP(A6340,company_data!$A$2:$H$2051,8,FALSE)</f>
        <v>https://www.paloaltonetworks.com/</v>
      </c>
      <c r="C6340" s="157" t="s">
        <v>16583</v>
      </c>
      <c r="D6340" s="158" t="s">
        <v>25</v>
      </c>
      <c r="E6340" s="158" t="s">
        <v>16583</v>
      </c>
      <c r="F6340" s="101"/>
      <c r="G6340" s="159"/>
      <c r="H6340" s="161" t="s">
        <v>26340</v>
      </c>
      <c r="I6340" s="161"/>
    </row>
    <row r="6341" ht="15.0" customHeight="1">
      <c r="A6341" s="101" t="s">
        <v>1026</v>
      </c>
      <c r="B6341" s="96" t="str">
        <f>VLOOKUP(A6341,company_data!$A$2:$H$2051,8,FALSE)</f>
        <v>https://www.paloaltonetworks.com/</v>
      </c>
      <c r="C6341" s="157" t="s">
        <v>18091</v>
      </c>
      <c r="D6341" s="157" t="s">
        <v>7</v>
      </c>
      <c r="E6341" s="157" t="s">
        <v>16341</v>
      </c>
      <c r="F6341" s="101"/>
      <c r="G6341" s="159"/>
      <c r="H6341" s="161" t="s">
        <v>26341</v>
      </c>
      <c r="I6341" s="161"/>
    </row>
    <row r="6342" ht="15.0" customHeight="1">
      <c r="A6342" s="101" t="s">
        <v>1026</v>
      </c>
      <c r="B6342" s="96" t="str">
        <f>VLOOKUP(A6342,company_data!$A$2:$H$2051,8,FALSE)</f>
        <v>https://www.paloaltonetworks.com/</v>
      </c>
      <c r="C6342" s="158" t="s">
        <v>26342</v>
      </c>
      <c r="D6342" s="158" t="s">
        <v>5</v>
      </c>
      <c r="E6342" s="158" t="s">
        <v>18043</v>
      </c>
      <c r="F6342" s="97" t="s">
        <v>14</v>
      </c>
      <c r="G6342" s="159"/>
      <c r="H6342" s="161"/>
      <c r="I6342" s="161"/>
    </row>
    <row r="6343" ht="15.0" customHeight="1">
      <c r="A6343" s="101" t="s">
        <v>1026</v>
      </c>
      <c r="B6343" s="96" t="str">
        <f>VLOOKUP(A6343,company_data!$A$2:$H$2051,8,FALSE)</f>
        <v>https://www.paloaltonetworks.com/</v>
      </c>
      <c r="C6343" s="158" t="s">
        <v>26343</v>
      </c>
      <c r="D6343" s="158" t="s">
        <v>5</v>
      </c>
      <c r="E6343" s="158" t="s">
        <v>16868</v>
      </c>
      <c r="F6343" s="101"/>
      <c r="G6343" s="159"/>
      <c r="H6343" s="161"/>
      <c r="I6343" s="161"/>
    </row>
    <row r="6344" ht="15.0" customHeight="1">
      <c r="A6344" s="101" t="s">
        <v>1026</v>
      </c>
      <c r="B6344" s="96" t="str">
        <f>VLOOKUP(A6344,company_data!$A$2:$H$2051,8,FALSE)</f>
        <v>https://www.paloaltonetworks.com/</v>
      </c>
      <c r="C6344" s="157" t="s">
        <v>26344</v>
      </c>
      <c r="D6344" s="158" t="s">
        <v>18</v>
      </c>
      <c r="E6344" s="158" t="s">
        <v>18548</v>
      </c>
      <c r="F6344" s="101"/>
      <c r="G6344" s="159"/>
      <c r="H6344" s="161" t="s">
        <v>26345</v>
      </c>
      <c r="I6344" s="161"/>
    </row>
    <row r="6345" ht="15.0" customHeight="1">
      <c r="A6345" s="101" t="s">
        <v>1026</v>
      </c>
      <c r="B6345" s="96" t="str">
        <f>VLOOKUP(A6345,company_data!$A$2:$H$2051,8,FALSE)</f>
        <v>https://www.paloaltonetworks.com/</v>
      </c>
      <c r="C6345" s="157" t="s">
        <v>24842</v>
      </c>
      <c r="D6345" s="157" t="s">
        <v>7</v>
      </c>
      <c r="E6345" s="158" t="s">
        <v>16863</v>
      </c>
      <c r="F6345" s="101"/>
      <c r="G6345" s="159"/>
      <c r="H6345" s="161" t="s">
        <v>26346</v>
      </c>
      <c r="I6345" s="161"/>
    </row>
    <row r="6346" ht="15.0" customHeight="1">
      <c r="A6346" s="101" t="s">
        <v>1026</v>
      </c>
      <c r="B6346" s="96" t="str">
        <f>VLOOKUP(A6346,company_data!$A$2:$H$2051,8,FALSE)</f>
        <v>https://www.paloaltonetworks.com/</v>
      </c>
      <c r="C6346" s="158" t="s">
        <v>26347</v>
      </c>
      <c r="D6346" s="158" t="s">
        <v>42</v>
      </c>
      <c r="E6346" s="158"/>
      <c r="F6346" s="101"/>
      <c r="G6346" s="159"/>
      <c r="H6346" s="161"/>
      <c r="I6346" s="160" t="s">
        <v>26348</v>
      </c>
    </row>
    <row r="6347" ht="15.0" customHeight="1">
      <c r="A6347" s="101" t="s">
        <v>1026</v>
      </c>
      <c r="B6347" s="96" t="str">
        <f>VLOOKUP(A6347,company_data!$A$2:$H$2051,8,FALSE)</f>
        <v>https://www.paloaltonetworks.com/</v>
      </c>
      <c r="C6347" s="157" t="s">
        <v>26349</v>
      </c>
      <c r="D6347" s="158" t="s">
        <v>23</v>
      </c>
      <c r="E6347" s="157"/>
      <c r="F6347" s="101"/>
      <c r="G6347" s="159"/>
      <c r="H6347" s="161"/>
      <c r="I6347" s="161"/>
    </row>
    <row r="6348" ht="15.0" customHeight="1">
      <c r="A6348" s="101" t="s">
        <v>1026</v>
      </c>
      <c r="B6348" s="96" t="str">
        <f>VLOOKUP(A6348,company_data!$A$2:$H$2051,8,FALSE)</f>
        <v>https://www.paloaltonetworks.com/</v>
      </c>
      <c r="C6348" s="158" t="s">
        <v>26350</v>
      </c>
      <c r="D6348" s="158" t="s">
        <v>23</v>
      </c>
      <c r="E6348" s="157"/>
      <c r="F6348" s="101"/>
      <c r="G6348" s="159"/>
      <c r="H6348" s="161" t="s">
        <v>26351</v>
      </c>
      <c r="I6348" s="161"/>
    </row>
    <row r="6349" ht="15.0" customHeight="1">
      <c r="A6349" s="101" t="s">
        <v>1026</v>
      </c>
      <c r="B6349" s="96" t="str">
        <f>VLOOKUP(A6349,company_data!$A$2:$H$2051,8,FALSE)</f>
        <v>https://www.paloaltonetworks.com/</v>
      </c>
      <c r="C6349" s="158" t="s">
        <v>26352</v>
      </c>
      <c r="D6349" s="158" t="s">
        <v>10</v>
      </c>
      <c r="E6349" s="157"/>
      <c r="F6349" s="101"/>
      <c r="G6349" s="159"/>
      <c r="H6349" s="161" t="s">
        <v>26353</v>
      </c>
      <c r="I6349" s="161"/>
    </row>
    <row r="6350" ht="15.0" customHeight="1">
      <c r="A6350" s="101" t="s">
        <v>1026</v>
      </c>
      <c r="B6350" s="96" t="str">
        <f>VLOOKUP(A6350,company_data!$A$2:$H$2051,8,FALSE)</f>
        <v>https://www.paloaltonetworks.com/</v>
      </c>
      <c r="C6350" s="157" t="s">
        <v>26354</v>
      </c>
      <c r="D6350" s="158" t="s">
        <v>10</v>
      </c>
      <c r="E6350" s="158"/>
      <c r="F6350" s="101"/>
      <c r="G6350" s="159"/>
      <c r="H6350" s="161" t="s">
        <v>26355</v>
      </c>
      <c r="I6350" s="161"/>
    </row>
    <row r="6351" ht="15.0" customHeight="1">
      <c r="A6351" s="101" t="s">
        <v>1026</v>
      </c>
      <c r="B6351" s="96" t="str">
        <f>VLOOKUP(A6351,company_data!$A$2:$H$2051,8,FALSE)</f>
        <v>https://www.paloaltonetworks.com/</v>
      </c>
      <c r="C6351" s="157" t="s">
        <v>26356</v>
      </c>
      <c r="D6351" s="158" t="s">
        <v>18</v>
      </c>
      <c r="E6351" s="157"/>
      <c r="F6351" s="101"/>
      <c r="G6351" s="159"/>
      <c r="H6351" s="161" t="s">
        <v>26357</v>
      </c>
      <c r="I6351" s="161"/>
    </row>
    <row r="6352" ht="15.0" customHeight="1">
      <c r="A6352" s="101" t="s">
        <v>7990</v>
      </c>
      <c r="B6352" s="96" t="str">
        <f>VLOOKUP(A6352,company_data!$A$2:$H$2051,8,FALSE)</f>
        <v>https://intsights.com/</v>
      </c>
      <c r="C6352" s="157" t="s">
        <v>26358</v>
      </c>
      <c r="D6352" s="158" t="s">
        <v>17</v>
      </c>
      <c r="E6352" s="157"/>
      <c r="F6352" s="101"/>
      <c r="G6352" s="170"/>
      <c r="H6352" s="161" t="s">
        <v>26359</v>
      </c>
      <c r="I6352" s="161"/>
    </row>
    <row r="6353" ht="15.0" customHeight="1">
      <c r="A6353" s="101" t="s">
        <v>7990</v>
      </c>
      <c r="B6353" s="96" t="str">
        <f>VLOOKUP(A6353,company_data!$A$2:$H$2051,8,FALSE)</f>
        <v>https://intsights.com/</v>
      </c>
      <c r="C6353" s="158" t="s">
        <v>26360</v>
      </c>
      <c r="D6353" s="158" t="s">
        <v>17</v>
      </c>
      <c r="E6353" s="157"/>
      <c r="F6353" s="101"/>
      <c r="G6353" s="170"/>
      <c r="H6353" s="161"/>
      <c r="I6353" s="161"/>
    </row>
    <row r="6354" ht="15.0" customHeight="1">
      <c r="A6354" s="101" t="s">
        <v>10271</v>
      </c>
      <c r="B6354" s="96" t="str">
        <f>VLOOKUP(A6354,company_data!$A$2:$H$2051,8,FALSE)</f>
        <v>https://panaseer.com/</v>
      </c>
      <c r="C6354" s="157" t="s">
        <v>26361</v>
      </c>
      <c r="D6354" s="158" t="s">
        <v>14</v>
      </c>
      <c r="E6354" s="158" t="s">
        <v>16856</v>
      </c>
      <c r="F6354" s="101"/>
      <c r="G6354" s="159"/>
      <c r="H6354" s="161" t="s">
        <v>26362</v>
      </c>
      <c r="I6354" s="161"/>
    </row>
    <row r="6355" ht="15.0" customHeight="1">
      <c r="A6355" s="101" t="s">
        <v>10279</v>
      </c>
      <c r="B6355" s="96" t="str">
        <f>VLOOKUP(A6355,company_data!$A$2:$H$2051,8,FALSE)</f>
        <v>https://www.pandasecurity.com/</v>
      </c>
      <c r="C6355" s="158" t="s">
        <v>26363</v>
      </c>
      <c r="D6355" s="157" t="s">
        <v>9</v>
      </c>
      <c r="E6355" s="157" t="s">
        <v>16110</v>
      </c>
      <c r="F6355" s="101" t="s">
        <v>18921</v>
      </c>
      <c r="G6355" s="159"/>
      <c r="H6355" s="161"/>
      <c r="I6355" s="161"/>
    </row>
    <row r="6356" ht="15.0" customHeight="1">
      <c r="A6356" s="101" t="s">
        <v>10279</v>
      </c>
      <c r="B6356" s="96" t="str">
        <f>VLOOKUP(A6356,company_data!$A$2:$H$2051,8,FALSE)</f>
        <v>https://www.pandasecurity.com/</v>
      </c>
      <c r="C6356" s="158" t="s">
        <v>26364</v>
      </c>
      <c r="D6356" s="157" t="s">
        <v>9</v>
      </c>
      <c r="E6356" s="157" t="s">
        <v>16110</v>
      </c>
      <c r="F6356" s="101" t="s">
        <v>18921</v>
      </c>
      <c r="G6356" s="159"/>
      <c r="H6356" s="161"/>
      <c r="I6356" s="161"/>
    </row>
    <row r="6357" ht="15.0" customHeight="1">
      <c r="A6357" s="101" t="s">
        <v>10279</v>
      </c>
      <c r="B6357" s="96" t="str">
        <f>VLOOKUP(A6357,company_data!$A$2:$H$2051,8,FALSE)</f>
        <v>https://www.pandasecurity.com/</v>
      </c>
      <c r="C6357" s="158" t="s">
        <v>26365</v>
      </c>
      <c r="D6357" s="157" t="s">
        <v>9</v>
      </c>
      <c r="E6357" s="157" t="s">
        <v>16110</v>
      </c>
      <c r="F6357" s="101" t="s">
        <v>18921</v>
      </c>
      <c r="G6357" s="159"/>
      <c r="H6357" s="161"/>
      <c r="I6357" s="161"/>
    </row>
    <row r="6358" ht="15.0" customHeight="1">
      <c r="A6358" s="101" t="s">
        <v>10279</v>
      </c>
      <c r="B6358" s="96" t="str">
        <f>VLOOKUP(A6358,company_data!$A$2:$H$2051,8,FALSE)</f>
        <v>https://www.pandasecurity.com/</v>
      </c>
      <c r="C6358" s="158" t="s">
        <v>26366</v>
      </c>
      <c r="D6358" s="157" t="s">
        <v>9</v>
      </c>
      <c r="E6358" s="157" t="s">
        <v>16110</v>
      </c>
      <c r="F6358" s="101" t="s">
        <v>18921</v>
      </c>
      <c r="G6358" s="159"/>
      <c r="H6358" s="161"/>
      <c r="I6358" s="161"/>
    </row>
    <row r="6359" ht="15.0" customHeight="1">
      <c r="A6359" s="101" t="s">
        <v>10279</v>
      </c>
      <c r="B6359" s="96" t="str">
        <f>VLOOKUP(A6359,company_data!$A$2:$H$2051,8,FALSE)</f>
        <v>https://www.pandasecurity.com/</v>
      </c>
      <c r="C6359" s="157" t="s">
        <v>26367</v>
      </c>
      <c r="D6359" s="158" t="s">
        <v>13</v>
      </c>
      <c r="E6359" s="157" t="s">
        <v>15840</v>
      </c>
      <c r="F6359" s="101"/>
      <c r="G6359" s="159"/>
      <c r="H6359" s="161" t="s">
        <v>26368</v>
      </c>
      <c r="I6359" s="161"/>
    </row>
    <row r="6360" ht="15.0" customHeight="1">
      <c r="A6360" s="101" t="s">
        <v>10279</v>
      </c>
      <c r="B6360" s="96" t="str">
        <f>VLOOKUP(A6360,company_data!$A$2:$H$2051,8,FALSE)</f>
        <v>https://www.pandasecurity.com/</v>
      </c>
      <c r="C6360" s="158" t="s">
        <v>26369</v>
      </c>
      <c r="D6360" s="158" t="s">
        <v>10</v>
      </c>
      <c r="E6360" s="158" t="s">
        <v>16620</v>
      </c>
      <c r="F6360" s="101"/>
      <c r="G6360" s="159"/>
      <c r="H6360" s="161"/>
      <c r="I6360" s="161"/>
    </row>
    <row r="6361" ht="15.0" customHeight="1">
      <c r="A6361" s="227" t="s">
        <v>2237</v>
      </c>
      <c r="B6361" s="228" t="s">
        <v>2240</v>
      </c>
      <c r="C6361" s="173" t="s">
        <v>26370</v>
      </c>
      <c r="D6361" s="173" t="s">
        <v>36</v>
      </c>
      <c r="E6361" s="173" t="s">
        <v>17354</v>
      </c>
      <c r="F6361" s="227" t="s">
        <v>15917</v>
      </c>
      <c r="G6361" s="215"/>
      <c r="H6361" s="216"/>
      <c r="I6361" s="216"/>
    </row>
    <row r="6362" ht="15.0" customHeight="1">
      <c r="A6362" s="101" t="s">
        <v>10288</v>
      </c>
      <c r="B6362" s="96" t="str">
        <f>VLOOKUP(A6362,company_data!$A$2:$H$2051,8,FALSE)</f>
        <v>https://www.panorays.com/</v>
      </c>
      <c r="C6362" s="158" t="s">
        <v>26371</v>
      </c>
      <c r="D6362" s="158" t="s">
        <v>27</v>
      </c>
      <c r="E6362" s="158" t="s">
        <v>14</v>
      </c>
      <c r="F6362" s="101"/>
      <c r="G6362" s="159"/>
      <c r="H6362" s="161"/>
      <c r="I6362" s="161"/>
    </row>
    <row r="6363" ht="15.0" customHeight="1">
      <c r="A6363" s="101" t="s">
        <v>10288</v>
      </c>
      <c r="B6363" s="96" t="str">
        <f>VLOOKUP(A6363,company_data!$A$2:$H$2051,8,FALSE)</f>
        <v>https://www.panorays.com/</v>
      </c>
      <c r="C6363" s="158" t="s">
        <v>26372</v>
      </c>
      <c r="D6363" s="158" t="s">
        <v>27</v>
      </c>
      <c r="E6363" s="158" t="s">
        <v>14</v>
      </c>
      <c r="F6363" s="101"/>
      <c r="G6363" s="159"/>
      <c r="H6363" s="161"/>
      <c r="I6363" s="161"/>
    </row>
    <row r="6364" ht="15.0" customHeight="1">
      <c r="A6364" s="101" t="s">
        <v>10288</v>
      </c>
      <c r="B6364" s="96" t="str">
        <f>VLOOKUP(A6364,company_data!$A$2:$H$2051,8,FALSE)</f>
        <v>https://www.panorays.com/</v>
      </c>
      <c r="C6364" s="158" t="s">
        <v>26373</v>
      </c>
      <c r="D6364" s="158" t="s">
        <v>27</v>
      </c>
      <c r="E6364" s="158" t="s">
        <v>14</v>
      </c>
      <c r="F6364" s="101"/>
      <c r="G6364" s="159"/>
      <c r="H6364" s="161"/>
      <c r="I6364" s="161"/>
    </row>
    <row r="6365" ht="15.0" customHeight="1">
      <c r="A6365" s="101" t="s">
        <v>10288</v>
      </c>
      <c r="B6365" s="96" t="str">
        <f>VLOOKUP(A6365,company_data!$A$2:$H$2051,8,FALSE)</f>
        <v>https://www.panorays.com/</v>
      </c>
      <c r="C6365" s="158" t="s">
        <v>26374</v>
      </c>
      <c r="D6365" s="158" t="s">
        <v>5</v>
      </c>
      <c r="E6365" s="158" t="s">
        <v>27</v>
      </c>
      <c r="F6365" s="101"/>
      <c r="G6365" s="159"/>
      <c r="H6365" s="161"/>
      <c r="I6365" s="161"/>
    </row>
    <row r="6366" ht="15.0" customHeight="1">
      <c r="A6366" s="101" t="s">
        <v>10296</v>
      </c>
      <c r="B6366" s="96" t="str">
        <f>VLOOKUP(A6366,company_data!$A$2:$H$2051,8,FALSE)</f>
        <v>https://paraben.com/</v>
      </c>
      <c r="C6366" s="157" t="s">
        <v>26375</v>
      </c>
      <c r="D6366" s="158" t="s">
        <v>29</v>
      </c>
      <c r="E6366" s="158" t="s">
        <v>26376</v>
      </c>
      <c r="F6366" s="97" t="s">
        <v>26377</v>
      </c>
      <c r="G6366" s="159"/>
      <c r="H6366" s="161" t="s">
        <v>26378</v>
      </c>
      <c r="I6366" s="161"/>
    </row>
    <row r="6367" ht="15.0" customHeight="1">
      <c r="A6367" s="101" t="s">
        <v>10296</v>
      </c>
      <c r="B6367" s="96" t="str">
        <f>VLOOKUP(A6367,company_data!$A$2:$H$2051,8,FALSE)</f>
        <v>https://paraben.com/</v>
      </c>
      <c r="C6367" s="158" t="s">
        <v>26379</v>
      </c>
      <c r="D6367" s="158" t="s">
        <v>5</v>
      </c>
      <c r="E6367" s="158" t="s">
        <v>16</v>
      </c>
      <c r="F6367" s="101"/>
      <c r="G6367" s="159"/>
      <c r="H6367" s="161"/>
      <c r="I6367" s="161"/>
    </row>
    <row r="6368" ht="15.0" customHeight="1">
      <c r="A6368" s="101" t="s">
        <v>10296</v>
      </c>
      <c r="B6368" s="96" t="str">
        <f>VLOOKUP(A6368,company_data!$A$2:$H$2051,8,FALSE)</f>
        <v>https://paraben.com/</v>
      </c>
      <c r="C6368" s="158" t="s">
        <v>26380</v>
      </c>
      <c r="D6368" s="158" t="s">
        <v>16</v>
      </c>
      <c r="E6368" s="158" t="s">
        <v>16</v>
      </c>
      <c r="F6368" s="97" t="s">
        <v>15831</v>
      </c>
      <c r="G6368" s="159"/>
      <c r="H6368" s="161"/>
      <c r="I6368" s="161"/>
    </row>
    <row r="6369" ht="15.0" customHeight="1">
      <c r="A6369" s="101" t="s">
        <v>10296</v>
      </c>
      <c r="B6369" s="96" t="str">
        <f>VLOOKUP(A6369,company_data!$A$2:$H$2051,8,FALSE)</f>
        <v>https://paraben.com/</v>
      </c>
      <c r="C6369" s="158" t="s">
        <v>26381</v>
      </c>
      <c r="D6369" s="158" t="s">
        <v>16</v>
      </c>
      <c r="E6369" s="158" t="s">
        <v>16</v>
      </c>
      <c r="F6369" s="97" t="s">
        <v>15831</v>
      </c>
      <c r="G6369" s="159"/>
      <c r="H6369" s="161"/>
      <c r="I6369" s="161"/>
    </row>
    <row r="6370" ht="15.0" customHeight="1">
      <c r="A6370" s="101" t="s">
        <v>10296</v>
      </c>
      <c r="B6370" s="96" t="str">
        <f>VLOOKUP(A6370,company_data!$A$2:$H$2051,8,FALSE)</f>
        <v>https://paraben.com/</v>
      </c>
      <c r="C6370" s="158" t="s">
        <v>26382</v>
      </c>
      <c r="D6370" s="158" t="s">
        <v>16</v>
      </c>
      <c r="E6370" s="158" t="s">
        <v>16</v>
      </c>
      <c r="F6370" s="97" t="s">
        <v>15831</v>
      </c>
      <c r="G6370" s="159"/>
      <c r="H6370" s="161"/>
      <c r="I6370" s="161"/>
    </row>
    <row r="6371" ht="15.0" customHeight="1">
      <c r="A6371" s="101" t="s">
        <v>10296</v>
      </c>
      <c r="B6371" s="96" t="str">
        <f>VLOOKUP(A6371,company_data!$A$2:$H$2051,8,FALSE)</f>
        <v>https://paraben.com/</v>
      </c>
      <c r="C6371" s="158" t="s">
        <v>26383</v>
      </c>
      <c r="D6371" s="158" t="s">
        <v>16</v>
      </c>
      <c r="E6371" s="158" t="s">
        <v>16</v>
      </c>
      <c r="F6371" s="97" t="s">
        <v>15831</v>
      </c>
      <c r="G6371" s="159"/>
      <c r="H6371" s="161"/>
      <c r="I6371" s="161"/>
    </row>
    <row r="6372" ht="15.0" customHeight="1">
      <c r="A6372" s="101" t="s">
        <v>10296</v>
      </c>
      <c r="B6372" s="96" t="str">
        <f>VLOOKUP(A6372,company_data!$A$2:$H$2051,8,FALSE)</f>
        <v>https://paraben.com/</v>
      </c>
      <c r="C6372" s="158" t="s">
        <v>26384</v>
      </c>
      <c r="D6372" s="158" t="s">
        <v>16</v>
      </c>
      <c r="E6372" s="158" t="s">
        <v>16</v>
      </c>
      <c r="F6372" s="97" t="s">
        <v>15831</v>
      </c>
      <c r="G6372" s="159"/>
      <c r="H6372" s="161"/>
      <c r="I6372" s="161"/>
    </row>
    <row r="6373" ht="15.0" customHeight="1">
      <c r="A6373" s="101" t="s">
        <v>10296</v>
      </c>
      <c r="B6373" s="96" t="str">
        <f>VLOOKUP(A6373,company_data!$A$2:$H$2051,8,FALSE)</f>
        <v>https://paraben.com/</v>
      </c>
      <c r="C6373" s="158" t="s">
        <v>26385</v>
      </c>
      <c r="D6373" s="158" t="s">
        <v>16</v>
      </c>
      <c r="E6373" s="158" t="s">
        <v>16</v>
      </c>
      <c r="F6373" s="97" t="s">
        <v>15831</v>
      </c>
      <c r="G6373" s="159"/>
      <c r="H6373" s="161"/>
      <c r="I6373" s="161"/>
    </row>
    <row r="6374" ht="15.0" customHeight="1">
      <c r="A6374" s="101" t="s">
        <v>10296</v>
      </c>
      <c r="B6374" s="96" t="str">
        <f>VLOOKUP(A6374,company_data!$A$2:$H$2051,8,FALSE)</f>
        <v>https://paraben.com/</v>
      </c>
      <c r="C6374" s="158" t="s">
        <v>26386</v>
      </c>
      <c r="D6374" s="158" t="s">
        <v>16</v>
      </c>
      <c r="E6374" s="158" t="s">
        <v>16</v>
      </c>
      <c r="F6374" s="97" t="s">
        <v>15831</v>
      </c>
      <c r="G6374" s="159"/>
      <c r="H6374" s="161"/>
      <c r="I6374" s="161"/>
    </row>
    <row r="6375" ht="15.0" customHeight="1">
      <c r="A6375" s="101" t="s">
        <v>10296</v>
      </c>
      <c r="B6375" s="96" t="str">
        <f>VLOOKUP(A6375,company_data!$A$2:$H$2051,8,FALSE)</f>
        <v>https://paraben.com/</v>
      </c>
      <c r="C6375" s="158" t="s">
        <v>26387</v>
      </c>
      <c r="D6375" s="158" t="s">
        <v>16</v>
      </c>
      <c r="E6375" s="158" t="s">
        <v>16</v>
      </c>
      <c r="F6375" s="97" t="s">
        <v>15831</v>
      </c>
      <c r="G6375" s="159"/>
      <c r="H6375" s="161"/>
      <c r="I6375" s="161"/>
    </row>
    <row r="6376" ht="15.0" customHeight="1">
      <c r="A6376" s="101" t="s">
        <v>10296</v>
      </c>
      <c r="B6376" s="96" t="str">
        <f>VLOOKUP(A6376,company_data!$A$2:$H$2051,8,FALSE)</f>
        <v>https://paraben.com/</v>
      </c>
      <c r="C6376" s="158" t="s">
        <v>26388</v>
      </c>
      <c r="D6376" s="158" t="s">
        <v>16</v>
      </c>
      <c r="E6376" s="158" t="s">
        <v>16</v>
      </c>
      <c r="F6376" s="97" t="s">
        <v>15831</v>
      </c>
      <c r="G6376" s="159"/>
      <c r="H6376" s="161"/>
      <c r="I6376" s="161"/>
    </row>
    <row r="6377" ht="15.0" customHeight="1">
      <c r="A6377" s="101" t="s">
        <v>10296</v>
      </c>
      <c r="B6377" s="96" t="str">
        <f>VLOOKUP(A6377,company_data!$A$2:$H$2051,8,FALSE)</f>
        <v>https://paraben.com/</v>
      </c>
      <c r="C6377" s="158" t="s">
        <v>26389</v>
      </c>
      <c r="D6377" s="158" t="s">
        <v>5</v>
      </c>
      <c r="E6377" s="158" t="s">
        <v>17003</v>
      </c>
      <c r="F6377" s="101"/>
      <c r="G6377" s="159"/>
      <c r="H6377" s="161"/>
      <c r="I6377" s="161"/>
    </row>
    <row r="6378" ht="15.0" customHeight="1">
      <c r="A6378" s="101" t="s">
        <v>10296</v>
      </c>
      <c r="B6378" s="96" t="str">
        <f>VLOOKUP(A6378,company_data!$A$2:$H$2051,8,FALSE)</f>
        <v>https://paraben.com/</v>
      </c>
      <c r="C6378" s="158" t="s">
        <v>18833</v>
      </c>
      <c r="D6378" s="158" t="s">
        <v>5</v>
      </c>
      <c r="E6378" s="158" t="s">
        <v>15859</v>
      </c>
      <c r="F6378" s="101"/>
      <c r="G6378" s="159"/>
      <c r="H6378" s="161"/>
      <c r="I6378" s="161"/>
    </row>
    <row r="6379" ht="15.0" customHeight="1">
      <c r="A6379" s="101" t="s">
        <v>10315</v>
      </c>
      <c r="B6379" s="96" t="str">
        <f>VLOOKUP(A6379,company_data!$A$2:$H$2051,8,FALSE)</f>
        <v>https://www.parametersecurity.com/</v>
      </c>
      <c r="C6379" s="158" t="s">
        <v>26390</v>
      </c>
      <c r="D6379" s="158" t="s">
        <v>5</v>
      </c>
      <c r="E6379" s="158" t="s">
        <v>15831</v>
      </c>
      <c r="F6379" s="101"/>
      <c r="G6379" s="159"/>
      <c r="H6379" s="161" t="s">
        <v>26391</v>
      </c>
      <c r="I6379" s="161"/>
    </row>
    <row r="6380" ht="15.0" customHeight="1">
      <c r="A6380" s="101" t="s">
        <v>10315</v>
      </c>
      <c r="B6380" s="96" t="str">
        <f>VLOOKUP(A6380,company_data!$A$2:$H$2051,8,FALSE)</f>
        <v>https://www.parametersecurity.com/</v>
      </c>
      <c r="C6380" s="157" t="s">
        <v>26392</v>
      </c>
      <c r="D6380" s="158" t="s">
        <v>14</v>
      </c>
      <c r="E6380" s="158" t="s">
        <v>16856</v>
      </c>
      <c r="F6380" s="101"/>
      <c r="G6380" s="159"/>
      <c r="H6380" s="161" t="s">
        <v>26393</v>
      </c>
      <c r="I6380" s="161"/>
    </row>
    <row r="6381" ht="15.0" customHeight="1">
      <c r="A6381" s="101" t="s">
        <v>10315</v>
      </c>
      <c r="B6381" s="96" t="str">
        <f>VLOOKUP(A6381,company_data!$A$2:$H$2051,8,FALSE)</f>
        <v>https://www.parametersecurity.com/</v>
      </c>
      <c r="C6381" s="157" t="s">
        <v>26394</v>
      </c>
      <c r="D6381" s="158" t="s">
        <v>14</v>
      </c>
      <c r="E6381" s="158" t="s">
        <v>16856</v>
      </c>
      <c r="F6381" s="101"/>
      <c r="G6381" s="159"/>
      <c r="H6381" s="161" t="s">
        <v>26395</v>
      </c>
      <c r="I6381" s="161"/>
    </row>
    <row r="6382" ht="15.0" customHeight="1">
      <c r="A6382" s="101" t="s">
        <v>10315</v>
      </c>
      <c r="B6382" s="96" t="str">
        <f>VLOOKUP(A6382,company_data!$A$2:$H$2051,8,FALSE)</f>
        <v>https://www.parametersecurity.com/</v>
      </c>
      <c r="C6382" s="158" t="s">
        <v>26396</v>
      </c>
      <c r="D6382" s="158" t="s">
        <v>5</v>
      </c>
      <c r="E6382" s="158" t="s">
        <v>16856</v>
      </c>
      <c r="F6382" s="101"/>
      <c r="G6382" s="159"/>
      <c r="H6382" s="161" t="s">
        <v>26397</v>
      </c>
      <c r="I6382" s="161"/>
    </row>
    <row r="6383" ht="15.0" customHeight="1">
      <c r="A6383" s="101" t="s">
        <v>10321</v>
      </c>
      <c r="B6383" s="96" t="str">
        <f>VLOOKUP(A6383,company_data!$A$2:$H$2051,8,FALSE)</f>
        <v>https://www.paramountdefenses.com/</v>
      </c>
      <c r="C6383" s="157" t="s">
        <v>26398</v>
      </c>
      <c r="D6383" s="158" t="s">
        <v>5</v>
      </c>
      <c r="E6383" s="157" t="s">
        <v>18329</v>
      </c>
      <c r="F6383" s="101"/>
      <c r="G6383" s="159"/>
      <c r="H6383" s="161" t="s">
        <v>26399</v>
      </c>
      <c r="I6383" s="161"/>
    </row>
    <row r="6384" ht="15.0" customHeight="1">
      <c r="A6384" s="101" t="s">
        <v>10321</v>
      </c>
      <c r="B6384" s="96" t="str">
        <f>VLOOKUP(A6384,company_data!$A$2:$H$2051,8,FALSE)</f>
        <v>https://www.paramountdefenses.com/</v>
      </c>
      <c r="C6384" s="157" t="s">
        <v>26400</v>
      </c>
      <c r="D6384" s="158" t="s">
        <v>5</v>
      </c>
      <c r="E6384" s="157" t="s">
        <v>18329</v>
      </c>
      <c r="F6384" s="101"/>
      <c r="G6384" s="159"/>
      <c r="H6384" s="161" t="s">
        <v>26401</v>
      </c>
      <c r="I6384" s="161"/>
    </row>
    <row r="6385" ht="15.0" customHeight="1">
      <c r="A6385" s="101" t="s">
        <v>10321</v>
      </c>
      <c r="B6385" s="96" t="str">
        <f>VLOOKUP(A6385,company_data!$A$2:$H$2051,8,FALSE)</f>
        <v>https://www.paramountdefenses.com/</v>
      </c>
      <c r="C6385" s="157" t="s">
        <v>26402</v>
      </c>
      <c r="D6385" s="158" t="s">
        <v>5</v>
      </c>
      <c r="E6385" s="157" t="s">
        <v>18329</v>
      </c>
      <c r="F6385" s="101"/>
      <c r="G6385" s="159"/>
      <c r="H6385" s="161" t="s">
        <v>26403</v>
      </c>
      <c r="I6385" s="161"/>
    </row>
    <row r="6386" ht="15.0" customHeight="1">
      <c r="A6386" s="101" t="s">
        <v>10321</v>
      </c>
      <c r="B6386" s="96" t="str">
        <f>VLOOKUP(A6386,company_data!$A$2:$H$2051,8,FALSE)</f>
        <v>https://www.paramountdefenses.com/</v>
      </c>
      <c r="C6386" s="157" t="s">
        <v>26404</v>
      </c>
      <c r="D6386" s="158" t="s">
        <v>5</v>
      </c>
      <c r="E6386" s="157" t="s">
        <v>18329</v>
      </c>
      <c r="F6386" s="101"/>
      <c r="G6386" s="159"/>
      <c r="H6386" s="161" t="s">
        <v>26405</v>
      </c>
      <c r="I6386" s="161"/>
    </row>
    <row r="6387" ht="15.0" customHeight="1">
      <c r="A6387" s="101" t="s">
        <v>10321</v>
      </c>
      <c r="B6387" s="96" t="str">
        <f>VLOOKUP(A6387,company_data!$A$2:$H$2051,8,FALSE)</f>
        <v>https://www.paramountdefenses.com/</v>
      </c>
      <c r="C6387" s="157" t="s">
        <v>26406</v>
      </c>
      <c r="D6387" s="158" t="s">
        <v>5</v>
      </c>
      <c r="E6387" s="157" t="s">
        <v>18329</v>
      </c>
      <c r="F6387" s="101"/>
      <c r="G6387" s="159"/>
      <c r="H6387" s="161" t="s">
        <v>26407</v>
      </c>
      <c r="I6387" s="161"/>
    </row>
    <row r="6388" ht="15.0" customHeight="1">
      <c r="A6388" s="101" t="s">
        <v>10321</v>
      </c>
      <c r="B6388" s="96" t="str">
        <f>VLOOKUP(A6388,company_data!$A$2:$H$2051,8,FALSE)</f>
        <v>https://www.paramountdefenses.com/</v>
      </c>
      <c r="C6388" s="157" t="s">
        <v>26408</v>
      </c>
      <c r="D6388" s="158" t="s">
        <v>5</v>
      </c>
      <c r="E6388" s="157" t="s">
        <v>18329</v>
      </c>
      <c r="F6388" s="101"/>
      <c r="G6388" s="159"/>
      <c r="H6388" s="161" t="s">
        <v>26409</v>
      </c>
      <c r="I6388" s="161"/>
    </row>
    <row r="6389" ht="15.0" customHeight="1">
      <c r="A6389" s="101" t="s">
        <v>10321</v>
      </c>
      <c r="B6389" s="96" t="str">
        <f>VLOOKUP(A6389,company_data!$A$2:$H$2051,8,FALSE)</f>
        <v>https://www.paramountdefenses.com/</v>
      </c>
      <c r="C6389" s="157" t="s">
        <v>26410</v>
      </c>
      <c r="D6389" s="158" t="s">
        <v>5</v>
      </c>
      <c r="E6389" s="157" t="s">
        <v>18329</v>
      </c>
      <c r="F6389" s="101"/>
      <c r="G6389" s="159"/>
      <c r="H6389" s="161" t="s">
        <v>26411</v>
      </c>
      <c r="I6389" s="161"/>
    </row>
    <row r="6390" ht="15.0" customHeight="1">
      <c r="A6390" s="101" t="s">
        <v>10321</v>
      </c>
      <c r="B6390" s="96" t="str">
        <f>VLOOKUP(A6390,company_data!$A$2:$H$2051,8,FALSE)</f>
        <v>https://www.paramountdefenses.com/</v>
      </c>
      <c r="C6390" s="157" t="s">
        <v>26412</v>
      </c>
      <c r="D6390" s="158" t="s">
        <v>5</v>
      </c>
      <c r="E6390" s="157" t="s">
        <v>18329</v>
      </c>
      <c r="F6390" s="101"/>
      <c r="G6390" s="159"/>
      <c r="H6390" s="161" t="s">
        <v>26413</v>
      </c>
      <c r="I6390" s="161"/>
    </row>
    <row r="6391" ht="15.0" customHeight="1">
      <c r="A6391" s="101" t="s">
        <v>10321</v>
      </c>
      <c r="B6391" s="96" t="str">
        <f>VLOOKUP(A6391,company_data!$A$2:$H$2051,8,FALSE)</f>
        <v>https://www.paramountdefenses.com/</v>
      </c>
      <c r="C6391" s="157" t="s">
        <v>26414</v>
      </c>
      <c r="D6391" s="158" t="s">
        <v>5</v>
      </c>
      <c r="E6391" s="157" t="s">
        <v>18329</v>
      </c>
      <c r="F6391" s="101"/>
      <c r="G6391" s="159"/>
      <c r="H6391" s="161" t="s">
        <v>26415</v>
      </c>
      <c r="I6391" s="161"/>
    </row>
    <row r="6392" ht="15.0" customHeight="1">
      <c r="A6392" s="101" t="s">
        <v>10321</v>
      </c>
      <c r="B6392" s="96" t="str">
        <f>VLOOKUP(A6392,company_data!$A$2:$H$2051,8,FALSE)</f>
        <v>https://www.paramountdefenses.com/</v>
      </c>
      <c r="C6392" s="157" t="s">
        <v>26416</v>
      </c>
      <c r="D6392" s="158" t="s">
        <v>5</v>
      </c>
      <c r="E6392" s="157" t="s">
        <v>18329</v>
      </c>
      <c r="F6392" s="101"/>
      <c r="G6392" s="159"/>
      <c r="H6392" s="161" t="s">
        <v>26417</v>
      </c>
      <c r="I6392" s="161"/>
    </row>
    <row r="6393" ht="15.0" customHeight="1">
      <c r="A6393" s="101" t="s">
        <v>10321</v>
      </c>
      <c r="B6393" s="96" t="str">
        <f>VLOOKUP(A6393,company_data!$A$2:$H$2051,8,FALSE)</f>
        <v>https://www.paramountdefenses.com/</v>
      </c>
      <c r="C6393" s="157" t="s">
        <v>26418</v>
      </c>
      <c r="D6393" s="158" t="s">
        <v>5</v>
      </c>
      <c r="E6393" s="157" t="s">
        <v>18329</v>
      </c>
      <c r="F6393" s="101"/>
      <c r="G6393" s="159"/>
      <c r="H6393" s="161" t="s">
        <v>26419</v>
      </c>
      <c r="I6393" s="161"/>
    </row>
    <row r="6394" ht="15.0" customHeight="1">
      <c r="A6394" s="101" t="s">
        <v>10321</v>
      </c>
      <c r="B6394" s="96" t="str">
        <f>VLOOKUP(A6394,company_data!$A$2:$H$2051,8,FALSE)</f>
        <v>https://www.paramountdefenses.com/</v>
      </c>
      <c r="C6394" s="157" t="s">
        <v>26420</v>
      </c>
      <c r="D6394" s="158" t="s">
        <v>5</v>
      </c>
      <c r="E6394" s="157" t="s">
        <v>18329</v>
      </c>
      <c r="F6394" s="101"/>
      <c r="G6394" s="159"/>
      <c r="H6394" s="161" t="s">
        <v>26421</v>
      </c>
      <c r="I6394" s="161"/>
    </row>
    <row r="6395" ht="15.0" customHeight="1">
      <c r="A6395" s="101" t="s">
        <v>10321</v>
      </c>
      <c r="B6395" s="96" t="str">
        <f>VLOOKUP(A6395,company_data!$A$2:$H$2051,8,FALSE)</f>
        <v>https://www.paramountdefenses.com/</v>
      </c>
      <c r="C6395" s="157" t="s">
        <v>26422</v>
      </c>
      <c r="D6395" s="158" t="s">
        <v>5</v>
      </c>
      <c r="E6395" s="157" t="s">
        <v>18329</v>
      </c>
      <c r="F6395" s="101"/>
      <c r="G6395" s="159"/>
      <c r="H6395" s="161" t="s">
        <v>26423</v>
      </c>
      <c r="I6395" s="161"/>
    </row>
    <row r="6396" ht="15.0" customHeight="1">
      <c r="A6396" s="101" t="s">
        <v>10321</v>
      </c>
      <c r="B6396" s="96" t="str">
        <f>VLOOKUP(A6396,company_data!$A$2:$H$2051,8,FALSE)</f>
        <v>https://www.paramountdefenses.com/</v>
      </c>
      <c r="C6396" s="157" t="s">
        <v>26424</v>
      </c>
      <c r="D6396" s="158" t="s">
        <v>5</v>
      </c>
      <c r="E6396" s="157" t="s">
        <v>18329</v>
      </c>
      <c r="F6396" s="101"/>
      <c r="G6396" s="159"/>
      <c r="H6396" s="161" t="s">
        <v>26425</v>
      </c>
      <c r="I6396" s="161"/>
    </row>
    <row r="6397" ht="15.0" customHeight="1">
      <c r="A6397" s="101" t="s">
        <v>10321</v>
      </c>
      <c r="B6397" s="96" t="str">
        <f>VLOOKUP(A6397,company_data!$A$2:$H$2051,8,FALSE)</f>
        <v>https://www.paramountdefenses.com/</v>
      </c>
      <c r="C6397" s="158" t="s">
        <v>26426</v>
      </c>
      <c r="D6397" s="158" t="s">
        <v>48</v>
      </c>
      <c r="E6397" s="158" t="s">
        <v>24947</v>
      </c>
      <c r="F6397" s="101"/>
      <c r="G6397" s="159"/>
      <c r="H6397" s="161" t="s">
        <v>26427</v>
      </c>
      <c r="I6397" s="161"/>
    </row>
    <row r="6398" ht="15.0" customHeight="1">
      <c r="A6398" s="101" t="s">
        <v>10321</v>
      </c>
      <c r="B6398" s="96" t="str">
        <f>VLOOKUP(A6398,company_data!$A$2:$H$2051,8,FALSE)</f>
        <v>https://www.paramountdefenses.com/</v>
      </c>
      <c r="C6398" s="157" t="s">
        <v>26428</v>
      </c>
      <c r="D6398" s="158" t="s">
        <v>48</v>
      </c>
      <c r="E6398" s="158" t="s">
        <v>24947</v>
      </c>
      <c r="F6398" s="101"/>
      <c r="G6398" s="159"/>
      <c r="H6398" s="161" t="s">
        <v>26427</v>
      </c>
      <c r="I6398" s="161"/>
    </row>
    <row r="6399" ht="15.0" customHeight="1">
      <c r="A6399" s="101" t="s">
        <v>10321</v>
      </c>
      <c r="B6399" s="96" t="str">
        <f>VLOOKUP(A6399,company_data!$A$2:$H$2051,8,FALSE)</f>
        <v>https://www.paramountdefenses.com/</v>
      </c>
      <c r="C6399" s="157" t="s">
        <v>26429</v>
      </c>
      <c r="D6399" s="157" t="s">
        <v>5</v>
      </c>
      <c r="E6399" s="157"/>
      <c r="F6399" s="101"/>
      <c r="G6399" s="159"/>
      <c r="H6399" s="161" t="s">
        <v>26430</v>
      </c>
      <c r="I6399" s="161"/>
    </row>
    <row r="6400" ht="15.0" customHeight="1">
      <c r="A6400" s="97" t="s">
        <v>10328</v>
      </c>
      <c r="B6400" s="105" t="s">
        <v>10330</v>
      </c>
      <c r="C6400" s="173" t="s">
        <v>26431</v>
      </c>
      <c r="D6400" s="173" t="s">
        <v>8</v>
      </c>
      <c r="E6400" s="158"/>
      <c r="F6400" s="101"/>
      <c r="G6400" s="159"/>
      <c r="H6400" s="161"/>
      <c r="I6400" s="161"/>
    </row>
    <row r="6401" ht="15.0" customHeight="1">
      <c r="A6401" s="97" t="s">
        <v>10328</v>
      </c>
      <c r="B6401" s="105" t="s">
        <v>10330</v>
      </c>
      <c r="C6401" s="173" t="s">
        <v>26432</v>
      </c>
      <c r="D6401" s="173" t="s">
        <v>8</v>
      </c>
      <c r="E6401" s="158"/>
      <c r="F6401" s="101"/>
      <c r="G6401" s="159"/>
      <c r="H6401" s="161"/>
      <c r="I6401" s="161"/>
    </row>
    <row r="6402" ht="15.0" customHeight="1">
      <c r="A6402" s="97" t="s">
        <v>10328</v>
      </c>
      <c r="B6402" s="105" t="s">
        <v>10330</v>
      </c>
      <c r="C6402" s="173" t="s">
        <v>26433</v>
      </c>
      <c r="D6402" s="173" t="s">
        <v>8</v>
      </c>
      <c r="E6402" s="158"/>
      <c r="F6402" s="101"/>
      <c r="G6402" s="159"/>
      <c r="H6402" s="161"/>
      <c r="I6402" s="161"/>
    </row>
    <row r="6403" ht="15.0" customHeight="1">
      <c r="A6403" s="97" t="s">
        <v>10328</v>
      </c>
      <c r="B6403" s="105" t="s">
        <v>10330</v>
      </c>
      <c r="C6403" s="173" t="s">
        <v>26434</v>
      </c>
      <c r="D6403" s="173" t="s">
        <v>8</v>
      </c>
      <c r="E6403" s="158"/>
      <c r="F6403" s="101"/>
      <c r="G6403" s="159"/>
      <c r="H6403" s="161"/>
      <c r="I6403" s="161"/>
    </row>
    <row r="6404" ht="15.0" customHeight="1">
      <c r="A6404" s="97" t="s">
        <v>10328</v>
      </c>
      <c r="B6404" s="105" t="s">
        <v>10330</v>
      </c>
      <c r="C6404" s="173" t="s">
        <v>26435</v>
      </c>
      <c r="D6404" s="173" t="s">
        <v>8</v>
      </c>
      <c r="E6404" s="158"/>
      <c r="F6404" s="101"/>
      <c r="G6404" s="159"/>
      <c r="H6404" s="161"/>
      <c r="I6404" s="161"/>
    </row>
    <row r="6405" ht="15.0" customHeight="1">
      <c r="A6405" s="97" t="s">
        <v>10328</v>
      </c>
      <c r="B6405" s="105" t="s">
        <v>10330</v>
      </c>
      <c r="C6405" s="173" t="s">
        <v>26436</v>
      </c>
      <c r="D6405" s="173" t="s">
        <v>8</v>
      </c>
      <c r="E6405" s="158"/>
      <c r="F6405" s="101"/>
      <c r="G6405" s="159"/>
      <c r="H6405" s="161"/>
      <c r="I6405" s="161"/>
    </row>
    <row r="6406" ht="15.0" customHeight="1">
      <c r="A6406" s="97" t="s">
        <v>10328</v>
      </c>
      <c r="B6406" s="105" t="s">
        <v>10330</v>
      </c>
      <c r="C6406" s="173" t="s">
        <v>26437</v>
      </c>
      <c r="D6406" s="173" t="s">
        <v>8</v>
      </c>
      <c r="E6406" s="158"/>
      <c r="F6406" s="101"/>
      <c r="G6406" s="159"/>
      <c r="H6406" s="161"/>
      <c r="I6406" s="161"/>
    </row>
    <row r="6407" ht="15.0" customHeight="1">
      <c r="A6407" s="97" t="s">
        <v>10328</v>
      </c>
      <c r="B6407" s="105" t="s">
        <v>10330</v>
      </c>
      <c r="C6407" s="173" t="s">
        <v>26438</v>
      </c>
      <c r="D6407" s="173" t="s">
        <v>8</v>
      </c>
      <c r="E6407" s="158"/>
      <c r="F6407" s="101"/>
      <c r="G6407" s="159"/>
      <c r="H6407" s="161"/>
      <c r="I6407" s="161"/>
    </row>
    <row r="6408" ht="15.0" customHeight="1">
      <c r="A6408" s="97" t="s">
        <v>10328</v>
      </c>
      <c r="B6408" s="105" t="s">
        <v>10330</v>
      </c>
      <c r="C6408" s="173" t="s">
        <v>26439</v>
      </c>
      <c r="D6408" s="173" t="s">
        <v>8</v>
      </c>
      <c r="E6408" s="158"/>
      <c r="F6408" s="101"/>
      <c r="G6408" s="159"/>
      <c r="H6408" s="161"/>
      <c r="I6408" s="161"/>
    </row>
    <row r="6409" ht="15.0" customHeight="1">
      <c r="A6409" s="101" t="s">
        <v>10331</v>
      </c>
      <c r="B6409" s="96" t="str">
        <f>VLOOKUP(A6409,company_data!$A$2:$H$2051,8,FALSE)</f>
        <v>https://parateksolutions.com/</v>
      </c>
      <c r="C6409" s="158" t="s">
        <v>16052</v>
      </c>
      <c r="D6409" s="158" t="s">
        <v>5</v>
      </c>
      <c r="E6409" s="158" t="s">
        <v>17764</v>
      </c>
      <c r="F6409" s="101"/>
      <c r="G6409" s="159"/>
      <c r="H6409" s="161"/>
      <c r="I6409" s="161"/>
    </row>
    <row r="6410" ht="15.0" customHeight="1">
      <c r="A6410" s="101" t="s">
        <v>10336</v>
      </c>
      <c r="B6410" s="96" t="str">
        <f>VLOOKUP(A6410,company_data!$A$2:$H$2051,8,FALSE)</f>
        <v>https://www.parrotsec.org/</v>
      </c>
      <c r="C6410" s="157" t="s">
        <v>26440</v>
      </c>
      <c r="D6410" s="158" t="s">
        <v>9</v>
      </c>
      <c r="E6410" s="158" t="s">
        <v>25427</v>
      </c>
      <c r="F6410" s="101"/>
      <c r="G6410" s="159"/>
      <c r="H6410" s="161"/>
      <c r="I6410" s="161"/>
    </row>
    <row r="6411" ht="15.0" customHeight="1">
      <c r="A6411" s="101" t="s">
        <v>10342</v>
      </c>
      <c r="B6411" s="96" t="str">
        <f>VLOOKUP(A6411,company_data!$A$2:$H$2051,8,FALSE)</f>
        <v>https://www.particle.io/</v>
      </c>
      <c r="C6411" s="157" t="s">
        <v>26441</v>
      </c>
      <c r="D6411" s="158" t="s">
        <v>25</v>
      </c>
      <c r="E6411" s="158" t="s">
        <v>17517</v>
      </c>
      <c r="F6411" s="101"/>
      <c r="G6411" s="159"/>
      <c r="H6411" s="161" t="s">
        <v>26442</v>
      </c>
      <c r="I6411" s="161"/>
    </row>
    <row r="6412" ht="15.0" customHeight="1">
      <c r="A6412" s="101" t="s">
        <v>10342</v>
      </c>
      <c r="B6412" s="96" t="str">
        <f>VLOOKUP(A6412,company_data!$A$2:$H$2051,8,FALSE)</f>
        <v>https://www.particle.io/</v>
      </c>
      <c r="C6412" s="157" t="s">
        <v>17517</v>
      </c>
      <c r="D6412" s="158" t="s">
        <v>25</v>
      </c>
      <c r="E6412" s="158" t="s">
        <v>17517</v>
      </c>
      <c r="F6412" s="101"/>
      <c r="G6412" s="159"/>
      <c r="H6412" s="161" t="s">
        <v>26443</v>
      </c>
      <c r="I6412" s="161"/>
    </row>
    <row r="6413" ht="15.0" customHeight="1">
      <c r="A6413" s="101" t="s">
        <v>10342</v>
      </c>
      <c r="B6413" s="96" t="str">
        <f>VLOOKUP(A6413,company_data!$A$2:$H$2051,8,FALSE)</f>
        <v>https://www.particle.io/</v>
      </c>
      <c r="C6413" s="157" t="s">
        <v>26444</v>
      </c>
      <c r="D6413" s="158" t="s">
        <v>25</v>
      </c>
      <c r="E6413" s="158" t="s">
        <v>17517</v>
      </c>
      <c r="F6413" s="101"/>
      <c r="G6413" s="159"/>
      <c r="H6413" s="161" t="s">
        <v>26445</v>
      </c>
      <c r="I6413" s="161"/>
    </row>
    <row r="6414" ht="15.0" customHeight="1">
      <c r="A6414" s="101" t="s">
        <v>10349</v>
      </c>
      <c r="B6414" s="96" t="str">
        <f>VLOOKUP(A6414,company_data!$A$2:$H$2051,8,FALSE)</f>
        <v>https://partizan.global/</v>
      </c>
      <c r="C6414" s="158" t="s">
        <v>26446</v>
      </c>
      <c r="D6414" s="158" t="s">
        <v>29</v>
      </c>
      <c r="E6414" s="158" t="s">
        <v>26447</v>
      </c>
      <c r="F6414" s="97"/>
      <c r="G6414" s="159"/>
      <c r="H6414" s="161"/>
      <c r="I6414" s="161"/>
    </row>
    <row r="6415" ht="15.0" customHeight="1">
      <c r="A6415" s="101" t="s">
        <v>10354</v>
      </c>
      <c r="B6415" s="96" t="str">
        <f>VLOOKUP(A6415,company_data!$A$2:$H$2051,8,FALSE)</f>
        <v>https://passportalmsp.com/</v>
      </c>
      <c r="C6415" s="158" t="s">
        <v>26448</v>
      </c>
      <c r="D6415" s="158" t="s">
        <v>6</v>
      </c>
      <c r="E6415" s="158" t="s">
        <v>13</v>
      </c>
      <c r="F6415" s="97" t="s">
        <v>16476</v>
      </c>
      <c r="G6415" s="159"/>
      <c r="H6415" s="161"/>
      <c r="I6415" s="161"/>
    </row>
    <row r="6416" ht="15.0" customHeight="1">
      <c r="A6416" s="101" t="s">
        <v>10354</v>
      </c>
      <c r="B6416" s="96" t="str">
        <f>VLOOKUP(A6416,company_data!$A$2:$H$2051,8,FALSE)</f>
        <v>https://passportalmsp.com/</v>
      </c>
      <c r="C6416" s="158" t="s">
        <v>26449</v>
      </c>
      <c r="D6416" s="158" t="s">
        <v>6</v>
      </c>
      <c r="E6416" s="158" t="s">
        <v>13</v>
      </c>
      <c r="F6416" s="97" t="s">
        <v>16476</v>
      </c>
      <c r="G6416" s="159"/>
      <c r="H6416" s="161"/>
      <c r="I6416" s="161"/>
    </row>
    <row r="6417" ht="15.0" customHeight="1">
      <c r="A6417" s="101" t="s">
        <v>10354</v>
      </c>
      <c r="B6417" s="96" t="str">
        <f>VLOOKUP(A6417,company_data!$A$2:$H$2051,8,FALSE)</f>
        <v>https://passportalmsp.com/</v>
      </c>
      <c r="C6417" s="158" t="s">
        <v>26450</v>
      </c>
      <c r="D6417" s="158" t="s">
        <v>6</v>
      </c>
      <c r="E6417" s="158" t="s">
        <v>13</v>
      </c>
      <c r="F6417" s="97" t="s">
        <v>16476</v>
      </c>
      <c r="G6417" s="159"/>
      <c r="H6417" s="161"/>
      <c r="I6417" s="161"/>
    </row>
    <row r="6418" ht="15.0" customHeight="1">
      <c r="A6418" s="101" t="s">
        <v>10354</v>
      </c>
      <c r="B6418" s="96" t="str">
        <f>VLOOKUP(A6418,company_data!$A$2:$H$2051,8,FALSE)</f>
        <v>https://passportalmsp.com/</v>
      </c>
      <c r="C6418" s="158" t="s">
        <v>26451</v>
      </c>
      <c r="D6418" s="158" t="s">
        <v>48</v>
      </c>
      <c r="E6418" s="158" t="s">
        <v>17254</v>
      </c>
      <c r="F6418" s="101"/>
      <c r="G6418" s="159"/>
      <c r="H6418" s="161"/>
      <c r="I6418" s="161"/>
    </row>
    <row r="6419" ht="15.0" customHeight="1">
      <c r="A6419" s="101" t="s">
        <v>10354</v>
      </c>
      <c r="B6419" s="96" t="str">
        <f>VLOOKUP(A6419,company_data!$A$2:$H$2051,8,FALSE)</f>
        <v>https://passportalmsp.com/</v>
      </c>
      <c r="C6419" s="158" t="s">
        <v>26448</v>
      </c>
      <c r="D6419" s="158" t="s">
        <v>6</v>
      </c>
      <c r="E6419" s="157"/>
      <c r="F6419" s="101"/>
      <c r="G6419" s="159"/>
      <c r="H6419" s="161"/>
      <c r="I6419" s="161"/>
    </row>
    <row r="6420" ht="15.0" customHeight="1">
      <c r="A6420" s="101" t="s">
        <v>10362</v>
      </c>
      <c r="B6420" s="96" t="str">
        <f>VLOOKUP(A6420,company_data!$A$2:$H$2051,8,FALSE)</f>
        <v>https://www.patchadvisor.com/</v>
      </c>
      <c r="C6420" s="157" t="s">
        <v>17459</v>
      </c>
      <c r="D6420" s="158" t="s">
        <v>5</v>
      </c>
      <c r="E6420" s="158" t="s">
        <v>15831</v>
      </c>
      <c r="F6420" s="101"/>
      <c r="G6420" s="159"/>
      <c r="H6420" s="161" t="s">
        <v>26452</v>
      </c>
      <c r="I6420" s="161"/>
    </row>
    <row r="6421" ht="15.0" customHeight="1">
      <c r="A6421" s="101" t="s">
        <v>10362</v>
      </c>
      <c r="B6421" s="96" t="str">
        <f>VLOOKUP(A6421,company_data!$A$2:$H$2051,8,FALSE)</f>
        <v>https://www.patchadvisor.com/</v>
      </c>
      <c r="C6421" s="157" t="s">
        <v>26453</v>
      </c>
      <c r="D6421" s="157" t="s">
        <v>5</v>
      </c>
      <c r="E6421" s="157" t="s">
        <v>16162</v>
      </c>
      <c r="F6421" s="101" t="s">
        <v>15850</v>
      </c>
      <c r="G6421" s="159"/>
      <c r="H6421" s="161" t="s">
        <v>26454</v>
      </c>
      <c r="I6421" s="161"/>
    </row>
    <row r="6422" ht="15.0" customHeight="1">
      <c r="A6422" s="101" t="s">
        <v>10362</v>
      </c>
      <c r="B6422" s="96" t="str">
        <f>VLOOKUP(A6422,company_data!$A$2:$H$2051,8,FALSE)</f>
        <v>https://www.patchadvisor.com/</v>
      </c>
      <c r="C6422" s="157" t="s">
        <v>26455</v>
      </c>
      <c r="D6422" s="158" t="s">
        <v>5</v>
      </c>
      <c r="E6422" s="157"/>
      <c r="F6422" s="101"/>
      <c r="G6422" s="159"/>
      <c r="H6422" s="161" t="s">
        <v>26456</v>
      </c>
      <c r="I6422" s="161"/>
    </row>
    <row r="6423" ht="15.0" customHeight="1">
      <c r="A6423" s="101" t="s">
        <v>10368</v>
      </c>
      <c r="B6423" s="96" t="str">
        <f>VLOOKUP(A6423,company_data!$A$2:$H$2051,8,FALSE)</f>
        <v>https://patriotcyberdefense.com/</v>
      </c>
      <c r="C6423" s="157" t="s">
        <v>26457</v>
      </c>
      <c r="D6423" s="158" t="s">
        <v>5</v>
      </c>
      <c r="E6423" s="157"/>
      <c r="F6423" s="101"/>
      <c r="G6423" s="159"/>
      <c r="H6423" s="161" t="s">
        <v>26458</v>
      </c>
      <c r="I6423" s="161"/>
    </row>
    <row r="6424" ht="15.0" customHeight="1">
      <c r="A6424" s="101" t="s">
        <v>10368</v>
      </c>
      <c r="B6424" s="96" t="str">
        <f>VLOOKUP(A6424,company_data!$A$2:$H$2051,8,FALSE)</f>
        <v>https://patriotcyberdefense.com/</v>
      </c>
      <c r="C6424" s="157" t="s">
        <v>26459</v>
      </c>
      <c r="D6424" s="157" t="s">
        <v>5</v>
      </c>
      <c r="E6424" s="157"/>
      <c r="F6424" s="101"/>
      <c r="G6424" s="159"/>
      <c r="H6424" s="161" t="s">
        <v>26460</v>
      </c>
      <c r="I6424" s="161"/>
    </row>
    <row r="6425" ht="15.0" customHeight="1">
      <c r="A6425" s="101" t="s">
        <v>10368</v>
      </c>
      <c r="B6425" s="96" t="str">
        <f>VLOOKUP(A6425,company_data!$A$2:$H$2051,8,FALSE)</f>
        <v>https://patriotcyberdefense.com/</v>
      </c>
      <c r="C6425" s="157" t="s">
        <v>26461</v>
      </c>
      <c r="D6425" s="157" t="s">
        <v>5</v>
      </c>
      <c r="E6425" s="157"/>
      <c r="F6425" s="101"/>
      <c r="G6425" s="159"/>
      <c r="H6425" s="161" t="s">
        <v>26462</v>
      </c>
      <c r="I6425" s="161"/>
    </row>
    <row r="6426" ht="15.0" customHeight="1">
      <c r="A6426" s="101" t="s">
        <v>10368</v>
      </c>
      <c r="B6426" s="96" t="str">
        <f>VLOOKUP(A6426,company_data!$A$2:$H$2051,8,FALSE)</f>
        <v>https://patriotcyberdefense.com/</v>
      </c>
      <c r="C6426" s="157" t="s">
        <v>26463</v>
      </c>
      <c r="D6426" s="158" t="s">
        <v>5</v>
      </c>
      <c r="E6426" s="157"/>
      <c r="F6426" s="101"/>
      <c r="G6426" s="159"/>
      <c r="H6426" s="161" t="s">
        <v>26464</v>
      </c>
      <c r="I6426" s="161"/>
    </row>
    <row r="6427" ht="15.0" customHeight="1">
      <c r="A6427" s="101" t="s">
        <v>10371</v>
      </c>
      <c r="B6427" s="96" t="str">
        <f>VLOOKUP(A6427,company_data!$A$2:$H$2051,8,FALSE)</f>
        <v>https://patriot-tech.com/</v>
      </c>
      <c r="C6427" s="158" t="s">
        <v>24850</v>
      </c>
      <c r="D6427" s="158" t="s">
        <v>5</v>
      </c>
      <c r="E6427" s="158" t="s">
        <v>26465</v>
      </c>
      <c r="F6427" s="101"/>
      <c r="G6427" s="159"/>
      <c r="H6427" s="161"/>
      <c r="I6427" s="161"/>
    </row>
    <row r="6428" ht="15.0" customHeight="1">
      <c r="A6428" s="101" t="s">
        <v>10371</v>
      </c>
      <c r="B6428" s="96" t="str">
        <f>VLOOKUP(A6428,company_data!$A$2:$H$2051,8,FALSE)</f>
        <v>https://patriot-tech.com/</v>
      </c>
      <c r="C6428" s="158" t="s">
        <v>22920</v>
      </c>
      <c r="D6428" s="158" t="s">
        <v>5</v>
      </c>
      <c r="E6428" s="158" t="s">
        <v>15831</v>
      </c>
      <c r="F6428" s="101"/>
      <c r="G6428" s="159"/>
      <c r="H6428" s="161"/>
      <c r="I6428" s="161"/>
    </row>
    <row r="6429" ht="15.0" customHeight="1">
      <c r="A6429" s="101" t="s">
        <v>10371</v>
      </c>
      <c r="B6429" s="96" t="str">
        <f>VLOOKUP(A6429,company_data!$A$2:$H$2051,8,FALSE)</f>
        <v>https://patriot-tech.com/</v>
      </c>
      <c r="C6429" s="158" t="s">
        <v>26466</v>
      </c>
      <c r="D6429" s="158" t="s">
        <v>5</v>
      </c>
      <c r="E6429" s="158" t="s">
        <v>18825</v>
      </c>
      <c r="F6429" s="101"/>
      <c r="G6429" s="159"/>
      <c r="H6429" s="161"/>
      <c r="I6429" s="161"/>
    </row>
    <row r="6430" ht="15.0" customHeight="1">
      <c r="A6430" s="101" t="s">
        <v>10371</v>
      </c>
      <c r="B6430" s="96" t="str">
        <f>VLOOKUP(A6430,company_data!$A$2:$H$2051,8,FALSE)</f>
        <v>https://patriot-tech.com/</v>
      </c>
      <c r="C6430" s="158" t="s">
        <v>15850</v>
      </c>
      <c r="D6430" s="158" t="s">
        <v>5</v>
      </c>
      <c r="E6430" s="158" t="s">
        <v>17003</v>
      </c>
      <c r="F6430" s="101"/>
      <c r="G6430" s="159"/>
      <c r="H6430" s="161"/>
      <c r="I6430" s="161"/>
    </row>
    <row r="6431" ht="15.0" customHeight="1">
      <c r="A6431" s="101" t="s">
        <v>10371</v>
      </c>
      <c r="B6431" s="96" t="str">
        <f>VLOOKUP(A6431,company_data!$A$2:$H$2051,8,FALSE)</f>
        <v>https://patriot-tech.com/</v>
      </c>
      <c r="C6431" s="158" t="s">
        <v>26467</v>
      </c>
      <c r="D6431" s="158" t="s">
        <v>5</v>
      </c>
      <c r="E6431" s="158" t="s">
        <v>26468</v>
      </c>
      <c r="F6431" s="101"/>
      <c r="G6431" s="159"/>
      <c r="H6431" s="161"/>
      <c r="I6431" s="161"/>
    </row>
    <row r="6432" ht="15.0" customHeight="1">
      <c r="A6432" s="101" t="s">
        <v>10371</v>
      </c>
      <c r="B6432" s="96" t="str">
        <f>VLOOKUP(A6432,company_data!$A$2:$H$2051,8,FALSE)</f>
        <v>https://patriot-tech.com/</v>
      </c>
      <c r="C6432" s="158" t="s">
        <v>26469</v>
      </c>
      <c r="D6432" s="158" t="s">
        <v>5</v>
      </c>
      <c r="E6432" s="158" t="s">
        <v>15881</v>
      </c>
      <c r="F6432" s="101"/>
      <c r="G6432" s="159"/>
      <c r="H6432" s="161"/>
      <c r="I6432" s="161"/>
    </row>
    <row r="6433" ht="15.0" customHeight="1">
      <c r="A6433" s="101" t="s">
        <v>10371</v>
      </c>
      <c r="B6433" s="96" t="str">
        <f>VLOOKUP(A6433,company_data!$A$2:$H$2051,8,FALSE)</f>
        <v>https://patriot-tech.com/</v>
      </c>
      <c r="C6433" s="158" t="s">
        <v>15912</v>
      </c>
      <c r="D6433" s="158" t="s">
        <v>5</v>
      </c>
      <c r="E6433" s="158" t="s">
        <v>15857</v>
      </c>
      <c r="F6433" s="101"/>
      <c r="G6433" s="159"/>
      <c r="H6433" s="161"/>
      <c r="I6433" s="161"/>
    </row>
    <row r="6434" ht="15.0" customHeight="1">
      <c r="A6434" s="101" t="s">
        <v>10371</v>
      </c>
      <c r="B6434" s="96" t="str">
        <f>VLOOKUP(A6434,company_data!$A$2:$H$2051,8,FALSE)</f>
        <v>https://patriot-tech.com/</v>
      </c>
      <c r="C6434" s="158" t="s">
        <v>19607</v>
      </c>
      <c r="D6434" s="158" t="s">
        <v>5</v>
      </c>
      <c r="E6434" s="158" t="s">
        <v>16934</v>
      </c>
      <c r="F6434" s="101"/>
      <c r="G6434" s="159"/>
      <c r="H6434" s="161"/>
      <c r="I6434" s="161"/>
    </row>
    <row r="6435" ht="15.0" customHeight="1">
      <c r="A6435" s="101" t="s">
        <v>10377</v>
      </c>
      <c r="B6435" s="96" t="str">
        <f>VLOOKUP(A6435,company_data!$A$2:$H$2051,8,FALSE)</f>
        <v>https://www.patternex.com/</v>
      </c>
      <c r="C6435" s="157" t="s">
        <v>26470</v>
      </c>
      <c r="D6435" s="158" t="s">
        <v>18</v>
      </c>
      <c r="E6435" s="158" t="s">
        <v>18548</v>
      </c>
      <c r="F6435" s="101"/>
      <c r="G6435" s="159"/>
      <c r="H6435" s="161"/>
      <c r="I6435" s="168"/>
    </row>
    <row r="6436" ht="15.0" customHeight="1">
      <c r="A6436" s="101" t="s">
        <v>10377</v>
      </c>
      <c r="B6436" s="96" t="str">
        <f>VLOOKUP(A6436,company_data!$A$2:$H$2051,8,FALSE)</f>
        <v>https://www.patternex.com/</v>
      </c>
      <c r="C6436" s="158" t="s">
        <v>26471</v>
      </c>
      <c r="D6436" s="158" t="s">
        <v>33</v>
      </c>
      <c r="E6436" s="158"/>
      <c r="F6436" s="101"/>
      <c r="G6436" s="159"/>
      <c r="H6436" s="161"/>
      <c r="I6436" s="168"/>
    </row>
    <row r="6437" ht="15.0" customHeight="1">
      <c r="A6437" s="101" t="s">
        <v>10385</v>
      </c>
      <c r="B6437" s="96" t="str">
        <f>VLOOKUP(A6437,company_data!$A$2:$H$2051,8,FALSE)</f>
        <v>https://www.payfone.com/</v>
      </c>
      <c r="C6437" s="157" t="s">
        <v>26472</v>
      </c>
      <c r="D6437" s="158" t="s">
        <v>6</v>
      </c>
      <c r="E6437" s="158" t="s">
        <v>26473</v>
      </c>
      <c r="F6437" s="101"/>
      <c r="G6437" s="159"/>
      <c r="H6437" s="161" t="s">
        <v>26474</v>
      </c>
      <c r="I6437" s="161"/>
    </row>
    <row r="6438" ht="15.0" customHeight="1">
      <c r="A6438" s="101" t="s">
        <v>10393</v>
      </c>
      <c r="B6438" s="96" t="str">
        <f>VLOOKUP(A6438,company_data!$A$2:$H$2051,8,FALSE)</f>
        <v>https://www.pcmatic.com/</v>
      </c>
      <c r="C6438" s="158" t="s">
        <v>26475</v>
      </c>
      <c r="D6438" s="158" t="s">
        <v>9</v>
      </c>
      <c r="E6438" s="158" t="s">
        <v>16110</v>
      </c>
      <c r="F6438" s="101"/>
      <c r="G6438" s="159"/>
      <c r="H6438" s="161"/>
      <c r="I6438" s="161"/>
    </row>
    <row r="6439" ht="15.0" customHeight="1">
      <c r="A6439" s="101" t="s">
        <v>10393</v>
      </c>
      <c r="B6439" s="96" t="str">
        <f>VLOOKUP(A6439,company_data!$A$2:$H$2051,8,FALSE)</f>
        <v>https://www.pcmatic.com/</v>
      </c>
      <c r="C6439" s="158" t="s">
        <v>26476</v>
      </c>
      <c r="D6439" s="158" t="s">
        <v>9</v>
      </c>
      <c r="E6439" s="158" t="s">
        <v>16110</v>
      </c>
      <c r="F6439" s="101"/>
      <c r="G6439" s="159"/>
      <c r="H6439" s="161"/>
      <c r="I6439" s="161"/>
    </row>
    <row r="6440" ht="15.0" customHeight="1">
      <c r="A6440" s="101" t="s">
        <v>10393</v>
      </c>
      <c r="B6440" s="96" t="str">
        <f>VLOOKUP(A6440,company_data!$A$2:$H$2051,8,FALSE)</f>
        <v>https://www.pcmatic.com/</v>
      </c>
      <c r="C6440" s="158" t="s">
        <v>26477</v>
      </c>
      <c r="D6440" s="158" t="s">
        <v>9</v>
      </c>
      <c r="E6440" s="158" t="s">
        <v>16110</v>
      </c>
      <c r="F6440" s="101"/>
      <c r="G6440" s="159"/>
      <c r="H6440" s="161"/>
      <c r="I6440" s="161"/>
    </row>
    <row r="6441" ht="15.0" customHeight="1">
      <c r="A6441" s="101" t="s">
        <v>10393</v>
      </c>
      <c r="B6441" s="96" t="str">
        <f>VLOOKUP(A6441,company_data!$A$2:$H$2051,8,FALSE)</f>
        <v>https://www.pcmatic.com/</v>
      </c>
      <c r="C6441" s="158" t="s">
        <v>26478</v>
      </c>
      <c r="D6441" s="158" t="s">
        <v>9</v>
      </c>
      <c r="E6441" s="158" t="s">
        <v>16110</v>
      </c>
      <c r="F6441" s="101"/>
      <c r="G6441" s="159"/>
      <c r="H6441" s="161"/>
      <c r="I6441" s="161"/>
    </row>
    <row r="6442" ht="15.0" customHeight="1">
      <c r="A6442" s="101" t="s">
        <v>10393</v>
      </c>
      <c r="B6442" s="96" t="str">
        <f>VLOOKUP(A6442,company_data!$A$2:$H$2051,8,FALSE)</f>
        <v>https://www.pcmatic.com/</v>
      </c>
      <c r="C6442" s="158" t="s">
        <v>26479</v>
      </c>
      <c r="D6442" s="158" t="s">
        <v>9</v>
      </c>
      <c r="E6442" s="158" t="s">
        <v>16110</v>
      </c>
      <c r="F6442" s="101"/>
      <c r="G6442" s="159"/>
      <c r="H6442" s="161"/>
      <c r="I6442" s="161"/>
    </row>
    <row r="6443" ht="15.0" customHeight="1">
      <c r="A6443" s="101" t="s">
        <v>10393</v>
      </c>
      <c r="B6443" s="96" t="str">
        <f>VLOOKUP(A6443,company_data!$A$2:$H$2051,8,FALSE)</f>
        <v>https://www.pcmatic.com/</v>
      </c>
      <c r="C6443" s="158" t="s">
        <v>26480</v>
      </c>
      <c r="D6443" s="158" t="s">
        <v>26</v>
      </c>
      <c r="E6443" s="157"/>
      <c r="F6443" s="101"/>
      <c r="G6443" s="159"/>
      <c r="H6443" s="161"/>
      <c r="I6443" s="161"/>
    </row>
    <row r="6444" ht="15.0" customHeight="1">
      <c r="A6444" s="101" t="s">
        <v>10414</v>
      </c>
      <c r="B6444" s="96" t="str">
        <f>VLOOKUP(A6444,company_data!$A$2:$H$2051,8,FALSE)</f>
        <v>https://www.pcysys.com/</v>
      </c>
      <c r="C6444" s="157" t="s">
        <v>26481</v>
      </c>
      <c r="D6444" s="157" t="s">
        <v>5</v>
      </c>
      <c r="E6444" s="157" t="s">
        <v>15850</v>
      </c>
      <c r="F6444" s="101"/>
      <c r="G6444" s="159"/>
      <c r="H6444" s="161" t="s">
        <v>26482</v>
      </c>
      <c r="I6444" s="161"/>
    </row>
    <row r="6445" ht="15.0" customHeight="1">
      <c r="A6445" s="101" t="s">
        <v>10430</v>
      </c>
      <c r="B6445" s="105" t="s">
        <v>26483</v>
      </c>
      <c r="C6445" s="158" t="s">
        <v>26484</v>
      </c>
      <c r="D6445" s="158" t="s">
        <v>5</v>
      </c>
      <c r="E6445" s="158" t="s">
        <v>20713</v>
      </c>
      <c r="F6445" s="101"/>
      <c r="G6445" s="159"/>
      <c r="H6445" s="161"/>
      <c r="I6445" s="161"/>
    </row>
    <row r="6446" ht="15.0" customHeight="1">
      <c r="A6446" s="101" t="s">
        <v>10430</v>
      </c>
      <c r="B6446" s="105" t="s">
        <v>26483</v>
      </c>
      <c r="C6446" s="158" t="s">
        <v>26485</v>
      </c>
      <c r="D6446" s="158" t="s">
        <v>5</v>
      </c>
      <c r="E6446" s="158" t="s">
        <v>15</v>
      </c>
      <c r="F6446" s="101"/>
      <c r="G6446" s="159"/>
      <c r="H6446" s="161"/>
      <c r="I6446" s="161"/>
    </row>
    <row r="6447" ht="15.0" customHeight="1">
      <c r="A6447" s="101" t="s">
        <v>10430</v>
      </c>
      <c r="B6447" s="105" t="s">
        <v>26483</v>
      </c>
      <c r="C6447" s="158" t="s">
        <v>26486</v>
      </c>
      <c r="D6447" s="158" t="s">
        <v>5</v>
      </c>
      <c r="E6447" s="157"/>
      <c r="F6447" s="101"/>
      <c r="G6447" s="159"/>
      <c r="H6447" s="161"/>
      <c r="I6447" s="161"/>
    </row>
    <row r="6448" ht="15.0" customHeight="1">
      <c r="A6448" s="101" t="s">
        <v>10430</v>
      </c>
      <c r="B6448" s="105" t="s">
        <v>26483</v>
      </c>
      <c r="C6448" s="158" t="s">
        <v>26487</v>
      </c>
      <c r="D6448" s="158" t="s">
        <v>5</v>
      </c>
      <c r="E6448" s="157"/>
      <c r="F6448" s="101"/>
      <c r="G6448" s="159"/>
      <c r="H6448" s="161"/>
      <c r="I6448" s="161"/>
    </row>
    <row r="6449" ht="15.0" customHeight="1">
      <c r="A6449" s="101" t="s">
        <v>10430</v>
      </c>
      <c r="B6449" s="105" t="s">
        <v>26483</v>
      </c>
      <c r="C6449" s="158" t="s">
        <v>26488</v>
      </c>
      <c r="D6449" s="158" t="s">
        <v>5</v>
      </c>
      <c r="E6449" s="157"/>
      <c r="F6449" s="101"/>
      <c r="G6449" s="159"/>
      <c r="H6449" s="161"/>
      <c r="I6449" s="161"/>
    </row>
    <row r="6450" ht="15.0" customHeight="1">
      <c r="A6450" s="101" t="s">
        <v>10430</v>
      </c>
      <c r="B6450" s="105" t="s">
        <v>26483</v>
      </c>
      <c r="C6450" s="158" t="s">
        <v>26489</v>
      </c>
      <c r="D6450" s="158" t="s">
        <v>5</v>
      </c>
      <c r="E6450" s="157"/>
      <c r="F6450" s="101"/>
      <c r="G6450" s="159"/>
      <c r="H6450" s="161"/>
      <c r="I6450" s="161"/>
    </row>
    <row r="6451" ht="15.0" customHeight="1">
      <c r="A6451" s="101" t="s">
        <v>10430</v>
      </c>
      <c r="B6451" s="105" t="s">
        <v>26483</v>
      </c>
      <c r="C6451" s="158" t="s">
        <v>26490</v>
      </c>
      <c r="D6451" s="158" t="s">
        <v>5</v>
      </c>
      <c r="E6451" s="157"/>
      <c r="F6451" s="101"/>
      <c r="G6451" s="159"/>
      <c r="H6451" s="161"/>
      <c r="I6451" s="161"/>
    </row>
    <row r="6452" ht="15.0" customHeight="1">
      <c r="A6452" s="101" t="s">
        <v>10430</v>
      </c>
      <c r="B6452" s="105" t="s">
        <v>26483</v>
      </c>
      <c r="C6452" s="158" t="s">
        <v>26491</v>
      </c>
      <c r="D6452" s="158" t="s">
        <v>19</v>
      </c>
      <c r="E6452" s="157"/>
      <c r="F6452" s="101"/>
      <c r="G6452" s="159"/>
      <c r="H6452" s="161"/>
      <c r="I6452" s="161"/>
    </row>
    <row r="6453" ht="15.0" customHeight="1">
      <c r="A6453" s="101" t="s">
        <v>10430</v>
      </c>
      <c r="B6453" s="105" t="s">
        <v>26483</v>
      </c>
      <c r="C6453" s="158" t="s">
        <v>26492</v>
      </c>
      <c r="D6453" s="158" t="s">
        <v>20</v>
      </c>
      <c r="E6453" s="157"/>
      <c r="F6453" s="101"/>
      <c r="G6453" s="159"/>
      <c r="H6453" s="161"/>
      <c r="I6453" s="161"/>
    </row>
    <row r="6454" ht="15.0" customHeight="1">
      <c r="A6454" s="101" t="s">
        <v>10437</v>
      </c>
      <c r="B6454" s="96" t="str">
        <f>VLOOKUP(A6454,company_data!$A$2:$H$2051,8,FALSE)</f>
        <v>https://www.pentestpartners.com/</v>
      </c>
      <c r="C6454" s="157" t="s">
        <v>26493</v>
      </c>
      <c r="D6454" s="158" t="s">
        <v>5</v>
      </c>
      <c r="E6454" s="158" t="s">
        <v>15831</v>
      </c>
      <c r="F6454" s="101"/>
      <c r="G6454" s="159"/>
      <c r="H6454" s="161" t="s">
        <v>26494</v>
      </c>
      <c r="I6454" s="161"/>
    </row>
    <row r="6455" ht="15.0" customHeight="1">
      <c r="A6455" s="101" t="s">
        <v>10437</v>
      </c>
      <c r="B6455" s="96" t="str">
        <f>VLOOKUP(A6455,company_data!$A$2:$H$2051,8,FALSE)</f>
        <v>https://www.pentestpartners.com/</v>
      </c>
      <c r="C6455" s="157" t="s">
        <v>20864</v>
      </c>
      <c r="D6455" s="158" t="s">
        <v>5</v>
      </c>
      <c r="E6455" s="158" t="s">
        <v>15831</v>
      </c>
      <c r="F6455" s="101"/>
      <c r="G6455" s="159"/>
      <c r="H6455" s="161" t="s">
        <v>26495</v>
      </c>
      <c r="I6455" s="161"/>
    </row>
    <row r="6456" ht="15.0" customHeight="1">
      <c r="A6456" s="101" t="s">
        <v>10437</v>
      </c>
      <c r="B6456" s="96" t="str">
        <f>VLOOKUP(A6456,company_data!$A$2:$H$2051,8,FALSE)</f>
        <v>https://www.pentestpartners.com/</v>
      </c>
      <c r="C6456" s="157" t="s">
        <v>26496</v>
      </c>
      <c r="D6456" s="158" t="s">
        <v>5</v>
      </c>
      <c r="E6456" s="158" t="s">
        <v>22908</v>
      </c>
      <c r="F6456" s="101"/>
      <c r="G6456" s="159"/>
      <c r="H6456" s="161"/>
      <c r="I6456" s="161"/>
    </row>
    <row r="6457" ht="15.0" customHeight="1">
      <c r="A6457" s="101" t="s">
        <v>10437</v>
      </c>
      <c r="B6457" s="96" t="str">
        <f>VLOOKUP(A6457,company_data!$A$2:$H$2051,8,FALSE)</f>
        <v>https://www.pentestpartners.com/</v>
      </c>
      <c r="C6457" s="157" t="s">
        <v>26497</v>
      </c>
      <c r="D6457" s="158" t="s">
        <v>5</v>
      </c>
      <c r="E6457" s="158" t="s">
        <v>22908</v>
      </c>
      <c r="F6457" s="101"/>
      <c r="G6457" s="159"/>
      <c r="H6457" s="161"/>
      <c r="I6457" s="161"/>
    </row>
    <row r="6458" ht="15.0" customHeight="1">
      <c r="A6458" s="101" t="s">
        <v>10437</v>
      </c>
      <c r="B6458" s="96" t="str">
        <f>VLOOKUP(A6458,company_data!$A$2:$H$2051,8,FALSE)</f>
        <v>https://www.pentestpartners.com/</v>
      </c>
      <c r="C6458" s="157" t="s">
        <v>26498</v>
      </c>
      <c r="D6458" s="157" t="s">
        <v>5</v>
      </c>
      <c r="E6458" s="158" t="s">
        <v>26499</v>
      </c>
      <c r="F6458" s="101"/>
      <c r="G6458" s="159"/>
      <c r="H6458" s="161" t="s">
        <v>26500</v>
      </c>
      <c r="I6458" s="161"/>
    </row>
    <row r="6459" ht="15.0" customHeight="1">
      <c r="A6459" s="101" t="s">
        <v>10437</v>
      </c>
      <c r="B6459" s="96" t="str">
        <f>VLOOKUP(A6459,company_data!$A$2:$H$2051,8,FALSE)</f>
        <v>https://www.pentestpartners.com/</v>
      </c>
      <c r="C6459" s="157" t="s">
        <v>15850</v>
      </c>
      <c r="D6459" s="157" t="s">
        <v>5</v>
      </c>
      <c r="E6459" s="157" t="s">
        <v>15850</v>
      </c>
      <c r="F6459" s="101"/>
      <c r="G6459" s="159"/>
      <c r="H6459" s="161"/>
      <c r="I6459" s="161"/>
    </row>
    <row r="6460" ht="15.0" customHeight="1">
      <c r="A6460" s="101" t="s">
        <v>10437</v>
      </c>
      <c r="B6460" s="96" t="str">
        <f>VLOOKUP(A6460,company_data!$A$2:$H$2051,8,FALSE)</f>
        <v>https://www.pentestpartners.com/</v>
      </c>
      <c r="C6460" s="157" t="s">
        <v>16275</v>
      </c>
      <c r="D6460" s="157" t="s">
        <v>5</v>
      </c>
      <c r="E6460" s="157" t="s">
        <v>16275</v>
      </c>
      <c r="F6460" s="101"/>
      <c r="G6460" s="159"/>
      <c r="H6460" s="161"/>
      <c r="I6460" s="161"/>
    </row>
    <row r="6461" ht="15.0" customHeight="1">
      <c r="A6461" s="101" t="s">
        <v>10437</v>
      </c>
      <c r="B6461" s="96" t="str">
        <f>VLOOKUP(A6461,company_data!$A$2:$H$2051,8,FALSE)</f>
        <v>https://www.pentestpartners.com/</v>
      </c>
      <c r="C6461" s="157" t="s">
        <v>15853</v>
      </c>
      <c r="D6461" s="157" t="s">
        <v>5</v>
      </c>
      <c r="E6461" s="157" t="s">
        <v>15853</v>
      </c>
      <c r="F6461" s="101"/>
      <c r="G6461" s="159"/>
      <c r="H6461" s="161"/>
      <c r="I6461" s="161"/>
    </row>
    <row r="6462" ht="15.0" customHeight="1">
      <c r="A6462" s="101" t="s">
        <v>10437</v>
      </c>
      <c r="B6462" s="96" t="str">
        <f>VLOOKUP(A6462,company_data!$A$2:$H$2051,8,FALSE)</f>
        <v>https://www.pentestpartners.com/</v>
      </c>
      <c r="C6462" s="157" t="s">
        <v>26501</v>
      </c>
      <c r="D6462" s="158" t="s">
        <v>5</v>
      </c>
      <c r="E6462" s="157"/>
      <c r="F6462" s="101"/>
      <c r="G6462" s="159"/>
      <c r="H6462" s="161"/>
      <c r="I6462" s="161"/>
    </row>
    <row r="6463" ht="15.0" customHeight="1">
      <c r="A6463" s="101" t="s">
        <v>10437</v>
      </c>
      <c r="B6463" s="96" t="str">
        <f>VLOOKUP(A6463,company_data!$A$2:$H$2051,8,FALSE)</f>
        <v>https://www.pentestpartners.com/</v>
      </c>
      <c r="C6463" s="157" t="s">
        <v>26502</v>
      </c>
      <c r="D6463" s="158" t="s">
        <v>5</v>
      </c>
      <c r="E6463" s="157"/>
      <c r="F6463" s="101"/>
      <c r="G6463" s="159"/>
      <c r="H6463" s="161"/>
      <c r="I6463" s="161"/>
    </row>
    <row r="6464" ht="15.0" customHeight="1">
      <c r="A6464" s="101" t="s">
        <v>10437</v>
      </c>
      <c r="B6464" s="96" t="str">
        <f>VLOOKUP(A6464,company_data!$A$2:$H$2051,8,FALSE)</f>
        <v>https://www.pentestpartners.com/</v>
      </c>
      <c r="C6464" s="157" t="s">
        <v>20006</v>
      </c>
      <c r="D6464" s="158" t="s">
        <v>5</v>
      </c>
      <c r="E6464" s="157"/>
      <c r="F6464" s="101"/>
      <c r="G6464" s="159"/>
      <c r="H6464" s="161"/>
      <c r="I6464" s="161"/>
    </row>
    <row r="6465" ht="15.0" customHeight="1">
      <c r="A6465" s="101" t="s">
        <v>10437</v>
      </c>
      <c r="B6465" s="96" t="str">
        <f>VLOOKUP(A6465,company_data!$A$2:$H$2051,8,FALSE)</f>
        <v>https://www.pentestpartners.com/</v>
      </c>
      <c r="C6465" s="157" t="s">
        <v>26503</v>
      </c>
      <c r="D6465" s="158" t="s">
        <v>5</v>
      </c>
      <c r="E6465" s="157"/>
      <c r="F6465" s="101"/>
      <c r="G6465" s="159"/>
      <c r="H6465" s="161" t="s">
        <v>26504</v>
      </c>
      <c r="I6465" s="161"/>
    </row>
    <row r="6466" ht="15.0" customHeight="1">
      <c r="A6466" s="101" t="s">
        <v>10437</v>
      </c>
      <c r="B6466" s="96" t="str">
        <f>VLOOKUP(A6466,company_data!$A$2:$H$2051,8,FALSE)</f>
        <v>https://www.pentestpartners.com/</v>
      </c>
      <c r="C6466" s="157" t="s">
        <v>26505</v>
      </c>
      <c r="D6466" s="158" t="s">
        <v>5</v>
      </c>
      <c r="E6466" s="157"/>
      <c r="F6466" s="101"/>
      <c r="G6466" s="159"/>
      <c r="H6466" s="161"/>
      <c r="I6466" s="161"/>
    </row>
    <row r="6467" ht="15.0" customHeight="1">
      <c r="A6467" s="101" t="s">
        <v>10437</v>
      </c>
      <c r="B6467" s="96" t="str">
        <f>VLOOKUP(A6467,company_data!$A$2:$H$2051,8,FALSE)</f>
        <v>https://www.pentestpartners.com/</v>
      </c>
      <c r="C6467" s="157" t="s">
        <v>26506</v>
      </c>
      <c r="D6467" s="158" t="s">
        <v>5</v>
      </c>
      <c r="E6467" s="157"/>
      <c r="F6467" s="101"/>
      <c r="G6467" s="159"/>
      <c r="H6467" s="161" t="s">
        <v>26507</v>
      </c>
      <c r="I6467" s="161"/>
    </row>
    <row r="6468" ht="15.0" customHeight="1">
      <c r="A6468" s="101" t="s">
        <v>10437</v>
      </c>
      <c r="B6468" s="96" t="str">
        <f>VLOOKUP(A6468,company_data!$A$2:$H$2051,8,FALSE)</f>
        <v>https://www.pentestpartners.com/</v>
      </c>
      <c r="C6468" s="157" t="s">
        <v>26508</v>
      </c>
      <c r="D6468" s="158" t="s">
        <v>5</v>
      </c>
      <c r="E6468" s="157"/>
      <c r="F6468" s="101"/>
      <c r="G6468" s="159"/>
      <c r="H6468" s="161" t="s">
        <v>26509</v>
      </c>
      <c r="I6468" s="161"/>
    </row>
    <row r="6469" ht="15.0" customHeight="1">
      <c r="A6469" s="101" t="s">
        <v>10437</v>
      </c>
      <c r="B6469" s="96" t="str">
        <f>VLOOKUP(A6469,company_data!$A$2:$H$2051,8,FALSE)</f>
        <v>https://www.pentestpartners.com/</v>
      </c>
      <c r="C6469" s="157" t="s">
        <v>26510</v>
      </c>
      <c r="D6469" s="158" t="s">
        <v>5</v>
      </c>
      <c r="E6469" s="157"/>
      <c r="F6469" s="101"/>
      <c r="G6469" s="159"/>
      <c r="H6469" s="161"/>
      <c r="I6469" s="161"/>
    </row>
    <row r="6470" ht="15.0" customHeight="1">
      <c r="A6470" s="101" t="s">
        <v>10437</v>
      </c>
      <c r="B6470" s="96" t="str">
        <f>VLOOKUP(A6470,company_data!$A$2:$H$2051,8,FALSE)</f>
        <v>https://www.pentestpartners.com/</v>
      </c>
      <c r="C6470" s="157" t="s">
        <v>16273</v>
      </c>
      <c r="D6470" s="158" t="s">
        <v>5</v>
      </c>
      <c r="E6470" s="157"/>
      <c r="F6470" s="101"/>
      <c r="G6470" s="159"/>
      <c r="H6470" s="161"/>
      <c r="I6470" s="161"/>
    </row>
    <row r="6471" ht="15.0" customHeight="1">
      <c r="A6471" s="101" t="s">
        <v>10437</v>
      </c>
      <c r="B6471" s="96" t="str">
        <f>VLOOKUP(A6471,company_data!$A$2:$H$2051,8,FALSE)</f>
        <v>https://www.pentestpartners.com/</v>
      </c>
      <c r="C6471" s="157" t="s">
        <v>16052</v>
      </c>
      <c r="D6471" s="157" t="s">
        <v>5</v>
      </c>
      <c r="E6471" s="157"/>
      <c r="F6471" s="101"/>
      <c r="G6471" s="159"/>
      <c r="H6471" s="161"/>
      <c r="I6471" s="161"/>
    </row>
    <row r="6472" ht="15.0" customHeight="1">
      <c r="A6472" s="101" t="s">
        <v>10437</v>
      </c>
      <c r="B6472" s="96" t="str">
        <f>VLOOKUP(A6472,company_data!$A$2:$H$2051,8,FALSE)</f>
        <v>https://www.pentestpartners.com/</v>
      </c>
      <c r="C6472" s="157" t="s">
        <v>26511</v>
      </c>
      <c r="D6472" s="158" t="s">
        <v>5</v>
      </c>
      <c r="E6472" s="157"/>
      <c r="F6472" s="101"/>
      <c r="G6472" s="159"/>
      <c r="H6472" s="161" t="s">
        <v>26512</v>
      </c>
      <c r="I6472" s="161"/>
    </row>
    <row r="6473" ht="15.0" customHeight="1">
      <c r="A6473" s="101" t="s">
        <v>10437</v>
      </c>
      <c r="B6473" s="96" t="str">
        <f>VLOOKUP(A6473,company_data!$A$2:$H$2051,8,FALSE)</f>
        <v>https://www.pentestpartners.com/</v>
      </c>
      <c r="C6473" s="157" t="s">
        <v>26513</v>
      </c>
      <c r="D6473" s="157" t="s">
        <v>11</v>
      </c>
      <c r="E6473" s="157"/>
      <c r="F6473" s="101"/>
      <c r="G6473" s="159"/>
      <c r="H6473" s="161"/>
      <c r="I6473" s="161"/>
    </row>
    <row r="6474" ht="15.0" customHeight="1">
      <c r="A6474" s="101" t="s">
        <v>10443</v>
      </c>
      <c r="B6474" s="96" t="str">
        <f>VLOOKUP(A6474,company_data!$A$2:$H$2051,8,FALSE)</f>
        <v>https://www.pentasecurity.com/</v>
      </c>
      <c r="C6474" s="158" t="s">
        <v>26514</v>
      </c>
      <c r="D6474" s="158" t="s">
        <v>25</v>
      </c>
      <c r="E6474" s="158" t="s">
        <v>18540</v>
      </c>
      <c r="F6474" s="101"/>
      <c r="G6474" s="159"/>
      <c r="H6474" s="161"/>
      <c r="I6474" s="161"/>
    </row>
    <row r="6475" ht="15.0" customHeight="1">
      <c r="A6475" s="101" t="s">
        <v>10443</v>
      </c>
      <c r="B6475" s="96" t="str">
        <f>VLOOKUP(A6475,company_data!$A$2:$H$2051,8,FALSE)</f>
        <v>https://www.pentasecurity.com/</v>
      </c>
      <c r="C6475" s="158" t="s">
        <v>26515</v>
      </c>
      <c r="D6475" s="158" t="s">
        <v>13</v>
      </c>
      <c r="E6475" s="158" t="s">
        <v>19238</v>
      </c>
      <c r="F6475" s="101"/>
      <c r="G6475" s="159"/>
      <c r="H6475" s="161"/>
      <c r="I6475" s="161"/>
    </row>
    <row r="6476" ht="15.0" customHeight="1">
      <c r="A6476" s="101" t="s">
        <v>10443</v>
      </c>
      <c r="B6476" s="96" t="str">
        <f>VLOOKUP(A6476,company_data!$A$2:$H$2051,8,FALSE)</f>
        <v>https://www.pentasecurity.com/</v>
      </c>
      <c r="C6476" s="158" t="s">
        <v>26516</v>
      </c>
      <c r="D6476" s="158" t="s">
        <v>13</v>
      </c>
      <c r="E6476" s="158" t="s">
        <v>19238</v>
      </c>
      <c r="F6476" s="101"/>
      <c r="G6476" s="159"/>
      <c r="H6476" s="161"/>
      <c r="I6476" s="161"/>
    </row>
    <row r="6477" ht="15.0" customHeight="1">
      <c r="A6477" s="101" t="s">
        <v>10443</v>
      </c>
      <c r="B6477" s="96" t="str">
        <f>VLOOKUP(A6477,company_data!$A$2:$H$2051,8,FALSE)</f>
        <v>https://www.pentasecurity.com/</v>
      </c>
      <c r="C6477" s="158" t="s">
        <v>26517</v>
      </c>
      <c r="D6477" s="158" t="s">
        <v>13</v>
      </c>
      <c r="E6477" s="158" t="s">
        <v>19238</v>
      </c>
      <c r="F6477" s="101"/>
      <c r="G6477" s="159"/>
      <c r="H6477" s="161"/>
      <c r="I6477" s="161"/>
    </row>
    <row r="6478" ht="15.0" customHeight="1">
      <c r="A6478" s="101" t="s">
        <v>10443</v>
      </c>
      <c r="B6478" s="96" t="str">
        <f>VLOOKUP(A6478,company_data!$A$2:$H$2051,8,FALSE)</f>
        <v>https://www.pentasecurity.com/</v>
      </c>
      <c r="C6478" s="158" t="s">
        <v>26518</v>
      </c>
      <c r="D6478" s="158" t="s">
        <v>13</v>
      </c>
      <c r="E6478" s="158" t="s">
        <v>17132</v>
      </c>
      <c r="F6478" s="101"/>
      <c r="G6478" s="159"/>
      <c r="H6478" s="161"/>
      <c r="I6478" s="161"/>
    </row>
    <row r="6479" ht="15.0" customHeight="1">
      <c r="A6479" s="101" t="s">
        <v>10443</v>
      </c>
      <c r="B6479" s="96" t="str">
        <f>VLOOKUP(A6479,company_data!$A$2:$H$2051,8,FALSE)</f>
        <v>https://www.pentasecurity.com/</v>
      </c>
      <c r="C6479" s="158" t="s">
        <v>26519</v>
      </c>
      <c r="D6479" s="158" t="s">
        <v>13</v>
      </c>
      <c r="E6479" s="158" t="s">
        <v>17132</v>
      </c>
      <c r="F6479" s="101"/>
      <c r="G6479" s="159"/>
      <c r="H6479" s="161"/>
      <c r="I6479" s="161"/>
    </row>
    <row r="6480" ht="15.0" customHeight="1">
      <c r="A6480" s="101" t="s">
        <v>10443</v>
      </c>
      <c r="B6480" s="96" t="str">
        <f>VLOOKUP(A6480,company_data!$A$2:$H$2051,8,FALSE)</f>
        <v>https://www.pentasecurity.com/</v>
      </c>
      <c r="C6480" s="158" t="s">
        <v>26520</v>
      </c>
      <c r="D6480" s="158" t="s">
        <v>13</v>
      </c>
      <c r="E6480" s="158" t="s">
        <v>17132</v>
      </c>
      <c r="F6480" s="101"/>
      <c r="G6480" s="159"/>
      <c r="H6480" s="161"/>
      <c r="I6480" s="161"/>
    </row>
    <row r="6481" ht="15.0" customHeight="1">
      <c r="A6481" s="101" t="s">
        <v>10443</v>
      </c>
      <c r="B6481" s="96" t="str">
        <f>VLOOKUP(A6481,company_data!$A$2:$H$2051,8,FALSE)</f>
        <v>https://www.pentasecurity.com/</v>
      </c>
      <c r="C6481" s="158" t="s">
        <v>26521</v>
      </c>
      <c r="D6481" s="157" t="s">
        <v>8</v>
      </c>
      <c r="E6481" s="158" t="s">
        <v>16480</v>
      </c>
      <c r="F6481" s="101"/>
      <c r="G6481" s="159"/>
      <c r="H6481" s="161"/>
      <c r="I6481" s="161"/>
    </row>
    <row r="6482" ht="15.0" customHeight="1">
      <c r="A6482" s="101" t="s">
        <v>10443</v>
      </c>
      <c r="B6482" s="96" t="str">
        <f>VLOOKUP(A6482,company_data!$A$2:$H$2051,8,FALSE)</f>
        <v>https://www.pentasecurity.com/</v>
      </c>
      <c r="C6482" s="158" t="s">
        <v>26522</v>
      </c>
      <c r="D6482" s="157" t="s">
        <v>8</v>
      </c>
      <c r="E6482" s="158" t="s">
        <v>16480</v>
      </c>
      <c r="F6482" s="101"/>
      <c r="G6482" s="159"/>
      <c r="H6482" s="161"/>
      <c r="I6482" s="161"/>
    </row>
    <row r="6483" ht="15.0" customHeight="1">
      <c r="A6483" s="101" t="s">
        <v>10443</v>
      </c>
      <c r="B6483" s="96" t="str">
        <f>VLOOKUP(A6483,company_data!$A$2:$H$2051,8,FALSE)</f>
        <v>https://www.pentasecurity.com/</v>
      </c>
      <c r="C6483" s="158" t="s">
        <v>26523</v>
      </c>
      <c r="D6483" s="158" t="s">
        <v>6</v>
      </c>
      <c r="E6483" s="157"/>
      <c r="F6483" s="101"/>
      <c r="G6483" s="159"/>
      <c r="H6483" s="161"/>
      <c r="I6483" s="161"/>
    </row>
    <row r="6484" ht="14.25" customHeight="1">
      <c r="A6484" s="101" t="s">
        <v>10448</v>
      </c>
      <c r="B6484" s="96" t="str">
        <f>VLOOKUP(A6484,company_data!$A$2:$H$2051,8,FALSE)</f>
        <v>https://www.penten.com/</v>
      </c>
      <c r="C6484" s="158" t="s">
        <v>26524</v>
      </c>
      <c r="D6484" s="158" t="s">
        <v>20</v>
      </c>
      <c r="E6484" s="158" t="s">
        <v>25313</v>
      </c>
      <c r="F6484" s="101"/>
      <c r="G6484" s="159"/>
      <c r="H6484" s="161"/>
      <c r="I6484" s="161"/>
    </row>
    <row r="6485" ht="15.0" customHeight="1">
      <c r="A6485" s="101" t="s">
        <v>10448</v>
      </c>
      <c r="B6485" s="96" t="str">
        <f>VLOOKUP(A6485,company_data!$A$2:$H$2051,8,FALSE)</f>
        <v>https://www.penten.com/</v>
      </c>
      <c r="C6485" s="158" t="s">
        <v>26525</v>
      </c>
      <c r="D6485" s="158" t="s">
        <v>20</v>
      </c>
      <c r="E6485" s="158" t="s">
        <v>25313</v>
      </c>
      <c r="F6485" s="101"/>
      <c r="G6485" s="159"/>
      <c r="H6485" s="161"/>
      <c r="I6485" s="161"/>
    </row>
    <row r="6486" ht="15.0" customHeight="1">
      <c r="A6486" s="101" t="s">
        <v>10448</v>
      </c>
      <c r="B6486" s="96" t="str">
        <f>VLOOKUP(A6486,company_data!$A$2:$H$2051,8,FALSE)</f>
        <v>https://www.penten.com/</v>
      </c>
      <c r="C6486" s="158" t="s">
        <v>26526</v>
      </c>
      <c r="D6486" s="158" t="s">
        <v>45</v>
      </c>
      <c r="E6486" s="157"/>
      <c r="F6486" s="101"/>
      <c r="G6486" s="159"/>
      <c r="H6486" s="161"/>
      <c r="I6486" s="161"/>
    </row>
    <row r="6487" ht="15.0" customHeight="1">
      <c r="A6487" s="101" t="s">
        <v>10448</v>
      </c>
      <c r="B6487" s="96" t="str">
        <f>VLOOKUP(A6487,company_data!$A$2:$H$2051,8,FALSE)</f>
        <v>https://www.penten.com/</v>
      </c>
      <c r="C6487" s="158" t="s">
        <v>26527</v>
      </c>
      <c r="D6487" s="158" t="s">
        <v>45</v>
      </c>
      <c r="E6487" s="157"/>
      <c r="F6487" s="101"/>
      <c r="G6487" s="159"/>
      <c r="H6487" s="161"/>
      <c r="I6487" s="161"/>
    </row>
    <row r="6488" ht="15.0" customHeight="1">
      <c r="A6488" s="101" t="s">
        <v>10448</v>
      </c>
      <c r="B6488" s="96" t="str">
        <f>VLOOKUP(A6488,company_data!$A$2:$H$2051,8,FALSE)</f>
        <v>https://www.penten.com/</v>
      </c>
      <c r="C6488" s="158" t="s">
        <v>26528</v>
      </c>
      <c r="D6488" s="158" t="s">
        <v>13</v>
      </c>
      <c r="E6488" s="157"/>
      <c r="F6488" s="101"/>
      <c r="G6488" s="159"/>
      <c r="H6488" s="161"/>
      <c r="I6488" s="161"/>
    </row>
    <row r="6489" ht="15.0" customHeight="1">
      <c r="A6489" s="101" t="s">
        <v>10453</v>
      </c>
      <c r="B6489" s="96" t="str">
        <f>VLOOKUP(A6489,company_data!$A$2:$H$2051,8,FALSE)</f>
        <v>https://www.pentesteracademy.com/</v>
      </c>
      <c r="C6489" s="158" t="s">
        <v>26529</v>
      </c>
      <c r="D6489" s="158" t="s">
        <v>11</v>
      </c>
      <c r="E6489" s="158" t="s">
        <v>17003</v>
      </c>
      <c r="F6489" s="101"/>
      <c r="G6489" s="159"/>
      <c r="H6489" s="161"/>
      <c r="I6489" s="161"/>
    </row>
    <row r="6490" ht="15.0" customHeight="1">
      <c r="A6490" s="101" t="s">
        <v>10453</v>
      </c>
      <c r="B6490" s="96" t="str">
        <f>VLOOKUP(A6490,company_data!$A$2:$H$2051,8,FALSE)</f>
        <v>https://www.pentesteracademy.com/</v>
      </c>
      <c r="C6490" s="158" t="s">
        <v>26530</v>
      </c>
      <c r="D6490" s="158" t="s">
        <v>11</v>
      </c>
      <c r="E6490" s="158" t="s">
        <v>17003</v>
      </c>
      <c r="F6490" s="101"/>
      <c r="G6490" s="159"/>
      <c r="H6490" s="161"/>
      <c r="I6490" s="161"/>
    </row>
    <row r="6491" ht="15.0" customHeight="1">
      <c r="A6491" s="101" t="s">
        <v>10458</v>
      </c>
      <c r="B6491" s="96" t="str">
        <f>VLOOKUP(A6491,company_data!$A$2:$H$2051,8,FALSE)</f>
        <v>https://www.peraton.com/</v>
      </c>
      <c r="C6491" s="158" t="s">
        <v>26531</v>
      </c>
      <c r="D6491" s="158" t="s">
        <v>5</v>
      </c>
      <c r="E6491" s="158" t="s">
        <v>16275</v>
      </c>
      <c r="F6491" s="101"/>
      <c r="G6491" s="159"/>
      <c r="H6491" s="161"/>
      <c r="I6491" s="161"/>
    </row>
    <row r="6492" ht="15.0" customHeight="1">
      <c r="A6492" s="101" t="s">
        <v>10458</v>
      </c>
      <c r="B6492" s="96" t="str">
        <f>VLOOKUP(A6492,company_data!$A$2:$H$2051,8,FALSE)</f>
        <v>https://www.peraton.com/</v>
      </c>
      <c r="C6492" s="158" t="s">
        <v>26532</v>
      </c>
      <c r="D6492" s="158" t="s">
        <v>55</v>
      </c>
      <c r="E6492" s="157"/>
      <c r="F6492" s="101"/>
      <c r="G6492" s="159"/>
      <c r="H6492" s="161"/>
      <c r="I6492" s="161"/>
    </row>
    <row r="6493" ht="15.0" customHeight="1">
      <c r="A6493" s="101" t="s">
        <v>10458</v>
      </c>
      <c r="B6493" s="96" t="str">
        <f>VLOOKUP(A6493,company_data!$A$2:$H$2051,8,FALSE)</f>
        <v>https://www.peraton.com/</v>
      </c>
      <c r="C6493" s="158" t="s">
        <v>26533</v>
      </c>
      <c r="D6493" s="158" t="s">
        <v>10</v>
      </c>
      <c r="E6493" s="157"/>
      <c r="F6493" s="101"/>
      <c r="G6493" s="159"/>
      <c r="H6493" s="161"/>
      <c r="I6493" s="161"/>
    </row>
    <row r="6494" ht="15.0" customHeight="1">
      <c r="A6494" s="101" t="s">
        <v>10458</v>
      </c>
      <c r="B6494" s="96" t="str">
        <f>VLOOKUP(A6494,company_data!$A$2:$H$2051,8,FALSE)</f>
        <v>https://www.peraton.com/</v>
      </c>
      <c r="C6494" s="158" t="s">
        <v>26534</v>
      </c>
      <c r="D6494" s="158" t="s">
        <v>44</v>
      </c>
      <c r="E6494" s="157"/>
      <c r="F6494" s="101"/>
      <c r="G6494" s="159"/>
      <c r="H6494" s="161"/>
      <c r="I6494" s="161"/>
    </row>
    <row r="6495" ht="15.0" customHeight="1">
      <c r="A6495" s="101" t="s">
        <v>10458</v>
      </c>
      <c r="B6495" s="96" t="str">
        <f>VLOOKUP(A6495,company_data!$A$2:$H$2051,8,FALSE)</f>
        <v>https://www.peraton.com/</v>
      </c>
      <c r="C6495" s="158" t="s">
        <v>26535</v>
      </c>
      <c r="D6495" s="158" t="s">
        <v>11</v>
      </c>
      <c r="E6495" s="157"/>
      <c r="F6495" s="101"/>
      <c r="G6495" s="159"/>
      <c r="H6495" s="161"/>
      <c r="I6495" s="161"/>
    </row>
    <row r="6496" ht="15.0" customHeight="1">
      <c r="A6496" s="101" t="s">
        <v>10458</v>
      </c>
      <c r="B6496" s="96" t="str">
        <f>VLOOKUP(A6496,company_data!$A$2:$H$2051,8,FALSE)</f>
        <v>https://www.peraton.com/</v>
      </c>
      <c r="C6496" s="158" t="s">
        <v>26536</v>
      </c>
      <c r="D6496" s="158" t="s">
        <v>34</v>
      </c>
      <c r="E6496" s="157"/>
      <c r="F6496" s="101"/>
      <c r="G6496" s="159"/>
      <c r="H6496" s="161"/>
      <c r="I6496" s="161"/>
    </row>
    <row r="6497" ht="15.0" customHeight="1">
      <c r="A6497" s="101" t="s">
        <v>8528</v>
      </c>
      <c r="B6497" s="96" t="str">
        <f>VLOOKUP(A6497,company_data!$A$2:$H$2051,8,FALSE)</f>
        <v>https://www.juniper.net/us/en/</v>
      </c>
      <c r="C6497" s="158" t="s">
        <v>26537</v>
      </c>
      <c r="D6497" s="158" t="s">
        <v>17</v>
      </c>
      <c r="E6497" s="157"/>
      <c r="F6497" s="101"/>
      <c r="G6497" s="159"/>
      <c r="H6497" s="161"/>
      <c r="I6497" s="161"/>
    </row>
    <row r="6498" ht="15.0" customHeight="1">
      <c r="A6498" s="101" t="s">
        <v>10466</v>
      </c>
      <c r="B6498" s="96" t="str">
        <f>VLOOKUP(A6498,company_data!$A$2:$H$2051,8,FALSE)</f>
        <v>https://perception-point.io/</v>
      </c>
      <c r="C6498" s="158" t="s">
        <v>26538</v>
      </c>
      <c r="D6498" s="158" t="s">
        <v>15</v>
      </c>
      <c r="E6498" s="158" t="s">
        <v>15843</v>
      </c>
      <c r="F6498" s="101"/>
      <c r="G6498" s="159"/>
      <c r="H6498" s="161"/>
      <c r="I6498" s="161"/>
    </row>
    <row r="6499" ht="15.0" customHeight="1">
      <c r="A6499" s="101" t="s">
        <v>10466</v>
      </c>
      <c r="B6499" s="96" t="str">
        <f>VLOOKUP(A6499,company_data!$A$2:$H$2051,8,FALSE)</f>
        <v>https://perception-point.io/</v>
      </c>
      <c r="C6499" s="158" t="s">
        <v>26539</v>
      </c>
      <c r="D6499" s="158" t="s">
        <v>15</v>
      </c>
      <c r="E6499" s="158" t="s">
        <v>15843</v>
      </c>
      <c r="F6499" s="101"/>
      <c r="G6499" s="159"/>
      <c r="H6499" s="161"/>
      <c r="I6499" s="161"/>
    </row>
    <row r="6500" ht="15.0" customHeight="1">
      <c r="A6500" s="101" t="s">
        <v>10466</v>
      </c>
      <c r="B6500" s="96" t="str">
        <f>VLOOKUP(A6500,company_data!$A$2:$H$2051,8,FALSE)</f>
        <v>https://perception-point.io/</v>
      </c>
      <c r="C6500" s="158" t="s">
        <v>20864</v>
      </c>
      <c r="D6500" s="158" t="s">
        <v>32</v>
      </c>
      <c r="E6500" s="158" t="s">
        <v>15831</v>
      </c>
      <c r="F6500" s="101"/>
      <c r="G6500" s="159"/>
      <c r="H6500" s="161"/>
      <c r="I6500" s="161"/>
    </row>
    <row r="6501" ht="15.0" customHeight="1">
      <c r="A6501" s="101" t="s">
        <v>10466</v>
      </c>
      <c r="B6501" s="96" t="str">
        <f>VLOOKUP(A6501,company_data!$A$2:$H$2051,8,FALSE)</f>
        <v>https://perception-point.io/</v>
      </c>
      <c r="C6501" s="157" t="s">
        <v>26540</v>
      </c>
      <c r="D6501" s="158" t="s">
        <v>9</v>
      </c>
      <c r="E6501" s="158" t="s">
        <v>16090</v>
      </c>
      <c r="F6501" s="101"/>
      <c r="G6501" s="159"/>
      <c r="H6501" s="161" t="s">
        <v>26541</v>
      </c>
      <c r="I6501" s="161"/>
    </row>
    <row r="6502" ht="15.0" customHeight="1">
      <c r="A6502" s="101" t="s">
        <v>10466</v>
      </c>
      <c r="B6502" s="96" t="str">
        <f>VLOOKUP(A6502,company_data!$A$2:$H$2051,8,FALSE)</f>
        <v>https://perception-point.io/</v>
      </c>
      <c r="C6502" s="158" t="s">
        <v>26542</v>
      </c>
      <c r="D6502" s="158" t="s">
        <v>19</v>
      </c>
      <c r="E6502" s="157"/>
      <c r="F6502" s="101"/>
      <c r="G6502" s="159"/>
      <c r="H6502" s="161"/>
      <c r="I6502" s="161"/>
    </row>
    <row r="6503" ht="15.0" customHeight="1">
      <c r="A6503" s="101" t="s">
        <v>10474</v>
      </c>
      <c r="B6503" s="96" t="str">
        <f>VLOOKUP(A6503,company_data!$A$2:$H$2051,8,FALSE)</f>
        <v>https://www.perfectcloud.io/</v>
      </c>
      <c r="C6503" s="157" t="s">
        <v>26543</v>
      </c>
      <c r="D6503" s="158" t="s">
        <v>13</v>
      </c>
      <c r="E6503" s="158" t="s">
        <v>21125</v>
      </c>
      <c r="F6503" s="101"/>
      <c r="G6503" s="159"/>
      <c r="H6503" s="161" t="s">
        <v>26544</v>
      </c>
      <c r="I6503" s="161"/>
    </row>
    <row r="6504" ht="15.0" customHeight="1">
      <c r="A6504" s="101" t="s">
        <v>10474</v>
      </c>
      <c r="B6504" s="96" t="str">
        <f>VLOOKUP(A6504,company_data!$A$2:$H$2051,8,FALSE)</f>
        <v>https://www.perfectcloud.io/</v>
      </c>
      <c r="C6504" s="157" t="s">
        <v>26545</v>
      </c>
      <c r="D6504" s="158" t="s">
        <v>6</v>
      </c>
      <c r="E6504" s="157"/>
      <c r="F6504" s="101"/>
      <c r="G6504" s="159"/>
      <c r="H6504" s="161" t="s">
        <v>26546</v>
      </c>
      <c r="I6504" s="161"/>
    </row>
    <row r="6505" ht="15.0" customHeight="1">
      <c r="A6505" s="101" t="s">
        <v>10489</v>
      </c>
      <c r="B6505" s="96" t="str">
        <f>VLOOKUP(A6505,company_data!$A$2:$H$2051,8,FALSE)</f>
        <v>https://www.performanta.com/</v>
      </c>
      <c r="C6505" s="157" t="s">
        <v>26547</v>
      </c>
      <c r="D6505" s="157" t="s">
        <v>7</v>
      </c>
      <c r="E6505" s="157"/>
      <c r="F6505" s="101"/>
      <c r="G6505" s="159"/>
      <c r="H6505" s="161" t="s">
        <v>26548</v>
      </c>
      <c r="I6505" s="161"/>
    </row>
    <row r="6506" ht="15.0" customHeight="1">
      <c r="A6506" s="101" t="s">
        <v>10489</v>
      </c>
      <c r="B6506" s="96" t="str">
        <f>VLOOKUP(A6506,company_data!$A$2:$H$2051,8,FALSE)</f>
        <v>https://www.performanta.com/</v>
      </c>
      <c r="C6506" s="157" t="s">
        <v>16160</v>
      </c>
      <c r="D6506" s="157" t="s">
        <v>7</v>
      </c>
      <c r="E6506" s="157"/>
      <c r="F6506" s="101"/>
      <c r="G6506" s="159"/>
      <c r="H6506" s="161" t="s">
        <v>26549</v>
      </c>
      <c r="I6506" s="161"/>
    </row>
    <row r="6507" ht="15.0" customHeight="1">
      <c r="A6507" s="101" t="s">
        <v>10489</v>
      </c>
      <c r="B6507" s="96" t="str">
        <f>VLOOKUP(A6507,company_data!$A$2:$H$2051,8,FALSE)</f>
        <v>https://www.performanta.com/</v>
      </c>
      <c r="C6507" s="157" t="s">
        <v>26550</v>
      </c>
      <c r="D6507" s="157" t="s">
        <v>7</v>
      </c>
      <c r="E6507" s="157"/>
      <c r="F6507" s="101"/>
      <c r="G6507" s="159"/>
      <c r="H6507" s="161" t="s">
        <v>26551</v>
      </c>
      <c r="I6507" s="161"/>
    </row>
    <row r="6508" ht="15.0" customHeight="1">
      <c r="A6508" s="101" t="s">
        <v>10489</v>
      </c>
      <c r="B6508" s="96" t="str">
        <f>VLOOKUP(A6508,company_data!$A$2:$H$2051,8,FALSE)</f>
        <v>https://www.performanta.com/</v>
      </c>
      <c r="C6508" s="158" t="s">
        <v>23265</v>
      </c>
      <c r="D6508" s="157" t="s">
        <v>5</v>
      </c>
      <c r="E6508" s="158" t="s">
        <v>15871</v>
      </c>
      <c r="F6508" s="101"/>
      <c r="G6508" s="159"/>
      <c r="H6508" s="161" t="s">
        <v>26552</v>
      </c>
      <c r="I6508" s="161"/>
    </row>
    <row r="6509" ht="15.0" customHeight="1">
      <c r="A6509" s="101" t="s">
        <v>10499</v>
      </c>
      <c r="B6509" s="96" t="str">
        <f>VLOOKUP(A6509,company_data!$A$2:$H$2051,8,FALSE)</f>
        <v>https://www.perimeter81.com/</v>
      </c>
      <c r="C6509" s="158" t="s">
        <v>26553</v>
      </c>
      <c r="D6509" s="158" t="s">
        <v>15</v>
      </c>
      <c r="E6509" s="158" t="s">
        <v>19121</v>
      </c>
      <c r="F6509" s="158" t="s">
        <v>15843</v>
      </c>
      <c r="G6509" s="159"/>
      <c r="H6509" s="161" t="s">
        <v>26554</v>
      </c>
      <c r="I6509" s="161"/>
    </row>
    <row r="6510" ht="15.0" customHeight="1">
      <c r="A6510" s="101" t="s">
        <v>10499</v>
      </c>
      <c r="B6510" s="96" t="str">
        <f>VLOOKUP(A6510,company_data!$A$2:$H$2051,8,FALSE)</f>
        <v>https://www.perimeter81.com/</v>
      </c>
      <c r="C6510" s="158" t="s">
        <v>26555</v>
      </c>
      <c r="D6510" s="158" t="s">
        <v>15</v>
      </c>
      <c r="E6510" s="158" t="s">
        <v>19121</v>
      </c>
      <c r="F6510" s="158" t="s">
        <v>15843</v>
      </c>
      <c r="G6510" s="159"/>
      <c r="H6510" s="161" t="s">
        <v>26554</v>
      </c>
      <c r="I6510" s="161"/>
    </row>
    <row r="6511" ht="15.0" customHeight="1">
      <c r="A6511" s="101" t="s">
        <v>10499</v>
      </c>
      <c r="B6511" s="96" t="str">
        <f>VLOOKUP(A6511,company_data!$A$2:$H$2051,8,FALSE)</f>
        <v>https://www.perimeter81.com/</v>
      </c>
      <c r="C6511" s="158" t="s">
        <v>26556</v>
      </c>
      <c r="D6511" s="158" t="s">
        <v>15</v>
      </c>
      <c r="E6511" s="158" t="s">
        <v>19121</v>
      </c>
      <c r="F6511" s="158" t="s">
        <v>15843</v>
      </c>
      <c r="G6511" s="159"/>
      <c r="H6511" s="161" t="s">
        <v>26554</v>
      </c>
      <c r="I6511" s="161"/>
    </row>
    <row r="6512" ht="15.0" customHeight="1">
      <c r="A6512" s="101" t="s">
        <v>10499</v>
      </c>
      <c r="B6512" s="96" t="str">
        <f>VLOOKUP(A6512,company_data!$A$2:$H$2051,8,FALSE)</f>
        <v>https://www.perimeter81.com/</v>
      </c>
      <c r="C6512" s="158" t="s">
        <v>26557</v>
      </c>
      <c r="D6512" s="158" t="s">
        <v>15</v>
      </c>
      <c r="E6512" s="158" t="s">
        <v>19121</v>
      </c>
      <c r="F6512" s="158" t="s">
        <v>15843</v>
      </c>
      <c r="G6512" s="159"/>
      <c r="H6512" s="161" t="s">
        <v>26554</v>
      </c>
      <c r="I6512" s="161"/>
    </row>
    <row r="6513" ht="15.0" customHeight="1">
      <c r="A6513" s="101" t="s">
        <v>10507</v>
      </c>
      <c r="B6513" s="96" t="str">
        <f>VLOOKUP(A6513,company_data!$A$2:$H$2051,8,FALSE)</f>
        <v>https://www.perimeterx.com/</v>
      </c>
      <c r="C6513" s="158" t="s">
        <v>26558</v>
      </c>
      <c r="D6513" s="158" t="s">
        <v>5</v>
      </c>
      <c r="E6513" s="158" t="s">
        <v>15871</v>
      </c>
      <c r="F6513" s="101"/>
      <c r="G6513" s="159"/>
      <c r="H6513" s="161" t="s">
        <v>26559</v>
      </c>
      <c r="I6513" s="161"/>
    </row>
    <row r="6514" ht="15.0" customHeight="1">
      <c r="A6514" s="101" t="s">
        <v>10507</v>
      </c>
      <c r="B6514" s="96" t="str">
        <f>VLOOKUP(A6514,company_data!$A$2:$H$2051,8,FALSE)</f>
        <v>https://www.perimeterx.com/</v>
      </c>
      <c r="C6514" s="157" t="s">
        <v>26560</v>
      </c>
      <c r="D6514" s="158" t="s">
        <v>8</v>
      </c>
      <c r="E6514" s="158" t="s">
        <v>16934</v>
      </c>
      <c r="F6514" s="101"/>
      <c r="G6514" s="159"/>
      <c r="H6514" s="161" t="s">
        <v>26561</v>
      </c>
      <c r="I6514" s="161"/>
    </row>
    <row r="6515" ht="15.0" customHeight="1">
      <c r="A6515" s="101" t="s">
        <v>10507</v>
      </c>
      <c r="B6515" s="96" t="str">
        <f>VLOOKUP(A6515,company_data!$A$2:$H$2051,8,FALSE)</f>
        <v>https://www.perimeterx.com/</v>
      </c>
      <c r="C6515" s="157" t="s">
        <v>26562</v>
      </c>
      <c r="D6515" s="158" t="s">
        <v>8</v>
      </c>
      <c r="E6515" s="158" t="s">
        <v>16934</v>
      </c>
      <c r="F6515" s="101"/>
      <c r="G6515" s="159"/>
      <c r="H6515" s="161" t="s">
        <v>26563</v>
      </c>
      <c r="I6515" s="161"/>
    </row>
    <row r="6516" ht="15.0" customHeight="1">
      <c r="A6516" s="101" t="s">
        <v>10507</v>
      </c>
      <c r="B6516" s="96" t="str">
        <f>VLOOKUP(A6516,company_data!$A$2:$H$2051,8,FALSE)</f>
        <v>https://www.perimeterx.com/</v>
      </c>
      <c r="C6516" s="157" t="s">
        <v>26564</v>
      </c>
      <c r="D6516" s="158" t="s">
        <v>8</v>
      </c>
      <c r="E6516" s="158" t="s">
        <v>16467</v>
      </c>
      <c r="F6516" s="101"/>
      <c r="G6516" s="159"/>
      <c r="H6516" s="161" t="s">
        <v>26565</v>
      </c>
      <c r="I6516" s="161"/>
    </row>
    <row r="6517" ht="15.0" customHeight="1">
      <c r="A6517" s="101" t="s">
        <v>8716</v>
      </c>
      <c r="B6517" s="105" t="s">
        <v>24638</v>
      </c>
      <c r="C6517" s="219" t="s">
        <v>14011</v>
      </c>
      <c r="D6517" s="158" t="s">
        <v>17</v>
      </c>
      <c r="E6517" s="220"/>
      <c r="F6517" s="220"/>
      <c r="G6517" s="159"/>
      <c r="H6517" s="161" t="s">
        <v>26566</v>
      </c>
      <c r="I6517" s="161"/>
    </row>
    <row r="6518" ht="15.0" customHeight="1">
      <c r="A6518" s="101" t="s">
        <v>10525</v>
      </c>
      <c r="B6518" s="96" t="str">
        <f>VLOOKUP(A6518,company_data!$A$2:$H$2051,8,FALSE)</f>
        <v>https://pervade-software.com/</v>
      </c>
      <c r="C6518" s="157" t="s">
        <v>26567</v>
      </c>
      <c r="D6518" s="158" t="s">
        <v>14</v>
      </c>
      <c r="E6518" s="158" t="s">
        <v>26568</v>
      </c>
      <c r="F6518" s="101"/>
      <c r="G6518" s="159"/>
      <c r="H6518" s="161" t="s">
        <v>26569</v>
      </c>
      <c r="I6518" s="161"/>
    </row>
    <row r="6519" ht="15.0" customHeight="1">
      <c r="A6519" s="101" t="s">
        <v>10525</v>
      </c>
      <c r="B6519" s="96" t="str">
        <f>VLOOKUP(A6519,company_data!$A$2:$H$2051,8,FALSE)</f>
        <v>https://pervade-software.com/</v>
      </c>
      <c r="C6519" s="157" t="s">
        <v>26570</v>
      </c>
      <c r="D6519" s="158" t="s">
        <v>18</v>
      </c>
      <c r="E6519" s="158" t="s">
        <v>18548</v>
      </c>
      <c r="F6519" s="101"/>
      <c r="G6519" s="159"/>
      <c r="H6519" s="161" t="s">
        <v>26571</v>
      </c>
      <c r="I6519" s="161"/>
    </row>
    <row r="6520" ht="15.0" customHeight="1">
      <c r="A6520" s="101" t="s">
        <v>10531</v>
      </c>
      <c r="B6520" s="96" t="str">
        <f>VLOOKUP(A6520,company_data!$A$2:$H$2051,8,FALSE)</f>
        <v>https://www.pfpcyber.com/</v>
      </c>
      <c r="C6520" s="158" t="s">
        <v>26572</v>
      </c>
      <c r="D6520" s="158" t="s">
        <v>40</v>
      </c>
      <c r="E6520" s="158" t="s">
        <v>17435</v>
      </c>
      <c r="F6520" s="101"/>
      <c r="G6520" s="159"/>
      <c r="H6520" s="161" t="s">
        <v>26573</v>
      </c>
      <c r="I6520" s="161"/>
    </row>
    <row r="6521" ht="15.0" customHeight="1">
      <c r="A6521" s="101" t="s">
        <v>10531</v>
      </c>
      <c r="B6521" s="96" t="str">
        <f>VLOOKUP(A6521,company_data!$A$2:$H$2051,8,FALSE)</f>
        <v>https://www.pfpcyber.com/</v>
      </c>
      <c r="C6521" s="157" t="s">
        <v>26574</v>
      </c>
      <c r="D6521" s="158" t="s">
        <v>35</v>
      </c>
      <c r="E6521" s="158" t="s">
        <v>17107</v>
      </c>
      <c r="F6521" s="101"/>
      <c r="G6521" s="159"/>
      <c r="H6521" s="161" t="s">
        <v>26575</v>
      </c>
      <c r="I6521" s="161"/>
    </row>
    <row r="6522" ht="15.0" customHeight="1">
      <c r="A6522" s="101" t="s">
        <v>10531</v>
      </c>
      <c r="B6522" s="96" t="str">
        <f>VLOOKUP(A6522,company_data!$A$2:$H$2051,8,FALSE)</f>
        <v>https://www.pfpcyber.com/</v>
      </c>
      <c r="C6522" s="157" t="s">
        <v>26576</v>
      </c>
      <c r="D6522" s="158" t="s">
        <v>25</v>
      </c>
      <c r="E6522" s="158" t="s">
        <v>17918</v>
      </c>
      <c r="F6522" s="101"/>
      <c r="G6522" s="159"/>
      <c r="H6522" s="161" t="s">
        <v>26577</v>
      </c>
      <c r="I6522" s="161"/>
    </row>
    <row r="6523" ht="15.0" customHeight="1">
      <c r="A6523" s="101" t="s">
        <v>10539</v>
      </c>
      <c r="B6523" s="96" t="str">
        <f>VLOOKUP(A6523,company_data!$A$2:$H$2051,8,FALSE)</f>
        <v>https://www.pfsense.org/</v>
      </c>
      <c r="C6523" s="157" t="s">
        <v>25762</v>
      </c>
      <c r="D6523" s="157" t="s">
        <v>5</v>
      </c>
      <c r="E6523" s="157" t="s">
        <v>15871</v>
      </c>
      <c r="F6523" s="101"/>
      <c r="G6523" s="159"/>
      <c r="H6523" s="161" t="s">
        <v>26578</v>
      </c>
      <c r="I6523" s="161"/>
    </row>
    <row r="6524" ht="15.0" customHeight="1">
      <c r="A6524" s="101" t="s">
        <v>10539</v>
      </c>
      <c r="B6524" s="96" t="str">
        <f>VLOOKUP(A6524,company_data!$A$2:$H$2051,8,FALSE)</f>
        <v>https://www.pfsense.org/</v>
      </c>
      <c r="C6524" s="158" t="s">
        <v>26579</v>
      </c>
      <c r="D6524" s="158" t="s">
        <v>23</v>
      </c>
      <c r="E6524" s="157"/>
      <c r="F6524" s="101"/>
      <c r="G6524" s="159"/>
      <c r="H6524" s="161"/>
      <c r="I6524" s="161"/>
    </row>
    <row r="6525" ht="15.0" customHeight="1">
      <c r="A6525" s="101" t="s">
        <v>10539</v>
      </c>
      <c r="B6525" s="96" t="str">
        <f>VLOOKUP(A6525,company_data!$A$2:$H$2051,8,FALSE)</f>
        <v>https://www.pfsense.org/</v>
      </c>
      <c r="C6525" s="158" t="s">
        <v>26580</v>
      </c>
      <c r="D6525" s="158" t="s">
        <v>23</v>
      </c>
      <c r="E6525" s="157"/>
      <c r="F6525" s="101"/>
      <c r="G6525" s="159"/>
      <c r="H6525" s="161"/>
      <c r="I6525" s="161"/>
    </row>
    <row r="6526" ht="15.0" customHeight="1">
      <c r="A6526" s="101" t="s">
        <v>10539</v>
      </c>
      <c r="B6526" s="96" t="str">
        <f>VLOOKUP(A6526,company_data!$A$2:$H$2051,8,FALSE)</f>
        <v>https://www.pfsense.org/</v>
      </c>
      <c r="C6526" s="158" t="s">
        <v>26581</v>
      </c>
      <c r="D6526" s="158" t="s">
        <v>23</v>
      </c>
      <c r="E6526" s="157"/>
      <c r="F6526" s="101"/>
      <c r="G6526" s="159"/>
      <c r="H6526" s="161"/>
      <c r="I6526" s="161"/>
    </row>
    <row r="6527" ht="15.0" customHeight="1">
      <c r="A6527" s="101" t="s">
        <v>10539</v>
      </c>
      <c r="B6527" s="96" t="str">
        <f>VLOOKUP(A6527,company_data!$A$2:$H$2051,8,FALSE)</f>
        <v>https://www.pfsense.org/</v>
      </c>
      <c r="C6527" s="158" t="s">
        <v>26582</v>
      </c>
      <c r="D6527" s="158" t="s">
        <v>23</v>
      </c>
      <c r="E6527" s="157"/>
      <c r="F6527" s="101"/>
      <c r="G6527" s="159"/>
      <c r="H6527" s="161"/>
      <c r="I6527" s="161"/>
    </row>
    <row r="6528" ht="15.0" customHeight="1">
      <c r="A6528" s="101" t="s">
        <v>10539</v>
      </c>
      <c r="B6528" s="96" t="str">
        <f>VLOOKUP(A6528,company_data!$A$2:$H$2051,8,FALSE)</f>
        <v>https://www.pfsense.org/</v>
      </c>
      <c r="C6528" s="157" t="s">
        <v>26583</v>
      </c>
      <c r="D6528" s="157" t="s">
        <v>11</v>
      </c>
      <c r="E6528" s="157"/>
      <c r="F6528" s="101"/>
      <c r="G6528" s="159"/>
      <c r="H6528" s="161" t="s">
        <v>26584</v>
      </c>
      <c r="I6528" s="161"/>
    </row>
    <row r="6529" ht="15.0" customHeight="1">
      <c r="A6529" s="101" t="s">
        <v>10548</v>
      </c>
      <c r="B6529" s="96" t="str">
        <f>VLOOKUP(A6529,company_data!$A$2:$H$2051,8,FALSE)</f>
        <v>https://www.phishlabs.com/</v>
      </c>
      <c r="C6529" s="158" t="s">
        <v>26585</v>
      </c>
      <c r="D6529" s="158" t="s">
        <v>42</v>
      </c>
      <c r="E6529" s="158" t="s">
        <v>16435</v>
      </c>
      <c r="F6529" s="101"/>
      <c r="G6529" s="159"/>
      <c r="H6529" s="161" t="s">
        <v>26586</v>
      </c>
      <c r="I6529" s="161"/>
    </row>
    <row r="6530" ht="15.0" customHeight="1">
      <c r="A6530" s="101" t="s">
        <v>10558</v>
      </c>
      <c r="B6530" s="96" t="str">
        <f>VLOOKUP(A6530,company_data!$A$2:$H$2051,8,FALSE)</f>
        <v>https://www.phishcloud.com/</v>
      </c>
      <c r="C6530" s="158" t="s">
        <v>26587</v>
      </c>
      <c r="D6530" s="158" t="s">
        <v>33</v>
      </c>
      <c r="E6530" s="157"/>
      <c r="F6530" s="101"/>
      <c r="G6530" s="159"/>
      <c r="H6530" s="161"/>
      <c r="I6530" s="161"/>
    </row>
    <row r="6531" ht="15.0" customHeight="1">
      <c r="A6531" s="101" t="s">
        <v>10558</v>
      </c>
      <c r="B6531" s="96" t="str">
        <f>VLOOKUP(A6531,company_data!$A$2:$H$2051,8,FALSE)</f>
        <v>https://www.phishcloud.com/</v>
      </c>
      <c r="C6531" s="158" t="s">
        <v>26588</v>
      </c>
      <c r="D6531" s="158" t="s">
        <v>33</v>
      </c>
      <c r="E6531" s="157"/>
      <c r="F6531" s="101"/>
      <c r="G6531" s="159"/>
      <c r="H6531" s="161"/>
      <c r="I6531" s="161"/>
    </row>
    <row r="6532" ht="15.0" customHeight="1">
      <c r="A6532" s="101" t="s">
        <v>10558</v>
      </c>
      <c r="B6532" s="96" t="str">
        <f>VLOOKUP(A6532,company_data!$A$2:$H$2051,8,FALSE)</f>
        <v>https://www.phishcloud.com/</v>
      </c>
      <c r="C6532" s="158" t="s">
        <v>26589</v>
      </c>
      <c r="D6532" s="158" t="s">
        <v>33</v>
      </c>
      <c r="E6532" s="157"/>
      <c r="F6532" s="101"/>
      <c r="G6532" s="159"/>
      <c r="H6532" s="161"/>
      <c r="I6532" s="161"/>
    </row>
    <row r="6533" ht="15.0" customHeight="1">
      <c r="A6533" s="101" t="s">
        <v>10563</v>
      </c>
      <c r="B6533" s="96" t="str">
        <f>VLOOKUP(A6533,company_data!$A$2:$H$2051,8,FALSE)</f>
        <v>https://www.phishingbox.com/</v>
      </c>
      <c r="C6533" s="157" t="s">
        <v>25849</v>
      </c>
      <c r="D6533" s="157" t="s">
        <v>11</v>
      </c>
      <c r="E6533" s="157" t="s">
        <v>17708</v>
      </c>
      <c r="F6533" s="101"/>
      <c r="G6533" s="159"/>
      <c r="H6533" s="161" t="s">
        <v>26590</v>
      </c>
      <c r="I6533" s="161"/>
    </row>
    <row r="6534" ht="15.0" customHeight="1">
      <c r="A6534" s="101" t="s">
        <v>10563</v>
      </c>
      <c r="B6534" s="96" t="str">
        <f>VLOOKUP(A6534,company_data!$A$2:$H$2051,8,FALSE)</f>
        <v>https://www.phishingbox.com/</v>
      </c>
      <c r="C6534" s="157" t="s">
        <v>26591</v>
      </c>
      <c r="D6534" s="158" t="s">
        <v>7</v>
      </c>
      <c r="E6534" s="157"/>
      <c r="F6534" s="101"/>
      <c r="G6534" s="159"/>
      <c r="H6534" s="161" t="s">
        <v>26592</v>
      </c>
      <c r="I6534" s="161"/>
    </row>
    <row r="6535" ht="15.0" customHeight="1">
      <c r="A6535" s="101" t="s">
        <v>10563</v>
      </c>
      <c r="B6535" s="96" t="str">
        <f>VLOOKUP(A6535,company_data!$A$2:$H$2051,8,FALSE)</f>
        <v>https://www.phishingbox.com/</v>
      </c>
      <c r="C6535" s="157" t="s">
        <v>26593</v>
      </c>
      <c r="D6535" s="158" t="s">
        <v>33</v>
      </c>
      <c r="E6535" s="157"/>
      <c r="F6535" s="101"/>
      <c r="G6535" s="159"/>
      <c r="H6535" s="161" t="s">
        <v>26594</v>
      </c>
      <c r="I6535" s="161"/>
    </row>
    <row r="6536" ht="15.0" customHeight="1">
      <c r="A6536" s="101" t="s">
        <v>10563</v>
      </c>
      <c r="B6536" s="96" t="str">
        <f>VLOOKUP(A6536,company_data!$A$2:$H$2051,8,FALSE)</f>
        <v>https://www.phishingbox.com/</v>
      </c>
      <c r="C6536" s="157" t="s">
        <v>25064</v>
      </c>
      <c r="D6536" s="158" t="s">
        <v>33</v>
      </c>
      <c r="E6536" s="157"/>
      <c r="F6536" s="101"/>
      <c r="G6536" s="159"/>
      <c r="H6536" s="161" t="s">
        <v>26595</v>
      </c>
      <c r="I6536" s="161"/>
    </row>
    <row r="6537" ht="15.0" customHeight="1">
      <c r="A6537" s="101" t="s">
        <v>10568</v>
      </c>
      <c r="B6537" s="96" t="str">
        <f>VLOOKUP(A6537,company_data!$A$2:$H$2051,8,FALSE)</f>
        <v>https://phxcyber.com/</v>
      </c>
      <c r="C6537" s="158" t="s">
        <v>17814</v>
      </c>
      <c r="D6537" s="158" t="s">
        <v>5</v>
      </c>
      <c r="E6537" s="158" t="s">
        <v>17132</v>
      </c>
      <c r="F6537" s="101"/>
      <c r="G6537" s="159"/>
      <c r="H6537" s="161"/>
      <c r="I6537" s="161"/>
    </row>
    <row r="6538" ht="15.0" customHeight="1">
      <c r="A6538" s="101" t="s">
        <v>10568</v>
      </c>
      <c r="B6538" s="96" t="str">
        <f>VLOOKUP(A6538,company_data!$A$2:$H$2051,8,FALSE)</f>
        <v>https://phxcyber.com/</v>
      </c>
      <c r="C6538" s="158" t="s">
        <v>26596</v>
      </c>
      <c r="D6538" s="158" t="s">
        <v>5</v>
      </c>
      <c r="E6538" s="158" t="s">
        <v>20361</v>
      </c>
      <c r="F6538" s="101"/>
      <c r="G6538" s="159"/>
      <c r="H6538" s="161"/>
      <c r="I6538" s="161"/>
    </row>
    <row r="6539" ht="15.0" customHeight="1">
      <c r="A6539" s="101" t="s">
        <v>10568</v>
      </c>
      <c r="B6539" s="96" t="str">
        <f>VLOOKUP(A6539,company_data!$A$2:$H$2051,8,FALSE)</f>
        <v>https://phxcyber.com/</v>
      </c>
      <c r="C6539" s="158" t="s">
        <v>25127</v>
      </c>
      <c r="D6539" s="158" t="s">
        <v>5</v>
      </c>
      <c r="E6539" s="158" t="s">
        <v>16090</v>
      </c>
      <c r="F6539" s="101"/>
      <c r="G6539" s="159"/>
      <c r="H6539" s="161"/>
      <c r="I6539" s="161"/>
    </row>
    <row r="6540" ht="15.0" customHeight="1">
      <c r="A6540" s="101" t="s">
        <v>10568</v>
      </c>
      <c r="B6540" s="96" t="str">
        <f>VLOOKUP(A6540,company_data!$A$2:$H$2051,8,FALSE)</f>
        <v>https://phxcyber.com/</v>
      </c>
      <c r="C6540" s="158" t="s">
        <v>26597</v>
      </c>
      <c r="D6540" s="157" t="s">
        <v>7</v>
      </c>
      <c r="E6540" s="157"/>
      <c r="F6540" s="101"/>
      <c r="G6540" s="159"/>
      <c r="H6540" s="161" t="s">
        <v>26598</v>
      </c>
      <c r="I6540" s="161"/>
    </row>
    <row r="6541" ht="15.0" customHeight="1">
      <c r="A6541" s="101" t="s">
        <v>10568</v>
      </c>
      <c r="B6541" s="96" t="str">
        <f>VLOOKUP(A6541,company_data!$A$2:$H$2051,8,FALSE)</f>
        <v>https://phxcyber.com/</v>
      </c>
      <c r="C6541" s="158" t="s">
        <v>26599</v>
      </c>
      <c r="D6541" s="158" t="s">
        <v>5</v>
      </c>
      <c r="E6541" s="158" t="s">
        <v>16091</v>
      </c>
      <c r="F6541" s="101"/>
      <c r="G6541" s="159"/>
      <c r="H6541" s="161"/>
      <c r="I6541" s="161"/>
    </row>
    <row r="6542" ht="15.0" customHeight="1">
      <c r="A6542" s="101" t="s">
        <v>10568</v>
      </c>
      <c r="B6542" s="96" t="str">
        <f>VLOOKUP(A6542,company_data!$A$2:$H$2051,8,FALSE)</f>
        <v>https://phxcyber.com/</v>
      </c>
      <c r="C6542" s="158" t="s">
        <v>26600</v>
      </c>
      <c r="D6542" s="158" t="s">
        <v>5</v>
      </c>
      <c r="E6542" s="158" t="s">
        <v>33</v>
      </c>
      <c r="F6542" s="101"/>
      <c r="G6542" s="159"/>
      <c r="H6542" s="161"/>
      <c r="I6542" s="161"/>
    </row>
    <row r="6543" ht="15.0" customHeight="1">
      <c r="A6543" s="101" t="s">
        <v>10568</v>
      </c>
      <c r="B6543" s="96" t="str">
        <f>VLOOKUP(A6543,company_data!$A$2:$H$2051,8,FALSE)</f>
        <v>https://phxcyber.com/</v>
      </c>
      <c r="C6543" s="158" t="s">
        <v>26601</v>
      </c>
      <c r="D6543" s="158" t="s">
        <v>5</v>
      </c>
      <c r="E6543" s="158" t="s">
        <v>18</v>
      </c>
      <c r="F6543" s="101"/>
      <c r="G6543" s="159"/>
      <c r="H6543" s="161"/>
      <c r="I6543" s="161"/>
    </row>
    <row r="6544" ht="15.0" customHeight="1">
      <c r="A6544" s="101" t="s">
        <v>10568</v>
      </c>
      <c r="B6544" s="96" t="str">
        <f>VLOOKUP(A6544,company_data!$A$2:$H$2051,8,FALSE)</f>
        <v>https://phxcyber.com/</v>
      </c>
      <c r="C6544" s="158" t="s">
        <v>26602</v>
      </c>
      <c r="D6544" s="158" t="s">
        <v>5</v>
      </c>
      <c r="E6544" s="158" t="s">
        <v>16863</v>
      </c>
      <c r="F6544" s="101"/>
      <c r="G6544" s="159"/>
      <c r="H6544" s="161"/>
      <c r="I6544" s="161"/>
    </row>
    <row r="6545" ht="15.0" customHeight="1">
      <c r="A6545" s="101" t="s">
        <v>10568</v>
      </c>
      <c r="B6545" s="96" t="str">
        <f>VLOOKUP(A6545,company_data!$A$2:$H$2051,8,FALSE)</f>
        <v>https://phxcyber.com/</v>
      </c>
      <c r="C6545" s="158" t="s">
        <v>18394</v>
      </c>
      <c r="D6545" s="158" t="s">
        <v>5</v>
      </c>
      <c r="E6545" s="158" t="s">
        <v>14011</v>
      </c>
      <c r="F6545" s="101"/>
      <c r="G6545" s="159"/>
      <c r="H6545" s="161"/>
      <c r="I6545" s="161"/>
    </row>
    <row r="6546" ht="15.0" customHeight="1">
      <c r="A6546" s="101" t="s">
        <v>10568</v>
      </c>
      <c r="B6546" s="96" t="str">
        <f>VLOOKUP(A6546,company_data!$A$2:$H$2051,8,FALSE)</f>
        <v>https://phxcyber.com/</v>
      </c>
      <c r="C6546" s="158" t="s">
        <v>26603</v>
      </c>
      <c r="D6546" s="158" t="s">
        <v>5</v>
      </c>
      <c r="E6546" s="158" t="s">
        <v>26604</v>
      </c>
      <c r="F6546" s="101"/>
      <c r="G6546" s="159"/>
      <c r="H6546" s="161"/>
      <c r="I6546" s="161"/>
    </row>
    <row r="6547" ht="15.0" customHeight="1">
      <c r="A6547" s="101" t="s">
        <v>10568</v>
      </c>
      <c r="B6547" s="96" t="str">
        <f>VLOOKUP(A6547,company_data!$A$2:$H$2051,8,FALSE)</f>
        <v>https://phxcyber.com/</v>
      </c>
      <c r="C6547" s="158" t="s">
        <v>25850</v>
      </c>
      <c r="D6547" s="158" t="s">
        <v>5</v>
      </c>
      <c r="E6547" s="158" t="s">
        <v>15857</v>
      </c>
      <c r="F6547" s="101"/>
      <c r="G6547" s="159"/>
      <c r="H6547" s="161"/>
      <c r="I6547" s="161"/>
    </row>
    <row r="6548" ht="15.0" customHeight="1">
      <c r="A6548" s="101" t="s">
        <v>8792</v>
      </c>
      <c r="B6548" s="96" t="str">
        <f>VLOOKUP(A6548,company_data!$A$2:$H$2051,8,FALSE)</f>
        <v>https://www.logpoint.com/</v>
      </c>
      <c r="C6548" s="157" t="s">
        <v>14011</v>
      </c>
      <c r="D6548" s="158" t="s">
        <v>17</v>
      </c>
      <c r="E6548" s="157"/>
      <c r="F6548" s="101"/>
      <c r="G6548" s="159"/>
      <c r="H6548" s="161" t="s">
        <v>26605</v>
      </c>
      <c r="I6548" s="161"/>
    </row>
    <row r="6549" ht="15.0" customHeight="1">
      <c r="A6549" s="101" t="s">
        <v>24763</v>
      </c>
      <c r="B6549" s="105" t="s">
        <v>24764</v>
      </c>
      <c r="C6549" s="158" t="s">
        <v>14011</v>
      </c>
      <c r="D6549" s="158" t="s">
        <v>17</v>
      </c>
      <c r="E6549" s="157"/>
      <c r="F6549" s="101"/>
      <c r="G6549" s="159"/>
      <c r="H6549" s="161"/>
      <c r="I6549" s="161"/>
    </row>
    <row r="6550" ht="15.0" customHeight="1">
      <c r="A6550" s="101" t="s">
        <v>10571</v>
      </c>
      <c r="B6550" s="96" t="str">
        <f>VLOOKUP(A6550,company_data!$A$2:$H$2051,8,FALSE)</f>
        <v>https://www.picussecurity.com/</v>
      </c>
      <c r="C6550" s="157" t="s">
        <v>26606</v>
      </c>
      <c r="D6550" s="158" t="s">
        <v>58</v>
      </c>
      <c r="E6550" s="158" t="s">
        <v>17471</v>
      </c>
      <c r="F6550" s="101"/>
      <c r="G6550" s="159"/>
      <c r="H6550" s="161" t="s">
        <v>26607</v>
      </c>
      <c r="I6550" s="161"/>
    </row>
    <row r="6551" ht="15.0" customHeight="1">
      <c r="A6551" s="101" t="s">
        <v>10571</v>
      </c>
      <c r="B6551" s="96" t="str">
        <f>VLOOKUP(A6551,company_data!$A$2:$H$2051,8,FALSE)</f>
        <v>https://www.picussecurity.com/</v>
      </c>
      <c r="C6551" s="157" t="s">
        <v>26608</v>
      </c>
      <c r="D6551" s="158" t="s">
        <v>30</v>
      </c>
      <c r="E6551" s="158" t="s">
        <v>44</v>
      </c>
      <c r="F6551" s="101"/>
      <c r="G6551" s="159"/>
      <c r="H6551" s="161" t="s">
        <v>26609</v>
      </c>
      <c r="I6551" s="161"/>
    </row>
    <row r="6552" ht="15.0" customHeight="1">
      <c r="A6552" s="101" t="s">
        <v>10579</v>
      </c>
      <c r="B6552" s="96" t="str">
        <f>VLOOKUP(A6552,company_data!$A$2:$H$2051,8,FALSE)</f>
        <v>https://pindrop.com/</v>
      </c>
      <c r="C6552" s="157" t="s">
        <v>26610</v>
      </c>
      <c r="D6552" s="158" t="s">
        <v>6</v>
      </c>
      <c r="E6552" s="158" t="s">
        <v>16476</v>
      </c>
      <c r="F6552" s="101"/>
      <c r="G6552" s="170"/>
      <c r="H6552" s="161" t="s">
        <v>26611</v>
      </c>
      <c r="I6552" s="161"/>
    </row>
    <row r="6553" ht="15.0" customHeight="1">
      <c r="A6553" s="101" t="s">
        <v>2881</v>
      </c>
      <c r="B6553" s="96" t="str">
        <f>VLOOKUP(A6553,company_data!$A$2:$H$2051,8,FALSE)</f>
        <v>https://www.pingidentity.com/</v>
      </c>
      <c r="C6553" s="157" t="s">
        <v>26612</v>
      </c>
      <c r="D6553" s="158" t="s">
        <v>8</v>
      </c>
      <c r="E6553" s="158" t="s">
        <v>15915</v>
      </c>
      <c r="F6553" s="101"/>
      <c r="G6553" s="159"/>
      <c r="H6553" s="161" t="s">
        <v>26613</v>
      </c>
      <c r="I6553" s="161"/>
    </row>
    <row r="6554" ht="15.0" customHeight="1">
      <c r="A6554" s="101" t="s">
        <v>2881</v>
      </c>
      <c r="B6554" s="96" t="str">
        <f>VLOOKUP(A6554,company_data!$A$2:$H$2051,8,FALSE)</f>
        <v>https://www.pingidentity.com/</v>
      </c>
      <c r="C6554" s="157" t="s">
        <v>26614</v>
      </c>
      <c r="D6554" s="158" t="s">
        <v>6</v>
      </c>
      <c r="E6554" s="158" t="s">
        <v>16476</v>
      </c>
      <c r="F6554" s="101"/>
      <c r="G6554" s="159"/>
      <c r="H6554" s="161" t="s">
        <v>26615</v>
      </c>
      <c r="I6554" s="161"/>
    </row>
    <row r="6555" ht="15.0" customHeight="1">
      <c r="A6555" s="101" t="s">
        <v>2881</v>
      </c>
      <c r="B6555" s="96" t="str">
        <f>VLOOKUP(A6555,company_data!$A$2:$H$2051,8,FALSE)</f>
        <v>https://www.pingidentity.com/</v>
      </c>
      <c r="C6555" s="157" t="s">
        <v>26616</v>
      </c>
      <c r="D6555" s="158" t="s">
        <v>14</v>
      </c>
      <c r="E6555" s="157"/>
      <c r="F6555" s="101"/>
      <c r="G6555" s="159"/>
      <c r="H6555" s="161" t="s">
        <v>26617</v>
      </c>
      <c r="I6555" s="161"/>
    </row>
    <row r="6556" ht="15.0" customHeight="1">
      <c r="A6556" s="101" t="s">
        <v>2881</v>
      </c>
      <c r="B6556" s="96" t="str">
        <f>VLOOKUP(A6556,company_data!$A$2:$H$2051,8,FALSE)</f>
        <v>https://www.pingidentity.com/</v>
      </c>
      <c r="C6556" s="157" t="s">
        <v>26618</v>
      </c>
      <c r="D6556" s="158" t="s">
        <v>6</v>
      </c>
      <c r="E6556" s="157"/>
      <c r="F6556" s="101"/>
      <c r="G6556" s="159"/>
      <c r="H6556" s="161" t="s">
        <v>26619</v>
      </c>
      <c r="I6556" s="161"/>
    </row>
    <row r="6557" ht="15.0" customHeight="1">
      <c r="A6557" s="101" t="s">
        <v>2881</v>
      </c>
      <c r="B6557" s="96" t="str">
        <f>VLOOKUP(A6557,company_data!$A$2:$H$2051,8,FALSE)</f>
        <v>https://www.pingidentity.com/</v>
      </c>
      <c r="C6557" s="157" t="s">
        <v>26620</v>
      </c>
      <c r="D6557" s="158" t="s">
        <v>6</v>
      </c>
      <c r="E6557" s="157"/>
      <c r="F6557" s="101"/>
      <c r="G6557" s="159"/>
      <c r="H6557" s="161" t="s">
        <v>26621</v>
      </c>
      <c r="I6557" s="161"/>
    </row>
    <row r="6558" ht="15.0" customHeight="1">
      <c r="A6558" s="101" t="s">
        <v>2881</v>
      </c>
      <c r="B6558" s="96" t="str">
        <f>VLOOKUP(A6558,company_data!$A$2:$H$2051,8,FALSE)</f>
        <v>https://www.pingidentity.com/</v>
      </c>
      <c r="C6558" s="157" t="s">
        <v>26622</v>
      </c>
      <c r="D6558" s="158" t="s">
        <v>6</v>
      </c>
      <c r="E6558" s="157"/>
      <c r="F6558" s="101"/>
      <c r="G6558" s="159"/>
      <c r="H6558" s="161" t="s">
        <v>26623</v>
      </c>
      <c r="I6558" s="161"/>
    </row>
    <row r="6559" ht="15.0" customHeight="1">
      <c r="A6559" s="101" t="s">
        <v>2881</v>
      </c>
      <c r="B6559" s="96" t="str">
        <f>VLOOKUP(A6559,company_data!$A$2:$H$2051,8,FALSE)</f>
        <v>https://www.pingidentity.com/</v>
      </c>
      <c r="C6559" s="157" t="s">
        <v>26624</v>
      </c>
      <c r="D6559" s="158" t="s">
        <v>6</v>
      </c>
      <c r="E6559" s="157"/>
      <c r="F6559" s="101"/>
      <c r="G6559" s="159"/>
      <c r="H6559" s="161" t="s">
        <v>26625</v>
      </c>
      <c r="I6559" s="161"/>
    </row>
    <row r="6560" ht="15.0" customHeight="1">
      <c r="A6560" s="101" t="s">
        <v>2881</v>
      </c>
      <c r="B6560" s="96" t="str">
        <f>VLOOKUP(A6560,company_data!$A$2:$H$2051,8,FALSE)</f>
        <v>https://www.pingidentity.com/</v>
      </c>
      <c r="C6560" s="157" t="s">
        <v>26626</v>
      </c>
      <c r="D6560" s="158" t="s">
        <v>6</v>
      </c>
      <c r="E6560" s="157"/>
      <c r="F6560" s="101"/>
      <c r="G6560" s="159"/>
      <c r="H6560" s="161" t="s">
        <v>26627</v>
      </c>
      <c r="I6560" s="161"/>
    </row>
    <row r="6561" ht="15.0" customHeight="1">
      <c r="A6561" s="101" t="s">
        <v>2881</v>
      </c>
      <c r="B6561" s="96" t="str">
        <f>VLOOKUP(A6561,company_data!$A$2:$H$2051,8,FALSE)</f>
        <v>https://www.pingidentity.com/</v>
      </c>
      <c r="C6561" s="157" t="s">
        <v>26628</v>
      </c>
      <c r="D6561" s="158" t="s">
        <v>6</v>
      </c>
      <c r="E6561" s="157"/>
      <c r="F6561" s="101"/>
      <c r="G6561" s="159"/>
      <c r="H6561" s="161" t="s">
        <v>26629</v>
      </c>
      <c r="I6561" s="161"/>
    </row>
    <row r="6562" ht="15.0" customHeight="1">
      <c r="A6562" s="101" t="s">
        <v>2881</v>
      </c>
      <c r="B6562" s="96" t="str">
        <f>VLOOKUP(A6562,company_data!$A$2:$H$2051,8,FALSE)</f>
        <v>https://www.pingidentity.com/</v>
      </c>
      <c r="C6562" s="157" t="s">
        <v>26630</v>
      </c>
      <c r="D6562" s="158" t="s">
        <v>6</v>
      </c>
      <c r="E6562" s="157"/>
      <c r="F6562" s="101"/>
      <c r="G6562" s="159"/>
      <c r="H6562" s="161" t="s">
        <v>26631</v>
      </c>
      <c r="I6562" s="161"/>
    </row>
    <row r="6563" ht="15.0" customHeight="1">
      <c r="A6563" s="101" t="s">
        <v>10596</v>
      </c>
      <c r="B6563" s="96" t="str">
        <f>VLOOKUP(A6563,company_data!$A$2:$H$2051,8,FALSE)</f>
        <v>https://www.pivotpointsecurity.com/</v>
      </c>
      <c r="C6563" s="157" t="s">
        <v>15883</v>
      </c>
      <c r="D6563" s="157" t="s">
        <v>5</v>
      </c>
      <c r="E6563" s="158" t="s">
        <v>26632</v>
      </c>
      <c r="F6563" s="101"/>
      <c r="G6563" s="159"/>
      <c r="H6563" s="161" t="s">
        <v>26633</v>
      </c>
      <c r="I6563" s="161"/>
    </row>
    <row r="6564" ht="15.0" customHeight="1">
      <c r="A6564" s="101" t="s">
        <v>10596</v>
      </c>
      <c r="B6564" s="96" t="str">
        <f>VLOOKUP(A6564,company_data!$A$2:$H$2051,8,FALSE)</f>
        <v>https://www.pivotpointsecurity.com/</v>
      </c>
      <c r="C6564" s="157" t="s">
        <v>26634</v>
      </c>
      <c r="D6564" s="157" t="s">
        <v>5</v>
      </c>
      <c r="E6564" s="158" t="s">
        <v>26635</v>
      </c>
      <c r="F6564" s="101"/>
      <c r="G6564" s="159"/>
      <c r="H6564" s="161" t="s">
        <v>26636</v>
      </c>
      <c r="I6564" s="161"/>
    </row>
    <row r="6565" ht="15.0" customHeight="1">
      <c r="A6565" s="101" t="s">
        <v>10596</v>
      </c>
      <c r="B6565" s="96" t="str">
        <f>VLOOKUP(A6565,company_data!$A$2:$H$2051,8,FALSE)</f>
        <v>https://www.pivotpointsecurity.com/</v>
      </c>
      <c r="C6565" s="157" t="s">
        <v>21896</v>
      </c>
      <c r="D6565" s="157" t="s">
        <v>5</v>
      </c>
      <c r="E6565" s="158" t="s">
        <v>15843</v>
      </c>
      <c r="F6565" s="101"/>
      <c r="G6565" s="159"/>
      <c r="H6565" s="161" t="s">
        <v>26637</v>
      </c>
      <c r="I6565" s="161"/>
    </row>
    <row r="6566" ht="15.0" customHeight="1">
      <c r="A6566" s="101" t="s">
        <v>10596</v>
      </c>
      <c r="B6566" s="96" t="str">
        <f>VLOOKUP(A6566,company_data!$A$2:$H$2051,8,FALSE)</f>
        <v>https://www.pivotpointsecurity.com/</v>
      </c>
      <c r="C6566" s="157" t="s">
        <v>26638</v>
      </c>
      <c r="D6566" s="157" t="s">
        <v>5</v>
      </c>
      <c r="E6566" s="158" t="s">
        <v>19735</v>
      </c>
      <c r="F6566" s="101"/>
      <c r="G6566" s="159"/>
      <c r="H6566" s="161" t="s">
        <v>26639</v>
      </c>
      <c r="I6566" s="161"/>
    </row>
    <row r="6567" ht="15.0" customHeight="1">
      <c r="A6567" s="101" t="s">
        <v>10596</v>
      </c>
      <c r="B6567" s="96" t="str">
        <f>VLOOKUP(A6567,company_data!$A$2:$H$2051,8,FALSE)</f>
        <v>https://www.pivotpointsecurity.com/</v>
      </c>
      <c r="C6567" s="157" t="s">
        <v>24533</v>
      </c>
      <c r="D6567" s="157" t="s">
        <v>5</v>
      </c>
      <c r="E6567" s="158" t="s">
        <v>14</v>
      </c>
      <c r="F6567" s="101"/>
      <c r="G6567" s="159"/>
      <c r="H6567" s="161" t="s">
        <v>26640</v>
      </c>
      <c r="I6567" s="161"/>
    </row>
    <row r="6568" ht="15.0" customHeight="1">
      <c r="A6568" s="101" t="s">
        <v>10596</v>
      </c>
      <c r="B6568" s="96" t="str">
        <f>VLOOKUP(A6568,company_data!$A$2:$H$2051,8,FALSE)</f>
        <v>https://www.pivotpointsecurity.com/</v>
      </c>
      <c r="C6568" s="157" t="s">
        <v>26641</v>
      </c>
      <c r="D6568" s="157" t="s">
        <v>5</v>
      </c>
      <c r="E6568" s="158" t="s">
        <v>14</v>
      </c>
      <c r="F6568" s="101"/>
      <c r="G6568" s="159"/>
      <c r="H6568" s="161" t="s">
        <v>26642</v>
      </c>
      <c r="I6568" s="161"/>
    </row>
    <row r="6569" ht="15.0" customHeight="1">
      <c r="A6569" s="101" t="s">
        <v>10596</v>
      </c>
      <c r="B6569" s="96" t="str">
        <f>VLOOKUP(A6569,company_data!$A$2:$H$2051,8,FALSE)</f>
        <v>https://www.pivotpointsecurity.com/</v>
      </c>
      <c r="C6569" s="157" t="s">
        <v>16583</v>
      </c>
      <c r="D6569" s="157" t="s">
        <v>5</v>
      </c>
      <c r="E6569" s="158" t="s">
        <v>17918</v>
      </c>
      <c r="F6569" s="101"/>
      <c r="G6569" s="159"/>
      <c r="H6569" s="161" t="s">
        <v>26643</v>
      </c>
      <c r="I6569" s="161"/>
    </row>
    <row r="6570" ht="15.0" customHeight="1">
      <c r="A6570" s="101" t="s">
        <v>10596</v>
      </c>
      <c r="B6570" s="96" t="str">
        <f>VLOOKUP(A6570,company_data!$A$2:$H$2051,8,FALSE)</f>
        <v>https://www.pivotpointsecurity.com/</v>
      </c>
      <c r="C6570" s="157" t="s">
        <v>16091</v>
      </c>
      <c r="D6570" s="157" t="s">
        <v>5</v>
      </c>
      <c r="E6570" s="158" t="s">
        <v>16091</v>
      </c>
      <c r="F6570" s="101"/>
      <c r="G6570" s="159"/>
      <c r="H6570" s="161" t="s">
        <v>26644</v>
      </c>
      <c r="I6570" s="161"/>
    </row>
    <row r="6571" ht="15.0" customHeight="1">
      <c r="A6571" s="101" t="s">
        <v>10596</v>
      </c>
      <c r="B6571" s="96" t="str">
        <f>VLOOKUP(A6571,company_data!$A$2:$H$2051,8,FALSE)</f>
        <v>https://www.pivotpointsecurity.com/</v>
      </c>
      <c r="C6571" s="157" t="s">
        <v>26645</v>
      </c>
      <c r="D6571" s="158" t="s">
        <v>5</v>
      </c>
      <c r="E6571" s="158" t="s">
        <v>26646</v>
      </c>
      <c r="F6571" s="101"/>
      <c r="G6571" s="159"/>
      <c r="H6571" s="161" t="s">
        <v>26647</v>
      </c>
      <c r="I6571" s="161"/>
    </row>
    <row r="6572" ht="15.0" customHeight="1">
      <c r="A6572" s="101" t="s">
        <v>10596</v>
      </c>
      <c r="B6572" s="96" t="str">
        <f>VLOOKUP(A6572,company_data!$A$2:$H$2051,8,FALSE)</f>
        <v>https://www.pivotpointsecurity.com/</v>
      </c>
      <c r="C6572" s="157" t="s">
        <v>26648</v>
      </c>
      <c r="D6572" s="157" t="s">
        <v>5</v>
      </c>
      <c r="E6572" s="158" t="s">
        <v>21858</v>
      </c>
      <c r="F6572" s="101"/>
      <c r="G6572" s="159"/>
      <c r="H6572" s="161" t="s">
        <v>26649</v>
      </c>
      <c r="I6572" s="161"/>
    </row>
    <row r="6573" ht="15.0" customHeight="1">
      <c r="A6573" s="101" t="s">
        <v>10596</v>
      </c>
      <c r="B6573" s="96" t="str">
        <f>VLOOKUP(A6573,company_data!$A$2:$H$2051,8,FALSE)</f>
        <v>https://www.pivotpointsecurity.com/</v>
      </c>
      <c r="C6573" s="157" t="s">
        <v>26650</v>
      </c>
      <c r="D6573" s="157" t="s">
        <v>5</v>
      </c>
      <c r="E6573" s="157" t="s">
        <v>15859</v>
      </c>
      <c r="F6573" s="101"/>
      <c r="G6573" s="159"/>
      <c r="H6573" s="161" t="s">
        <v>26651</v>
      </c>
      <c r="I6573" s="161"/>
    </row>
    <row r="6574" ht="15.0" customHeight="1">
      <c r="A6574" s="101" t="s">
        <v>10601</v>
      </c>
      <c r="B6574" s="96" t="str">
        <f>VLOOKUP(A6574,company_data!$A$2:$H$2051,8,FALSE)</f>
        <v>https://www.pixm.net/</v>
      </c>
      <c r="C6574" s="158" t="s">
        <v>26652</v>
      </c>
      <c r="D6574" s="158" t="s">
        <v>33</v>
      </c>
      <c r="E6574" s="158" t="s">
        <v>16090</v>
      </c>
      <c r="F6574" s="101"/>
      <c r="G6574" s="159"/>
      <c r="H6574" s="161"/>
      <c r="I6574" s="161"/>
    </row>
    <row r="6575" ht="15.0" customHeight="1">
      <c r="A6575" s="101" t="s">
        <v>15514</v>
      </c>
      <c r="B6575" s="96" t="str">
        <f>VLOOKUP(A6575,company_data!$A$2:$H$2051,8,FALSE)</f>
        <v>http://pizzlysoft.com/</v>
      </c>
      <c r="C6575" s="158" t="s">
        <v>26653</v>
      </c>
      <c r="D6575" s="158" t="s">
        <v>36</v>
      </c>
      <c r="E6575" s="158" t="s">
        <v>16834</v>
      </c>
      <c r="F6575" s="101"/>
      <c r="G6575" s="159"/>
      <c r="H6575" s="161"/>
      <c r="I6575" s="161"/>
    </row>
    <row r="6576" ht="15.0" customHeight="1">
      <c r="A6576" s="101" t="s">
        <v>15514</v>
      </c>
      <c r="B6576" s="96" t="str">
        <f>VLOOKUP(A6576,company_data!$A$2:$H$2051,8,FALSE)</f>
        <v>http://pizzlysoft.com/</v>
      </c>
      <c r="C6576" s="158" t="s">
        <v>16358</v>
      </c>
      <c r="D6576" s="158" t="s">
        <v>28</v>
      </c>
      <c r="E6576" s="157"/>
      <c r="F6576" s="101"/>
      <c r="G6576" s="159"/>
      <c r="H6576" s="161"/>
      <c r="I6576" s="161"/>
    </row>
    <row r="6577" ht="15.0" customHeight="1">
      <c r="A6577" s="101" t="s">
        <v>10607</v>
      </c>
      <c r="B6577" s="96" t="str">
        <f>VLOOKUP(A6577,company_data!$A$2:$H$2051,8,FALSE)</f>
        <v>https://www.pkisolutions.com/</v>
      </c>
      <c r="C6577" s="157" t="s">
        <v>26654</v>
      </c>
      <c r="D6577" s="157" t="s">
        <v>5</v>
      </c>
      <c r="E6577" s="158" t="s">
        <v>13</v>
      </c>
      <c r="F6577" s="97" t="s">
        <v>21793</v>
      </c>
      <c r="G6577" s="159"/>
      <c r="H6577" s="161" t="s">
        <v>26655</v>
      </c>
      <c r="I6577" s="161"/>
    </row>
    <row r="6578" ht="15.0" customHeight="1">
      <c r="A6578" s="101" t="s">
        <v>10607</v>
      </c>
      <c r="B6578" s="96" t="str">
        <f>VLOOKUP(A6578,company_data!$A$2:$H$2051,8,FALSE)</f>
        <v>https://www.pkisolutions.com/</v>
      </c>
      <c r="C6578" s="157" t="s">
        <v>26656</v>
      </c>
      <c r="D6578" s="157" t="s">
        <v>5</v>
      </c>
      <c r="E6578" s="158" t="s">
        <v>13</v>
      </c>
      <c r="F6578" s="101"/>
      <c r="G6578" s="159"/>
      <c r="H6578" s="161" t="s">
        <v>26657</v>
      </c>
      <c r="I6578" s="161"/>
    </row>
    <row r="6579" ht="15.0" customHeight="1">
      <c r="A6579" s="101" t="s">
        <v>10607</v>
      </c>
      <c r="B6579" s="96" t="str">
        <f>VLOOKUP(A6579,company_data!$A$2:$H$2051,8,FALSE)</f>
        <v>https://www.pkisolutions.com/</v>
      </c>
      <c r="C6579" s="157" t="s">
        <v>26658</v>
      </c>
      <c r="D6579" s="157" t="s">
        <v>5</v>
      </c>
      <c r="E6579" s="158" t="s">
        <v>13</v>
      </c>
      <c r="F6579" s="97" t="s">
        <v>21793</v>
      </c>
      <c r="G6579" s="159"/>
      <c r="H6579" s="161" t="s">
        <v>26659</v>
      </c>
      <c r="I6579" s="161"/>
    </row>
    <row r="6580" ht="15.0" customHeight="1">
      <c r="A6580" s="101" t="s">
        <v>10607</v>
      </c>
      <c r="B6580" s="96" t="str">
        <f>VLOOKUP(A6580,company_data!$A$2:$H$2051,8,FALSE)</f>
        <v>https://www.pkisolutions.com/</v>
      </c>
      <c r="C6580" s="157" t="s">
        <v>26660</v>
      </c>
      <c r="D6580" s="158" t="s">
        <v>7</v>
      </c>
      <c r="E6580" s="158" t="s">
        <v>13</v>
      </c>
      <c r="F6580" s="97" t="s">
        <v>21793</v>
      </c>
      <c r="G6580" s="159"/>
      <c r="H6580" s="161" t="s">
        <v>26661</v>
      </c>
      <c r="I6580" s="161"/>
    </row>
    <row r="6581" ht="15.0" customHeight="1">
      <c r="A6581" s="101" t="s">
        <v>10607</v>
      </c>
      <c r="B6581" s="96" t="str">
        <f>VLOOKUP(A6581,company_data!$A$2:$H$2051,8,FALSE)</f>
        <v>https://www.pkisolutions.com/</v>
      </c>
      <c r="C6581" s="158" t="s">
        <v>26662</v>
      </c>
      <c r="D6581" s="158" t="s">
        <v>13</v>
      </c>
      <c r="E6581" s="158" t="s">
        <v>21793</v>
      </c>
      <c r="F6581" s="101"/>
      <c r="G6581" s="159"/>
      <c r="H6581" s="161"/>
      <c r="I6581" s="161"/>
    </row>
    <row r="6582" ht="15.0" customHeight="1">
      <c r="A6582" s="101" t="s">
        <v>10607</v>
      </c>
      <c r="B6582" s="96" t="str">
        <f>VLOOKUP(A6582,company_data!$A$2:$H$2051,8,FALSE)</f>
        <v>https://www.pkisolutions.com/</v>
      </c>
      <c r="C6582" s="158" t="s">
        <v>26663</v>
      </c>
      <c r="D6582" s="158" t="s">
        <v>13</v>
      </c>
      <c r="E6582" s="158" t="s">
        <v>26664</v>
      </c>
      <c r="F6582" s="101"/>
      <c r="G6582" s="159"/>
      <c r="H6582" s="161"/>
      <c r="I6582" s="161"/>
    </row>
    <row r="6583" ht="15.0" customHeight="1">
      <c r="A6583" s="101" t="s">
        <v>10607</v>
      </c>
      <c r="B6583" s="96" t="str">
        <f>VLOOKUP(A6583,company_data!$A$2:$H$2051,8,FALSE)</f>
        <v>https://www.pkisolutions.com/</v>
      </c>
      <c r="C6583" s="158" t="s">
        <v>26665</v>
      </c>
      <c r="D6583" s="158" t="s">
        <v>13</v>
      </c>
      <c r="E6583" s="158"/>
      <c r="F6583" s="101"/>
      <c r="G6583" s="159"/>
      <c r="H6583" s="161"/>
      <c r="I6583" s="161"/>
    </row>
    <row r="6584" ht="15.0" customHeight="1">
      <c r="A6584" s="101" t="s">
        <v>10607</v>
      </c>
      <c r="B6584" s="96" t="str">
        <f>VLOOKUP(A6584,company_data!$A$2:$H$2051,8,FALSE)</f>
        <v>https://www.pkisolutions.com/</v>
      </c>
      <c r="C6584" s="158" t="s">
        <v>26666</v>
      </c>
      <c r="D6584" s="158" t="s">
        <v>13</v>
      </c>
      <c r="E6584" s="158"/>
      <c r="F6584" s="101"/>
      <c r="G6584" s="159"/>
      <c r="H6584" s="161"/>
      <c r="I6584" s="161"/>
    </row>
    <row r="6585" ht="15.0" customHeight="1">
      <c r="A6585" s="101" t="s">
        <v>10607</v>
      </c>
      <c r="B6585" s="96" t="str">
        <f>VLOOKUP(A6585,company_data!$A$2:$H$2051,8,FALSE)</f>
        <v>https://www.pkisolutions.com/</v>
      </c>
      <c r="C6585" s="157" t="s">
        <v>26667</v>
      </c>
      <c r="D6585" s="157" t="s">
        <v>11</v>
      </c>
      <c r="E6585" s="157"/>
      <c r="F6585" s="101"/>
      <c r="G6585" s="159"/>
      <c r="H6585" s="161" t="s">
        <v>26668</v>
      </c>
      <c r="I6585" s="161"/>
    </row>
    <row r="6586" ht="15.0" customHeight="1">
      <c r="A6586" s="101" t="s">
        <v>10613</v>
      </c>
      <c r="B6586" s="96" t="str">
        <f>VLOOKUP(A6586,company_data!$A$2:$H$2051,8,FALSE)</f>
        <v>https://www.pkware.com/</v>
      </c>
      <c r="C6586" s="158" t="s">
        <v>26669</v>
      </c>
      <c r="D6586" s="158" t="s">
        <v>12</v>
      </c>
      <c r="E6586" s="158" t="s">
        <v>17618</v>
      </c>
      <c r="F6586" s="101"/>
      <c r="G6586" s="159"/>
      <c r="H6586" s="161"/>
      <c r="I6586" s="161"/>
    </row>
    <row r="6587" ht="15.0" customHeight="1">
      <c r="A6587" s="101" t="s">
        <v>10613</v>
      </c>
      <c r="B6587" s="96" t="str">
        <f>VLOOKUP(A6587,company_data!$A$2:$H$2051,8,FALSE)</f>
        <v>https://www.pkware.com/</v>
      </c>
      <c r="C6587" s="158" t="s">
        <v>26670</v>
      </c>
      <c r="D6587" s="158" t="s">
        <v>12</v>
      </c>
      <c r="E6587" s="158" t="s">
        <v>26671</v>
      </c>
      <c r="F6587" s="101"/>
      <c r="G6587" s="159"/>
      <c r="H6587" s="161"/>
      <c r="I6587" s="161"/>
    </row>
    <row r="6588" ht="15.0" customHeight="1">
      <c r="A6588" s="101" t="s">
        <v>10613</v>
      </c>
      <c r="B6588" s="96" t="str">
        <f>VLOOKUP(A6588,company_data!$A$2:$H$2051,8,FALSE)</f>
        <v>https://www.pkware.com/</v>
      </c>
      <c r="C6588" s="158" t="s">
        <v>26672</v>
      </c>
      <c r="D6588" s="158" t="s">
        <v>12</v>
      </c>
      <c r="E6588" s="158" t="s">
        <v>26671</v>
      </c>
      <c r="F6588" s="101"/>
      <c r="G6588" s="159"/>
      <c r="H6588" s="161"/>
      <c r="I6588" s="161"/>
    </row>
    <row r="6589" ht="15.0" customHeight="1">
      <c r="A6589" s="101" t="s">
        <v>10613</v>
      </c>
      <c r="B6589" s="96" t="str">
        <f>VLOOKUP(A6589,company_data!$A$2:$H$2051,8,FALSE)</f>
        <v>https://www.pkware.com/</v>
      </c>
      <c r="C6589" s="158" t="s">
        <v>26673</v>
      </c>
      <c r="D6589" s="158" t="s">
        <v>9</v>
      </c>
      <c r="E6589" s="158" t="s">
        <v>17132</v>
      </c>
      <c r="F6589" s="97" t="s">
        <v>13</v>
      </c>
      <c r="G6589" s="159"/>
      <c r="H6589" s="161"/>
      <c r="I6589" s="161"/>
    </row>
    <row r="6590" ht="15.0" customHeight="1">
      <c r="A6590" s="101" t="s">
        <v>10613</v>
      </c>
      <c r="B6590" s="96" t="str">
        <f>VLOOKUP(A6590,company_data!$A$2:$H$2051,8,FALSE)</f>
        <v>https://www.pkware.com/</v>
      </c>
      <c r="C6590" s="158" t="s">
        <v>26674</v>
      </c>
      <c r="D6590" s="158" t="s">
        <v>9</v>
      </c>
      <c r="E6590" s="158" t="s">
        <v>17132</v>
      </c>
      <c r="F6590" s="97" t="s">
        <v>13</v>
      </c>
      <c r="G6590" s="159"/>
      <c r="H6590" s="161"/>
      <c r="I6590" s="161"/>
    </row>
    <row r="6591" ht="15.0" customHeight="1">
      <c r="A6591" s="101" t="s">
        <v>10613</v>
      </c>
      <c r="B6591" s="96" t="str">
        <f>VLOOKUP(A6591,company_data!$A$2:$H$2051,8,FALSE)</f>
        <v>https://www.pkware.com/</v>
      </c>
      <c r="C6591" s="158" t="s">
        <v>26675</v>
      </c>
      <c r="D6591" s="158" t="s">
        <v>12</v>
      </c>
      <c r="E6591" s="157"/>
      <c r="F6591" s="101"/>
      <c r="G6591" s="159"/>
      <c r="H6591" s="161"/>
      <c r="I6591" s="161"/>
    </row>
    <row r="6592" ht="15.0" customHeight="1">
      <c r="A6592" s="101" t="s">
        <v>10613</v>
      </c>
      <c r="B6592" s="96" t="str">
        <f>VLOOKUP(A6592,company_data!$A$2:$H$2051,8,FALSE)</f>
        <v>https://www.pkware.com/</v>
      </c>
      <c r="C6592" s="158" t="s">
        <v>26676</v>
      </c>
      <c r="D6592" s="158" t="s">
        <v>12</v>
      </c>
      <c r="E6592" s="157"/>
      <c r="F6592" s="101"/>
      <c r="G6592" s="159"/>
      <c r="H6592" s="161"/>
      <c r="I6592" s="161"/>
    </row>
    <row r="6593" ht="15.0" customHeight="1">
      <c r="A6593" s="101" t="s">
        <v>10613</v>
      </c>
      <c r="B6593" s="96" t="str">
        <f>VLOOKUP(A6593,company_data!$A$2:$H$2051,8,FALSE)</f>
        <v>https://www.pkware.com/</v>
      </c>
      <c r="C6593" s="158" t="s">
        <v>26677</v>
      </c>
      <c r="D6593" s="158" t="s">
        <v>12</v>
      </c>
      <c r="E6593" s="158"/>
      <c r="F6593" s="101"/>
      <c r="G6593" s="159"/>
      <c r="H6593" s="161"/>
      <c r="I6593" s="161"/>
    </row>
    <row r="6594" ht="15.0" customHeight="1">
      <c r="A6594" s="101" t="s">
        <v>10622</v>
      </c>
      <c r="B6594" s="96" t="str">
        <f>VLOOKUP(A6594,company_data!$A$2:$H$2051,8,FALSE)</f>
        <v>https://plextrac.com/</v>
      </c>
      <c r="C6594" s="157" t="s">
        <v>26678</v>
      </c>
      <c r="D6594" s="158" t="s">
        <v>5</v>
      </c>
      <c r="E6594" s="158" t="s">
        <v>26679</v>
      </c>
      <c r="F6594" s="101"/>
      <c r="G6594" s="159"/>
      <c r="H6594" s="161" t="s">
        <v>26680</v>
      </c>
      <c r="I6594" s="161"/>
    </row>
    <row r="6595" ht="15.0" customHeight="1">
      <c r="A6595" s="101" t="s">
        <v>10622</v>
      </c>
      <c r="B6595" s="96" t="str">
        <f>VLOOKUP(A6595,company_data!$A$2:$H$2051,8,FALSE)</f>
        <v>https://plextrac.com/</v>
      </c>
      <c r="C6595" s="157" t="s">
        <v>26681</v>
      </c>
      <c r="D6595" s="158" t="s">
        <v>7</v>
      </c>
      <c r="E6595" s="157" t="s">
        <v>18723</v>
      </c>
      <c r="F6595" s="101"/>
      <c r="G6595" s="159"/>
      <c r="H6595" s="161" t="s">
        <v>26682</v>
      </c>
      <c r="I6595" s="161"/>
    </row>
    <row r="6596" ht="15.0" customHeight="1">
      <c r="A6596" s="101" t="s">
        <v>10622</v>
      </c>
      <c r="B6596" s="96" t="str">
        <f>VLOOKUP(A6596,company_data!$A$2:$H$2051,8,FALSE)</f>
        <v>https://plextrac.com/</v>
      </c>
      <c r="C6596" s="157" t="s">
        <v>26683</v>
      </c>
      <c r="D6596" s="157" t="s">
        <v>5</v>
      </c>
      <c r="E6596" s="157" t="s">
        <v>15850</v>
      </c>
      <c r="F6596" s="101"/>
      <c r="G6596" s="159"/>
      <c r="H6596" s="161" t="s">
        <v>26684</v>
      </c>
      <c r="I6596" s="161"/>
    </row>
    <row r="6597" ht="15.0" customHeight="1">
      <c r="A6597" s="101" t="s">
        <v>10622</v>
      </c>
      <c r="B6597" s="96" t="str">
        <f>VLOOKUP(A6597,company_data!$A$2:$H$2051,8,FALSE)</f>
        <v>https://plextrac.com/</v>
      </c>
      <c r="C6597" s="157" t="s">
        <v>26685</v>
      </c>
      <c r="D6597" s="157" t="s">
        <v>5</v>
      </c>
      <c r="E6597" s="157" t="s">
        <v>16275</v>
      </c>
      <c r="F6597" s="101"/>
      <c r="G6597" s="159"/>
      <c r="H6597" s="161" t="s">
        <v>26686</v>
      </c>
      <c r="I6597" s="161"/>
    </row>
    <row r="6598" ht="15.0" customHeight="1">
      <c r="A6598" s="101" t="s">
        <v>10622</v>
      </c>
      <c r="B6598" s="96" t="str">
        <f>VLOOKUP(A6598,company_data!$A$2:$H$2051,8,FALSE)</f>
        <v>https://plextrac.com/</v>
      </c>
      <c r="C6598" s="157" t="s">
        <v>26687</v>
      </c>
      <c r="D6598" s="158" t="s">
        <v>5</v>
      </c>
      <c r="E6598" s="158" t="s">
        <v>17359</v>
      </c>
      <c r="F6598" s="101"/>
      <c r="G6598" s="159"/>
      <c r="H6598" s="161" t="s">
        <v>26688</v>
      </c>
      <c r="I6598" s="161"/>
    </row>
    <row r="6599" ht="15.0" customHeight="1">
      <c r="A6599" s="101" t="s">
        <v>10622</v>
      </c>
      <c r="B6599" s="96" t="str">
        <f>VLOOKUP(A6599,company_data!$A$2:$H$2051,8,FALSE)</f>
        <v>https://plextrac.com/</v>
      </c>
      <c r="C6599" s="158" t="s">
        <v>26689</v>
      </c>
      <c r="D6599" s="158" t="s">
        <v>22</v>
      </c>
      <c r="E6599" s="158" t="s">
        <v>26690</v>
      </c>
      <c r="F6599" s="101"/>
      <c r="G6599" s="159"/>
      <c r="H6599" s="161" t="s">
        <v>26691</v>
      </c>
      <c r="I6599" s="161"/>
    </row>
    <row r="6600" ht="15.0" customHeight="1">
      <c r="A6600" s="101" t="s">
        <v>10622</v>
      </c>
      <c r="B6600" s="96" t="str">
        <f>VLOOKUP(A6600,company_data!$A$2:$H$2051,8,FALSE)</f>
        <v>https://plextrac.com/</v>
      </c>
      <c r="C6600" s="157" t="s">
        <v>26692</v>
      </c>
      <c r="D6600" s="158" t="s">
        <v>5</v>
      </c>
      <c r="E6600" s="158" t="s">
        <v>26693</v>
      </c>
      <c r="F6600" s="101"/>
      <c r="G6600" s="159"/>
      <c r="H6600" s="161" t="s">
        <v>26694</v>
      </c>
      <c r="I6600" s="161"/>
    </row>
    <row r="6601" ht="15.0" customHeight="1">
      <c r="A6601" s="101" t="s">
        <v>10622</v>
      </c>
      <c r="B6601" s="96" t="str">
        <f>VLOOKUP(A6601,company_data!$A$2:$H$2051,8,FALSE)</f>
        <v>https://plextrac.com/</v>
      </c>
      <c r="C6601" s="157" t="s">
        <v>26695</v>
      </c>
      <c r="D6601" s="157" t="s">
        <v>22</v>
      </c>
      <c r="E6601" s="157"/>
      <c r="F6601" s="101"/>
      <c r="G6601" s="159"/>
      <c r="H6601" s="161" t="s">
        <v>26696</v>
      </c>
      <c r="I6601" s="161"/>
    </row>
    <row r="6602" ht="15.0" customHeight="1">
      <c r="A6602" s="101" t="s">
        <v>10630</v>
      </c>
      <c r="B6602" s="96" t="str">
        <f>VLOOKUP(A6602,company_data!$A$2:$H$2051,8,FALSE)</f>
        <v>https://www.plixer.com/</v>
      </c>
      <c r="C6602" s="157" t="s">
        <v>26697</v>
      </c>
      <c r="D6602" s="158" t="s">
        <v>9</v>
      </c>
      <c r="E6602" s="158" t="s">
        <v>16090</v>
      </c>
      <c r="F6602" s="101"/>
      <c r="G6602" s="159"/>
      <c r="H6602" s="161" t="s">
        <v>26698</v>
      </c>
      <c r="I6602" s="161"/>
    </row>
    <row r="6603" ht="15.0" customHeight="1">
      <c r="A6603" s="101" t="s">
        <v>10630</v>
      </c>
      <c r="B6603" s="96" t="str">
        <f>VLOOKUP(A6603,company_data!$A$2:$H$2051,8,FALSE)</f>
        <v>https://www.plixer.com/</v>
      </c>
      <c r="C6603" s="157" t="s">
        <v>26699</v>
      </c>
      <c r="D6603" s="158" t="s">
        <v>39</v>
      </c>
      <c r="E6603" s="157"/>
      <c r="F6603" s="101"/>
      <c r="G6603" s="159"/>
      <c r="H6603" s="161" t="s">
        <v>26700</v>
      </c>
      <c r="I6603" s="161"/>
    </row>
    <row r="6604" ht="15.0" customHeight="1">
      <c r="A6604" s="101" t="s">
        <v>10630</v>
      </c>
      <c r="B6604" s="96" t="str">
        <f>VLOOKUP(A6604,company_data!$A$2:$H$2051,8,FALSE)</f>
        <v>https://www.plixer.com/</v>
      </c>
      <c r="C6604" s="157" t="s">
        <v>26701</v>
      </c>
      <c r="D6604" s="158" t="s">
        <v>21</v>
      </c>
      <c r="E6604" s="157"/>
      <c r="F6604" s="101"/>
      <c r="G6604" s="159"/>
      <c r="H6604" s="161" t="s">
        <v>26702</v>
      </c>
      <c r="I6604" s="161"/>
    </row>
    <row r="6605" ht="15.0" customHeight="1">
      <c r="A6605" s="101" t="s">
        <v>10630</v>
      </c>
      <c r="B6605" s="96" t="str">
        <f>VLOOKUP(A6605,company_data!$A$2:$H$2051,8,FALSE)</f>
        <v>https://www.plixer.com/</v>
      </c>
      <c r="C6605" s="157" t="s">
        <v>26703</v>
      </c>
      <c r="D6605" s="158" t="s">
        <v>21</v>
      </c>
      <c r="E6605" s="157"/>
      <c r="F6605" s="101"/>
      <c r="G6605" s="159"/>
      <c r="H6605" s="161" t="s">
        <v>26704</v>
      </c>
      <c r="I6605" s="161"/>
    </row>
    <row r="6606" ht="15.0" customHeight="1">
      <c r="A6606" s="101" t="s">
        <v>10630</v>
      </c>
      <c r="B6606" s="96" t="str">
        <f>VLOOKUP(A6606,company_data!$A$2:$H$2051,8,FALSE)</f>
        <v>https://www.plixer.com/</v>
      </c>
      <c r="C6606" s="157" t="s">
        <v>26705</v>
      </c>
      <c r="D6606" s="158" t="s">
        <v>21</v>
      </c>
      <c r="E6606" s="157"/>
      <c r="F6606" s="101"/>
      <c r="G6606" s="159"/>
      <c r="H6606" s="161" t="s">
        <v>26706</v>
      </c>
      <c r="I6606" s="161"/>
    </row>
    <row r="6607" ht="15.0" customHeight="1">
      <c r="A6607" s="101" t="s">
        <v>10630</v>
      </c>
      <c r="B6607" s="96" t="str">
        <f>VLOOKUP(A6607,company_data!$A$2:$H$2051,8,FALSE)</f>
        <v>https://www.plixer.com/</v>
      </c>
      <c r="C6607" s="157" t="s">
        <v>26707</v>
      </c>
      <c r="D6607" s="158" t="s">
        <v>21</v>
      </c>
      <c r="E6607" s="157"/>
      <c r="F6607" s="101"/>
      <c r="G6607" s="159"/>
      <c r="H6607" s="161" t="s">
        <v>26708</v>
      </c>
      <c r="I6607" s="161"/>
    </row>
    <row r="6608" ht="15.0" customHeight="1">
      <c r="A6608" s="101" t="s">
        <v>10630</v>
      </c>
      <c r="B6608" s="96" t="str">
        <f>VLOOKUP(A6608,company_data!$A$2:$H$2051,8,FALSE)</f>
        <v>https://www.plixer.com/</v>
      </c>
      <c r="C6608" s="157" t="s">
        <v>26709</v>
      </c>
      <c r="D6608" s="158" t="s">
        <v>18</v>
      </c>
      <c r="E6608" s="157"/>
      <c r="F6608" s="101"/>
      <c r="G6608" s="159"/>
      <c r="H6608" s="161" t="s">
        <v>26710</v>
      </c>
      <c r="I6608" s="161"/>
    </row>
    <row r="6609" ht="15.0" customHeight="1">
      <c r="A6609" s="101" t="s">
        <v>10305</v>
      </c>
      <c r="B6609" s="96" t="str">
        <f>VLOOKUP(A6609,company_data!$A$2:$H$2051,8,FALSE)</f>
        <v>https://www.pluralsight.com/</v>
      </c>
      <c r="C6609" s="158" t="s">
        <v>26711</v>
      </c>
      <c r="D6609" s="158" t="s">
        <v>11</v>
      </c>
      <c r="E6609" s="158" t="s">
        <v>21403</v>
      </c>
      <c r="F6609" s="101"/>
      <c r="G6609" s="159"/>
      <c r="H6609" s="161" t="s">
        <v>26712</v>
      </c>
      <c r="I6609" s="161"/>
    </row>
    <row r="6610" ht="15.0" customHeight="1">
      <c r="A6610" s="101" t="s">
        <v>10305</v>
      </c>
      <c r="B6610" s="96" t="str">
        <f>VLOOKUP(A6610,company_data!$A$2:$H$2051,8,FALSE)</f>
        <v>https://www.pluralsight.com/</v>
      </c>
      <c r="C6610" s="158" t="s">
        <v>26713</v>
      </c>
      <c r="D6610" s="158" t="s">
        <v>11</v>
      </c>
      <c r="E6610" s="158" t="s">
        <v>21403</v>
      </c>
      <c r="F6610" s="101"/>
      <c r="G6610" s="159"/>
      <c r="H6610" s="161"/>
      <c r="I6610" s="161"/>
    </row>
    <row r="6611" ht="15.0" customHeight="1">
      <c r="A6611" s="101" t="s">
        <v>10305</v>
      </c>
      <c r="B6611" s="96" t="str">
        <f>VLOOKUP(A6611,company_data!$A$2:$H$2051,8,FALSE)</f>
        <v>https://www.pluralsight.com/</v>
      </c>
      <c r="C6611" s="158" t="s">
        <v>26714</v>
      </c>
      <c r="D6611" s="158" t="s">
        <v>11</v>
      </c>
      <c r="E6611" s="158" t="s">
        <v>21403</v>
      </c>
      <c r="F6611" s="101"/>
      <c r="G6611" s="159"/>
      <c r="H6611" s="161"/>
      <c r="I6611" s="161"/>
    </row>
    <row r="6612" ht="15.0" customHeight="1">
      <c r="A6612" s="101" t="s">
        <v>10639</v>
      </c>
      <c r="B6612" s="96" t="str">
        <f>VLOOKUP(A6612,company_data!$A$2:$H$2051,8,FALSE)</f>
        <v>https://www.pluribusnetworks.com/</v>
      </c>
      <c r="C6612" s="157" t="s">
        <v>26715</v>
      </c>
      <c r="D6612" s="158" t="s">
        <v>10</v>
      </c>
      <c r="E6612" s="158" t="s">
        <v>16620</v>
      </c>
      <c r="F6612" s="101"/>
      <c r="G6612" s="159"/>
      <c r="H6612" s="161" t="s">
        <v>26716</v>
      </c>
      <c r="I6612" s="161"/>
    </row>
    <row r="6613" ht="15.0" customHeight="1">
      <c r="A6613" s="101" t="s">
        <v>10639</v>
      </c>
      <c r="B6613" s="96" t="str">
        <f>VLOOKUP(A6613,company_data!$A$2:$H$2051,8,FALSE)</f>
        <v>https://www.pluribusnetworks.com/</v>
      </c>
      <c r="C6613" s="157" t="s">
        <v>26717</v>
      </c>
      <c r="D6613" s="158" t="s">
        <v>21</v>
      </c>
      <c r="E6613" s="157"/>
      <c r="F6613" s="101"/>
      <c r="G6613" s="159"/>
      <c r="H6613" s="161" t="s">
        <v>26718</v>
      </c>
      <c r="I6613" s="161"/>
    </row>
    <row r="6614" ht="15.0" customHeight="1">
      <c r="A6614" s="101" t="s">
        <v>10660</v>
      </c>
      <c r="B6614" s="96" t="str">
        <f>VLOOKUP(A6614,company_data!$A$2:$H$2051,8,FALSE)</f>
        <v>https://www.pointsharp.com/</v>
      </c>
      <c r="C6614" s="157" t="s">
        <v>26719</v>
      </c>
      <c r="D6614" s="158" t="s">
        <v>6</v>
      </c>
      <c r="E6614" s="158" t="s">
        <v>16476</v>
      </c>
      <c r="F6614" s="101"/>
      <c r="G6614" s="159"/>
      <c r="H6614" s="161" t="s">
        <v>26720</v>
      </c>
      <c r="I6614" s="161"/>
    </row>
    <row r="6615" ht="15.0" customHeight="1">
      <c r="A6615" s="101" t="s">
        <v>10660</v>
      </c>
      <c r="B6615" s="96" t="str">
        <f>VLOOKUP(A6615,company_data!$A$2:$H$2051,8,FALSE)</f>
        <v>https://www.pointsharp.com/</v>
      </c>
      <c r="C6615" s="157" t="s">
        <v>26721</v>
      </c>
      <c r="D6615" s="158" t="s">
        <v>6</v>
      </c>
      <c r="E6615" s="158" t="s">
        <v>16476</v>
      </c>
      <c r="F6615" s="101"/>
      <c r="G6615" s="159"/>
      <c r="H6615" s="161" t="s">
        <v>26722</v>
      </c>
      <c r="I6615" s="161"/>
    </row>
    <row r="6616" ht="15.0" customHeight="1">
      <c r="A6616" s="101" t="s">
        <v>10667</v>
      </c>
      <c r="B6616" s="96" t="str">
        <f>VLOOKUP(A6616,company_data!$A$2:$H$2051,8,FALSE)</f>
        <v>https://polarity.io/</v>
      </c>
      <c r="C6616" s="158" t="s">
        <v>26723</v>
      </c>
      <c r="D6616" s="158" t="s">
        <v>30</v>
      </c>
      <c r="E6616" s="158" t="s">
        <v>16091</v>
      </c>
      <c r="F6616" s="101"/>
      <c r="G6616" s="159"/>
      <c r="H6616" s="161"/>
      <c r="I6616" s="161"/>
    </row>
    <row r="6617" ht="15.0" customHeight="1">
      <c r="A6617" s="101" t="s">
        <v>10667</v>
      </c>
      <c r="B6617" s="96" t="str">
        <f>VLOOKUP(A6617,company_data!$A$2:$H$2051,8,FALSE)</f>
        <v>https://polarity.io/</v>
      </c>
      <c r="C6617" s="158" t="s">
        <v>26724</v>
      </c>
      <c r="D6617" s="158" t="s">
        <v>30</v>
      </c>
      <c r="E6617" s="158" t="s">
        <v>16091</v>
      </c>
      <c r="F6617" s="101"/>
      <c r="G6617" s="159"/>
      <c r="H6617" s="161"/>
      <c r="I6617" s="161"/>
    </row>
    <row r="6618" ht="15.0" customHeight="1">
      <c r="A6618" s="101" t="s">
        <v>10673</v>
      </c>
      <c r="B6618" s="96" t="str">
        <f>VLOOKUP(A6618,company_data!$A$2:$H$2051,8,FALSE)</f>
        <v>https://www.polymerhq.io/</v>
      </c>
      <c r="C6618" s="158" t="s">
        <v>26725</v>
      </c>
      <c r="D6618" s="158" t="s">
        <v>15</v>
      </c>
      <c r="E6618" s="158" t="s">
        <v>18373</v>
      </c>
      <c r="F6618" s="97" t="s">
        <v>14</v>
      </c>
      <c r="G6618" s="159"/>
      <c r="H6618" s="161" t="s">
        <v>26726</v>
      </c>
      <c r="I6618" s="161"/>
    </row>
    <row r="6619" ht="15.0" customHeight="1">
      <c r="A6619" s="101" t="s">
        <v>10673</v>
      </c>
      <c r="B6619" s="96" t="str">
        <f>VLOOKUP(A6619,company_data!$A$2:$H$2051,8,FALSE)</f>
        <v>https://www.polymerhq.io/</v>
      </c>
      <c r="C6619" s="158" t="s">
        <v>26727</v>
      </c>
      <c r="D6619" s="158" t="s">
        <v>15</v>
      </c>
      <c r="E6619" s="158" t="s">
        <v>18373</v>
      </c>
      <c r="F6619" s="97" t="s">
        <v>14</v>
      </c>
      <c r="G6619" s="159"/>
      <c r="H6619" s="161" t="s">
        <v>26728</v>
      </c>
      <c r="I6619" s="161"/>
    </row>
    <row r="6620" ht="15.0" customHeight="1">
      <c r="A6620" s="101" t="s">
        <v>10673</v>
      </c>
      <c r="B6620" s="96" t="str">
        <f>VLOOKUP(A6620,company_data!$A$2:$H$2051,8,FALSE)</f>
        <v>https://www.polymerhq.io/</v>
      </c>
      <c r="C6620" s="158" t="s">
        <v>26729</v>
      </c>
      <c r="D6620" s="158" t="s">
        <v>15</v>
      </c>
      <c r="E6620" s="158" t="s">
        <v>18373</v>
      </c>
      <c r="F6620" s="97" t="s">
        <v>14</v>
      </c>
      <c r="G6620" s="159"/>
      <c r="H6620" s="161"/>
      <c r="I6620" s="161"/>
    </row>
    <row r="6621" ht="15.0" customHeight="1">
      <c r="A6621" s="101" t="s">
        <v>10698</v>
      </c>
      <c r="B6621" s="96" t="str">
        <f>VLOOKUP(A6621,company_data!$A$2:$H$2051,8,FALSE)</f>
        <v>https://polyswarm.io/</v>
      </c>
      <c r="C6621" s="158" t="s">
        <v>26730</v>
      </c>
      <c r="D6621" s="158" t="s">
        <v>37</v>
      </c>
      <c r="E6621" s="158" t="s">
        <v>26731</v>
      </c>
      <c r="F6621" s="97"/>
      <c r="G6621" s="159"/>
      <c r="H6621" s="161" t="s">
        <v>26732</v>
      </c>
      <c r="I6621" s="160" t="s">
        <v>26733</v>
      </c>
    </row>
    <row r="6622" ht="15.0" customHeight="1">
      <c r="A6622" s="101" t="s">
        <v>10698</v>
      </c>
      <c r="B6622" s="96" t="str">
        <f>VLOOKUP(A6622,company_data!$A$2:$H$2051,8,FALSE)</f>
        <v>https://polyswarm.io/</v>
      </c>
      <c r="C6622" s="158" t="s">
        <v>26734</v>
      </c>
      <c r="D6622" s="158" t="s">
        <v>37</v>
      </c>
      <c r="E6622" s="158" t="s">
        <v>26731</v>
      </c>
      <c r="F6622" s="97"/>
      <c r="G6622" s="159"/>
      <c r="H6622" s="161"/>
      <c r="I6622" s="160" t="s">
        <v>26733</v>
      </c>
    </row>
    <row r="6623" ht="15.0" customHeight="1">
      <c r="A6623" s="101" t="s">
        <v>10698</v>
      </c>
      <c r="B6623" s="96" t="str">
        <f>VLOOKUP(A6623,company_data!$A$2:$H$2051,8,FALSE)</f>
        <v>https://polyswarm.io/</v>
      </c>
      <c r="C6623" s="158" t="s">
        <v>26735</v>
      </c>
      <c r="D6623" s="158" t="s">
        <v>37</v>
      </c>
      <c r="E6623" s="158" t="s">
        <v>26731</v>
      </c>
      <c r="F6623" s="97"/>
      <c r="G6623" s="159"/>
      <c r="H6623" s="161"/>
      <c r="I6623" s="160" t="s">
        <v>26733</v>
      </c>
    </row>
    <row r="6624" ht="15.0" customHeight="1">
      <c r="A6624" s="101" t="s">
        <v>10698</v>
      </c>
      <c r="B6624" s="96" t="str">
        <f>VLOOKUP(A6624,company_data!$A$2:$H$2051,8,FALSE)</f>
        <v>https://polyswarm.io/</v>
      </c>
      <c r="C6624" s="158" t="s">
        <v>26736</v>
      </c>
      <c r="D6624" s="158" t="s">
        <v>37</v>
      </c>
      <c r="E6624" s="158" t="s">
        <v>26731</v>
      </c>
      <c r="F6624" s="97"/>
      <c r="G6624" s="159"/>
      <c r="H6624" s="161"/>
      <c r="I6624" s="160" t="s">
        <v>26733</v>
      </c>
    </row>
    <row r="6625" ht="15.0" customHeight="1">
      <c r="A6625" s="101" t="s">
        <v>10706</v>
      </c>
      <c r="B6625" s="96" t="str">
        <f>VLOOKUP(A6625,company_data!$A$2:$H$2051,8,FALSE)</f>
        <v>https://polyverse.com/</v>
      </c>
      <c r="C6625" s="169" t="s">
        <v>26737</v>
      </c>
      <c r="D6625" s="158" t="s">
        <v>9</v>
      </c>
      <c r="E6625" s="158" t="s">
        <v>25427</v>
      </c>
      <c r="F6625" s="157"/>
      <c r="G6625" s="159"/>
      <c r="H6625" s="161" t="s">
        <v>26738</v>
      </c>
      <c r="I6625" s="161"/>
    </row>
    <row r="6626" ht="15.0" customHeight="1">
      <c r="A6626" s="101" t="s">
        <v>10706</v>
      </c>
      <c r="B6626" s="96" t="str">
        <f>VLOOKUP(A6626,company_data!$A$2:$H$2051,8,FALSE)</f>
        <v>https://polyverse.com/</v>
      </c>
      <c r="C6626" s="169" t="s">
        <v>26739</v>
      </c>
      <c r="D6626" s="158" t="s">
        <v>9</v>
      </c>
      <c r="E6626" s="158" t="s">
        <v>25427</v>
      </c>
      <c r="F6626" s="157"/>
      <c r="G6626" s="159"/>
      <c r="H6626" s="161" t="s">
        <v>26740</v>
      </c>
      <c r="I6626" s="161"/>
    </row>
    <row r="6627" ht="15.0" customHeight="1">
      <c r="A6627" s="101" t="s">
        <v>10706</v>
      </c>
      <c r="B6627" s="96" t="str">
        <f>VLOOKUP(A6627,company_data!$A$2:$H$2051,8,FALSE)</f>
        <v>https://polyverse.com/</v>
      </c>
      <c r="C6627" s="169" t="s">
        <v>26741</v>
      </c>
      <c r="D6627" s="158" t="s">
        <v>8</v>
      </c>
      <c r="E6627" s="158" t="s">
        <v>16934</v>
      </c>
      <c r="F6627" s="158" t="s">
        <v>26742</v>
      </c>
      <c r="G6627" s="159"/>
      <c r="H6627" s="161" t="s">
        <v>26743</v>
      </c>
      <c r="I6627" s="161"/>
    </row>
    <row r="6628" ht="15.0" customHeight="1">
      <c r="A6628" s="101" t="s">
        <v>10706</v>
      </c>
      <c r="B6628" s="96" t="str">
        <f>VLOOKUP(A6628,company_data!$A$2:$H$2051,8,FALSE)</f>
        <v>https://polyverse.com/</v>
      </c>
      <c r="C6628" s="169" t="s">
        <v>26744</v>
      </c>
      <c r="D6628" s="158" t="s">
        <v>8</v>
      </c>
      <c r="E6628" s="158" t="s">
        <v>16934</v>
      </c>
      <c r="F6628" s="158" t="s">
        <v>26745</v>
      </c>
      <c r="G6628" s="159"/>
      <c r="H6628" s="161" t="s">
        <v>26746</v>
      </c>
      <c r="I6628" s="161"/>
    </row>
    <row r="6629" ht="15.0" customHeight="1">
      <c r="A6629" s="101" t="s">
        <v>10712</v>
      </c>
      <c r="B6629" s="96" t="str">
        <f>VLOOKUP(A6629,company_data!$A$2:$H$2051,8,FALSE)</f>
        <v>www.port80software.com
</v>
      </c>
      <c r="C6629" s="158" t="s">
        <v>16634</v>
      </c>
      <c r="D6629" s="158" t="s">
        <v>5</v>
      </c>
      <c r="E6629" s="158" t="s">
        <v>16161</v>
      </c>
      <c r="F6629" s="97" t="s">
        <v>14</v>
      </c>
      <c r="G6629" s="159"/>
      <c r="H6629" s="161"/>
      <c r="I6629" s="161"/>
    </row>
    <row r="6630" ht="15.0" customHeight="1">
      <c r="A6630" s="101" t="s">
        <v>10718</v>
      </c>
      <c r="B6630" s="96" t="str">
        <f>VLOOKUP(A6630,company_data!$A$2:$H$2051,8,FALSE)</f>
        <v>https://www.portnox.com/</v>
      </c>
      <c r="C6630" s="209" t="s">
        <v>26747</v>
      </c>
      <c r="D6630" s="158" t="s">
        <v>31</v>
      </c>
      <c r="E6630" s="157"/>
      <c r="F6630" s="157"/>
      <c r="G6630" s="159"/>
      <c r="H6630" s="161"/>
      <c r="I6630" s="161"/>
    </row>
    <row r="6631" ht="15.0" customHeight="1">
      <c r="A6631" s="101" t="s">
        <v>10718</v>
      </c>
      <c r="B6631" s="96" t="str">
        <f>VLOOKUP(A6631,company_data!$A$2:$H$2051,8,FALSE)</f>
        <v>https://www.portnox.com/</v>
      </c>
      <c r="C6631" s="209" t="s">
        <v>26748</v>
      </c>
      <c r="D6631" s="158" t="s">
        <v>31</v>
      </c>
      <c r="E6631" s="157"/>
      <c r="F6631" s="157"/>
      <c r="G6631" s="159"/>
      <c r="H6631" s="161" t="s">
        <v>26749</v>
      </c>
      <c r="I6631" s="161"/>
    </row>
    <row r="6632" ht="15.0" customHeight="1">
      <c r="A6632" s="101" t="s">
        <v>10718</v>
      </c>
      <c r="B6632" s="96" t="str">
        <f>VLOOKUP(A6632,company_data!$A$2:$H$2051,8,FALSE)</f>
        <v>https://www.portnox.com/</v>
      </c>
      <c r="C6632" s="203" t="s">
        <v>26750</v>
      </c>
      <c r="D6632" s="158" t="s">
        <v>31</v>
      </c>
      <c r="E6632" s="157"/>
      <c r="F6632" s="157"/>
      <c r="G6632" s="159"/>
      <c r="H6632" s="161" t="s">
        <v>26751</v>
      </c>
      <c r="I6632" s="161"/>
    </row>
    <row r="6633" ht="15.0" customHeight="1">
      <c r="A6633" s="101" t="s">
        <v>10725</v>
      </c>
      <c r="B6633" s="96" t="str">
        <f>VLOOKUP(A6633,company_data!$A$2:$H$2051,8,FALSE)</f>
        <v>https://www.portshift.io/</v>
      </c>
      <c r="C6633" s="158" t="s">
        <v>26752</v>
      </c>
      <c r="D6633" s="158" t="s">
        <v>50</v>
      </c>
      <c r="E6633" s="158" t="s">
        <v>17065</v>
      </c>
      <c r="F6633" s="158"/>
      <c r="G6633" s="159"/>
      <c r="H6633" s="161" t="s">
        <v>26753</v>
      </c>
      <c r="I6633" s="161"/>
    </row>
    <row r="6634" ht="15.0" customHeight="1">
      <c r="A6634" s="101" t="s">
        <v>10725</v>
      </c>
      <c r="B6634" s="96" t="str">
        <f>VLOOKUP(A6634,company_data!$A$2:$H$2051,8,FALSE)</f>
        <v>https://www.portshift.io/</v>
      </c>
      <c r="C6634" s="158" t="s">
        <v>26754</v>
      </c>
      <c r="D6634" s="158" t="s">
        <v>50</v>
      </c>
      <c r="E6634" s="158" t="s">
        <v>17065</v>
      </c>
      <c r="F6634" s="158"/>
      <c r="G6634" s="159"/>
      <c r="H6634" s="161" t="s">
        <v>26755</v>
      </c>
      <c r="I6634" s="161"/>
    </row>
    <row r="6635" ht="15.0" customHeight="1">
      <c r="A6635" s="101" t="s">
        <v>10734</v>
      </c>
      <c r="B6635" s="96" t="str">
        <f>VLOOKUP(A6635,company_data!$A$2:$H$2051,8,FALSE)</f>
        <v>https://portswigger.net/</v>
      </c>
      <c r="C6635" s="157" t="s">
        <v>26756</v>
      </c>
      <c r="D6635" s="157" t="s">
        <v>8</v>
      </c>
      <c r="E6635" s="158" t="s">
        <v>16203</v>
      </c>
      <c r="F6635" s="101"/>
      <c r="G6635" s="159"/>
      <c r="H6635" s="161" t="s">
        <v>26757</v>
      </c>
      <c r="I6635" s="161"/>
    </row>
    <row r="6636" ht="15.0" customHeight="1">
      <c r="A6636" s="101" t="s">
        <v>10734</v>
      </c>
      <c r="B6636" s="96" t="str">
        <f>VLOOKUP(A6636,company_data!$A$2:$H$2051,8,FALSE)</f>
        <v>https://portswigger.net/</v>
      </c>
      <c r="C6636" s="157" t="s">
        <v>26758</v>
      </c>
      <c r="D6636" s="157" t="s">
        <v>8</v>
      </c>
      <c r="E6636" s="158" t="s">
        <v>16203</v>
      </c>
      <c r="F6636" s="101"/>
      <c r="G6636" s="159"/>
      <c r="H6636" s="161" t="s">
        <v>26759</v>
      </c>
      <c r="I6636" s="161"/>
    </row>
    <row r="6637" ht="15.0" customHeight="1">
      <c r="A6637" s="101" t="s">
        <v>10734</v>
      </c>
      <c r="B6637" s="96" t="str">
        <f>VLOOKUP(A6637,company_data!$A$2:$H$2051,8,FALSE)</f>
        <v>https://portswigger.net/</v>
      </c>
      <c r="C6637" s="157" t="s">
        <v>26760</v>
      </c>
      <c r="D6637" s="157" t="s">
        <v>8</v>
      </c>
      <c r="E6637" s="158" t="s">
        <v>16203</v>
      </c>
      <c r="F6637" s="101"/>
      <c r="G6637" s="159"/>
      <c r="H6637" s="161" t="s">
        <v>26761</v>
      </c>
      <c r="I6637" s="161"/>
    </row>
    <row r="6638" ht="15.0" customHeight="1">
      <c r="A6638" s="101" t="s">
        <v>10747</v>
      </c>
      <c r="B6638" s="96" t="str">
        <f>VLOOKUP(A6638,company_data!$A$2:$H$2051,8,FALSE)</f>
        <v>https://www.pradeo.com/</v>
      </c>
      <c r="C6638" s="169" t="s">
        <v>26762</v>
      </c>
      <c r="D6638" s="158" t="s">
        <v>20</v>
      </c>
      <c r="E6638" s="158" t="s">
        <v>24014</v>
      </c>
      <c r="F6638" s="101"/>
      <c r="G6638" s="159"/>
      <c r="H6638" s="161" t="s">
        <v>26763</v>
      </c>
      <c r="I6638" s="161"/>
    </row>
    <row r="6639" ht="15.0" customHeight="1">
      <c r="A6639" s="101" t="s">
        <v>10747</v>
      </c>
      <c r="B6639" s="96" t="str">
        <f>VLOOKUP(A6639,company_data!$A$2:$H$2051,8,FALSE)</f>
        <v>https://www.pradeo.com/</v>
      </c>
      <c r="C6639" s="169" t="s">
        <v>26764</v>
      </c>
      <c r="D6639" s="158" t="s">
        <v>20</v>
      </c>
      <c r="E6639" s="158" t="s">
        <v>17019</v>
      </c>
      <c r="F6639" s="101"/>
      <c r="G6639" s="159"/>
      <c r="H6639" s="161" t="s">
        <v>26765</v>
      </c>
      <c r="I6639" s="161"/>
    </row>
    <row r="6640" ht="15.0" customHeight="1">
      <c r="A6640" s="101" t="s">
        <v>10747</v>
      </c>
      <c r="B6640" s="96" t="str">
        <f>VLOOKUP(A6640,company_data!$A$2:$H$2051,8,FALSE)</f>
        <v>https://www.pradeo.com/</v>
      </c>
      <c r="C6640" s="169" t="s">
        <v>20440</v>
      </c>
      <c r="D6640" s="158" t="s">
        <v>20</v>
      </c>
      <c r="E6640" s="158" t="s">
        <v>17019</v>
      </c>
      <c r="F6640" s="101"/>
      <c r="G6640" s="159"/>
      <c r="H6640" s="161" t="s">
        <v>26766</v>
      </c>
      <c r="I6640" s="161"/>
    </row>
    <row r="6641" ht="15.0" customHeight="1">
      <c r="A6641" s="101" t="s">
        <v>10747</v>
      </c>
      <c r="B6641" s="96" t="str">
        <f>VLOOKUP(A6641,company_data!$A$2:$H$2051,8,FALSE)</f>
        <v>https://www.pradeo.com/</v>
      </c>
      <c r="C6641" s="169" t="s">
        <v>26767</v>
      </c>
      <c r="D6641" s="158" t="s">
        <v>20</v>
      </c>
      <c r="E6641" s="158" t="s">
        <v>17019</v>
      </c>
      <c r="F6641" s="101"/>
      <c r="G6641" s="159"/>
      <c r="H6641" s="161" t="s">
        <v>26768</v>
      </c>
      <c r="I6641" s="161"/>
    </row>
    <row r="6642" ht="15.0" customHeight="1">
      <c r="A6642" s="101" t="s">
        <v>10747</v>
      </c>
      <c r="B6642" s="96" t="str">
        <f>VLOOKUP(A6642,company_data!$A$2:$H$2051,8,FALSE)</f>
        <v>https://www.pradeo.com/</v>
      </c>
      <c r="C6642" s="169" t="s">
        <v>26769</v>
      </c>
      <c r="D6642" s="158" t="s">
        <v>20</v>
      </c>
      <c r="E6642" s="157"/>
      <c r="F6642" s="101"/>
      <c r="G6642" s="159"/>
      <c r="H6642" s="161" t="s">
        <v>26770</v>
      </c>
      <c r="I6642" s="161"/>
    </row>
    <row r="6643" ht="15.0" customHeight="1">
      <c r="A6643" s="229" t="s">
        <v>10754</v>
      </c>
      <c r="B6643" s="230" t="str">
        <f>VLOOKUP(A6643,company_data!$A$2:$H$2051,8,FALSE)</f>
        <v>www.praetorian.com</v>
      </c>
      <c r="C6643" s="158" t="s">
        <v>16583</v>
      </c>
      <c r="D6643" s="158" t="s">
        <v>5</v>
      </c>
      <c r="E6643" s="158" t="s">
        <v>17918</v>
      </c>
      <c r="F6643" s="101"/>
      <c r="G6643" s="159"/>
      <c r="H6643" s="161"/>
      <c r="I6643" s="161"/>
    </row>
    <row r="6644" ht="15.0" customHeight="1">
      <c r="A6644" s="101" t="s">
        <v>10754</v>
      </c>
      <c r="B6644" s="96" t="str">
        <f>VLOOKUP(A6644,company_data!$A$2:$H$2051,8,FALSE)</f>
        <v>www.praetorian.com</v>
      </c>
      <c r="C6644" s="158" t="s">
        <v>16634</v>
      </c>
      <c r="D6644" s="158" t="s">
        <v>5</v>
      </c>
      <c r="E6644" s="158" t="s">
        <v>16275</v>
      </c>
      <c r="F6644" s="101"/>
      <c r="G6644" s="159"/>
      <c r="H6644" s="161"/>
      <c r="I6644" s="161"/>
    </row>
    <row r="6645" ht="15.0" customHeight="1">
      <c r="A6645" s="229" t="s">
        <v>10754</v>
      </c>
      <c r="B6645" s="230" t="str">
        <f>VLOOKUP(A6645,company_data!$A$2:$H$2051,8,FALSE)</f>
        <v>www.praetorian.com</v>
      </c>
      <c r="C6645" s="157" t="s">
        <v>26771</v>
      </c>
      <c r="D6645" s="158" t="s">
        <v>5</v>
      </c>
      <c r="E6645" s="158" t="s">
        <v>26772</v>
      </c>
      <c r="F6645" s="101"/>
      <c r="G6645" s="159"/>
      <c r="H6645" s="161"/>
      <c r="I6645" s="161"/>
    </row>
    <row r="6646" ht="15.0" customHeight="1">
      <c r="A6646" s="101" t="s">
        <v>10754</v>
      </c>
      <c r="B6646" s="96" t="str">
        <f>VLOOKUP(A6646,company_data!$A$2:$H$2051,8,FALSE)</f>
        <v>www.praetorian.com</v>
      </c>
      <c r="C6646" s="158" t="s">
        <v>26773</v>
      </c>
      <c r="D6646" s="158" t="s">
        <v>8</v>
      </c>
      <c r="E6646" s="158" t="s">
        <v>15857</v>
      </c>
      <c r="F6646" s="101"/>
      <c r="G6646" s="159"/>
      <c r="H6646" s="161"/>
      <c r="I6646" s="161"/>
    </row>
    <row r="6647" ht="15.0" customHeight="1">
      <c r="A6647" s="229" t="s">
        <v>10754</v>
      </c>
      <c r="B6647" s="230" t="str">
        <f>VLOOKUP(A6647,company_data!$A$2:$H$2051,8,FALSE)</f>
        <v>www.praetorian.com</v>
      </c>
      <c r="C6647" s="158" t="s">
        <v>25850</v>
      </c>
      <c r="D6647" s="158" t="s">
        <v>5</v>
      </c>
      <c r="E6647" s="158" t="s">
        <v>15857</v>
      </c>
      <c r="F6647" s="101"/>
      <c r="G6647" s="159"/>
      <c r="H6647" s="161"/>
      <c r="I6647" s="161"/>
    </row>
    <row r="6648" ht="15.0" customHeight="1">
      <c r="A6648" s="101" t="s">
        <v>10402</v>
      </c>
      <c r="B6648" s="96" t="str">
        <f>VLOOKUP(A6648,company_data!$A$2:$H$2051,8,FALSE)</f>
        <v>https://precisebiometrics.com/</v>
      </c>
      <c r="C6648" s="169" t="s">
        <v>26774</v>
      </c>
      <c r="D6648" s="158" t="s">
        <v>29</v>
      </c>
      <c r="E6648" s="158" t="s">
        <v>18103</v>
      </c>
      <c r="F6648" s="157"/>
      <c r="G6648" s="159"/>
      <c r="H6648" s="161" t="s">
        <v>26775</v>
      </c>
      <c r="I6648" s="161"/>
    </row>
    <row r="6649" ht="15.0" customHeight="1">
      <c r="A6649" s="101" t="s">
        <v>10402</v>
      </c>
      <c r="B6649" s="96" t="str">
        <f>VLOOKUP(A6649,company_data!$A$2:$H$2051,8,FALSE)</f>
        <v>https://precisebiometrics.com/</v>
      </c>
      <c r="C6649" s="169" t="s">
        <v>25</v>
      </c>
      <c r="D6649" s="158" t="s">
        <v>29</v>
      </c>
      <c r="E6649" s="158" t="s">
        <v>18103</v>
      </c>
      <c r="F6649" s="157"/>
      <c r="G6649" s="159"/>
      <c r="H6649" s="161" t="s">
        <v>26776</v>
      </c>
      <c r="I6649" s="161"/>
    </row>
    <row r="6650" ht="15.0" customHeight="1">
      <c r="A6650" s="101" t="s">
        <v>10402</v>
      </c>
      <c r="B6650" s="96" t="str">
        <f>VLOOKUP(A6650,company_data!$A$2:$H$2051,8,FALSE)</f>
        <v>https://precisebiometrics.com/</v>
      </c>
      <c r="C6650" s="169" t="s">
        <v>26777</v>
      </c>
      <c r="D6650" s="158" t="s">
        <v>29</v>
      </c>
      <c r="E6650" s="158" t="s">
        <v>18103</v>
      </c>
      <c r="F6650" s="157"/>
      <c r="G6650" s="159"/>
      <c r="H6650" s="161" t="s">
        <v>26778</v>
      </c>
      <c r="I6650" s="161"/>
    </row>
    <row r="6651" ht="15.0" customHeight="1">
      <c r="A6651" s="101" t="s">
        <v>10402</v>
      </c>
      <c r="B6651" s="96" t="str">
        <f>VLOOKUP(A6651,company_data!$A$2:$H$2051,8,FALSE)</f>
        <v>https://precisebiometrics.com/</v>
      </c>
      <c r="C6651" s="169" t="s">
        <v>26779</v>
      </c>
      <c r="D6651" s="158" t="s">
        <v>29</v>
      </c>
      <c r="E6651" s="158" t="s">
        <v>18103</v>
      </c>
      <c r="F6651" s="157"/>
      <c r="G6651" s="159"/>
      <c r="H6651" s="161" t="s">
        <v>26780</v>
      </c>
      <c r="I6651" s="161"/>
    </row>
    <row r="6652" ht="15.0" customHeight="1">
      <c r="A6652" s="101" t="s">
        <v>11387</v>
      </c>
      <c r="B6652" s="96" t="str">
        <f>VLOOKUP(A6652,company_data!$A$2:$H$2051,8,FALSE)</f>
        <v>www.preemptive.com</v>
      </c>
      <c r="C6652" s="157" t="s">
        <v>26781</v>
      </c>
      <c r="D6652" s="158" t="s">
        <v>20</v>
      </c>
      <c r="E6652" s="158" t="s">
        <v>17019</v>
      </c>
      <c r="F6652" s="101"/>
      <c r="G6652" s="159"/>
      <c r="H6652" s="161" t="s">
        <v>26782</v>
      </c>
      <c r="I6652" s="161"/>
    </row>
    <row r="6653" ht="15.0" customHeight="1">
      <c r="A6653" s="101" t="s">
        <v>11387</v>
      </c>
      <c r="B6653" s="96" t="str">
        <f>VLOOKUP(A6653,company_data!$A$2:$H$2051,8,FALSE)</f>
        <v>www.preemptive.com</v>
      </c>
      <c r="C6653" s="157" t="s">
        <v>26783</v>
      </c>
      <c r="D6653" s="158" t="s">
        <v>8</v>
      </c>
      <c r="E6653" s="157"/>
      <c r="F6653" s="101"/>
      <c r="G6653" s="159"/>
      <c r="H6653" s="161" t="s">
        <v>26784</v>
      </c>
      <c r="I6653" s="161"/>
    </row>
    <row r="6654" ht="15.0" customHeight="1">
      <c r="A6654" s="101" t="s">
        <v>11387</v>
      </c>
      <c r="B6654" s="96" t="str">
        <f>VLOOKUP(A6654,company_data!$A$2:$H$2051,8,FALSE)</f>
        <v>www.preemptive.com</v>
      </c>
      <c r="C6654" s="157" t="s">
        <v>26785</v>
      </c>
      <c r="D6654" s="158" t="s">
        <v>8</v>
      </c>
      <c r="E6654" s="157"/>
      <c r="F6654" s="101"/>
      <c r="G6654" s="159"/>
      <c r="H6654" s="161" t="s">
        <v>26786</v>
      </c>
      <c r="I6654" s="161"/>
    </row>
    <row r="6655" ht="15.0" customHeight="1">
      <c r="A6655" s="101" t="s">
        <v>11387</v>
      </c>
      <c r="B6655" s="96" t="str">
        <f>VLOOKUP(A6655,company_data!$A$2:$H$2051,8,FALSE)</f>
        <v>www.preemptive.com</v>
      </c>
      <c r="C6655" s="157" t="s">
        <v>26787</v>
      </c>
      <c r="D6655" s="158" t="s">
        <v>8</v>
      </c>
      <c r="E6655" s="157"/>
      <c r="F6655" s="101"/>
      <c r="G6655" s="159"/>
      <c r="H6655" s="161" t="s">
        <v>26788</v>
      </c>
      <c r="I6655" s="161"/>
    </row>
    <row r="6656" ht="15.0" customHeight="1">
      <c r="A6656" s="101" t="s">
        <v>10768</v>
      </c>
      <c r="B6656" s="96" t="str">
        <f>VLOOKUP(A6656,company_data!$A$2:$H$2051,8,FALSE)</f>
        <v>https://www.openpgp.org/</v>
      </c>
      <c r="C6656" s="169" t="s">
        <v>26789</v>
      </c>
      <c r="D6656" s="158" t="s">
        <v>13</v>
      </c>
      <c r="E6656" s="157"/>
      <c r="F6656" s="157"/>
      <c r="G6656" s="159"/>
      <c r="H6656" s="161" t="s">
        <v>26790</v>
      </c>
      <c r="I6656" s="161"/>
    </row>
    <row r="6657" ht="15.0" customHeight="1">
      <c r="A6657" s="101" t="s">
        <v>10768</v>
      </c>
      <c r="B6657" s="96" t="str">
        <f>VLOOKUP(A6657,company_data!$A$2:$H$2051,8,FALSE)</f>
        <v>https://www.openpgp.org/</v>
      </c>
      <c r="C6657" s="169" t="s">
        <v>25219</v>
      </c>
      <c r="D6657" s="158" t="s">
        <v>13</v>
      </c>
      <c r="E6657" s="157"/>
      <c r="F6657" s="157"/>
      <c r="G6657" s="159"/>
      <c r="H6657" s="161" t="s">
        <v>26791</v>
      </c>
      <c r="I6657" s="161"/>
    </row>
    <row r="6658" ht="15.0" customHeight="1">
      <c r="A6658" s="101" t="s">
        <v>10768</v>
      </c>
      <c r="B6658" s="96" t="str">
        <f>VLOOKUP(A6658,company_data!$A$2:$H$2051,8,FALSE)</f>
        <v>https://www.openpgp.org/</v>
      </c>
      <c r="C6658" s="169" t="s">
        <v>26792</v>
      </c>
      <c r="D6658" s="158" t="s">
        <v>13</v>
      </c>
      <c r="E6658" s="157"/>
      <c r="F6658" s="157"/>
      <c r="G6658" s="159"/>
      <c r="H6658" s="161" t="s">
        <v>26790</v>
      </c>
      <c r="I6658" s="161"/>
    </row>
    <row r="6659" ht="15.0" customHeight="1">
      <c r="A6659" s="101" t="s">
        <v>10768</v>
      </c>
      <c r="B6659" s="96" t="str">
        <f>VLOOKUP(A6659,company_data!$A$2:$H$2051,8,FALSE)</f>
        <v>https://www.openpgp.org/</v>
      </c>
      <c r="C6659" s="169" t="s">
        <v>26793</v>
      </c>
      <c r="D6659" s="158" t="s">
        <v>13</v>
      </c>
      <c r="E6659" s="157"/>
      <c r="F6659" s="157"/>
      <c r="G6659" s="159"/>
      <c r="H6659" s="161" t="s">
        <v>26790</v>
      </c>
      <c r="I6659" s="161"/>
    </row>
    <row r="6660" ht="15.0" customHeight="1">
      <c r="A6660" s="101" t="s">
        <v>10772</v>
      </c>
      <c r="B6660" s="96" t="str">
        <f>VLOOKUP(A6660,company_data!$A$2:$H$2051,8,FALSE)</f>
        <v>https://www.prevailion.com</v>
      </c>
      <c r="C6660" s="157" t="s">
        <v>26794</v>
      </c>
      <c r="D6660" s="158" t="s">
        <v>60</v>
      </c>
      <c r="E6660" s="158" t="s">
        <v>26795</v>
      </c>
      <c r="F6660" s="97" t="s">
        <v>9989</v>
      </c>
      <c r="G6660" s="159"/>
      <c r="H6660" s="161" t="s">
        <v>26796</v>
      </c>
      <c r="I6660" s="161"/>
    </row>
    <row r="6661" ht="15.0" customHeight="1">
      <c r="A6661" s="101" t="s">
        <v>10780</v>
      </c>
      <c r="B6661" s="96" t="str">
        <f>VLOOKUP(A6661,company_data!$A$2:$H$2051,8,FALSE)</f>
        <v>	https://www.prevalent.net</v>
      </c>
      <c r="C6661" s="158" t="s">
        <v>26797</v>
      </c>
      <c r="D6661" s="157" t="s">
        <v>5</v>
      </c>
      <c r="E6661" s="157" t="s">
        <v>15871</v>
      </c>
      <c r="F6661" s="101"/>
      <c r="G6661" s="159"/>
      <c r="H6661" s="161"/>
      <c r="I6661" s="161"/>
    </row>
    <row r="6662" ht="15.0" customHeight="1">
      <c r="A6662" s="101" t="s">
        <v>10780</v>
      </c>
      <c r="B6662" s="96" t="str">
        <f>VLOOKUP(A6662,company_data!$A$2:$H$2051,8,FALSE)</f>
        <v>	https://www.prevalent.net</v>
      </c>
      <c r="C6662" s="158" t="s">
        <v>26798</v>
      </c>
      <c r="D6662" s="157" t="s">
        <v>5</v>
      </c>
      <c r="E6662" s="157" t="s">
        <v>15871</v>
      </c>
      <c r="F6662" s="101"/>
      <c r="G6662" s="159"/>
      <c r="H6662" s="161"/>
      <c r="I6662" s="161"/>
    </row>
    <row r="6663" ht="15.0" customHeight="1">
      <c r="A6663" s="101" t="s">
        <v>10780</v>
      </c>
      <c r="B6663" s="96" t="str">
        <f>VLOOKUP(A6663,company_data!$A$2:$H$2051,8,FALSE)</f>
        <v>	https://www.prevalent.net</v>
      </c>
      <c r="C6663" s="158" t="s">
        <v>26799</v>
      </c>
      <c r="D6663" s="158" t="s">
        <v>7</v>
      </c>
      <c r="E6663" s="157"/>
      <c r="F6663" s="101"/>
      <c r="G6663" s="159"/>
      <c r="H6663" s="161"/>
      <c r="I6663" s="161"/>
    </row>
    <row r="6664" ht="15.0" customHeight="1">
      <c r="A6664" s="101" t="s">
        <v>10780</v>
      </c>
      <c r="B6664" s="96" t="str">
        <f>VLOOKUP(A6664,company_data!$A$2:$H$2051,8,FALSE)</f>
        <v>	https://www.prevalent.net</v>
      </c>
      <c r="C6664" s="158" t="s">
        <v>26800</v>
      </c>
      <c r="D6664" s="158" t="s">
        <v>7</v>
      </c>
      <c r="E6664" s="157"/>
      <c r="F6664" s="101"/>
      <c r="G6664" s="159"/>
      <c r="H6664" s="161"/>
      <c r="I6664" s="161"/>
    </row>
    <row r="6665" ht="15.0" customHeight="1">
      <c r="A6665" s="101" t="s">
        <v>10780</v>
      </c>
      <c r="B6665" s="96" t="str">
        <f>VLOOKUP(A6665,company_data!$A$2:$H$2051,8,FALSE)</f>
        <v>	https://www.prevalent.net</v>
      </c>
      <c r="C6665" s="158" t="s">
        <v>26801</v>
      </c>
      <c r="D6665" s="158" t="s">
        <v>27</v>
      </c>
      <c r="E6665" s="157"/>
      <c r="F6665" s="101"/>
      <c r="G6665" s="159"/>
      <c r="H6665" s="161"/>
      <c r="I6665" s="161"/>
    </row>
    <row r="6666" ht="15.0" customHeight="1">
      <c r="A6666" s="101" t="s">
        <v>10780</v>
      </c>
      <c r="B6666" s="96" t="str">
        <f>VLOOKUP(A6666,company_data!$A$2:$H$2051,8,FALSE)</f>
        <v>	https://www.prevalent.net</v>
      </c>
      <c r="C6666" s="158" t="s">
        <v>26802</v>
      </c>
      <c r="D6666" s="158" t="s">
        <v>27</v>
      </c>
      <c r="E6666" s="157"/>
      <c r="F6666" s="101"/>
      <c r="G6666" s="159"/>
      <c r="H6666" s="161"/>
      <c r="I6666" s="161"/>
    </row>
    <row r="6667" ht="15.0" customHeight="1">
      <c r="A6667" s="101" t="s">
        <v>10780</v>
      </c>
      <c r="B6667" s="96" t="str">
        <f>VLOOKUP(A6667,company_data!$A$2:$H$2051,8,FALSE)</f>
        <v>	https://www.prevalent.net</v>
      </c>
      <c r="C6667" s="158" t="s">
        <v>26803</v>
      </c>
      <c r="D6667" s="158" t="s">
        <v>27</v>
      </c>
      <c r="E6667" s="157"/>
      <c r="F6667" s="101"/>
      <c r="G6667" s="159"/>
      <c r="H6667" s="161"/>
      <c r="I6667" s="161"/>
    </row>
    <row r="6668" ht="15.0" customHeight="1">
      <c r="A6668" s="101" t="s">
        <v>10780</v>
      </c>
      <c r="B6668" s="96" t="str">
        <f>VLOOKUP(A6668,company_data!$A$2:$H$2051,8,FALSE)</f>
        <v>	https://www.prevalent.net</v>
      </c>
      <c r="C6668" s="158" t="s">
        <v>26804</v>
      </c>
      <c r="D6668" s="158" t="s">
        <v>27</v>
      </c>
      <c r="E6668" s="157"/>
      <c r="F6668" s="101"/>
      <c r="G6668" s="159"/>
      <c r="H6668" s="161"/>
      <c r="I6668" s="161"/>
    </row>
    <row r="6669" ht="15.0" customHeight="1">
      <c r="A6669" s="101" t="s">
        <v>10790</v>
      </c>
      <c r="B6669" s="96" t="str">
        <f>VLOOKUP(A6669,company_data!$A$2:$H$2051,8,FALSE)</f>
        <v>www.preveil.com
</v>
      </c>
      <c r="C6669" s="169" t="s">
        <v>26805</v>
      </c>
      <c r="D6669" s="158" t="s">
        <v>13</v>
      </c>
      <c r="E6669" s="158" t="s">
        <v>25219</v>
      </c>
      <c r="F6669" s="157"/>
      <c r="G6669" s="159"/>
      <c r="H6669" s="161" t="s">
        <v>26806</v>
      </c>
      <c r="I6669" s="161"/>
    </row>
    <row r="6670" ht="15.0" customHeight="1">
      <c r="A6670" s="101" t="s">
        <v>10790</v>
      </c>
      <c r="B6670" s="96" t="str">
        <f>VLOOKUP(A6670,company_data!$A$2:$H$2051,8,FALSE)</f>
        <v>www.preveil.com
</v>
      </c>
      <c r="C6670" s="169" t="s">
        <v>26807</v>
      </c>
      <c r="D6670" s="158" t="s">
        <v>24</v>
      </c>
      <c r="E6670" s="158" t="s">
        <v>25223</v>
      </c>
      <c r="F6670" s="157"/>
      <c r="G6670" s="159"/>
      <c r="H6670" s="161" t="s">
        <v>26808</v>
      </c>
      <c r="I6670" s="161"/>
    </row>
    <row r="6671" ht="15.0" customHeight="1">
      <c r="A6671" s="101" t="s">
        <v>10790</v>
      </c>
      <c r="B6671" s="96" t="str">
        <f>VLOOKUP(A6671,company_data!$A$2:$H$2051,8,FALSE)</f>
        <v>www.preveil.com
</v>
      </c>
      <c r="C6671" s="169" t="s">
        <v>23470</v>
      </c>
      <c r="D6671" s="158" t="s">
        <v>13</v>
      </c>
      <c r="E6671" s="157"/>
      <c r="F6671" s="157"/>
      <c r="G6671" s="159"/>
      <c r="H6671" s="161" t="s">
        <v>26809</v>
      </c>
      <c r="I6671" s="161"/>
    </row>
    <row r="6672" ht="15.0" customHeight="1">
      <c r="A6672" s="101" t="s">
        <v>10802</v>
      </c>
      <c r="B6672" s="96" t="str">
        <f>VLOOKUP(A6672,company_data!$A$2:$H$2051,8,FALSE)</f>
        <v/>
      </c>
      <c r="C6672" s="169" t="s">
        <v>26810</v>
      </c>
      <c r="D6672" s="158" t="s">
        <v>13</v>
      </c>
      <c r="E6672" s="158" t="s">
        <v>16678</v>
      </c>
      <c r="F6672" s="157"/>
      <c r="G6672" s="159"/>
      <c r="H6672" s="161" t="s">
        <v>26811</v>
      </c>
      <c r="I6672" s="161"/>
    </row>
    <row r="6673" ht="15.0" customHeight="1">
      <c r="A6673" s="101" t="s">
        <v>10802</v>
      </c>
      <c r="B6673" s="96" t="str">
        <f>VLOOKUP(A6673,company_data!$A$2:$H$2051,8,FALSE)</f>
        <v/>
      </c>
      <c r="C6673" s="169" t="s">
        <v>26812</v>
      </c>
      <c r="D6673" s="158" t="s">
        <v>13</v>
      </c>
      <c r="E6673" s="158" t="s">
        <v>21793</v>
      </c>
      <c r="F6673" s="157"/>
      <c r="G6673" s="159"/>
      <c r="H6673" s="161" t="s">
        <v>26813</v>
      </c>
      <c r="I6673" s="161"/>
    </row>
    <row r="6674" ht="15.0" customHeight="1">
      <c r="A6674" s="101" t="s">
        <v>10802</v>
      </c>
      <c r="B6674" s="96" t="str">
        <f>VLOOKUP(A6674,company_data!$A$2:$H$2051,8,FALSE)</f>
        <v/>
      </c>
      <c r="C6674" s="169" t="s">
        <v>26814</v>
      </c>
      <c r="D6674" s="158" t="s">
        <v>13</v>
      </c>
      <c r="E6674" s="158" t="s">
        <v>21793</v>
      </c>
      <c r="F6674" s="157"/>
      <c r="G6674" s="159"/>
      <c r="H6674" s="161" t="s">
        <v>26815</v>
      </c>
      <c r="I6674" s="161"/>
    </row>
    <row r="6675" ht="15.0" customHeight="1">
      <c r="A6675" s="101" t="s">
        <v>10802</v>
      </c>
      <c r="B6675" s="96" t="str">
        <f>VLOOKUP(A6675,company_data!$A$2:$H$2051,8,FALSE)</f>
        <v/>
      </c>
      <c r="C6675" s="158" t="s">
        <v>26816</v>
      </c>
      <c r="D6675" s="158" t="s">
        <v>13</v>
      </c>
      <c r="E6675" s="158" t="s">
        <v>21793</v>
      </c>
      <c r="F6675" s="157"/>
      <c r="G6675" s="159"/>
      <c r="H6675" s="161"/>
      <c r="I6675" s="161"/>
    </row>
    <row r="6676" ht="15.0" customHeight="1">
      <c r="A6676" s="101" t="s">
        <v>10802</v>
      </c>
      <c r="B6676" s="96" t="str">
        <f>VLOOKUP(A6676,company_data!$A$2:$H$2051,8,FALSE)</f>
        <v/>
      </c>
      <c r="C6676" s="169" t="s">
        <v>26817</v>
      </c>
      <c r="D6676" s="158" t="s">
        <v>13</v>
      </c>
      <c r="E6676" s="157"/>
      <c r="F6676" s="157"/>
      <c r="G6676" s="159"/>
      <c r="H6676" s="161" t="s">
        <v>26818</v>
      </c>
      <c r="I6676" s="161"/>
    </row>
    <row r="6677" ht="15.0" customHeight="1">
      <c r="A6677" s="101" t="s">
        <v>10802</v>
      </c>
      <c r="B6677" s="96" t="str">
        <f>VLOOKUP(A6677,company_data!$A$2:$H$2051,8,FALSE)</f>
        <v/>
      </c>
      <c r="C6677" s="169" t="s">
        <v>26819</v>
      </c>
      <c r="D6677" s="158" t="s">
        <v>13</v>
      </c>
      <c r="E6677" s="157"/>
      <c r="F6677" s="157"/>
      <c r="G6677" s="159"/>
      <c r="H6677" s="161" t="s">
        <v>26820</v>
      </c>
      <c r="I6677" s="161"/>
    </row>
    <row r="6678" ht="15.0" customHeight="1">
      <c r="A6678" s="101" t="s">
        <v>10802</v>
      </c>
      <c r="B6678" s="96" t="str">
        <f>VLOOKUP(A6678,company_data!$A$2:$H$2051,8,FALSE)</f>
        <v/>
      </c>
      <c r="C6678" s="169" t="s">
        <v>26821</v>
      </c>
      <c r="D6678" s="158" t="s">
        <v>13</v>
      </c>
      <c r="E6678" s="157"/>
      <c r="F6678" s="157"/>
      <c r="G6678" s="159"/>
      <c r="H6678" s="161" t="s">
        <v>26822</v>
      </c>
      <c r="I6678" s="161"/>
    </row>
    <row r="6679" ht="15.0" customHeight="1">
      <c r="A6679" s="101" t="s">
        <v>10802</v>
      </c>
      <c r="B6679" s="96" t="str">
        <f>VLOOKUP(A6679,company_data!$A$2:$H$2051,8,FALSE)</f>
        <v/>
      </c>
      <c r="C6679" s="169" t="s">
        <v>26823</v>
      </c>
      <c r="D6679" s="158" t="s">
        <v>13</v>
      </c>
      <c r="E6679" s="157"/>
      <c r="F6679" s="157"/>
      <c r="G6679" s="159"/>
      <c r="H6679" s="161" t="s">
        <v>26824</v>
      </c>
      <c r="I6679" s="161"/>
    </row>
    <row r="6680" ht="15.0" customHeight="1">
      <c r="A6680" s="101" t="s">
        <v>10802</v>
      </c>
      <c r="B6680" s="96" t="str">
        <f>VLOOKUP(A6680,company_data!$A$2:$H$2051,8,FALSE)</f>
        <v/>
      </c>
      <c r="C6680" s="158" t="s">
        <v>26825</v>
      </c>
      <c r="D6680" s="158" t="s">
        <v>13</v>
      </c>
      <c r="E6680" s="157"/>
      <c r="F6680" s="157"/>
      <c r="G6680" s="159"/>
      <c r="H6680" s="161"/>
      <c r="I6680" s="161"/>
    </row>
    <row r="6681" ht="15.0" customHeight="1">
      <c r="A6681" s="101" t="s">
        <v>10802</v>
      </c>
      <c r="B6681" s="96" t="str">
        <f>VLOOKUP(A6681,company_data!$A$2:$H$2051,8,FALSE)</f>
        <v/>
      </c>
      <c r="C6681" s="169" t="s">
        <v>26826</v>
      </c>
      <c r="D6681" s="158" t="s">
        <v>13</v>
      </c>
      <c r="E6681" s="157"/>
      <c r="F6681" s="157"/>
      <c r="G6681" s="159"/>
      <c r="H6681" s="161" t="s">
        <v>26827</v>
      </c>
      <c r="I6681" s="161"/>
    </row>
    <row r="6682" ht="15.0" customHeight="1">
      <c r="A6682" s="101" t="s">
        <v>10808</v>
      </c>
      <c r="B6682" s="96" t="str">
        <f>VLOOKUP(A6682,company_data!$A$2:$H$2051,8,FALSE)</f>
        <v>https://privacera.com/</v>
      </c>
      <c r="C6682" s="158" t="s">
        <v>26828</v>
      </c>
      <c r="D6682" s="158" t="s">
        <v>12</v>
      </c>
      <c r="E6682" s="158" t="s">
        <v>13</v>
      </c>
      <c r="F6682" s="158" t="s">
        <v>14</v>
      </c>
      <c r="G6682" s="159"/>
      <c r="H6682" s="161"/>
      <c r="I6682" s="161"/>
    </row>
    <row r="6683" ht="15.0" customHeight="1">
      <c r="A6683" s="101" t="s">
        <v>10808</v>
      </c>
      <c r="B6683" s="96" t="str">
        <f>VLOOKUP(A6683,company_data!$A$2:$H$2051,8,FALSE)</f>
        <v>https://privacera.com/</v>
      </c>
      <c r="C6683" s="158" t="s">
        <v>26829</v>
      </c>
      <c r="D6683" s="158" t="s">
        <v>12</v>
      </c>
      <c r="E6683" s="158" t="s">
        <v>13</v>
      </c>
      <c r="F6683" s="158" t="s">
        <v>14</v>
      </c>
      <c r="G6683" s="159"/>
      <c r="H6683" s="161"/>
      <c r="I6683" s="161"/>
    </row>
    <row r="6684" ht="15.0" customHeight="1">
      <c r="A6684" s="101" t="s">
        <v>10814</v>
      </c>
      <c r="B6684" s="96" t="str">
        <f>VLOOKUP(A6684,company_data!$A$2:$H$2051,8,FALSE)</f>
        <v>https://privacysafe.tech/</v>
      </c>
      <c r="C6684" s="158" t="s">
        <v>26830</v>
      </c>
      <c r="D6684" s="158" t="s">
        <v>11</v>
      </c>
      <c r="E6684" s="157"/>
      <c r="F6684" s="101"/>
      <c r="G6684" s="159"/>
      <c r="H6684" s="161"/>
      <c r="I6684" s="161"/>
    </row>
    <row r="6685" ht="15.0" customHeight="1">
      <c r="A6685" s="101" t="s">
        <v>10819</v>
      </c>
      <c r="B6685" s="96" t="str">
        <f>VLOOKUP(A6685,company_data!$A$2:$H$2051,8,FALSE)</f>
        <v>https://www.privacyware.com</v>
      </c>
      <c r="C6685" s="157" t="s">
        <v>26831</v>
      </c>
      <c r="D6685" s="158" t="s">
        <v>8</v>
      </c>
      <c r="E6685" s="158" t="s">
        <v>16480</v>
      </c>
      <c r="F6685" s="101"/>
      <c r="G6685" s="159"/>
      <c r="H6685" s="161" t="s">
        <v>26832</v>
      </c>
      <c r="I6685" s="161"/>
    </row>
    <row r="6686" ht="15.0" customHeight="1">
      <c r="A6686" s="101" t="s">
        <v>10826</v>
      </c>
      <c r="B6686" s="96" t="str">
        <f>VLOOKUP(A6686,company_data!$A$2:$H$2051,8,FALSE)</f>
        <v>www.privakey.com/</v>
      </c>
      <c r="C6686" s="158" t="s">
        <v>10826</v>
      </c>
      <c r="D6686" s="158" t="s">
        <v>6</v>
      </c>
      <c r="E6686" s="158" t="s">
        <v>26833</v>
      </c>
      <c r="F6686" s="101"/>
      <c r="G6686" s="159"/>
      <c r="H6686" s="161" t="s">
        <v>26834</v>
      </c>
      <c r="I6686" s="161"/>
    </row>
    <row r="6687" ht="15.0" customHeight="1">
      <c r="A6687" s="101" t="s">
        <v>10834</v>
      </c>
      <c r="B6687" s="96" t="str">
        <f>VLOOKUP(A6687,company_data!$A$2:$H$2051,8,FALSE)</f>
        <v>https://privatemachines.com/</v>
      </c>
      <c r="C6687" s="157" t="s">
        <v>26835</v>
      </c>
      <c r="D6687" s="158" t="s">
        <v>13</v>
      </c>
      <c r="E6687" s="158" t="s">
        <v>26836</v>
      </c>
      <c r="F6687" s="101"/>
      <c r="G6687" s="159"/>
      <c r="H6687" s="161" t="s">
        <v>26837</v>
      </c>
      <c r="I6687" s="161"/>
    </row>
    <row r="6688" ht="15.0" customHeight="1">
      <c r="A6688" s="101" t="s">
        <v>10842</v>
      </c>
      <c r="B6688" s="96" t="str">
        <f>VLOOKUP(A6688,company_data!$A$2:$H$2051,8,FALSE)</f>
        <v>https://www.privitar.com/</v>
      </c>
      <c r="C6688" s="157" t="s">
        <v>26838</v>
      </c>
      <c r="D6688" s="158" t="s">
        <v>12</v>
      </c>
      <c r="E6688" s="158" t="s">
        <v>14</v>
      </c>
      <c r="F6688" s="101"/>
      <c r="G6688" s="159"/>
      <c r="H6688" s="161" t="s">
        <v>26839</v>
      </c>
      <c r="I6688" s="161"/>
    </row>
    <row r="6689" ht="15.0" customHeight="1">
      <c r="A6689" s="101" t="s">
        <v>10851</v>
      </c>
      <c r="B6689" s="96" t="str">
        <f>VLOOKUP(A6689,company_data!$A$2:$H$2051,8,FALSE)</f>
        <v>https://www.privo.com/</v>
      </c>
      <c r="C6689" s="157" t="s">
        <v>26840</v>
      </c>
      <c r="D6689" s="158" t="s">
        <v>9</v>
      </c>
      <c r="E6689" s="158" t="s">
        <v>14</v>
      </c>
      <c r="F6689" s="101"/>
      <c r="G6689" s="159"/>
      <c r="H6689" s="161" t="s">
        <v>26841</v>
      </c>
      <c r="I6689" s="161"/>
    </row>
    <row r="6690" ht="15.0" customHeight="1">
      <c r="A6690" s="101" t="s">
        <v>10860</v>
      </c>
      <c r="B6690" s="96" t="str">
        <f>VLOOKUP(A6690,company_data!$A$2:$H$2051,8,FALSE)</f>
        <v>https://www.procybersecure.com</v>
      </c>
      <c r="C6690" s="157"/>
      <c r="D6690" s="158" t="s">
        <v>5</v>
      </c>
      <c r="E6690" s="158" t="s">
        <v>16275</v>
      </c>
      <c r="F6690" s="101"/>
      <c r="G6690" s="159"/>
      <c r="H6690" s="161"/>
      <c r="I6690" s="161"/>
    </row>
    <row r="6691" ht="15.0" customHeight="1">
      <c r="A6691" s="101" t="s">
        <v>10860</v>
      </c>
      <c r="B6691" s="96" t="str">
        <f>VLOOKUP(A6691,company_data!$A$2:$H$2051,8,FALSE)</f>
        <v>https://www.procybersecure.com</v>
      </c>
      <c r="C6691" s="157"/>
      <c r="D6691" s="158" t="s">
        <v>5</v>
      </c>
      <c r="E6691" s="158" t="s">
        <v>15857</v>
      </c>
      <c r="F6691" s="101"/>
      <c r="G6691" s="159"/>
      <c r="H6691" s="161"/>
      <c r="I6691" s="161"/>
    </row>
    <row r="6692" ht="15.0" customHeight="1">
      <c r="A6692" s="101" t="s">
        <v>10864</v>
      </c>
      <c r="B6692" s="96" t="str">
        <f>VLOOKUP(A6692,company_data!$A$2:$H$2051,8,FALSE)</f>
        <v>https://www.proactiverisk.com/</v>
      </c>
      <c r="C6692" s="157" t="s">
        <v>26842</v>
      </c>
      <c r="D6692" s="158" t="s">
        <v>5</v>
      </c>
      <c r="E6692" s="158" t="s">
        <v>26843</v>
      </c>
      <c r="F6692" s="101"/>
      <c r="G6692" s="159"/>
      <c r="H6692" s="161" t="s">
        <v>26844</v>
      </c>
      <c r="I6692" s="161"/>
    </row>
    <row r="6693" ht="15.0" customHeight="1">
      <c r="A6693" s="101" t="s">
        <v>10864</v>
      </c>
      <c r="B6693" s="96" t="str">
        <f>VLOOKUP(A6693,company_data!$A$2:$H$2051,8,FALSE)</f>
        <v>https://www.proactiverisk.com/</v>
      </c>
      <c r="C6693" s="157" t="s">
        <v>26845</v>
      </c>
      <c r="D6693" s="157" t="s">
        <v>5</v>
      </c>
      <c r="E6693" s="157" t="s">
        <v>15871</v>
      </c>
      <c r="F6693" s="101"/>
      <c r="G6693" s="159"/>
      <c r="H6693" s="161" t="s">
        <v>26846</v>
      </c>
      <c r="I6693" s="161"/>
    </row>
    <row r="6694" ht="15.0" customHeight="1">
      <c r="A6694" s="101" t="s">
        <v>10864</v>
      </c>
      <c r="B6694" s="96" t="str">
        <f>VLOOKUP(A6694,company_data!$A$2:$H$2051,8,FALSE)</f>
        <v>https://www.proactiverisk.com/</v>
      </c>
      <c r="C6694" s="157" t="s">
        <v>26847</v>
      </c>
      <c r="D6694" s="157" t="s">
        <v>5</v>
      </c>
      <c r="E6694" s="157" t="s">
        <v>15871</v>
      </c>
      <c r="F6694" s="101"/>
      <c r="G6694" s="159"/>
      <c r="H6694" s="161" t="s">
        <v>26848</v>
      </c>
      <c r="I6694" s="161"/>
    </row>
    <row r="6695" ht="15.0" customHeight="1">
      <c r="A6695" s="101" t="s">
        <v>10864</v>
      </c>
      <c r="B6695" s="96" t="str">
        <f>VLOOKUP(A6695,company_data!$A$2:$H$2051,8,FALSE)</f>
        <v>https://www.proactiverisk.com/</v>
      </c>
      <c r="C6695" s="157" t="s">
        <v>26849</v>
      </c>
      <c r="D6695" s="158" t="s">
        <v>16</v>
      </c>
      <c r="E6695" s="157" t="s">
        <v>15871</v>
      </c>
      <c r="F6695" s="101"/>
      <c r="G6695" s="159"/>
      <c r="H6695" s="161" t="s">
        <v>26850</v>
      </c>
      <c r="I6695" s="161"/>
    </row>
    <row r="6696" ht="15.0" customHeight="1">
      <c r="A6696" s="101" t="s">
        <v>10864</v>
      </c>
      <c r="B6696" s="96" t="str">
        <f>VLOOKUP(A6696,company_data!$A$2:$H$2051,8,FALSE)</f>
        <v>https://www.proactiverisk.com/</v>
      </c>
      <c r="C6696" s="157" t="s">
        <v>26851</v>
      </c>
      <c r="D6696" s="158" t="s">
        <v>5</v>
      </c>
      <c r="E6696" s="158" t="s">
        <v>16275</v>
      </c>
      <c r="F6696" s="101"/>
      <c r="G6696" s="159"/>
      <c r="H6696" s="161" t="s">
        <v>26852</v>
      </c>
      <c r="I6696" s="161"/>
    </row>
    <row r="6697" ht="15.0" customHeight="1">
      <c r="A6697" s="101" t="s">
        <v>10864</v>
      </c>
      <c r="B6697" s="96" t="str">
        <f>VLOOKUP(A6697,company_data!$A$2:$H$2051,8,FALSE)</f>
        <v>https://www.proactiverisk.com/</v>
      </c>
      <c r="C6697" s="157" t="s">
        <v>26853</v>
      </c>
      <c r="D6697" s="158" t="s">
        <v>44</v>
      </c>
      <c r="E6697" s="157"/>
      <c r="F6697" s="101"/>
      <c r="G6697" s="159"/>
      <c r="H6697" s="161" t="s">
        <v>26854</v>
      </c>
      <c r="I6697" s="161"/>
    </row>
    <row r="6698" ht="15.0" customHeight="1">
      <c r="A6698" s="101" t="s">
        <v>10864</v>
      </c>
      <c r="B6698" s="96" t="str">
        <f>VLOOKUP(A6698,company_data!$A$2:$H$2051,8,FALSE)</f>
        <v>https://www.proactiverisk.com/</v>
      </c>
      <c r="C6698" s="157" t="s">
        <v>26855</v>
      </c>
      <c r="D6698" s="157" t="s">
        <v>11</v>
      </c>
      <c r="E6698" s="157"/>
      <c r="F6698" s="101"/>
      <c r="G6698" s="159"/>
      <c r="H6698" s="161" t="s">
        <v>26856</v>
      </c>
      <c r="I6698" s="161"/>
    </row>
    <row r="6699" ht="15.0" customHeight="1">
      <c r="A6699" s="101" t="s">
        <v>10873</v>
      </c>
      <c r="B6699" s="96" t="str">
        <f>VLOOKUP(A6699,company_data!$A$2:$H$2051,8,FALSE)</f>
        <v>https://www.processunity.com/</v>
      </c>
      <c r="C6699" s="157" t="s">
        <v>26857</v>
      </c>
      <c r="D6699" s="157" t="s">
        <v>14</v>
      </c>
      <c r="E6699" s="157" t="s">
        <v>16856</v>
      </c>
      <c r="F6699" s="101"/>
      <c r="G6699" s="159"/>
      <c r="H6699" s="161" t="s">
        <v>26858</v>
      </c>
      <c r="I6699" s="161"/>
    </row>
    <row r="6700" ht="15.0" customHeight="1">
      <c r="A6700" s="101" t="s">
        <v>10884</v>
      </c>
      <c r="B6700" s="96" t="str">
        <f>VLOOKUP(A6700,company_data!$A$2:$H$2051,8,FALSE)</f>
        <v>www.proficio.com</v>
      </c>
      <c r="C6700" s="157" t="s">
        <v>20008</v>
      </c>
      <c r="D6700" s="157" t="s">
        <v>7</v>
      </c>
      <c r="E6700" s="157" t="s">
        <v>16341</v>
      </c>
      <c r="F6700" s="101"/>
      <c r="G6700" s="159"/>
      <c r="H6700" s="161" t="s">
        <v>26859</v>
      </c>
      <c r="I6700" s="161"/>
    </row>
    <row r="6701" ht="15.0" customHeight="1">
      <c r="A6701" s="101" t="s">
        <v>10884</v>
      </c>
      <c r="B6701" s="96" t="str">
        <f>VLOOKUP(A6701,company_data!$A$2:$H$2051,8,FALSE)</f>
        <v>www.proficio.com</v>
      </c>
      <c r="C6701" s="157" t="s">
        <v>26860</v>
      </c>
      <c r="D6701" s="157" t="s">
        <v>5</v>
      </c>
      <c r="E6701" s="157" t="s">
        <v>15871</v>
      </c>
      <c r="F6701" s="101"/>
      <c r="G6701" s="159"/>
      <c r="H6701" s="161" t="s">
        <v>26861</v>
      </c>
      <c r="I6701" s="161"/>
    </row>
    <row r="6702" ht="15.0" customHeight="1">
      <c r="A6702" s="101" t="s">
        <v>10902</v>
      </c>
      <c r="B6702" s="96" t="str">
        <f>VLOOKUP(A6702,company_data!$A$2:$H$2051,8,FALSE)</f>
        <v>https://www.profitstars.com/</v>
      </c>
      <c r="C6702" s="157" t="s">
        <v>26862</v>
      </c>
      <c r="D6702" s="158" t="s">
        <v>9</v>
      </c>
      <c r="E6702" s="158" t="s">
        <v>16110</v>
      </c>
      <c r="F6702" s="101"/>
      <c r="G6702" s="159"/>
      <c r="H6702" s="161" t="s">
        <v>26863</v>
      </c>
      <c r="I6702" s="161"/>
    </row>
    <row r="6703" ht="15.0" customHeight="1">
      <c r="A6703" s="101" t="s">
        <v>10902</v>
      </c>
      <c r="B6703" s="96" t="str">
        <f>VLOOKUP(A6703,company_data!$A$2:$H$2051,8,FALSE)</f>
        <v>https://www.profitstars.com/</v>
      </c>
      <c r="C6703" s="157" t="s">
        <v>26864</v>
      </c>
      <c r="D6703" s="158" t="s">
        <v>5</v>
      </c>
      <c r="E6703" s="158" t="s">
        <v>26865</v>
      </c>
      <c r="F6703" s="101"/>
      <c r="G6703" s="159"/>
      <c r="H6703" s="161" t="s">
        <v>26866</v>
      </c>
      <c r="I6703" s="161"/>
    </row>
    <row r="6704" ht="15.0" customHeight="1">
      <c r="A6704" s="101" t="s">
        <v>10902</v>
      </c>
      <c r="B6704" s="96" t="str">
        <f>VLOOKUP(A6704,company_data!$A$2:$H$2051,8,FALSE)</f>
        <v>https://www.profitstars.com/</v>
      </c>
      <c r="C6704" s="157" t="s">
        <v>26867</v>
      </c>
      <c r="D6704" s="157" t="s">
        <v>5</v>
      </c>
      <c r="E6704" s="158" t="s">
        <v>26865</v>
      </c>
      <c r="F6704" s="101"/>
      <c r="G6704" s="159"/>
      <c r="H6704" s="161" t="s">
        <v>26868</v>
      </c>
      <c r="I6704" s="161"/>
    </row>
    <row r="6705" ht="15.0" customHeight="1">
      <c r="A6705" s="101" t="s">
        <v>10902</v>
      </c>
      <c r="B6705" s="96" t="str">
        <f>VLOOKUP(A6705,company_data!$A$2:$H$2051,8,FALSE)</f>
        <v>https://www.profitstars.com/</v>
      </c>
      <c r="C6705" s="157" t="s">
        <v>26869</v>
      </c>
      <c r="D6705" s="158" t="s">
        <v>38</v>
      </c>
      <c r="E6705" s="157"/>
      <c r="F6705" s="101"/>
      <c r="G6705" s="159"/>
      <c r="H6705" s="161" t="s">
        <v>26870</v>
      </c>
      <c r="I6705" s="161"/>
    </row>
    <row r="6706" ht="15.0" customHeight="1">
      <c r="A6706" s="101" t="s">
        <v>10902</v>
      </c>
      <c r="B6706" s="96" t="str">
        <f>VLOOKUP(A6706,company_data!$A$2:$H$2051,8,FALSE)</f>
        <v>https://www.profitstars.com/</v>
      </c>
      <c r="C6706" s="157" t="s">
        <v>26871</v>
      </c>
      <c r="D6706" s="158" t="s">
        <v>38</v>
      </c>
      <c r="E6706" s="157"/>
      <c r="F6706" s="101"/>
      <c r="G6706" s="159"/>
      <c r="H6706" s="161" t="s">
        <v>26872</v>
      </c>
      <c r="I6706" s="161"/>
    </row>
    <row r="6707" ht="15.0" customHeight="1">
      <c r="A6707" s="101" t="s">
        <v>10902</v>
      </c>
      <c r="B6707" s="96" t="str">
        <f>VLOOKUP(A6707,company_data!$A$2:$H$2051,8,FALSE)</f>
        <v>https://www.profitstars.com/</v>
      </c>
      <c r="C6707" s="157" t="s">
        <v>26873</v>
      </c>
      <c r="D6707" s="158" t="s">
        <v>14</v>
      </c>
      <c r="E6707" s="157"/>
      <c r="F6707" s="101"/>
      <c r="G6707" s="159"/>
      <c r="H6707" s="161" t="s">
        <v>26874</v>
      </c>
      <c r="I6707" s="161"/>
    </row>
    <row r="6708" ht="15.0" customHeight="1">
      <c r="A6708" s="101" t="s">
        <v>10902</v>
      </c>
      <c r="B6708" s="96" t="str">
        <f>VLOOKUP(A6708,company_data!$A$2:$H$2051,8,FALSE)</f>
        <v>https://www.profitstars.com/</v>
      </c>
      <c r="C6708" s="157" t="s">
        <v>26875</v>
      </c>
      <c r="D6708" s="158" t="s">
        <v>7</v>
      </c>
      <c r="E6708" s="157"/>
      <c r="F6708" s="101"/>
      <c r="G6708" s="159"/>
      <c r="H6708" s="161" t="s">
        <v>26876</v>
      </c>
      <c r="I6708" s="161"/>
    </row>
    <row r="6709" ht="15.0" customHeight="1">
      <c r="A6709" s="101" t="s">
        <v>10902</v>
      </c>
      <c r="B6709" s="96" t="str">
        <f>VLOOKUP(A6709,company_data!$A$2:$H$2051,8,FALSE)</f>
        <v>https://www.profitstars.com/</v>
      </c>
      <c r="C6709" s="157" t="s">
        <v>26877</v>
      </c>
      <c r="D6709" s="158" t="s">
        <v>44</v>
      </c>
      <c r="E6709" s="157"/>
      <c r="F6709" s="101"/>
      <c r="G6709" s="159"/>
      <c r="H6709" s="161" t="s">
        <v>26878</v>
      </c>
      <c r="I6709" s="161"/>
    </row>
    <row r="6710" ht="15.0" customHeight="1">
      <c r="A6710" s="101" t="s">
        <v>10902</v>
      </c>
      <c r="B6710" s="96" t="str">
        <f>VLOOKUP(A6710,company_data!$A$2:$H$2051,8,FALSE)</f>
        <v>https://www.profitstars.com/</v>
      </c>
      <c r="C6710" s="157" t="s">
        <v>26879</v>
      </c>
      <c r="D6710" s="158" t="s">
        <v>44</v>
      </c>
      <c r="E6710" s="157"/>
      <c r="F6710" s="101"/>
      <c r="G6710" s="159"/>
      <c r="H6710" s="161" t="s">
        <v>26880</v>
      </c>
      <c r="I6710" s="161"/>
    </row>
    <row r="6711" ht="15.0" customHeight="1">
      <c r="A6711" s="101" t="s">
        <v>10908</v>
      </c>
      <c r="B6711" s="96" t="str">
        <f>VLOOKUP(A6711,company_data!$A$2:$H$2051,8,FALSE)</f>
        <v>https://promisec.com/</v>
      </c>
      <c r="C6711" s="157" t="s">
        <v>26881</v>
      </c>
      <c r="D6711" s="158" t="s">
        <v>9</v>
      </c>
      <c r="E6711" s="158" t="s">
        <v>16090</v>
      </c>
      <c r="F6711" s="101"/>
      <c r="G6711" s="159"/>
      <c r="H6711" s="161" t="s">
        <v>26882</v>
      </c>
      <c r="I6711" s="161"/>
    </row>
    <row r="6712" ht="15.0" customHeight="1">
      <c r="A6712" s="101" t="s">
        <v>10914</v>
      </c>
      <c r="B6712" s="96" t="str">
        <f>VLOOKUP(A6712,company_data!$A$2:$H$2051,8,FALSE)</f>
        <v>https://promon.co/</v>
      </c>
      <c r="C6712" s="157" t="s">
        <v>26883</v>
      </c>
      <c r="D6712" s="158" t="s">
        <v>9</v>
      </c>
      <c r="E6712" s="158" t="s">
        <v>16110</v>
      </c>
      <c r="F6712" s="101"/>
      <c r="G6712" s="159"/>
      <c r="H6712" s="161" t="s">
        <v>26884</v>
      </c>
      <c r="I6712" s="161"/>
    </row>
    <row r="6713" ht="15.0" customHeight="1">
      <c r="A6713" s="101" t="s">
        <v>10914</v>
      </c>
      <c r="B6713" s="96" t="str">
        <f>VLOOKUP(A6713,company_data!$A$2:$H$2051,8,FALSE)</f>
        <v>https://promon.co/</v>
      </c>
      <c r="C6713" s="158" t="s">
        <v>26885</v>
      </c>
      <c r="D6713" s="158" t="s">
        <v>20</v>
      </c>
      <c r="E6713" s="158" t="s">
        <v>17019</v>
      </c>
      <c r="F6713" s="101"/>
      <c r="G6713" s="159"/>
      <c r="H6713" s="161" t="s">
        <v>26886</v>
      </c>
      <c r="I6713" s="161"/>
    </row>
    <row r="6714" ht="15.0" customHeight="1">
      <c r="A6714" s="101" t="s">
        <v>10914</v>
      </c>
      <c r="B6714" s="96" t="str">
        <f>VLOOKUP(A6714,company_data!$A$2:$H$2051,8,FALSE)</f>
        <v>https://promon.co/</v>
      </c>
      <c r="C6714" s="157" t="s">
        <v>26887</v>
      </c>
      <c r="D6714" s="158" t="s">
        <v>20</v>
      </c>
      <c r="E6714" s="158" t="s">
        <v>17019</v>
      </c>
      <c r="F6714" s="101"/>
      <c r="G6714" s="159"/>
      <c r="H6714" s="161" t="s">
        <v>26888</v>
      </c>
      <c r="I6714" s="161"/>
    </row>
    <row r="6715" ht="15.0" customHeight="1">
      <c r="A6715" s="101" t="s">
        <v>10914</v>
      </c>
      <c r="B6715" s="96" t="str">
        <f>VLOOKUP(A6715,company_data!$A$2:$H$2051,8,FALSE)</f>
        <v>https://promon.co/</v>
      </c>
      <c r="C6715" s="157" t="s">
        <v>26889</v>
      </c>
      <c r="D6715" s="158" t="s">
        <v>8</v>
      </c>
      <c r="E6715" s="157"/>
      <c r="F6715" s="101"/>
      <c r="G6715" s="159"/>
      <c r="H6715" s="161" t="s">
        <v>26890</v>
      </c>
      <c r="I6715" s="161"/>
    </row>
    <row r="6716" ht="15.0" customHeight="1">
      <c r="A6716" s="101" t="s">
        <v>10914</v>
      </c>
      <c r="B6716" s="96" t="str">
        <f>VLOOKUP(A6716,company_data!$A$2:$H$2051,8,FALSE)</f>
        <v>https://promon.co/</v>
      </c>
      <c r="C6716" s="157" t="s">
        <v>26891</v>
      </c>
      <c r="D6716" s="158" t="s">
        <v>13</v>
      </c>
      <c r="E6716" s="157"/>
      <c r="F6716" s="101"/>
      <c r="G6716" s="159"/>
      <c r="H6716" s="161" t="s">
        <v>26892</v>
      </c>
      <c r="I6716" s="161"/>
    </row>
    <row r="6717" ht="15.0" customHeight="1">
      <c r="A6717" s="101" t="s">
        <v>3330</v>
      </c>
      <c r="B6717" s="96" t="str">
        <f>VLOOKUP(A6717,company_data!$A$2:$H$2051,8,FALSE)</f>
        <v>https://www.proofpoint.com/us</v>
      </c>
      <c r="C6717" s="157" t="s">
        <v>15843</v>
      </c>
      <c r="D6717" s="158" t="s">
        <v>10</v>
      </c>
      <c r="E6717" s="158" t="s">
        <v>18636</v>
      </c>
      <c r="F6717" s="101"/>
      <c r="G6717" s="159"/>
      <c r="H6717" s="161" t="s">
        <v>26893</v>
      </c>
      <c r="I6717" s="161"/>
    </row>
    <row r="6718" ht="15.0" customHeight="1">
      <c r="A6718" s="101" t="s">
        <v>3330</v>
      </c>
      <c r="B6718" s="96" t="str">
        <f>VLOOKUP(A6718,company_data!$A$2:$H$2051,8,FALSE)</f>
        <v>https://www.proofpoint.com/us</v>
      </c>
      <c r="C6718" s="157" t="s">
        <v>16435</v>
      </c>
      <c r="D6718" s="158" t="s">
        <v>42</v>
      </c>
      <c r="E6718" s="158" t="s">
        <v>16435</v>
      </c>
      <c r="F6718" s="101"/>
      <c r="G6718" s="159"/>
      <c r="H6718" s="161" t="s">
        <v>26894</v>
      </c>
      <c r="I6718" s="161"/>
    </row>
    <row r="6719" ht="15.0" customHeight="1">
      <c r="A6719" s="101" t="s">
        <v>3330</v>
      </c>
      <c r="B6719" s="96" t="str">
        <f>VLOOKUP(A6719,company_data!$A$2:$H$2051,8,FALSE)</f>
        <v>https://www.proofpoint.com/us</v>
      </c>
      <c r="C6719" s="157" t="s">
        <v>19452</v>
      </c>
      <c r="D6719" s="158" t="s">
        <v>12</v>
      </c>
      <c r="E6719" s="158" t="s">
        <v>16552</v>
      </c>
      <c r="F6719" s="97" t="s">
        <v>23815</v>
      </c>
      <c r="G6719" s="159"/>
      <c r="H6719" s="161" t="s">
        <v>19453</v>
      </c>
      <c r="I6719" s="161"/>
    </row>
    <row r="6720" ht="15.0" customHeight="1">
      <c r="A6720" s="101" t="s">
        <v>3330</v>
      </c>
      <c r="B6720" s="96" t="str">
        <f>VLOOKUP(A6720,company_data!$A$2:$H$2051,8,FALSE)</f>
        <v>https://www.proofpoint.com/us</v>
      </c>
      <c r="C6720" s="157" t="s">
        <v>19451</v>
      </c>
      <c r="D6720" s="158" t="s">
        <v>14</v>
      </c>
      <c r="E6720" s="158" t="s">
        <v>17912</v>
      </c>
      <c r="F6720" s="97" t="s">
        <v>20361</v>
      </c>
      <c r="G6720" s="159"/>
      <c r="H6720" s="161" t="s">
        <v>26895</v>
      </c>
      <c r="I6720" s="161"/>
    </row>
    <row r="6721" ht="15.0" customHeight="1">
      <c r="A6721" s="101" t="s">
        <v>3330</v>
      </c>
      <c r="B6721" s="96" t="str">
        <f>VLOOKUP(A6721,company_data!$A$2:$H$2051,8,FALSE)</f>
        <v>https://www.proofpoint.com/us</v>
      </c>
      <c r="C6721" s="158" t="s">
        <v>26896</v>
      </c>
      <c r="D6721" s="158" t="s">
        <v>34</v>
      </c>
      <c r="E6721" s="158" t="s">
        <v>16091</v>
      </c>
      <c r="F6721" s="97"/>
      <c r="G6721" s="159"/>
      <c r="H6721" s="161"/>
      <c r="I6721" s="161"/>
    </row>
    <row r="6722" ht="15.0" customHeight="1">
      <c r="A6722" s="101" t="s">
        <v>3330</v>
      </c>
      <c r="B6722" s="96" t="str">
        <f>VLOOKUP(A6722,company_data!$A$2:$H$2051,8,FALSE)</f>
        <v>https://www.proofpoint.com/us</v>
      </c>
      <c r="C6722" s="157" t="s">
        <v>26897</v>
      </c>
      <c r="D6722" s="157" t="s">
        <v>11</v>
      </c>
      <c r="E6722" s="157" t="s">
        <v>17708</v>
      </c>
      <c r="F6722" s="101"/>
      <c r="G6722" s="159"/>
      <c r="H6722" s="161" t="s">
        <v>26898</v>
      </c>
      <c r="I6722" s="161"/>
    </row>
    <row r="6723" ht="15.0" customHeight="1">
      <c r="A6723" s="101" t="s">
        <v>3330</v>
      </c>
      <c r="B6723" s="96" t="str">
        <f>VLOOKUP(A6723,company_data!$A$2:$H$2051,8,FALSE)</f>
        <v>https://www.proofpoint.com/us</v>
      </c>
      <c r="C6723" s="157" t="s">
        <v>19457</v>
      </c>
      <c r="D6723" s="158" t="s">
        <v>49</v>
      </c>
      <c r="E6723" s="157"/>
      <c r="F6723" s="101"/>
      <c r="G6723" s="159"/>
      <c r="H6723" s="161" t="s">
        <v>26899</v>
      </c>
      <c r="I6723" s="161"/>
    </row>
    <row r="6724" ht="15.0" customHeight="1">
      <c r="A6724" s="101" t="s">
        <v>3330</v>
      </c>
      <c r="B6724" s="96" t="str">
        <f>VLOOKUP(A6724,company_data!$A$2:$H$2051,8,FALSE)</f>
        <v>https://www.proofpoint.com/us</v>
      </c>
      <c r="C6724" s="157" t="s">
        <v>19456</v>
      </c>
      <c r="D6724" s="158" t="s">
        <v>5</v>
      </c>
      <c r="E6724" s="157"/>
      <c r="F6724" s="101"/>
      <c r="G6724" s="159"/>
      <c r="H6724" s="161" t="s">
        <v>26900</v>
      </c>
      <c r="I6724" s="161"/>
    </row>
    <row r="6725" ht="15.0" customHeight="1">
      <c r="A6725" s="101" t="s">
        <v>3330</v>
      </c>
      <c r="B6725" s="96" t="str">
        <f>VLOOKUP(A6725,company_data!$A$2:$H$2051,8,FALSE)</f>
        <v>https://www.proofpoint.com/us</v>
      </c>
      <c r="C6725" s="157" t="s">
        <v>19454</v>
      </c>
      <c r="D6725" s="158" t="s">
        <v>19</v>
      </c>
      <c r="E6725" s="157"/>
      <c r="F6725" s="101"/>
      <c r="G6725" s="159"/>
      <c r="H6725" s="161" t="s">
        <v>26901</v>
      </c>
      <c r="I6725" s="161"/>
    </row>
    <row r="6726" ht="15.0" customHeight="1">
      <c r="A6726" s="101" t="s">
        <v>10939</v>
      </c>
      <c r="B6726" s="96" t="str">
        <f>VLOOKUP(A6726,company_data!$A$2:$H$2051,8,FALSE)</f>
        <v>https://www.protectedit.net/</v>
      </c>
      <c r="C6726" s="157" t="s">
        <v>16916</v>
      </c>
      <c r="D6726" s="157" t="s">
        <v>5</v>
      </c>
      <c r="E6726" s="157" t="s">
        <v>15871</v>
      </c>
      <c r="F6726" s="101"/>
      <c r="G6726" s="159"/>
      <c r="H6726" s="161" t="s">
        <v>26902</v>
      </c>
      <c r="I6726" s="161"/>
    </row>
    <row r="6727" ht="15.0" customHeight="1">
      <c r="A6727" s="101" t="s">
        <v>10939</v>
      </c>
      <c r="B6727" s="96" t="str">
        <f>VLOOKUP(A6727,company_data!$A$2:$H$2051,8,FALSE)</f>
        <v>https://www.protectedit.net/</v>
      </c>
      <c r="C6727" s="157" t="s">
        <v>20681</v>
      </c>
      <c r="D6727" s="157" t="s">
        <v>5</v>
      </c>
      <c r="E6727" s="157" t="s">
        <v>15871</v>
      </c>
      <c r="F6727" s="97" t="s">
        <v>18153</v>
      </c>
      <c r="G6727" s="159"/>
      <c r="H6727" s="161" t="s">
        <v>26903</v>
      </c>
      <c r="I6727" s="161"/>
    </row>
    <row r="6728" ht="15.0" customHeight="1">
      <c r="A6728" s="101" t="s">
        <v>10939</v>
      </c>
      <c r="B6728" s="96" t="str">
        <f>VLOOKUP(A6728,company_data!$A$2:$H$2051,8,FALSE)</f>
        <v>https://www.protectedit.net/</v>
      </c>
      <c r="C6728" s="157" t="s">
        <v>19186</v>
      </c>
      <c r="D6728" s="157" t="s">
        <v>5</v>
      </c>
      <c r="E6728" s="157" t="s">
        <v>15871</v>
      </c>
      <c r="F6728" s="97" t="s">
        <v>14</v>
      </c>
      <c r="G6728" s="159"/>
      <c r="H6728" s="161" t="s">
        <v>26904</v>
      </c>
      <c r="I6728" s="161"/>
    </row>
    <row r="6729" ht="15.0" customHeight="1">
      <c r="A6729" s="101" t="s">
        <v>10939</v>
      </c>
      <c r="B6729" s="96" t="str">
        <f>VLOOKUP(A6729,company_data!$A$2:$H$2051,8,FALSE)</f>
        <v>https://www.protectedit.net/</v>
      </c>
      <c r="C6729" s="157" t="s">
        <v>26905</v>
      </c>
      <c r="D6729" s="157" t="s">
        <v>5</v>
      </c>
      <c r="E6729" s="157" t="s">
        <v>15871</v>
      </c>
      <c r="F6729" s="101"/>
      <c r="G6729" s="159"/>
      <c r="H6729" s="161" t="s">
        <v>26906</v>
      </c>
      <c r="I6729" s="161"/>
    </row>
    <row r="6730" ht="15.0" customHeight="1">
      <c r="A6730" s="101" t="s">
        <v>10939</v>
      </c>
      <c r="B6730" s="96" t="str">
        <f>VLOOKUP(A6730,company_data!$A$2:$H$2051,8,FALSE)</f>
        <v>https://www.protectedit.net/</v>
      </c>
      <c r="C6730" s="157" t="s">
        <v>23697</v>
      </c>
      <c r="D6730" s="157" t="s">
        <v>5</v>
      </c>
      <c r="E6730" s="157" t="s">
        <v>15871</v>
      </c>
      <c r="F6730" s="97" t="s">
        <v>23697</v>
      </c>
      <c r="G6730" s="159"/>
      <c r="H6730" s="161" t="s">
        <v>26907</v>
      </c>
      <c r="I6730" s="161"/>
    </row>
    <row r="6731" ht="15.0" customHeight="1">
      <c r="A6731" s="101" t="s">
        <v>10939</v>
      </c>
      <c r="B6731" s="96" t="str">
        <f>VLOOKUP(A6731,company_data!$A$2:$H$2051,8,FALSE)</f>
        <v>https://www.protectedit.net/</v>
      </c>
      <c r="C6731" s="157" t="s">
        <v>26908</v>
      </c>
      <c r="D6731" s="157" t="s">
        <v>5</v>
      </c>
      <c r="E6731" s="157" t="s">
        <v>15871</v>
      </c>
      <c r="F6731" s="97"/>
      <c r="G6731" s="159"/>
      <c r="H6731" s="161" t="s">
        <v>26909</v>
      </c>
      <c r="I6731" s="161"/>
    </row>
    <row r="6732" ht="15.0" customHeight="1">
      <c r="A6732" s="101" t="s">
        <v>10939</v>
      </c>
      <c r="B6732" s="96" t="str">
        <f>VLOOKUP(A6732,company_data!$A$2:$H$2051,8,FALSE)</f>
        <v>https://www.protectedit.net/</v>
      </c>
      <c r="C6732" s="157" t="s">
        <v>26910</v>
      </c>
      <c r="D6732" s="157" t="s">
        <v>5</v>
      </c>
      <c r="E6732" s="157" t="s">
        <v>15871</v>
      </c>
      <c r="F6732" s="101"/>
      <c r="G6732" s="159"/>
      <c r="H6732" s="161" t="s">
        <v>26911</v>
      </c>
      <c r="I6732" s="161"/>
    </row>
    <row r="6733" ht="15.0" customHeight="1">
      <c r="A6733" s="101" t="s">
        <v>10939</v>
      </c>
      <c r="B6733" s="96" t="str">
        <f>VLOOKUP(A6733,company_data!$A$2:$H$2051,8,FALSE)</f>
        <v>https://www.protectedit.net/</v>
      </c>
      <c r="C6733" s="157" t="s">
        <v>26912</v>
      </c>
      <c r="D6733" s="157" t="s">
        <v>5</v>
      </c>
      <c r="E6733" s="157" t="s">
        <v>15871</v>
      </c>
      <c r="F6733" s="101"/>
      <c r="G6733" s="159"/>
      <c r="H6733" s="161" t="s">
        <v>26913</v>
      </c>
      <c r="I6733" s="161"/>
    </row>
    <row r="6734" ht="15.0" customHeight="1">
      <c r="A6734" s="101" t="s">
        <v>10939</v>
      </c>
      <c r="B6734" s="96" t="str">
        <f>VLOOKUP(A6734,company_data!$A$2:$H$2051,8,FALSE)</f>
        <v>https://www.protectedit.net/</v>
      </c>
      <c r="C6734" s="157" t="s">
        <v>26914</v>
      </c>
      <c r="D6734" s="157" t="s">
        <v>5</v>
      </c>
      <c r="E6734" s="157" t="s">
        <v>15871</v>
      </c>
      <c r="F6734" s="101"/>
      <c r="G6734" s="159"/>
      <c r="H6734" s="161" t="s">
        <v>26915</v>
      </c>
      <c r="I6734" s="161"/>
    </row>
    <row r="6735" ht="15.0" customHeight="1">
      <c r="A6735" s="101" t="s">
        <v>10939</v>
      </c>
      <c r="B6735" s="96" t="str">
        <f>VLOOKUP(A6735,company_data!$A$2:$H$2051,8,FALSE)</f>
        <v>https://www.protectedit.net/</v>
      </c>
      <c r="C6735" s="157" t="s">
        <v>17083</v>
      </c>
      <c r="D6735" s="157" t="s">
        <v>5</v>
      </c>
      <c r="E6735" s="157" t="s">
        <v>15871</v>
      </c>
      <c r="F6735" s="101"/>
      <c r="G6735" s="159"/>
      <c r="H6735" s="161" t="s">
        <v>26916</v>
      </c>
      <c r="I6735" s="161"/>
    </row>
    <row r="6736" ht="15.0" customHeight="1">
      <c r="A6736" s="101" t="s">
        <v>10939</v>
      </c>
      <c r="B6736" s="96" t="str">
        <f>VLOOKUP(A6736,company_data!$A$2:$H$2051,8,FALSE)</f>
        <v>https://www.protectedit.net/</v>
      </c>
      <c r="C6736" s="157" t="s">
        <v>26917</v>
      </c>
      <c r="D6736" s="157" t="s">
        <v>5</v>
      </c>
      <c r="E6736" s="157" t="s">
        <v>15871</v>
      </c>
      <c r="F6736" s="101" t="s">
        <v>18457</v>
      </c>
      <c r="G6736" s="159"/>
      <c r="H6736" s="161" t="s">
        <v>26918</v>
      </c>
      <c r="I6736" s="161"/>
    </row>
    <row r="6737" ht="15.0" customHeight="1">
      <c r="A6737" s="101" t="s">
        <v>10960</v>
      </c>
      <c r="B6737" s="96" t="str">
        <f>VLOOKUP(A6737,company_data!$A$2:$H$2051,8,FALSE)</f>
        <v>www.protegrity.com</v>
      </c>
      <c r="C6737" s="158" t="s">
        <v>26919</v>
      </c>
      <c r="D6737" s="158" t="s">
        <v>12</v>
      </c>
      <c r="E6737" s="158" t="s">
        <v>21125</v>
      </c>
      <c r="F6737" s="101"/>
      <c r="G6737" s="159"/>
      <c r="H6737" s="161"/>
      <c r="I6737" s="161"/>
    </row>
    <row r="6738" ht="15.0" customHeight="1">
      <c r="A6738" s="101" t="s">
        <v>10960</v>
      </c>
      <c r="B6738" s="96" t="str">
        <f>VLOOKUP(A6738,company_data!$A$2:$H$2051,8,FALSE)</f>
        <v>www.protegrity.com</v>
      </c>
      <c r="C6738" s="158" t="s">
        <v>26920</v>
      </c>
      <c r="D6738" s="158" t="s">
        <v>12</v>
      </c>
      <c r="E6738" s="158" t="s">
        <v>21125</v>
      </c>
      <c r="F6738" s="101"/>
      <c r="G6738" s="159"/>
      <c r="H6738" s="161"/>
      <c r="I6738" s="161"/>
    </row>
    <row r="6739" ht="15.0" customHeight="1">
      <c r="A6739" s="101" t="s">
        <v>10960</v>
      </c>
      <c r="B6739" s="96" t="str">
        <f>VLOOKUP(A6739,company_data!$A$2:$H$2051,8,FALSE)</f>
        <v>www.protegrity.com</v>
      </c>
      <c r="C6739" s="158" t="s">
        <v>26921</v>
      </c>
      <c r="D6739" s="158" t="s">
        <v>12</v>
      </c>
      <c r="E6739" s="158" t="s">
        <v>21125</v>
      </c>
      <c r="F6739" s="101"/>
      <c r="G6739" s="159"/>
      <c r="H6739" s="161"/>
      <c r="I6739" s="161"/>
    </row>
    <row r="6740" ht="15.0" customHeight="1">
      <c r="A6740" s="101" t="s">
        <v>10960</v>
      </c>
      <c r="B6740" s="96" t="str">
        <f>VLOOKUP(A6740,company_data!$A$2:$H$2051,8,FALSE)</f>
        <v>www.protegrity.com</v>
      </c>
      <c r="C6740" s="157" t="s">
        <v>15871</v>
      </c>
      <c r="D6740" s="157" t="s">
        <v>5</v>
      </c>
      <c r="E6740" s="157" t="s">
        <v>15871</v>
      </c>
      <c r="F6740" s="101"/>
      <c r="G6740" s="159"/>
      <c r="H6740" s="161" t="s">
        <v>26922</v>
      </c>
      <c r="I6740" s="161"/>
    </row>
    <row r="6741" ht="15.0" customHeight="1">
      <c r="A6741" s="101" t="s">
        <v>10960</v>
      </c>
      <c r="B6741" s="96" t="str">
        <f>VLOOKUP(A6741,company_data!$A$2:$H$2051,8,FALSE)</f>
        <v>www.protegrity.com</v>
      </c>
      <c r="C6741" s="158" t="s">
        <v>26923</v>
      </c>
      <c r="D6741" s="158" t="s">
        <v>12</v>
      </c>
      <c r="E6741" s="157"/>
      <c r="F6741" s="101"/>
      <c r="G6741" s="159"/>
      <c r="H6741" s="161"/>
      <c r="I6741" s="161"/>
    </row>
    <row r="6742" ht="15.0" customHeight="1">
      <c r="A6742" s="101" t="s">
        <v>10960</v>
      </c>
      <c r="B6742" s="96" t="str">
        <f>VLOOKUP(A6742,company_data!$A$2:$H$2051,8,FALSE)</f>
        <v>www.protegrity.com</v>
      </c>
      <c r="C6742" s="157" t="s">
        <v>26924</v>
      </c>
      <c r="D6742" s="158" t="s">
        <v>11</v>
      </c>
      <c r="E6742" s="157"/>
      <c r="F6742" s="101"/>
      <c r="G6742" s="159"/>
      <c r="H6742" s="161" t="s">
        <v>26925</v>
      </c>
      <c r="I6742" s="161"/>
    </row>
    <row r="6743" ht="15.0" customHeight="1">
      <c r="A6743" s="101" t="s">
        <v>10992</v>
      </c>
      <c r="B6743" s="96" t="str">
        <f>VLOOKUP(A6743,company_data!$A$2:$H$2051,8,FALSE)</f>
        <v>https://www.protiviti.com/</v>
      </c>
      <c r="C6743" s="158" t="s">
        <v>26926</v>
      </c>
      <c r="D6743" s="157" t="s">
        <v>5</v>
      </c>
      <c r="E6743" s="157" t="s">
        <v>15871</v>
      </c>
      <c r="F6743" s="101"/>
      <c r="G6743" s="159"/>
      <c r="H6743" s="161"/>
      <c r="I6743" s="161"/>
    </row>
    <row r="6744" ht="15.0" customHeight="1">
      <c r="A6744" s="101" t="s">
        <v>10992</v>
      </c>
      <c r="B6744" s="96" t="str">
        <f>VLOOKUP(A6744,company_data!$A$2:$H$2051,8,FALSE)</f>
        <v>https://www.protiviti.com/</v>
      </c>
      <c r="C6744" s="158" t="s">
        <v>15886</v>
      </c>
      <c r="D6744" s="157" t="s">
        <v>5</v>
      </c>
      <c r="E6744" s="157" t="s">
        <v>15871</v>
      </c>
      <c r="F6744" s="101"/>
      <c r="G6744" s="159"/>
      <c r="H6744" s="161"/>
      <c r="I6744" s="161"/>
    </row>
    <row r="6745" ht="15.0" customHeight="1">
      <c r="A6745" s="101" t="s">
        <v>10992</v>
      </c>
      <c r="B6745" s="96" t="str">
        <f>VLOOKUP(A6745,company_data!$A$2:$H$2051,8,FALSE)</f>
        <v>https://www.protiviti.com/</v>
      </c>
      <c r="C6745" s="158" t="s">
        <v>26927</v>
      </c>
      <c r="D6745" s="157" t="s">
        <v>5</v>
      </c>
      <c r="E6745" s="157" t="s">
        <v>15871</v>
      </c>
      <c r="F6745" s="101"/>
      <c r="G6745" s="159"/>
      <c r="H6745" s="161"/>
      <c r="I6745" s="161"/>
    </row>
    <row r="6746" ht="15.0" customHeight="1">
      <c r="A6746" s="101" t="s">
        <v>10992</v>
      </c>
      <c r="B6746" s="96" t="str">
        <f>VLOOKUP(A6746,company_data!$A$2:$H$2051,8,FALSE)</f>
        <v>https://www.protiviti.com/</v>
      </c>
      <c r="C6746" s="158" t="s">
        <v>23501</v>
      </c>
      <c r="D6746" s="157" t="s">
        <v>5</v>
      </c>
      <c r="E6746" s="157" t="s">
        <v>15871</v>
      </c>
      <c r="F6746" s="101"/>
      <c r="G6746" s="159"/>
      <c r="H6746" s="161"/>
      <c r="I6746" s="161"/>
    </row>
    <row r="6747" ht="15.0" customHeight="1">
      <c r="A6747" s="101" t="s">
        <v>10992</v>
      </c>
      <c r="B6747" s="96" t="str">
        <f>VLOOKUP(A6747,company_data!$A$2:$H$2051,8,FALSE)</f>
        <v>https://www.protiviti.com/</v>
      </c>
      <c r="C6747" s="158" t="s">
        <v>26928</v>
      </c>
      <c r="D6747" s="157" t="s">
        <v>5</v>
      </c>
      <c r="E6747" s="157" t="s">
        <v>15871</v>
      </c>
      <c r="F6747" s="101"/>
      <c r="G6747" s="159"/>
      <c r="H6747" s="161"/>
      <c r="I6747" s="161"/>
    </row>
    <row r="6748" ht="15.0" customHeight="1">
      <c r="A6748" s="101" t="s">
        <v>10992</v>
      </c>
      <c r="B6748" s="96" t="str">
        <f>VLOOKUP(A6748,company_data!$A$2:$H$2051,8,FALSE)</f>
        <v>https://www.protiviti.com/</v>
      </c>
      <c r="C6748" s="158" t="s">
        <v>26929</v>
      </c>
      <c r="D6748" s="158" t="s">
        <v>7</v>
      </c>
      <c r="E6748" s="157"/>
      <c r="F6748" s="101"/>
      <c r="G6748" s="159"/>
      <c r="H6748" s="161"/>
      <c r="I6748" s="161"/>
    </row>
    <row r="6749" ht="15.0" customHeight="1">
      <c r="A6749" s="101" t="s">
        <v>11001</v>
      </c>
      <c r="B6749" s="96" t="str">
        <f>VLOOKUP(A6749,company_data!$A$2:$H$2051,8,FALSE)</f>
        <v>https://www.protondata.com/</v>
      </c>
      <c r="C6749" s="158" t="s">
        <v>26930</v>
      </c>
      <c r="D6749" s="158" t="s">
        <v>12</v>
      </c>
      <c r="E6749" s="158" t="s">
        <v>20611</v>
      </c>
      <c r="F6749" s="101"/>
      <c r="G6749" s="159"/>
      <c r="H6749" s="161"/>
      <c r="I6749" s="161"/>
    </row>
    <row r="6750" ht="15.0" customHeight="1">
      <c r="A6750" s="101" t="s">
        <v>11014</v>
      </c>
      <c r="B6750" s="96" t="str">
        <f>VLOOKUP(A6750,company_data!$A$2:$H$2051,8,FALSE)</f>
        <v>https://www.proxy.com/</v>
      </c>
      <c r="C6750" s="157" t="s">
        <v>26931</v>
      </c>
      <c r="D6750" s="158" t="s">
        <v>29</v>
      </c>
      <c r="E6750" s="157"/>
      <c r="F6750" s="101"/>
      <c r="G6750" s="159"/>
      <c r="H6750" s="161" t="s">
        <v>26932</v>
      </c>
      <c r="I6750" s="161"/>
    </row>
    <row r="6751" ht="15.0" customHeight="1">
      <c r="A6751" s="101" t="s">
        <v>11014</v>
      </c>
      <c r="B6751" s="96" t="str">
        <f>VLOOKUP(A6751,company_data!$A$2:$H$2051,8,FALSE)</f>
        <v>https://www.proxy.com/</v>
      </c>
      <c r="C6751" s="157" t="s">
        <v>26933</v>
      </c>
      <c r="D6751" s="158" t="s">
        <v>29</v>
      </c>
      <c r="E6751" s="157"/>
      <c r="F6751" s="101"/>
      <c r="G6751" s="159"/>
      <c r="H6751" s="161" t="s">
        <v>26934</v>
      </c>
      <c r="I6751" s="161"/>
    </row>
    <row r="6752" ht="15.0" customHeight="1">
      <c r="A6752" s="101" t="s">
        <v>11014</v>
      </c>
      <c r="B6752" s="96" t="str">
        <f>VLOOKUP(A6752,company_data!$A$2:$H$2051,8,FALSE)</f>
        <v>https://www.proxy.com/</v>
      </c>
      <c r="C6752" s="157" t="s">
        <v>26935</v>
      </c>
      <c r="D6752" s="158" t="s">
        <v>29</v>
      </c>
      <c r="E6752" s="157"/>
      <c r="F6752" s="101"/>
      <c r="G6752" s="159"/>
      <c r="H6752" s="161" t="s">
        <v>26936</v>
      </c>
      <c r="I6752" s="161"/>
    </row>
    <row r="6753" ht="15.0" customHeight="1">
      <c r="A6753" s="101" t="s">
        <v>11014</v>
      </c>
      <c r="B6753" s="96" t="str">
        <f>VLOOKUP(A6753,company_data!$A$2:$H$2051,8,FALSE)</f>
        <v>https://www.proxy.com/</v>
      </c>
      <c r="C6753" s="157" t="s">
        <v>26937</v>
      </c>
      <c r="D6753" s="158" t="s">
        <v>29</v>
      </c>
      <c r="E6753" s="157"/>
      <c r="F6753" s="101"/>
      <c r="G6753" s="159"/>
      <c r="H6753" s="161" t="s">
        <v>26938</v>
      </c>
      <c r="I6753" s="161"/>
    </row>
    <row r="6754" ht="15.0" customHeight="1">
      <c r="A6754" s="101" t="s">
        <v>11014</v>
      </c>
      <c r="B6754" s="96" t="str">
        <f>VLOOKUP(A6754,company_data!$A$2:$H$2051,8,FALSE)</f>
        <v>https://www.proxy.com/</v>
      </c>
      <c r="C6754" s="157" t="s">
        <v>26939</v>
      </c>
      <c r="D6754" s="158" t="s">
        <v>29</v>
      </c>
      <c r="E6754" s="157"/>
      <c r="F6754" s="101"/>
      <c r="G6754" s="159"/>
      <c r="H6754" s="161" t="s">
        <v>26940</v>
      </c>
      <c r="I6754" s="161"/>
    </row>
    <row r="6755" ht="15.0" customHeight="1">
      <c r="A6755" s="101" t="s">
        <v>11020</v>
      </c>
      <c r="B6755" s="96" t="str">
        <f>VLOOKUP(A6755,company_data!$A$2:$H$2051,8,FALSE)</f>
        <v>https://www.pulsesecure.net/</v>
      </c>
      <c r="C6755" s="158" t="s">
        <v>26941</v>
      </c>
      <c r="D6755" s="158" t="s">
        <v>9</v>
      </c>
      <c r="E6755" s="158" t="s">
        <v>26942</v>
      </c>
      <c r="F6755" s="101"/>
      <c r="G6755" s="159"/>
      <c r="H6755" s="161"/>
      <c r="I6755" s="161"/>
    </row>
    <row r="6756" ht="15.0" customHeight="1">
      <c r="A6756" s="101" t="s">
        <v>11020</v>
      </c>
      <c r="B6756" s="96" t="str">
        <f>VLOOKUP(A6756,company_data!$A$2:$H$2051,8,FALSE)</f>
        <v>https://www.pulsesecure.net/</v>
      </c>
      <c r="C6756" s="158" t="s">
        <v>26943</v>
      </c>
      <c r="D6756" s="158" t="s">
        <v>9</v>
      </c>
      <c r="E6756" s="158" t="s">
        <v>26942</v>
      </c>
      <c r="F6756" s="101"/>
      <c r="G6756" s="159"/>
      <c r="H6756" s="161"/>
      <c r="I6756" s="161"/>
    </row>
    <row r="6757" ht="15.0" customHeight="1">
      <c r="A6757" s="101" t="s">
        <v>11020</v>
      </c>
      <c r="B6757" s="96" t="str">
        <f>VLOOKUP(A6757,company_data!$A$2:$H$2051,8,FALSE)</f>
        <v>https://www.pulsesecure.net/</v>
      </c>
      <c r="C6757" s="157" t="s">
        <v>26944</v>
      </c>
      <c r="D6757" s="158" t="s">
        <v>10</v>
      </c>
      <c r="E6757" s="158" t="s">
        <v>16620</v>
      </c>
      <c r="F6757" s="101"/>
      <c r="G6757" s="159"/>
      <c r="H6757" s="161" t="s">
        <v>26945</v>
      </c>
      <c r="I6757" s="161"/>
    </row>
    <row r="6758" ht="15.0" customHeight="1">
      <c r="A6758" s="101" t="s">
        <v>11020</v>
      </c>
      <c r="B6758" s="96" t="str">
        <f>VLOOKUP(A6758,company_data!$A$2:$H$2051,8,FALSE)</f>
        <v>https://www.pulsesecure.net/</v>
      </c>
      <c r="C6758" s="157" t="s">
        <v>26946</v>
      </c>
      <c r="D6758" s="158" t="s">
        <v>10</v>
      </c>
      <c r="E6758" s="158" t="s">
        <v>16620</v>
      </c>
      <c r="F6758" s="101"/>
      <c r="G6758" s="159"/>
      <c r="H6758" s="161" t="s">
        <v>26947</v>
      </c>
      <c r="I6758" s="161"/>
    </row>
    <row r="6759" ht="15.0" customHeight="1">
      <c r="A6759" s="101" t="s">
        <v>11020</v>
      </c>
      <c r="B6759" s="96" t="str">
        <f>VLOOKUP(A6759,company_data!$A$2:$H$2051,8,FALSE)</f>
        <v>https://www.pulsesecure.net/</v>
      </c>
      <c r="C6759" s="157" t="s">
        <v>26948</v>
      </c>
      <c r="D6759" s="158" t="s">
        <v>10</v>
      </c>
      <c r="E6759" s="158" t="s">
        <v>16620</v>
      </c>
      <c r="F6759" s="101"/>
      <c r="G6759" s="159"/>
      <c r="H6759" s="161" t="s">
        <v>26949</v>
      </c>
      <c r="I6759" s="161"/>
    </row>
    <row r="6760" ht="15.0" customHeight="1">
      <c r="A6760" s="101" t="s">
        <v>11020</v>
      </c>
      <c r="B6760" s="96" t="str">
        <f>VLOOKUP(A6760,company_data!$A$2:$H$2051,8,FALSE)</f>
        <v>https://www.pulsesecure.net/</v>
      </c>
      <c r="C6760" s="157" t="s">
        <v>26950</v>
      </c>
      <c r="D6760" s="158" t="s">
        <v>10</v>
      </c>
      <c r="E6760" s="158" t="s">
        <v>16620</v>
      </c>
      <c r="F6760" s="101"/>
      <c r="G6760" s="159"/>
      <c r="H6760" s="161" t="s">
        <v>26951</v>
      </c>
      <c r="I6760" s="161"/>
    </row>
    <row r="6761" ht="15.0" customHeight="1">
      <c r="A6761" s="101" t="s">
        <v>11020</v>
      </c>
      <c r="B6761" s="96" t="str">
        <f>VLOOKUP(A6761,company_data!$A$2:$H$2051,8,FALSE)</f>
        <v>https://www.pulsesecure.net/</v>
      </c>
      <c r="C6761" s="157" t="s">
        <v>26952</v>
      </c>
      <c r="D6761" s="158" t="s">
        <v>10</v>
      </c>
      <c r="E6761" s="158" t="s">
        <v>16620</v>
      </c>
      <c r="F6761" s="101"/>
      <c r="G6761" s="159"/>
      <c r="H6761" s="161" t="s">
        <v>26953</v>
      </c>
      <c r="I6761" s="161"/>
    </row>
    <row r="6762" ht="15.0" customHeight="1">
      <c r="A6762" s="101" t="s">
        <v>11020</v>
      </c>
      <c r="B6762" s="96" t="str">
        <f>VLOOKUP(A6762,company_data!$A$2:$H$2051,8,FALSE)</f>
        <v>https://www.pulsesecure.net/</v>
      </c>
      <c r="C6762" s="157" t="s">
        <v>26954</v>
      </c>
      <c r="D6762" s="158" t="s">
        <v>26</v>
      </c>
      <c r="E6762" s="158" t="s">
        <v>16620</v>
      </c>
      <c r="F6762" s="101"/>
      <c r="G6762" s="159"/>
      <c r="H6762" s="161" t="s">
        <v>26955</v>
      </c>
      <c r="I6762" s="161"/>
    </row>
    <row r="6763" ht="15.0" customHeight="1">
      <c r="A6763" s="101" t="s">
        <v>11020</v>
      </c>
      <c r="B6763" s="96" t="str">
        <f>VLOOKUP(A6763,company_data!$A$2:$H$2051,8,FALSE)</f>
        <v>https://www.pulsesecure.net/</v>
      </c>
      <c r="C6763" s="158" t="s">
        <v>26956</v>
      </c>
      <c r="D6763" s="158" t="s">
        <v>8</v>
      </c>
      <c r="E6763" s="158" t="s">
        <v>16480</v>
      </c>
      <c r="F6763" s="101"/>
      <c r="G6763" s="159"/>
      <c r="H6763" s="161"/>
      <c r="I6763" s="161"/>
    </row>
    <row r="6764" ht="15.0" customHeight="1">
      <c r="A6764" s="101" t="s">
        <v>11020</v>
      </c>
      <c r="B6764" s="96" t="str">
        <f>VLOOKUP(A6764,company_data!$A$2:$H$2051,8,FALSE)</f>
        <v>https://www.pulsesecure.net/</v>
      </c>
      <c r="C6764" s="158" t="s">
        <v>26957</v>
      </c>
      <c r="D6764" s="158" t="s">
        <v>8</v>
      </c>
      <c r="E6764" s="157"/>
      <c r="F6764" s="101"/>
      <c r="G6764" s="159"/>
      <c r="H6764" s="161" t="s">
        <v>26958</v>
      </c>
      <c r="I6764" s="161"/>
    </row>
    <row r="6765" ht="15.0" customHeight="1">
      <c r="A6765" s="101" t="s">
        <v>11020</v>
      </c>
      <c r="B6765" s="96" t="str">
        <f>VLOOKUP(A6765,company_data!$A$2:$H$2051,8,FALSE)</f>
        <v>https://www.pulsesecure.net/</v>
      </c>
      <c r="C6765" s="158" t="s">
        <v>26959</v>
      </c>
      <c r="D6765" s="158" t="s">
        <v>31</v>
      </c>
      <c r="E6765" s="157"/>
      <c r="F6765" s="101"/>
      <c r="G6765" s="159"/>
      <c r="H6765" s="161"/>
      <c r="I6765" s="161"/>
    </row>
    <row r="6766" ht="15.0" customHeight="1">
      <c r="A6766" s="101" t="s">
        <v>11020</v>
      </c>
      <c r="B6766" s="96" t="str">
        <f>VLOOKUP(A6766,company_data!$A$2:$H$2051,8,FALSE)</f>
        <v>https://www.pulsesecure.net/</v>
      </c>
      <c r="C6766" s="157" t="s">
        <v>26960</v>
      </c>
      <c r="D6766" s="158" t="s">
        <v>34</v>
      </c>
      <c r="E6766" s="157"/>
      <c r="F6766" s="101"/>
      <c r="G6766" s="159"/>
      <c r="H6766" s="161" t="s">
        <v>26961</v>
      </c>
      <c r="I6766" s="161"/>
    </row>
    <row r="6767" ht="15.0" customHeight="1">
      <c r="A6767" s="101" t="s">
        <v>11020</v>
      </c>
      <c r="B6767" s="96" t="str">
        <f>VLOOKUP(A6767,company_data!$A$2:$H$2051,8,FALSE)</f>
        <v>https://www.pulsesecure.net/</v>
      </c>
      <c r="C6767" s="158" t="s">
        <v>26962</v>
      </c>
      <c r="D6767" s="158" t="s">
        <v>34</v>
      </c>
      <c r="E6767" s="157"/>
      <c r="F6767" s="101"/>
      <c r="G6767" s="159"/>
      <c r="H6767" s="161"/>
      <c r="I6767" s="161"/>
    </row>
    <row r="6768" ht="15.0" customHeight="1">
      <c r="A6768" s="101" t="s">
        <v>11020</v>
      </c>
      <c r="B6768" s="96" t="str">
        <f>VLOOKUP(A6768,company_data!$A$2:$H$2051,8,FALSE)</f>
        <v>https://www.pulsesecure.net/</v>
      </c>
      <c r="C6768" s="158" t="s">
        <v>26963</v>
      </c>
      <c r="D6768" s="158" t="s">
        <v>34</v>
      </c>
      <c r="E6768" s="157"/>
      <c r="F6768" s="101"/>
      <c r="G6768" s="159"/>
      <c r="H6768" s="161"/>
      <c r="I6768" s="161"/>
    </row>
    <row r="6769" ht="15.0" customHeight="1">
      <c r="A6769" s="101" t="s">
        <v>11034</v>
      </c>
      <c r="B6769" s="96" t="str">
        <f>VLOOKUP(A6769,company_data!$A$2:$H$2051,8,FALSE)</f>
        <v>https://puppet.com/</v>
      </c>
      <c r="C6769" s="157" t="s">
        <v>26964</v>
      </c>
      <c r="D6769" s="158" t="s">
        <v>5</v>
      </c>
      <c r="E6769" s="158" t="s">
        <v>15871</v>
      </c>
      <c r="F6769" s="101"/>
      <c r="G6769" s="159"/>
      <c r="H6769" s="161" t="s">
        <v>26965</v>
      </c>
      <c r="I6769" s="161"/>
    </row>
    <row r="6770" ht="15.0" customHeight="1">
      <c r="A6770" s="101" t="s">
        <v>11034</v>
      </c>
      <c r="B6770" s="96" t="str">
        <f>VLOOKUP(A6770,company_data!$A$2:$H$2051,8,FALSE)</f>
        <v>https://puppet.com/</v>
      </c>
      <c r="C6770" s="158" t="s">
        <v>26966</v>
      </c>
      <c r="D6770" s="158" t="s">
        <v>14</v>
      </c>
      <c r="E6770" s="158" t="s">
        <v>26967</v>
      </c>
      <c r="F6770" s="101"/>
      <c r="G6770" s="159"/>
      <c r="H6770" s="161"/>
      <c r="I6770" s="161"/>
    </row>
    <row r="6771" ht="15.0" customHeight="1">
      <c r="A6771" s="101" t="s">
        <v>11034</v>
      </c>
      <c r="B6771" s="96" t="str">
        <f>VLOOKUP(A6771,company_data!$A$2:$H$2051,8,FALSE)</f>
        <v>https://puppet.com/</v>
      </c>
      <c r="C6771" s="158" t="s">
        <v>26968</v>
      </c>
      <c r="D6771" s="158" t="s">
        <v>14</v>
      </c>
      <c r="E6771" s="158" t="s">
        <v>26967</v>
      </c>
      <c r="F6771" s="101"/>
      <c r="G6771" s="159"/>
      <c r="H6771" s="161"/>
      <c r="I6771" s="161"/>
    </row>
    <row r="6772" ht="15.0" customHeight="1">
      <c r="A6772" s="101" t="s">
        <v>11034</v>
      </c>
      <c r="B6772" s="96" t="str">
        <f>VLOOKUP(A6772,company_data!$A$2:$H$2051,8,FALSE)</f>
        <v>https://puppet.com/</v>
      </c>
      <c r="C6772" s="158" t="s">
        <v>26969</v>
      </c>
      <c r="D6772" s="158" t="s">
        <v>14</v>
      </c>
      <c r="E6772" s="158" t="s">
        <v>26967</v>
      </c>
      <c r="F6772" s="101"/>
      <c r="G6772" s="159"/>
      <c r="H6772" s="161"/>
      <c r="I6772" s="161"/>
    </row>
    <row r="6773" ht="15.0" customHeight="1">
      <c r="A6773" s="101" t="s">
        <v>11056</v>
      </c>
      <c r="B6773" s="96" t="str">
        <f>VLOOKUP(A6773,company_data!$A$2:$H$2051,8,FALSE)</f>
        <v>https://www.purevpn.com/</v>
      </c>
      <c r="C6773" s="158" t="s">
        <v>11056</v>
      </c>
      <c r="D6773" s="158" t="s">
        <v>9</v>
      </c>
      <c r="E6773" s="157" t="s">
        <v>16772</v>
      </c>
      <c r="F6773" s="101"/>
      <c r="G6773" s="159"/>
      <c r="H6773" s="161"/>
      <c r="I6773" s="161"/>
    </row>
    <row r="6774" ht="15.0" customHeight="1">
      <c r="A6774" s="101" t="s">
        <v>11056</v>
      </c>
      <c r="B6774" s="96" t="str">
        <f>VLOOKUP(A6774,company_data!$A$2:$H$2051,8,FALSE)</f>
        <v>https://www.purevpn.com/</v>
      </c>
      <c r="C6774" s="158" t="s">
        <v>26970</v>
      </c>
      <c r="D6774" s="158" t="s">
        <v>9</v>
      </c>
      <c r="E6774" s="158" t="s">
        <v>16620</v>
      </c>
      <c r="F6774" s="101"/>
      <c r="G6774" s="159"/>
      <c r="H6774" s="161"/>
      <c r="I6774" s="161"/>
    </row>
    <row r="6775" ht="15.0" customHeight="1">
      <c r="A6775" s="101" t="s">
        <v>11063</v>
      </c>
      <c r="B6775" s="96" t="str">
        <f>VLOOKUP(A6775,company_data!$A$2:$H$2051,8,FALSE)</f>
        <v>pwc.com</v>
      </c>
      <c r="C6775" s="158" t="s">
        <v>17764</v>
      </c>
      <c r="D6775" s="158" t="s">
        <v>5</v>
      </c>
      <c r="E6775" s="158" t="s">
        <v>15871</v>
      </c>
      <c r="F6775" s="101"/>
      <c r="G6775" s="159"/>
      <c r="H6775" s="161"/>
      <c r="I6775" s="162"/>
    </row>
    <row r="6776" ht="15.0" customHeight="1">
      <c r="A6776" s="101" t="s">
        <v>11074</v>
      </c>
      <c r="B6776" s="96" t="str">
        <f>VLOOKUP(A6776,company_data!$A$2:$H$2051,8,FALSE)</f>
        <v>q6cyber.com</v>
      </c>
      <c r="C6776" s="157" t="s">
        <v>26971</v>
      </c>
      <c r="D6776" s="158" t="s">
        <v>5</v>
      </c>
      <c r="E6776" s="158" t="s">
        <v>14011</v>
      </c>
      <c r="F6776" s="101"/>
      <c r="G6776" s="159"/>
      <c r="H6776" s="161"/>
      <c r="I6776" s="161"/>
    </row>
    <row r="6777" ht="15.0" customHeight="1">
      <c r="A6777" s="101" t="s">
        <v>11074</v>
      </c>
      <c r="B6777" s="96" t="str">
        <f>VLOOKUP(A6777,company_data!$A$2:$H$2051,8,FALSE)</f>
        <v>q6cyber.com</v>
      </c>
      <c r="C6777" s="157" t="s">
        <v>26971</v>
      </c>
      <c r="D6777" s="158" t="s">
        <v>7</v>
      </c>
      <c r="E6777" s="158" t="s">
        <v>14011</v>
      </c>
      <c r="F6777" s="101"/>
      <c r="G6777" s="159"/>
      <c r="H6777" s="161" t="s">
        <v>26972</v>
      </c>
      <c r="I6777" s="161"/>
    </row>
    <row r="6778" ht="15.0" customHeight="1">
      <c r="A6778" s="101" t="s">
        <v>10482</v>
      </c>
      <c r="B6778" s="96" t="str">
        <f>VLOOKUP(A6778,company_data!$A$2:$H$2051,8,FALSE)</f>
        <v>www.360totalsecurity.com</v>
      </c>
      <c r="C6778" s="158" t="s">
        <v>26973</v>
      </c>
      <c r="D6778" s="158" t="s">
        <v>9</v>
      </c>
      <c r="E6778" s="158" t="s">
        <v>16110</v>
      </c>
      <c r="F6778" s="97" t="s">
        <v>26974</v>
      </c>
      <c r="G6778" s="159"/>
      <c r="H6778" s="161"/>
      <c r="I6778" s="161"/>
    </row>
    <row r="6779" ht="15.0" customHeight="1">
      <c r="A6779" s="101" t="s">
        <v>10482</v>
      </c>
      <c r="B6779" s="96" t="str">
        <f>VLOOKUP(A6779,company_data!$A$2:$H$2051,8,FALSE)</f>
        <v>www.360totalsecurity.com</v>
      </c>
      <c r="C6779" s="158" t="s">
        <v>26975</v>
      </c>
      <c r="D6779" s="158" t="s">
        <v>9</v>
      </c>
      <c r="E6779" s="158" t="s">
        <v>16110</v>
      </c>
      <c r="F6779" s="97" t="s">
        <v>16111</v>
      </c>
      <c r="G6779" s="159"/>
      <c r="H6779" s="161"/>
      <c r="I6779" s="161"/>
    </row>
    <row r="6780" ht="15.0" customHeight="1">
      <c r="A6780" s="101" t="s">
        <v>10482</v>
      </c>
      <c r="B6780" s="96" t="str">
        <f>VLOOKUP(A6780,company_data!$A$2:$H$2051,8,FALSE)</f>
        <v>www.360totalsecurity.com</v>
      </c>
      <c r="C6780" s="158" t="s">
        <v>26976</v>
      </c>
      <c r="D6780" s="158" t="s">
        <v>9</v>
      </c>
      <c r="E6780" s="158" t="s">
        <v>16110</v>
      </c>
      <c r="F6780" s="97" t="s">
        <v>16111</v>
      </c>
      <c r="G6780" s="159"/>
      <c r="H6780" s="161"/>
      <c r="I6780" s="161"/>
    </row>
    <row r="6781" ht="15.0" customHeight="1">
      <c r="A6781" s="101" t="s">
        <v>10482</v>
      </c>
      <c r="B6781" s="96" t="str">
        <f>VLOOKUP(A6781,company_data!$A$2:$H$2051,8,FALSE)</f>
        <v>www.360totalsecurity.com</v>
      </c>
      <c r="C6781" s="158" t="s">
        <v>26977</v>
      </c>
      <c r="D6781" s="158" t="s">
        <v>9</v>
      </c>
      <c r="E6781" s="158" t="s">
        <v>16110</v>
      </c>
      <c r="F6781" s="97" t="s">
        <v>16111</v>
      </c>
      <c r="G6781" s="159"/>
      <c r="H6781" s="161"/>
      <c r="I6781" s="161"/>
    </row>
    <row r="6782" ht="15.0" customHeight="1">
      <c r="A6782" s="101" t="s">
        <v>10482</v>
      </c>
      <c r="B6782" s="96" t="str">
        <f>VLOOKUP(A6782,company_data!$A$2:$H$2051,8,FALSE)</f>
        <v>www.360totalsecurity.com</v>
      </c>
      <c r="C6782" s="158" t="s">
        <v>26978</v>
      </c>
      <c r="D6782" s="158" t="s">
        <v>9</v>
      </c>
      <c r="E6782" s="158" t="s">
        <v>16110</v>
      </c>
      <c r="F6782" s="97" t="s">
        <v>16111</v>
      </c>
      <c r="G6782" s="159"/>
      <c r="H6782" s="161"/>
      <c r="I6782" s="161"/>
    </row>
    <row r="6783" ht="15.0" customHeight="1">
      <c r="A6783" s="101" t="s">
        <v>10482</v>
      </c>
      <c r="B6783" s="96" t="str">
        <f>VLOOKUP(A6783,company_data!$A$2:$H$2051,8,FALSE)</f>
        <v>www.360totalsecurity.com</v>
      </c>
      <c r="C6783" s="158" t="s">
        <v>26979</v>
      </c>
      <c r="D6783" s="158" t="s">
        <v>9</v>
      </c>
      <c r="E6783" s="158" t="s">
        <v>16110</v>
      </c>
      <c r="F6783" s="97" t="s">
        <v>16111</v>
      </c>
      <c r="G6783" s="159"/>
      <c r="H6783" s="161"/>
      <c r="I6783" s="161"/>
    </row>
    <row r="6784" ht="15.0" customHeight="1">
      <c r="A6784" s="101" t="s">
        <v>10482</v>
      </c>
      <c r="B6784" s="96" t="str">
        <f>VLOOKUP(A6784,company_data!$A$2:$H$2051,8,FALSE)</f>
        <v>www.360totalsecurity.com</v>
      </c>
      <c r="C6784" s="158" t="s">
        <v>26980</v>
      </c>
      <c r="D6784" s="158" t="s">
        <v>9</v>
      </c>
      <c r="E6784" s="158" t="s">
        <v>15857</v>
      </c>
      <c r="F6784" s="97"/>
      <c r="G6784" s="159"/>
      <c r="H6784" s="161"/>
      <c r="I6784" s="161"/>
    </row>
    <row r="6785" ht="15.0" customHeight="1">
      <c r="A6785" s="101" t="s">
        <v>10482</v>
      </c>
      <c r="B6785" s="96" t="str">
        <f>VLOOKUP(A6785,company_data!$A$2:$H$2051,8,FALSE)</f>
        <v>www.360totalsecurity.com</v>
      </c>
      <c r="C6785" s="158" t="s">
        <v>26981</v>
      </c>
      <c r="D6785" s="158" t="s">
        <v>52</v>
      </c>
      <c r="E6785" s="158" t="s">
        <v>26982</v>
      </c>
      <c r="F6785" s="97"/>
      <c r="G6785" s="159"/>
      <c r="H6785" s="161"/>
      <c r="I6785" s="161"/>
    </row>
    <row r="6786" ht="15.0" customHeight="1">
      <c r="A6786" s="101" t="s">
        <v>10687</v>
      </c>
      <c r="B6786" s="96" t="str">
        <f>VLOOKUP(A6786,company_data!$A$2:$H$2051,8,FALSE)</f>
        <v>www.qinetiq.com</v>
      </c>
      <c r="C6786" s="158" t="s">
        <v>24545</v>
      </c>
      <c r="D6786" s="158" t="s">
        <v>5</v>
      </c>
      <c r="E6786" s="158" t="s">
        <v>17764</v>
      </c>
      <c r="F6786" s="101"/>
      <c r="G6786" s="159"/>
      <c r="H6786" s="161"/>
      <c r="I6786" s="161"/>
    </row>
    <row r="6787" ht="15.0" customHeight="1">
      <c r="A6787" s="101" t="s">
        <v>10687</v>
      </c>
      <c r="B6787" s="96" t="str">
        <f>VLOOKUP(A6787,company_data!$A$2:$H$2051,8,FALSE)</f>
        <v>www.qinetiq.com</v>
      </c>
      <c r="C6787" s="158" t="s">
        <v>26983</v>
      </c>
      <c r="D6787" s="158" t="s">
        <v>10</v>
      </c>
      <c r="E6787" s="158" t="s">
        <v>15934</v>
      </c>
      <c r="F6787" s="158" t="s">
        <v>15935</v>
      </c>
      <c r="G6787" s="159"/>
      <c r="H6787" s="161"/>
      <c r="I6787" s="161"/>
    </row>
    <row r="6788" ht="15.0" customHeight="1">
      <c r="A6788" s="101" t="s">
        <v>10687</v>
      </c>
      <c r="B6788" s="96" t="str">
        <f>VLOOKUP(A6788,company_data!$A$2:$H$2051,8,FALSE)</f>
        <v>www.qinetiq.com</v>
      </c>
      <c r="C6788" s="158" t="s">
        <v>26984</v>
      </c>
      <c r="D6788" s="158" t="s">
        <v>5</v>
      </c>
      <c r="E6788" s="158" t="s">
        <v>15831</v>
      </c>
      <c r="F6788" s="101"/>
      <c r="G6788" s="159"/>
      <c r="H6788" s="161"/>
      <c r="I6788" s="161"/>
    </row>
    <row r="6789" ht="15.0" customHeight="1">
      <c r="A6789" s="101" t="s">
        <v>10687</v>
      </c>
      <c r="B6789" s="96" t="str">
        <f>VLOOKUP(A6789,company_data!$A$2:$H$2051,8,FALSE)</f>
        <v>www.qinetiq.com</v>
      </c>
      <c r="C6789" s="158" t="s">
        <v>26985</v>
      </c>
      <c r="D6789" s="158" t="s">
        <v>5</v>
      </c>
      <c r="E6789" s="158" t="s">
        <v>17019</v>
      </c>
      <c r="F6789" s="101"/>
      <c r="G6789" s="159"/>
      <c r="H6789" s="161"/>
      <c r="I6789" s="161"/>
    </row>
    <row r="6790" ht="15.0" customHeight="1">
      <c r="A6790" s="101" t="s">
        <v>10687</v>
      </c>
      <c r="B6790" s="96" t="str">
        <f>VLOOKUP(A6790,company_data!$A$2:$H$2051,8,FALSE)</f>
        <v>www.qinetiq.com</v>
      </c>
      <c r="C6790" s="158" t="s">
        <v>17656</v>
      </c>
      <c r="D6790" s="158" t="s">
        <v>5</v>
      </c>
      <c r="E6790" s="158" t="s">
        <v>17003</v>
      </c>
      <c r="F6790" s="101"/>
      <c r="G6790" s="159"/>
      <c r="H6790" s="161"/>
      <c r="I6790" s="161"/>
    </row>
    <row r="6791" ht="15.0" customHeight="1">
      <c r="A6791" s="101" t="s">
        <v>10687</v>
      </c>
      <c r="B6791" s="96" t="str">
        <f>VLOOKUP(A6791,company_data!$A$2:$H$2051,8,FALSE)</f>
        <v>www.qinetiq.com</v>
      </c>
      <c r="C6791" s="158" t="s">
        <v>26986</v>
      </c>
      <c r="D6791" s="158" t="s">
        <v>11</v>
      </c>
      <c r="E6791" s="158" t="s">
        <v>17003</v>
      </c>
      <c r="F6791" s="101"/>
      <c r="G6791" s="159"/>
      <c r="H6791" s="161"/>
      <c r="I6791" s="161"/>
    </row>
    <row r="6792" ht="15.0" customHeight="1">
      <c r="A6792" s="101" t="s">
        <v>10687</v>
      </c>
      <c r="B6792" s="96" t="str">
        <f>VLOOKUP(A6792,company_data!$A$2:$H$2051,8,FALSE)</f>
        <v>www.qinetiq.com</v>
      </c>
      <c r="C6792" s="158" t="s">
        <v>26987</v>
      </c>
      <c r="D6792" s="158" t="s">
        <v>5</v>
      </c>
      <c r="E6792" s="158" t="s">
        <v>16275</v>
      </c>
      <c r="F6792" s="101"/>
      <c r="G6792" s="159"/>
      <c r="H6792" s="161"/>
      <c r="I6792" s="161"/>
    </row>
    <row r="6793" ht="15.0" customHeight="1">
      <c r="A6793" s="101" t="s">
        <v>10687</v>
      </c>
      <c r="B6793" s="96" t="str">
        <f>VLOOKUP(A6793,company_data!$A$2:$H$2051,8,FALSE)</f>
        <v>www.qinetiq.com</v>
      </c>
      <c r="C6793" s="158" t="s">
        <v>26988</v>
      </c>
      <c r="D6793" s="158" t="s">
        <v>5</v>
      </c>
      <c r="E6793" s="158" t="s">
        <v>16863</v>
      </c>
      <c r="F6793" s="101"/>
      <c r="G6793" s="159"/>
      <c r="H6793" s="161"/>
      <c r="I6793" s="161"/>
    </row>
    <row r="6794" ht="15.0" customHeight="1">
      <c r="A6794" s="101" t="s">
        <v>11081</v>
      </c>
      <c r="B6794" s="96" t="str">
        <f>VLOOKUP(A6794,company_data!$A$2:$H$2051,8,FALSE)</f>
        <v>www.qliqsoft.com</v>
      </c>
      <c r="C6794" s="158" t="s">
        <v>26989</v>
      </c>
      <c r="D6794" s="158" t="s">
        <v>13</v>
      </c>
      <c r="E6794" s="158" t="s">
        <v>26990</v>
      </c>
      <c r="F6794" s="101"/>
      <c r="G6794" s="159"/>
      <c r="H6794" s="161"/>
      <c r="I6794" s="161"/>
    </row>
    <row r="6795" ht="15.0" customHeight="1">
      <c r="A6795" s="101" t="s">
        <v>11087</v>
      </c>
      <c r="B6795" s="96" t="str">
        <f>VLOOKUP(A6795,company_data!$A$2:$H$2051,8,FALSE)</f>
        <v>www.qomplx.com</v>
      </c>
      <c r="C6795" s="158" t="s">
        <v>26991</v>
      </c>
      <c r="D6795" s="158" t="s">
        <v>14</v>
      </c>
      <c r="E6795" s="158" t="s">
        <v>16856</v>
      </c>
      <c r="F6795" s="97" t="s">
        <v>21858</v>
      </c>
      <c r="G6795" s="159"/>
      <c r="H6795" s="161" t="s">
        <v>26992</v>
      </c>
      <c r="I6795" s="161"/>
    </row>
    <row r="6796" ht="15.0" customHeight="1">
      <c r="A6796" s="101" t="s">
        <v>11097</v>
      </c>
      <c r="B6796" s="96" t="str">
        <f>VLOOKUP(A6796,company_data!$A$2:$H$2051,8,FALSE)</f>
        <v>qrator.net/en/</v>
      </c>
      <c r="C6796" s="158" t="s">
        <v>26993</v>
      </c>
      <c r="D6796" s="158" t="s">
        <v>7</v>
      </c>
      <c r="E6796" s="158" t="s">
        <v>16480</v>
      </c>
      <c r="F6796" s="97" t="s">
        <v>21414</v>
      </c>
      <c r="G6796" s="159"/>
      <c r="H6796" s="160" t="s">
        <v>26994</v>
      </c>
      <c r="I6796" s="161"/>
    </row>
    <row r="6797" ht="15.0" customHeight="1">
      <c r="A6797" s="101" t="s">
        <v>11097</v>
      </c>
      <c r="B6797" s="96" t="str">
        <f>VLOOKUP(A6797,company_data!$A$2:$H$2051,8,FALSE)</f>
        <v>qrator.net/en/</v>
      </c>
      <c r="C6797" s="158" t="s">
        <v>26995</v>
      </c>
      <c r="D6797" s="158" t="s">
        <v>7</v>
      </c>
      <c r="E6797" s="158" t="s">
        <v>16480</v>
      </c>
      <c r="F6797" s="97" t="s">
        <v>21414</v>
      </c>
      <c r="G6797" s="159"/>
      <c r="H6797" s="160" t="s">
        <v>26994</v>
      </c>
      <c r="I6797" s="161"/>
    </row>
    <row r="6798" ht="15.0" customHeight="1">
      <c r="A6798" s="101" t="s">
        <v>11097</v>
      </c>
      <c r="B6798" s="96" t="str">
        <f>VLOOKUP(A6798,company_data!$A$2:$H$2051,8,FALSE)</f>
        <v>qrator.net/en/</v>
      </c>
      <c r="C6798" s="158" t="s">
        <v>26996</v>
      </c>
      <c r="D6798" s="158" t="s">
        <v>7</v>
      </c>
      <c r="E6798" s="158" t="s">
        <v>16480</v>
      </c>
      <c r="F6798" s="97" t="s">
        <v>21414</v>
      </c>
      <c r="G6798" s="159"/>
      <c r="H6798" s="160" t="s">
        <v>26994</v>
      </c>
      <c r="I6798" s="161"/>
    </row>
    <row r="6799" ht="15.0" customHeight="1">
      <c r="A6799" s="101" t="s">
        <v>15531</v>
      </c>
      <c r="B6799" s="96" t="str">
        <f>VLOOKUP(A6799,company_data!$A$2:$H$2051,8,FALSE)</f>
        <v>https://quad9.net</v>
      </c>
      <c r="C6799" s="158" t="s">
        <v>26997</v>
      </c>
      <c r="D6799" s="158" t="s">
        <v>8</v>
      </c>
      <c r="E6799" s="158" t="s">
        <v>19426</v>
      </c>
      <c r="F6799" s="101"/>
      <c r="G6799" s="159"/>
      <c r="H6799" s="161" t="s">
        <v>26998</v>
      </c>
      <c r="I6799" s="161"/>
    </row>
    <row r="6800" ht="15.0" customHeight="1">
      <c r="A6800" s="101" t="s">
        <v>11104</v>
      </c>
      <c r="B6800" s="96" t="str">
        <f>VLOOKUP(A6800,company_data!$A$2:$H$2051,8,FALSE)</f>
        <v>quadrantsec.com</v>
      </c>
      <c r="C6800" s="157" t="s">
        <v>26999</v>
      </c>
      <c r="D6800" s="158" t="s">
        <v>5</v>
      </c>
      <c r="E6800" s="157" t="s">
        <v>24014</v>
      </c>
      <c r="F6800" s="101"/>
      <c r="G6800" s="159"/>
      <c r="H6800" s="161" t="s">
        <v>27000</v>
      </c>
      <c r="I6800" s="161"/>
    </row>
    <row r="6801" ht="15.0" customHeight="1">
      <c r="A6801" s="101" t="s">
        <v>11104</v>
      </c>
      <c r="B6801" s="96" t="str">
        <f>VLOOKUP(A6801,company_data!$A$2:$H$2051,8,FALSE)</f>
        <v>quadrantsec.com</v>
      </c>
      <c r="C6801" s="157" t="s">
        <v>27001</v>
      </c>
      <c r="D6801" s="158" t="s">
        <v>14</v>
      </c>
      <c r="E6801" s="158" t="s">
        <v>27002</v>
      </c>
      <c r="F6801" s="97"/>
      <c r="G6801" s="159"/>
      <c r="H6801" s="161" t="s">
        <v>27003</v>
      </c>
      <c r="I6801" s="161"/>
    </row>
    <row r="6802" ht="15.0" customHeight="1">
      <c r="A6802" s="101" t="s">
        <v>11104</v>
      </c>
      <c r="B6802" s="96" t="str">
        <f>VLOOKUP(A6802,company_data!$A$2:$H$2051,8,FALSE)</f>
        <v>quadrantsec.com</v>
      </c>
      <c r="C6802" s="157" t="s">
        <v>27004</v>
      </c>
      <c r="D6802" s="158" t="s">
        <v>5</v>
      </c>
      <c r="E6802" s="158" t="s">
        <v>27005</v>
      </c>
      <c r="F6802" s="101"/>
      <c r="G6802" s="159"/>
      <c r="H6802" s="161" t="s">
        <v>27006</v>
      </c>
      <c r="I6802" s="161"/>
    </row>
    <row r="6803" ht="15.0" customHeight="1">
      <c r="A6803" s="101" t="s">
        <v>11104</v>
      </c>
      <c r="B6803" s="96" t="str">
        <f>VLOOKUP(A6803,company_data!$A$2:$H$2051,8,FALSE)</f>
        <v>quadrantsec.com</v>
      </c>
      <c r="C6803" s="157" t="s">
        <v>27007</v>
      </c>
      <c r="D6803" s="158" t="s">
        <v>5</v>
      </c>
      <c r="E6803" s="158" t="s">
        <v>27008</v>
      </c>
      <c r="F6803" s="97" t="s">
        <v>16162</v>
      </c>
      <c r="G6803" s="159"/>
      <c r="H6803" s="161" t="s">
        <v>27009</v>
      </c>
      <c r="I6803" s="161"/>
    </row>
    <row r="6804" ht="15.0" customHeight="1">
      <c r="A6804" s="101" t="s">
        <v>11104</v>
      </c>
      <c r="B6804" s="96" t="str">
        <f>VLOOKUP(A6804,company_data!$A$2:$H$2051,8,FALSE)</f>
        <v>quadrantsec.com</v>
      </c>
      <c r="C6804" s="157" t="s">
        <v>27010</v>
      </c>
      <c r="D6804" s="157" t="s">
        <v>5</v>
      </c>
      <c r="E6804" s="157"/>
      <c r="F6804" s="101"/>
      <c r="G6804" s="159"/>
      <c r="H6804" s="161" t="s">
        <v>27011</v>
      </c>
      <c r="I6804" s="161"/>
    </row>
    <row r="6805" ht="15.0" customHeight="1">
      <c r="A6805" s="101" t="s">
        <v>11104</v>
      </c>
      <c r="B6805" s="96" t="str">
        <f>VLOOKUP(A6805,company_data!$A$2:$H$2051,8,FALSE)</f>
        <v>quadrantsec.com</v>
      </c>
      <c r="C6805" s="157" t="s">
        <v>24048</v>
      </c>
      <c r="D6805" s="157" t="s">
        <v>5</v>
      </c>
      <c r="E6805" s="157"/>
      <c r="F6805" s="101"/>
      <c r="G6805" s="159"/>
      <c r="H6805" s="161" t="s">
        <v>27012</v>
      </c>
      <c r="I6805" s="161"/>
    </row>
    <row r="6806" ht="15.0" customHeight="1">
      <c r="A6806" s="97" t="s">
        <v>10893</v>
      </c>
      <c r="B6806" s="217" t="s">
        <v>10895</v>
      </c>
      <c r="C6806" s="158" t="s">
        <v>27013</v>
      </c>
      <c r="D6806" s="158" t="s">
        <v>15</v>
      </c>
      <c r="E6806" s="158" t="s">
        <v>16146</v>
      </c>
      <c r="F6806" s="101"/>
      <c r="G6806" s="159"/>
      <c r="H6806" s="161"/>
      <c r="I6806" s="161"/>
    </row>
    <row r="6807" ht="15.0" customHeight="1">
      <c r="A6807" s="97" t="s">
        <v>10893</v>
      </c>
      <c r="B6807" s="217" t="s">
        <v>10895</v>
      </c>
      <c r="C6807" s="158" t="s">
        <v>27014</v>
      </c>
      <c r="D6807" s="158" t="s">
        <v>9</v>
      </c>
      <c r="E6807" s="157" t="s">
        <v>16371</v>
      </c>
      <c r="F6807" s="101"/>
      <c r="G6807" s="159"/>
      <c r="H6807" s="161"/>
      <c r="I6807" s="161"/>
    </row>
    <row r="6808" ht="15.0" customHeight="1">
      <c r="A6808" s="97" t="s">
        <v>10893</v>
      </c>
      <c r="B6808" s="217" t="s">
        <v>10895</v>
      </c>
      <c r="C6808" s="158" t="s">
        <v>27015</v>
      </c>
      <c r="D6808" s="158" t="s">
        <v>14</v>
      </c>
      <c r="E6808" s="158" t="s">
        <v>17334</v>
      </c>
      <c r="F6808" s="101"/>
      <c r="G6808" s="159"/>
      <c r="H6808" s="161"/>
      <c r="I6808" s="161"/>
    </row>
    <row r="6809" ht="15.0" customHeight="1">
      <c r="A6809" s="97" t="s">
        <v>10893</v>
      </c>
      <c r="B6809" s="217" t="s">
        <v>10895</v>
      </c>
      <c r="C6809" s="158" t="s">
        <v>27016</v>
      </c>
      <c r="D6809" s="158" t="s">
        <v>14</v>
      </c>
      <c r="E6809" s="158" t="s">
        <v>25056</v>
      </c>
      <c r="F6809" s="101"/>
      <c r="G6809" s="159"/>
      <c r="H6809" s="161"/>
      <c r="I6809" s="161"/>
    </row>
    <row r="6810" ht="15.0" customHeight="1">
      <c r="A6810" s="97" t="s">
        <v>10893</v>
      </c>
      <c r="B6810" s="217" t="s">
        <v>10895</v>
      </c>
      <c r="C6810" s="158" t="s">
        <v>27017</v>
      </c>
      <c r="D6810" s="158" t="s">
        <v>8</v>
      </c>
      <c r="E6810" s="158" t="s">
        <v>15857</v>
      </c>
      <c r="F6810" s="97" t="s">
        <v>16203</v>
      </c>
      <c r="G6810" s="159"/>
      <c r="H6810" s="161"/>
      <c r="I6810" s="161"/>
    </row>
    <row r="6811" ht="15.0" customHeight="1">
      <c r="A6811" s="97" t="s">
        <v>10893</v>
      </c>
      <c r="B6811" s="217" t="s">
        <v>10895</v>
      </c>
      <c r="C6811" s="158" t="s">
        <v>27018</v>
      </c>
      <c r="D6811" s="158" t="s">
        <v>8</v>
      </c>
      <c r="E6811" s="158" t="s">
        <v>16480</v>
      </c>
      <c r="F6811" s="101"/>
      <c r="G6811" s="159"/>
      <c r="H6811" s="161"/>
      <c r="I6811" s="161"/>
    </row>
    <row r="6812" ht="15.0" customHeight="1">
      <c r="A6812" s="101" t="s">
        <v>10893</v>
      </c>
      <c r="B6812" s="96" t="str">
        <f>VLOOKUP(A6812,company_data!$A$2:$H$2051,8,FALSE)</f>
        <v>www.qualys.com</v>
      </c>
      <c r="C6812" s="158" t="s">
        <v>27019</v>
      </c>
      <c r="D6812" s="158" t="s">
        <v>39</v>
      </c>
      <c r="E6812" s="157"/>
      <c r="F6812" s="101"/>
      <c r="G6812" s="159"/>
      <c r="H6812" s="161" t="s">
        <v>27020</v>
      </c>
      <c r="I6812" s="161"/>
    </row>
    <row r="6813" ht="15.0" customHeight="1">
      <c r="A6813" s="97" t="s">
        <v>10893</v>
      </c>
      <c r="B6813" s="217" t="s">
        <v>10895</v>
      </c>
      <c r="C6813" s="158" t="s">
        <v>27021</v>
      </c>
      <c r="D6813" s="158" t="s">
        <v>14</v>
      </c>
      <c r="E6813" s="157"/>
      <c r="F6813" s="101"/>
      <c r="G6813" s="159"/>
      <c r="H6813" s="161"/>
      <c r="I6813" s="161"/>
    </row>
    <row r="6814" ht="15.0" customHeight="1">
      <c r="A6814" s="101" t="s">
        <v>10893</v>
      </c>
      <c r="B6814" s="96" t="str">
        <f>VLOOKUP(A6814,company_data!$A$2:$H$2051,8,FALSE)</f>
        <v>www.qualys.com</v>
      </c>
      <c r="C6814" s="158" t="s">
        <v>27022</v>
      </c>
      <c r="D6814" s="158" t="s">
        <v>22</v>
      </c>
      <c r="E6814" s="157"/>
      <c r="F6814" s="101"/>
      <c r="G6814" s="159"/>
      <c r="H6814" s="161" t="s">
        <v>27023</v>
      </c>
      <c r="I6814" s="161"/>
    </row>
    <row r="6815" ht="15.0" customHeight="1">
      <c r="A6815" s="101" t="s">
        <v>11112</v>
      </c>
      <c r="B6815" s="96" t="str">
        <f>VLOOKUP(A6815,company_data!$A$2:$H$2051,8,FALSE)</f>
        <v>www.quantil.com/</v>
      </c>
      <c r="C6815" s="158" t="s">
        <v>27024</v>
      </c>
      <c r="D6815" s="158" t="s">
        <v>28</v>
      </c>
      <c r="E6815" s="158" t="s">
        <v>16480</v>
      </c>
      <c r="F6815" s="101"/>
      <c r="G6815" s="159"/>
      <c r="H6815" s="161"/>
      <c r="I6815" s="161"/>
    </row>
    <row r="6816" ht="15.0" customHeight="1">
      <c r="A6816" s="101" t="s">
        <v>11112</v>
      </c>
      <c r="B6816" s="96" t="str">
        <f>VLOOKUP(A6816,company_data!$A$2:$H$2051,8,FALSE)</f>
        <v>www.quantil.com/</v>
      </c>
      <c r="C6816" s="158" t="s">
        <v>27025</v>
      </c>
      <c r="D6816" s="158" t="s">
        <v>28</v>
      </c>
      <c r="E6816" s="158" t="s">
        <v>16480</v>
      </c>
      <c r="F6816" s="101"/>
      <c r="G6816" s="159"/>
      <c r="H6816" s="161"/>
      <c r="I6816" s="161"/>
    </row>
    <row r="6817" ht="15.0" customHeight="1">
      <c r="A6817" s="101" t="s">
        <v>11112</v>
      </c>
      <c r="B6817" s="96" t="str">
        <f>VLOOKUP(A6817,company_data!$A$2:$H$2051,8,FALSE)</f>
        <v>www.quantil.com/</v>
      </c>
      <c r="C6817" s="158" t="s">
        <v>27026</v>
      </c>
      <c r="D6817" s="158" t="s">
        <v>28</v>
      </c>
      <c r="E6817" s="158"/>
      <c r="F6817" s="101"/>
      <c r="G6817" s="159"/>
      <c r="H6817" s="161"/>
      <c r="I6817" s="161"/>
    </row>
    <row r="6818" ht="15.0" customHeight="1">
      <c r="A6818" s="101" t="s">
        <v>11118</v>
      </c>
      <c r="B6818" s="96" t="str">
        <f>VLOOKUP(A6818,company_data!$A$2:$H$2051,8,FALSE)</f>
        <v>quantumxc.com/</v>
      </c>
      <c r="C6818" s="158" t="s">
        <v>16196</v>
      </c>
      <c r="D6818" s="158" t="s">
        <v>7</v>
      </c>
      <c r="E6818" s="158" t="s">
        <v>13</v>
      </c>
      <c r="F6818" s="101"/>
      <c r="G6818" s="159"/>
      <c r="H6818" s="161"/>
      <c r="I6818" s="161"/>
    </row>
    <row r="6819" ht="15.0" customHeight="1">
      <c r="A6819" s="101" t="s">
        <v>11118</v>
      </c>
      <c r="B6819" s="96" t="str">
        <f>VLOOKUP(A6819,company_data!$A$2:$H$2051,8,FALSE)</f>
        <v>quantumxc.com/</v>
      </c>
      <c r="C6819" s="158" t="s">
        <v>27027</v>
      </c>
      <c r="D6819" s="158" t="s">
        <v>13</v>
      </c>
      <c r="E6819" s="158" t="s">
        <v>15981</v>
      </c>
      <c r="F6819" s="101"/>
      <c r="G6819" s="159"/>
      <c r="H6819" s="161"/>
      <c r="I6819" s="161"/>
    </row>
    <row r="6820" ht="15.0" customHeight="1">
      <c r="A6820" s="101" t="s">
        <v>11118</v>
      </c>
      <c r="B6820" s="96" t="str">
        <f>VLOOKUP(A6820,company_data!$A$2:$H$2051,8,FALSE)</f>
        <v>quantumxc.com/</v>
      </c>
      <c r="C6820" s="158" t="s">
        <v>27028</v>
      </c>
      <c r="D6820" s="158" t="s">
        <v>13</v>
      </c>
      <c r="E6820" s="157"/>
      <c r="F6820" s="101"/>
      <c r="G6820" s="159"/>
      <c r="H6820" s="161"/>
      <c r="I6820" s="161"/>
    </row>
    <row r="6821" ht="15.0" customHeight="1">
      <c r="A6821" s="101" t="s">
        <v>15536</v>
      </c>
      <c r="B6821" s="96" t="str">
        <f>VLOOKUP(A6821,company_data!$A$2:$H$2051,8,FALSE)</f>
        <v>https://www.quantumtrace.com/</v>
      </c>
      <c r="C6821" s="158" t="s">
        <v>27029</v>
      </c>
      <c r="D6821" s="158" t="s">
        <v>5</v>
      </c>
      <c r="E6821" s="158" t="s">
        <v>17435</v>
      </c>
      <c r="F6821" s="97" t="s">
        <v>16583</v>
      </c>
      <c r="G6821" s="164" t="s">
        <v>15951</v>
      </c>
      <c r="H6821" s="161"/>
      <c r="I6821" s="161"/>
    </row>
    <row r="6822" ht="15.0" customHeight="1">
      <c r="A6822" s="101" t="s">
        <v>15536</v>
      </c>
      <c r="B6822" s="96" t="str">
        <f>VLOOKUP(A6822,company_data!$A$2:$H$2051,8,FALSE)</f>
        <v>https://www.quantumtrace.com/</v>
      </c>
      <c r="C6822" s="158" t="s">
        <v>27030</v>
      </c>
      <c r="D6822" s="158" t="s">
        <v>5</v>
      </c>
      <c r="E6822" s="158" t="s">
        <v>17435</v>
      </c>
      <c r="F6822" s="97" t="s">
        <v>16583</v>
      </c>
      <c r="G6822" s="164" t="s">
        <v>15951</v>
      </c>
      <c r="H6822" s="161"/>
      <c r="I6822" s="161"/>
    </row>
    <row r="6823" ht="15.0" customHeight="1">
      <c r="A6823" s="101" t="s">
        <v>15536</v>
      </c>
      <c r="B6823" s="96" t="str">
        <f>VLOOKUP(A6823,company_data!$A$2:$H$2051,8,FALSE)</f>
        <v>https://www.quantumtrace.com/</v>
      </c>
      <c r="C6823" s="158" t="s">
        <v>27031</v>
      </c>
      <c r="D6823" s="158" t="s">
        <v>40</v>
      </c>
      <c r="E6823" s="158" t="s">
        <v>17435</v>
      </c>
      <c r="F6823" s="97" t="s">
        <v>16583</v>
      </c>
      <c r="G6823" s="164" t="s">
        <v>15951</v>
      </c>
      <c r="H6823" s="161"/>
      <c r="I6823" s="161"/>
    </row>
    <row r="6824" ht="15.0" customHeight="1">
      <c r="A6824" s="101" t="s">
        <v>15536</v>
      </c>
      <c r="B6824" s="96" t="str">
        <f>VLOOKUP(A6824,company_data!$A$2:$H$2051,8,FALSE)</f>
        <v>https://www.quantumtrace.com/</v>
      </c>
      <c r="C6824" s="158" t="s">
        <v>27032</v>
      </c>
      <c r="D6824" s="158" t="s">
        <v>40</v>
      </c>
      <c r="E6824" s="158" t="s">
        <v>13</v>
      </c>
      <c r="F6824" s="97" t="s">
        <v>16583</v>
      </c>
      <c r="G6824" s="164" t="s">
        <v>15951</v>
      </c>
      <c r="H6824" s="161"/>
      <c r="I6824" s="161"/>
    </row>
    <row r="6825" ht="15.0" customHeight="1">
      <c r="A6825" s="101" t="s">
        <v>15536</v>
      </c>
      <c r="B6825" s="96" t="str">
        <f>VLOOKUP(A6825,company_data!$A$2:$H$2051,8,FALSE)</f>
        <v>https://www.quantumtrace.com/</v>
      </c>
      <c r="C6825" s="158" t="s">
        <v>27033</v>
      </c>
      <c r="D6825" s="158" t="s">
        <v>13</v>
      </c>
      <c r="E6825" s="158" t="s">
        <v>27034</v>
      </c>
      <c r="F6825" s="97"/>
      <c r="G6825" s="164" t="s">
        <v>15951</v>
      </c>
      <c r="H6825" s="161" t="s">
        <v>27035</v>
      </c>
      <c r="I6825" s="161"/>
    </row>
    <row r="6826" ht="15.0" customHeight="1">
      <c r="A6826" s="101" t="s">
        <v>11126</v>
      </c>
      <c r="B6826" s="96" t="str">
        <f>VLOOKUP(A6826,company_data!$A$2:$H$2051,8,FALSE)</f>
        <v>query.ai</v>
      </c>
      <c r="C6826" s="209" t="s">
        <v>27036</v>
      </c>
      <c r="D6826" s="158" t="s">
        <v>18</v>
      </c>
      <c r="E6826" s="158" t="s">
        <v>27037</v>
      </c>
      <c r="F6826" s="101"/>
      <c r="G6826" s="159"/>
      <c r="H6826" s="161" t="s">
        <v>27038</v>
      </c>
      <c r="I6826" s="161"/>
    </row>
    <row r="6827" ht="15.0" customHeight="1">
      <c r="A6827" s="101" t="s">
        <v>10929</v>
      </c>
      <c r="B6827" s="96" t="str">
        <f>VLOOKUP(A6827,company_data!$A$2:$H$2051,8,FALSE)</f>
        <v>quickheal.co.in</v>
      </c>
      <c r="C6827" s="158" t="s">
        <v>24383</v>
      </c>
      <c r="D6827" s="158" t="s">
        <v>9</v>
      </c>
      <c r="E6827" s="158" t="s">
        <v>16110</v>
      </c>
      <c r="F6827" s="97" t="s">
        <v>16111</v>
      </c>
      <c r="G6827" s="159"/>
      <c r="H6827" s="161"/>
      <c r="I6827" s="161"/>
    </row>
    <row r="6828" ht="15.0" customHeight="1">
      <c r="A6828" s="101" t="s">
        <v>10929</v>
      </c>
      <c r="B6828" s="96" t="str">
        <f>VLOOKUP(A6828,company_data!$A$2:$H$2051,8,FALSE)</f>
        <v>quickheal.co.in</v>
      </c>
      <c r="C6828" s="158" t="s">
        <v>27039</v>
      </c>
      <c r="D6828" s="158" t="s">
        <v>9</v>
      </c>
      <c r="E6828" s="158" t="s">
        <v>16110</v>
      </c>
      <c r="F6828" s="97" t="s">
        <v>16111</v>
      </c>
      <c r="G6828" s="159"/>
      <c r="H6828" s="161"/>
      <c r="I6828" s="161"/>
    </row>
    <row r="6829" ht="15.0" customHeight="1">
      <c r="A6829" s="101" t="s">
        <v>10929</v>
      </c>
      <c r="B6829" s="96" t="str">
        <f>VLOOKUP(A6829,company_data!$A$2:$H$2051,8,FALSE)</f>
        <v>quickheal.co.in</v>
      </c>
      <c r="C6829" s="158" t="s">
        <v>21887</v>
      </c>
      <c r="D6829" s="158" t="s">
        <v>9</v>
      </c>
      <c r="E6829" s="158" t="s">
        <v>16110</v>
      </c>
      <c r="F6829" s="97" t="s">
        <v>16111</v>
      </c>
      <c r="G6829" s="159"/>
      <c r="H6829" s="161"/>
      <c r="I6829" s="161"/>
    </row>
    <row r="6830" ht="15.0" customHeight="1">
      <c r="A6830" s="101" t="s">
        <v>10929</v>
      </c>
      <c r="B6830" s="96" t="str">
        <f>VLOOKUP(A6830,company_data!$A$2:$H$2051,8,FALSE)</f>
        <v>quickheal.co.in</v>
      </c>
      <c r="C6830" s="158" t="s">
        <v>27040</v>
      </c>
      <c r="D6830" s="158" t="s">
        <v>9</v>
      </c>
      <c r="E6830" s="158" t="s">
        <v>16110</v>
      </c>
      <c r="F6830" s="97" t="s">
        <v>16111</v>
      </c>
      <c r="G6830" s="159"/>
      <c r="H6830" s="161"/>
      <c r="I6830" s="161"/>
    </row>
    <row r="6831" ht="15.0" customHeight="1">
      <c r="A6831" s="101" t="s">
        <v>10929</v>
      </c>
      <c r="B6831" s="96" t="str">
        <f>VLOOKUP(A6831,company_data!$A$2:$H$2051,8,FALSE)</f>
        <v>quickheal.co.in</v>
      </c>
      <c r="C6831" s="158" t="s">
        <v>27041</v>
      </c>
      <c r="D6831" s="158" t="s">
        <v>9</v>
      </c>
      <c r="E6831" s="158" t="s">
        <v>16110</v>
      </c>
      <c r="F6831" s="97" t="s">
        <v>16111</v>
      </c>
      <c r="G6831" s="159"/>
      <c r="H6831" s="161"/>
      <c r="I6831" s="161"/>
    </row>
    <row r="6832" ht="15.0" customHeight="1">
      <c r="A6832" s="101" t="s">
        <v>10929</v>
      </c>
      <c r="B6832" s="96" t="str">
        <f>VLOOKUP(A6832,company_data!$A$2:$H$2051,8,FALSE)</f>
        <v>quickheal.co.in</v>
      </c>
      <c r="C6832" s="158" t="s">
        <v>27042</v>
      </c>
      <c r="D6832" s="158" t="s">
        <v>20</v>
      </c>
      <c r="E6832" s="158" t="s">
        <v>16110</v>
      </c>
      <c r="F6832" s="97" t="s">
        <v>16111</v>
      </c>
      <c r="G6832" s="159"/>
      <c r="H6832" s="161"/>
      <c r="I6832" s="161"/>
    </row>
    <row r="6833" ht="15.0" customHeight="1">
      <c r="A6833" s="101" t="s">
        <v>10929</v>
      </c>
      <c r="B6833" s="96" t="str">
        <f>VLOOKUP(A6833,company_data!$A$2:$H$2051,8,FALSE)</f>
        <v>quickheal.co.in</v>
      </c>
      <c r="C6833" s="158" t="s">
        <v>15892</v>
      </c>
      <c r="D6833" s="158" t="s">
        <v>20</v>
      </c>
      <c r="E6833" s="158" t="s">
        <v>16110</v>
      </c>
      <c r="F6833" s="97" t="s">
        <v>16111</v>
      </c>
      <c r="G6833" s="159"/>
      <c r="H6833" s="161"/>
      <c r="I6833" s="161"/>
    </row>
    <row r="6834" ht="15.0" customHeight="1">
      <c r="A6834" s="101" t="s">
        <v>11135</v>
      </c>
      <c r="B6834" s="96" t="str">
        <f>VLOOKUP(A6834,company_data!$A$2:$H$2051,8,FALSE)</f>
        <v>www.quickstart.com</v>
      </c>
      <c r="C6834" s="158" t="s">
        <v>27043</v>
      </c>
      <c r="D6834" s="158" t="s">
        <v>11</v>
      </c>
      <c r="E6834" s="158" t="s">
        <v>21403</v>
      </c>
      <c r="F6834" s="101"/>
      <c r="G6834" s="159"/>
      <c r="H6834" s="161"/>
      <c r="I6834" s="161"/>
    </row>
    <row r="6835" ht="15.0" customHeight="1">
      <c r="A6835" s="101" t="s">
        <v>11144</v>
      </c>
      <c r="B6835" s="96" t="str">
        <f>VLOOKUP(A6835,company_data!$A$2:$H$2051,8,FALSE)</f>
        <v>www.quintessencelabs.com/</v>
      </c>
      <c r="C6835" s="158" t="s">
        <v>27044</v>
      </c>
      <c r="D6835" s="158" t="s">
        <v>13</v>
      </c>
      <c r="E6835" s="158" t="s">
        <v>15981</v>
      </c>
      <c r="F6835" s="97"/>
      <c r="G6835" s="159"/>
      <c r="H6835" s="161"/>
      <c r="I6835" s="161"/>
    </row>
    <row r="6836" ht="15.0" customHeight="1">
      <c r="A6836" s="101" t="s">
        <v>11144</v>
      </c>
      <c r="B6836" s="96" t="str">
        <f>VLOOKUP(A6836,company_data!$A$2:$H$2051,8,FALSE)</f>
        <v>www.quintessencelabs.com/</v>
      </c>
      <c r="C6836" s="158" t="s">
        <v>27045</v>
      </c>
      <c r="D6836" s="158" t="s">
        <v>13</v>
      </c>
      <c r="E6836" s="158" t="s">
        <v>15981</v>
      </c>
      <c r="F6836" s="97"/>
      <c r="G6836" s="159"/>
      <c r="H6836" s="161"/>
      <c r="I6836" s="161"/>
    </row>
    <row r="6837" ht="15.0" customHeight="1">
      <c r="A6837" s="101" t="s">
        <v>11144</v>
      </c>
      <c r="B6837" s="96" t="str">
        <f>VLOOKUP(A6837,company_data!$A$2:$H$2051,8,FALSE)</f>
        <v>www.quintessencelabs.com/</v>
      </c>
      <c r="C6837" s="158" t="s">
        <v>27046</v>
      </c>
      <c r="D6837" s="158" t="s">
        <v>13</v>
      </c>
      <c r="E6837" s="158" t="s">
        <v>15981</v>
      </c>
      <c r="F6837" s="97"/>
      <c r="G6837" s="159"/>
      <c r="H6837" s="161"/>
      <c r="I6837" s="161"/>
    </row>
    <row r="6838" ht="15.0" customHeight="1">
      <c r="A6838" s="101" t="s">
        <v>11144</v>
      </c>
      <c r="B6838" s="96" t="str">
        <f>VLOOKUP(A6838,company_data!$A$2:$H$2051,8,FALSE)</f>
        <v>www.quintessencelabs.com/</v>
      </c>
      <c r="C6838" s="158" t="s">
        <v>27047</v>
      </c>
      <c r="D6838" s="158" t="s">
        <v>13</v>
      </c>
      <c r="E6838" s="157"/>
      <c r="F6838" s="97"/>
      <c r="G6838" s="159"/>
      <c r="H6838" s="161"/>
      <c r="I6838" s="161"/>
    </row>
    <row r="6839" ht="15.0" customHeight="1">
      <c r="A6839" s="101" t="s">
        <v>11144</v>
      </c>
      <c r="B6839" s="96" t="str">
        <f>VLOOKUP(A6839,company_data!$A$2:$H$2051,8,FALSE)</f>
        <v>www.quintessencelabs.com/</v>
      </c>
      <c r="C6839" s="158" t="s">
        <v>27048</v>
      </c>
      <c r="D6839" s="158" t="s">
        <v>13</v>
      </c>
      <c r="E6839" s="157"/>
      <c r="F6839" s="97"/>
      <c r="G6839" s="159"/>
      <c r="H6839" s="161"/>
      <c r="I6839" s="161"/>
    </row>
    <row r="6840" ht="15.0" customHeight="1">
      <c r="A6840" s="101" t="s">
        <v>11152</v>
      </c>
      <c r="B6840" s="96" t="str">
        <f>VLOOKUP(A6840,company_data!$A$2:$H$2051,8,FALSE)</f>
        <v>www.quoscient.io/en/</v>
      </c>
      <c r="C6840" s="158" t="s">
        <v>27049</v>
      </c>
      <c r="D6840" s="158" t="s">
        <v>5</v>
      </c>
      <c r="E6840" s="158" t="s">
        <v>15871</v>
      </c>
      <c r="F6840" s="101"/>
      <c r="G6840" s="159"/>
      <c r="H6840" s="161"/>
      <c r="I6840" s="161"/>
    </row>
    <row r="6841" ht="15.0" customHeight="1">
      <c r="A6841" s="101" t="s">
        <v>11152</v>
      </c>
      <c r="B6841" s="96" t="str">
        <f>VLOOKUP(A6841,company_data!$A$2:$H$2051,8,FALSE)</f>
        <v>www.quoscient.io/en/</v>
      </c>
      <c r="C6841" s="158" t="s">
        <v>27050</v>
      </c>
      <c r="D6841" s="158" t="s">
        <v>30</v>
      </c>
      <c r="E6841" s="157"/>
      <c r="F6841" s="101"/>
      <c r="G6841" s="159"/>
      <c r="H6841" s="161"/>
      <c r="I6841" s="161"/>
    </row>
    <row r="6842" ht="15.0" customHeight="1">
      <c r="A6842" s="101" t="s">
        <v>8926</v>
      </c>
      <c r="B6842" s="96" t="str">
        <f>VLOOKUP(A6842,company_data!$A$2:$H$2051,8,FALSE)</f>
        <v>https://lunarline.com/</v>
      </c>
      <c r="C6842" s="157" t="s">
        <v>27051</v>
      </c>
      <c r="D6842" s="158" t="s">
        <v>17</v>
      </c>
      <c r="E6842" s="157"/>
      <c r="F6842" s="101"/>
      <c r="G6842" s="159"/>
      <c r="H6842" s="161" t="s">
        <v>27052</v>
      </c>
      <c r="I6842" s="161"/>
    </row>
    <row r="6843" ht="15.0" customHeight="1">
      <c r="A6843" s="101" t="s">
        <v>27053</v>
      </c>
      <c r="B6843" s="96" t="str">
        <f>VLOOKUP(A6843,company_data!$A$2:$H$2051,8,FALSE)</f>
        <v>#N/A</v>
      </c>
      <c r="C6843" s="157" t="s">
        <v>27054</v>
      </c>
      <c r="D6843" s="158" t="s">
        <v>5</v>
      </c>
      <c r="E6843" s="158" t="s">
        <v>15831</v>
      </c>
      <c r="F6843" s="101"/>
      <c r="G6843" s="159"/>
      <c r="H6843" s="161" t="s">
        <v>27055</v>
      </c>
      <c r="I6843" s="161"/>
    </row>
    <row r="6844" ht="15.0" customHeight="1">
      <c r="A6844" s="101" t="s">
        <v>27053</v>
      </c>
      <c r="B6844" s="96" t="str">
        <f>VLOOKUP(A6844,company_data!$A$2:$H$2051,8,FALSE)</f>
        <v>#N/A</v>
      </c>
      <c r="C6844" s="157" t="s">
        <v>27056</v>
      </c>
      <c r="D6844" s="157" t="s">
        <v>7</v>
      </c>
      <c r="E6844" s="157"/>
      <c r="F6844" s="101"/>
      <c r="G6844" s="159"/>
      <c r="H6844" s="161" t="s">
        <v>27057</v>
      </c>
      <c r="I6844" s="161"/>
    </row>
    <row r="6845" ht="15.0" customHeight="1">
      <c r="A6845" s="101" t="s">
        <v>27053</v>
      </c>
      <c r="B6845" s="96" t="str">
        <f>VLOOKUP(A6845,company_data!$A$2:$H$2051,8,FALSE)</f>
        <v>#N/A</v>
      </c>
      <c r="C6845" s="157" t="s">
        <v>27058</v>
      </c>
      <c r="D6845" s="181" t="s">
        <v>27059</v>
      </c>
      <c r="E6845" s="158" t="s">
        <v>15850</v>
      </c>
      <c r="F6845" s="231" t="s">
        <v>27060</v>
      </c>
      <c r="G6845" s="159"/>
      <c r="H6845" s="161" t="s">
        <v>27061</v>
      </c>
      <c r="I6845" s="161"/>
    </row>
    <row r="6846" ht="15.0" customHeight="1">
      <c r="A6846" s="101" t="s">
        <v>27053</v>
      </c>
      <c r="B6846" s="96" t="str">
        <f>VLOOKUP(A6846,company_data!$A$2:$H$2051,8,FALSE)</f>
        <v>#N/A</v>
      </c>
      <c r="C6846" s="157" t="s">
        <v>27062</v>
      </c>
      <c r="D6846" s="158" t="s">
        <v>30</v>
      </c>
      <c r="E6846" s="157"/>
      <c r="F6846" s="101"/>
      <c r="G6846" s="159"/>
      <c r="H6846" s="161" t="s">
        <v>27063</v>
      </c>
      <c r="I6846" s="161"/>
    </row>
    <row r="6847" ht="15.0" customHeight="1">
      <c r="A6847" s="101" t="s">
        <v>8898</v>
      </c>
      <c r="B6847" s="96" t="str">
        <f>VLOOKUP(A6847,company_data!$A$2:$H$2051,8,FALSE)</f>
        <v>https://www.mcafee.com/</v>
      </c>
      <c r="C6847" s="158" t="s">
        <v>27064</v>
      </c>
      <c r="D6847" s="158" t="s">
        <v>17</v>
      </c>
      <c r="E6847" s="157"/>
      <c r="F6847" s="101"/>
      <c r="G6847" s="159"/>
      <c r="H6847" s="161"/>
      <c r="I6847" s="161"/>
    </row>
    <row r="6848" ht="15.0" customHeight="1">
      <c r="A6848" s="101" t="s">
        <v>10969</v>
      </c>
      <c r="B6848" s="96" t="str">
        <f>VLOOKUP(A6848,company_data!$A$2:$H$2051,8,FALSE)</f>
        <v>https://www.rackspace.com/</v>
      </c>
      <c r="C6848" s="158" t="s">
        <v>27065</v>
      </c>
      <c r="D6848" s="158" t="s">
        <v>7</v>
      </c>
      <c r="E6848" s="157"/>
      <c r="F6848" s="101"/>
      <c r="G6848" s="159"/>
      <c r="H6848" s="161" t="s">
        <v>27066</v>
      </c>
      <c r="I6848" s="161"/>
    </row>
    <row r="6849" ht="15.0" customHeight="1">
      <c r="A6849" s="101" t="s">
        <v>10969</v>
      </c>
      <c r="B6849" s="96" t="str">
        <f>VLOOKUP(A6849,company_data!$A$2:$H$2051,8,FALSE)</f>
        <v>https://www.rackspace.com/</v>
      </c>
      <c r="C6849" s="158" t="s">
        <v>27067</v>
      </c>
      <c r="D6849" s="158" t="s">
        <v>7</v>
      </c>
      <c r="E6849" s="157"/>
      <c r="F6849" s="101"/>
      <c r="G6849" s="159"/>
      <c r="H6849" s="161" t="s">
        <v>27068</v>
      </c>
      <c r="I6849" s="161"/>
    </row>
    <row r="6850" ht="15.0" customHeight="1">
      <c r="A6850" s="101" t="s">
        <v>10969</v>
      </c>
      <c r="B6850" s="96" t="str">
        <f>VLOOKUP(A6850,company_data!$A$2:$H$2051,8,FALSE)</f>
        <v>https://www.rackspace.com/</v>
      </c>
      <c r="C6850" s="158" t="s">
        <v>27069</v>
      </c>
      <c r="D6850" s="158" t="s">
        <v>7</v>
      </c>
      <c r="E6850" s="157"/>
      <c r="F6850" s="101"/>
      <c r="G6850" s="159"/>
      <c r="H6850" s="161" t="s">
        <v>27070</v>
      </c>
      <c r="I6850" s="161"/>
    </row>
    <row r="6851" ht="15.0" customHeight="1">
      <c r="A6851" s="101" t="s">
        <v>11161</v>
      </c>
      <c r="B6851" s="96" t="str">
        <f>VLOOKUP(A6851,company_data!$A$2:$H$2051,8,FALSE)</f>
        <v>https://www.racktopsystems.com/</v>
      </c>
      <c r="C6851" s="158" t="s">
        <v>27071</v>
      </c>
      <c r="D6851" s="158" t="s">
        <v>12</v>
      </c>
      <c r="E6851" s="158" t="s">
        <v>13</v>
      </c>
      <c r="F6851" s="101"/>
      <c r="G6851" s="159"/>
      <c r="H6851" s="161"/>
      <c r="I6851" s="161"/>
    </row>
    <row r="6852" ht="15.0" customHeight="1">
      <c r="A6852" s="101" t="s">
        <v>11161</v>
      </c>
      <c r="B6852" s="96" t="str">
        <f>VLOOKUP(A6852,company_data!$A$2:$H$2051,8,FALSE)</f>
        <v>https://www.racktopsystems.com/</v>
      </c>
      <c r="C6852" s="158" t="s">
        <v>27072</v>
      </c>
      <c r="D6852" s="158" t="s">
        <v>12</v>
      </c>
      <c r="E6852" s="158" t="s">
        <v>13</v>
      </c>
      <c r="F6852" s="101"/>
      <c r="G6852" s="159"/>
      <c r="H6852" s="161"/>
      <c r="I6852" s="161"/>
    </row>
    <row r="6853" ht="15.0" customHeight="1">
      <c r="A6853" s="101" t="s">
        <v>11161</v>
      </c>
      <c r="B6853" s="96" t="str">
        <f>VLOOKUP(A6853,company_data!$A$2:$H$2051,8,FALSE)</f>
        <v>https://www.racktopsystems.com/</v>
      </c>
      <c r="C6853" s="158" t="s">
        <v>27073</v>
      </c>
      <c r="D6853" s="158" t="s">
        <v>12</v>
      </c>
      <c r="E6853" s="158" t="s">
        <v>13</v>
      </c>
      <c r="F6853" s="101"/>
      <c r="G6853" s="159"/>
      <c r="H6853" s="161"/>
      <c r="I6853" s="161"/>
    </row>
    <row r="6854" ht="15.0" customHeight="1">
      <c r="A6854" s="101" t="s">
        <v>11171</v>
      </c>
      <c r="B6854" s="96" t="str">
        <f>VLOOKUP(A6854,company_data!$A$2:$H$2051,8,FALSE)</f>
        <v>https://www.radarservices.com/</v>
      </c>
      <c r="C6854" s="158" t="s">
        <v>27074</v>
      </c>
      <c r="D6854" s="158" t="s">
        <v>18</v>
      </c>
      <c r="E6854" s="157"/>
      <c r="F6854" s="101"/>
      <c r="G6854" s="159"/>
      <c r="H6854" s="161" t="s">
        <v>27075</v>
      </c>
      <c r="I6854" s="161"/>
    </row>
    <row r="6855" ht="15.0" customHeight="1">
      <c r="A6855" s="101" t="s">
        <v>11171</v>
      </c>
      <c r="B6855" s="96" t="str">
        <f>VLOOKUP(A6855,company_data!$A$2:$H$2051,8,FALSE)</f>
        <v>https://www.radarservices.com/</v>
      </c>
      <c r="C6855" s="158" t="s">
        <v>27076</v>
      </c>
      <c r="D6855" s="158" t="s">
        <v>44</v>
      </c>
      <c r="E6855" s="157"/>
      <c r="F6855" s="101"/>
      <c r="G6855" s="159"/>
      <c r="H6855" s="161" t="s">
        <v>27077</v>
      </c>
      <c r="I6855" s="161"/>
    </row>
    <row r="6856" ht="15.0" customHeight="1">
      <c r="A6856" s="101" t="s">
        <v>11178</v>
      </c>
      <c r="B6856" s="96" t="str">
        <f>VLOOKUP(A6856,company_data!$A$2:$H$2051,8,FALSE)</f>
        <v>www.radiantlogic.com/</v>
      </c>
      <c r="C6856" s="157" t="s">
        <v>27078</v>
      </c>
      <c r="D6856" s="158" t="s">
        <v>6</v>
      </c>
      <c r="E6856" s="157"/>
      <c r="F6856" s="101"/>
      <c r="G6856" s="159"/>
      <c r="H6856" s="161" t="s">
        <v>27079</v>
      </c>
      <c r="I6856" s="161"/>
    </row>
    <row r="6857" ht="15.0" customHeight="1">
      <c r="A6857" s="101" t="s">
        <v>11178</v>
      </c>
      <c r="B6857" s="96" t="str">
        <f>VLOOKUP(A6857,company_data!$A$2:$H$2051,8,FALSE)</f>
        <v>www.radiantlogic.com/</v>
      </c>
      <c r="C6857" s="157" t="s">
        <v>27080</v>
      </c>
      <c r="D6857" s="158" t="s">
        <v>6</v>
      </c>
      <c r="E6857" s="157"/>
      <c r="F6857" s="101"/>
      <c r="G6857" s="159"/>
      <c r="H6857" s="161" t="s">
        <v>27081</v>
      </c>
      <c r="I6857" s="161"/>
    </row>
    <row r="6858" ht="15.0" customHeight="1">
      <c r="A6858" s="101" t="s">
        <v>11178</v>
      </c>
      <c r="B6858" s="96" t="str">
        <f>VLOOKUP(A6858,company_data!$A$2:$H$2051,8,FALSE)</f>
        <v>www.radiantlogic.com/</v>
      </c>
      <c r="C6858" s="157" t="s">
        <v>27082</v>
      </c>
      <c r="D6858" s="158" t="s">
        <v>6</v>
      </c>
      <c r="E6858" s="157"/>
      <c r="F6858" s="101"/>
      <c r="G6858" s="159"/>
      <c r="H6858" s="161" t="s">
        <v>27083</v>
      </c>
      <c r="I6858" s="161"/>
    </row>
    <row r="6859" ht="15.0" customHeight="1">
      <c r="A6859" s="101" t="s">
        <v>11178</v>
      </c>
      <c r="B6859" s="96" t="str">
        <f>VLOOKUP(A6859,company_data!$A$2:$H$2051,8,FALSE)</f>
        <v>www.radiantlogic.com/</v>
      </c>
      <c r="C6859" s="158" t="s">
        <v>27084</v>
      </c>
      <c r="D6859" s="158" t="s">
        <v>6</v>
      </c>
      <c r="E6859" s="157"/>
      <c r="F6859" s="101"/>
      <c r="G6859" s="159"/>
      <c r="H6859" s="161" t="s">
        <v>27085</v>
      </c>
      <c r="I6859" s="161"/>
    </row>
    <row r="6860" ht="15.0" customHeight="1">
      <c r="A6860" s="101" t="s">
        <v>10981</v>
      </c>
      <c r="B6860" s="96" t="str">
        <f>VLOOKUP(A6860,company_data!$A$2:$H$2051,8,FALSE)</f>
        <v>www.radware.com
</v>
      </c>
      <c r="C6860" s="158" t="s">
        <v>27086</v>
      </c>
      <c r="D6860" s="158" t="s">
        <v>50</v>
      </c>
      <c r="E6860" s="158" t="s">
        <v>15862</v>
      </c>
      <c r="F6860" s="101"/>
      <c r="G6860" s="159"/>
      <c r="H6860" s="161"/>
      <c r="I6860" s="161"/>
    </row>
    <row r="6861" ht="15.0" customHeight="1">
      <c r="A6861" s="101" t="s">
        <v>10981</v>
      </c>
      <c r="B6861" s="96" t="str">
        <f>VLOOKUP(A6861,company_data!$A$2:$H$2051,8,FALSE)</f>
        <v>www.radware.com
</v>
      </c>
      <c r="C6861" s="157" t="s">
        <v>27087</v>
      </c>
      <c r="D6861" s="158" t="s">
        <v>23</v>
      </c>
      <c r="E6861" s="158" t="s">
        <v>27088</v>
      </c>
      <c r="F6861" s="101"/>
      <c r="G6861" s="159"/>
      <c r="H6861" s="161" t="s">
        <v>27089</v>
      </c>
      <c r="I6861" s="161"/>
    </row>
    <row r="6862" ht="15.0" customHeight="1">
      <c r="A6862" s="101" t="s">
        <v>10981</v>
      </c>
      <c r="B6862" s="96" t="str">
        <f>VLOOKUP(A6862,company_data!$A$2:$H$2051,8,FALSE)</f>
        <v>www.radware.com
</v>
      </c>
      <c r="C6862" s="158" t="s">
        <v>27090</v>
      </c>
      <c r="D6862" s="158" t="s">
        <v>5</v>
      </c>
      <c r="E6862" s="158" t="s">
        <v>27091</v>
      </c>
      <c r="F6862" s="97" t="s">
        <v>27092</v>
      </c>
      <c r="G6862" s="159"/>
      <c r="H6862" s="161"/>
      <c r="I6862" s="161"/>
    </row>
    <row r="6863" ht="15.0" customHeight="1">
      <c r="A6863" s="101" t="s">
        <v>10981</v>
      </c>
      <c r="B6863" s="96" t="str">
        <f>VLOOKUP(A6863,company_data!$A$2:$H$2051,8,FALSE)</f>
        <v>www.radware.com
</v>
      </c>
      <c r="C6863" s="158" t="s">
        <v>27093</v>
      </c>
      <c r="D6863" s="158" t="s">
        <v>8</v>
      </c>
      <c r="E6863" s="158" t="s">
        <v>16480</v>
      </c>
      <c r="F6863" s="101"/>
      <c r="G6863" s="159"/>
      <c r="H6863" s="161"/>
      <c r="I6863" s="161"/>
    </row>
    <row r="6864" ht="15.0" customHeight="1">
      <c r="A6864" s="101" t="s">
        <v>10981</v>
      </c>
      <c r="B6864" s="96" t="str">
        <f>VLOOKUP(A6864,company_data!$A$2:$H$2051,8,FALSE)</f>
        <v>www.radware.com
</v>
      </c>
      <c r="C6864" s="158" t="s">
        <v>27094</v>
      </c>
      <c r="D6864" s="158" t="s">
        <v>8</v>
      </c>
      <c r="E6864" s="158" t="s">
        <v>16480</v>
      </c>
      <c r="F6864" s="101"/>
      <c r="G6864" s="159"/>
      <c r="H6864" s="161"/>
      <c r="I6864" s="161"/>
    </row>
    <row r="6865" ht="15.0" customHeight="1">
      <c r="A6865" s="101" t="s">
        <v>10981</v>
      </c>
      <c r="B6865" s="96" t="str">
        <f>VLOOKUP(A6865,company_data!$A$2:$H$2051,8,FALSE)</f>
        <v>www.radware.com
</v>
      </c>
      <c r="C6865" s="158" t="s">
        <v>19407</v>
      </c>
      <c r="D6865" s="158" t="s">
        <v>8</v>
      </c>
      <c r="E6865" s="158" t="s">
        <v>16467</v>
      </c>
      <c r="F6865" s="101"/>
      <c r="G6865" s="159"/>
      <c r="H6865" s="161"/>
      <c r="I6865" s="161"/>
    </row>
    <row r="6866" ht="15.0" customHeight="1">
      <c r="A6866" s="101" t="s">
        <v>10981</v>
      </c>
      <c r="B6866" s="96" t="str">
        <f>VLOOKUP(A6866,company_data!$A$2:$H$2051,8,FALSE)</f>
        <v>www.radware.com
</v>
      </c>
      <c r="C6866" s="158" t="s">
        <v>27095</v>
      </c>
      <c r="D6866" s="158" t="s">
        <v>28</v>
      </c>
      <c r="E6866" s="158"/>
      <c r="F6866" s="101"/>
      <c r="G6866" s="159"/>
      <c r="H6866" s="161"/>
      <c r="I6866" s="161"/>
    </row>
    <row r="6867" ht="15.0" customHeight="1">
      <c r="A6867" s="101" t="s">
        <v>10981</v>
      </c>
      <c r="B6867" s="96" t="str">
        <f>VLOOKUP(A6867,company_data!$A$2:$H$2051,8,FALSE)</f>
        <v>www.radware.com
</v>
      </c>
      <c r="C6867" s="158" t="s">
        <v>27096</v>
      </c>
      <c r="D6867" s="158" t="s">
        <v>28</v>
      </c>
      <c r="E6867" s="158"/>
      <c r="F6867" s="101"/>
      <c r="G6867" s="159"/>
      <c r="H6867" s="161"/>
      <c r="I6867" s="161"/>
    </row>
    <row r="6868" ht="15.0" customHeight="1">
      <c r="A6868" s="101" t="s">
        <v>10981</v>
      </c>
      <c r="B6868" s="96" t="str">
        <f>VLOOKUP(A6868,company_data!$A$2:$H$2051,8,FALSE)</f>
        <v>www.radware.com
</v>
      </c>
      <c r="C6868" s="158" t="s">
        <v>27097</v>
      </c>
      <c r="D6868" s="158" t="s">
        <v>21</v>
      </c>
      <c r="E6868" s="158"/>
      <c r="F6868" s="101"/>
      <c r="G6868" s="159"/>
      <c r="H6868" s="161"/>
      <c r="I6868" s="161"/>
    </row>
    <row r="6869" ht="15.0" customHeight="1">
      <c r="A6869" s="101" t="s">
        <v>1538</v>
      </c>
      <c r="B6869" s="96" t="str">
        <f>VLOOKUP(A6869,company_data!$A$2:$H$2051,8,FALSE)</f>
        <v>https://www.microfocus.com/en-us/home</v>
      </c>
      <c r="C6869" s="157" t="s">
        <v>27098</v>
      </c>
      <c r="D6869" s="158" t="s">
        <v>17</v>
      </c>
      <c r="E6869" s="157"/>
      <c r="F6869" s="101"/>
      <c r="G6869" s="159"/>
      <c r="H6869" s="161"/>
      <c r="I6869" s="161"/>
    </row>
    <row r="6870" ht="15.0" customHeight="1">
      <c r="A6870" s="101" t="s">
        <v>11185</v>
      </c>
      <c r="B6870" s="96" t="str">
        <f>VLOOKUP(A6870,company_data!$A$2:$H$2051,8,FALSE)</f>
        <v>www.rand.org/</v>
      </c>
      <c r="C6870" s="157"/>
      <c r="D6870" s="158" t="s">
        <v>56</v>
      </c>
      <c r="E6870" s="157"/>
      <c r="F6870" s="101"/>
      <c r="G6870" s="159"/>
      <c r="H6870" s="161"/>
      <c r="I6870" s="160" t="s">
        <v>27099</v>
      </c>
    </row>
    <row r="6871" ht="15.0" customHeight="1">
      <c r="A6871" s="101" t="s">
        <v>11191</v>
      </c>
      <c r="B6871" s="96" t="str">
        <f>VLOOKUP(A6871,company_data!$A$2:$H$2051,8,FALSE)</f>
        <v>www.randori.com/</v>
      </c>
      <c r="C6871" s="158" t="s">
        <v>27100</v>
      </c>
      <c r="D6871" s="158" t="s">
        <v>42</v>
      </c>
      <c r="E6871" s="157"/>
      <c r="F6871" s="101"/>
      <c r="G6871" s="159"/>
      <c r="H6871" s="161" t="s">
        <v>27101</v>
      </c>
      <c r="I6871" s="161"/>
    </row>
    <row r="6872" ht="15.0" customHeight="1">
      <c r="A6872" s="101" t="s">
        <v>11191</v>
      </c>
      <c r="B6872" s="96" t="str">
        <f>VLOOKUP(A6872,company_data!$A$2:$H$2051,8,FALSE)</f>
        <v>www.randori.com/</v>
      </c>
      <c r="C6872" s="158" t="s">
        <v>27102</v>
      </c>
      <c r="D6872" s="158" t="s">
        <v>42</v>
      </c>
      <c r="E6872" s="157"/>
      <c r="F6872" s="101"/>
      <c r="G6872" s="159"/>
      <c r="H6872" s="161" t="s">
        <v>27103</v>
      </c>
      <c r="I6872" s="161"/>
    </row>
    <row r="6873" ht="15.0" customHeight="1">
      <c r="A6873" s="101" t="s">
        <v>11197</v>
      </c>
      <c r="B6873" s="96" t="str">
        <f>VLOOKUP(A6873,company_data!$A$2:$H$2051,8,FALSE)</f>
        <v>https://www.rangeforce.com/</v>
      </c>
      <c r="C6873" s="157" t="s">
        <v>27104</v>
      </c>
      <c r="D6873" s="158" t="s">
        <v>11</v>
      </c>
      <c r="E6873" s="158" t="s">
        <v>27105</v>
      </c>
      <c r="F6873" s="101"/>
      <c r="G6873" s="159"/>
      <c r="H6873" s="161" t="s">
        <v>27106</v>
      </c>
      <c r="I6873" s="161"/>
    </row>
    <row r="6874" ht="15.0" customHeight="1">
      <c r="A6874" s="101" t="s">
        <v>11197</v>
      </c>
      <c r="B6874" s="96" t="str">
        <f>VLOOKUP(A6874,company_data!$A$2:$H$2051,8,FALSE)</f>
        <v>https://www.rangeforce.com/</v>
      </c>
      <c r="C6874" s="157" t="s">
        <v>27107</v>
      </c>
      <c r="D6874" s="157" t="s">
        <v>11</v>
      </c>
      <c r="E6874" s="157"/>
      <c r="F6874" s="101"/>
      <c r="G6874" s="159"/>
      <c r="H6874" s="161" t="s">
        <v>27108</v>
      </c>
      <c r="I6874" s="161"/>
    </row>
    <row r="6875" ht="15.0" customHeight="1">
      <c r="A6875" s="101" t="s">
        <v>11197</v>
      </c>
      <c r="B6875" s="96" t="str">
        <f>VLOOKUP(A6875,company_data!$A$2:$H$2051,8,FALSE)</f>
        <v>https://www.rangeforce.com/</v>
      </c>
      <c r="C6875" s="157" t="s">
        <v>27109</v>
      </c>
      <c r="D6875" s="157" t="s">
        <v>11</v>
      </c>
      <c r="E6875" s="157"/>
      <c r="F6875" s="101"/>
      <c r="G6875" s="159"/>
      <c r="H6875" s="161" t="s">
        <v>27110</v>
      </c>
      <c r="I6875" s="161"/>
    </row>
    <row r="6876" ht="15.0" customHeight="1">
      <c r="A6876" s="101" t="s">
        <v>11206</v>
      </c>
      <c r="B6876" s="96" t="str">
        <f>VLOOKUP(A6876,company_data!$A$2:$H$2051,8,FALSE)</f>
        <v>https://www.raoncorp.com/</v>
      </c>
      <c r="C6876" s="157" t="s">
        <v>27111</v>
      </c>
      <c r="D6876" s="158" t="s">
        <v>31</v>
      </c>
      <c r="E6876" s="178" t="s">
        <v>27112</v>
      </c>
      <c r="F6876" s="101"/>
      <c r="G6876" s="159"/>
      <c r="H6876" s="161" t="s">
        <v>27113</v>
      </c>
      <c r="I6876" s="160" t="s">
        <v>27114</v>
      </c>
    </row>
    <row r="6877" ht="15.0" customHeight="1">
      <c r="A6877" s="101" t="s">
        <v>3295</v>
      </c>
      <c r="B6877" s="96" t="str">
        <f>VLOOKUP(A6877,company_data!$A$2:$H$2051,8,FALSE)</f>
        <v>https://www.rapid7.com/</v>
      </c>
      <c r="C6877" s="158" t="s">
        <v>27115</v>
      </c>
      <c r="D6877" s="158" t="s">
        <v>15</v>
      </c>
      <c r="E6877" s="158" t="s">
        <v>16146</v>
      </c>
      <c r="F6877" s="101"/>
      <c r="G6877" s="159"/>
      <c r="H6877" s="161"/>
      <c r="I6877" s="161"/>
    </row>
    <row r="6878" ht="15.0" customHeight="1">
      <c r="A6878" s="101" t="s">
        <v>3295</v>
      </c>
      <c r="B6878" s="96" t="str">
        <f>VLOOKUP(A6878,company_data!$A$2:$H$2051,8,FALSE)</f>
        <v>https://www.rapid7.com/</v>
      </c>
      <c r="C6878" s="158" t="s">
        <v>27116</v>
      </c>
      <c r="D6878" s="158" t="s">
        <v>18</v>
      </c>
      <c r="E6878" s="158" t="s">
        <v>27117</v>
      </c>
      <c r="F6878" s="157" t="s">
        <v>17083</v>
      </c>
      <c r="G6878" s="159"/>
      <c r="H6878" s="161"/>
      <c r="I6878" s="161"/>
    </row>
    <row r="6879" ht="15.0" customHeight="1">
      <c r="A6879" s="101" t="s">
        <v>3295</v>
      </c>
      <c r="B6879" s="96" t="str">
        <f>VLOOKUP(A6879,company_data!$A$2:$H$2051,8,FALSE)</f>
        <v>https://www.rapid7.com/</v>
      </c>
      <c r="C6879" s="157" t="s">
        <v>16196</v>
      </c>
      <c r="D6879" s="157" t="s">
        <v>7</v>
      </c>
      <c r="E6879" s="157"/>
      <c r="F6879" s="101"/>
      <c r="G6879" s="159"/>
      <c r="H6879" s="161" t="s">
        <v>27118</v>
      </c>
      <c r="I6879" s="161"/>
    </row>
    <row r="6880" ht="15.0" customHeight="1">
      <c r="A6880" s="101" t="s">
        <v>3295</v>
      </c>
      <c r="B6880" s="96" t="str">
        <f>VLOOKUP(A6880,company_data!$A$2:$H$2051,8,FALSE)</f>
        <v>https://www.rapid7.com/</v>
      </c>
      <c r="C6880" s="158" t="s">
        <v>27119</v>
      </c>
      <c r="D6880" s="158" t="s">
        <v>58</v>
      </c>
      <c r="E6880" s="97" t="s">
        <v>27120</v>
      </c>
      <c r="F6880" s="158" t="s">
        <v>27121</v>
      </c>
      <c r="G6880" s="159"/>
      <c r="H6880" s="161"/>
      <c r="I6880" s="161"/>
    </row>
    <row r="6881" ht="15.0" customHeight="1">
      <c r="A6881" s="101" t="s">
        <v>3295</v>
      </c>
      <c r="B6881" s="96" t="str">
        <f>VLOOKUP(A6881,company_data!$A$2:$H$2051,8,FALSE)</f>
        <v>https://www.rapid7.com/</v>
      </c>
      <c r="C6881" s="158" t="s">
        <v>27122</v>
      </c>
      <c r="D6881" s="158" t="s">
        <v>58</v>
      </c>
      <c r="E6881" s="97" t="s">
        <v>27120</v>
      </c>
      <c r="F6881" s="158" t="s">
        <v>27121</v>
      </c>
      <c r="G6881" s="159"/>
      <c r="H6881" s="161"/>
      <c r="I6881" s="161"/>
    </row>
    <row r="6882" ht="15.0" customHeight="1">
      <c r="A6882" s="101" t="s">
        <v>3295</v>
      </c>
      <c r="B6882" s="96" t="str">
        <f>VLOOKUP(A6882,company_data!$A$2:$H$2051,8,FALSE)</f>
        <v>https://www.rapid7.com/</v>
      </c>
      <c r="C6882" s="158" t="s">
        <v>27123</v>
      </c>
      <c r="D6882" s="158" t="s">
        <v>8</v>
      </c>
      <c r="E6882" s="158" t="s">
        <v>15857</v>
      </c>
      <c r="F6882" s="97" t="s">
        <v>16203</v>
      </c>
      <c r="G6882" s="159"/>
      <c r="H6882" s="161"/>
      <c r="I6882" s="161"/>
    </row>
    <row r="6883" ht="15.0" customHeight="1">
      <c r="A6883" s="101" t="s">
        <v>3295</v>
      </c>
      <c r="B6883" s="96" t="str">
        <f>VLOOKUP(A6883,company_data!$A$2:$H$2051,8,FALSE)</f>
        <v>https://www.rapid7.com/</v>
      </c>
      <c r="C6883" s="158" t="s">
        <v>27124</v>
      </c>
      <c r="D6883" s="158" t="s">
        <v>8</v>
      </c>
      <c r="E6883" s="158" t="s">
        <v>15857</v>
      </c>
      <c r="F6883" s="97" t="s">
        <v>16203</v>
      </c>
      <c r="G6883" s="159"/>
      <c r="H6883" s="161"/>
      <c r="I6883" s="161"/>
    </row>
    <row r="6884" ht="15.0" customHeight="1">
      <c r="A6884" s="101" t="s">
        <v>3295</v>
      </c>
      <c r="B6884" s="96" t="str">
        <f>VLOOKUP(A6884,company_data!$A$2:$H$2051,8,FALSE)</f>
        <v>https://www.rapid7.com/</v>
      </c>
      <c r="C6884" s="158" t="s">
        <v>27125</v>
      </c>
      <c r="D6884" s="158" t="s">
        <v>8</v>
      </c>
      <c r="E6884" s="158" t="s">
        <v>16898</v>
      </c>
      <c r="F6884" s="97"/>
      <c r="G6884" s="159"/>
      <c r="H6884" s="161"/>
      <c r="I6884" s="161"/>
    </row>
    <row r="6885" ht="15.0" customHeight="1">
      <c r="A6885" s="101" t="s">
        <v>3295</v>
      </c>
      <c r="B6885" s="96" t="str">
        <f>VLOOKUP(A6885,company_data!$A$2:$H$2051,8,FALSE)</f>
        <v>https://www.rapid7.com/</v>
      </c>
      <c r="C6885" s="158" t="s">
        <v>27126</v>
      </c>
      <c r="D6885" s="158" t="s">
        <v>18</v>
      </c>
      <c r="E6885" s="157"/>
      <c r="F6885" s="101"/>
      <c r="G6885" s="159"/>
      <c r="H6885" s="161"/>
      <c r="I6885" s="161"/>
    </row>
    <row r="6886" ht="15.0" customHeight="1">
      <c r="A6886" s="101" t="s">
        <v>3295</v>
      </c>
      <c r="B6886" s="96" t="str">
        <f>VLOOKUP(A6886,company_data!$A$2:$H$2051,8,FALSE)</f>
        <v>https://www.rapid7.com/</v>
      </c>
      <c r="C6886" s="157" t="s">
        <v>24227</v>
      </c>
      <c r="D6886" s="157" t="s">
        <v>11</v>
      </c>
      <c r="E6886" s="157"/>
      <c r="F6886" s="101"/>
      <c r="G6886" s="159"/>
      <c r="H6886" s="161"/>
      <c r="I6886" s="161"/>
    </row>
    <row r="6887" ht="15.0" customHeight="1">
      <c r="A6887" s="101" t="s">
        <v>3295</v>
      </c>
      <c r="B6887" s="96" t="str">
        <f>VLOOKUP(A6887,company_data!$A$2:$H$2051,8,FALSE)</f>
        <v>https://www.rapid7.com/</v>
      </c>
      <c r="C6887" s="158" t="s">
        <v>27127</v>
      </c>
      <c r="D6887" s="158" t="s">
        <v>22</v>
      </c>
      <c r="E6887" s="157"/>
      <c r="F6887" s="101"/>
      <c r="G6887" s="159"/>
      <c r="H6887" s="161"/>
      <c r="I6887" s="161"/>
    </row>
    <row r="6888" ht="15.0" customHeight="1">
      <c r="A6888" s="101" t="s">
        <v>3295</v>
      </c>
      <c r="B6888" s="96" t="str">
        <f>VLOOKUP(A6888,company_data!$A$2:$H$2051,8,FALSE)</f>
        <v>https://www.rapid7.com/</v>
      </c>
      <c r="C6888" s="158" t="s">
        <v>27128</v>
      </c>
      <c r="D6888" s="158" t="s">
        <v>22</v>
      </c>
      <c r="E6888" s="157"/>
      <c r="F6888" s="101"/>
      <c r="G6888" s="159"/>
      <c r="H6888" s="161"/>
      <c r="I6888" s="161"/>
    </row>
    <row r="6889" ht="15.0" customHeight="1">
      <c r="A6889" s="101" t="s">
        <v>11211</v>
      </c>
      <c r="B6889" s="96" t="str">
        <f>VLOOKUP(A6889,company_data!$A$2:$H$2051,8,FALSE)</f>
        <v>https://www.rapidssl.com/</v>
      </c>
      <c r="C6889" s="157"/>
      <c r="D6889" s="158" t="s">
        <v>14</v>
      </c>
      <c r="E6889" s="158" t="s">
        <v>27129</v>
      </c>
      <c r="F6889" s="101"/>
      <c r="G6889" s="159"/>
      <c r="H6889" s="161"/>
      <c r="I6889" s="161"/>
    </row>
    <row r="6890" ht="15.0" customHeight="1">
      <c r="A6890" s="101" t="s">
        <v>11214</v>
      </c>
      <c r="B6890" s="96" t="str">
        <f>VLOOKUP(A6890,company_data!$A$2:$H$2051,8,FALSE)</f>
        <v>https://raveneyegroup.com/</v>
      </c>
      <c r="C6890" s="157" t="s">
        <v>23921</v>
      </c>
      <c r="D6890" s="158" t="s">
        <v>22</v>
      </c>
      <c r="E6890" s="181" t="s">
        <v>16741</v>
      </c>
      <c r="F6890" s="97" t="s">
        <v>15940</v>
      </c>
      <c r="G6890" s="159"/>
      <c r="H6890" s="161" t="s">
        <v>27130</v>
      </c>
      <c r="I6890" s="161"/>
    </row>
    <row r="6891" ht="15.0" customHeight="1">
      <c r="A6891" s="101" t="s">
        <v>11218</v>
      </c>
      <c r="B6891" s="96" t="str">
        <f>VLOOKUP(A6891,company_data!$A$2:$H$2051,8,FALSE)</f>
        <v>https://raxis.com/</v>
      </c>
      <c r="C6891" s="157" t="s">
        <v>27131</v>
      </c>
      <c r="D6891" s="158" t="s">
        <v>5</v>
      </c>
      <c r="E6891" s="158" t="s">
        <v>15831</v>
      </c>
      <c r="F6891" s="101"/>
      <c r="G6891" s="159"/>
      <c r="H6891" s="161" t="s">
        <v>27132</v>
      </c>
      <c r="I6891" s="161"/>
    </row>
    <row r="6892" ht="15.0" customHeight="1">
      <c r="A6892" s="101" t="s">
        <v>11218</v>
      </c>
      <c r="B6892" s="96" t="str">
        <f>VLOOKUP(A6892,company_data!$A$2:$H$2051,8,FALSE)</f>
        <v>https://raxis.com/</v>
      </c>
      <c r="C6892" s="157" t="s">
        <v>21710</v>
      </c>
      <c r="D6892" s="158" t="s">
        <v>5</v>
      </c>
      <c r="E6892" s="158" t="s">
        <v>26646</v>
      </c>
      <c r="F6892" s="101"/>
      <c r="G6892" s="159"/>
      <c r="H6892" s="161" t="s">
        <v>27133</v>
      </c>
      <c r="I6892" s="161"/>
    </row>
    <row r="6893" ht="15.0" customHeight="1">
      <c r="A6893" s="101" t="s">
        <v>11218</v>
      </c>
      <c r="B6893" s="96" t="str">
        <f>VLOOKUP(A6893,company_data!$A$2:$H$2051,8,FALSE)</f>
        <v>https://raxis.com/</v>
      </c>
      <c r="C6893" s="157" t="s">
        <v>27134</v>
      </c>
      <c r="D6893" s="157" t="s">
        <v>5</v>
      </c>
      <c r="E6893" s="157" t="s">
        <v>15850</v>
      </c>
      <c r="F6893" s="101"/>
      <c r="G6893" s="159"/>
      <c r="H6893" s="161" t="s">
        <v>27135</v>
      </c>
      <c r="I6893" s="161"/>
    </row>
    <row r="6894" ht="15.0" customHeight="1">
      <c r="A6894" s="101" t="s">
        <v>11218</v>
      </c>
      <c r="B6894" s="96" t="str">
        <f>VLOOKUP(A6894,company_data!$A$2:$H$2051,8,FALSE)</f>
        <v>https://raxis.com/</v>
      </c>
      <c r="C6894" s="157" t="s">
        <v>15850</v>
      </c>
      <c r="D6894" s="157" t="s">
        <v>5</v>
      </c>
      <c r="E6894" s="157" t="s">
        <v>15850</v>
      </c>
      <c r="F6894" s="101"/>
      <c r="G6894" s="159"/>
      <c r="H6894" s="161" t="s">
        <v>27136</v>
      </c>
      <c r="I6894" s="161"/>
    </row>
    <row r="6895" ht="15.0" customHeight="1">
      <c r="A6895" s="101" t="s">
        <v>11218</v>
      </c>
      <c r="B6895" s="96" t="str">
        <f>VLOOKUP(A6895,company_data!$A$2:$H$2051,8,FALSE)</f>
        <v>https://raxis.com/</v>
      </c>
      <c r="C6895" s="157" t="s">
        <v>27137</v>
      </c>
      <c r="D6895" s="157" t="s">
        <v>5</v>
      </c>
      <c r="E6895" s="157" t="s">
        <v>15850</v>
      </c>
      <c r="F6895" s="101"/>
      <c r="G6895" s="159"/>
      <c r="H6895" s="161" t="s">
        <v>27138</v>
      </c>
      <c r="I6895" s="161"/>
    </row>
    <row r="6896" ht="15.0" customHeight="1">
      <c r="A6896" s="101" t="s">
        <v>11218</v>
      </c>
      <c r="B6896" s="96" t="str">
        <f>VLOOKUP(A6896,company_data!$A$2:$H$2051,8,FALSE)</f>
        <v>https://raxis.com/</v>
      </c>
      <c r="C6896" s="157" t="s">
        <v>27139</v>
      </c>
      <c r="D6896" s="157" t="s">
        <v>5</v>
      </c>
      <c r="E6896" s="157" t="s">
        <v>24118</v>
      </c>
      <c r="F6896" s="101"/>
      <c r="G6896" s="159"/>
      <c r="H6896" s="161" t="s">
        <v>27140</v>
      </c>
      <c r="I6896" s="161"/>
    </row>
    <row r="6897" ht="15.0" customHeight="1">
      <c r="A6897" s="101" t="s">
        <v>11218</v>
      </c>
      <c r="B6897" s="96" t="str">
        <f>VLOOKUP(A6897,company_data!$A$2:$H$2051,8,FALSE)</f>
        <v>https://raxis.com/</v>
      </c>
      <c r="C6897" s="157" t="s">
        <v>17831</v>
      </c>
      <c r="D6897" s="157" t="s">
        <v>5</v>
      </c>
      <c r="E6897" s="157" t="s">
        <v>16275</v>
      </c>
      <c r="F6897" s="101"/>
      <c r="G6897" s="159"/>
      <c r="H6897" s="161" t="s">
        <v>27141</v>
      </c>
      <c r="I6897" s="161"/>
    </row>
    <row r="6898" ht="15.0" customHeight="1">
      <c r="A6898" s="101" t="s">
        <v>11218</v>
      </c>
      <c r="B6898" s="96" t="str">
        <f>VLOOKUP(A6898,company_data!$A$2:$H$2051,8,FALSE)</f>
        <v>https://raxis.com/</v>
      </c>
      <c r="C6898" s="157" t="s">
        <v>27142</v>
      </c>
      <c r="D6898" s="157" t="s">
        <v>5</v>
      </c>
      <c r="E6898" s="157" t="s">
        <v>24624</v>
      </c>
      <c r="F6898" s="101"/>
      <c r="G6898" s="159"/>
      <c r="H6898" s="161" t="s">
        <v>27143</v>
      </c>
      <c r="I6898" s="161"/>
    </row>
    <row r="6899" ht="15.0" customHeight="1">
      <c r="A6899" s="101" t="s">
        <v>11218</v>
      </c>
      <c r="B6899" s="96" t="str">
        <f>VLOOKUP(A6899,company_data!$A$2:$H$2051,8,FALSE)</f>
        <v>https://raxis.com/</v>
      </c>
      <c r="C6899" s="157" t="s">
        <v>17708</v>
      </c>
      <c r="D6899" s="157" t="s">
        <v>11</v>
      </c>
      <c r="E6899" s="157" t="s">
        <v>17708</v>
      </c>
      <c r="F6899" s="101"/>
      <c r="G6899" s="159"/>
      <c r="H6899" s="161" t="s">
        <v>27144</v>
      </c>
      <c r="I6899" s="161"/>
    </row>
    <row r="6900" ht="15.0" customHeight="1">
      <c r="A6900" s="101" t="s">
        <v>11218</v>
      </c>
      <c r="B6900" s="96" t="str">
        <f>VLOOKUP(A6900,company_data!$A$2:$H$2051,8,FALSE)</f>
        <v>https://raxis.com/</v>
      </c>
      <c r="C6900" s="157" t="s">
        <v>15853</v>
      </c>
      <c r="D6900" s="158" t="s">
        <v>5</v>
      </c>
      <c r="E6900" s="157" t="s">
        <v>15853</v>
      </c>
      <c r="F6900" s="101"/>
      <c r="G6900" s="159"/>
      <c r="H6900" s="161" t="s">
        <v>27145</v>
      </c>
      <c r="I6900" s="161"/>
    </row>
    <row r="6901" ht="15.0" customHeight="1">
      <c r="A6901" s="101" t="s">
        <v>11218</v>
      </c>
      <c r="B6901" s="96" t="str">
        <f>VLOOKUP(A6901,company_data!$A$2:$H$2051,8,FALSE)</f>
        <v>https://raxis.com/</v>
      </c>
      <c r="C6901" s="157" t="s">
        <v>16929</v>
      </c>
      <c r="D6901" s="157" t="s">
        <v>5</v>
      </c>
      <c r="E6901" s="157" t="s">
        <v>16162</v>
      </c>
      <c r="F6901" s="101"/>
      <c r="G6901" s="159"/>
      <c r="H6901" s="161" t="s">
        <v>27146</v>
      </c>
      <c r="I6901" s="161"/>
    </row>
    <row r="6902" ht="15.0" customHeight="1">
      <c r="A6902" s="101" t="s">
        <v>11218</v>
      </c>
      <c r="B6902" s="96" t="str">
        <f>VLOOKUP(A6902,company_data!$A$2:$H$2051,8,FALSE)</f>
        <v>https://raxis.com/</v>
      </c>
      <c r="C6902" s="157" t="s">
        <v>27147</v>
      </c>
      <c r="D6902" s="158" t="s">
        <v>5</v>
      </c>
      <c r="E6902" s="157"/>
      <c r="F6902" s="101"/>
      <c r="G6902" s="159"/>
      <c r="H6902" s="161" t="s">
        <v>27148</v>
      </c>
      <c r="I6902" s="161"/>
    </row>
    <row r="6903" ht="15.0" customHeight="1">
      <c r="A6903" s="101" t="s">
        <v>11218</v>
      </c>
      <c r="B6903" s="96" t="str">
        <f>VLOOKUP(A6903,company_data!$A$2:$H$2051,8,FALSE)</f>
        <v>https://raxis.com/</v>
      </c>
      <c r="C6903" s="157" t="s">
        <v>27149</v>
      </c>
      <c r="D6903" s="158" t="s">
        <v>5</v>
      </c>
      <c r="E6903" s="157"/>
      <c r="F6903" s="101"/>
      <c r="G6903" s="159"/>
      <c r="H6903" s="161" t="s">
        <v>27150</v>
      </c>
      <c r="I6903" s="161"/>
    </row>
    <row r="6904" ht="15.0" customHeight="1">
      <c r="A6904" s="101" t="s">
        <v>11218</v>
      </c>
      <c r="B6904" s="96" t="str">
        <f>VLOOKUP(A6904,company_data!$A$2:$H$2051,8,FALSE)</f>
        <v>https://raxis.com/</v>
      </c>
      <c r="C6904" s="157" t="s">
        <v>17552</v>
      </c>
      <c r="D6904" s="158" t="s">
        <v>5</v>
      </c>
      <c r="E6904" s="157"/>
      <c r="F6904" s="101"/>
      <c r="G6904" s="159"/>
      <c r="H6904" s="161" t="s">
        <v>27151</v>
      </c>
      <c r="I6904" s="161"/>
    </row>
    <row r="6905" ht="15.0" customHeight="1">
      <c r="A6905" s="101" t="s">
        <v>11218</v>
      </c>
      <c r="B6905" s="96" t="str">
        <f>VLOOKUP(A6905,company_data!$A$2:$H$2051,8,FALSE)</f>
        <v>https://raxis.com/</v>
      </c>
      <c r="C6905" s="157" t="s">
        <v>27152</v>
      </c>
      <c r="D6905" s="158" t="s">
        <v>5</v>
      </c>
      <c r="E6905" s="157"/>
      <c r="F6905" s="101"/>
      <c r="G6905" s="159"/>
      <c r="H6905" s="161" t="s">
        <v>27153</v>
      </c>
      <c r="I6905" s="161"/>
    </row>
    <row r="6906" ht="15.0" customHeight="1">
      <c r="A6906" s="101" t="s">
        <v>11218</v>
      </c>
      <c r="B6906" s="96" t="str">
        <f>VLOOKUP(A6906,company_data!$A$2:$H$2051,8,FALSE)</f>
        <v>https://raxis.com/</v>
      </c>
      <c r="C6906" s="157" t="s">
        <v>27154</v>
      </c>
      <c r="D6906" s="158" t="s">
        <v>5</v>
      </c>
      <c r="E6906" s="157"/>
      <c r="F6906" s="101"/>
      <c r="G6906" s="159"/>
      <c r="H6906" s="161" t="s">
        <v>27155</v>
      </c>
      <c r="I6906" s="161"/>
    </row>
    <row r="6907" ht="15.0" customHeight="1">
      <c r="A6907" s="101" t="s">
        <v>11218</v>
      </c>
      <c r="B6907" s="96" t="str">
        <f>VLOOKUP(A6907,company_data!$A$2:$H$2051,8,FALSE)</f>
        <v>https://raxis.com/</v>
      </c>
      <c r="C6907" s="157" t="s">
        <v>27156</v>
      </c>
      <c r="D6907" s="158" t="s">
        <v>5</v>
      </c>
      <c r="E6907" s="157"/>
      <c r="F6907" s="101"/>
      <c r="G6907" s="159"/>
      <c r="H6907" s="161" t="s">
        <v>27157</v>
      </c>
      <c r="I6907" s="161"/>
    </row>
    <row r="6908" ht="15.0" customHeight="1">
      <c r="A6908" s="101" t="s">
        <v>11218</v>
      </c>
      <c r="B6908" s="96" t="str">
        <f>VLOOKUP(A6908,company_data!$A$2:$H$2051,8,FALSE)</f>
        <v>https://raxis.com/</v>
      </c>
      <c r="C6908" s="157" t="s">
        <v>27158</v>
      </c>
      <c r="D6908" s="158" t="s">
        <v>5</v>
      </c>
      <c r="E6908" s="157"/>
      <c r="F6908" s="101"/>
      <c r="G6908" s="159"/>
      <c r="H6908" s="161" t="s">
        <v>27159</v>
      </c>
      <c r="I6908" s="161"/>
    </row>
    <row r="6909" ht="15.0" customHeight="1">
      <c r="A6909" s="101" t="s">
        <v>11218</v>
      </c>
      <c r="B6909" s="96" t="str">
        <f>VLOOKUP(A6909,company_data!$A$2:$H$2051,8,FALSE)</f>
        <v>https://raxis.com/</v>
      </c>
      <c r="C6909" s="157" t="s">
        <v>27160</v>
      </c>
      <c r="D6909" s="158" t="s">
        <v>5</v>
      </c>
      <c r="E6909" s="157"/>
      <c r="F6909" s="101"/>
      <c r="G6909" s="159"/>
      <c r="H6909" s="161" t="s">
        <v>27161</v>
      </c>
      <c r="I6909" s="161"/>
    </row>
    <row r="6910" ht="15.0" customHeight="1">
      <c r="A6910" s="101" t="s">
        <v>11218</v>
      </c>
      <c r="B6910" s="96" t="str">
        <f>VLOOKUP(A6910,company_data!$A$2:$H$2051,8,FALSE)</f>
        <v>https://raxis.com/</v>
      </c>
      <c r="C6910" s="157" t="s">
        <v>27162</v>
      </c>
      <c r="D6910" s="158" t="s">
        <v>5</v>
      </c>
      <c r="E6910" s="157"/>
      <c r="F6910" s="101"/>
      <c r="G6910" s="159"/>
      <c r="H6910" s="161" t="s">
        <v>27163</v>
      </c>
      <c r="I6910" s="161"/>
    </row>
    <row r="6911" ht="15.0" customHeight="1">
      <c r="A6911" s="101" t="s">
        <v>11218</v>
      </c>
      <c r="B6911" s="96" t="str">
        <f>VLOOKUP(A6911,company_data!$A$2:$H$2051,8,FALSE)</f>
        <v>https://raxis.com/</v>
      </c>
      <c r="C6911" s="157" t="s">
        <v>18828</v>
      </c>
      <c r="D6911" s="158" t="s">
        <v>5</v>
      </c>
      <c r="E6911" s="157"/>
      <c r="F6911" s="101"/>
      <c r="G6911" s="159"/>
      <c r="H6911" s="161" t="s">
        <v>27164</v>
      </c>
      <c r="I6911" s="161"/>
    </row>
    <row r="6912" ht="15.0" customHeight="1">
      <c r="A6912" s="101" t="s">
        <v>9102</v>
      </c>
      <c r="B6912" s="96" t="str">
        <f>VLOOKUP(A6912,company_data!$A$2:$H$2051,8,FALSE)</f>
        <v>https://www.mimecast.com/</v>
      </c>
      <c r="C6912" s="157" t="s">
        <v>14011</v>
      </c>
      <c r="D6912" s="158" t="s">
        <v>17</v>
      </c>
      <c r="E6912" s="157"/>
      <c r="F6912" s="101"/>
      <c r="G6912" s="159"/>
      <c r="H6912" s="161" t="s">
        <v>27165</v>
      </c>
      <c r="I6912" s="161"/>
    </row>
    <row r="6913" ht="15.0" customHeight="1">
      <c r="A6913" s="101" t="s">
        <v>9496</v>
      </c>
      <c r="B6913" s="96" t="str">
        <f>VLOOKUP(A6913,company_data!$A$2:$H$2051,8,FALSE)</f>
        <v>https://www.netscout.com/</v>
      </c>
      <c r="C6913" s="158" t="s">
        <v>27166</v>
      </c>
      <c r="D6913" s="158" t="s">
        <v>17</v>
      </c>
      <c r="E6913" s="157"/>
      <c r="F6913" s="101"/>
      <c r="G6913" s="159"/>
      <c r="H6913" s="161"/>
      <c r="I6913" s="161"/>
    </row>
    <row r="6914" ht="15.0" customHeight="1">
      <c r="A6914" s="185" t="s">
        <v>11231</v>
      </c>
      <c r="B6914" s="186" t="str">
        <f>VLOOKUP(A6914,company_data!$A$2:$H$2051,8,FALSE)</f>
        <v>https://rayzone.com/</v>
      </c>
      <c r="C6914" s="187" t="s">
        <v>27167</v>
      </c>
      <c r="D6914" s="188" t="s">
        <v>21</v>
      </c>
      <c r="E6914" s="188" t="s">
        <v>27168</v>
      </c>
      <c r="F6914" s="232" t="s">
        <v>20400</v>
      </c>
      <c r="G6914" s="159"/>
      <c r="H6914" s="189" t="s">
        <v>27169</v>
      </c>
      <c r="I6914" s="189"/>
    </row>
    <row r="6915" ht="15.0" customHeight="1">
      <c r="A6915" s="185" t="s">
        <v>11231</v>
      </c>
      <c r="B6915" s="186" t="str">
        <f>VLOOKUP(A6915,company_data!$A$2:$H$2051,8,FALSE)</f>
        <v>https://rayzone.com/</v>
      </c>
      <c r="C6915" s="187" t="s">
        <v>27170</v>
      </c>
      <c r="D6915" s="188" t="s">
        <v>53</v>
      </c>
      <c r="E6915" s="188" t="s">
        <v>27171</v>
      </c>
      <c r="F6915" s="233" t="s">
        <v>27172</v>
      </c>
      <c r="G6915" s="159"/>
      <c r="H6915" s="189" t="s">
        <v>27173</v>
      </c>
      <c r="I6915" s="189"/>
    </row>
    <row r="6916" ht="15.0" customHeight="1">
      <c r="A6916" s="185" t="s">
        <v>11231</v>
      </c>
      <c r="B6916" s="186" t="str">
        <f>VLOOKUP(A6916,company_data!$A$2:$H$2051,8,FALSE)</f>
        <v>https://rayzone.com/</v>
      </c>
      <c r="C6916" s="187" t="s">
        <v>27174</v>
      </c>
      <c r="D6916" s="158" t="s">
        <v>10</v>
      </c>
      <c r="E6916" s="188" t="s">
        <v>27175</v>
      </c>
      <c r="F6916" s="185"/>
      <c r="G6916" s="159"/>
      <c r="H6916" s="189" t="s">
        <v>27176</v>
      </c>
      <c r="I6916" s="189"/>
    </row>
    <row r="6917" ht="15.0" customHeight="1">
      <c r="A6917" s="185" t="s">
        <v>11231</v>
      </c>
      <c r="B6917" s="186" t="str">
        <f>VLOOKUP(A6917,company_data!$A$2:$H$2051,8,FALSE)</f>
        <v>https://rayzone.com/</v>
      </c>
      <c r="C6917" s="187" t="s">
        <v>27177</v>
      </c>
      <c r="D6917" s="187" t="s">
        <v>21</v>
      </c>
      <c r="E6917" s="188" t="s">
        <v>27178</v>
      </c>
      <c r="F6917" s="185"/>
      <c r="G6917" s="159"/>
      <c r="H6917" s="189" t="s">
        <v>27179</v>
      </c>
      <c r="I6917" s="189"/>
    </row>
    <row r="6918" ht="15.0" customHeight="1">
      <c r="A6918" s="185" t="s">
        <v>11231</v>
      </c>
      <c r="B6918" s="186" t="str">
        <f>VLOOKUP(A6918,company_data!$A$2:$H$2051,8,FALSE)</f>
        <v>https://rayzone.com/</v>
      </c>
      <c r="C6918" s="187" t="s">
        <v>27180</v>
      </c>
      <c r="D6918" s="188" t="s">
        <v>59</v>
      </c>
      <c r="E6918" s="188" t="s">
        <v>27181</v>
      </c>
      <c r="F6918" s="233" t="s">
        <v>14011</v>
      </c>
      <c r="G6918" s="159"/>
      <c r="H6918" s="189" t="s">
        <v>27182</v>
      </c>
      <c r="I6918" s="189"/>
    </row>
    <row r="6919" ht="15.0" customHeight="1">
      <c r="A6919" s="185" t="s">
        <v>11231</v>
      </c>
      <c r="B6919" s="186" t="str">
        <f>VLOOKUP(A6919,company_data!$A$2:$H$2051,8,FALSE)</f>
        <v>https://rayzone.com/</v>
      </c>
      <c r="C6919" s="187" t="s">
        <v>27183</v>
      </c>
      <c r="D6919" s="158" t="s">
        <v>10</v>
      </c>
      <c r="E6919" s="188" t="s">
        <v>27184</v>
      </c>
      <c r="F6919" s="185"/>
      <c r="G6919" s="159"/>
      <c r="H6919" s="189" t="s">
        <v>27185</v>
      </c>
      <c r="I6919" s="189"/>
    </row>
    <row r="6920" ht="15.0" customHeight="1">
      <c r="A6920" s="101" t="s">
        <v>11236</v>
      </c>
      <c r="B6920" s="96" t="str">
        <f>VLOOKUP(A6920,company_data!$A$2:$H$2051,8,FALSE)</f>
        <v>https://www.razlee.com/</v>
      </c>
      <c r="C6920" s="157" t="s">
        <v>27186</v>
      </c>
      <c r="D6920" s="158" t="s">
        <v>36</v>
      </c>
      <c r="E6920" s="158" t="s">
        <v>27187</v>
      </c>
      <c r="F6920" s="101"/>
      <c r="G6920" s="159"/>
      <c r="H6920" s="161" t="s">
        <v>27188</v>
      </c>
      <c r="I6920" s="161"/>
    </row>
    <row r="6921" ht="15.0" customHeight="1">
      <c r="A6921" s="101" t="s">
        <v>11236</v>
      </c>
      <c r="B6921" s="96" t="str">
        <f>VLOOKUP(A6921,company_data!$A$2:$H$2051,8,FALSE)</f>
        <v>https://www.razlee.com/</v>
      </c>
      <c r="C6921" s="157" t="s">
        <v>27189</v>
      </c>
      <c r="D6921" s="181" t="s">
        <v>44</v>
      </c>
      <c r="E6921" s="158" t="s">
        <v>14</v>
      </c>
      <c r="F6921" s="101"/>
      <c r="G6921" s="159"/>
      <c r="H6921" s="161" t="s">
        <v>27190</v>
      </c>
      <c r="I6921" s="161"/>
    </row>
    <row r="6922" ht="15.0" customHeight="1">
      <c r="A6922" s="101" t="s">
        <v>11236</v>
      </c>
      <c r="B6922" s="96" t="str">
        <f>VLOOKUP(A6922,company_data!$A$2:$H$2051,8,FALSE)</f>
        <v>https://www.razlee.com/</v>
      </c>
      <c r="C6922" s="157" t="s">
        <v>27191</v>
      </c>
      <c r="D6922" s="158" t="s">
        <v>8</v>
      </c>
      <c r="E6922" s="158"/>
      <c r="F6922" s="97"/>
      <c r="G6922" s="159"/>
      <c r="H6922" s="161" t="s">
        <v>27192</v>
      </c>
      <c r="I6922" s="161"/>
    </row>
    <row r="6923" ht="15.0" customHeight="1">
      <c r="A6923" s="101" t="s">
        <v>11236</v>
      </c>
      <c r="B6923" s="96" t="str">
        <f>VLOOKUP(A6923,company_data!$A$2:$H$2051,8,FALSE)</f>
        <v>https://www.razlee.com/</v>
      </c>
      <c r="C6923" s="157" t="s">
        <v>27193</v>
      </c>
      <c r="D6923" s="158" t="s">
        <v>14</v>
      </c>
      <c r="E6923" s="158"/>
      <c r="F6923" s="101"/>
      <c r="G6923" s="159"/>
      <c r="H6923" s="161" t="s">
        <v>27194</v>
      </c>
      <c r="I6923" s="161"/>
    </row>
    <row r="6924" ht="15.0" customHeight="1">
      <c r="A6924" s="101" t="s">
        <v>11244</v>
      </c>
      <c r="B6924" s="96" t="str">
        <f>VLOOKUP(A6924,company_data!$A$2:$H$2051,8,FALSE)</f>
        <v>https://www.razorpoint.online/</v>
      </c>
      <c r="C6924" s="157" t="s">
        <v>27195</v>
      </c>
      <c r="D6924" s="157" t="s">
        <v>5</v>
      </c>
      <c r="E6924" s="157" t="s">
        <v>27195</v>
      </c>
      <c r="F6924" s="101"/>
      <c r="G6924" s="159"/>
      <c r="H6924" s="161"/>
      <c r="I6924" s="161"/>
    </row>
    <row r="6925" ht="15.0" customHeight="1">
      <c r="A6925" s="101" t="s">
        <v>11244</v>
      </c>
      <c r="B6925" s="96" t="str">
        <f>VLOOKUP(A6925,company_data!$A$2:$H$2051,8,FALSE)</f>
        <v>https://www.razorpoint.online/</v>
      </c>
      <c r="C6925" s="157" t="s">
        <v>27196</v>
      </c>
      <c r="D6925" s="157" t="s">
        <v>5</v>
      </c>
      <c r="E6925" s="158" t="s">
        <v>15892</v>
      </c>
      <c r="F6925" s="158" t="s">
        <v>16090</v>
      </c>
      <c r="G6925" s="159"/>
      <c r="H6925" s="161"/>
      <c r="I6925" s="161"/>
    </row>
    <row r="6926" ht="15.0" customHeight="1">
      <c r="A6926" s="101" t="s">
        <v>11244</v>
      </c>
      <c r="B6926" s="96" t="str">
        <f>VLOOKUP(A6926,company_data!$A$2:$H$2051,8,FALSE)</f>
        <v>https://www.razorpoint.online/</v>
      </c>
      <c r="C6926" s="157" t="s">
        <v>27197</v>
      </c>
      <c r="D6926" s="157" t="s">
        <v>5</v>
      </c>
      <c r="E6926" s="157" t="s">
        <v>15850</v>
      </c>
      <c r="F6926" s="101"/>
      <c r="G6926" s="159"/>
      <c r="H6926" s="161"/>
      <c r="I6926" s="168"/>
    </row>
    <row r="6927" ht="15.0" customHeight="1">
      <c r="A6927" s="101" t="s">
        <v>11244</v>
      </c>
      <c r="B6927" s="96" t="str">
        <f>VLOOKUP(A6927,company_data!$A$2:$H$2051,8,FALSE)</f>
        <v>https://www.razorpoint.online/</v>
      </c>
      <c r="C6927" s="157" t="s">
        <v>16273</v>
      </c>
      <c r="D6927" s="157" t="s">
        <v>5</v>
      </c>
      <c r="E6927" s="157" t="s">
        <v>16273</v>
      </c>
      <c r="F6927" s="101"/>
      <c r="G6927" s="159"/>
      <c r="H6927" s="161"/>
      <c r="I6927" s="161"/>
    </row>
    <row r="6928" ht="15.0" customHeight="1">
      <c r="A6928" s="101" t="s">
        <v>11244</v>
      </c>
      <c r="B6928" s="96" t="str">
        <f>VLOOKUP(A6928,company_data!$A$2:$H$2051,8,FALSE)</f>
        <v>https://www.razorpoint.online/</v>
      </c>
      <c r="C6928" s="157" t="s">
        <v>15853</v>
      </c>
      <c r="D6928" s="157" t="s">
        <v>5</v>
      </c>
      <c r="E6928" s="157" t="s">
        <v>15853</v>
      </c>
      <c r="F6928" s="101"/>
      <c r="G6928" s="159"/>
      <c r="H6928" s="161"/>
      <c r="I6928" s="161"/>
    </row>
    <row r="6929" ht="15.0" customHeight="1">
      <c r="A6929" s="101" t="s">
        <v>11244</v>
      </c>
      <c r="B6929" s="96" t="str">
        <f>VLOOKUP(A6929,company_data!$A$2:$H$2051,8,FALSE)</f>
        <v>https://www.razorpoint.online/</v>
      </c>
      <c r="C6929" s="157" t="s">
        <v>27198</v>
      </c>
      <c r="D6929" s="157" t="s">
        <v>5</v>
      </c>
      <c r="E6929" s="157" t="s">
        <v>27198</v>
      </c>
      <c r="F6929" s="101"/>
      <c r="G6929" s="159"/>
      <c r="H6929" s="161"/>
      <c r="I6929" s="161"/>
    </row>
    <row r="6930" ht="15.0" customHeight="1">
      <c r="A6930" s="101" t="s">
        <v>11244</v>
      </c>
      <c r="B6930" s="96" t="str">
        <f>VLOOKUP(A6930,company_data!$A$2:$H$2051,8,FALSE)</f>
        <v>https://www.razorpoint.online/</v>
      </c>
      <c r="C6930" s="157" t="s">
        <v>23810</v>
      </c>
      <c r="D6930" s="157" t="s">
        <v>5</v>
      </c>
      <c r="E6930" s="157" t="s">
        <v>23810</v>
      </c>
      <c r="F6930" s="101"/>
      <c r="G6930" s="159"/>
      <c r="H6930" s="161"/>
      <c r="I6930" s="161"/>
    </row>
    <row r="6931" ht="15.0" customHeight="1">
      <c r="A6931" s="101" t="s">
        <v>11244</v>
      </c>
      <c r="B6931" s="96" t="str">
        <f>VLOOKUP(A6931,company_data!$A$2:$H$2051,8,FALSE)</f>
        <v>https://www.razorpoint.online/</v>
      </c>
      <c r="C6931" s="157" t="s">
        <v>17175</v>
      </c>
      <c r="D6931" s="157" t="s">
        <v>5</v>
      </c>
      <c r="E6931" s="157" t="s">
        <v>17175</v>
      </c>
      <c r="F6931" s="101"/>
      <c r="G6931" s="159"/>
      <c r="H6931" s="161"/>
      <c r="I6931" s="161"/>
    </row>
    <row r="6932" ht="15.0" customHeight="1">
      <c r="A6932" s="101" t="s">
        <v>27199</v>
      </c>
      <c r="B6932" s="105" t="s">
        <v>27200</v>
      </c>
      <c r="C6932" s="158" t="s">
        <v>27201</v>
      </c>
      <c r="D6932" s="158" t="s">
        <v>13</v>
      </c>
      <c r="E6932" s="158"/>
      <c r="F6932" s="101"/>
      <c r="G6932" s="159"/>
      <c r="H6932" s="161"/>
      <c r="I6932" s="160" t="s">
        <v>27202</v>
      </c>
    </row>
    <row r="6933" ht="15.0" customHeight="1">
      <c r="A6933" s="101" t="s">
        <v>27199</v>
      </c>
      <c r="B6933" s="105" t="s">
        <v>27200</v>
      </c>
      <c r="C6933" s="158" t="s">
        <v>27203</v>
      </c>
      <c r="D6933" s="158" t="s">
        <v>13</v>
      </c>
      <c r="E6933" s="158"/>
      <c r="F6933" s="101"/>
      <c r="G6933" s="159"/>
      <c r="H6933" s="161"/>
      <c r="I6933" s="160"/>
    </row>
    <row r="6934" ht="15.0" customHeight="1">
      <c r="A6934" s="101" t="s">
        <v>27199</v>
      </c>
      <c r="B6934" s="105" t="s">
        <v>27200</v>
      </c>
      <c r="C6934" s="158" t="s">
        <v>27204</v>
      </c>
      <c r="D6934" s="158" t="s">
        <v>13</v>
      </c>
      <c r="E6934" s="158"/>
      <c r="F6934" s="101"/>
      <c r="G6934" s="159"/>
      <c r="H6934" s="161"/>
      <c r="I6934" s="160"/>
    </row>
    <row r="6935" ht="15.0" customHeight="1">
      <c r="A6935" s="101" t="s">
        <v>27199</v>
      </c>
      <c r="B6935" s="105" t="s">
        <v>27200</v>
      </c>
      <c r="C6935" s="158" t="s">
        <v>27205</v>
      </c>
      <c r="D6935" s="158" t="s">
        <v>13</v>
      </c>
      <c r="E6935" s="158"/>
      <c r="F6935" s="101"/>
      <c r="G6935" s="159"/>
      <c r="H6935" s="161"/>
      <c r="I6935" s="160"/>
    </row>
    <row r="6936" ht="15.0" customHeight="1">
      <c r="A6936" s="101" t="s">
        <v>11248</v>
      </c>
      <c r="B6936" s="96" t="str">
        <f>VLOOKUP(A6936,company_data!$A$2:$H$2051,8,FALSE)</f>
        <v>https://www.reblaze.com/</v>
      </c>
      <c r="C6936" s="157" t="s">
        <v>27206</v>
      </c>
      <c r="D6936" s="158" t="s">
        <v>6</v>
      </c>
      <c r="E6936" s="157" t="s">
        <v>17964</v>
      </c>
      <c r="F6936" s="101"/>
      <c r="G6936" s="159"/>
      <c r="H6936" s="161" t="s">
        <v>27207</v>
      </c>
      <c r="I6936" s="161"/>
    </row>
    <row r="6937" ht="15.0" customHeight="1">
      <c r="A6937" s="101" t="s">
        <v>11248</v>
      </c>
      <c r="B6937" s="96" t="str">
        <f>VLOOKUP(A6937,company_data!$A$2:$H$2051,8,FALSE)</f>
        <v>https://www.reblaze.com/</v>
      </c>
      <c r="C6937" s="157" t="s">
        <v>15915</v>
      </c>
      <c r="D6937" s="157" t="s">
        <v>8</v>
      </c>
      <c r="E6937" s="157" t="s">
        <v>15915</v>
      </c>
      <c r="F6937" s="101"/>
      <c r="G6937" s="159"/>
      <c r="H6937" s="161" t="s">
        <v>27208</v>
      </c>
      <c r="I6937" s="161"/>
    </row>
    <row r="6938" ht="15.0" customHeight="1">
      <c r="A6938" s="101" t="s">
        <v>11248</v>
      </c>
      <c r="B6938" s="96" t="str">
        <f>VLOOKUP(A6938,company_data!$A$2:$H$2051,8,FALSE)</f>
        <v>https://www.reblaze.com/</v>
      </c>
      <c r="C6938" s="157" t="s">
        <v>19407</v>
      </c>
      <c r="D6938" s="157" t="s">
        <v>8</v>
      </c>
      <c r="E6938" s="158" t="s">
        <v>16467</v>
      </c>
      <c r="F6938" s="101"/>
      <c r="G6938" s="159"/>
      <c r="H6938" s="161" t="s">
        <v>27209</v>
      </c>
      <c r="I6938" s="161"/>
    </row>
    <row r="6939" ht="15.0" customHeight="1">
      <c r="A6939" s="101" t="s">
        <v>11248</v>
      </c>
      <c r="B6939" s="96" t="str">
        <f>VLOOKUP(A6939,company_data!$A$2:$H$2051,8,FALSE)</f>
        <v>https://www.reblaze.com/</v>
      </c>
      <c r="C6939" s="157" t="s">
        <v>27210</v>
      </c>
      <c r="D6939" s="158" t="s">
        <v>28</v>
      </c>
      <c r="E6939" s="158" t="s">
        <v>15963</v>
      </c>
      <c r="F6939" s="101"/>
      <c r="G6939" s="159"/>
      <c r="H6939" s="161" t="s">
        <v>27209</v>
      </c>
      <c r="I6939" s="161"/>
    </row>
    <row r="6940" ht="15.0" customHeight="1">
      <c r="A6940" s="101" t="s">
        <v>11248</v>
      </c>
      <c r="B6940" s="96" t="str">
        <f>VLOOKUP(A6940,company_data!$A$2:$H$2051,8,FALSE)</f>
        <v>https://www.reblaze.com/</v>
      </c>
      <c r="C6940" s="157" t="s">
        <v>16560</v>
      </c>
      <c r="D6940" s="157" t="s">
        <v>8</v>
      </c>
      <c r="E6940" s="158" t="s">
        <v>16480</v>
      </c>
      <c r="F6940" s="101"/>
      <c r="G6940" s="159"/>
      <c r="H6940" s="161" t="s">
        <v>27211</v>
      </c>
      <c r="I6940" s="161"/>
    </row>
    <row r="6941" ht="15.0" customHeight="1">
      <c r="A6941" s="101" t="s">
        <v>11248</v>
      </c>
      <c r="B6941" s="96" t="str">
        <f>VLOOKUP(A6941,company_data!$A$2:$H$2051,8,FALSE)</f>
        <v>https://www.reblaze.com/</v>
      </c>
      <c r="C6941" s="157" t="s">
        <v>27212</v>
      </c>
      <c r="D6941" s="158" t="s">
        <v>21</v>
      </c>
      <c r="E6941" s="158" t="s">
        <v>27213</v>
      </c>
      <c r="F6941" s="101"/>
      <c r="G6941" s="159"/>
      <c r="H6941" s="161" t="s">
        <v>27214</v>
      </c>
      <c r="I6941" s="161"/>
    </row>
    <row r="6942" ht="15.0" customHeight="1">
      <c r="A6942" s="101" t="s">
        <v>11256</v>
      </c>
      <c r="B6942" s="96" t="str">
        <f>VLOOKUP(A6942,company_data!$A$2:$H$2051,8,FALSE)</f>
        <v>https://reclamere.com/</v>
      </c>
      <c r="C6942" s="157" t="s">
        <v>27215</v>
      </c>
      <c r="D6942" s="158" t="s">
        <v>12</v>
      </c>
      <c r="E6942" s="158" t="s">
        <v>24173</v>
      </c>
      <c r="F6942" s="101"/>
      <c r="G6942" s="159"/>
      <c r="H6942" s="161" t="s">
        <v>27216</v>
      </c>
      <c r="I6942" s="161"/>
    </row>
    <row r="6943" ht="15.0" customHeight="1">
      <c r="A6943" s="101" t="s">
        <v>11256</v>
      </c>
      <c r="B6943" s="96" t="str">
        <f>VLOOKUP(A6943,company_data!$A$2:$H$2051,8,FALSE)</f>
        <v>https://reclamere.com/</v>
      </c>
      <c r="C6943" s="157" t="s">
        <v>27217</v>
      </c>
      <c r="D6943" s="158" t="s">
        <v>12</v>
      </c>
      <c r="E6943" s="97" t="s">
        <v>27218</v>
      </c>
      <c r="F6943" s="97" t="s">
        <v>18062</v>
      </c>
      <c r="G6943" s="159"/>
      <c r="H6943" s="161" t="s">
        <v>27219</v>
      </c>
      <c r="I6943" s="161"/>
    </row>
    <row r="6944" ht="15.0" customHeight="1">
      <c r="A6944" s="101" t="s">
        <v>9496</v>
      </c>
      <c r="B6944" s="96" t="str">
        <f>VLOOKUP(A6944,company_data!$A$2:$H$2051,8,FALSE)</f>
        <v>https://www.netscout.com/</v>
      </c>
      <c r="C6944" s="158" t="s">
        <v>27220</v>
      </c>
      <c r="D6944" s="158" t="s">
        <v>17</v>
      </c>
      <c r="E6944" s="157"/>
      <c r="F6944" s="101"/>
      <c r="G6944" s="159"/>
      <c r="H6944" s="161"/>
      <c r="I6944" s="161"/>
    </row>
    <row r="6945" ht="15.0" customHeight="1">
      <c r="A6945" s="101" t="s">
        <v>11262</v>
      </c>
      <c r="B6945" s="96" t="str">
        <f>VLOOKUP(A6945,company_data!$A$2:$H$2051,8,FALSE)</f>
        <v>https://www.recordedfuture.com/</v>
      </c>
      <c r="C6945" s="157" t="s">
        <v>27221</v>
      </c>
      <c r="D6945" s="158" t="s">
        <v>59</v>
      </c>
      <c r="E6945" s="157"/>
      <c r="F6945" s="101"/>
      <c r="G6945" s="159"/>
      <c r="H6945" s="161" t="s">
        <v>27222</v>
      </c>
      <c r="I6945" s="161"/>
    </row>
    <row r="6946" ht="15.0" customHeight="1">
      <c r="A6946" s="101" t="s">
        <v>11262</v>
      </c>
      <c r="B6946" s="96" t="str">
        <f>VLOOKUP(A6946,company_data!$A$2:$H$2051,8,FALSE)</f>
        <v>https://www.recordedfuture.com/</v>
      </c>
      <c r="C6946" s="157" t="s">
        <v>27223</v>
      </c>
      <c r="D6946" s="158" t="s">
        <v>27</v>
      </c>
      <c r="E6946" s="157"/>
      <c r="F6946" s="101"/>
      <c r="G6946" s="159"/>
      <c r="H6946" s="161" t="s">
        <v>27224</v>
      </c>
      <c r="I6946" s="161"/>
    </row>
    <row r="6947" ht="15.0" customHeight="1">
      <c r="A6947" s="101" t="s">
        <v>9764</v>
      </c>
      <c r="B6947" s="96" t="str">
        <f>VLOOKUP(A6947,company_data!$A$2:$H$2051,8,FALSE)</f>
        <v>https://www.nisos.com/</v>
      </c>
      <c r="C6947" s="158" t="s">
        <v>27225</v>
      </c>
      <c r="D6947" s="158" t="s">
        <v>17</v>
      </c>
      <c r="E6947" s="157"/>
      <c r="F6947" s="101"/>
      <c r="G6947" s="159"/>
      <c r="H6947" s="161"/>
      <c r="I6947" s="161"/>
    </row>
    <row r="6948" ht="15.0" customHeight="1">
      <c r="A6948" s="101" t="s">
        <v>10648</v>
      </c>
      <c r="B6948" s="96" t="str">
        <f>VLOOKUP(A6948,company_data!$A$2:$H$2051,8,FALSE)</f>
        <v>https://www.nokia.com/</v>
      </c>
      <c r="C6948" s="158" t="s">
        <v>27226</v>
      </c>
      <c r="D6948" s="158" t="s">
        <v>17</v>
      </c>
      <c r="E6948" s="157"/>
      <c r="F6948" s="101"/>
      <c r="G6948" s="159"/>
      <c r="H6948" s="161"/>
      <c r="I6948" s="161"/>
    </row>
    <row r="6949" ht="15.0" customHeight="1">
      <c r="A6949" s="101" t="s">
        <v>9530</v>
      </c>
      <c r="B6949" s="96" t="str">
        <f>VLOOKUP(A6949,company_data!$A$2:$H$2051,8,FALSE)</f>
        <v>https://nsfocusglobal.com/</v>
      </c>
      <c r="C6949" s="158" t="s">
        <v>27227</v>
      </c>
      <c r="D6949" s="158" t="s">
        <v>17</v>
      </c>
      <c r="E6949" s="157"/>
      <c r="F6949" s="101"/>
      <c r="G6949" s="159"/>
      <c r="H6949" s="161" t="s">
        <v>27228</v>
      </c>
      <c r="I6949" s="161"/>
    </row>
    <row r="6950" ht="15.0" customHeight="1">
      <c r="A6950" s="101" t="s">
        <v>11273</v>
      </c>
      <c r="B6950" s="96" t="str">
        <f>VLOOKUP(A6950,company_data!$A$2:$H$2051,8,FALSE)</f>
        <v>https://www.redballoonsecurity.com/</v>
      </c>
      <c r="C6950" s="158" t="s">
        <v>16052</v>
      </c>
      <c r="D6950" s="158" t="s">
        <v>5</v>
      </c>
      <c r="E6950" s="158" t="s">
        <v>17435</v>
      </c>
      <c r="F6950" s="101"/>
      <c r="G6950" s="164" t="s">
        <v>15951</v>
      </c>
      <c r="H6950" s="161"/>
      <c r="I6950" s="161"/>
    </row>
    <row r="6951" ht="15.0" customHeight="1">
      <c r="A6951" s="101" t="s">
        <v>11273</v>
      </c>
      <c r="B6951" s="96" t="str">
        <f>VLOOKUP(A6951,company_data!$A$2:$H$2051,8,FALSE)</f>
        <v>https://www.redballoonsecurity.com/</v>
      </c>
      <c r="C6951" s="158" t="s">
        <v>27229</v>
      </c>
      <c r="D6951" s="158" t="s">
        <v>40</v>
      </c>
      <c r="E6951" s="158" t="s">
        <v>17435</v>
      </c>
      <c r="F6951" s="97" t="s">
        <v>24364</v>
      </c>
      <c r="G6951" s="164" t="s">
        <v>15951</v>
      </c>
      <c r="H6951" s="161"/>
      <c r="I6951" s="161"/>
    </row>
    <row r="6952" ht="15.0" customHeight="1">
      <c r="A6952" s="101" t="s">
        <v>11273</v>
      </c>
      <c r="B6952" s="96" t="str">
        <f>VLOOKUP(A6952,company_data!$A$2:$H$2051,8,FALSE)</f>
        <v>https://www.redballoonsecurity.com/</v>
      </c>
      <c r="C6952" s="158" t="s">
        <v>27230</v>
      </c>
      <c r="D6952" s="158" t="s">
        <v>40</v>
      </c>
      <c r="E6952" s="158" t="s">
        <v>17435</v>
      </c>
      <c r="F6952" s="97" t="s">
        <v>27231</v>
      </c>
      <c r="G6952" s="164" t="s">
        <v>15951</v>
      </c>
      <c r="H6952" s="161"/>
      <c r="I6952" s="161"/>
    </row>
    <row r="6953" ht="15.0" customHeight="1">
      <c r="A6953" s="101" t="s">
        <v>11273</v>
      </c>
      <c r="B6953" s="96" t="str">
        <f>VLOOKUP(A6953,company_data!$A$2:$H$2051,8,FALSE)</f>
        <v>https://www.redballoonsecurity.com/</v>
      </c>
      <c r="C6953" s="158" t="s">
        <v>27232</v>
      </c>
      <c r="D6953" s="158" t="s">
        <v>40</v>
      </c>
      <c r="E6953" s="158" t="s">
        <v>17435</v>
      </c>
      <c r="F6953" s="101"/>
      <c r="G6953" s="164" t="s">
        <v>15951</v>
      </c>
      <c r="H6953" s="161"/>
      <c r="I6953" s="161"/>
    </row>
    <row r="6954" ht="15.0" customHeight="1">
      <c r="A6954" s="101" t="s">
        <v>11273</v>
      </c>
      <c r="B6954" s="96" t="str">
        <f>VLOOKUP(A6954,company_data!$A$2:$H$2051,8,FALSE)</f>
        <v>https://www.redballoonsecurity.com/</v>
      </c>
      <c r="C6954" s="158" t="s">
        <v>27233</v>
      </c>
      <c r="D6954" s="158" t="s">
        <v>40</v>
      </c>
      <c r="E6954" s="158" t="s">
        <v>17435</v>
      </c>
      <c r="F6954" s="97" t="s">
        <v>24368</v>
      </c>
      <c r="G6954" s="164" t="s">
        <v>15951</v>
      </c>
      <c r="H6954" s="161"/>
      <c r="I6954" s="161"/>
    </row>
    <row r="6955" ht="15.0" customHeight="1">
      <c r="A6955" s="101" t="s">
        <v>11273</v>
      </c>
      <c r="B6955" s="96" t="str">
        <f>VLOOKUP(A6955,company_data!$A$2:$H$2051,8,FALSE)</f>
        <v>https://www.redballoonsecurity.com/</v>
      </c>
      <c r="C6955" s="158" t="s">
        <v>27234</v>
      </c>
      <c r="D6955" s="158" t="s">
        <v>40</v>
      </c>
      <c r="E6955" s="158" t="s">
        <v>17435</v>
      </c>
      <c r="F6955" s="97" t="s">
        <v>27235</v>
      </c>
      <c r="G6955" s="164" t="s">
        <v>15951</v>
      </c>
      <c r="H6955" s="161"/>
      <c r="I6955" s="161"/>
    </row>
    <row r="6956" ht="15.0" customHeight="1">
      <c r="A6956" s="101" t="s">
        <v>11279</v>
      </c>
      <c r="B6956" s="96" t="str">
        <f>VLOOKUP(A6956,company_data!$A$2:$H$2051,8,FALSE)</f>
        <v>https://redcanary.com/</v>
      </c>
      <c r="C6956" s="157" t="s">
        <v>27236</v>
      </c>
      <c r="D6956" s="158" t="s">
        <v>18</v>
      </c>
      <c r="E6956" s="158" t="s">
        <v>27236</v>
      </c>
      <c r="F6956" s="101"/>
      <c r="G6956" s="159"/>
      <c r="H6956" s="161" t="s">
        <v>27237</v>
      </c>
      <c r="I6956" s="161"/>
    </row>
    <row r="6957" ht="15.0" customHeight="1">
      <c r="A6957" s="101" t="s">
        <v>11279</v>
      </c>
      <c r="B6957" s="96" t="str">
        <f>VLOOKUP(A6957,company_data!$A$2:$H$2051,8,FALSE)</f>
        <v>https://redcanary.com/</v>
      </c>
      <c r="C6957" s="157" t="s">
        <v>16367</v>
      </c>
      <c r="D6957" s="158" t="s">
        <v>27</v>
      </c>
      <c r="E6957" s="158" t="s">
        <v>18638</v>
      </c>
      <c r="F6957" s="101"/>
      <c r="G6957" s="159"/>
      <c r="H6957" s="161" t="s">
        <v>27238</v>
      </c>
      <c r="I6957" s="161"/>
    </row>
    <row r="6958" ht="15.0" customHeight="1">
      <c r="A6958" s="101" t="s">
        <v>11279</v>
      </c>
      <c r="B6958" s="96" t="str">
        <f>VLOOKUP(A6958,company_data!$A$2:$H$2051,8,FALSE)</f>
        <v>https://redcanary.com/</v>
      </c>
      <c r="C6958" s="158" t="s">
        <v>20008</v>
      </c>
      <c r="D6958" s="158" t="s">
        <v>36</v>
      </c>
      <c r="E6958" s="181" t="s">
        <v>19917</v>
      </c>
      <c r="F6958" s="101"/>
      <c r="G6958" s="159"/>
      <c r="H6958" s="161" t="s">
        <v>27239</v>
      </c>
      <c r="I6958" s="161"/>
    </row>
    <row r="6959" ht="15.0" customHeight="1">
      <c r="A6959" s="101" t="s">
        <v>11288</v>
      </c>
      <c r="B6959" s="96" t="str">
        <f>VLOOKUP(A6959,company_data!$A$2:$H$2051,8,FALSE)</f>
        <v>https://red5security.com/</v>
      </c>
      <c r="C6959" s="157" t="s">
        <v>27240</v>
      </c>
      <c r="D6959" s="158" t="s">
        <v>5</v>
      </c>
      <c r="E6959" s="158" t="s">
        <v>11</v>
      </c>
      <c r="F6959" s="101"/>
      <c r="G6959" s="159"/>
      <c r="H6959" s="161" t="s">
        <v>27241</v>
      </c>
      <c r="I6959" s="161"/>
    </row>
    <row r="6960" ht="15.0" customHeight="1">
      <c r="A6960" s="101" t="s">
        <v>11288</v>
      </c>
      <c r="B6960" s="96" t="str">
        <f>VLOOKUP(A6960,company_data!$A$2:$H$2051,8,FALSE)</f>
        <v>https://red5security.com/</v>
      </c>
      <c r="C6960" s="157" t="s">
        <v>27242</v>
      </c>
      <c r="D6960" s="158" t="s">
        <v>5</v>
      </c>
      <c r="E6960" s="157"/>
      <c r="F6960" s="101"/>
      <c r="G6960" s="159"/>
      <c r="H6960" s="161" t="s">
        <v>27243</v>
      </c>
      <c r="I6960" s="161"/>
    </row>
    <row r="6961" ht="15.0" customHeight="1">
      <c r="A6961" s="101" t="s">
        <v>11288</v>
      </c>
      <c r="B6961" s="96" t="str">
        <f>VLOOKUP(A6961,company_data!$A$2:$H$2051,8,FALSE)</f>
        <v>https://red5security.com/</v>
      </c>
      <c r="C6961" s="157" t="s">
        <v>27244</v>
      </c>
      <c r="D6961" s="157" t="s">
        <v>11</v>
      </c>
      <c r="E6961" s="157"/>
      <c r="F6961" s="101"/>
      <c r="G6961" s="159"/>
      <c r="H6961" s="161" t="s">
        <v>27245</v>
      </c>
      <c r="I6961" s="161"/>
    </row>
    <row r="6962" ht="15.0" customHeight="1">
      <c r="A6962" s="227" t="s">
        <v>11051</v>
      </c>
      <c r="B6962" s="213"/>
      <c r="C6962" s="214"/>
      <c r="D6962" s="173"/>
      <c r="E6962" s="214"/>
      <c r="F6962" s="212"/>
      <c r="G6962" s="215"/>
      <c r="H6962" s="216"/>
      <c r="I6962" s="216"/>
    </row>
    <row r="6963" ht="15.0" customHeight="1">
      <c r="A6963" s="101" t="s">
        <v>11296</v>
      </c>
      <c r="B6963" s="105" t="s">
        <v>27246</v>
      </c>
      <c r="C6963" s="158" t="s">
        <v>27247</v>
      </c>
      <c r="D6963" s="158" t="s">
        <v>11</v>
      </c>
      <c r="E6963" s="157"/>
      <c r="F6963" s="101"/>
      <c r="G6963" s="159"/>
      <c r="H6963" s="161" t="s">
        <v>27248</v>
      </c>
      <c r="I6963" s="161"/>
    </row>
    <row r="6964" ht="15.0" customHeight="1">
      <c r="A6964" s="101" t="s">
        <v>11302</v>
      </c>
      <c r="B6964" s="96" t="str">
        <f>VLOOKUP(A6964,company_data!$A$2:$H$2051,8,FALSE)</f>
        <v>https://redlion.io/</v>
      </c>
      <c r="C6964" s="157" t="s">
        <v>27249</v>
      </c>
      <c r="D6964" s="158" t="s">
        <v>5</v>
      </c>
      <c r="E6964" s="157"/>
      <c r="F6964" s="101"/>
      <c r="G6964" s="159"/>
      <c r="H6964" s="161" t="s">
        <v>27250</v>
      </c>
      <c r="I6964" s="161"/>
    </row>
    <row r="6965" ht="15.0" customHeight="1">
      <c r="A6965" s="101" t="s">
        <v>11317</v>
      </c>
      <c r="B6965" s="96" t="str">
        <f>VLOOKUP(A6965,company_data!$A$2:$H$2051,8,FALSE)</f>
        <v>https://www.redmarlin.co.uk/</v>
      </c>
      <c r="C6965" s="157" t="s">
        <v>27251</v>
      </c>
      <c r="D6965" s="158" t="s">
        <v>5</v>
      </c>
      <c r="E6965" s="158" t="s">
        <v>27252</v>
      </c>
      <c r="F6965" s="101"/>
      <c r="G6965" s="159"/>
      <c r="H6965" s="161" t="s">
        <v>27253</v>
      </c>
      <c r="I6965" s="161"/>
    </row>
    <row r="6966" ht="15.0" customHeight="1">
      <c r="A6966" s="101" t="s">
        <v>11317</v>
      </c>
      <c r="B6966" s="96" t="str">
        <f>VLOOKUP(A6966,company_data!$A$2:$H$2051,8,FALSE)</f>
        <v>https://www.redmarlin.co.uk/</v>
      </c>
      <c r="C6966" s="157" t="s">
        <v>27254</v>
      </c>
      <c r="D6966" s="158" t="s">
        <v>5</v>
      </c>
      <c r="E6966" s="158" t="s">
        <v>27255</v>
      </c>
      <c r="F6966" s="101"/>
      <c r="G6966" s="159"/>
      <c r="H6966" s="161" t="s">
        <v>27256</v>
      </c>
      <c r="I6966" s="161"/>
    </row>
    <row r="6967" ht="15.0" customHeight="1">
      <c r="A6967" s="101" t="s">
        <v>11317</v>
      </c>
      <c r="B6967" s="96" t="str">
        <f>VLOOKUP(A6967,company_data!$A$2:$H$2051,8,FALSE)</f>
        <v>https://www.redmarlin.co.uk/</v>
      </c>
      <c r="C6967" s="157" t="s">
        <v>27257</v>
      </c>
      <c r="D6967" s="158" t="s">
        <v>5</v>
      </c>
      <c r="E6967" s="158" t="s">
        <v>27258</v>
      </c>
      <c r="F6967" s="101"/>
      <c r="G6967" s="159"/>
      <c r="H6967" s="161" t="s">
        <v>27259</v>
      </c>
      <c r="I6967" s="161"/>
    </row>
    <row r="6968" ht="15.0" customHeight="1">
      <c r="A6968" s="101" t="s">
        <v>11317</v>
      </c>
      <c r="B6968" s="96" t="str">
        <f>VLOOKUP(A6968,company_data!$A$2:$H$2051,8,FALSE)</f>
        <v>https://www.redmarlin.co.uk/</v>
      </c>
      <c r="C6968" s="157" t="s">
        <v>27260</v>
      </c>
      <c r="D6968" s="158" t="s">
        <v>5</v>
      </c>
      <c r="E6968" s="158" t="s">
        <v>27261</v>
      </c>
      <c r="F6968" s="101"/>
      <c r="G6968" s="159"/>
      <c r="H6968" s="161" t="s">
        <v>27262</v>
      </c>
      <c r="I6968" s="161"/>
    </row>
    <row r="6969" ht="15.0" customHeight="1">
      <c r="A6969" s="101" t="s">
        <v>11317</v>
      </c>
      <c r="B6969" s="96" t="str">
        <f>VLOOKUP(A6969,company_data!$A$2:$H$2051,8,FALSE)</f>
        <v>https://www.redmarlin.co.uk/</v>
      </c>
      <c r="C6969" s="157" t="s">
        <v>27263</v>
      </c>
      <c r="D6969" s="158" t="s">
        <v>5</v>
      </c>
      <c r="E6969" s="158" t="s">
        <v>27264</v>
      </c>
      <c r="F6969" s="101"/>
      <c r="G6969" s="159"/>
      <c r="H6969" s="161" t="s">
        <v>27265</v>
      </c>
      <c r="I6969" s="161"/>
    </row>
    <row r="6970" ht="15.0" customHeight="1">
      <c r="A6970" s="101" t="s">
        <v>11317</v>
      </c>
      <c r="B6970" s="96" t="str">
        <f>VLOOKUP(A6970,company_data!$A$2:$H$2051,8,FALSE)</f>
        <v>https://www.redmarlin.co.uk/</v>
      </c>
      <c r="C6970" s="157" t="s">
        <v>27266</v>
      </c>
      <c r="D6970" s="158" t="s">
        <v>5</v>
      </c>
      <c r="E6970" s="158" t="s">
        <v>27264</v>
      </c>
      <c r="F6970" s="101"/>
      <c r="G6970" s="159"/>
      <c r="H6970" s="161" t="s">
        <v>27267</v>
      </c>
      <c r="I6970" s="161"/>
    </row>
    <row r="6971" ht="15.0" customHeight="1">
      <c r="A6971" s="101" t="s">
        <v>11317</v>
      </c>
      <c r="B6971" s="96" t="str">
        <f>VLOOKUP(A6971,company_data!$A$2:$H$2051,8,FALSE)</f>
        <v>https://www.redmarlin.co.uk/</v>
      </c>
      <c r="C6971" s="157" t="s">
        <v>27268</v>
      </c>
      <c r="D6971" s="158" t="s">
        <v>5</v>
      </c>
      <c r="E6971" s="158" t="s">
        <v>27269</v>
      </c>
      <c r="F6971" s="101"/>
      <c r="G6971" s="159"/>
      <c r="H6971" s="161" t="s">
        <v>27270</v>
      </c>
      <c r="I6971" s="161"/>
    </row>
    <row r="6972" ht="15.0" customHeight="1">
      <c r="A6972" s="101" t="s">
        <v>11317</v>
      </c>
      <c r="B6972" s="96" t="str">
        <f>VLOOKUP(A6972,company_data!$A$2:$H$2051,8,FALSE)</f>
        <v>https://www.redmarlin.co.uk/</v>
      </c>
      <c r="C6972" s="157" t="s">
        <v>27271</v>
      </c>
      <c r="D6972" s="158" t="s">
        <v>5</v>
      </c>
      <c r="E6972" s="158" t="s">
        <v>27272</v>
      </c>
      <c r="F6972" s="101"/>
      <c r="G6972" s="159"/>
      <c r="H6972" s="161" t="s">
        <v>27273</v>
      </c>
      <c r="I6972" s="161"/>
    </row>
    <row r="6973" ht="15.0" customHeight="1">
      <c r="A6973" s="101" t="s">
        <v>11317</v>
      </c>
      <c r="B6973" s="96" t="str">
        <f>VLOOKUP(A6973,company_data!$A$2:$H$2051,8,FALSE)</f>
        <v>https://www.redmarlin.co.uk/</v>
      </c>
      <c r="C6973" s="157" t="s">
        <v>27274</v>
      </c>
      <c r="D6973" s="158" t="s">
        <v>5</v>
      </c>
      <c r="E6973" s="157"/>
      <c r="F6973" s="101"/>
      <c r="G6973" s="159"/>
      <c r="H6973" s="161" t="s">
        <v>27275</v>
      </c>
      <c r="I6973" s="161"/>
    </row>
    <row r="6974" ht="15.0" customHeight="1">
      <c r="A6974" s="101" t="s">
        <v>11321</v>
      </c>
      <c r="B6974" s="96" t="str">
        <f>VLOOKUP(A6974,company_data!$A$2:$H$2051,8,FALSE)</f>
        <v>https://redtigersecurity.com/</v>
      </c>
      <c r="C6974" s="157" t="s">
        <v>27276</v>
      </c>
      <c r="D6974" s="158" t="s">
        <v>5</v>
      </c>
      <c r="E6974" s="158" t="s">
        <v>27277</v>
      </c>
      <c r="F6974" s="101"/>
      <c r="G6974" s="159"/>
      <c r="H6974" s="161" t="s">
        <v>27278</v>
      </c>
      <c r="I6974" s="160" t="s">
        <v>27279</v>
      </c>
    </row>
    <row r="6975" ht="15.0" customHeight="1">
      <c r="A6975" s="101" t="s">
        <v>11321</v>
      </c>
      <c r="B6975" s="96" t="str">
        <f>VLOOKUP(A6975,company_data!$A$2:$H$2051,8,FALSE)</f>
        <v>https://redtigersecurity.com/</v>
      </c>
      <c r="C6975" s="157" t="s">
        <v>27280</v>
      </c>
      <c r="D6975" s="158" t="s">
        <v>14</v>
      </c>
      <c r="E6975" s="158" t="s">
        <v>27280</v>
      </c>
      <c r="F6975" s="101"/>
      <c r="G6975" s="159"/>
      <c r="H6975" s="161" t="s">
        <v>27281</v>
      </c>
      <c r="I6975" s="160" t="s">
        <v>27279</v>
      </c>
    </row>
    <row r="6976" ht="15.0" customHeight="1">
      <c r="A6976" s="101" t="s">
        <v>11321</v>
      </c>
      <c r="B6976" s="96" t="str">
        <f>VLOOKUP(A6976,company_data!$A$2:$H$2051,8,FALSE)</f>
        <v>https://redtigersecurity.com/</v>
      </c>
      <c r="C6976" s="157" t="s">
        <v>15917</v>
      </c>
      <c r="D6976" s="158" t="s">
        <v>5</v>
      </c>
      <c r="E6976" s="158" t="s">
        <v>15831</v>
      </c>
      <c r="F6976" s="101"/>
      <c r="G6976" s="159"/>
      <c r="H6976" s="161" t="s">
        <v>27282</v>
      </c>
      <c r="I6976" s="160"/>
    </row>
    <row r="6977" ht="15.0" customHeight="1">
      <c r="A6977" s="101" t="s">
        <v>11321</v>
      </c>
      <c r="B6977" s="96" t="str">
        <f>VLOOKUP(A6977,company_data!$A$2:$H$2051,8,FALSE)</f>
        <v>https://redtigersecurity.com/</v>
      </c>
      <c r="C6977" s="157" t="s">
        <v>23132</v>
      </c>
      <c r="D6977" s="157" t="s">
        <v>5</v>
      </c>
      <c r="E6977" s="157" t="s">
        <v>15850</v>
      </c>
      <c r="F6977" s="101"/>
      <c r="G6977" s="159"/>
      <c r="H6977" s="161" t="s">
        <v>27283</v>
      </c>
      <c r="I6977" s="160"/>
    </row>
    <row r="6978" ht="15.0" customHeight="1">
      <c r="A6978" s="101" t="s">
        <v>11321</v>
      </c>
      <c r="B6978" s="96" t="str">
        <f>VLOOKUP(A6978,company_data!$A$2:$H$2051,8,FALSE)</f>
        <v>https://redtigersecurity.com/</v>
      </c>
      <c r="C6978" s="157" t="s">
        <v>23135</v>
      </c>
      <c r="D6978" s="157" t="s">
        <v>5</v>
      </c>
      <c r="E6978" s="157" t="s">
        <v>15850</v>
      </c>
      <c r="F6978" s="101"/>
      <c r="G6978" s="159"/>
      <c r="H6978" s="161" t="s">
        <v>27284</v>
      </c>
      <c r="I6978" s="160"/>
    </row>
    <row r="6979" ht="15.0" customHeight="1">
      <c r="A6979" s="101" t="s">
        <v>11321</v>
      </c>
      <c r="B6979" s="96" t="str">
        <f>VLOOKUP(A6979,company_data!$A$2:$H$2051,8,FALSE)</f>
        <v>https://redtigersecurity.com/</v>
      </c>
      <c r="C6979" s="157" t="s">
        <v>27285</v>
      </c>
      <c r="D6979" s="157" t="s">
        <v>5</v>
      </c>
      <c r="E6979" s="157" t="s">
        <v>16275</v>
      </c>
      <c r="F6979" s="101"/>
      <c r="G6979" s="159"/>
      <c r="H6979" s="161" t="s">
        <v>27286</v>
      </c>
      <c r="I6979" s="160"/>
    </row>
    <row r="6980" ht="15.0" customHeight="1">
      <c r="A6980" s="101" t="s">
        <v>11321</v>
      </c>
      <c r="B6980" s="96" t="str">
        <f>VLOOKUP(A6980,company_data!$A$2:$H$2051,8,FALSE)</f>
        <v>https://redtigersecurity.com/</v>
      </c>
      <c r="C6980" s="157" t="s">
        <v>27287</v>
      </c>
      <c r="D6980" s="158" t="s">
        <v>14</v>
      </c>
      <c r="E6980" s="158" t="s">
        <v>27288</v>
      </c>
      <c r="F6980" s="101"/>
      <c r="G6980" s="159"/>
      <c r="H6980" s="161" t="s">
        <v>27289</v>
      </c>
      <c r="I6980" s="160" t="s">
        <v>27279</v>
      </c>
    </row>
    <row r="6981" ht="15.0" customHeight="1">
      <c r="A6981" s="101" t="s">
        <v>11321</v>
      </c>
      <c r="B6981" s="96" t="str">
        <f>VLOOKUP(A6981,company_data!$A$2:$H$2051,8,FALSE)</f>
        <v>https://redtigersecurity.com/</v>
      </c>
      <c r="C6981" s="157" t="s">
        <v>27290</v>
      </c>
      <c r="D6981" s="157" t="s">
        <v>5</v>
      </c>
      <c r="E6981" s="157" t="s">
        <v>15853</v>
      </c>
      <c r="F6981" s="101"/>
      <c r="G6981" s="159"/>
      <c r="H6981" s="161" t="s">
        <v>27291</v>
      </c>
      <c r="I6981" s="160"/>
    </row>
    <row r="6982" ht="15.0" customHeight="1">
      <c r="A6982" s="101" t="s">
        <v>11321</v>
      </c>
      <c r="B6982" s="96" t="str">
        <f>VLOOKUP(A6982,company_data!$A$2:$H$2051,8,FALSE)</f>
        <v>https://redtigersecurity.com/</v>
      </c>
      <c r="C6982" s="157" t="s">
        <v>23142</v>
      </c>
      <c r="D6982" s="158" t="s">
        <v>49</v>
      </c>
      <c r="E6982" s="158" t="s">
        <v>27292</v>
      </c>
      <c r="F6982" s="101"/>
      <c r="G6982" s="159"/>
      <c r="H6982" s="161" t="s">
        <v>27293</v>
      </c>
      <c r="I6982" s="160" t="s">
        <v>27279</v>
      </c>
    </row>
    <row r="6983" ht="15.0" customHeight="1">
      <c r="A6983" s="101" t="s">
        <v>11321</v>
      </c>
      <c r="B6983" s="96" t="str">
        <f>VLOOKUP(A6983,company_data!$A$2:$H$2051,8,FALSE)</f>
        <v>https://redtigersecurity.com/</v>
      </c>
      <c r="C6983" s="157" t="s">
        <v>27294</v>
      </c>
      <c r="D6983" s="158" t="s">
        <v>14</v>
      </c>
      <c r="E6983" s="157"/>
      <c r="F6983" s="101"/>
      <c r="G6983" s="159"/>
      <c r="H6983" s="161" t="s">
        <v>27295</v>
      </c>
      <c r="I6983" s="160" t="s">
        <v>27279</v>
      </c>
    </row>
    <row r="6984" ht="15.0" customHeight="1">
      <c r="A6984" s="101" t="s">
        <v>11321</v>
      </c>
      <c r="B6984" s="96" t="str">
        <f>VLOOKUP(A6984,company_data!$A$2:$H$2051,8,FALSE)</f>
        <v>https://redtigersecurity.com/</v>
      </c>
      <c r="C6984" s="157" t="s">
        <v>27296</v>
      </c>
      <c r="D6984" s="158" t="s">
        <v>5</v>
      </c>
      <c r="E6984" s="157"/>
      <c r="F6984" s="101"/>
      <c r="G6984" s="159"/>
      <c r="H6984" s="161" t="s">
        <v>27297</v>
      </c>
      <c r="I6984" s="160" t="s">
        <v>27279</v>
      </c>
    </row>
    <row r="6985" ht="15.0" customHeight="1">
      <c r="A6985" s="101" t="s">
        <v>11321</v>
      </c>
      <c r="B6985" s="96" t="str">
        <f>VLOOKUP(A6985,company_data!$A$2:$H$2051,8,FALSE)</f>
        <v>https://redtigersecurity.com/</v>
      </c>
      <c r="C6985" s="157" t="s">
        <v>27298</v>
      </c>
      <c r="D6985" s="158" t="s">
        <v>5</v>
      </c>
      <c r="E6985" s="157"/>
      <c r="F6985" s="101"/>
      <c r="G6985" s="159"/>
      <c r="H6985" s="161" t="s">
        <v>27299</v>
      </c>
      <c r="I6985" s="160" t="s">
        <v>27279</v>
      </c>
    </row>
    <row r="6986" ht="15.0" customHeight="1">
      <c r="A6986" s="101" t="s">
        <v>11321</v>
      </c>
      <c r="B6986" s="96" t="str">
        <f>VLOOKUP(A6986,company_data!$A$2:$H$2051,8,FALSE)</f>
        <v>https://redtigersecurity.com/</v>
      </c>
      <c r="C6986" s="157" t="s">
        <v>21719</v>
      </c>
      <c r="D6986" s="158" t="s">
        <v>34</v>
      </c>
      <c r="E6986" s="157"/>
      <c r="F6986" s="101"/>
      <c r="G6986" s="159"/>
      <c r="H6986" s="161" t="s">
        <v>27300</v>
      </c>
      <c r="I6986" s="160" t="s">
        <v>27279</v>
      </c>
    </row>
    <row r="6987" ht="15.0" customHeight="1">
      <c r="A6987" s="101" t="s">
        <v>11329</v>
      </c>
      <c r="B6987" s="96" t="str">
        <f>VLOOKUP(A6987,company_data!$A$2:$H$2051,8,FALSE)</f>
        <v>https://redbudlabs.com/</v>
      </c>
      <c r="C6987" s="157" t="s">
        <v>27301</v>
      </c>
      <c r="D6987" s="158" t="s">
        <v>49</v>
      </c>
      <c r="E6987" s="158" t="s">
        <v>27302</v>
      </c>
      <c r="F6987" s="101"/>
      <c r="G6987" s="159"/>
      <c r="H6987" s="161" t="s">
        <v>27303</v>
      </c>
      <c r="I6987" s="160" t="s">
        <v>27304</v>
      </c>
    </row>
    <row r="6988" ht="15.0" customHeight="1">
      <c r="A6988" s="101" t="s">
        <v>11329</v>
      </c>
      <c r="B6988" s="96" t="str">
        <f>VLOOKUP(A6988,company_data!$A$2:$H$2051,8,FALSE)</f>
        <v>https://redbudlabs.com/</v>
      </c>
      <c r="C6988" s="157" t="s">
        <v>27305</v>
      </c>
      <c r="D6988" s="158" t="s">
        <v>49</v>
      </c>
      <c r="E6988" s="234"/>
      <c r="F6988" s="101"/>
      <c r="G6988" s="159"/>
      <c r="H6988" s="161" t="s">
        <v>27306</v>
      </c>
      <c r="I6988" s="160" t="s">
        <v>27304</v>
      </c>
    </row>
    <row r="6989" ht="15.0" customHeight="1">
      <c r="A6989" s="101" t="s">
        <v>11345</v>
      </c>
      <c r="B6989" s="96" t="str">
        <f>VLOOKUP(A6989,company_data!$A$2:$H$2051,8,FALSE)</f>
        <v>https://www.redscan.com/</v>
      </c>
      <c r="C6989" s="157" t="s">
        <v>23959</v>
      </c>
      <c r="D6989" s="157" t="s">
        <v>7</v>
      </c>
      <c r="E6989" s="181" t="s">
        <v>27307</v>
      </c>
      <c r="F6989" s="181" t="s">
        <v>15851</v>
      </c>
      <c r="G6989" s="159"/>
      <c r="H6989" s="161" t="s">
        <v>27308</v>
      </c>
      <c r="I6989" s="161"/>
    </row>
    <row r="6990" ht="15.0" customHeight="1">
      <c r="A6990" s="101" t="s">
        <v>11345</v>
      </c>
      <c r="B6990" s="96" t="str">
        <f>VLOOKUP(A6990,company_data!$A$2:$H$2051,8,FALSE)</f>
        <v>https://www.redscan.com/</v>
      </c>
      <c r="C6990" s="157" t="s">
        <v>20008</v>
      </c>
      <c r="D6990" s="157" t="s">
        <v>7</v>
      </c>
      <c r="E6990" s="157" t="s">
        <v>16341</v>
      </c>
      <c r="F6990" s="101"/>
      <c r="G6990" s="159"/>
      <c r="H6990" s="161" t="s">
        <v>27309</v>
      </c>
      <c r="I6990" s="161"/>
    </row>
    <row r="6991" ht="15.0" customHeight="1">
      <c r="A6991" s="101" t="s">
        <v>11345</v>
      </c>
      <c r="B6991" s="96" t="str">
        <f>VLOOKUP(A6991,company_data!$A$2:$H$2051,8,FALSE)</f>
        <v>https://www.redscan.com/</v>
      </c>
      <c r="C6991" s="157" t="s">
        <v>16160</v>
      </c>
      <c r="D6991" s="157" t="s">
        <v>7</v>
      </c>
      <c r="E6991" s="157"/>
      <c r="F6991" s="101"/>
      <c r="G6991" s="159"/>
      <c r="H6991" s="161" t="s">
        <v>27310</v>
      </c>
      <c r="I6991" s="161"/>
    </row>
    <row r="6992" ht="15.0" customHeight="1">
      <c r="A6992" s="101" t="s">
        <v>11353</v>
      </c>
      <c r="B6992" s="96" t="str">
        <f>VLOOKUP(A6992,company_data!$A$2:$H$2051,8,FALSE)</f>
        <v>https://www.redseal.net/</v>
      </c>
      <c r="C6992" s="157" t="s">
        <v>15871</v>
      </c>
      <c r="D6992" s="157" t="s">
        <v>5</v>
      </c>
      <c r="E6992" s="157" t="s">
        <v>15871</v>
      </c>
      <c r="F6992" s="101"/>
      <c r="G6992" s="159"/>
      <c r="H6992" s="161" t="s">
        <v>27311</v>
      </c>
      <c r="I6992" s="161"/>
    </row>
    <row r="6993" ht="15.0" customHeight="1">
      <c r="A6993" s="101" t="s">
        <v>11353</v>
      </c>
      <c r="B6993" s="96" t="str">
        <f>VLOOKUP(A6993,company_data!$A$2:$H$2051,8,FALSE)</f>
        <v>https://www.redseal.net/</v>
      </c>
      <c r="C6993" s="158" t="s">
        <v>27312</v>
      </c>
      <c r="D6993" s="158" t="s">
        <v>22</v>
      </c>
      <c r="E6993" s="181" t="s">
        <v>22210</v>
      </c>
      <c r="F6993" s="158" t="s">
        <v>27313</v>
      </c>
      <c r="G6993" s="159"/>
      <c r="H6993" s="161"/>
      <c r="I6993" s="161"/>
    </row>
    <row r="6994" ht="15.0" customHeight="1">
      <c r="A6994" s="101" t="s">
        <v>11353</v>
      </c>
      <c r="B6994" s="96" t="str">
        <f>VLOOKUP(A6994,company_data!$A$2:$H$2051,8,FALSE)</f>
        <v>https://www.redseal.net/</v>
      </c>
      <c r="C6994" s="157" t="s">
        <v>27314</v>
      </c>
      <c r="D6994" s="158" t="s">
        <v>5</v>
      </c>
      <c r="E6994" s="157"/>
      <c r="F6994" s="101"/>
      <c r="G6994" s="159"/>
      <c r="H6994" s="161" t="s">
        <v>27315</v>
      </c>
      <c r="I6994" s="161"/>
    </row>
    <row r="6995" ht="15.0" customHeight="1">
      <c r="A6995" s="101" t="s">
        <v>11353</v>
      </c>
      <c r="B6995" s="96" t="str">
        <f>VLOOKUP(A6995,company_data!$A$2:$H$2051,8,FALSE)</f>
        <v>https://www.redseal.net/</v>
      </c>
      <c r="C6995" s="157" t="s">
        <v>27316</v>
      </c>
      <c r="D6995" s="158" t="s">
        <v>11</v>
      </c>
      <c r="E6995" s="157"/>
      <c r="F6995" s="101"/>
      <c r="G6995" s="159"/>
      <c r="H6995" s="161" t="s">
        <v>27317</v>
      </c>
      <c r="I6995" s="161"/>
    </row>
    <row r="6996" ht="15.0" customHeight="1">
      <c r="A6996" s="101" t="s">
        <v>11362</v>
      </c>
      <c r="B6996" s="96" t="str">
        <f>VLOOKUP(A6996,company_data!$A$2:$H$2051,8,FALSE)</f>
        <v>https://www.redwall.us/</v>
      </c>
      <c r="C6996" s="157" t="s">
        <v>27318</v>
      </c>
      <c r="D6996" s="158" t="s">
        <v>12</v>
      </c>
      <c r="E6996" s="158" t="s">
        <v>27319</v>
      </c>
      <c r="F6996" s="101"/>
      <c r="G6996" s="159"/>
      <c r="H6996" s="161" t="s">
        <v>27320</v>
      </c>
      <c r="I6996" s="161"/>
    </row>
    <row r="6997" ht="15.0" customHeight="1">
      <c r="A6997" s="101" t="s">
        <v>11362</v>
      </c>
      <c r="B6997" s="96" t="str">
        <f>VLOOKUP(A6997,company_data!$A$2:$H$2051,8,FALSE)</f>
        <v>https://www.redwall.us/</v>
      </c>
      <c r="C6997" s="157" t="s">
        <v>27321</v>
      </c>
      <c r="D6997" s="158" t="s">
        <v>12</v>
      </c>
      <c r="E6997" s="157"/>
      <c r="F6997" s="101"/>
      <c r="G6997" s="159"/>
      <c r="H6997" s="161" t="s">
        <v>27320</v>
      </c>
      <c r="I6997" s="161"/>
    </row>
    <row r="6998" ht="15.0" customHeight="1">
      <c r="A6998" s="101" t="s">
        <v>11362</v>
      </c>
      <c r="B6998" s="96" t="str">
        <f>VLOOKUP(A6998,company_data!$A$2:$H$2051,8,FALSE)</f>
        <v>https://www.redwall.us/</v>
      </c>
      <c r="C6998" s="157" t="s">
        <v>20</v>
      </c>
      <c r="D6998" s="158" t="s">
        <v>20</v>
      </c>
      <c r="E6998" s="157"/>
      <c r="F6998" s="101"/>
      <c r="G6998" s="159"/>
      <c r="H6998" s="161" t="s">
        <v>27322</v>
      </c>
      <c r="I6998" s="161"/>
    </row>
    <row r="6999" ht="15.0" customHeight="1">
      <c r="A6999" s="101" t="s">
        <v>11369</v>
      </c>
      <c r="B6999" s="96" t="str">
        <f>VLOOKUP(A6999,company_data!$A$2:$H$2051,8,FALSE)</f>
        <v>https://www.refirmlabs.com/</v>
      </c>
      <c r="C6999" s="158" t="s">
        <v>27323</v>
      </c>
      <c r="D6999" s="158" t="s">
        <v>8</v>
      </c>
      <c r="E6999" s="158" t="s">
        <v>27324</v>
      </c>
      <c r="F6999" s="97" t="s">
        <v>24364</v>
      </c>
      <c r="G6999" s="159"/>
      <c r="H6999" s="161" t="s">
        <v>27325</v>
      </c>
      <c r="I6999" s="161"/>
    </row>
    <row r="7000" ht="15.0" customHeight="1">
      <c r="A7000" s="101" t="s">
        <v>11369</v>
      </c>
      <c r="B7000" s="96" t="str">
        <f>VLOOKUP(A7000,company_data!$A$2:$H$2051,8,FALSE)</f>
        <v>https://www.refirmlabs.com/</v>
      </c>
      <c r="C7000" s="158" t="s">
        <v>27326</v>
      </c>
      <c r="D7000" s="158" t="s">
        <v>8</v>
      </c>
      <c r="E7000" s="158" t="s">
        <v>27324</v>
      </c>
      <c r="F7000" s="97" t="s">
        <v>24364</v>
      </c>
      <c r="G7000" s="159"/>
      <c r="H7000" s="161" t="s">
        <v>27327</v>
      </c>
      <c r="I7000" s="161"/>
    </row>
    <row r="7001" ht="15.0" customHeight="1">
      <c r="A7001" s="101" t="s">
        <v>11369</v>
      </c>
      <c r="B7001" s="96" t="str">
        <f>VLOOKUP(A7001,company_data!$A$2:$H$2051,8,FALSE)</f>
        <v>https://www.refirmlabs.com/</v>
      </c>
      <c r="C7001" s="158" t="s">
        <v>27328</v>
      </c>
      <c r="D7001" s="158" t="s">
        <v>8</v>
      </c>
      <c r="E7001" s="158" t="s">
        <v>27324</v>
      </c>
      <c r="F7001" s="97" t="s">
        <v>24364</v>
      </c>
      <c r="G7001" s="159"/>
      <c r="H7001" s="161" t="s">
        <v>27329</v>
      </c>
      <c r="I7001" s="161"/>
    </row>
    <row r="7002" ht="15.0" customHeight="1">
      <c r="A7002" s="101" t="s">
        <v>11377</v>
      </c>
      <c r="B7002" s="96" t="str">
        <f>VLOOKUP(A7002,company_data!$A$2:$H$2051,8,FALSE)</f>
        <v>https://www.reliaquest.com/</v>
      </c>
      <c r="C7002" s="158" t="s">
        <v>27330</v>
      </c>
      <c r="D7002" s="158" t="s">
        <v>36</v>
      </c>
      <c r="E7002" s="157"/>
      <c r="F7002" s="101"/>
      <c r="G7002" s="159"/>
      <c r="H7002" s="161" t="s">
        <v>27331</v>
      </c>
      <c r="I7002" s="161"/>
    </row>
    <row r="7003" ht="15.0" customHeight="1">
      <c r="A7003" s="101" t="s">
        <v>11309</v>
      </c>
      <c r="B7003" s="96" t="str">
        <f>VLOOKUP(A7003,company_data!$A$2:$H$2051,8,FALSE)</f>
        <v>https://www.relx.com/</v>
      </c>
      <c r="C7003" s="158" t="s">
        <v>20132</v>
      </c>
      <c r="D7003" s="158" t="s">
        <v>27</v>
      </c>
      <c r="E7003" s="157"/>
      <c r="F7003" s="101"/>
      <c r="G7003" s="159"/>
      <c r="H7003" s="161"/>
      <c r="I7003" s="161"/>
    </row>
    <row r="7004" ht="15.0" customHeight="1">
      <c r="A7004" s="101" t="s">
        <v>11394</v>
      </c>
      <c r="B7004" s="96" t="str">
        <f>VLOOKUP(A7004,company_data!$A$2:$H$2051,8,FALSE)</f>
        <v>https://www.remediant.com/</v>
      </c>
      <c r="C7004" s="157" t="s">
        <v>27332</v>
      </c>
      <c r="D7004" s="158" t="s">
        <v>6</v>
      </c>
      <c r="E7004" s="158" t="s">
        <v>16411</v>
      </c>
      <c r="F7004" s="101"/>
      <c r="G7004" s="159"/>
      <c r="H7004" s="161" t="s">
        <v>27333</v>
      </c>
      <c r="I7004" s="161"/>
    </row>
    <row r="7005" ht="15.0" customHeight="1">
      <c r="A7005" s="101" t="s">
        <v>11404</v>
      </c>
      <c r="B7005" s="96" t="str">
        <f>VLOOKUP(A7005,company_data!$A$2:$H$2051,8,FALSE)</f>
        <v>https://www.rensysinc.com/index.html</v>
      </c>
      <c r="C7005" s="158" t="s">
        <v>15850</v>
      </c>
      <c r="D7005" s="158" t="s">
        <v>5</v>
      </c>
      <c r="E7005" s="158" t="s">
        <v>17003</v>
      </c>
      <c r="F7005" s="101"/>
      <c r="G7005" s="159"/>
      <c r="H7005" s="161" t="s">
        <v>27334</v>
      </c>
      <c r="I7005" s="160" t="s">
        <v>27335</v>
      </c>
    </row>
    <row r="7006" ht="15.0" customHeight="1">
      <c r="A7006" s="101" t="s">
        <v>11404</v>
      </c>
      <c r="B7006" s="96" t="str">
        <f>VLOOKUP(A7006,company_data!$A$2:$H$2051,8,FALSE)</f>
        <v>https://www.rensysinc.com/index.html</v>
      </c>
      <c r="C7006" s="158" t="s">
        <v>15940</v>
      </c>
      <c r="D7006" s="158" t="s">
        <v>16</v>
      </c>
      <c r="E7006" s="157"/>
      <c r="F7006" s="101"/>
      <c r="G7006" s="159"/>
      <c r="H7006" s="161" t="s">
        <v>27336</v>
      </c>
      <c r="I7006" s="160" t="s">
        <v>27335</v>
      </c>
    </row>
    <row r="7007" ht="15.0" customHeight="1">
      <c r="A7007" s="101" t="s">
        <v>11404</v>
      </c>
      <c r="B7007" s="96" t="str">
        <f>VLOOKUP(A7007,company_data!$A$2:$H$2051,8,FALSE)</f>
        <v>https://www.rensysinc.com/index.html</v>
      </c>
      <c r="C7007" s="158" t="s">
        <v>21403</v>
      </c>
      <c r="D7007" s="158" t="s">
        <v>11</v>
      </c>
      <c r="E7007" s="158"/>
      <c r="F7007" s="101"/>
      <c r="G7007" s="159"/>
      <c r="H7007" s="161" t="s">
        <v>27337</v>
      </c>
      <c r="I7007" s="160" t="s">
        <v>27335</v>
      </c>
    </row>
    <row r="7008" ht="15.0" customHeight="1">
      <c r="A7008" s="101" t="s">
        <v>11414</v>
      </c>
      <c r="B7008" s="96" t="str">
        <f>VLOOKUP(A7008,company_data!$A$2:$H$2051,8,FALSE)</f>
        <v>https://www.reposify.com/</v>
      </c>
      <c r="C7008" s="158" t="s">
        <v>27338</v>
      </c>
      <c r="D7008" s="158" t="s">
        <v>42</v>
      </c>
      <c r="E7008" s="157"/>
      <c r="F7008" s="101"/>
      <c r="G7008" s="159"/>
      <c r="H7008" s="161" t="s">
        <v>27339</v>
      </c>
      <c r="I7008" s="161"/>
    </row>
    <row r="7009" ht="15.0" customHeight="1">
      <c r="A7009" s="101" t="s">
        <v>11423</v>
      </c>
      <c r="B7009" s="96" t="str">
        <f>VLOOKUP(A7009,company_data!$A$2:$H$2051,8,FALSE)</f>
        <v>https://www.reputation.com/</v>
      </c>
      <c r="C7009" s="157" t="s">
        <v>27340</v>
      </c>
      <c r="D7009" s="158" t="s">
        <v>5</v>
      </c>
      <c r="E7009" s="157"/>
      <c r="F7009" s="101"/>
      <c r="G7009" s="159"/>
      <c r="H7009" s="161" t="s">
        <v>27341</v>
      </c>
      <c r="I7009" s="161"/>
    </row>
    <row r="7010" ht="15.0" customHeight="1">
      <c r="A7010" s="101" t="s">
        <v>11423</v>
      </c>
      <c r="B7010" s="96" t="str">
        <f>VLOOKUP(A7010,company_data!$A$2:$H$2051,8,FALSE)</f>
        <v>https://www.reputation.com/</v>
      </c>
      <c r="C7010" s="157" t="s">
        <v>27342</v>
      </c>
      <c r="D7010" s="158" t="s">
        <v>5</v>
      </c>
      <c r="E7010" s="157"/>
      <c r="F7010" s="101"/>
      <c r="G7010" s="159"/>
      <c r="H7010" s="161" t="s">
        <v>27343</v>
      </c>
      <c r="I7010" s="161"/>
    </row>
    <row r="7011" ht="15.0" customHeight="1">
      <c r="A7011" s="101" t="s">
        <v>11423</v>
      </c>
      <c r="B7011" s="96" t="str">
        <f>VLOOKUP(A7011,company_data!$A$2:$H$2051,8,FALSE)</f>
        <v>https://www.reputation.com/</v>
      </c>
      <c r="C7011" s="157" t="s">
        <v>27344</v>
      </c>
      <c r="D7011" s="158" t="s">
        <v>18</v>
      </c>
      <c r="E7011" s="157"/>
      <c r="F7011" s="101"/>
      <c r="G7011" s="159"/>
      <c r="H7011" s="161" t="s">
        <v>27345</v>
      </c>
      <c r="I7011" s="161"/>
    </row>
    <row r="7012" ht="15.0" customHeight="1">
      <c r="A7012" s="101" t="s">
        <v>11433</v>
      </c>
      <c r="B7012" s="96" t="str">
        <f>VLOOKUP(A7012,company_data!$A$2:$H$2051,8,FALSE)</f>
        <v>https://www.resec.co/</v>
      </c>
      <c r="C7012" s="157" t="s">
        <v>27346</v>
      </c>
      <c r="D7012" s="158" t="s">
        <v>19</v>
      </c>
      <c r="F7012" s="97"/>
      <c r="G7012" s="159"/>
      <c r="H7012" s="161" t="s">
        <v>27347</v>
      </c>
      <c r="I7012" s="161"/>
    </row>
    <row r="7013" ht="15.0" customHeight="1">
      <c r="A7013" s="101" t="s">
        <v>11433</v>
      </c>
      <c r="B7013" s="96" t="str">
        <f>VLOOKUP(A7013,company_data!$A$2:$H$2051,8,FALSE)</f>
        <v>https://www.resec.co/</v>
      </c>
      <c r="C7013" s="157" t="s">
        <v>27348</v>
      </c>
      <c r="D7013" s="158" t="s">
        <v>9</v>
      </c>
      <c r="E7013" s="157"/>
      <c r="F7013" s="101"/>
      <c r="G7013" s="159"/>
      <c r="H7013" s="161" t="s">
        <v>27349</v>
      </c>
      <c r="I7013" s="161"/>
    </row>
    <row r="7014" ht="15.0" customHeight="1">
      <c r="A7014" s="101" t="s">
        <v>11433</v>
      </c>
      <c r="B7014" s="96" t="str">
        <f>VLOOKUP(A7014,company_data!$A$2:$H$2051,8,FALSE)</f>
        <v>https://www.resec.co/</v>
      </c>
      <c r="C7014" s="157" t="s">
        <v>27350</v>
      </c>
      <c r="D7014" s="158" t="s">
        <v>9</v>
      </c>
      <c r="E7014" s="157"/>
      <c r="F7014" s="101"/>
      <c r="G7014" s="159"/>
      <c r="H7014" s="161" t="s">
        <v>27351</v>
      </c>
      <c r="I7014" s="161"/>
    </row>
    <row r="7015" ht="15.0" customHeight="1">
      <c r="A7015" s="101" t="s">
        <v>11433</v>
      </c>
      <c r="B7015" s="96" t="str">
        <f>VLOOKUP(A7015,company_data!$A$2:$H$2051,8,FALSE)</f>
        <v>https://www.resec.co/</v>
      </c>
      <c r="C7015" s="157" t="s">
        <v>27352</v>
      </c>
      <c r="D7015" s="158" t="s">
        <v>9</v>
      </c>
      <c r="E7015" s="157"/>
      <c r="F7015" s="101"/>
      <c r="G7015" s="159"/>
      <c r="H7015" s="161" t="s">
        <v>27353</v>
      </c>
      <c r="I7015" s="161"/>
    </row>
    <row r="7016" ht="15.0" customHeight="1">
      <c r="A7016" s="101" t="s">
        <v>11438</v>
      </c>
      <c r="B7016" s="96" t="str">
        <f>VLOOKUP(A7016,company_data!$A$2:$H$2051,8,FALSE)</f>
        <v>https://www.reservoir.com/</v>
      </c>
      <c r="C7016" s="157" t="s">
        <v>27354</v>
      </c>
      <c r="D7016" s="158" t="s">
        <v>16</v>
      </c>
      <c r="E7016" s="158" t="s">
        <v>27355</v>
      </c>
      <c r="F7016" s="101"/>
      <c r="G7016" s="159"/>
      <c r="H7016" s="161" t="s">
        <v>27356</v>
      </c>
      <c r="I7016" s="161"/>
    </row>
    <row r="7017" ht="15.0" customHeight="1">
      <c r="A7017" s="101" t="s">
        <v>11438</v>
      </c>
      <c r="B7017" s="96" t="str">
        <f>VLOOKUP(A7017,company_data!$A$2:$H$2051,8,FALSE)</f>
        <v>https://www.reservoir.com/</v>
      </c>
      <c r="C7017" s="157" t="s">
        <v>27357</v>
      </c>
      <c r="D7017" s="158" t="s">
        <v>30</v>
      </c>
      <c r="E7017" s="97" t="s">
        <v>27358</v>
      </c>
      <c r="F7017" s="97"/>
      <c r="G7017" s="159"/>
      <c r="H7017" s="161" t="s">
        <v>27359</v>
      </c>
      <c r="I7017" s="161"/>
    </row>
    <row r="7018" ht="15.0" customHeight="1">
      <c r="A7018" s="101" t="s">
        <v>11438</v>
      </c>
      <c r="B7018" s="96" t="str">
        <f>VLOOKUP(A7018,company_data!$A$2:$H$2051,8,FALSE)</f>
        <v>https://www.reservoir.com/</v>
      </c>
      <c r="C7018" s="157" t="s">
        <v>27360</v>
      </c>
      <c r="D7018" s="158" t="s">
        <v>21</v>
      </c>
      <c r="E7018" s="97" t="s">
        <v>27361</v>
      </c>
      <c r="F7018" s="97"/>
      <c r="G7018" s="159"/>
      <c r="H7018" s="161" t="s">
        <v>27362</v>
      </c>
      <c r="I7018" s="161"/>
    </row>
    <row r="7019" ht="15.0" customHeight="1">
      <c r="A7019" s="101" t="s">
        <v>11438</v>
      </c>
      <c r="B7019" s="96" t="str">
        <f>VLOOKUP(A7019,company_data!$A$2:$H$2051,8,FALSE)</f>
        <v>https://www.reservoir.com/</v>
      </c>
      <c r="C7019" s="157" t="s">
        <v>27363</v>
      </c>
      <c r="D7019" s="158" t="s">
        <v>5</v>
      </c>
      <c r="E7019" s="157"/>
      <c r="F7019" s="97" t="s">
        <v>27364</v>
      </c>
      <c r="G7019" s="159"/>
      <c r="H7019" s="161" t="s">
        <v>27365</v>
      </c>
      <c r="I7019" s="161"/>
    </row>
    <row r="7020" ht="15.0" customHeight="1">
      <c r="A7020" s="101" t="s">
        <v>11438</v>
      </c>
      <c r="B7020" s="96" t="str">
        <f>VLOOKUP(A7020,company_data!$A$2:$H$2051,8,FALSE)</f>
        <v>https://www.reservoir.com/</v>
      </c>
      <c r="C7020" s="157" t="s">
        <v>27366</v>
      </c>
      <c r="D7020" s="197" t="s">
        <v>21</v>
      </c>
      <c r="E7020" s="157"/>
      <c r="F7020" s="101"/>
      <c r="G7020" s="159"/>
      <c r="H7020" s="161" t="s">
        <v>27367</v>
      </c>
      <c r="I7020" s="161"/>
    </row>
    <row r="7021" ht="15.0" customHeight="1">
      <c r="A7021" s="101" t="s">
        <v>11447</v>
      </c>
      <c r="B7021" s="96" t="str">
        <f>VLOOKUP(A7021,company_data!$A$2:$H$2051,8,FALSE)</f>
        <v>https://resilient.com/</v>
      </c>
      <c r="C7021" s="157" t="s">
        <v>27368</v>
      </c>
      <c r="D7021" s="158" t="s">
        <v>5</v>
      </c>
      <c r="E7021" s="157"/>
      <c r="F7021" s="101"/>
      <c r="G7021" s="159"/>
      <c r="H7021" s="161" t="s">
        <v>27369</v>
      </c>
      <c r="I7021" s="161"/>
    </row>
    <row r="7022" ht="15.0" customHeight="1">
      <c r="A7022" s="101" t="s">
        <v>11447</v>
      </c>
      <c r="B7022" s="96" t="str">
        <f>VLOOKUP(A7022,company_data!$A$2:$H$2051,8,FALSE)</f>
        <v>https://resilient.com/</v>
      </c>
      <c r="C7022" s="157" t="s">
        <v>27370</v>
      </c>
      <c r="D7022" s="158" t="s">
        <v>5</v>
      </c>
      <c r="E7022" s="157"/>
      <c r="F7022" s="101"/>
      <c r="G7022" s="159"/>
      <c r="H7022" s="161" t="s">
        <v>27371</v>
      </c>
      <c r="I7022" s="161"/>
    </row>
    <row r="7023" ht="15.0" customHeight="1">
      <c r="A7023" s="101" t="s">
        <v>11447</v>
      </c>
      <c r="B7023" s="96" t="str">
        <f>VLOOKUP(A7023,company_data!$A$2:$H$2051,8,FALSE)</f>
        <v>https://resilient.com/</v>
      </c>
      <c r="C7023" s="157" t="s">
        <v>27372</v>
      </c>
      <c r="D7023" s="158" t="s">
        <v>5</v>
      </c>
      <c r="E7023" s="157"/>
      <c r="F7023" s="101"/>
      <c r="G7023" s="159"/>
      <c r="H7023" s="161" t="s">
        <v>27373</v>
      </c>
      <c r="I7023" s="161"/>
    </row>
    <row r="7024" ht="15.0" customHeight="1">
      <c r="A7024" s="101" t="s">
        <v>11453</v>
      </c>
      <c r="B7024" s="96" t="str">
        <f>VLOOKUP(A7024,company_data!$A$2:$H$2051,8,FALSE)</f>
        <v>https://resolve.io/</v>
      </c>
      <c r="C7024" s="158" t="s">
        <v>27374</v>
      </c>
      <c r="D7024" s="158" t="s">
        <v>39</v>
      </c>
      <c r="E7024" s="158" t="s">
        <v>18457</v>
      </c>
      <c r="F7024" s="101"/>
      <c r="G7024" s="159"/>
      <c r="H7024" s="161" t="s">
        <v>27375</v>
      </c>
      <c r="I7024" s="161"/>
    </row>
    <row r="7025" ht="15.0" customHeight="1">
      <c r="A7025" s="101" t="s">
        <v>11460</v>
      </c>
      <c r="B7025" s="96" t="str">
        <f>VLOOKUP(A7025,company_data!$A$2:$H$2051,8,FALSE)</f>
        <v>https://www.resolver.com/</v>
      </c>
      <c r="C7025" s="157" t="s">
        <v>27376</v>
      </c>
      <c r="D7025" s="158" t="s">
        <v>14</v>
      </c>
      <c r="E7025" s="158" t="s">
        <v>16856</v>
      </c>
      <c r="F7025" s="101"/>
      <c r="G7025" s="159"/>
      <c r="H7025" s="161" t="s">
        <v>27377</v>
      </c>
      <c r="I7025" s="161"/>
    </row>
    <row r="7026" ht="15.0" customHeight="1">
      <c r="A7026" s="101" t="s">
        <v>11460</v>
      </c>
      <c r="B7026" s="96" t="str">
        <f>VLOOKUP(A7026,company_data!$A$2:$H$2051,8,FALSE)</f>
        <v>https://www.resolver.com/</v>
      </c>
      <c r="C7026" s="157" t="s">
        <v>27378</v>
      </c>
      <c r="D7026" s="158" t="s">
        <v>14</v>
      </c>
      <c r="E7026" s="158" t="s">
        <v>16856</v>
      </c>
      <c r="F7026" s="101"/>
      <c r="G7026" s="159"/>
      <c r="H7026" s="161" t="s">
        <v>27379</v>
      </c>
      <c r="I7026" s="161"/>
    </row>
    <row r="7027" ht="15.0" customHeight="1">
      <c r="A7027" s="101" t="s">
        <v>11460</v>
      </c>
      <c r="B7027" s="96" t="str">
        <f>VLOOKUP(A7027,company_data!$A$2:$H$2051,8,FALSE)</f>
        <v>https://www.resolver.com/</v>
      </c>
      <c r="C7027" s="157" t="s">
        <v>27380</v>
      </c>
      <c r="D7027" s="158" t="s">
        <v>14</v>
      </c>
      <c r="E7027" s="158" t="s">
        <v>16856</v>
      </c>
      <c r="F7027" s="101"/>
      <c r="G7027" s="159"/>
      <c r="H7027" s="161" t="s">
        <v>27381</v>
      </c>
      <c r="I7027" s="161"/>
    </row>
    <row r="7028" ht="15.0" customHeight="1">
      <c r="A7028" s="101" t="s">
        <v>11469</v>
      </c>
      <c r="B7028" s="96" t="str">
        <f>VLOOKUP(A7028,company_data!$A$2:$H$2051,8,FALSE)</f>
        <v>https://respond-software.com/</v>
      </c>
      <c r="C7028" s="157" t="s">
        <v>27382</v>
      </c>
      <c r="D7028" s="158" t="s">
        <v>36</v>
      </c>
      <c r="E7028" s="157"/>
      <c r="F7028" s="101"/>
      <c r="G7028" s="159"/>
      <c r="H7028" s="161" t="s">
        <v>27383</v>
      </c>
      <c r="I7028" s="161"/>
    </row>
    <row r="7029" ht="15.0" customHeight="1">
      <c r="A7029" s="101" t="s">
        <v>11478</v>
      </c>
      <c r="B7029" s="96" t="str">
        <f>VLOOKUP(A7029,company_data!$A$2:$H$2051,8,FALSE)</f>
        <v>https://revcult.com/</v>
      </c>
      <c r="C7029" s="157" t="s">
        <v>27384</v>
      </c>
      <c r="D7029" s="158" t="s">
        <v>5</v>
      </c>
      <c r="E7029" s="158" t="s">
        <v>15897</v>
      </c>
      <c r="F7029" s="101"/>
      <c r="G7029" s="159"/>
      <c r="H7029" s="161" t="s">
        <v>27385</v>
      </c>
      <c r="I7029" s="161"/>
    </row>
    <row r="7030" ht="15.0" customHeight="1">
      <c r="A7030" s="101" t="s">
        <v>11478</v>
      </c>
      <c r="B7030" s="96" t="str">
        <f>VLOOKUP(A7030,company_data!$A$2:$H$2051,8,FALSE)</f>
        <v>https://revcult.com/</v>
      </c>
      <c r="C7030" s="157" t="s">
        <v>27386</v>
      </c>
      <c r="D7030" s="158" t="s">
        <v>5</v>
      </c>
      <c r="E7030" s="157"/>
      <c r="F7030" s="101"/>
      <c r="G7030" s="159"/>
      <c r="H7030" s="161" t="s">
        <v>27387</v>
      </c>
      <c r="I7030" s="161"/>
    </row>
    <row r="7031" ht="15.0" customHeight="1">
      <c r="A7031" s="101" t="s">
        <v>11478</v>
      </c>
      <c r="B7031" s="96" t="str">
        <f>VLOOKUP(A7031,company_data!$A$2:$H$2051,8,FALSE)</f>
        <v>https://revcult.com/</v>
      </c>
      <c r="C7031" s="157" t="s">
        <v>27388</v>
      </c>
      <c r="D7031" s="157" t="s">
        <v>5</v>
      </c>
      <c r="E7031" s="157"/>
      <c r="F7031" s="101"/>
      <c r="G7031" s="159"/>
      <c r="H7031" s="161" t="s">
        <v>27389</v>
      </c>
      <c r="I7031" s="161"/>
    </row>
    <row r="7032" ht="15.0" customHeight="1">
      <c r="A7032" s="101" t="s">
        <v>11478</v>
      </c>
      <c r="B7032" s="96" t="str">
        <f>VLOOKUP(A7032,company_data!$A$2:$H$2051,8,FALSE)</f>
        <v>https://revcult.com/</v>
      </c>
      <c r="C7032" s="157" t="s">
        <v>27390</v>
      </c>
      <c r="D7032" s="158" t="s">
        <v>5</v>
      </c>
      <c r="E7032" s="157"/>
      <c r="F7032" s="101"/>
      <c r="G7032" s="159"/>
      <c r="H7032" s="161" t="s">
        <v>27391</v>
      </c>
      <c r="I7032" s="161"/>
    </row>
    <row r="7033" ht="15.0" customHeight="1">
      <c r="A7033" s="101" t="s">
        <v>11478</v>
      </c>
      <c r="B7033" s="96" t="str">
        <f>VLOOKUP(A7033,company_data!$A$2:$H$2051,8,FALSE)</f>
        <v>https://revcult.com/</v>
      </c>
      <c r="C7033" s="157" t="s">
        <v>27392</v>
      </c>
      <c r="D7033" s="158" t="s">
        <v>13</v>
      </c>
      <c r="E7033" s="157"/>
      <c r="F7033" s="101"/>
      <c r="G7033" s="159"/>
      <c r="H7033" s="161" t="s">
        <v>27393</v>
      </c>
      <c r="I7033" s="161"/>
    </row>
    <row r="7034" ht="15.0" customHeight="1">
      <c r="A7034" s="101" t="s">
        <v>11485</v>
      </c>
      <c r="B7034" s="96" t="str">
        <f>VLOOKUP(A7034,company_data!$A$2:$H$2051,8,FALSE)</f>
        <v>https://www.revealrisk.com</v>
      </c>
      <c r="C7034" s="158" t="s">
        <v>23580</v>
      </c>
      <c r="D7034" s="158" t="s">
        <v>5</v>
      </c>
      <c r="E7034" s="158" t="s">
        <v>17359</v>
      </c>
      <c r="F7034" s="101"/>
      <c r="G7034" s="159"/>
      <c r="H7034" s="161"/>
      <c r="I7034" s="161"/>
    </row>
    <row r="7035" ht="15.0" customHeight="1">
      <c r="A7035" s="101" t="s">
        <v>10166</v>
      </c>
      <c r="B7035" s="96" t="str">
        <f>VLOOKUP(A7035,company_data!$A$2:$H$2051,8,FALSE)</f>
        <v>https://www.optiv.com/</v>
      </c>
      <c r="C7035" s="157" t="s">
        <v>27394</v>
      </c>
      <c r="D7035" s="158" t="s">
        <v>17</v>
      </c>
      <c r="E7035" s="157"/>
      <c r="F7035" s="157"/>
      <c r="G7035" s="159"/>
      <c r="H7035" s="161" t="s">
        <v>27395</v>
      </c>
      <c r="I7035" s="161"/>
    </row>
    <row r="7036" ht="15.0" customHeight="1">
      <c r="A7036" s="101" t="s">
        <v>1026</v>
      </c>
      <c r="B7036" s="96" t="str">
        <f>VLOOKUP(A7036,company_data!$A$2:$H$2051,8,FALSE)</f>
        <v>https://www.paloaltonetworks.com/</v>
      </c>
      <c r="C7036" s="158" t="s">
        <v>27396</v>
      </c>
      <c r="D7036" s="158" t="s">
        <v>17</v>
      </c>
      <c r="E7036" s="157"/>
      <c r="F7036" s="101"/>
      <c r="G7036" s="159"/>
      <c r="H7036" s="161" t="s">
        <v>27397</v>
      </c>
      <c r="I7036" s="161"/>
    </row>
    <row r="7037" ht="15.0" customHeight="1">
      <c r="A7037" s="101" t="s">
        <v>1026</v>
      </c>
      <c r="B7037" s="96" t="str">
        <f>VLOOKUP(A7037,company_data!$A$2:$H$2051,8,FALSE)</f>
        <v>https://www.paloaltonetworks.com/</v>
      </c>
      <c r="C7037" s="158" t="s">
        <v>27398</v>
      </c>
      <c r="D7037" s="158" t="s">
        <v>17</v>
      </c>
      <c r="E7037" s="157"/>
      <c r="F7037" s="101"/>
      <c r="G7037" s="159"/>
      <c r="H7037" s="161" t="s">
        <v>27399</v>
      </c>
      <c r="I7037" s="161"/>
    </row>
    <row r="7038" ht="15.0" customHeight="1">
      <c r="A7038" s="101" t="s">
        <v>10458</v>
      </c>
      <c r="B7038" s="96" t="str">
        <f>VLOOKUP(A7038,company_data!$A$2:$H$2051,8,FALSE)</f>
        <v>https://www.peraton.com/</v>
      </c>
      <c r="C7038" s="158" t="s">
        <v>27400</v>
      </c>
      <c r="D7038" s="158" t="s">
        <v>17</v>
      </c>
      <c r="E7038" s="157"/>
      <c r="F7038" s="101"/>
      <c r="G7038" s="159"/>
      <c r="H7038" s="161"/>
      <c r="I7038" s="161"/>
    </row>
    <row r="7039" ht="15.0" customHeight="1">
      <c r="A7039" s="101" t="s">
        <v>11152</v>
      </c>
      <c r="B7039" s="96" t="str">
        <f>VLOOKUP(A7039,company_data!$A$2:$H$2051,8,FALSE)</f>
        <v>www.quoscient.io/en/</v>
      </c>
      <c r="C7039" s="158" t="s">
        <v>27401</v>
      </c>
      <c r="D7039" s="158" t="s">
        <v>17</v>
      </c>
      <c r="E7039" s="157"/>
      <c r="F7039" s="101"/>
      <c r="G7039" s="159"/>
      <c r="H7039" s="161"/>
      <c r="I7039" s="161"/>
    </row>
    <row r="7040" ht="15.0" customHeight="1">
      <c r="A7040" s="101" t="s">
        <v>11496</v>
      </c>
      <c r="B7040" s="96" t="str">
        <f>VLOOKUP(A7040,company_data!$A$2:$H$2051,8,FALSE)</f>
        <v>www.rfideas.com/
</v>
      </c>
      <c r="C7040" s="158" t="s">
        <v>27402</v>
      </c>
      <c r="D7040" s="158" t="s">
        <v>29</v>
      </c>
      <c r="E7040" s="158" t="s">
        <v>16494</v>
      </c>
      <c r="F7040" s="181" t="s">
        <v>27403</v>
      </c>
      <c r="G7040" s="159"/>
      <c r="H7040" s="161"/>
      <c r="I7040" s="161"/>
    </row>
    <row r="7041" ht="15.0" customHeight="1">
      <c r="A7041" s="101" t="s">
        <v>11496</v>
      </c>
      <c r="B7041" s="96" t="str">
        <f>VLOOKUP(A7041,company_data!$A$2:$H$2051,8,FALSE)</f>
        <v>www.rfideas.com/
</v>
      </c>
      <c r="C7041" s="157" t="s">
        <v>27404</v>
      </c>
      <c r="D7041" s="158" t="s">
        <v>29</v>
      </c>
      <c r="E7041" s="97" t="s">
        <v>27405</v>
      </c>
      <c r="F7041" s="181" t="s">
        <v>27403</v>
      </c>
      <c r="G7041" s="159"/>
      <c r="H7041" s="161" t="s">
        <v>27406</v>
      </c>
      <c r="I7041" s="161"/>
    </row>
    <row r="7042" ht="15.0" customHeight="1">
      <c r="A7042" s="101" t="s">
        <v>11496</v>
      </c>
      <c r="B7042" s="96" t="str">
        <f>VLOOKUP(A7042,company_data!$A$2:$H$2051,8,FALSE)</f>
        <v>www.rfideas.com/
</v>
      </c>
      <c r="C7042" s="157" t="s">
        <v>27407</v>
      </c>
      <c r="D7042" s="158" t="s">
        <v>29</v>
      </c>
      <c r="E7042" s="97" t="s">
        <v>27405</v>
      </c>
      <c r="F7042" s="181" t="s">
        <v>27403</v>
      </c>
      <c r="G7042" s="159"/>
      <c r="H7042" s="161" t="s">
        <v>27408</v>
      </c>
      <c r="I7042" s="161"/>
    </row>
    <row r="7043" ht="15.0" customHeight="1">
      <c r="A7043" s="101" t="s">
        <v>11496</v>
      </c>
      <c r="B7043" s="96" t="str">
        <f>VLOOKUP(A7043,company_data!$A$2:$H$2051,8,FALSE)</f>
        <v>www.rfideas.com/
</v>
      </c>
      <c r="C7043" s="157" t="s">
        <v>27409</v>
      </c>
      <c r="D7043" s="158" t="s">
        <v>29</v>
      </c>
      <c r="E7043" s="97" t="s">
        <v>27405</v>
      </c>
      <c r="F7043" s="181" t="s">
        <v>27403</v>
      </c>
      <c r="G7043" s="159"/>
      <c r="H7043" s="161" t="s">
        <v>27410</v>
      </c>
      <c r="I7043" s="161"/>
    </row>
    <row r="7044" ht="15.0" customHeight="1">
      <c r="A7044" s="101" t="s">
        <v>11496</v>
      </c>
      <c r="B7044" s="96" t="str">
        <f>VLOOKUP(A7044,company_data!$A$2:$H$2051,8,FALSE)</f>
        <v>www.rfideas.com/
</v>
      </c>
      <c r="C7044" s="157" t="s">
        <v>27411</v>
      </c>
      <c r="D7044" s="158" t="s">
        <v>29</v>
      </c>
      <c r="E7044" s="97" t="s">
        <v>27405</v>
      </c>
      <c r="F7044" s="181" t="s">
        <v>27403</v>
      </c>
      <c r="G7044" s="159"/>
      <c r="H7044" s="161" t="s">
        <v>27412</v>
      </c>
      <c r="I7044" s="161"/>
    </row>
    <row r="7045" ht="15.0" customHeight="1">
      <c r="A7045" s="101" t="s">
        <v>11496</v>
      </c>
      <c r="B7045" s="96" t="str">
        <f>VLOOKUP(A7045,company_data!$A$2:$H$2051,8,FALSE)</f>
        <v>www.rfideas.com/
</v>
      </c>
      <c r="C7045" s="157" t="s">
        <v>27413</v>
      </c>
      <c r="D7045" s="158" t="s">
        <v>29</v>
      </c>
      <c r="E7045" s="97" t="s">
        <v>27405</v>
      </c>
      <c r="F7045" s="181" t="s">
        <v>27403</v>
      </c>
      <c r="G7045" s="159"/>
      <c r="H7045" s="161" t="s">
        <v>27414</v>
      </c>
      <c r="I7045" s="161"/>
    </row>
    <row r="7046" ht="15.0" customHeight="1">
      <c r="A7046" s="101" t="s">
        <v>11504</v>
      </c>
      <c r="B7046" s="96" t="str">
        <f>VLOOKUP(A7046,company_data!$A$2:$H$2051,8,FALSE)</f>
        <v>www.RhinoSecurityLabs.com</v>
      </c>
      <c r="C7046" s="157" t="s">
        <v>27415</v>
      </c>
      <c r="D7046" s="157" t="s">
        <v>5</v>
      </c>
      <c r="E7046" s="157" t="s">
        <v>15850</v>
      </c>
      <c r="F7046" s="101"/>
      <c r="G7046" s="159"/>
      <c r="H7046" s="161" t="s">
        <v>27416</v>
      </c>
      <c r="I7046" s="161"/>
    </row>
    <row r="7047" ht="15.0" customHeight="1">
      <c r="A7047" s="101" t="s">
        <v>11504</v>
      </c>
      <c r="B7047" s="96" t="str">
        <f>VLOOKUP(A7047,company_data!$A$2:$H$2051,8,FALSE)</f>
        <v>www.RhinoSecurityLabs.com</v>
      </c>
      <c r="C7047" s="157" t="s">
        <v>27417</v>
      </c>
      <c r="D7047" s="157" t="s">
        <v>5</v>
      </c>
      <c r="E7047" s="157" t="s">
        <v>15850</v>
      </c>
      <c r="F7047" s="101"/>
      <c r="G7047" s="159"/>
      <c r="H7047" s="161" t="s">
        <v>27418</v>
      </c>
      <c r="I7047" s="161"/>
    </row>
    <row r="7048" ht="15.0" customHeight="1">
      <c r="A7048" s="101" t="s">
        <v>11504</v>
      </c>
      <c r="B7048" s="96" t="str">
        <f>VLOOKUP(A7048,company_data!$A$2:$H$2051,8,FALSE)</f>
        <v>www.RhinoSecurityLabs.com</v>
      </c>
      <c r="C7048" s="157" t="s">
        <v>27419</v>
      </c>
      <c r="D7048" s="157" t="s">
        <v>5</v>
      </c>
      <c r="E7048" s="157" t="s">
        <v>15850</v>
      </c>
      <c r="F7048" s="101"/>
      <c r="G7048" s="159"/>
      <c r="H7048" s="161" t="s">
        <v>27420</v>
      </c>
      <c r="I7048" s="161"/>
    </row>
    <row r="7049" ht="15.0" customHeight="1">
      <c r="A7049" s="101" t="s">
        <v>11504</v>
      </c>
      <c r="B7049" s="96" t="str">
        <f>VLOOKUP(A7049,company_data!$A$2:$H$2051,8,FALSE)</f>
        <v>www.RhinoSecurityLabs.com</v>
      </c>
      <c r="C7049" s="157" t="s">
        <v>27421</v>
      </c>
      <c r="D7049" s="157" t="s">
        <v>5</v>
      </c>
      <c r="E7049" s="157" t="s">
        <v>15850</v>
      </c>
      <c r="F7049" s="101"/>
      <c r="G7049" s="159"/>
      <c r="H7049" s="161" t="s">
        <v>27422</v>
      </c>
      <c r="I7049" s="161"/>
    </row>
    <row r="7050" ht="15.0" customHeight="1">
      <c r="A7050" s="101" t="s">
        <v>11504</v>
      </c>
      <c r="B7050" s="96" t="str">
        <f>VLOOKUP(A7050,company_data!$A$2:$H$2051,8,FALSE)</f>
        <v>www.RhinoSecurityLabs.com</v>
      </c>
      <c r="C7050" s="157" t="s">
        <v>27423</v>
      </c>
      <c r="D7050" s="157" t="s">
        <v>5</v>
      </c>
      <c r="E7050" s="157" t="s">
        <v>15850</v>
      </c>
      <c r="F7050" s="101"/>
      <c r="G7050" s="159"/>
      <c r="H7050" s="161" t="s">
        <v>27424</v>
      </c>
      <c r="I7050" s="161"/>
    </row>
    <row r="7051" ht="15.0" customHeight="1">
      <c r="A7051" s="101" t="s">
        <v>11504</v>
      </c>
      <c r="B7051" s="96" t="str">
        <f>VLOOKUP(A7051,company_data!$A$2:$H$2051,8,FALSE)</f>
        <v>www.RhinoSecurityLabs.com</v>
      </c>
      <c r="C7051" s="157" t="s">
        <v>21524</v>
      </c>
      <c r="D7051" s="157" t="s">
        <v>5</v>
      </c>
      <c r="E7051" s="157" t="s">
        <v>15850</v>
      </c>
      <c r="F7051" s="101"/>
      <c r="G7051" s="159"/>
      <c r="H7051" s="161" t="s">
        <v>27425</v>
      </c>
      <c r="I7051" s="161"/>
    </row>
    <row r="7052" ht="15.0" customHeight="1">
      <c r="A7052" s="101" t="s">
        <v>11504</v>
      </c>
      <c r="B7052" s="96" t="str">
        <f>VLOOKUP(A7052,company_data!$A$2:$H$2051,8,FALSE)</f>
        <v>www.RhinoSecurityLabs.com</v>
      </c>
      <c r="C7052" s="157" t="s">
        <v>18041</v>
      </c>
      <c r="D7052" s="157" t="s">
        <v>5</v>
      </c>
      <c r="E7052" s="157" t="s">
        <v>16275</v>
      </c>
      <c r="F7052" s="101"/>
      <c r="G7052" s="159"/>
      <c r="H7052" s="161" t="s">
        <v>27426</v>
      </c>
      <c r="I7052" s="161"/>
    </row>
    <row r="7053" ht="15.0" customHeight="1">
      <c r="A7053" s="101" t="s">
        <v>11504</v>
      </c>
      <c r="B7053" s="96" t="str">
        <f>VLOOKUP(A7053,company_data!$A$2:$H$2051,8,FALSE)</f>
        <v>www.RhinoSecurityLabs.com</v>
      </c>
      <c r="C7053" s="157" t="s">
        <v>27427</v>
      </c>
      <c r="D7053" s="157" t="s">
        <v>5</v>
      </c>
      <c r="E7053" s="157" t="s">
        <v>24624</v>
      </c>
      <c r="F7053" s="101"/>
      <c r="G7053" s="159"/>
      <c r="H7053" s="161" t="s">
        <v>27428</v>
      </c>
      <c r="I7053" s="161"/>
    </row>
    <row r="7054" ht="15.0" customHeight="1">
      <c r="A7054" s="101" t="s">
        <v>11504</v>
      </c>
      <c r="B7054" s="96" t="str">
        <f>VLOOKUP(A7054,company_data!$A$2:$H$2051,8,FALSE)</f>
        <v>www.RhinoSecurityLabs.com</v>
      </c>
      <c r="C7054" s="157" t="s">
        <v>27429</v>
      </c>
      <c r="D7054" s="157" t="s">
        <v>5</v>
      </c>
      <c r="E7054" s="157" t="s">
        <v>15853</v>
      </c>
      <c r="F7054" s="101"/>
      <c r="G7054" s="159"/>
      <c r="H7054" s="161" t="s">
        <v>27430</v>
      </c>
      <c r="I7054" s="161"/>
    </row>
    <row r="7055" ht="15.0" customHeight="1">
      <c r="A7055" s="101" t="s">
        <v>11504</v>
      </c>
      <c r="B7055" s="96" t="str">
        <f>VLOOKUP(A7055,company_data!$A$2:$H$2051,8,FALSE)</f>
        <v>www.RhinoSecurityLabs.com</v>
      </c>
      <c r="C7055" s="157" t="s">
        <v>27431</v>
      </c>
      <c r="D7055" s="157" t="s">
        <v>5</v>
      </c>
      <c r="E7055" s="157" t="s">
        <v>15853</v>
      </c>
      <c r="F7055" s="101"/>
      <c r="G7055" s="159"/>
      <c r="H7055" s="161" t="s">
        <v>27432</v>
      </c>
      <c r="I7055" s="161"/>
    </row>
    <row r="7056" ht="15.0" customHeight="1">
      <c r="A7056" s="101" t="s">
        <v>11510</v>
      </c>
      <c r="B7056" s="96" t="str">
        <f>VLOOKUP(A7056,company_data!$A$2:$H$2051,8,FALSE)</f>
        <v>https://rhodecode.com/</v>
      </c>
      <c r="C7056" s="157" t="s">
        <v>27433</v>
      </c>
      <c r="D7056" s="158" t="s">
        <v>46</v>
      </c>
      <c r="E7056" s="157"/>
      <c r="F7056" s="101"/>
      <c r="G7056" s="159"/>
      <c r="H7056" s="161" t="s">
        <v>27434</v>
      </c>
      <c r="I7056" s="161"/>
    </row>
    <row r="7057" ht="15.0" customHeight="1">
      <c r="A7057" s="101" t="s">
        <v>11510</v>
      </c>
      <c r="B7057" s="96" t="str">
        <f>VLOOKUP(A7057,company_data!$A$2:$H$2051,8,FALSE)</f>
        <v>https://rhodecode.com/</v>
      </c>
      <c r="C7057" s="157" t="s">
        <v>27435</v>
      </c>
      <c r="D7057" s="158" t="s">
        <v>7</v>
      </c>
      <c r="E7057" s="157"/>
      <c r="F7057" s="101"/>
      <c r="G7057" s="159"/>
      <c r="H7057" s="161" t="s">
        <v>27436</v>
      </c>
      <c r="I7057" s="161"/>
    </row>
    <row r="7058" ht="15.0" customHeight="1">
      <c r="A7058" s="101" t="s">
        <v>11539</v>
      </c>
      <c r="B7058" s="96" t="str">
        <f>VLOOKUP(A7058,company_data!$A$2:$H$2051,8,FALSE)</f>
        <v>https://ribboncommunications.com/</v>
      </c>
      <c r="C7058" s="157" t="s">
        <v>27437</v>
      </c>
      <c r="D7058" s="158" t="s">
        <v>51</v>
      </c>
      <c r="E7058" s="158" t="s">
        <v>27438</v>
      </c>
      <c r="F7058" s="101"/>
      <c r="G7058" s="159"/>
      <c r="H7058" s="161" t="s">
        <v>27439</v>
      </c>
      <c r="I7058" s="161"/>
    </row>
    <row r="7059" ht="15.0" customHeight="1">
      <c r="A7059" s="101" t="s">
        <v>11539</v>
      </c>
      <c r="B7059" s="96" t="str">
        <f>VLOOKUP(A7059,company_data!$A$2:$H$2051,8,FALSE)</f>
        <v>https://ribboncommunications.com/</v>
      </c>
      <c r="C7059" s="157" t="s">
        <v>27440</v>
      </c>
      <c r="D7059" s="158" t="s">
        <v>51</v>
      </c>
      <c r="E7059" s="157"/>
      <c r="F7059" s="101"/>
      <c r="G7059" s="159"/>
      <c r="H7059" s="161" t="s">
        <v>27441</v>
      </c>
      <c r="I7059" s="161"/>
    </row>
    <row r="7060" ht="15.0" customHeight="1">
      <c r="A7060" s="101" t="s">
        <v>11539</v>
      </c>
      <c r="B7060" s="96" t="str">
        <f>VLOOKUP(A7060,company_data!$A$2:$H$2051,8,FALSE)</f>
        <v>https://ribboncommunications.com/</v>
      </c>
      <c r="C7060" s="157" t="s">
        <v>27442</v>
      </c>
      <c r="D7060" s="158" t="s">
        <v>51</v>
      </c>
      <c r="E7060" s="157"/>
      <c r="F7060" s="101"/>
      <c r="G7060" s="159"/>
      <c r="H7060" s="161" t="s">
        <v>27443</v>
      </c>
      <c r="I7060" s="161"/>
    </row>
    <row r="7061" ht="15.0" customHeight="1">
      <c r="A7061" s="101" t="s">
        <v>11516</v>
      </c>
      <c r="B7061" s="96" t="str">
        <f>VLOOKUP(A7061,company_data!$A$2:$H$2051,8,FALSE)</f>
        <v>riddleandcode.com
</v>
      </c>
      <c r="C7061" s="158" t="s">
        <v>27444</v>
      </c>
      <c r="D7061" s="158" t="s">
        <v>52</v>
      </c>
      <c r="E7061" s="158" t="s">
        <v>19238</v>
      </c>
      <c r="F7061" s="101"/>
      <c r="G7061" s="159"/>
      <c r="H7061" s="161"/>
      <c r="I7061" s="161"/>
    </row>
    <row r="7062" ht="15.0" customHeight="1">
      <c r="A7062" s="101" t="s">
        <v>11522</v>
      </c>
      <c r="B7062" s="96" t="str">
        <f>VLOOKUP(A7062,company_data!$A$2:$H$2051,8,FALSE)</f>
        <v>https://www.ridgeglobal.com/</v>
      </c>
      <c r="C7062" s="157" t="s">
        <v>16421</v>
      </c>
      <c r="D7062" s="157" t="s">
        <v>5</v>
      </c>
      <c r="E7062" s="158" t="s">
        <v>27445</v>
      </c>
      <c r="F7062" s="101"/>
      <c r="G7062" s="159"/>
      <c r="H7062" s="161" t="s">
        <v>27446</v>
      </c>
      <c r="I7062" s="161"/>
    </row>
    <row r="7063" ht="15.0" customHeight="1">
      <c r="A7063" s="101" t="s">
        <v>11522</v>
      </c>
      <c r="B7063" s="96" t="str">
        <f>VLOOKUP(A7063,company_data!$A$2:$H$2051,8,FALSE)</f>
        <v>https://www.ridgeglobal.com/</v>
      </c>
      <c r="C7063" s="157" t="s">
        <v>27447</v>
      </c>
      <c r="D7063" s="157" t="s">
        <v>5</v>
      </c>
      <c r="E7063" s="157"/>
      <c r="F7063" s="101"/>
      <c r="G7063" s="159"/>
      <c r="H7063" s="161" t="s">
        <v>27448</v>
      </c>
      <c r="I7063" s="161"/>
    </row>
    <row r="7064" ht="15.0" customHeight="1">
      <c r="A7064" s="101" t="s">
        <v>11527</v>
      </c>
      <c r="B7064" s="96" t="str">
        <f>VLOOKUP(A7064,company_data!$A$2:$H$2051,8,FALSE)</f>
        <v>https://ridgebacknet.com/</v>
      </c>
      <c r="C7064" s="157" t="s">
        <v>27449</v>
      </c>
      <c r="D7064" s="158" t="s">
        <v>14</v>
      </c>
      <c r="E7064" s="158" t="s">
        <v>27450</v>
      </c>
      <c r="F7064" s="101"/>
      <c r="G7064" s="159"/>
      <c r="H7064" s="161" t="s">
        <v>27451</v>
      </c>
      <c r="I7064" s="161"/>
    </row>
    <row r="7065" ht="15.0" customHeight="1">
      <c r="A7065" s="101" t="s">
        <v>11527</v>
      </c>
      <c r="B7065" s="96" t="str">
        <f>VLOOKUP(A7065,company_data!$A$2:$H$2051,8,FALSE)</f>
        <v>https://ridgebacknet.com/</v>
      </c>
      <c r="C7065" s="157" t="s">
        <v>20544</v>
      </c>
      <c r="D7065" s="158" t="s">
        <v>42</v>
      </c>
      <c r="E7065" s="158" t="s">
        <v>15897</v>
      </c>
      <c r="F7065" s="181" t="s">
        <v>15857</v>
      </c>
      <c r="G7065" s="159"/>
      <c r="H7065" s="161" t="s">
        <v>27452</v>
      </c>
      <c r="I7065" s="161"/>
    </row>
    <row r="7066" ht="15.0" customHeight="1">
      <c r="A7066" s="101" t="s">
        <v>11527</v>
      </c>
      <c r="B7066" s="96" t="str">
        <f>VLOOKUP(A7066,company_data!$A$2:$H$2051,8,FALSE)</f>
        <v>https://ridgebacknet.com/</v>
      </c>
      <c r="C7066" s="157" t="s">
        <v>27453</v>
      </c>
      <c r="D7066" s="158" t="s">
        <v>7</v>
      </c>
      <c r="E7066" s="157"/>
      <c r="F7066" s="101"/>
      <c r="G7066" s="159"/>
      <c r="H7066" s="161" t="s">
        <v>27454</v>
      </c>
      <c r="I7066" s="161"/>
    </row>
    <row r="7067" ht="15.0" customHeight="1">
      <c r="A7067" s="101" t="s">
        <v>11988</v>
      </c>
      <c r="B7067" s="96" t="str">
        <f>VLOOKUP(A7067,company_data!$A$2:$H$2051,8,FALSE)</f>
        <v>right-hand.ai/</v>
      </c>
      <c r="C7067" s="157" t="s">
        <v>27455</v>
      </c>
      <c r="D7067" s="157" t="s">
        <v>11</v>
      </c>
      <c r="E7067" s="158" t="s">
        <v>27456</v>
      </c>
      <c r="F7067" s="101"/>
      <c r="G7067" s="159"/>
      <c r="H7067" s="161" t="s">
        <v>27457</v>
      </c>
      <c r="I7067" s="161"/>
    </row>
    <row r="7068" ht="15.0" customHeight="1">
      <c r="A7068" s="101" t="s">
        <v>11988</v>
      </c>
      <c r="B7068" s="96" t="str">
        <f>VLOOKUP(A7068,company_data!$A$2:$H$2051,8,FALSE)</f>
        <v>right-hand.ai/</v>
      </c>
      <c r="C7068" s="157" t="s">
        <v>18674</v>
      </c>
      <c r="D7068" s="157" t="s">
        <v>11</v>
      </c>
      <c r="E7068" s="158" t="s">
        <v>27456</v>
      </c>
      <c r="F7068" s="101"/>
      <c r="G7068" s="159"/>
      <c r="H7068" s="161" t="s">
        <v>27458</v>
      </c>
      <c r="I7068" s="161"/>
    </row>
    <row r="7069" ht="15.0" customHeight="1">
      <c r="A7069" s="101" t="s">
        <v>11988</v>
      </c>
      <c r="B7069" s="96" t="str">
        <f>VLOOKUP(A7069,company_data!$A$2:$H$2051,8,FALSE)</f>
        <v>right-hand.ai/</v>
      </c>
      <c r="C7069" s="157" t="s">
        <v>15844</v>
      </c>
      <c r="D7069" s="157" t="s">
        <v>11</v>
      </c>
      <c r="E7069" s="157"/>
      <c r="F7069" s="101"/>
      <c r="G7069" s="159"/>
      <c r="H7069" s="161" t="s">
        <v>27459</v>
      </c>
      <c r="I7069" s="161"/>
    </row>
    <row r="7070" ht="15.0" customHeight="1">
      <c r="A7070" s="101" t="s">
        <v>11988</v>
      </c>
      <c r="B7070" s="96" t="str">
        <f>VLOOKUP(A7070,company_data!$A$2:$H$2051,8,FALSE)</f>
        <v>right-hand.ai/</v>
      </c>
      <c r="C7070" s="157" t="s">
        <v>27460</v>
      </c>
      <c r="D7070" s="157" t="s">
        <v>11</v>
      </c>
      <c r="E7070" s="157"/>
      <c r="F7070" s="101"/>
      <c r="G7070" s="159"/>
      <c r="H7070" s="161" t="s">
        <v>27461</v>
      </c>
      <c r="I7070" s="161"/>
    </row>
    <row r="7071" ht="15.0" customHeight="1">
      <c r="A7071" s="101" t="s">
        <v>11533</v>
      </c>
      <c r="B7071" s="96" t="str">
        <f>VLOOKUP(A7071,company_data!$A$2:$H$2051,8,FALSE)</f>
        <v>https://www.riorey.com/</v>
      </c>
      <c r="C7071" s="158" t="s">
        <v>27462</v>
      </c>
      <c r="D7071" s="158" t="s">
        <v>28</v>
      </c>
      <c r="E7071" s="157"/>
      <c r="F7071" s="101"/>
      <c r="G7071" s="159"/>
      <c r="H7071" s="161"/>
      <c r="I7071" s="161"/>
    </row>
    <row r="7072" ht="15.0" customHeight="1">
      <c r="A7072" s="101" t="s">
        <v>11533</v>
      </c>
      <c r="B7072" s="96" t="str">
        <f>VLOOKUP(A7072,company_data!$A$2:$H$2051,8,FALSE)</f>
        <v>https://www.riorey.com/</v>
      </c>
      <c r="C7072" s="158" t="s">
        <v>27463</v>
      </c>
      <c r="D7072" s="158" t="s">
        <v>28</v>
      </c>
      <c r="E7072" s="157"/>
      <c r="F7072" s="101"/>
      <c r="G7072" s="159"/>
      <c r="H7072" s="161"/>
      <c r="I7072" s="161"/>
    </row>
    <row r="7073" ht="15.0" customHeight="1">
      <c r="A7073" s="101" t="s">
        <v>11533</v>
      </c>
      <c r="B7073" s="96" t="str">
        <f>VLOOKUP(A7073,company_data!$A$2:$H$2051,8,FALSE)</f>
        <v>https://www.riorey.com/</v>
      </c>
      <c r="C7073" s="158" t="s">
        <v>27464</v>
      </c>
      <c r="D7073" s="158" t="s">
        <v>28</v>
      </c>
      <c r="E7073" s="157"/>
      <c r="F7073" s="101"/>
      <c r="G7073" s="159"/>
      <c r="H7073" s="161"/>
      <c r="I7073" s="161"/>
    </row>
    <row r="7074" ht="15.0" customHeight="1">
      <c r="A7074" s="101" t="s">
        <v>11533</v>
      </c>
      <c r="B7074" s="96" t="str">
        <f>VLOOKUP(A7074,company_data!$A$2:$H$2051,8,FALSE)</f>
        <v>https://www.riorey.com/</v>
      </c>
      <c r="C7074" s="158" t="s">
        <v>27465</v>
      </c>
      <c r="D7074" s="158" t="s">
        <v>28</v>
      </c>
      <c r="E7074" s="157"/>
      <c r="F7074" s="101"/>
      <c r="G7074" s="159"/>
      <c r="H7074" s="161"/>
      <c r="I7074" s="161"/>
    </row>
    <row r="7075" ht="15.0" customHeight="1">
      <c r="A7075" s="101" t="s">
        <v>11549</v>
      </c>
      <c r="B7075" s="96" t="str">
        <f>VLOOKUP(A7075,company_data!$A$2:$H$2051,8,FALSE)</f>
        <v>https://ripjar.com/</v>
      </c>
      <c r="C7075" s="158" t="s">
        <v>27466</v>
      </c>
      <c r="D7075" s="158" t="s">
        <v>30</v>
      </c>
      <c r="E7075" s="181" t="s">
        <v>27467</v>
      </c>
      <c r="F7075" s="97"/>
      <c r="G7075" s="159"/>
      <c r="H7075" s="161" t="s">
        <v>27468</v>
      </c>
      <c r="I7075" s="161"/>
    </row>
    <row r="7076" ht="15.0" customHeight="1">
      <c r="A7076" s="101" t="s">
        <v>11565</v>
      </c>
      <c r="B7076" s="96" t="str">
        <f>VLOOKUP(A7076,company_data!$A$2:$H$2051,8,FALSE)</f>
        <v>https://www.riscure.com/</v>
      </c>
      <c r="C7076" s="157" t="s">
        <v>27469</v>
      </c>
      <c r="D7076" s="157" t="s">
        <v>5</v>
      </c>
      <c r="E7076" s="181" t="s">
        <v>27470</v>
      </c>
      <c r="F7076" s="181" t="s">
        <v>22423</v>
      </c>
      <c r="G7076" s="159"/>
      <c r="H7076" s="161" t="s">
        <v>27471</v>
      </c>
      <c r="I7076" s="161"/>
    </row>
    <row r="7077" ht="15.0" customHeight="1">
      <c r="A7077" s="101" t="s">
        <v>11565</v>
      </c>
      <c r="B7077" s="96" t="str">
        <f>VLOOKUP(A7077,company_data!$A$2:$H$2051,8,FALSE)</f>
        <v>https://www.riscure.com/</v>
      </c>
      <c r="C7077" s="157" t="s">
        <v>27472</v>
      </c>
      <c r="D7077" s="157" t="s">
        <v>5</v>
      </c>
      <c r="E7077" s="157"/>
      <c r="F7077" s="101"/>
      <c r="G7077" s="159"/>
      <c r="H7077" s="161" t="s">
        <v>27473</v>
      </c>
      <c r="I7077" s="161"/>
    </row>
    <row r="7078" ht="15.0" customHeight="1">
      <c r="A7078" s="101" t="s">
        <v>11565</v>
      </c>
      <c r="B7078" s="96" t="str">
        <f>VLOOKUP(A7078,company_data!$A$2:$H$2051,8,FALSE)</f>
        <v>https://www.riscure.com/</v>
      </c>
      <c r="C7078" s="157" t="s">
        <v>27474</v>
      </c>
      <c r="D7078" s="157" t="s">
        <v>5</v>
      </c>
      <c r="E7078" s="157"/>
      <c r="F7078" s="101"/>
      <c r="G7078" s="159"/>
      <c r="H7078" s="161" t="s">
        <v>27475</v>
      </c>
      <c r="I7078" s="161"/>
    </row>
    <row r="7079" ht="15.0" customHeight="1">
      <c r="A7079" s="101" t="s">
        <v>11565</v>
      </c>
      <c r="B7079" s="96" t="str">
        <f>VLOOKUP(A7079,company_data!$A$2:$H$2051,8,FALSE)</f>
        <v>https://www.riscure.com/</v>
      </c>
      <c r="C7079" s="157" t="s">
        <v>27476</v>
      </c>
      <c r="D7079" s="157" t="s">
        <v>11</v>
      </c>
      <c r="E7079" s="157"/>
      <c r="F7079" s="101"/>
      <c r="G7079" s="159"/>
      <c r="H7079" s="161" t="s">
        <v>27477</v>
      </c>
      <c r="I7079" s="161"/>
    </row>
    <row r="7080" ht="15.0" customHeight="1">
      <c r="A7080" s="101" t="s">
        <v>11572</v>
      </c>
      <c r="B7080" s="96" t="str">
        <f>VLOOKUP(A7080,company_data!$A$2:$H$2051,8,FALSE)</f>
        <v>https://www.riskbasedsecurity.com/</v>
      </c>
      <c r="C7080" s="157" t="s">
        <v>27478</v>
      </c>
      <c r="D7080" s="158" t="s">
        <v>14</v>
      </c>
      <c r="E7080" s="181" t="s">
        <v>27479</v>
      </c>
      <c r="F7080" s="158" t="s">
        <v>22</v>
      </c>
      <c r="G7080" s="159"/>
      <c r="H7080" s="161" t="s">
        <v>27480</v>
      </c>
      <c r="I7080" s="161"/>
    </row>
    <row r="7081" ht="15.0" customHeight="1">
      <c r="A7081" s="101" t="s">
        <v>11572</v>
      </c>
      <c r="B7081" s="96" t="str">
        <f>VLOOKUP(A7081,company_data!$A$2:$H$2051,8,FALSE)</f>
        <v>https://www.riskbasedsecurity.com/</v>
      </c>
      <c r="C7081" s="157" t="s">
        <v>27481</v>
      </c>
      <c r="D7081" s="157" t="s">
        <v>14</v>
      </c>
      <c r="E7081" s="157" t="s">
        <v>27482</v>
      </c>
      <c r="F7081" s="101"/>
      <c r="G7081" s="159"/>
      <c r="H7081" s="161" t="s">
        <v>27483</v>
      </c>
      <c r="I7081" s="161"/>
    </row>
    <row r="7082" ht="15.0" customHeight="1">
      <c r="A7082" s="101" t="s">
        <v>11572</v>
      </c>
      <c r="B7082" s="96" t="str">
        <f>VLOOKUP(A7082,company_data!$A$2:$H$2051,8,FALSE)</f>
        <v>https://www.riskbasedsecurity.com/</v>
      </c>
      <c r="C7082" s="157" t="s">
        <v>27484</v>
      </c>
      <c r="D7082" s="158" t="s">
        <v>22</v>
      </c>
      <c r="E7082" s="157"/>
      <c r="F7082" s="101"/>
      <c r="G7082" s="159"/>
      <c r="H7082" s="161" t="s">
        <v>27485</v>
      </c>
      <c r="I7082" s="161"/>
    </row>
    <row r="7083" ht="15.0" customHeight="1">
      <c r="A7083" s="101" t="s">
        <v>11591</v>
      </c>
      <c r="B7083" s="96" t="str">
        <f>VLOOKUP(A7083,company_data!$A$2:$H$2051,8,FALSE)</f>
        <v>https://risk3sixty.com/</v>
      </c>
      <c r="C7083" s="157" t="s">
        <v>27486</v>
      </c>
      <c r="D7083" s="157" t="s">
        <v>5</v>
      </c>
      <c r="E7083" s="158" t="s">
        <v>27487</v>
      </c>
      <c r="F7083" s="157" t="s">
        <v>27486</v>
      </c>
      <c r="G7083" s="159"/>
      <c r="H7083" s="161" t="s">
        <v>27488</v>
      </c>
      <c r="I7083" s="161"/>
    </row>
    <row r="7084" ht="15.0" customHeight="1">
      <c r="A7084" s="101" t="s">
        <v>11591</v>
      </c>
      <c r="B7084" s="96" t="str">
        <f>VLOOKUP(A7084,company_data!$A$2:$H$2051,8,FALSE)</f>
        <v>https://risk3sixty.com/</v>
      </c>
      <c r="C7084" s="157" t="s">
        <v>27489</v>
      </c>
      <c r="D7084" s="157" t="s">
        <v>5</v>
      </c>
      <c r="E7084" s="157" t="s">
        <v>17202</v>
      </c>
      <c r="F7084" s="101"/>
      <c r="G7084" s="159"/>
      <c r="H7084" s="161" t="s">
        <v>27490</v>
      </c>
      <c r="I7084" s="161"/>
    </row>
    <row r="7085" ht="15.0" customHeight="1">
      <c r="A7085" s="101" t="s">
        <v>11591</v>
      </c>
      <c r="B7085" s="96" t="str">
        <f>VLOOKUP(A7085,company_data!$A$2:$H$2051,8,FALSE)</f>
        <v>https://risk3sixty.com/</v>
      </c>
      <c r="C7085" s="157" t="s">
        <v>15850</v>
      </c>
      <c r="D7085" s="157" t="s">
        <v>5</v>
      </c>
      <c r="E7085" s="157" t="s">
        <v>15850</v>
      </c>
      <c r="F7085" s="101"/>
      <c r="G7085" s="159"/>
      <c r="H7085" s="161" t="s">
        <v>27491</v>
      </c>
      <c r="I7085" s="161"/>
    </row>
    <row r="7086" ht="15.0" customHeight="1">
      <c r="A7086" s="101" t="s">
        <v>11591</v>
      </c>
      <c r="B7086" s="96" t="str">
        <f>VLOOKUP(A7086,company_data!$A$2:$H$2051,8,FALSE)</f>
        <v>https://risk3sixty.com/</v>
      </c>
      <c r="C7086" s="157" t="s">
        <v>17223</v>
      </c>
      <c r="D7086" s="158" t="s">
        <v>14</v>
      </c>
      <c r="E7086" s="158" t="s">
        <v>19314</v>
      </c>
      <c r="F7086" s="97" t="s">
        <v>21449</v>
      </c>
      <c r="G7086" s="159"/>
      <c r="H7086" s="161"/>
      <c r="I7086" s="161"/>
    </row>
    <row r="7087" ht="15.0" customHeight="1">
      <c r="A7087" s="101" t="s">
        <v>11591</v>
      </c>
      <c r="B7087" s="96" t="str">
        <f>VLOOKUP(A7087,company_data!$A$2:$H$2051,8,FALSE)</f>
        <v>https://risk3sixty.com/</v>
      </c>
      <c r="C7087" s="157" t="s">
        <v>19613</v>
      </c>
      <c r="D7087" s="158" t="s">
        <v>14</v>
      </c>
      <c r="E7087" s="158" t="s">
        <v>19314</v>
      </c>
      <c r="F7087" s="97" t="s">
        <v>21449</v>
      </c>
      <c r="G7087" s="159"/>
      <c r="H7087" s="161" t="s">
        <v>27492</v>
      </c>
      <c r="I7087" s="161"/>
    </row>
    <row r="7088" ht="15.0" customHeight="1">
      <c r="A7088" s="101" t="s">
        <v>11591</v>
      </c>
      <c r="B7088" s="96" t="str">
        <f>VLOOKUP(A7088,company_data!$A$2:$H$2051,8,FALSE)</f>
        <v>https://risk3sixty.com/</v>
      </c>
      <c r="C7088" s="157" t="s">
        <v>27493</v>
      </c>
      <c r="D7088" s="157" t="s">
        <v>5</v>
      </c>
      <c r="E7088" s="157" t="s">
        <v>15859</v>
      </c>
      <c r="F7088" s="101"/>
      <c r="G7088" s="159"/>
      <c r="H7088" s="161" t="s">
        <v>27494</v>
      </c>
      <c r="I7088" s="161"/>
    </row>
    <row r="7089" ht="15.0" customHeight="1">
      <c r="A7089" s="101" t="s">
        <v>11591</v>
      </c>
      <c r="B7089" s="96" t="str">
        <f>VLOOKUP(A7089,company_data!$A$2:$H$2051,8,FALSE)</f>
        <v>https://risk3sixty.com/</v>
      </c>
      <c r="C7089" s="157" t="s">
        <v>27495</v>
      </c>
      <c r="D7089" s="157" t="s">
        <v>5</v>
      </c>
      <c r="E7089" s="157" t="s">
        <v>27496</v>
      </c>
      <c r="F7089" s="101"/>
      <c r="G7089" s="159"/>
      <c r="H7089" s="161" t="s">
        <v>27497</v>
      </c>
      <c r="I7089" s="161"/>
    </row>
    <row r="7090" ht="15.0" customHeight="1">
      <c r="A7090" s="101" t="s">
        <v>11591</v>
      </c>
      <c r="B7090" s="96" t="str">
        <f>VLOOKUP(A7090,company_data!$A$2:$H$2051,8,FALSE)</f>
        <v>https://risk3sixty.com/</v>
      </c>
      <c r="C7090" s="157" t="s">
        <v>27498</v>
      </c>
      <c r="D7090" s="158" t="s">
        <v>14</v>
      </c>
      <c r="E7090" s="157"/>
      <c r="F7090" s="101"/>
      <c r="G7090" s="159"/>
      <c r="H7090" s="161"/>
      <c r="I7090" s="161"/>
    </row>
    <row r="7091" ht="15.0" customHeight="1">
      <c r="A7091" s="101" t="s">
        <v>11591</v>
      </c>
      <c r="B7091" s="96" t="str">
        <f>VLOOKUP(A7091,company_data!$A$2:$H$2051,8,FALSE)</f>
        <v>https://risk3sixty.com/</v>
      </c>
      <c r="C7091" s="157" t="s">
        <v>27499</v>
      </c>
      <c r="D7091" s="157" t="s">
        <v>14</v>
      </c>
      <c r="E7091" s="157"/>
      <c r="F7091" s="101"/>
      <c r="G7091" s="159"/>
      <c r="H7091" s="161" t="s">
        <v>27500</v>
      </c>
      <c r="I7091" s="161"/>
    </row>
    <row r="7092" ht="15.0" customHeight="1">
      <c r="A7092" s="101" t="s">
        <v>11591</v>
      </c>
      <c r="B7092" s="96" t="str">
        <f>VLOOKUP(A7092,company_data!$A$2:$H$2051,8,FALSE)</f>
        <v>https://risk3sixty.com/</v>
      </c>
      <c r="C7092" s="157" t="s">
        <v>27501</v>
      </c>
      <c r="D7092" s="157" t="s">
        <v>14</v>
      </c>
      <c r="E7092" s="157"/>
      <c r="F7092" s="101"/>
      <c r="G7092" s="159"/>
      <c r="H7092" s="162" t="s">
        <v>27502</v>
      </c>
      <c r="I7092" s="161"/>
    </row>
    <row r="7093" ht="15.0" customHeight="1">
      <c r="A7093" s="101" t="s">
        <v>11591</v>
      </c>
      <c r="B7093" s="96" t="str">
        <f>VLOOKUP(A7093,company_data!$A$2:$H$2051,8,FALSE)</f>
        <v>https://risk3sixty.com/</v>
      </c>
      <c r="C7093" s="157" t="s">
        <v>27503</v>
      </c>
      <c r="D7093" s="157" t="s">
        <v>14</v>
      </c>
      <c r="E7093" s="157"/>
      <c r="F7093" s="101"/>
      <c r="G7093" s="159"/>
      <c r="H7093" s="161" t="s">
        <v>27492</v>
      </c>
      <c r="I7093" s="161"/>
    </row>
    <row r="7094" ht="15.0" customHeight="1">
      <c r="A7094" s="101" t="s">
        <v>11591</v>
      </c>
      <c r="B7094" s="96" t="str">
        <f>VLOOKUP(A7094,company_data!$A$2:$H$2051,8,FALSE)</f>
        <v>https://risk3sixty.com/</v>
      </c>
      <c r="C7094" s="157" t="s">
        <v>27504</v>
      </c>
      <c r="D7094" s="157" t="s">
        <v>14</v>
      </c>
      <c r="E7094" s="157"/>
      <c r="F7094" s="101"/>
      <c r="G7094" s="159"/>
      <c r="H7094" s="161" t="s">
        <v>27505</v>
      </c>
      <c r="I7094" s="161"/>
    </row>
    <row r="7095" ht="15.0" customHeight="1">
      <c r="A7095" s="101" t="s">
        <v>11591</v>
      </c>
      <c r="B7095" s="96" t="str">
        <f>VLOOKUP(A7095,company_data!$A$2:$H$2051,8,FALSE)</f>
        <v>https://risk3sixty.com/</v>
      </c>
      <c r="C7095" s="157" t="s">
        <v>27506</v>
      </c>
      <c r="D7095" s="157" t="s">
        <v>14</v>
      </c>
      <c r="E7095" s="157"/>
      <c r="F7095" s="101"/>
      <c r="G7095" s="159"/>
      <c r="H7095" s="161" t="s">
        <v>27507</v>
      </c>
      <c r="I7095" s="161"/>
    </row>
    <row r="7096" ht="15.0" customHeight="1">
      <c r="A7096" s="101" t="s">
        <v>11591</v>
      </c>
      <c r="B7096" s="96" t="str">
        <f>VLOOKUP(A7096,company_data!$A$2:$H$2051,8,FALSE)</f>
        <v>https://risk3sixty.com/</v>
      </c>
      <c r="C7096" s="157" t="s">
        <v>27508</v>
      </c>
      <c r="D7096" s="157" t="s">
        <v>14</v>
      </c>
      <c r="E7096" s="157"/>
      <c r="F7096" s="101"/>
      <c r="G7096" s="159"/>
      <c r="H7096" s="161" t="s">
        <v>27505</v>
      </c>
      <c r="I7096" s="161"/>
    </row>
    <row r="7097" ht="15.0" customHeight="1">
      <c r="A7097" s="101" t="s">
        <v>11591</v>
      </c>
      <c r="B7097" s="96" t="str">
        <f>VLOOKUP(A7097,company_data!$A$2:$H$2051,8,FALSE)</f>
        <v>https://risk3sixty.com/</v>
      </c>
      <c r="C7097" s="157" t="s">
        <v>27509</v>
      </c>
      <c r="D7097" s="157" t="s">
        <v>5</v>
      </c>
      <c r="E7097" s="157"/>
      <c r="F7097" s="101"/>
      <c r="G7097" s="159"/>
      <c r="H7097" s="161" t="s">
        <v>27510</v>
      </c>
      <c r="I7097" s="161"/>
    </row>
    <row r="7098" ht="15.0" customHeight="1">
      <c r="A7098" s="101" t="s">
        <v>11597</v>
      </c>
      <c r="B7098" s="96" t="str">
        <f>VLOOKUP(A7098,company_data!$A$2:$H$2051,8,FALSE)</f>
        <v>https://www.riskified.com/</v>
      </c>
      <c r="C7098" s="157" t="s">
        <v>27511</v>
      </c>
      <c r="D7098" s="158" t="s">
        <v>12</v>
      </c>
      <c r="E7098" s="158" t="s">
        <v>27512</v>
      </c>
      <c r="F7098" s="101"/>
      <c r="G7098" s="159"/>
      <c r="H7098" s="161" t="s">
        <v>27513</v>
      </c>
      <c r="I7098" s="161"/>
    </row>
    <row r="7099" ht="15.0" customHeight="1">
      <c r="A7099" s="101" t="s">
        <v>11597</v>
      </c>
      <c r="B7099" s="96" t="str">
        <f>VLOOKUP(A7099,company_data!$A$2:$H$2051,8,FALSE)</f>
        <v>https://www.riskified.com/</v>
      </c>
      <c r="C7099" s="157" t="s">
        <v>27514</v>
      </c>
      <c r="D7099" s="157" t="s">
        <v>14</v>
      </c>
      <c r="E7099" s="157"/>
      <c r="F7099" s="101"/>
      <c r="G7099" s="159"/>
      <c r="H7099" s="161" t="s">
        <v>27515</v>
      </c>
      <c r="I7099" s="161"/>
    </row>
    <row r="7100" ht="15.0" customHeight="1">
      <c r="A7100" s="101" t="s">
        <v>11597</v>
      </c>
      <c r="B7100" s="96" t="str">
        <f>VLOOKUP(A7100,company_data!$A$2:$H$2051,8,FALSE)</f>
        <v>https://www.riskified.com/</v>
      </c>
      <c r="C7100" s="157" t="s">
        <v>27516</v>
      </c>
      <c r="D7100" s="157" t="s">
        <v>14</v>
      </c>
      <c r="E7100" s="157"/>
      <c r="F7100" s="101"/>
      <c r="G7100" s="159"/>
      <c r="H7100" s="161" t="s">
        <v>27517</v>
      </c>
      <c r="I7100" s="161"/>
    </row>
    <row r="7101" ht="15.0" customHeight="1">
      <c r="A7101" s="101" t="s">
        <v>11597</v>
      </c>
      <c r="B7101" s="96" t="str">
        <f>VLOOKUP(A7101,company_data!$A$2:$H$2051,8,FALSE)</f>
        <v>https://www.riskified.com/</v>
      </c>
      <c r="C7101" s="157" t="s">
        <v>27518</v>
      </c>
      <c r="D7101" s="157" t="s">
        <v>14</v>
      </c>
      <c r="E7101" s="157"/>
      <c r="F7101" s="101"/>
      <c r="G7101" s="159"/>
      <c r="H7101" s="161" t="s">
        <v>27519</v>
      </c>
      <c r="I7101" s="161"/>
    </row>
    <row r="7102" ht="15.0" customHeight="1">
      <c r="A7102" s="101" t="s">
        <v>11597</v>
      </c>
      <c r="B7102" s="96" t="str">
        <f>VLOOKUP(A7102,company_data!$A$2:$H$2051,8,FALSE)</f>
        <v>https://www.riskified.com/</v>
      </c>
      <c r="C7102" s="157" t="s">
        <v>27520</v>
      </c>
      <c r="D7102" s="157" t="s">
        <v>14</v>
      </c>
      <c r="E7102" s="157"/>
      <c r="F7102" s="101"/>
      <c r="G7102" s="159"/>
      <c r="H7102" s="161" t="s">
        <v>27521</v>
      </c>
      <c r="I7102" s="161"/>
    </row>
    <row r="7103" ht="15.0" customHeight="1">
      <c r="A7103" s="101" t="s">
        <v>11597</v>
      </c>
      <c r="B7103" s="96" t="str">
        <f>VLOOKUP(A7103,company_data!$A$2:$H$2051,8,FALSE)</f>
        <v>https://www.riskified.com/</v>
      </c>
      <c r="C7103" s="157" t="s">
        <v>27522</v>
      </c>
      <c r="D7103" s="158" t="s">
        <v>14</v>
      </c>
      <c r="E7103" s="157"/>
      <c r="F7103" s="101"/>
      <c r="G7103" s="159"/>
      <c r="H7103" s="161" t="s">
        <v>27523</v>
      </c>
      <c r="I7103" s="161"/>
    </row>
    <row r="7104" ht="15.0" customHeight="1">
      <c r="A7104" s="101" t="s">
        <v>11606</v>
      </c>
      <c r="B7104" s="96" t="str">
        <f>VLOOKUP(A7104,company_data!$A$2:$H$2051,8,FALSE)</f>
        <v>https://www.riskiq.com/</v>
      </c>
      <c r="C7104" s="158" t="s">
        <v>27524</v>
      </c>
      <c r="D7104" s="158" t="s">
        <v>42</v>
      </c>
      <c r="E7104" s="157"/>
      <c r="F7104" s="101"/>
      <c r="G7104" s="159"/>
      <c r="H7104" s="161"/>
      <c r="I7104" s="161"/>
    </row>
    <row r="7105" ht="15.0" customHeight="1">
      <c r="A7105" s="101" t="s">
        <v>11606</v>
      </c>
      <c r="B7105" s="96" t="str">
        <f>VLOOKUP(A7105,company_data!$A$2:$H$2051,8,FALSE)</f>
        <v>https://www.riskiq.com/</v>
      </c>
      <c r="C7105" s="158" t="s">
        <v>27525</v>
      </c>
      <c r="D7105" s="158" t="s">
        <v>10</v>
      </c>
      <c r="E7105" s="157"/>
      <c r="F7105" s="101"/>
      <c r="G7105" s="159"/>
      <c r="H7105" s="161" t="s">
        <v>27526</v>
      </c>
      <c r="I7105" s="161"/>
    </row>
    <row r="7106" ht="15.0" customHeight="1">
      <c r="A7106" s="101" t="s">
        <v>11606</v>
      </c>
      <c r="B7106" s="96" t="str">
        <f>VLOOKUP(A7106,company_data!$A$2:$H$2051,8,FALSE)</f>
        <v>https://www.riskiq.com/</v>
      </c>
      <c r="C7106" s="158" t="s">
        <v>27527</v>
      </c>
      <c r="D7106" s="158" t="s">
        <v>59</v>
      </c>
      <c r="E7106" s="157"/>
      <c r="F7106" s="101"/>
      <c r="G7106" s="159"/>
      <c r="H7106" s="161" t="s">
        <v>27528</v>
      </c>
      <c r="I7106" s="161"/>
    </row>
    <row r="7107" ht="15.0" customHeight="1">
      <c r="A7107" s="101" t="s">
        <v>27053</v>
      </c>
      <c r="B7107" s="96" t="str">
        <f>VLOOKUP(A7107,company_data!$A$2:$H$2051,8,FALSE)</f>
        <v>#N/A</v>
      </c>
      <c r="C7107" s="157" t="s">
        <v>27529</v>
      </c>
      <c r="D7107" s="158" t="s">
        <v>17</v>
      </c>
      <c r="E7107" s="157"/>
      <c r="F7107" s="101"/>
      <c r="G7107" s="159"/>
      <c r="H7107" s="161" t="s">
        <v>27530</v>
      </c>
      <c r="I7107" s="161"/>
    </row>
    <row r="7108" ht="15.0" customHeight="1">
      <c r="A7108" s="101" t="s">
        <v>11620</v>
      </c>
      <c r="B7108" s="96" t="str">
        <f>VLOOKUP(A7108,company_data!$A$2:$H$2051,8,FALSE)</f>
        <v>https://www.risklens.com/</v>
      </c>
      <c r="C7108" s="157" t="s">
        <v>27531</v>
      </c>
      <c r="D7108" s="158" t="s">
        <v>5</v>
      </c>
      <c r="E7108" s="158" t="s">
        <v>27532</v>
      </c>
      <c r="F7108" s="101"/>
      <c r="G7108" s="159"/>
      <c r="H7108" s="161" t="s">
        <v>27533</v>
      </c>
      <c r="I7108" s="161"/>
    </row>
    <row r="7109" ht="15.0" customHeight="1">
      <c r="A7109" s="101" t="s">
        <v>11620</v>
      </c>
      <c r="B7109" s="96" t="str">
        <f>VLOOKUP(A7109,company_data!$A$2:$H$2051,8,FALSE)</f>
        <v>https://www.risklens.com/</v>
      </c>
      <c r="C7109" s="157" t="s">
        <v>27534</v>
      </c>
      <c r="D7109" s="158" t="s">
        <v>14</v>
      </c>
      <c r="E7109" s="158" t="s">
        <v>19340</v>
      </c>
      <c r="F7109" s="101"/>
      <c r="G7109" s="159"/>
      <c r="H7109" s="161" t="s">
        <v>27535</v>
      </c>
      <c r="I7109" s="161"/>
    </row>
    <row r="7110" ht="15.0" customHeight="1">
      <c r="A7110" s="101" t="s">
        <v>11620</v>
      </c>
      <c r="B7110" s="96" t="str">
        <f>VLOOKUP(A7110,company_data!$A$2:$H$2051,8,FALSE)</f>
        <v>https://www.risklens.com/</v>
      </c>
      <c r="C7110" s="157" t="s">
        <v>27536</v>
      </c>
      <c r="D7110" s="158" t="s">
        <v>5</v>
      </c>
      <c r="E7110" s="158" t="s">
        <v>15897</v>
      </c>
      <c r="F7110" s="101"/>
      <c r="G7110" s="159"/>
      <c r="H7110" s="161" t="s">
        <v>27537</v>
      </c>
      <c r="I7110" s="161"/>
    </row>
    <row r="7111" ht="15.0" customHeight="1">
      <c r="A7111" s="101" t="s">
        <v>11620</v>
      </c>
      <c r="B7111" s="96" t="str">
        <f>VLOOKUP(A7111,company_data!$A$2:$H$2051,8,FALSE)</f>
        <v>https://www.risklens.com/</v>
      </c>
      <c r="C7111" s="157" t="s">
        <v>27538</v>
      </c>
      <c r="D7111" s="158" t="s">
        <v>5</v>
      </c>
      <c r="E7111" s="158" t="s">
        <v>15897</v>
      </c>
      <c r="F7111" s="177" t="s">
        <v>27539</v>
      </c>
      <c r="G7111" s="159"/>
      <c r="H7111" s="161" t="s">
        <v>27540</v>
      </c>
      <c r="I7111" s="161"/>
    </row>
    <row r="7112" ht="15.0" customHeight="1">
      <c r="A7112" s="101" t="s">
        <v>11629</v>
      </c>
      <c r="B7112" s="96" t="str">
        <f>VLOOKUP(A7112,company_data!$A$2:$H$2051,8,FALSE)</f>
        <v>https://riskonnect.com/</v>
      </c>
      <c r="C7112" s="158" t="s">
        <v>27541</v>
      </c>
      <c r="D7112" s="158" t="s">
        <v>27</v>
      </c>
      <c r="E7112" s="158" t="s">
        <v>14</v>
      </c>
      <c r="F7112" s="101"/>
      <c r="G7112" s="159"/>
      <c r="H7112" s="161"/>
      <c r="I7112" s="161"/>
    </row>
    <row r="7113" ht="15.0" customHeight="1">
      <c r="A7113" s="101" t="s">
        <v>11629</v>
      </c>
      <c r="B7113" s="96" t="str">
        <f>VLOOKUP(A7113,company_data!$A$2:$H$2051,8,FALSE)</f>
        <v>https://riskonnect.com/</v>
      </c>
      <c r="C7113" s="158" t="s">
        <v>27542</v>
      </c>
      <c r="D7113" s="158" t="s">
        <v>14</v>
      </c>
      <c r="E7113" s="158" t="s">
        <v>27543</v>
      </c>
      <c r="F7113" s="101"/>
      <c r="G7113" s="159"/>
      <c r="H7113" s="161"/>
      <c r="I7113" s="161"/>
    </row>
    <row r="7114" ht="15.0" customHeight="1">
      <c r="A7114" s="101" t="s">
        <v>11629</v>
      </c>
      <c r="B7114" s="96" t="str">
        <f>VLOOKUP(A7114,company_data!$A$2:$H$2051,8,FALSE)</f>
        <v>https://riskonnect.com/</v>
      </c>
      <c r="C7114" s="158" t="s">
        <v>27544</v>
      </c>
      <c r="D7114" s="158" t="s">
        <v>14</v>
      </c>
      <c r="E7114" s="158" t="s">
        <v>27545</v>
      </c>
      <c r="F7114" s="101"/>
      <c r="G7114" s="159"/>
      <c r="H7114" s="161"/>
      <c r="I7114" s="161"/>
    </row>
    <row r="7115" ht="15.0" customHeight="1">
      <c r="A7115" s="101" t="s">
        <v>11629</v>
      </c>
      <c r="B7115" s="96" t="str">
        <f>VLOOKUP(A7115,company_data!$A$2:$H$2051,8,FALSE)</f>
        <v>https://riskonnect.com/</v>
      </c>
      <c r="C7115" s="158" t="s">
        <v>27546</v>
      </c>
      <c r="D7115" s="158" t="s">
        <v>14</v>
      </c>
      <c r="E7115" s="158" t="s">
        <v>27547</v>
      </c>
      <c r="F7115" s="101"/>
      <c r="G7115" s="159"/>
      <c r="H7115" s="161"/>
      <c r="I7115" s="161"/>
    </row>
    <row r="7116" ht="15.0" customHeight="1">
      <c r="A7116" s="101" t="s">
        <v>11629</v>
      </c>
      <c r="B7116" s="96" t="str">
        <f>VLOOKUP(A7116,company_data!$A$2:$H$2051,8,FALSE)</f>
        <v>https://riskonnect.com/</v>
      </c>
      <c r="C7116" s="157" t="s">
        <v>27548</v>
      </c>
      <c r="D7116" s="158" t="s">
        <v>5</v>
      </c>
      <c r="E7116" s="157" t="s">
        <v>15871</v>
      </c>
      <c r="F7116" s="97" t="s">
        <v>14</v>
      </c>
      <c r="G7116" s="159"/>
      <c r="H7116" s="161" t="s">
        <v>27549</v>
      </c>
      <c r="I7116" s="161"/>
    </row>
    <row r="7117" ht="15.0" customHeight="1">
      <c r="A7117" s="101" t="s">
        <v>11629</v>
      </c>
      <c r="B7117" s="96" t="str">
        <f>VLOOKUP(A7117,company_data!$A$2:$H$2051,8,FALSE)</f>
        <v>https://riskonnect.com/</v>
      </c>
      <c r="C7117" s="158" t="s">
        <v>27550</v>
      </c>
      <c r="D7117" s="158" t="s">
        <v>5</v>
      </c>
      <c r="E7117" s="157" t="s">
        <v>15871</v>
      </c>
      <c r="F7117" s="101"/>
      <c r="G7117" s="159"/>
      <c r="H7117" s="161" t="s">
        <v>27551</v>
      </c>
      <c r="I7117" s="161"/>
    </row>
    <row r="7118" ht="15.0" customHeight="1">
      <c r="A7118" s="101" t="s">
        <v>11629</v>
      </c>
      <c r="B7118" s="96" t="str">
        <f>VLOOKUP(A7118,company_data!$A$2:$H$2051,8,FALSE)</f>
        <v>https://riskonnect.com/</v>
      </c>
      <c r="C7118" s="157" t="s">
        <v>27552</v>
      </c>
      <c r="D7118" s="158" t="s">
        <v>5</v>
      </c>
      <c r="E7118" s="157" t="s">
        <v>15871</v>
      </c>
      <c r="F7118" s="101"/>
      <c r="G7118" s="159"/>
      <c r="H7118" s="161" t="s">
        <v>27553</v>
      </c>
      <c r="I7118" s="161"/>
    </row>
    <row r="7119" ht="15.0" customHeight="1">
      <c r="A7119" s="101" t="s">
        <v>11629</v>
      </c>
      <c r="B7119" s="96" t="str">
        <f>VLOOKUP(A7119,company_data!$A$2:$H$2051,8,FALSE)</f>
        <v>https://riskonnect.com/</v>
      </c>
      <c r="C7119" s="158" t="s">
        <v>27554</v>
      </c>
      <c r="D7119" s="158" t="s">
        <v>14</v>
      </c>
      <c r="E7119" s="158" t="s">
        <v>27555</v>
      </c>
      <c r="F7119" s="101"/>
      <c r="G7119" s="159"/>
      <c r="H7119" s="161"/>
      <c r="I7119" s="161"/>
    </row>
    <row r="7120" ht="15.0" customHeight="1">
      <c r="A7120" s="101" t="s">
        <v>11629</v>
      </c>
      <c r="B7120" s="96" t="str">
        <f>VLOOKUP(A7120,company_data!$A$2:$H$2051,8,FALSE)</f>
        <v>https://riskonnect.com/</v>
      </c>
      <c r="C7120" s="158" t="s">
        <v>27556</v>
      </c>
      <c r="D7120" s="158" t="s">
        <v>14</v>
      </c>
      <c r="E7120" s="158"/>
      <c r="F7120" s="101"/>
      <c r="G7120" s="159"/>
      <c r="H7120" s="161"/>
      <c r="I7120" s="161"/>
    </row>
    <row r="7121" ht="15.0" customHeight="1">
      <c r="A7121" s="101" t="s">
        <v>11639</v>
      </c>
      <c r="B7121" s="96" t="str">
        <f>VLOOKUP(A7121,company_data!$A$2:$H$2051,8,FALSE)</f>
        <v>https://www.riskrecon.com/</v>
      </c>
      <c r="C7121" s="157" t="s">
        <v>27557</v>
      </c>
      <c r="D7121" s="158" t="s">
        <v>15</v>
      </c>
      <c r="E7121" s="158" t="s">
        <v>27558</v>
      </c>
      <c r="F7121" s="101"/>
      <c r="G7121" s="159"/>
      <c r="H7121" s="161" t="s">
        <v>27559</v>
      </c>
      <c r="I7121" s="161"/>
    </row>
    <row r="7122" ht="15.0" customHeight="1">
      <c r="A7122" s="101" t="s">
        <v>11639</v>
      </c>
      <c r="B7122" s="96" t="str">
        <f>VLOOKUP(A7122,company_data!$A$2:$H$2051,8,FALSE)</f>
        <v>https://www.riskrecon.com/</v>
      </c>
      <c r="C7122" s="157" t="s">
        <v>16421</v>
      </c>
      <c r="D7122" s="158" t="s">
        <v>27</v>
      </c>
      <c r="E7122" s="158" t="s">
        <v>15897</v>
      </c>
      <c r="F7122" s="101"/>
      <c r="G7122" s="159"/>
      <c r="H7122" s="161" t="s">
        <v>27560</v>
      </c>
      <c r="I7122" s="161"/>
    </row>
    <row r="7123" ht="15.0" customHeight="1">
      <c r="A7123" s="101" t="s">
        <v>11639</v>
      </c>
      <c r="B7123" s="96" t="str">
        <f>VLOOKUP(A7123,company_data!$A$2:$H$2051,8,FALSE)</f>
        <v>https://www.riskrecon.com/</v>
      </c>
      <c r="C7123" s="157" t="s">
        <v>27561</v>
      </c>
      <c r="D7123" s="158" t="s">
        <v>27</v>
      </c>
      <c r="E7123" s="157"/>
      <c r="F7123" s="101"/>
      <c r="G7123" s="159"/>
      <c r="H7123" s="161" t="s">
        <v>27562</v>
      </c>
      <c r="I7123" s="161"/>
    </row>
    <row r="7124" ht="15.0" customHeight="1">
      <c r="A7124" s="101" t="s">
        <v>11639</v>
      </c>
      <c r="B7124" s="96" t="str">
        <f>VLOOKUP(A7124,company_data!$A$2:$H$2051,8,FALSE)</f>
        <v>https://www.riskrecon.com/</v>
      </c>
      <c r="C7124" s="157" t="s">
        <v>27563</v>
      </c>
      <c r="D7124" s="158" t="s">
        <v>27</v>
      </c>
      <c r="E7124" s="157"/>
      <c r="F7124" s="101"/>
      <c r="G7124" s="159"/>
      <c r="H7124" s="161" t="s">
        <v>27564</v>
      </c>
      <c r="I7124" s="161"/>
    </row>
    <row r="7125" ht="15.0" customHeight="1">
      <c r="A7125" s="101" t="s">
        <v>11639</v>
      </c>
      <c r="B7125" s="96" t="str">
        <f>VLOOKUP(A7125,company_data!$A$2:$H$2051,8,FALSE)</f>
        <v>https://www.riskrecon.com/</v>
      </c>
      <c r="C7125" s="157" t="s">
        <v>25186</v>
      </c>
      <c r="D7125" s="158" t="s">
        <v>27</v>
      </c>
      <c r="E7125" s="157"/>
      <c r="F7125" s="101"/>
      <c r="G7125" s="159"/>
      <c r="H7125" s="161" t="s">
        <v>27565</v>
      </c>
      <c r="I7125" s="161"/>
    </row>
    <row r="7126" ht="15.0" customHeight="1">
      <c r="A7126" s="101" t="s">
        <v>11639</v>
      </c>
      <c r="B7126" s="96" t="str">
        <f>VLOOKUP(A7126,company_data!$A$2:$H$2051,8,FALSE)</f>
        <v>https://www.riskrecon.com/</v>
      </c>
      <c r="C7126" s="157" t="s">
        <v>27566</v>
      </c>
      <c r="D7126" s="158" t="s">
        <v>27</v>
      </c>
      <c r="E7126" s="157"/>
      <c r="F7126" s="101"/>
      <c r="G7126" s="159"/>
      <c r="H7126" s="161" t="s">
        <v>27567</v>
      </c>
      <c r="I7126" s="161"/>
    </row>
    <row r="7127" ht="15.0" customHeight="1">
      <c r="A7127" s="101" t="s">
        <v>11639</v>
      </c>
      <c r="B7127" s="96" t="str">
        <f>VLOOKUP(A7127,company_data!$A$2:$H$2051,8,FALSE)</f>
        <v>https://www.riskrecon.com/</v>
      </c>
      <c r="C7127" s="157" t="s">
        <v>27568</v>
      </c>
      <c r="D7127" s="158" t="s">
        <v>27</v>
      </c>
      <c r="E7127" s="157"/>
      <c r="F7127" s="101"/>
      <c r="G7127" s="159"/>
      <c r="H7127" s="161" t="s">
        <v>27569</v>
      </c>
      <c r="I7127" s="161"/>
    </row>
    <row r="7128" ht="15.0" customHeight="1">
      <c r="A7128" s="101" t="s">
        <v>11639</v>
      </c>
      <c r="B7128" s="96" t="str">
        <f>VLOOKUP(A7128,company_data!$A$2:$H$2051,8,FALSE)</f>
        <v>https://www.riskrecon.com/</v>
      </c>
      <c r="C7128" s="157" t="s">
        <v>21556</v>
      </c>
      <c r="D7128" s="158" t="s">
        <v>27</v>
      </c>
      <c r="E7128" s="157"/>
      <c r="F7128" s="101"/>
      <c r="G7128" s="159"/>
      <c r="H7128" s="161" t="s">
        <v>27570</v>
      </c>
      <c r="I7128" s="161"/>
    </row>
    <row r="7129" ht="15.0" customHeight="1">
      <c r="A7129" s="101" t="s">
        <v>11639</v>
      </c>
      <c r="B7129" s="96" t="str">
        <f>VLOOKUP(A7129,company_data!$A$2:$H$2051,8,FALSE)</f>
        <v>https://www.riskrecon.com/</v>
      </c>
      <c r="C7129" s="157" t="s">
        <v>18193</v>
      </c>
      <c r="D7129" s="158" t="s">
        <v>27</v>
      </c>
      <c r="E7129" s="157"/>
      <c r="F7129" s="101"/>
      <c r="G7129" s="159"/>
      <c r="H7129" s="161" t="s">
        <v>27571</v>
      </c>
      <c r="I7129" s="161"/>
    </row>
    <row r="7130" ht="15.0" customHeight="1">
      <c r="A7130" s="101" t="s">
        <v>11646</v>
      </c>
      <c r="B7130" s="96"/>
      <c r="C7130" s="158" t="s">
        <v>19530</v>
      </c>
      <c r="D7130" s="158" t="s">
        <v>8</v>
      </c>
      <c r="E7130" s="158" t="s">
        <v>19530</v>
      </c>
      <c r="F7130" s="101"/>
      <c r="G7130" s="159"/>
      <c r="H7130" s="161"/>
      <c r="I7130" s="161"/>
    </row>
    <row r="7131" ht="15.0" customHeight="1">
      <c r="A7131" s="101" t="s">
        <v>11646</v>
      </c>
      <c r="B7131" s="96" t="str">
        <f>VLOOKUP(A7131,company_data!$A$2:$H$2051,8,FALSE)</f>
        <v>https://risksense.com/</v>
      </c>
      <c r="C7131" s="157" t="s">
        <v>15850</v>
      </c>
      <c r="D7131" s="157" t="s">
        <v>5</v>
      </c>
      <c r="E7131" s="157" t="s">
        <v>15850</v>
      </c>
      <c r="F7131" s="101"/>
      <c r="G7131" s="159"/>
      <c r="H7131" s="161" t="s">
        <v>27572</v>
      </c>
      <c r="I7131" s="161"/>
    </row>
    <row r="7132" ht="15.0" customHeight="1">
      <c r="A7132" s="101" t="s">
        <v>11646</v>
      </c>
      <c r="B7132" s="96" t="str">
        <f>VLOOKUP(A7132,company_data!$A$2:$H$2051,8,FALSE)</f>
        <v>https://risksense.com/</v>
      </c>
      <c r="C7132" s="158" t="s">
        <v>27573</v>
      </c>
      <c r="D7132" s="157" t="s">
        <v>22</v>
      </c>
      <c r="E7132" s="158" t="s">
        <v>24438</v>
      </c>
      <c r="F7132" s="101"/>
      <c r="G7132" s="159"/>
      <c r="H7132" s="161" t="s">
        <v>27574</v>
      </c>
      <c r="I7132" s="161"/>
    </row>
    <row r="7133" ht="15.0" customHeight="1">
      <c r="A7133" s="101" t="s">
        <v>11646</v>
      </c>
      <c r="B7133" s="96"/>
      <c r="C7133" s="158" t="s">
        <v>27575</v>
      </c>
      <c r="D7133" s="158" t="s">
        <v>22</v>
      </c>
      <c r="E7133" s="158" t="s">
        <v>24441</v>
      </c>
      <c r="F7133" s="101"/>
      <c r="G7133" s="159"/>
      <c r="H7133" s="161"/>
      <c r="I7133" s="161"/>
    </row>
    <row r="7134" ht="15.0" customHeight="1">
      <c r="A7134" s="101" t="s">
        <v>11652</v>
      </c>
      <c r="B7134" s="96" t="str">
        <f>VLOOKUP(A7134,company_data!$A$2:$H$2051,8,FALSE)</f>
        <v>https://www.riverloopsecurity.com/</v>
      </c>
      <c r="C7134" s="157" t="s">
        <v>27576</v>
      </c>
      <c r="D7134" s="158" t="s">
        <v>5</v>
      </c>
      <c r="E7134" s="158" t="s">
        <v>13</v>
      </c>
      <c r="F7134" s="101"/>
      <c r="G7134" s="159"/>
      <c r="H7134" s="161" t="s">
        <v>27577</v>
      </c>
      <c r="I7134" s="161"/>
    </row>
    <row r="7135" ht="15.0" customHeight="1">
      <c r="A7135" s="101" t="s">
        <v>11652</v>
      </c>
      <c r="B7135" s="96" t="str">
        <f>VLOOKUP(A7135,company_data!$A$2:$H$2051,8,FALSE)</f>
        <v>https://www.riverloopsecurity.com/</v>
      </c>
      <c r="C7135" s="157" t="s">
        <v>27578</v>
      </c>
      <c r="D7135" s="158" t="s">
        <v>5</v>
      </c>
      <c r="E7135" s="97" t="s">
        <v>27324</v>
      </c>
      <c r="F7135" s="101"/>
      <c r="G7135" s="159"/>
      <c r="H7135" s="161" t="s">
        <v>27579</v>
      </c>
      <c r="I7135" s="161"/>
    </row>
    <row r="7136" ht="15.0" customHeight="1">
      <c r="A7136" s="101" t="s">
        <v>11652</v>
      </c>
      <c r="B7136" s="96" t="str">
        <f>VLOOKUP(A7136,company_data!$A$2:$H$2051,8,FALSE)</f>
        <v>https://www.riverloopsecurity.com/</v>
      </c>
      <c r="C7136" s="157" t="s">
        <v>27580</v>
      </c>
      <c r="D7136" s="158" t="s">
        <v>5</v>
      </c>
      <c r="E7136" s="158" t="s">
        <v>16131</v>
      </c>
      <c r="F7136" s="101"/>
      <c r="G7136" s="159"/>
      <c r="H7136" s="161" t="s">
        <v>27581</v>
      </c>
      <c r="I7136" s="161"/>
    </row>
    <row r="7137" ht="15.0" customHeight="1">
      <c r="A7137" s="101" t="s">
        <v>11652</v>
      </c>
      <c r="B7137" s="96" t="str">
        <f>VLOOKUP(A7137,company_data!$A$2:$H$2051,8,FALSE)</f>
        <v>https://www.riverloopsecurity.com/</v>
      </c>
      <c r="C7137" s="157" t="s">
        <v>27582</v>
      </c>
      <c r="D7137" s="157" t="s">
        <v>5</v>
      </c>
      <c r="E7137" s="157" t="s">
        <v>15850</v>
      </c>
      <c r="F7137" s="101"/>
      <c r="G7137" s="159"/>
      <c r="H7137" s="161" t="s">
        <v>27583</v>
      </c>
      <c r="I7137" s="161"/>
    </row>
    <row r="7138" ht="15.0" customHeight="1">
      <c r="A7138" s="101" t="s">
        <v>11652</v>
      </c>
      <c r="B7138" s="96" t="str">
        <f>VLOOKUP(A7138,company_data!$A$2:$H$2051,8,FALSE)</f>
        <v>https://www.riverloopsecurity.com/</v>
      </c>
      <c r="C7138" s="157" t="s">
        <v>27584</v>
      </c>
      <c r="D7138" s="158" t="s">
        <v>5</v>
      </c>
      <c r="E7138" s="158" t="s">
        <v>17180</v>
      </c>
      <c r="F7138" s="97" t="s">
        <v>17319</v>
      </c>
      <c r="G7138" s="159"/>
      <c r="H7138" s="161" t="s">
        <v>27585</v>
      </c>
      <c r="I7138" s="161"/>
    </row>
    <row r="7139" ht="15.0" customHeight="1">
      <c r="A7139" s="101" t="s">
        <v>11652</v>
      </c>
      <c r="B7139" s="96" t="str">
        <f>VLOOKUP(A7139,company_data!$A$2:$H$2051,8,FALSE)</f>
        <v>https://www.riverloopsecurity.com/</v>
      </c>
      <c r="C7139" s="157" t="s">
        <v>27586</v>
      </c>
      <c r="D7139" s="157" t="s">
        <v>5</v>
      </c>
      <c r="E7139" s="157"/>
      <c r="F7139" s="101"/>
      <c r="G7139" s="159"/>
      <c r="H7139" s="161" t="s">
        <v>27587</v>
      </c>
      <c r="I7139" s="161"/>
    </row>
    <row r="7140" ht="15.0" customHeight="1">
      <c r="A7140" s="101" t="s">
        <v>11665</v>
      </c>
      <c r="B7140" s="96" t="str">
        <f>VLOOKUP(A7140,company_data!$A$2:$H$2051,8,FALSE)</f>
        <v>https://www.riverbed.com/</v>
      </c>
      <c r="C7140" s="157" t="s">
        <v>27588</v>
      </c>
      <c r="D7140" s="158" t="s">
        <v>42</v>
      </c>
      <c r="E7140" s="157" t="s">
        <v>27588</v>
      </c>
      <c r="F7140" s="101"/>
      <c r="G7140" s="159"/>
      <c r="H7140" s="161" t="s">
        <v>27589</v>
      </c>
      <c r="I7140" s="161"/>
    </row>
    <row r="7141" ht="15.0" customHeight="1">
      <c r="A7141" s="101" t="s">
        <v>11665</v>
      </c>
      <c r="B7141" s="96" t="str">
        <f>VLOOKUP(A7141,company_data!$A$2:$H$2051,8,FALSE)</f>
        <v>https://www.riverbed.com/</v>
      </c>
      <c r="C7141" s="157" t="s">
        <v>27590</v>
      </c>
      <c r="D7141" s="158" t="s">
        <v>47</v>
      </c>
      <c r="E7141" s="157" t="s">
        <v>23344</v>
      </c>
      <c r="F7141" s="101"/>
      <c r="G7141" s="159"/>
      <c r="H7141" s="161" t="s">
        <v>27591</v>
      </c>
      <c r="I7141" s="161"/>
    </row>
    <row r="7142" ht="15.0" customHeight="1">
      <c r="A7142" s="101" t="s">
        <v>11665</v>
      </c>
      <c r="B7142" s="96" t="str">
        <f>VLOOKUP(A7142,company_data!$A$2:$H$2051,8,FALSE)</f>
        <v>https://www.riverbed.com/</v>
      </c>
      <c r="C7142" s="157" t="s">
        <v>27592</v>
      </c>
      <c r="D7142" s="158" t="s">
        <v>10</v>
      </c>
      <c r="E7142" s="158" t="s">
        <v>23344</v>
      </c>
      <c r="F7142" s="101"/>
      <c r="G7142" s="159"/>
      <c r="H7142" s="161" t="s">
        <v>27593</v>
      </c>
      <c r="I7142" s="161"/>
    </row>
    <row r="7143" ht="15.0" customHeight="1">
      <c r="A7143" s="101" t="s">
        <v>11665</v>
      </c>
      <c r="B7143" s="96" t="str">
        <f>VLOOKUP(A7143,company_data!$A$2:$H$2051,8,FALSE)</f>
        <v>https://www.riverbed.com/</v>
      </c>
      <c r="C7143" s="157" t="s">
        <v>23344</v>
      </c>
      <c r="D7143" s="158" t="s">
        <v>10</v>
      </c>
      <c r="E7143" s="157" t="s">
        <v>23344</v>
      </c>
      <c r="F7143" s="101"/>
      <c r="G7143" s="159"/>
      <c r="H7143" s="161" t="s">
        <v>27594</v>
      </c>
      <c r="I7143" s="161"/>
    </row>
    <row r="7144" ht="15.0" customHeight="1">
      <c r="A7144" s="101" t="s">
        <v>11665</v>
      </c>
      <c r="B7144" s="96" t="str">
        <f>VLOOKUP(A7144,company_data!$A$2:$H$2051,8,FALSE)</f>
        <v>https://www.riverbed.com/</v>
      </c>
      <c r="C7144" s="157" t="s">
        <v>27595</v>
      </c>
      <c r="D7144" s="158" t="s">
        <v>21</v>
      </c>
      <c r="E7144" s="157"/>
      <c r="F7144" s="101"/>
      <c r="G7144" s="159"/>
      <c r="H7144" s="161" t="s">
        <v>27596</v>
      </c>
      <c r="I7144" s="161"/>
    </row>
    <row r="7145" ht="15.0" customHeight="1">
      <c r="A7145" s="101" t="s">
        <v>11674</v>
      </c>
      <c r="B7145" s="96" t="str">
        <f>VLOOKUP(A7145,company_data!$A$2:$H$2051,8,FALSE)</f>
        <v>https://rofori.com/</v>
      </c>
      <c r="C7145" s="157" t="s">
        <v>27597</v>
      </c>
      <c r="D7145" s="158" t="s">
        <v>16</v>
      </c>
      <c r="E7145" s="181" t="s">
        <v>15897</v>
      </c>
      <c r="F7145" s="101"/>
      <c r="G7145" s="159"/>
      <c r="H7145" s="161" t="s">
        <v>27598</v>
      </c>
      <c r="I7145" s="161"/>
    </row>
    <row r="7146" ht="15.0" customHeight="1">
      <c r="A7146" s="101" t="s">
        <v>11674</v>
      </c>
      <c r="B7146" s="96" t="str">
        <f>VLOOKUP(A7146,company_data!$A$2:$H$2051,8,FALSE)</f>
        <v>https://rofori.com/</v>
      </c>
      <c r="C7146" s="157" t="s">
        <v>27599</v>
      </c>
      <c r="D7146" s="158" t="s">
        <v>61</v>
      </c>
      <c r="E7146" s="229" t="s">
        <v>19917</v>
      </c>
      <c r="F7146" s="181" t="s">
        <v>15857</v>
      </c>
      <c r="G7146" s="159"/>
      <c r="H7146" s="161" t="s">
        <v>27600</v>
      </c>
      <c r="I7146" s="161"/>
    </row>
    <row r="7147" ht="15.0" customHeight="1">
      <c r="A7147" s="101" t="s">
        <v>713</v>
      </c>
      <c r="B7147" s="96" t="str">
        <f>VLOOKUP(A7147,company_data!$A$2:$H$2051,8,FALSE)</f>
        <v>https://www.roguewave.com/</v>
      </c>
      <c r="C7147" s="158" t="s">
        <v>27601</v>
      </c>
      <c r="D7147" s="158" t="s">
        <v>8</v>
      </c>
      <c r="E7147" s="181" t="s">
        <v>19142</v>
      </c>
      <c r="F7147" s="181"/>
      <c r="G7147" s="159"/>
      <c r="H7147" s="161" t="s">
        <v>27602</v>
      </c>
      <c r="I7147" s="161"/>
    </row>
    <row r="7148" ht="15.0" customHeight="1">
      <c r="A7148" s="101" t="s">
        <v>11688</v>
      </c>
      <c r="B7148" s="96" t="str">
        <f>VLOOKUP(A7148,company_data!$A$2:$H$2051,8,FALSE)</f>
        <v>https://www.rohde-schwarz.com/</v>
      </c>
      <c r="C7148" s="158" t="s">
        <v>27603</v>
      </c>
      <c r="D7148" s="235" t="s">
        <v>15</v>
      </c>
      <c r="E7148" s="181" t="s">
        <v>15843</v>
      </c>
      <c r="F7148" s="181"/>
      <c r="G7148" s="229"/>
      <c r="H7148" s="161"/>
      <c r="I7148" s="161"/>
    </row>
    <row r="7149" ht="15.0" customHeight="1">
      <c r="A7149" s="101" t="s">
        <v>11688</v>
      </c>
      <c r="B7149" s="96" t="str">
        <f>VLOOKUP(A7149,company_data!$A$2:$H$2051,8,FALSE)</f>
        <v>https://www.rohde-schwarz.com/</v>
      </c>
      <c r="C7149" s="158" t="s">
        <v>27604</v>
      </c>
      <c r="D7149" s="158" t="s">
        <v>10</v>
      </c>
      <c r="E7149" s="181" t="s">
        <v>13</v>
      </c>
      <c r="F7149" s="181"/>
      <c r="G7149" s="229"/>
      <c r="H7149" s="161"/>
      <c r="I7149" s="161"/>
    </row>
    <row r="7150" ht="15.0" customHeight="1">
      <c r="A7150" s="101" t="s">
        <v>11688</v>
      </c>
      <c r="B7150" s="96" t="str">
        <f>VLOOKUP(A7150,company_data!$A$2:$H$2051,8,FALSE)</f>
        <v>https://www.rohde-schwarz.com/</v>
      </c>
      <c r="C7150" s="158" t="s">
        <v>27605</v>
      </c>
      <c r="D7150" s="158" t="s">
        <v>10</v>
      </c>
      <c r="E7150" s="181" t="s">
        <v>13</v>
      </c>
      <c r="F7150" s="181"/>
      <c r="G7150" s="229"/>
      <c r="H7150" s="161"/>
      <c r="I7150" s="161"/>
    </row>
    <row r="7151" ht="15.0" customHeight="1">
      <c r="A7151" s="101" t="s">
        <v>11688</v>
      </c>
      <c r="B7151" s="96" t="str">
        <f>VLOOKUP(A7151,company_data!$A$2:$H$2051,8,FALSE)</f>
        <v>https://www.rohde-schwarz.com/</v>
      </c>
      <c r="C7151" s="158" t="s">
        <v>27606</v>
      </c>
      <c r="D7151" s="158" t="s">
        <v>10</v>
      </c>
      <c r="E7151" s="181" t="s">
        <v>13</v>
      </c>
      <c r="F7151" s="181"/>
      <c r="G7151" s="229"/>
      <c r="H7151" s="161"/>
      <c r="I7151" s="161"/>
    </row>
    <row r="7152" ht="15.0" customHeight="1">
      <c r="A7152" s="101" t="s">
        <v>11688</v>
      </c>
      <c r="B7152" s="96" t="str">
        <f>VLOOKUP(A7152,company_data!$A$2:$H$2051,8,FALSE)</f>
        <v>https://www.rohde-schwarz.com/</v>
      </c>
      <c r="C7152" s="158" t="s">
        <v>27607</v>
      </c>
      <c r="D7152" s="235" t="s">
        <v>9</v>
      </c>
      <c r="E7152" s="181" t="s">
        <v>16090</v>
      </c>
      <c r="F7152" s="181"/>
      <c r="G7152" s="229"/>
      <c r="H7152" s="161"/>
      <c r="I7152" s="161"/>
    </row>
    <row r="7153" ht="15.0" customHeight="1">
      <c r="A7153" s="101" t="s">
        <v>11688</v>
      </c>
      <c r="B7153" s="96" t="str">
        <f>VLOOKUP(A7153,company_data!$A$2:$H$2051,8,FALSE)</f>
        <v>https://www.rohde-schwarz.com/</v>
      </c>
      <c r="C7153" s="158" t="s">
        <v>27608</v>
      </c>
      <c r="D7153" s="235" t="s">
        <v>20</v>
      </c>
      <c r="E7153" s="181" t="s">
        <v>15892</v>
      </c>
      <c r="F7153" s="181"/>
      <c r="G7153" s="229"/>
      <c r="H7153" s="161"/>
      <c r="I7153" s="161"/>
    </row>
    <row r="7154" ht="15.0" customHeight="1">
      <c r="A7154" s="101" t="s">
        <v>11688</v>
      </c>
      <c r="B7154" s="96" t="str">
        <f>VLOOKUP(A7154,company_data!$A$2:$H$2051,8,FALSE)</f>
        <v>https://www.rohde-schwarz.com/</v>
      </c>
      <c r="C7154" s="158" t="s">
        <v>27609</v>
      </c>
      <c r="D7154" s="158" t="s">
        <v>10</v>
      </c>
      <c r="E7154" s="181" t="s">
        <v>16620</v>
      </c>
      <c r="F7154" s="181"/>
      <c r="G7154" s="229"/>
      <c r="H7154" s="161"/>
      <c r="I7154" s="161"/>
    </row>
    <row r="7155" ht="15.0" customHeight="1">
      <c r="A7155" s="101" t="s">
        <v>11688</v>
      </c>
      <c r="B7155" s="96" t="str">
        <f>VLOOKUP(A7155,company_data!$A$2:$H$2051,8,FALSE)</f>
        <v>https://www.rohde-schwarz.com/</v>
      </c>
      <c r="C7155" s="158" t="s">
        <v>27610</v>
      </c>
      <c r="D7155" s="235" t="s">
        <v>8</v>
      </c>
      <c r="E7155" s="158" t="s">
        <v>16480</v>
      </c>
      <c r="F7155" s="181"/>
      <c r="G7155" s="229"/>
      <c r="H7155" s="161"/>
      <c r="I7155" s="161"/>
    </row>
    <row r="7156" ht="15.0" customHeight="1">
      <c r="A7156" s="101" t="s">
        <v>11688</v>
      </c>
      <c r="B7156" s="96" t="str">
        <f>VLOOKUP(A7156,company_data!$A$2:$H$2051,8,FALSE)</f>
        <v>https://www.rohde-schwarz.com/</v>
      </c>
      <c r="C7156" s="158" t="s">
        <v>27611</v>
      </c>
      <c r="D7156" s="235" t="s">
        <v>8</v>
      </c>
      <c r="E7156" s="158" t="s">
        <v>16480</v>
      </c>
      <c r="F7156" s="181"/>
      <c r="G7156" s="229"/>
      <c r="H7156" s="161"/>
      <c r="I7156" s="161"/>
    </row>
    <row r="7157" ht="15.0" customHeight="1">
      <c r="A7157" s="101" t="s">
        <v>11688</v>
      </c>
      <c r="B7157" s="96" t="str">
        <f>VLOOKUP(A7157,company_data!$A$2:$H$2051,8,FALSE)</f>
        <v>https://www.rohde-schwarz.com/</v>
      </c>
      <c r="C7157" s="158" t="s">
        <v>27612</v>
      </c>
      <c r="D7157" s="235" t="s">
        <v>8</v>
      </c>
      <c r="E7157" s="158" t="s">
        <v>16480</v>
      </c>
      <c r="F7157" s="181"/>
      <c r="G7157" s="229"/>
      <c r="H7157" s="161"/>
      <c r="I7157" s="161"/>
    </row>
    <row r="7158" ht="15.0" customHeight="1">
      <c r="A7158" s="101" t="s">
        <v>11688</v>
      </c>
      <c r="B7158" s="96" t="str">
        <f>VLOOKUP(A7158,company_data!$A$2:$H$2051,8,FALSE)</f>
        <v>https://www.rohde-schwarz.com/</v>
      </c>
      <c r="C7158" s="158" t="s">
        <v>27613</v>
      </c>
      <c r="D7158" s="235" t="s">
        <v>49</v>
      </c>
      <c r="E7158" s="181"/>
      <c r="F7158" s="181"/>
      <c r="G7158" s="229"/>
      <c r="H7158" s="161"/>
      <c r="I7158" s="161"/>
    </row>
    <row r="7159" ht="15.0" customHeight="1">
      <c r="A7159" s="101" t="s">
        <v>11688</v>
      </c>
      <c r="B7159" s="96" t="str">
        <f>VLOOKUP(A7159,company_data!$A$2:$H$2051,8,FALSE)</f>
        <v>https://www.rohde-schwarz.com/</v>
      </c>
      <c r="C7159" s="158" t="s">
        <v>27614</v>
      </c>
      <c r="D7159" s="235" t="s">
        <v>13</v>
      </c>
      <c r="E7159" s="181"/>
      <c r="F7159" s="181"/>
      <c r="G7159" s="229"/>
      <c r="H7159" s="161"/>
      <c r="I7159" s="161"/>
    </row>
    <row r="7160" ht="15.0" customHeight="1">
      <c r="A7160" s="101" t="s">
        <v>11701</v>
      </c>
      <c r="B7160" s="96" t="str">
        <f>VLOOKUP(A7160,company_data!$A$2:$H$2051,8,FALSE)</f>
        <v>www.rokasecurity.com</v>
      </c>
      <c r="C7160" s="157" t="s">
        <v>27615</v>
      </c>
      <c r="D7160" s="158" t="s">
        <v>10</v>
      </c>
      <c r="E7160" s="181" t="s">
        <v>27616</v>
      </c>
      <c r="F7160" s="181"/>
      <c r="G7160" s="159"/>
      <c r="H7160" s="161" t="s">
        <v>27617</v>
      </c>
      <c r="I7160" s="161"/>
    </row>
    <row r="7161" ht="15.0" customHeight="1">
      <c r="A7161" s="101" t="s">
        <v>11701</v>
      </c>
      <c r="B7161" s="96" t="str">
        <f>VLOOKUP(A7161,company_data!$A$2:$H$2051,8,FALSE)</f>
        <v>www.rokasecurity.com</v>
      </c>
      <c r="C7161" s="157" t="s">
        <v>23570</v>
      </c>
      <c r="D7161" s="157" t="s">
        <v>5</v>
      </c>
      <c r="E7161" s="181" t="s">
        <v>15850</v>
      </c>
      <c r="F7161" s="181"/>
      <c r="G7161" s="159"/>
      <c r="H7161" s="161" t="s">
        <v>27618</v>
      </c>
      <c r="I7161" s="161"/>
    </row>
    <row r="7162" ht="15.0" customHeight="1">
      <c r="A7162" s="101" t="s">
        <v>11701</v>
      </c>
      <c r="B7162" s="96" t="str">
        <f>VLOOKUP(A7162,company_data!$A$2:$H$2051,8,FALSE)</f>
        <v>www.rokasecurity.com</v>
      </c>
      <c r="C7162" s="157" t="s">
        <v>27619</v>
      </c>
      <c r="D7162" s="158" t="s">
        <v>22</v>
      </c>
      <c r="E7162" s="158" t="s">
        <v>27620</v>
      </c>
      <c r="F7162" s="101"/>
      <c r="G7162" s="159"/>
      <c r="H7162" s="161" t="s">
        <v>27621</v>
      </c>
      <c r="I7162" s="161"/>
    </row>
    <row r="7163" ht="15.0" customHeight="1">
      <c r="A7163" s="101" t="s">
        <v>11701</v>
      </c>
      <c r="B7163" s="96" t="str">
        <f>VLOOKUP(A7163,company_data!$A$2:$H$2051,8,FALSE)</f>
        <v>www.rokasecurity.com</v>
      </c>
      <c r="C7163" s="157" t="s">
        <v>20148</v>
      </c>
      <c r="D7163" s="157" t="s">
        <v>5</v>
      </c>
      <c r="E7163" s="157" t="s">
        <v>16162</v>
      </c>
      <c r="F7163" s="101"/>
      <c r="G7163" s="159"/>
      <c r="H7163" s="161" t="s">
        <v>27622</v>
      </c>
      <c r="I7163" s="161"/>
    </row>
    <row r="7164" ht="15.0" customHeight="1">
      <c r="A7164" s="101" t="s">
        <v>11716</v>
      </c>
      <c r="B7164" s="96" t="str">
        <f>VLOOKUP(A7164,company_data!$A$2:$H$2051,8,FALSE)</f>
        <v>https://www.rsa.com/</v>
      </c>
      <c r="C7164" s="157" t="s">
        <v>27623</v>
      </c>
      <c r="D7164" s="158" t="s">
        <v>5</v>
      </c>
      <c r="E7164" s="157" t="s">
        <v>17764</v>
      </c>
      <c r="F7164" s="101"/>
      <c r="G7164" s="159"/>
      <c r="H7164" s="161" t="s">
        <v>27624</v>
      </c>
      <c r="I7164" s="161"/>
    </row>
    <row r="7165" ht="15.0" customHeight="1">
      <c r="A7165" s="101" t="s">
        <v>11716</v>
      </c>
      <c r="B7165" s="96" t="str">
        <f>VLOOKUP(A7165,company_data!$A$2:$H$2051,8,FALSE)</f>
        <v>https://www.rsa.com/</v>
      </c>
      <c r="C7165" s="157" t="s">
        <v>27625</v>
      </c>
      <c r="D7165" s="158" t="s">
        <v>5</v>
      </c>
      <c r="E7165" s="158" t="s">
        <v>15831</v>
      </c>
      <c r="F7165" s="101"/>
      <c r="G7165" s="159"/>
      <c r="H7165" s="161" t="s">
        <v>27626</v>
      </c>
      <c r="I7165" s="161"/>
    </row>
    <row r="7166" ht="15.0" customHeight="1">
      <c r="A7166" s="101" t="s">
        <v>11716</v>
      </c>
      <c r="B7166" s="96" t="str">
        <f>VLOOKUP(A7166,company_data!$A$2:$H$2051,8,FALSE)</f>
        <v>https://www.rsa.com/</v>
      </c>
      <c r="C7166" s="158" t="s">
        <v>27627</v>
      </c>
      <c r="D7166" s="158" t="s">
        <v>14</v>
      </c>
      <c r="E7166" s="158" t="s">
        <v>16856</v>
      </c>
      <c r="F7166" s="101"/>
      <c r="G7166" s="159"/>
      <c r="H7166" s="161" t="s">
        <v>27628</v>
      </c>
      <c r="I7166" s="161"/>
    </row>
    <row r="7167" ht="15.0" customHeight="1">
      <c r="A7167" s="101" t="s">
        <v>11716</v>
      </c>
      <c r="B7167" s="96" t="str">
        <f>VLOOKUP(A7167,company_data!$A$2:$H$2051,8,FALSE)</f>
        <v>https://www.rsa.com/</v>
      </c>
      <c r="C7167" s="157" t="s">
        <v>27629</v>
      </c>
      <c r="D7167" s="158" t="s">
        <v>5</v>
      </c>
      <c r="E7167" s="158" t="s">
        <v>27630</v>
      </c>
      <c r="F7167" s="101"/>
      <c r="G7167" s="159"/>
      <c r="H7167" s="161" t="s">
        <v>27631</v>
      </c>
      <c r="I7167" s="161"/>
    </row>
    <row r="7168" ht="15.0" customHeight="1">
      <c r="A7168" s="101" t="s">
        <v>11716</v>
      </c>
      <c r="B7168" s="96" t="str">
        <f>VLOOKUP(A7168,company_data!$A$2:$H$2051,8,FALSE)</f>
        <v>https://www.rsa.com/</v>
      </c>
      <c r="C7168" s="157" t="s">
        <v>19485</v>
      </c>
      <c r="D7168" s="158" t="s">
        <v>6</v>
      </c>
      <c r="E7168" s="157"/>
      <c r="F7168" s="101"/>
      <c r="G7168" s="159"/>
      <c r="H7168" s="161" t="s">
        <v>27632</v>
      </c>
      <c r="I7168" s="161"/>
    </row>
    <row r="7169" ht="15.0" customHeight="1">
      <c r="A7169" s="101" t="s">
        <v>11716</v>
      </c>
      <c r="B7169" s="96" t="str">
        <f>VLOOKUP(A7169,company_data!$A$2:$H$2051,8,FALSE)</f>
        <v>https://www.rsa.com/</v>
      </c>
      <c r="C7169" s="158" t="s">
        <v>27633</v>
      </c>
      <c r="D7169" s="158" t="s">
        <v>18</v>
      </c>
      <c r="E7169" s="157"/>
      <c r="F7169" s="101"/>
      <c r="G7169" s="159"/>
      <c r="H7169" s="161" t="s">
        <v>27634</v>
      </c>
      <c r="I7169" s="161"/>
    </row>
    <row r="7170" ht="15.0" customHeight="1">
      <c r="A7170" s="101" t="s">
        <v>11716</v>
      </c>
      <c r="B7170" s="96" t="str">
        <f>VLOOKUP(A7170,company_data!$A$2:$H$2051,8,FALSE)</f>
        <v>https://www.rsa.com/</v>
      </c>
      <c r="C7170" s="157" t="s">
        <v>11</v>
      </c>
      <c r="D7170" s="157" t="s">
        <v>11</v>
      </c>
      <c r="E7170" s="157"/>
      <c r="F7170" s="101"/>
      <c r="G7170" s="159"/>
      <c r="H7170" s="161" t="s">
        <v>27635</v>
      </c>
      <c r="I7170" s="161"/>
    </row>
    <row r="7171" ht="15.0" customHeight="1">
      <c r="A7171" s="101" t="s">
        <v>10981</v>
      </c>
      <c r="B7171" s="96" t="str">
        <f>VLOOKUP(A7171,company_data!$A$2:$H$2051,8,FALSE)</f>
        <v>www.radware.com
</v>
      </c>
      <c r="C7171" s="158" t="s">
        <v>14011</v>
      </c>
      <c r="D7171" s="158" t="s">
        <v>17</v>
      </c>
      <c r="E7171" s="158"/>
      <c r="F7171" s="101"/>
      <c r="G7171" s="159"/>
      <c r="H7171" s="161"/>
      <c r="I7171" s="161"/>
    </row>
    <row r="7172" ht="15.0" customHeight="1">
      <c r="A7172" s="101" t="s">
        <v>11745</v>
      </c>
      <c r="B7172" s="96" t="str">
        <f>VLOOKUP(A7172,company_data!$A$2:$H$2051,8,FALSE)</f>
        <v>https://www.rsm.global/</v>
      </c>
      <c r="C7172" s="157" t="s">
        <v>27636</v>
      </c>
      <c r="D7172" s="157" t="s">
        <v>5</v>
      </c>
      <c r="E7172" s="157"/>
      <c r="F7172" s="101"/>
      <c r="G7172" s="159"/>
      <c r="H7172" s="161" t="s">
        <v>27637</v>
      </c>
      <c r="I7172" s="161"/>
    </row>
    <row r="7173" ht="15.0" customHeight="1">
      <c r="A7173" s="101" t="s">
        <v>11755</v>
      </c>
      <c r="B7173" s="96" t="str">
        <f>VLOOKUP(A7173,company_data!$A$2:$H$2051,8,FALSE)</f>
        <v>https://www.ruag.com/en</v>
      </c>
      <c r="C7173" s="157" t="s">
        <v>27638</v>
      </c>
      <c r="D7173" s="158" t="s">
        <v>49</v>
      </c>
      <c r="E7173" s="157" t="s">
        <v>27639</v>
      </c>
      <c r="F7173" s="101"/>
      <c r="G7173" s="159"/>
      <c r="H7173" s="161" t="s">
        <v>27640</v>
      </c>
      <c r="I7173" s="161"/>
    </row>
    <row r="7174" ht="15.0" customHeight="1">
      <c r="A7174" s="101" t="s">
        <v>11765</v>
      </c>
      <c r="B7174" s="96" t="str">
        <f>VLOOKUP(A7174,company_data!$A$2:$H$2051,8,FALSE)</f>
        <v>https://www.russellreynolds.com/</v>
      </c>
      <c r="C7174" s="157" t="s">
        <v>27641</v>
      </c>
      <c r="D7174" s="158" t="s">
        <v>5</v>
      </c>
      <c r="E7174" s="236" t="s">
        <v>27642</v>
      </c>
      <c r="F7174" s="101"/>
      <c r="G7174" s="159"/>
      <c r="H7174" s="161" t="s">
        <v>27643</v>
      </c>
      <c r="I7174" s="161"/>
    </row>
    <row r="7175" ht="15.0" customHeight="1">
      <c r="A7175" s="101" t="s">
        <v>11775</v>
      </c>
      <c r="B7175" s="96" t="str">
        <f>VLOOKUP(A7175,company_data!$A$2:$H$2051,8,FALSE)</f>
        <v>https://www.s21sec.com/</v>
      </c>
      <c r="C7175" s="158" t="s">
        <v>27644</v>
      </c>
      <c r="D7175" s="158" t="s">
        <v>5</v>
      </c>
      <c r="E7175" s="158" t="s">
        <v>15883</v>
      </c>
      <c r="F7175" s="101"/>
      <c r="G7175" s="159"/>
      <c r="H7175" s="161"/>
      <c r="I7175" s="161"/>
    </row>
    <row r="7176" ht="15.0" customHeight="1">
      <c r="A7176" s="101" t="s">
        <v>11775</v>
      </c>
      <c r="B7176" s="96" t="str">
        <f>VLOOKUP(A7176,company_data!$A$2:$H$2051,8,FALSE)</f>
        <v>https://www.s21sec.com/</v>
      </c>
      <c r="C7176" s="158" t="s">
        <v>27645</v>
      </c>
      <c r="D7176" s="158" t="s">
        <v>15</v>
      </c>
      <c r="E7176" s="158" t="s">
        <v>15</v>
      </c>
      <c r="F7176" s="101"/>
      <c r="G7176" s="159"/>
      <c r="H7176" s="161"/>
      <c r="I7176" s="161"/>
    </row>
    <row r="7177" ht="15.0" customHeight="1">
      <c r="A7177" s="101" t="s">
        <v>11775</v>
      </c>
      <c r="B7177" s="96" t="str">
        <f>VLOOKUP(A7177,company_data!$A$2:$H$2051,8,FALSE)</f>
        <v>https://www.s21sec.com/</v>
      </c>
      <c r="C7177" s="158" t="s">
        <v>27646</v>
      </c>
      <c r="D7177" s="158" t="s">
        <v>5</v>
      </c>
      <c r="E7177" s="158" t="s">
        <v>14</v>
      </c>
      <c r="F7177" s="101"/>
      <c r="G7177" s="159"/>
      <c r="H7177" s="161"/>
      <c r="I7177" s="161"/>
    </row>
    <row r="7178" ht="15.0" customHeight="1">
      <c r="A7178" s="101" t="s">
        <v>11775</v>
      </c>
      <c r="B7178" s="96" t="str">
        <f>VLOOKUP(A7178,company_data!$A$2:$H$2051,8,FALSE)</f>
        <v>https://www.s21sec.com/</v>
      </c>
      <c r="C7178" s="158" t="s">
        <v>27647</v>
      </c>
      <c r="D7178" s="158" t="s">
        <v>7</v>
      </c>
      <c r="E7178" s="158" t="s">
        <v>16371</v>
      </c>
      <c r="F7178" s="101"/>
      <c r="G7178" s="159"/>
      <c r="H7178" s="161"/>
      <c r="I7178" s="161"/>
    </row>
    <row r="7179" ht="15.0" customHeight="1">
      <c r="A7179" s="101" t="s">
        <v>11775</v>
      </c>
      <c r="B7179" s="96" t="str">
        <f>VLOOKUP(A7179,company_data!$A$2:$H$2051,8,FALSE)</f>
        <v>https://www.s21sec.com/</v>
      </c>
      <c r="C7179" s="158" t="s">
        <v>27648</v>
      </c>
      <c r="D7179" s="158" t="s">
        <v>32</v>
      </c>
      <c r="E7179" s="158" t="s">
        <v>16</v>
      </c>
      <c r="F7179" s="97" t="s">
        <v>15917</v>
      </c>
      <c r="G7179" s="159"/>
      <c r="H7179" s="161"/>
      <c r="I7179" s="161"/>
    </row>
    <row r="7180" ht="15.0" customHeight="1">
      <c r="A7180" s="101" t="s">
        <v>11775</v>
      </c>
      <c r="B7180" s="96" t="str">
        <f>VLOOKUP(A7180,company_data!$A$2:$H$2051,8,FALSE)</f>
        <v>https://www.s21sec.com/</v>
      </c>
      <c r="C7180" s="158" t="s">
        <v>27649</v>
      </c>
      <c r="D7180" s="158" t="s">
        <v>7</v>
      </c>
      <c r="E7180" s="158" t="s">
        <v>15917</v>
      </c>
      <c r="F7180" s="101"/>
      <c r="G7180" s="159"/>
      <c r="H7180" s="161"/>
      <c r="I7180" s="161"/>
    </row>
    <row r="7181" ht="15.0" customHeight="1">
      <c r="A7181" s="101" t="s">
        <v>11775</v>
      </c>
      <c r="B7181" s="96" t="str">
        <f>VLOOKUP(A7181,company_data!$A$2:$H$2051,8,FALSE)</f>
        <v>https://www.s21sec.com/</v>
      </c>
      <c r="C7181" s="158" t="s">
        <v>27650</v>
      </c>
      <c r="D7181" s="158" t="s">
        <v>5</v>
      </c>
      <c r="E7181" s="158" t="s">
        <v>27651</v>
      </c>
      <c r="F7181" s="97" t="s">
        <v>27652</v>
      </c>
      <c r="G7181" s="159"/>
      <c r="H7181" s="161"/>
      <c r="I7181" s="161"/>
    </row>
    <row r="7182" ht="15.0" customHeight="1">
      <c r="A7182" s="101" t="s">
        <v>11775</v>
      </c>
      <c r="B7182" s="96" t="str">
        <f>VLOOKUP(A7182,company_data!$A$2:$H$2051,8,FALSE)</f>
        <v>https://www.s21sec.com/</v>
      </c>
      <c r="C7182" s="158" t="s">
        <v>16759</v>
      </c>
      <c r="D7182" s="158" t="s">
        <v>5</v>
      </c>
      <c r="E7182" s="158" t="s">
        <v>15850</v>
      </c>
      <c r="F7182" s="97" t="s">
        <v>16759</v>
      </c>
      <c r="G7182" s="159"/>
      <c r="H7182" s="161"/>
      <c r="I7182" s="161"/>
    </row>
    <row r="7183" ht="15.0" customHeight="1">
      <c r="A7183" s="101" t="s">
        <v>11775</v>
      </c>
      <c r="B7183" s="96" t="str">
        <f>VLOOKUP(A7183,company_data!$A$2:$H$2051,8,FALSE)</f>
        <v>https://www.s21sec.com/</v>
      </c>
      <c r="C7183" s="158" t="s">
        <v>27653</v>
      </c>
      <c r="D7183" s="158" t="s">
        <v>5</v>
      </c>
      <c r="E7183" s="158" t="s">
        <v>15897</v>
      </c>
      <c r="F7183" s="101"/>
      <c r="G7183" s="159"/>
      <c r="H7183" s="161"/>
      <c r="I7183" s="161"/>
    </row>
    <row r="7184" ht="15.0" customHeight="1">
      <c r="A7184" s="101" t="s">
        <v>11775</v>
      </c>
      <c r="B7184" s="96" t="str">
        <f>VLOOKUP(A7184,company_data!$A$2:$H$2051,8,FALSE)</f>
        <v>https://www.s21sec.com/</v>
      </c>
      <c r="C7184" s="158" t="s">
        <v>27654</v>
      </c>
      <c r="D7184" s="158" t="s">
        <v>11</v>
      </c>
      <c r="E7184" s="158" t="s">
        <v>19602</v>
      </c>
      <c r="F7184" s="97" t="s">
        <v>19602</v>
      </c>
      <c r="G7184" s="159"/>
      <c r="H7184" s="161"/>
      <c r="I7184" s="161"/>
    </row>
    <row r="7185" ht="15.0" customHeight="1">
      <c r="A7185" s="101" t="s">
        <v>11775</v>
      </c>
      <c r="B7185" s="96" t="str">
        <f>VLOOKUP(A7185,company_data!$A$2:$H$2051,8,FALSE)</f>
        <v>https://www.s21sec.com/</v>
      </c>
      <c r="C7185" s="158" t="s">
        <v>27655</v>
      </c>
      <c r="D7185" s="158" t="s">
        <v>18</v>
      </c>
      <c r="E7185" s="158" t="s">
        <v>18548</v>
      </c>
      <c r="F7185" s="101"/>
      <c r="G7185" s="159"/>
      <c r="H7185" s="161"/>
      <c r="I7185" s="161"/>
    </row>
    <row r="7186" ht="15.0" customHeight="1">
      <c r="A7186" s="101" t="s">
        <v>11775</v>
      </c>
      <c r="B7186" s="96" t="str">
        <f>VLOOKUP(A7186,company_data!$A$2:$H$2051,8,FALSE)</f>
        <v>https://www.s21sec.com/</v>
      </c>
      <c r="C7186" s="158" t="s">
        <v>27656</v>
      </c>
      <c r="D7186" s="158" t="s">
        <v>5</v>
      </c>
      <c r="E7186" s="158" t="s">
        <v>27657</v>
      </c>
      <c r="F7186" s="101"/>
      <c r="G7186" s="159"/>
      <c r="H7186" s="161" t="s">
        <v>27658</v>
      </c>
      <c r="I7186" s="161"/>
    </row>
    <row r="7187" ht="15.0" customHeight="1">
      <c r="A7187" s="101" t="s">
        <v>11775</v>
      </c>
      <c r="B7187" s="96" t="str">
        <f>VLOOKUP(A7187,company_data!$A$2:$H$2051,8,FALSE)</f>
        <v>https://www.s21sec.com/</v>
      </c>
      <c r="C7187" s="158" t="s">
        <v>25881</v>
      </c>
      <c r="D7187" s="158" t="s">
        <v>47</v>
      </c>
      <c r="E7187" s="158"/>
      <c r="F7187" s="101"/>
      <c r="G7187" s="159"/>
      <c r="H7187" s="161"/>
      <c r="I7187" s="161"/>
    </row>
    <row r="7188" ht="15.0" customHeight="1">
      <c r="A7188" s="101" t="s">
        <v>11775</v>
      </c>
      <c r="B7188" s="96" t="str">
        <f>VLOOKUP(A7188,company_data!$A$2:$H$2051,8,FALSE)</f>
        <v>https://www.s21sec.com/</v>
      </c>
      <c r="C7188" s="158" t="s">
        <v>15886</v>
      </c>
      <c r="D7188" s="158" t="s">
        <v>12</v>
      </c>
      <c r="E7188" s="158"/>
      <c r="F7188" s="97" t="s">
        <v>54</v>
      </c>
      <c r="G7188" s="159"/>
      <c r="H7188" s="161"/>
      <c r="I7188" s="161"/>
    </row>
    <row r="7189" ht="15.0" customHeight="1">
      <c r="A7189" s="101" t="s">
        <v>11775</v>
      </c>
      <c r="B7189" s="96" t="str">
        <f>VLOOKUP(A7189,company_data!$A$2:$H$2051,8,FALSE)</f>
        <v>https://www.s21sec.com/</v>
      </c>
      <c r="C7189" s="158" t="s">
        <v>27659</v>
      </c>
      <c r="D7189" s="158" t="s">
        <v>7</v>
      </c>
      <c r="E7189" s="158" t="s">
        <v>44</v>
      </c>
      <c r="F7189" s="97" t="s">
        <v>18</v>
      </c>
      <c r="G7189" s="159"/>
      <c r="H7189" s="161"/>
      <c r="I7189" s="161"/>
    </row>
    <row r="7190" ht="15.0" customHeight="1">
      <c r="A7190" s="101" t="s">
        <v>11775</v>
      </c>
      <c r="B7190" s="96" t="str">
        <f>VLOOKUP(A7190,company_data!$A$2:$H$2051,8,FALSE)</f>
        <v>https://www.s21sec.com/</v>
      </c>
      <c r="C7190" s="158" t="s">
        <v>16444</v>
      </c>
      <c r="D7190" s="158" t="s">
        <v>7</v>
      </c>
      <c r="E7190" s="158"/>
      <c r="F7190" s="101"/>
      <c r="G7190" s="159"/>
      <c r="H7190" s="161"/>
      <c r="I7190" s="161"/>
    </row>
    <row r="7191" ht="15.0" customHeight="1">
      <c r="A7191" s="101" t="s">
        <v>11775</v>
      </c>
      <c r="B7191" s="96" t="str">
        <f>VLOOKUP(A7191,company_data!$A$2:$H$2051,8,FALSE)</f>
        <v>https://www.s21sec.com/</v>
      </c>
      <c r="C7191" s="158" t="s">
        <v>16863</v>
      </c>
      <c r="D7191" s="158" t="s">
        <v>30</v>
      </c>
      <c r="E7191" s="158"/>
      <c r="F7191" s="101"/>
      <c r="G7191" s="159"/>
      <c r="H7191" s="161"/>
      <c r="I7191" s="161"/>
    </row>
    <row r="7192" ht="15.0" customHeight="1">
      <c r="A7192" s="101" t="s">
        <v>11262</v>
      </c>
      <c r="B7192" s="96" t="str">
        <f>VLOOKUP(A7192,company_data!$A$2:$H$2051,8,FALSE)</f>
        <v>https://www.recordedfuture.com/</v>
      </c>
      <c r="C7192" s="157" t="s">
        <v>27660</v>
      </c>
      <c r="D7192" s="158" t="s">
        <v>17</v>
      </c>
      <c r="E7192" s="157"/>
      <c r="F7192" s="101"/>
      <c r="G7192" s="159"/>
      <c r="H7192" s="161" t="s">
        <v>27661</v>
      </c>
      <c r="I7192" s="161"/>
    </row>
    <row r="7193" ht="15.0" customHeight="1">
      <c r="A7193" s="101" t="s">
        <v>11262</v>
      </c>
      <c r="B7193" s="96" t="str">
        <f>VLOOKUP(A7193,company_data!$A$2:$H$2051,8,FALSE)</f>
        <v>https://www.recordedfuture.com/</v>
      </c>
      <c r="C7193" s="157" t="s">
        <v>27662</v>
      </c>
      <c r="D7193" s="158" t="s">
        <v>17</v>
      </c>
      <c r="E7193" s="157"/>
      <c r="F7193" s="101"/>
      <c r="G7193" s="159"/>
      <c r="H7193" s="161" t="s">
        <v>27663</v>
      </c>
      <c r="I7193" s="161"/>
    </row>
    <row r="7194" ht="15.0" customHeight="1">
      <c r="A7194" s="97" t="s">
        <v>11793</v>
      </c>
      <c r="B7194" s="96" t="str">
        <f>VLOOKUP(A7194,company_data!$A$2:$H$2051,8,FALSE)</f>
        <v>https://www.safe.security/</v>
      </c>
      <c r="C7194" s="158" t="s">
        <v>27664</v>
      </c>
      <c r="D7194" s="158" t="s">
        <v>14</v>
      </c>
      <c r="E7194" s="158" t="s">
        <v>15897</v>
      </c>
      <c r="F7194" s="101"/>
      <c r="G7194" s="159"/>
      <c r="H7194" s="161"/>
      <c r="I7194" s="161"/>
    </row>
    <row r="7195" ht="15.0" customHeight="1">
      <c r="A7195" s="101" t="s">
        <v>11580</v>
      </c>
      <c r="B7195" s="96" t="str">
        <f>VLOOKUP(A7195,company_data!$A$2:$H$2051,8,FALSE)</f>
        <v>https://www.safe-t.com/</v>
      </c>
      <c r="C7195" s="157" t="s">
        <v>27665</v>
      </c>
      <c r="D7195" s="158" t="s">
        <v>6</v>
      </c>
      <c r="E7195" s="158" t="s">
        <v>16476</v>
      </c>
      <c r="F7195" s="101"/>
      <c r="G7195" s="159"/>
      <c r="H7195" s="161" t="s">
        <v>27666</v>
      </c>
      <c r="I7195" s="161"/>
    </row>
    <row r="7196" ht="15.0" customHeight="1">
      <c r="A7196" s="101" t="s">
        <v>11580</v>
      </c>
      <c r="B7196" s="96" t="str">
        <f>VLOOKUP(A7196,company_data!$A$2:$H$2051,8,FALSE)</f>
        <v>https://www.safe-t.com/</v>
      </c>
      <c r="C7196" s="158" t="s">
        <v>27667</v>
      </c>
      <c r="D7196" s="158" t="s">
        <v>10</v>
      </c>
      <c r="E7196" s="158" t="s">
        <v>27668</v>
      </c>
      <c r="F7196" s="101"/>
      <c r="G7196" s="159"/>
      <c r="H7196" s="161" t="s">
        <v>27669</v>
      </c>
      <c r="I7196" s="161"/>
    </row>
    <row r="7197" ht="15.0" customHeight="1">
      <c r="A7197" s="101" t="s">
        <v>11580</v>
      </c>
      <c r="B7197" s="96" t="str">
        <f>VLOOKUP(A7197,company_data!$A$2:$H$2051,8,FALSE)</f>
        <v>https://www.safe-t.com/</v>
      </c>
      <c r="C7197" s="157" t="s">
        <v>27670</v>
      </c>
      <c r="D7197" s="158" t="s">
        <v>10</v>
      </c>
      <c r="E7197" s="158" t="s">
        <v>27668</v>
      </c>
      <c r="F7197" s="101"/>
      <c r="G7197" s="159"/>
      <c r="H7197" s="161" t="s">
        <v>27671</v>
      </c>
      <c r="I7197" s="161"/>
    </row>
    <row r="7198" ht="15.0" customHeight="1">
      <c r="A7198" s="101" t="s">
        <v>11580</v>
      </c>
      <c r="B7198" s="96" t="str">
        <f>VLOOKUP(A7198,company_data!$A$2:$H$2051,8,FALSE)</f>
        <v>https://www.safe-t.com/</v>
      </c>
      <c r="C7198" s="157" t="s">
        <v>27672</v>
      </c>
      <c r="D7198" s="158" t="s">
        <v>26</v>
      </c>
      <c r="E7198" s="158" t="s">
        <v>27668</v>
      </c>
      <c r="F7198" s="101"/>
      <c r="G7198" s="159"/>
      <c r="H7198" s="161" t="s">
        <v>27673</v>
      </c>
      <c r="I7198" s="161"/>
    </row>
    <row r="7199" ht="15.0" customHeight="1">
      <c r="A7199" s="101" t="s">
        <v>11795</v>
      </c>
      <c r="B7199" s="96" t="str">
        <f>VLOOKUP(A7199,company_data!$A$2:$H$2051,8,FALSE)</f>
        <v>https://safebreach.com/</v>
      </c>
      <c r="C7199" s="157" t="s">
        <v>27674</v>
      </c>
      <c r="D7199" s="158" t="s">
        <v>58</v>
      </c>
      <c r="E7199" s="158" t="s">
        <v>17471</v>
      </c>
      <c r="F7199" s="97"/>
      <c r="G7199" s="159"/>
      <c r="H7199" s="161" t="s">
        <v>27675</v>
      </c>
      <c r="I7199" s="161"/>
    </row>
    <row r="7200" ht="15.0" customHeight="1">
      <c r="A7200" s="101" t="s">
        <v>11803</v>
      </c>
      <c r="B7200" s="96" t="str">
        <f>VLOOKUP(A7200,company_data!$A$2:$H$2051,8,FALSE)</f>
        <v>https://www.safecipher.com/</v>
      </c>
      <c r="C7200" s="157" t="s">
        <v>27676</v>
      </c>
      <c r="D7200" s="158" t="s">
        <v>40</v>
      </c>
      <c r="E7200" s="158" t="s">
        <v>27677</v>
      </c>
      <c r="F7200" s="101"/>
      <c r="G7200" s="159"/>
      <c r="H7200" s="161" t="s">
        <v>27678</v>
      </c>
      <c r="I7200" s="161"/>
    </row>
    <row r="7201" ht="15.0" customHeight="1">
      <c r="A7201" s="101" t="s">
        <v>11803</v>
      </c>
      <c r="B7201" s="96" t="str">
        <f>VLOOKUP(A7201,company_data!$A$2:$H$2051,8,FALSE)</f>
        <v>https://www.safecipher.com/</v>
      </c>
      <c r="C7201" s="157" t="s">
        <v>27679</v>
      </c>
      <c r="D7201" s="158" t="s">
        <v>13</v>
      </c>
      <c r="E7201" s="158" t="s">
        <v>15981</v>
      </c>
      <c r="F7201" s="101"/>
      <c r="G7201" s="159"/>
      <c r="H7201" s="161" t="s">
        <v>27680</v>
      </c>
      <c r="I7201" s="161"/>
    </row>
    <row r="7202" ht="15.0" customHeight="1">
      <c r="A7202" s="101" t="s">
        <v>11803</v>
      </c>
      <c r="B7202" s="96" t="str">
        <f>VLOOKUP(A7202,company_data!$A$2:$H$2051,8,FALSE)</f>
        <v>https://www.safecipher.com/</v>
      </c>
      <c r="C7202" s="157" t="s">
        <v>27681</v>
      </c>
      <c r="D7202" s="158" t="s">
        <v>13</v>
      </c>
      <c r="E7202" s="158" t="s">
        <v>21793</v>
      </c>
      <c r="F7202" s="101"/>
      <c r="G7202" s="159"/>
      <c r="H7202" s="161" t="s">
        <v>27682</v>
      </c>
      <c r="I7202" s="161"/>
    </row>
    <row r="7203" ht="15.0" customHeight="1">
      <c r="A7203" s="101" t="s">
        <v>11808</v>
      </c>
      <c r="B7203" s="96" t="str">
        <f>VLOOKUP(A7203,company_data!$A$2:$H$2051,8,FALSE)</f>
        <v>https://www.safedns.com/en</v>
      </c>
      <c r="C7203" s="158" t="s">
        <v>27683</v>
      </c>
      <c r="D7203" s="158" t="s">
        <v>9</v>
      </c>
      <c r="E7203" s="158" t="s">
        <v>27684</v>
      </c>
      <c r="F7203" s="101"/>
      <c r="G7203" s="159"/>
      <c r="H7203" s="161"/>
      <c r="I7203" s="161"/>
    </row>
    <row r="7204" ht="15.0" customHeight="1">
      <c r="A7204" s="101" t="s">
        <v>11808</v>
      </c>
      <c r="B7204" s="96" t="str">
        <f>VLOOKUP(A7204,company_data!$A$2:$H$2051,8,FALSE)</f>
        <v>https://www.safedns.com/en</v>
      </c>
      <c r="C7204" s="158" t="s">
        <v>27685</v>
      </c>
      <c r="D7204" s="158" t="s">
        <v>9</v>
      </c>
      <c r="E7204" s="158" t="s">
        <v>27684</v>
      </c>
      <c r="F7204" s="101"/>
      <c r="G7204" s="159"/>
      <c r="H7204" s="161"/>
      <c r="I7204" s="161"/>
    </row>
    <row r="7205" ht="15.0" customHeight="1">
      <c r="A7205" s="101" t="s">
        <v>11808</v>
      </c>
      <c r="B7205" s="96" t="str">
        <f>VLOOKUP(A7205,company_data!$A$2:$H$2051,8,FALSE)</f>
        <v>https://www.safedns.com/en</v>
      </c>
      <c r="C7205" s="158" t="s">
        <v>27686</v>
      </c>
      <c r="D7205" s="158" t="s">
        <v>9</v>
      </c>
      <c r="E7205" s="158" t="s">
        <v>27684</v>
      </c>
      <c r="F7205" s="101"/>
      <c r="G7205" s="159"/>
      <c r="H7205" s="161"/>
      <c r="I7205" s="161"/>
    </row>
    <row r="7206" ht="15.0" customHeight="1">
      <c r="A7206" s="101" t="s">
        <v>11808</v>
      </c>
      <c r="B7206" s="96" t="str">
        <f>VLOOKUP(A7206,company_data!$A$2:$H$2051,8,FALSE)</f>
        <v>https://www.safedns.com/en</v>
      </c>
      <c r="C7206" s="158" t="s">
        <v>27687</v>
      </c>
      <c r="D7206" s="158" t="s">
        <v>9</v>
      </c>
      <c r="E7206" s="158" t="s">
        <v>27684</v>
      </c>
      <c r="F7206" s="101"/>
      <c r="G7206" s="159"/>
      <c r="H7206" s="161"/>
      <c r="I7206" s="161"/>
    </row>
    <row r="7207" ht="15.0" customHeight="1">
      <c r="A7207" s="101" t="s">
        <v>11817</v>
      </c>
      <c r="B7207" s="96" t="str">
        <f>VLOOKUP(A7207,company_data!$A$2:$H$2051,8,FALSE)</f>
        <v>https://www.safeguardcyber.com/</v>
      </c>
      <c r="C7207" s="158" t="s">
        <v>27688</v>
      </c>
      <c r="D7207" s="158" t="s">
        <v>42</v>
      </c>
      <c r="E7207" s="158" t="s">
        <v>16435</v>
      </c>
      <c r="F7207" s="97"/>
      <c r="G7207" s="159"/>
      <c r="H7207" s="161"/>
      <c r="I7207" s="161"/>
    </row>
    <row r="7208" ht="15.0" customHeight="1">
      <c r="A7208" s="101" t="s">
        <v>11817</v>
      </c>
      <c r="B7208" s="96" t="str">
        <f>VLOOKUP(A7208,company_data!$A$2:$H$2051,8,FALSE)</f>
        <v>https://www.safeguardcyber.com/</v>
      </c>
      <c r="C7208" s="158" t="s">
        <v>27689</v>
      </c>
      <c r="D7208" s="158" t="s">
        <v>20</v>
      </c>
      <c r="E7208" s="158" t="s">
        <v>27690</v>
      </c>
      <c r="F7208" s="97"/>
      <c r="G7208" s="159"/>
      <c r="H7208" s="161"/>
      <c r="I7208" s="161"/>
    </row>
    <row r="7209" ht="15.0" customHeight="1">
      <c r="A7209" s="101" t="s">
        <v>11826</v>
      </c>
      <c r="B7209" s="96" t="str">
        <f>VLOOKUP(A7209,company_data!$A$2:$H$2051,8,FALSE)</f>
        <v>https://www.safelogic.com/</v>
      </c>
      <c r="C7209" s="157" t="s">
        <v>27691</v>
      </c>
      <c r="D7209" s="158" t="s">
        <v>14</v>
      </c>
      <c r="E7209" s="158" t="s">
        <v>27692</v>
      </c>
      <c r="F7209" s="101"/>
      <c r="G7209" s="159"/>
      <c r="H7209" s="161" t="s">
        <v>27693</v>
      </c>
      <c r="I7209" s="161"/>
    </row>
    <row r="7210" ht="15.0" customHeight="1">
      <c r="A7210" s="101" t="s">
        <v>11826</v>
      </c>
      <c r="B7210" s="96" t="str">
        <f>VLOOKUP(A7210,company_data!$A$2:$H$2051,8,FALSE)</f>
        <v>https://www.safelogic.com/</v>
      </c>
      <c r="C7210" s="157" t="s">
        <v>27694</v>
      </c>
      <c r="D7210" s="158" t="s">
        <v>14</v>
      </c>
      <c r="E7210" s="158" t="s">
        <v>27692</v>
      </c>
      <c r="F7210" s="101"/>
      <c r="G7210" s="159"/>
      <c r="H7210" s="161" t="s">
        <v>27695</v>
      </c>
      <c r="I7210" s="161"/>
    </row>
    <row r="7211" ht="15.0" customHeight="1">
      <c r="A7211" s="101" t="s">
        <v>11826</v>
      </c>
      <c r="B7211" s="96" t="str">
        <f>VLOOKUP(A7211,company_data!$A$2:$H$2051,8,FALSE)</f>
        <v>https://www.safelogic.com/</v>
      </c>
      <c r="C7211" s="158" t="s">
        <v>27696</v>
      </c>
      <c r="D7211" s="158" t="s">
        <v>5</v>
      </c>
      <c r="E7211" s="158" t="s">
        <v>24597</v>
      </c>
      <c r="F7211" s="101"/>
      <c r="G7211" s="159"/>
      <c r="H7211" s="161"/>
      <c r="I7211" s="161"/>
    </row>
    <row r="7212" ht="15.0" customHeight="1">
      <c r="A7212" s="101" t="s">
        <v>11826</v>
      </c>
      <c r="B7212" s="96" t="str">
        <f>VLOOKUP(A7212,company_data!$A$2:$H$2051,8,FALSE)</f>
        <v>https://www.safelogic.com/</v>
      </c>
      <c r="C7212" s="157" t="s">
        <v>27697</v>
      </c>
      <c r="D7212" s="158" t="s">
        <v>14</v>
      </c>
      <c r="E7212" s="158" t="s">
        <v>27698</v>
      </c>
      <c r="F7212" s="101"/>
      <c r="G7212" s="159"/>
      <c r="H7212" s="161" t="s">
        <v>27699</v>
      </c>
      <c r="I7212" s="161"/>
    </row>
    <row r="7213" ht="15.0" customHeight="1">
      <c r="A7213" s="101" t="s">
        <v>11826</v>
      </c>
      <c r="B7213" s="96" t="str">
        <f>VLOOKUP(A7213,company_data!$A$2:$H$2051,8,FALSE)</f>
        <v>https://www.safelogic.com/</v>
      </c>
      <c r="C7213" s="157" t="s">
        <v>27700</v>
      </c>
      <c r="D7213" s="158" t="s">
        <v>14</v>
      </c>
      <c r="E7213" s="157"/>
      <c r="F7213" s="101"/>
      <c r="G7213" s="159"/>
      <c r="H7213" s="161" t="s">
        <v>27701</v>
      </c>
      <c r="I7213" s="161"/>
    </row>
    <row r="7214" ht="15.0" customHeight="1">
      <c r="A7214" s="101" t="s">
        <v>11826</v>
      </c>
      <c r="B7214" s="96" t="str">
        <f>VLOOKUP(A7214,company_data!$A$2:$H$2051,8,FALSE)</f>
        <v>https://www.safelogic.com/</v>
      </c>
      <c r="C7214" s="157" t="s">
        <v>27702</v>
      </c>
      <c r="D7214" s="158" t="s">
        <v>14</v>
      </c>
      <c r="E7214" s="157"/>
      <c r="F7214" s="101"/>
      <c r="G7214" s="159"/>
      <c r="H7214" s="161" t="s">
        <v>27703</v>
      </c>
      <c r="I7214" s="161"/>
    </row>
    <row r="7215" ht="15.0" customHeight="1">
      <c r="A7215" s="101" t="s">
        <v>11836</v>
      </c>
      <c r="B7215" s="96" t="str">
        <f>VLOOKUP(A7215,company_data!$A$2:$H$2051,8,FALSE)</f>
        <v>https://safepass.me/</v>
      </c>
      <c r="C7215" s="157" t="s">
        <v>27704</v>
      </c>
      <c r="D7215" s="158" t="s">
        <v>6</v>
      </c>
      <c r="E7215" s="158" t="s">
        <v>17081</v>
      </c>
      <c r="F7215" s="101"/>
      <c r="G7215" s="159"/>
      <c r="H7215" s="161" t="s">
        <v>27705</v>
      </c>
      <c r="I7215" s="161"/>
    </row>
    <row r="7216" ht="15.0" customHeight="1">
      <c r="A7216" s="101" t="s">
        <v>11836</v>
      </c>
      <c r="B7216" s="96" t="str">
        <f>VLOOKUP(A7216,company_data!$A$2:$H$2051,8,FALSE)</f>
        <v>https://safepass.me/</v>
      </c>
      <c r="C7216" s="203" t="s">
        <v>27706</v>
      </c>
      <c r="D7216" s="158" t="s">
        <v>6</v>
      </c>
      <c r="E7216" s="158" t="s">
        <v>17081</v>
      </c>
      <c r="F7216" s="101"/>
      <c r="G7216" s="159"/>
      <c r="H7216" s="161" t="s">
        <v>27707</v>
      </c>
      <c r="I7216" s="161"/>
    </row>
    <row r="7217" ht="15.0" customHeight="1">
      <c r="A7217" s="101" t="s">
        <v>11842</v>
      </c>
      <c r="B7217" s="96" t="str">
        <f>VLOOKUP(A7217,company_data!$A$2:$H$2051,8,FALSE)</f>
        <v>https://www.safervpn.com/</v>
      </c>
      <c r="C7217" s="157" t="s">
        <v>27708</v>
      </c>
      <c r="D7217" s="157" t="s">
        <v>9</v>
      </c>
      <c r="E7217" s="157" t="s">
        <v>16772</v>
      </c>
      <c r="F7217" s="101"/>
      <c r="G7217" s="159"/>
      <c r="H7217" s="161" t="s">
        <v>27709</v>
      </c>
      <c r="I7217" s="161"/>
    </row>
    <row r="7218" ht="15.0" customHeight="1">
      <c r="A7218" s="101" t="s">
        <v>11847</v>
      </c>
      <c r="B7218" s="96" t="str">
        <f>VLOOKUP(A7218,company_data!$A$2:$H$2051,8,FALSE)</f>
        <v>https://www.saferzone.com/</v>
      </c>
      <c r="C7218" s="158" t="s">
        <v>27710</v>
      </c>
      <c r="D7218" s="158" t="s">
        <v>9</v>
      </c>
      <c r="E7218" s="158" t="s">
        <v>16110</v>
      </c>
      <c r="F7218" s="97" t="s">
        <v>16111</v>
      </c>
      <c r="G7218" s="159"/>
      <c r="H7218" s="161"/>
      <c r="I7218" s="161"/>
    </row>
    <row r="7219" ht="15.0" customHeight="1">
      <c r="A7219" s="101" t="s">
        <v>11847</v>
      </c>
      <c r="B7219" s="96" t="str">
        <f>VLOOKUP(A7219,company_data!$A$2:$H$2051,8,FALSE)</f>
        <v>https://www.saferzone.com/</v>
      </c>
      <c r="C7219" s="158" t="s">
        <v>27711</v>
      </c>
      <c r="D7219" s="158" t="s">
        <v>19</v>
      </c>
      <c r="E7219" s="158" t="s">
        <v>16128</v>
      </c>
      <c r="F7219" s="97" t="s">
        <v>18373</v>
      </c>
      <c r="G7219" s="159"/>
      <c r="H7219" s="161"/>
      <c r="I7219" s="161"/>
    </row>
    <row r="7220" ht="15.0" customHeight="1">
      <c r="A7220" s="101" t="s">
        <v>11851</v>
      </c>
      <c r="B7220" s="96" t="str">
        <f>VLOOKUP(A7220,company_data!$A$2:$H$2051,8,FALSE)</f>
        <v>https://www.saiglobal.com/</v>
      </c>
      <c r="C7220" s="158" t="s">
        <v>27712</v>
      </c>
      <c r="D7220" s="158" t="s">
        <v>14</v>
      </c>
      <c r="E7220" s="158" t="s">
        <v>16856</v>
      </c>
      <c r="F7220" s="101"/>
      <c r="G7220" s="159"/>
      <c r="H7220" s="161"/>
      <c r="I7220" s="160" t="s">
        <v>27713</v>
      </c>
    </row>
    <row r="7221" ht="15.0" customHeight="1">
      <c r="A7221" s="101" t="s">
        <v>5632</v>
      </c>
      <c r="B7221" s="96" t="str">
        <f>VLOOKUP(A7221,company_data!$A$2:$H$2051,8,FALSE)</f>
        <v>https://www.saic.com/</v>
      </c>
      <c r="C7221" s="158" t="s">
        <v>27714</v>
      </c>
      <c r="D7221" s="158" t="s">
        <v>14</v>
      </c>
      <c r="E7221" s="158" t="s">
        <v>14</v>
      </c>
      <c r="F7221" s="101"/>
      <c r="G7221" s="159"/>
      <c r="H7221" s="161"/>
      <c r="I7221" s="161"/>
    </row>
    <row r="7222" ht="15.0" customHeight="1">
      <c r="A7222" s="101" t="s">
        <v>5632</v>
      </c>
      <c r="B7222" s="96" t="str">
        <f>VLOOKUP(A7222,company_data!$A$2:$H$2051,8,FALSE)</f>
        <v>https://www.saic.com/</v>
      </c>
      <c r="C7222" s="158" t="s">
        <v>27715</v>
      </c>
      <c r="D7222" s="158" t="s">
        <v>10</v>
      </c>
      <c r="E7222" s="158" t="s">
        <v>16474</v>
      </c>
      <c r="F7222" s="101"/>
      <c r="G7222" s="159"/>
      <c r="H7222" s="161"/>
      <c r="I7222" s="161"/>
    </row>
    <row r="7223" ht="15.0" customHeight="1">
      <c r="A7223" s="101" t="s">
        <v>5632</v>
      </c>
      <c r="B7223" s="96" t="str">
        <f>VLOOKUP(A7223,company_data!$A$2:$H$2051,8,FALSE)</f>
        <v>https://www.saic.com/</v>
      </c>
      <c r="C7223" s="158" t="s">
        <v>16672</v>
      </c>
      <c r="D7223" s="158" t="s">
        <v>7</v>
      </c>
      <c r="E7223" s="157"/>
      <c r="F7223" s="101"/>
      <c r="G7223" s="159"/>
      <c r="H7223" s="161" t="s">
        <v>27716</v>
      </c>
      <c r="I7223" s="161"/>
    </row>
    <row r="7224" ht="15.0" customHeight="1">
      <c r="A7224" s="101" t="s">
        <v>5632</v>
      </c>
      <c r="B7224" s="96" t="str">
        <f>VLOOKUP(A7224,company_data!$A$2:$H$2051,8,FALSE)</f>
        <v>https://www.saic.com/</v>
      </c>
      <c r="C7224" s="158" t="s">
        <v>27717</v>
      </c>
      <c r="D7224" s="158" t="s">
        <v>7</v>
      </c>
      <c r="E7224" s="157"/>
      <c r="F7224" s="101"/>
      <c r="G7224" s="159"/>
      <c r="H7224" s="161"/>
      <c r="I7224" s="161"/>
    </row>
    <row r="7225" ht="15.0" customHeight="1">
      <c r="A7225" s="101" t="s">
        <v>11870</v>
      </c>
      <c r="B7225" s="96" t="str">
        <f>VLOOKUP(A7225,company_data!$A$2:$H$2051,8,FALSE)</f>
        <v>https://www.saife.io/</v>
      </c>
      <c r="C7225" s="158" t="s">
        <v>27718</v>
      </c>
      <c r="D7225" s="158" t="s">
        <v>10</v>
      </c>
      <c r="E7225" s="158" t="s">
        <v>15</v>
      </c>
      <c r="F7225" s="101"/>
      <c r="G7225" s="159"/>
      <c r="H7225" s="161"/>
      <c r="I7225" s="161"/>
    </row>
    <row r="7226" ht="15.0" customHeight="1">
      <c r="A7226" s="101" t="s">
        <v>11870</v>
      </c>
      <c r="B7226" s="96" t="str">
        <f>VLOOKUP(A7226,company_data!$A$2:$H$2051,8,FALSE)</f>
        <v>https://www.saife.io/</v>
      </c>
      <c r="C7226" s="158" t="s">
        <v>27719</v>
      </c>
      <c r="D7226" s="158" t="s">
        <v>23</v>
      </c>
      <c r="E7226" s="158" t="s">
        <v>17930</v>
      </c>
      <c r="F7226" s="101"/>
      <c r="G7226" s="159"/>
      <c r="H7226" s="161"/>
      <c r="I7226" s="161"/>
    </row>
    <row r="7227" ht="15.0" customHeight="1">
      <c r="A7227" s="101" t="s">
        <v>11870</v>
      </c>
      <c r="B7227" s="96" t="str">
        <f>VLOOKUP(A7227,company_data!$A$2:$H$2051,8,FALSE)</f>
        <v>https://www.saife.io/</v>
      </c>
      <c r="C7227" s="158" t="s">
        <v>27720</v>
      </c>
      <c r="D7227" s="158" t="s">
        <v>26</v>
      </c>
      <c r="E7227" s="158" t="s">
        <v>17930</v>
      </c>
      <c r="F7227" s="101"/>
      <c r="G7227" s="159"/>
      <c r="H7227" s="161" t="s">
        <v>27721</v>
      </c>
      <c r="I7227" s="161"/>
    </row>
    <row r="7228" ht="15.0" customHeight="1">
      <c r="A7228" s="101" t="s">
        <v>11870</v>
      </c>
      <c r="B7228" s="96" t="str">
        <f>VLOOKUP(A7228,company_data!$A$2:$H$2051,8,FALSE)</f>
        <v>https://www.saife.io/</v>
      </c>
      <c r="C7228" s="158" t="s">
        <v>27722</v>
      </c>
      <c r="D7228" s="158" t="s">
        <v>20</v>
      </c>
      <c r="E7228" s="157"/>
      <c r="F7228" s="101"/>
      <c r="G7228" s="159"/>
      <c r="H7228" s="161"/>
      <c r="I7228" s="161"/>
    </row>
    <row r="7229" ht="15.0" customHeight="1">
      <c r="A7229" s="101" t="s">
        <v>3343</v>
      </c>
      <c r="B7229" s="96" t="str">
        <f>VLOOKUP(A7229,company_data!$A$2:$H$2051,8,FALSE)</f>
        <v>https://www.sailpoint.com/?elqct=Website&amp;elqchannel=OrganicDirect</v>
      </c>
      <c r="C7229" s="157" t="s">
        <v>27723</v>
      </c>
      <c r="D7229" s="158" t="s">
        <v>6</v>
      </c>
      <c r="E7229" s="157"/>
      <c r="F7229" s="101"/>
      <c r="G7229" s="159"/>
      <c r="H7229" s="161" t="s">
        <v>27724</v>
      </c>
      <c r="I7229" s="161"/>
    </row>
    <row r="7230" ht="15.0" customHeight="1">
      <c r="A7230" s="101" t="s">
        <v>11876</v>
      </c>
      <c r="B7230" s="96" t="str">
        <f>VLOOKUP(A7230,company_data!$A$2:$H$2051,8,FALSE)</f>
        <v>https://www.salientcrgt.com/</v>
      </c>
      <c r="C7230" s="158" t="s">
        <v>15986</v>
      </c>
      <c r="D7230" s="158" t="s">
        <v>5</v>
      </c>
      <c r="E7230" s="157"/>
      <c r="F7230" s="101"/>
      <c r="G7230" s="159"/>
      <c r="H7230" s="161" t="s">
        <v>27725</v>
      </c>
      <c r="I7230" s="161"/>
    </row>
    <row r="7231" ht="15.0" customHeight="1">
      <c r="A7231" s="101" t="s">
        <v>11884</v>
      </c>
      <c r="B7231" s="96" t="str">
        <f>VLOOKUP(A7231,company_data!$A$2:$H$2051,8,FALSE)</f>
        <v>https://www.saltgroup.com.au/</v>
      </c>
      <c r="C7231" s="157" t="s">
        <v>27726</v>
      </c>
      <c r="D7231" s="158" t="s">
        <v>5</v>
      </c>
      <c r="E7231" s="157"/>
      <c r="F7231" s="101"/>
      <c r="G7231" s="159"/>
      <c r="H7231" s="161" t="s">
        <v>27727</v>
      </c>
      <c r="I7231" s="161"/>
    </row>
    <row r="7232" ht="15.0" customHeight="1">
      <c r="A7232" s="101" t="s">
        <v>11884</v>
      </c>
      <c r="B7232" s="96" t="str">
        <f>VLOOKUP(A7232,company_data!$A$2:$H$2051,8,FALSE)</f>
        <v>https://www.saltgroup.com.au/</v>
      </c>
      <c r="C7232" s="157" t="s">
        <v>27728</v>
      </c>
      <c r="D7232" s="158" t="s">
        <v>5</v>
      </c>
      <c r="E7232" s="157"/>
      <c r="F7232" s="101"/>
      <c r="G7232" s="159"/>
      <c r="H7232" s="161" t="s">
        <v>27729</v>
      </c>
      <c r="I7232" s="161"/>
    </row>
    <row r="7233" ht="15.0" customHeight="1">
      <c r="A7233" s="101" t="s">
        <v>11884</v>
      </c>
      <c r="B7233" s="96" t="str">
        <f>VLOOKUP(A7233,company_data!$A$2:$H$2051,8,FALSE)</f>
        <v>https://www.saltgroup.com.au/</v>
      </c>
      <c r="C7233" s="157" t="s">
        <v>27730</v>
      </c>
      <c r="D7233" s="158" t="s">
        <v>6</v>
      </c>
      <c r="E7233" s="157"/>
      <c r="F7233" s="101"/>
      <c r="G7233" s="159"/>
      <c r="H7233" s="161" t="s">
        <v>27731</v>
      </c>
      <c r="I7233" s="161"/>
    </row>
    <row r="7234" ht="15.0" customHeight="1">
      <c r="A7234" s="101" t="s">
        <v>11884</v>
      </c>
      <c r="B7234" s="96" t="str">
        <f>VLOOKUP(A7234,company_data!$A$2:$H$2051,8,FALSE)</f>
        <v>https://www.saltgroup.com.au/</v>
      </c>
      <c r="C7234" s="157" t="s">
        <v>27732</v>
      </c>
      <c r="D7234" s="158" t="s">
        <v>6</v>
      </c>
      <c r="E7234" s="157"/>
      <c r="F7234" s="101"/>
      <c r="G7234" s="159"/>
      <c r="H7234" s="161" t="s">
        <v>27733</v>
      </c>
      <c r="I7234" s="161"/>
    </row>
    <row r="7235" ht="15.0" customHeight="1">
      <c r="A7235" s="101" t="s">
        <v>11884</v>
      </c>
      <c r="B7235" s="96" t="str">
        <f>VLOOKUP(A7235,company_data!$A$2:$H$2051,8,FALSE)</f>
        <v>https://www.saltgroup.com.au/</v>
      </c>
      <c r="C7235" s="157" t="s">
        <v>27734</v>
      </c>
      <c r="D7235" s="157" t="s">
        <v>11</v>
      </c>
      <c r="E7235" s="157"/>
      <c r="F7235" s="101"/>
      <c r="G7235" s="159"/>
      <c r="H7235" s="161" t="s">
        <v>27735</v>
      </c>
      <c r="I7235" s="161"/>
    </row>
    <row r="7236" ht="15.0" customHeight="1">
      <c r="A7236" s="101" t="s">
        <v>11891</v>
      </c>
      <c r="B7236" s="96" t="str">
        <f>VLOOKUP(A7236,company_data!$A$2:$H$2051,8,FALSE)</f>
        <v>https://salt.security/</v>
      </c>
      <c r="C7236" s="157" t="s">
        <v>27736</v>
      </c>
      <c r="D7236" s="157" t="s">
        <v>8</v>
      </c>
      <c r="E7236" s="157" t="s">
        <v>15915</v>
      </c>
      <c r="F7236" s="101"/>
      <c r="G7236" s="159"/>
      <c r="H7236" s="161" t="s">
        <v>27737</v>
      </c>
      <c r="I7236" s="161"/>
    </row>
    <row r="7237" ht="15.0" customHeight="1">
      <c r="A7237" s="101" t="s">
        <v>11900</v>
      </c>
      <c r="B7237" s="96" t="str">
        <f>VLOOKUP(A7237,company_data!$A$2:$H$2051,8,FALSE)</f>
        <v>https://saltdna.com/</v>
      </c>
      <c r="C7237" s="158" t="s">
        <v>27738</v>
      </c>
      <c r="D7237" s="158" t="s">
        <v>24</v>
      </c>
      <c r="E7237" s="158" t="s">
        <v>13</v>
      </c>
      <c r="F7237" s="101"/>
      <c r="G7237" s="159"/>
      <c r="H7237" s="161"/>
      <c r="I7237" s="161"/>
    </row>
    <row r="7238" ht="15.0" customHeight="1">
      <c r="A7238" s="101" t="s">
        <v>11918</v>
      </c>
      <c r="B7238" s="96" t="str">
        <f>VLOOKUP(A7238,company_data!$A$2:$H$2051,8,FALSE)</f>
        <v>https://www.sandia.gov/</v>
      </c>
      <c r="C7238" s="158" t="s">
        <v>27739</v>
      </c>
      <c r="D7238" s="158" t="s">
        <v>56</v>
      </c>
      <c r="E7238" s="157"/>
      <c r="F7238" s="101"/>
      <c r="G7238" s="159"/>
      <c r="H7238" s="161"/>
      <c r="I7238" s="161"/>
    </row>
    <row r="7239" ht="15.0" customHeight="1">
      <c r="A7239" s="101" t="s">
        <v>11692</v>
      </c>
      <c r="B7239" s="96" t="str">
        <f>VLOOKUP(A7239,company_data!$A$2:$H$2051,8,FALSE)</f>
        <v>https://www.sangfor.com/</v>
      </c>
      <c r="C7239" s="158" t="s">
        <v>15881</v>
      </c>
      <c r="D7239" s="158" t="s">
        <v>5</v>
      </c>
      <c r="E7239" s="158" t="s">
        <v>23959</v>
      </c>
      <c r="F7239" s="101"/>
      <c r="G7239" s="159"/>
      <c r="H7239" s="161"/>
      <c r="I7239" s="161"/>
    </row>
    <row r="7240" ht="15.0" customHeight="1">
      <c r="A7240" s="101" t="s">
        <v>11692</v>
      </c>
      <c r="B7240" s="96" t="str">
        <f>VLOOKUP(A7240,company_data!$A$2:$H$2051,8,FALSE)</f>
        <v>https://www.sangfor.com/</v>
      </c>
      <c r="C7240" s="158" t="s">
        <v>27740</v>
      </c>
      <c r="D7240" s="158" t="s">
        <v>9</v>
      </c>
      <c r="E7240" s="158" t="s">
        <v>16090</v>
      </c>
      <c r="F7240" s="101"/>
      <c r="G7240" s="159"/>
      <c r="H7240" s="161"/>
      <c r="I7240" s="161"/>
    </row>
    <row r="7241" ht="15.0" customHeight="1">
      <c r="A7241" s="101" t="s">
        <v>11692</v>
      </c>
      <c r="B7241" s="96" t="str">
        <f>VLOOKUP(A7241,company_data!$A$2:$H$2051,8,FALSE)</f>
        <v>https://www.sangfor.com/</v>
      </c>
      <c r="C7241" s="158" t="s">
        <v>20864</v>
      </c>
      <c r="D7241" s="158" t="s">
        <v>5</v>
      </c>
      <c r="E7241" s="158" t="s">
        <v>15917</v>
      </c>
      <c r="F7241" s="101"/>
      <c r="G7241" s="159"/>
      <c r="H7241" s="161"/>
      <c r="I7241" s="161"/>
    </row>
    <row r="7242" ht="15.0" customHeight="1">
      <c r="A7242" s="101" t="s">
        <v>11692</v>
      </c>
      <c r="B7242" s="96" t="str">
        <f>VLOOKUP(A7242,company_data!$A$2:$H$2051,8,FALSE)</f>
        <v>https://www.sangfor.com/</v>
      </c>
      <c r="C7242" s="158" t="s">
        <v>27741</v>
      </c>
      <c r="D7242" s="158" t="s">
        <v>10</v>
      </c>
      <c r="E7242" s="158" t="s">
        <v>24398</v>
      </c>
      <c r="F7242" s="101"/>
      <c r="G7242" s="159"/>
      <c r="H7242" s="161"/>
      <c r="I7242" s="161"/>
    </row>
    <row r="7243" ht="15.0" customHeight="1">
      <c r="A7243" s="101" t="s">
        <v>11692</v>
      </c>
      <c r="B7243" s="96" t="str">
        <f>VLOOKUP(A7243,company_data!$A$2:$H$2051,8,FALSE)</f>
        <v>https://www.sangfor.com/</v>
      </c>
      <c r="C7243" s="158" t="s">
        <v>27742</v>
      </c>
      <c r="D7243" s="158" t="s">
        <v>18</v>
      </c>
      <c r="E7243" s="158" t="s">
        <v>18548</v>
      </c>
      <c r="F7243" s="101"/>
      <c r="G7243" s="159"/>
      <c r="H7243" s="161"/>
      <c r="I7243" s="161"/>
    </row>
    <row r="7244" ht="15.0" customHeight="1">
      <c r="A7244" s="101" t="s">
        <v>11692</v>
      </c>
      <c r="B7244" s="96" t="str">
        <f>VLOOKUP(A7244,company_data!$A$2:$H$2051,8,FALSE)</f>
        <v>https://www.sangfor.com/</v>
      </c>
      <c r="C7244" s="158" t="s">
        <v>27743</v>
      </c>
      <c r="D7244" s="158" t="s">
        <v>5</v>
      </c>
      <c r="E7244" s="158" t="s">
        <v>18795</v>
      </c>
      <c r="F7244" s="101"/>
      <c r="G7244" s="159"/>
      <c r="H7244" s="161"/>
      <c r="I7244" s="161"/>
    </row>
    <row r="7245" ht="15.0" customHeight="1">
      <c r="A7245" s="101" t="s">
        <v>11692</v>
      </c>
      <c r="B7245" s="96" t="str">
        <f>VLOOKUP(A7245,company_data!$A$2:$H$2051,8,FALSE)</f>
        <v>https://www.sangfor.com/</v>
      </c>
      <c r="C7245" s="158" t="s">
        <v>27744</v>
      </c>
      <c r="D7245" s="158" t="s">
        <v>36</v>
      </c>
      <c r="E7245" s="158" t="s">
        <v>27745</v>
      </c>
      <c r="F7245" s="101"/>
      <c r="G7245" s="159"/>
      <c r="H7245" s="161"/>
      <c r="I7245" s="161"/>
    </row>
    <row r="7246" ht="15.0" customHeight="1">
      <c r="A7246" s="101" t="s">
        <v>11692</v>
      </c>
      <c r="B7246" s="96" t="str">
        <f>VLOOKUP(A7246,company_data!$A$2:$H$2051,8,FALSE)</f>
        <v>https://www.sangfor.com/</v>
      </c>
      <c r="C7246" s="157" t="s">
        <v>27746</v>
      </c>
      <c r="D7246" s="158" t="s">
        <v>23</v>
      </c>
      <c r="E7246" s="157"/>
      <c r="F7246" s="101"/>
      <c r="G7246" s="159"/>
      <c r="H7246" s="161" t="s">
        <v>27747</v>
      </c>
      <c r="I7246" s="161"/>
    </row>
    <row r="7247" ht="15.0" customHeight="1">
      <c r="A7247" s="101" t="s">
        <v>11925</v>
      </c>
      <c r="B7247" s="96" t="str">
        <f>VLOOKUP(A7247,company_data!$A$2:$H$2051,8,FALSE)</f>
        <v>https://www.sans.org/</v>
      </c>
      <c r="C7247" s="158" t="s">
        <v>17708</v>
      </c>
      <c r="D7247" s="158" t="s">
        <v>11</v>
      </c>
      <c r="E7247" s="157"/>
      <c r="F7247" s="101"/>
      <c r="G7247" s="159"/>
      <c r="H7247" s="161" t="s">
        <v>27748</v>
      </c>
      <c r="I7247" s="161"/>
    </row>
    <row r="7248" ht="15.0" customHeight="1">
      <c r="A7248" s="101" t="s">
        <v>11925</v>
      </c>
      <c r="B7248" s="96" t="str">
        <f>VLOOKUP(A7248,company_data!$A$2:$H$2051,8,FALSE)</f>
        <v>https://www.sans.org/</v>
      </c>
      <c r="C7248" s="157" t="s">
        <v>27749</v>
      </c>
      <c r="D7248" s="158" t="s">
        <v>11</v>
      </c>
      <c r="E7248" s="157"/>
      <c r="F7248" s="101"/>
      <c r="G7248" s="159"/>
      <c r="H7248" s="161" t="s">
        <v>27750</v>
      </c>
      <c r="I7248" s="161"/>
    </row>
    <row r="7249" ht="15.0" customHeight="1">
      <c r="A7249" s="101" t="s">
        <v>11925</v>
      </c>
      <c r="B7249" s="96" t="str">
        <f>VLOOKUP(A7249,company_data!$A$2:$H$2051,8,FALSE)</f>
        <v>https://www.sans.org/</v>
      </c>
      <c r="C7249" s="157" t="s">
        <v>27751</v>
      </c>
      <c r="D7249" s="158" t="s">
        <v>11</v>
      </c>
      <c r="E7249" s="157"/>
      <c r="F7249" s="101"/>
      <c r="G7249" s="159"/>
      <c r="H7249" s="161" t="s">
        <v>27752</v>
      </c>
      <c r="I7249" s="161"/>
    </row>
    <row r="7250" ht="15.0" customHeight="1">
      <c r="A7250" s="101" t="s">
        <v>11925</v>
      </c>
      <c r="B7250" s="96" t="str">
        <f>VLOOKUP(A7250,company_data!$A$2:$H$2051,8,FALSE)</f>
        <v>https://www.sans.org/</v>
      </c>
      <c r="C7250" s="157" t="s">
        <v>27753</v>
      </c>
      <c r="D7250" s="158" t="s">
        <v>11</v>
      </c>
      <c r="E7250" s="157"/>
      <c r="F7250" s="101"/>
      <c r="G7250" s="159"/>
      <c r="H7250" s="161" t="s">
        <v>27754</v>
      </c>
      <c r="I7250" s="161"/>
    </row>
    <row r="7251" ht="15.0" customHeight="1">
      <c r="A7251" s="101" t="s">
        <v>11725</v>
      </c>
      <c r="B7251" s="96" t="str">
        <f>VLOOKUP(A7251,company_data!$A$2:$H$2051,8,FALSE)</f>
        <v>https://www.sap.com</v>
      </c>
      <c r="C7251" s="158" t="s">
        <v>27755</v>
      </c>
      <c r="D7251" s="158" t="s">
        <v>6</v>
      </c>
      <c r="E7251" s="158" t="s">
        <v>15</v>
      </c>
      <c r="F7251" s="101"/>
      <c r="G7251" s="159"/>
      <c r="H7251" s="161"/>
      <c r="I7251" s="161"/>
    </row>
    <row r="7252" ht="15.0" customHeight="1">
      <c r="A7252" s="101" t="s">
        <v>11725</v>
      </c>
      <c r="B7252" s="96" t="str">
        <f>VLOOKUP(A7252,company_data!$A$2:$H$2051,8,FALSE)</f>
        <v>https://www.sap.com</v>
      </c>
      <c r="C7252" s="158" t="s">
        <v>27756</v>
      </c>
      <c r="D7252" s="158" t="s">
        <v>14</v>
      </c>
      <c r="E7252" s="157"/>
      <c r="F7252" s="101"/>
      <c r="G7252" s="159"/>
      <c r="H7252" s="161"/>
      <c r="I7252" s="161"/>
    </row>
    <row r="7253" ht="15.0" customHeight="1">
      <c r="A7253" s="101" t="s">
        <v>11725</v>
      </c>
      <c r="B7253" s="96" t="str">
        <f>VLOOKUP(A7253,company_data!$A$2:$H$2051,8,FALSE)</f>
        <v>https://www.sap.com</v>
      </c>
      <c r="C7253" s="158" t="s">
        <v>27757</v>
      </c>
      <c r="D7253" s="158" t="s">
        <v>14</v>
      </c>
      <c r="E7253" s="157"/>
      <c r="F7253" s="101"/>
      <c r="G7253" s="159"/>
      <c r="H7253" s="161"/>
      <c r="I7253" s="161"/>
    </row>
    <row r="7254" ht="15.0" customHeight="1">
      <c r="A7254" s="101" t="s">
        <v>11725</v>
      </c>
      <c r="B7254" s="96" t="str">
        <f>VLOOKUP(A7254,company_data!$A$2:$H$2051,8,FALSE)</f>
        <v>https://www.sap.com</v>
      </c>
      <c r="C7254" s="158" t="s">
        <v>27758</v>
      </c>
      <c r="D7254" s="158" t="s">
        <v>14</v>
      </c>
      <c r="E7254" s="157"/>
      <c r="F7254" s="101"/>
      <c r="G7254" s="159"/>
      <c r="H7254" s="161"/>
      <c r="I7254" s="161"/>
    </row>
    <row r="7255" ht="15.0" customHeight="1">
      <c r="A7255" s="101" t="s">
        <v>11725</v>
      </c>
      <c r="B7255" s="96" t="str">
        <f>VLOOKUP(A7255,company_data!$A$2:$H$2051,8,FALSE)</f>
        <v>https://www.sap.com</v>
      </c>
      <c r="C7255" s="158" t="s">
        <v>27759</v>
      </c>
      <c r="D7255" s="158" t="s">
        <v>14</v>
      </c>
      <c r="E7255" s="157"/>
      <c r="F7255" s="101"/>
      <c r="G7255" s="159"/>
      <c r="H7255" s="161"/>
      <c r="I7255" s="161"/>
    </row>
    <row r="7256" ht="15.0" customHeight="1">
      <c r="A7256" s="101" t="s">
        <v>11725</v>
      </c>
      <c r="B7256" s="96" t="str">
        <f>VLOOKUP(A7256,company_data!$A$2:$H$2051,8,FALSE)</f>
        <v>https://www.sap.com</v>
      </c>
      <c r="C7256" s="158" t="s">
        <v>27760</v>
      </c>
      <c r="D7256" s="158" t="s">
        <v>14</v>
      </c>
      <c r="E7256" s="157"/>
      <c r="F7256" s="101"/>
      <c r="G7256" s="159"/>
      <c r="H7256" s="161"/>
      <c r="I7256" s="161"/>
    </row>
    <row r="7257" ht="15.0" customHeight="1">
      <c r="A7257" s="101" t="s">
        <v>11725</v>
      </c>
      <c r="B7257" s="96" t="str">
        <f>VLOOKUP(A7257,company_data!$A$2:$H$2051,8,FALSE)</f>
        <v>https://www.sap.com</v>
      </c>
      <c r="C7257" s="158" t="s">
        <v>27761</v>
      </c>
      <c r="D7257" s="158" t="s">
        <v>6</v>
      </c>
      <c r="E7257" s="157"/>
      <c r="F7257" s="101"/>
      <c r="G7257" s="159"/>
      <c r="H7257" s="161"/>
      <c r="I7257" s="161"/>
    </row>
    <row r="7258" ht="15.0" customHeight="1">
      <c r="A7258" s="101" t="s">
        <v>11725</v>
      </c>
      <c r="B7258" s="96" t="str">
        <f>VLOOKUP(A7258,company_data!$A$2:$H$2051,8,FALSE)</f>
        <v>https://www.sap.com</v>
      </c>
      <c r="C7258" s="158" t="s">
        <v>27762</v>
      </c>
      <c r="D7258" s="158" t="s">
        <v>18</v>
      </c>
      <c r="E7258" s="157"/>
      <c r="F7258" s="101"/>
      <c r="G7258" s="159"/>
      <c r="H7258" s="161"/>
      <c r="I7258" s="161"/>
    </row>
    <row r="7259" ht="15.0" customHeight="1">
      <c r="A7259" s="101" t="s">
        <v>11931</v>
      </c>
      <c r="B7259" s="96" t="str">
        <f>VLOOKUP(A7259,company_data!$A$2:$H$2051,8,FALSE)</f>
        <v>https://www.sas.com</v>
      </c>
      <c r="C7259" s="158" t="s">
        <v>27763</v>
      </c>
      <c r="D7259" s="158" t="s">
        <v>14</v>
      </c>
      <c r="E7259" s="158" t="s">
        <v>16856</v>
      </c>
      <c r="F7259" s="101"/>
      <c r="G7259" s="159"/>
      <c r="H7259" s="161"/>
      <c r="I7259" s="161"/>
    </row>
    <row r="7260" ht="15.0" customHeight="1">
      <c r="A7260" s="101" t="s">
        <v>11940</v>
      </c>
      <c r="B7260" s="96" t="str">
        <f>VLOOKUP(A7260,company_data!$A$2:$H$2051,8,FALSE)</f>
        <v>https://www.sasa-software.com/</v>
      </c>
      <c r="C7260" s="157" t="s">
        <v>27764</v>
      </c>
      <c r="D7260" s="158" t="s">
        <v>12</v>
      </c>
      <c r="E7260" s="158" t="s">
        <v>16110</v>
      </c>
      <c r="F7260" s="97" t="s">
        <v>16111</v>
      </c>
      <c r="G7260" s="159"/>
      <c r="H7260" s="161" t="s">
        <v>27765</v>
      </c>
      <c r="I7260" s="161"/>
    </row>
    <row r="7261" ht="15.0" customHeight="1">
      <c r="A7261" s="101" t="s">
        <v>11940</v>
      </c>
      <c r="B7261" s="96" t="str">
        <f>VLOOKUP(A7261,company_data!$A$2:$H$2051,8,FALSE)</f>
        <v>https://www.sasa-software.com/</v>
      </c>
      <c r="C7261" s="157" t="s">
        <v>27766</v>
      </c>
      <c r="D7261" s="158" t="s">
        <v>12</v>
      </c>
      <c r="E7261" s="158" t="s">
        <v>16110</v>
      </c>
      <c r="F7261" s="97" t="s">
        <v>16111</v>
      </c>
      <c r="G7261" s="159"/>
      <c r="H7261" s="161" t="s">
        <v>27767</v>
      </c>
      <c r="I7261" s="161"/>
    </row>
    <row r="7262" ht="15.0" customHeight="1">
      <c r="A7262" s="101" t="s">
        <v>11940</v>
      </c>
      <c r="B7262" s="96" t="str">
        <f>VLOOKUP(A7262,company_data!$A$2:$H$2051,8,FALSE)</f>
        <v>https://www.sasa-software.com/</v>
      </c>
      <c r="C7262" s="157" t="s">
        <v>27768</v>
      </c>
      <c r="D7262" s="158" t="s">
        <v>12</v>
      </c>
      <c r="E7262" s="158" t="s">
        <v>16110</v>
      </c>
      <c r="F7262" s="97" t="s">
        <v>16111</v>
      </c>
      <c r="G7262" s="159"/>
      <c r="H7262" s="161" t="s">
        <v>27769</v>
      </c>
      <c r="I7262" s="161"/>
    </row>
    <row r="7263" ht="15.0" customHeight="1">
      <c r="A7263" s="101" t="s">
        <v>11940</v>
      </c>
      <c r="B7263" s="96" t="str">
        <f>VLOOKUP(A7263,company_data!$A$2:$H$2051,8,FALSE)</f>
        <v>https://www.sasa-software.com/</v>
      </c>
      <c r="C7263" s="157" t="s">
        <v>27770</v>
      </c>
      <c r="D7263" s="158" t="s">
        <v>19</v>
      </c>
      <c r="E7263" s="158" t="s">
        <v>16110</v>
      </c>
      <c r="F7263" s="97" t="s">
        <v>16111</v>
      </c>
      <c r="G7263" s="159"/>
      <c r="H7263" s="161" t="s">
        <v>27771</v>
      </c>
      <c r="I7263" s="161"/>
    </row>
    <row r="7264" ht="15.0" customHeight="1">
      <c r="A7264" s="101" t="s">
        <v>11940</v>
      </c>
      <c r="B7264" s="96" t="str">
        <f>VLOOKUP(A7264,company_data!$A$2:$H$2051,8,FALSE)</f>
        <v>https://www.sasa-software.com/</v>
      </c>
      <c r="C7264" s="157" t="s">
        <v>27772</v>
      </c>
      <c r="D7264" s="158" t="s">
        <v>9</v>
      </c>
      <c r="E7264" s="158" t="s">
        <v>16110</v>
      </c>
      <c r="F7264" s="97" t="s">
        <v>16111</v>
      </c>
      <c r="G7264" s="159"/>
      <c r="H7264" s="161" t="s">
        <v>27773</v>
      </c>
      <c r="I7264" s="161"/>
    </row>
    <row r="7265" ht="15.0" customHeight="1">
      <c r="A7265" s="101" t="s">
        <v>11940</v>
      </c>
      <c r="B7265" s="96" t="str">
        <f>VLOOKUP(A7265,company_data!$A$2:$H$2051,8,FALSE)</f>
        <v>https://www.sasa-software.com/</v>
      </c>
      <c r="C7265" s="157" t="s">
        <v>27774</v>
      </c>
      <c r="D7265" s="158" t="s">
        <v>10</v>
      </c>
      <c r="E7265" s="158" t="s">
        <v>16464</v>
      </c>
      <c r="F7265" s="101"/>
      <c r="G7265" s="159"/>
      <c r="H7265" s="161" t="s">
        <v>27775</v>
      </c>
      <c r="I7265" s="161"/>
    </row>
    <row r="7266" ht="15.0" customHeight="1">
      <c r="A7266" s="101" t="s">
        <v>11940</v>
      </c>
      <c r="B7266" s="96" t="str">
        <f>VLOOKUP(A7266,company_data!$A$2:$H$2051,8,FALSE)</f>
        <v>https://www.sasa-software.com/</v>
      </c>
      <c r="C7266" s="158" t="s">
        <v>27776</v>
      </c>
      <c r="D7266" s="158" t="s">
        <v>24</v>
      </c>
      <c r="E7266" s="157"/>
      <c r="F7266" s="101"/>
      <c r="G7266" s="159"/>
      <c r="H7266" s="161" t="s">
        <v>27777</v>
      </c>
      <c r="I7266" s="161"/>
    </row>
    <row r="7267" ht="15.0" customHeight="1">
      <c r="A7267" s="101" t="s">
        <v>11940</v>
      </c>
      <c r="B7267" s="96" t="str">
        <f>VLOOKUP(A7267,company_data!$A$2:$H$2051,8,FALSE)</f>
        <v>https://www.sasa-software.com/</v>
      </c>
      <c r="C7267" s="157" t="s">
        <v>27778</v>
      </c>
      <c r="D7267" s="158" t="s">
        <v>24</v>
      </c>
      <c r="E7267" s="157"/>
      <c r="F7267" s="101"/>
      <c r="G7267" s="159"/>
      <c r="H7267" s="161" t="s">
        <v>27779</v>
      </c>
      <c r="I7267" s="161"/>
    </row>
    <row r="7268" ht="15.0" customHeight="1">
      <c r="A7268" s="101" t="s">
        <v>11940</v>
      </c>
      <c r="B7268" s="96" t="str">
        <f>VLOOKUP(A7268,company_data!$A$2:$H$2051,8,FALSE)</f>
        <v>https://www.sasa-software.com/</v>
      </c>
      <c r="C7268" s="157" t="s">
        <v>27780</v>
      </c>
      <c r="D7268" s="158" t="s">
        <v>24</v>
      </c>
      <c r="E7268" s="157"/>
      <c r="F7268" s="101"/>
      <c r="G7268" s="159"/>
      <c r="H7268" s="161" t="s">
        <v>27781</v>
      </c>
      <c r="I7268" s="161"/>
    </row>
    <row r="7269" ht="15.0" customHeight="1">
      <c r="A7269" s="101" t="s">
        <v>11948</v>
      </c>
      <c r="B7269" s="96" t="str">
        <f>VLOOKUP(A7269,company_data!$A$2:$H$2051,8,FALSE)</f>
        <v>https://satoricyber.com/</v>
      </c>
      <c r="C7269" s="158" t="s">
        <v>27782</v>
      </c>
      <c r="D7269" s="158" t="s">
        <v>12</v>
      </c>
      <c r="E7269" s="158" t="s">
        <v>15886</v>
      </c>
      <c r="F7269" s="101"/>
      <c r="G7269" s="159"/>
      <c r="H7269" s="161" t="s">
        <v>27783</v>
      </c>
      <c r="I7269" s="161"/>
    </row>
    <row r="7270" ht="15.0" customHeight="1">
      <c r="A7270" s="101" t="s">
        <v>11965</v>
      </c>
      <c r="B7270" s="96" t="str">
        <f>VLOOKUP(A7270,company_data!$A$2:$H$2051,8,FALSE)</f>
        <v>https://saviynt.com/</v>
      </c>
      <c r="C7270" s="157" t="s">
        <v>27784</v>
      </c>
      <c r="D7270" s="158" t="s">
        <v>15</v>
      </c>
      <c r="E7270" s="158" t="s">
        <v>16411</v>
      </c>
      <c r="F7270" s="101"/>
      <c r="G7270" s="159"/>
      <c r="H7270" s="161" t="s">
        <v>27785</v>
      </c>
      <c r="I7270" s="161"/>
    </row>
    <row r="7271" ht="15.0" customHeight="1">
      <c r="A7271" s="101" t="s">
        <v>11965</v>
      </c>
      <c r="B7271" s="96" t="str">
        <f>VLOOKUP(A7271,company_data!$A$2:$H$2051,8,FALSE)</f>
        <v>https://saviynt.com/</v>
      </c>
      <c r="C7271" s="157" t="s">
        <v>27786</v>
      </c>
      <c r="D7271" s="158" t="s">
        <v>42</v>
      </c>
      <c r="E7271" s="157"/>
      <c r="F7271" s="101"/>
      <c r="G7271" s="159"/>
      <c r="H7271" s="161" t="s">
        <v>27787</v>
      </c>
      <c r="I7271" s="161"/>
    </row>
    <row r="7272" ht="15.0" customHeight="1">
      <c r="A7272" s="101" t="s">
        <v>11965</v>
      </c>
      <c r="B7272" s="96" t="str">
        <f>VLOOKUP(A7272,company_data!$A$2:$H$2051,8,FALSE)</f>
        <v>https://saviynt.com/</v>
      </c>
      <c r="C7272" s="157" t="s">
        <v>27788</v>
      </c>
      <c r="D7272" s="158" t="s">
        <v>12</v>
      </c>
      <c r="E7272" s="157"/>
      <c r="F7272" s="101"/>
      <c r="G7272" s="159"/>
      <c r="H7272" s="161" t="s">
        <v>27789</v>
      </c>
      <c r="I7272" s="161"/>
    </row>
    <row r="7273" ht="15.0" customHeight="1">
      <c r="A7273" s="101" t="s">
        <v>11965</v>
      </c>
      <c r="B7273" s="96" t="str">
        <f>VLOOKUP(A7273,company_data!$A$2:$H$2051,8,FALSE)</f>
        <v>https://saviynt.com/</v>
      </c>
      <c r="C7273" s="157" t="s">
        <v>27790</v>
      </c>
      <c r="D7273" s="158" t="s">
        <v>6</v>
      </c>
      <c r="E7273" s="157"/>
      <c r="F7273" s="101"/>
      <c r="G7273" s="159"/>
      <c r="H7273" s="161" t="s">
        <v>27791</v>
      </c>
      <c r="I7273" s="161"/>
    </row>
    <row r="7274" ht="15.0" customHeight="1">
      <c r="A7274" s="101" t="s">
        <v>11965</v>
      </c>
      <c r="B7274" s="96" t="str">
        <f>VLOOKUP(A7274,company_data!$A$2:$H$2051,8,FALSE)</f>
        <v>https://saviynt.com/</v>
      </c>
      <c r="C7274" s="157" t="s">
        <v>27792</v>
      </c>
      <c r="D7274" s="158" t="s">
        <v>6</v>
      </c>
      <c r="E7274" s="157"/>
      <c r="F7274" s="101"/>
      <c r="G7274" s="159"/>
      <c r="H7274" s="161" t="s">
        <v>27793</v>
      </c>
      <c r="I7274" s="161"/>
    </row>
    <row r="7275" ht="15.0" customHeight="1">
      <c r="A7275" s="101" t="s">
        <v>11974</v>
      </c>
      <c r="B7275" s="96" t="str">
        <f>VLOOKUP(A7275,company_data!$A$2:$H$2051,8,FALSE)</f>
        <v>https://www.scadafence.com/</v>
      </c>
      <c r="C7275" s="157" t="s">
        <v>27794</v>
      </c>
      <c r="D7275" s="158" t="s">
        <v>25</v>
      </c>
      <c r="E7275" s="158" t="s">
        <v>17918</v>
      </c>
      <c r="F7275" s="101"/>
      <c r="G7275" s="159"/>
      <c r="H7275" s="161" t="s">
        <v>27795</v>
      </c>
      <c r="I7275" s="161"/>
    </row>
    <row r="7276" ht="15.0" customHeight="1">
      <c r="A7276" s="101" t="s">
        <v>11974</v>
      </c>
      <c r="B7276" s="96" t="str">
        <f>VLOOKUP(A7276,company_data!$A$2:$H$2051,8,FALSE)</f>
        <v>https://www.scadafence.com/</v>
      </c>
      <c r="C7276" s="157" t="s">
        <v>27796</v>
      </c>
      <c r="D7276" s="158" t="s">
        <v>14</v>
      </c>
      <c r="E7276" s="157"/>
      <c r="F7276" s="101"/>
      <c r="G7276" s="159"/>
      <c r="H7276" s="161" t="s">
        <v>27797</v>
      </c>
      <c r="I7276" s="161"/>
    </row>
    <row r="7277" ht="15.0" customHeight="1">
      <c r="A7277" s="101" t="s">
        <v>11974</v>
      </c>
      <c r="B7277" s="96" t="str">
        <f>VLOOKUP(A7277,company_data!$A$2:$H$2051,8,FALSE)</f>
        <v>https://www.scadafence.com/</v>
      </c>
      <c r="C7277" s="157" t="s">
        <v>27798</v>
      </c>
      <c r="D7277" s="158" t="s">
        <v>35</v>
      </c>
      <c r="E7277" s="157"/>
      <c r="F7277" s="101"/>
      <c r="G7277" s="159"/>
      <c r="H7277" s="161" t="s">
        <v>27799</v>
      </c>
      <c r="I7277" s="161"/>
    </row>
    <row r="7278" ht="15.0" customHeight="1">
      <c r="A7278" s="101" t="s">
        <v>11974</v>
      </c>
      <c r="B7278" s="96" t="str">
        <f>VLOOKUP(A7278,company_data!$A$2:$H$2051,8,FALSE)</f>
        <v>https://www.scadafence.com/</v>
      </c>
      <c r="C7278" s="157" t="s">
        <v>27800</v>
      </c>
      <c r="D7278" s="158" t="s">
        <v>35</v>
      </c>
      <c r="E7278" s="157"/>
      <c r="F7278" s="101"/>
      <c r="G7278" s="159"/>
      <c r="H7278" s="161" t="s">
        <v>27801</v>
      </c>
      <c r="I7278" s="161"/>
    </row>
    <row r="7279" ht="15.0" customHeight="1">
      <c r="A7279" s="101" t="s">
        <v>11982</v>
      </c>
      <c r="B7279" s="96" t="str">
        <f>VLOOKUP(A7279,company_data!$A$2:$H$2051,8,FALSE)</f>
        <v>https://scadahacker.com/</v>
      </c>
      <c r="C7279" s="157" t="s">
        <v>27802</v>
      </c>
      <c r="D7279" s="157" t="s">
        <v>11</v>
      </c>
      <c r="E7279" s="158" t="s">
        <v>17107</v>
      </c>
      <c r="F7279" s="101"/>
      <c r="G7279" s="159"/>
      <c r="H7279" s="161" t="s">
        <v>27803</v>
      </c>
      <c r="I7279" s="161"/>
    </row>
    <row r="7280" ht="15.0" customHeight="1">
      <c r="A7280" s="101" t="s">
        <v>11982</v>
      </c>
      <c r="B7280" s="96" t="str">
        <f>VLOOKUP(A7280,company_data!$A$2:$H$2051,8,FALSE)</f>
        <v>https://scadahacker.com/</v>
      </c>
      <c r="C7280" s="157" t="s">
        <v>27804</v>
      </c>
      <c r="D7280" s="157" t="s">
        <v>11</v>
      </c>
      <c r="E7280" s="158" t="s">
        <v>17107</v>
      </c>
      <c r="F7280" s="101"/>
      <c r="G7280" s="159"/>
      <c r="H7280" s="161" t="s">
        <v>27805</v>
      </c>
      <c r="I7280" s="161"/>
    </row>
    <row r="7281" ht="15.0" customHeight="1">
      <c r="A7281" s="101" t="s">
        <v>11994</v>
      </c>
      <c r="B7281" s="96" t="str">
        <f>VLOOKUP(A7281,company_data!$A$2:$H$2051,8,FALSE)</f>
        <v>https://scysec.com/</v>
      </c>
      <c r="C7281" s="158" t="s">
        <v>27806</v>
      </c>
      <c r="D7281" s="158" t="s">
        <v>5</v>
      </c>
      <c r="E7281" s="158" t="s">
        <v>17764</v>
      </c>
      <c r="F7281" s="101"/>
      <c r="G7281" s="159"/>
      <c r="H7281" s="161"/>
      <c r="I7281" s="161"/>
    </row>
    <row r="7282" ht="15.0" customHeight="1">
      <c r="A7282" s="101" t="s">
        <v>11998</v>
      </c>
      <c r="B7282" s="96" t="str">
        <f>VLOOKUP(A7282,company_data!$A$2:$H$2051,8,FALSE)</f>
        <v>https://www.scythe.io/</v>
      </c>
      <c r="C7282" s="158" t="s">
        <v>27807</v>
      </c>
      <c r="D7282" s="158" t="s">
        <v>58</v>
      </c>
      <c r="E7282" s="158" t="s">
        <v>17471</v>
      </c>
      <c r="F7282" s="97"/>
      <c r="G7282" s="159"/>
      <c r="H7282" s="161"/>
      <c r="I7282" s="161"/>
    </row>
    <row r="7283" ht="15.0" customHeight="1">
      <c r="A7283" s="101" t="s">
        <v>11998</v>
      </c>
      <c r="B7283" s="96" t="str">
        <f>VLOOKUP(A7283,company_data!$A$2:$H$2051,8,FALSE)</f>
        <v>https://www.scythe.io/</v>
      </c>
      <c r="C7283" s="158" t="s">
        <v>27808</v>
      </c>
      <c r="D7283" s="158" t="s">
        <v>5</v>
      </c>
      <c r="E7283" s="158" t="s">
        <v>15871</v>
      </c>
      <c r="F7283" s="101"/>
      <c r="G7283" s="159"/>
      <c r="H7283" s="161"/>
      <c r="I7283" s="161"/>
    </row>
    <row r="7284" ht="15.0" customHeight="1">
      <c r="A7284" s="101" t="s">
        <v>12004</v>
      </c>
      <c r="B7284" s="96" t="str">
        <f>VLOOKUP(A7284,company_data!$A$2:$H$2051,8,FALSE)</f>
        <v>https://www.sdggroup.com/</v>
      </c>
      <c r="C7284" s="158" t="s">
        <v>24756</v>
      </c>
      <c r="D7284" s="158" t="s">
        <v>5</v>
      </c>
      <c r="E7284" s="158" t="s">
        <v>14</v>
      </c>
      <c r="F7284" s="101"/>
      <c r="G7284" s="159"/>
      <c r="H7284" s="161"/>
      <c r="I7284" s="161"/>
    </row>
    <row r="7285" ht="15.0" customHeight="1">
      <c r="A7285" s="101" t="s">
        <v>12009</v>
      </c>
      <c r="B7285" s="96" t="str">
        <f>VLOOKUP(A7285,company_data!$A$2:$H$2051,8,FALSE)</f>
        <v>https://www.adioslock.com/</v>
      </c>
      <c r="C7285" s="158" t="s">
        <v>27809</v>
      </c>
      <c r="D7285" s="158" t="s">
        <v>29</v>
      </c>
      <c r="E7285" s="158" t="s">
        <v>27810</v>
      </c>
      <c r="F7285" s="101"/>
      <c r="G7285" s="159"/>
      <c r="H7285" s="161"/>
      <c r="I7285" s="161"/>
    </row>
    <row r="7286" ht="15.0" customHeight="1">
      <c r="A7286" s="101" t="s">
        <v>12013</v>
      </c>
      <c r="B7286" s="96" t="str">
        <f>VLOOKUP(A7286,company_data!$A$2:$H$2051,8,FALSE)</f>
        <v>https://www.seamoon.com.cn/</v>
      </c>
      <c r="C7286" s="158" t="s">
        <v>27811</v>
      </c>
      <c r="D7286" s="158" t="s">
        <v>6</v>
      </c>
      <c r="E7286" s="158" t="s">
        <v>17567</v>
      </c>
      <c r="F7286" s="101"/>
      <c r="G7286" s="159"/>
      <c r="H7286" s="161"/>
      <c r="I7286" s="161"/>
    </row>
    <row r="7287" ht="15.0" customHeight="1">
      <c r="A7287" s="101" t="s">
        <v>12013</v>
      </c>
      <c r="B7287" s="96" t="str">
        <f>VLOOKUP(A7287,company_data!$A$2:$H$2051,8,FALSE)</f>
        <v>https://www.seamoon.com.cn/</v>
      </c>
      <c r="C7287" s="158" t="s">
        <v>27812</v>
      </c>
      <c r="D7287" s="158" t="s">
        <v>6</v>
      </c>
      <c r="E7287" s="158" t="s">
        <v>17567</v>
      </c>
      <c r="F7287" s="101"/>
      <c r="G7287" s="159"/>
      <c r="H7287" s="161"/>
      <c r="I7287" s="161"/>
    </row>
    <row r="7288" ht="15.0" customHeight="1">
      <c r="A7288" s="101" t="s">
        <v>12013</v>
      </c>
      <c r="B7288" s="96" t="str">
        <f>VLOOKUP(A7288,company_data!$A$2:$H$2051,8,FALSE)</f>
        <v>https://www.seamoon.com.cn/</v>
      </c>
      <c r="C7288" s="158" t="s">
        <v>27813</v>
      </c>
      <c r="D7288" s="158" t="s">
        <v>6</v>
      </c>
      <c r="E7288" s="158" t="s">
        <v>17567</v>
      </c>
      <c r="F7288" s="101"/>
      <c r="G7288" s="159"/>
      <c r="H7288" s="161"/>
      <c r="I7288" s="161"/>
    </row>
    <row r="7289" ht="15.0" customHeight="1">
      <c r="A7289" s="101" t="s">
        <v>11262</v>
      </c>
      <c r="B7289" s="96" t="str">
        <f>VLOOKUP(A7289,company_data!$A$2:$H$2051,8,FALSE)</f>
        <v>https://www.recordedfuture.com/</v>
      </c>
      <c r="C7289" s="157" t="s">
        <v>24441</v>
      </c>
      <c r="D7289" s="158" t="s">
        <v>17</v>
      </c>
      <c r="E7289" s="157"/>
      <c r="F7289" s="101"/>
      <c r="G7289" s="159"/>
      <c r="H7289" s="161" t="s">
        <v>27814</v>
      </c>
      <c r="I7289" s="161"/>
    </row>
    <row r="7290" ht="15.0" customHeight="1">
      <c r="A7290" s="101" t="s">
        <v>12015</v>
      </c>
      <c r="B7290" s="96" t="str">
        <f>VLOOKUP(A7290,company_data!$A$2:$H$2051,8,FALSE)</f>
        <v>https://www.slcyber.io/</v>
      </c>
      <c r="C7290" s="158" t="s">
        <v>27815</v>
      </c>
      <c r="D7290" s="158" t="s">
        <v>5</v>
      </c>
      <c r="E7290" s="158" t="s">
        <v>14011</v>
      </c>
      <c r="F7290" s="101"/>
      <c r="G7290" s="159"/>
      <c r="H7290" s="161" t="s">
        <v>27816</v>
      </c>
      <c r="I7290" s="161"/>
    </row>
    <row r="7291" ht="15.0" customHeight="1">
      <c r="A7291" s="101" t="s">
        <v>12015</v>
      </c>
      <c r="B7291" s="96" t="str">
        <f>VLOOKUP(A7291,company_data!$A$2:$H$2051,8,FALSE)</f>
        <v>https://www.slcyber.io/</v>
      </c>
      <c r="C7291" s="157" t="s">
        <v>27817</v>
      </c>
      <c r="D7291" s="158" t="s">
        <v>5</v>
      </c>
      <c r="E7291" s="158" t="s">
        <v>14011</v>
      </c>
      <c r="F7291" s="101"/>
      <c r="G7291" s="159"/>
      <c r="H7291" s="161" t="s">
        <v>27818</v>
      </c>
      <c r="I7291" s="161"/>
    </row>
    <row r="7292" ht="15.0" customHeight="1">
      <c r="A7292" s="101" t="s">
        <v>12022</v>
      </c>
      <c r="B7292" s="96" t="str">
        <f>VLOOKUP(A7292,company_data!$A$2:$H$2051,8,FALSE)</f>
        <v>https://www.secbi.com/</v>
      </c>
      <c r="C7292" s="157" t="s">
        <v>27819</v>
      </c>
      <c r="D7292" s="158" t="s">
        <v>9</v>
      </c>
      <c r="E7292" s="158" t="s">
        <v>16371</v>
      </c>
      <c r="F7292" s="101"/>
      <c r="G7292" s="159"/>
      <c r="H7292" s="161" t="s">
        <v>27820</v>
      </c>
      <c r="I7292" s="161"/>
    </row>
    <row r="7293" ht="15.0" customHeight="1">
      <c r="A7293" s="101" t="s">
        <v>12022</v>
      </c>
      <c r="B7293" s="96" t="str">
        <f>VLOOKUP(A7293,company_data!$A$2:$H$2051,8,FALSE)</f>
        <v>https://www.secbi.com/</v>
      </c>
      <c r="C7293" s="157" t="s">
        <v>27821</v>
      </c>
      <c r="D7293" s="158" t="s">
        <v>7</v>
      </c>
      <c r="E7293" s="158" t="s">
        <v>16341</v>
      </c>
      <c r="F7293" s="101"/>
      <c r="G7293" s="159"/>
      <c r="H7293" s="161" t="s">
        <v>27822</v>
      </c>
      <c r="I7293" s="161"/>
    </row>
    <row r="7294" ht="15.0" customHeight="1">
      <c r="A7294" s="101" t="s">
        <v>12030</v>
      </c>
      <c r="B7294" s="96" t="str">
        <f>VLOOKUP(A7294,company_data!$A$2:$H$2051,8,FALSE)</f>
        <v>https://www.secdev.com/</v>
      </c>
      <c r="C7294" s="158" t="s">
        <v>26547</v>
      </c>
      <c r="D7294" s="158" t="s">
        <v>5</v>
      </c>
      <c r="E7294" s="157"/>
      <c r="F7294" s="101"/>
      <c r="G7294" s="159"/>
      <c r="H7294" s="161"/>
      <c r="I7294" s="161"/>
    </row>
    <row r="7295" ht="15.0" customHeight="1">
      <c r="A7295" s="101" t="s">
        <v>12042</v>
      </c>
      <c r="B7295" s="96" t="str">
        <f>VLOOKUP(A7295,company_data!$A$2:$H$2051,8,FALSE)</f>
        <v>https://www.seceon.com/</v>
      </c>
      <c r="C7295" s="158" t="s">
        <v>27823</v>
      </c>
      <c r="D7295" s="158" t="s">
        <v>9</v>
      </c>
      <c r="E7295" s="158" t="s">
        <v>16371</v>
      </c>
      <c r="F7295" s="101"/>
      <c r="G7295" s="159"/>
      <c r="H7295" s="161"/>
      <c r="I7295" s="161"/>
    </row>
    <row r="7296" ht="15.0" customHeight="1">
      <c r="A7296" s="101" t="s">
        <v>12042</v>
      </c>
      <c r="B7296" s="96" t="str">
        <f>VLOOKUP(A7296,company_data!$A$2:$H$2051,8,FALSE)</f>
        <v>https://www.seceon.com/</v>
      </c>
      <c r="C7296" s="158" t="s">
        <v>27824</v>
      </c>
      <c r="D7296" s="158" t="s">
        <v>7</v>
      </c>
      <c r="E7296" s="158" t="s">
        <v>44</v>
      </c>
      <c r="F7296" s="101"/>
      <c r="G7296" s="159"/>
      <c r="H7296" s="161"/>
      <c r="I7296" s="161"/>
    </row>
    <row r="7297" ht="15.0" customHeight="1">
      <c r="A7297" s="101" t="s">
        <v>12042</v>
      </c>
      <c r="B7297" s="96" t="str">
        <f>VLOOKUP(A7297,company_data!$A$2:$H$2051,8,FALSE)</f>
        <v>https://www.seceon.com/</v>
      </c>
      <c r="C7297" s="158" t="s">
        <v>27825</v>
      </c>
      <c r="D7297" s="158" t="s">
        <v>18</v>
      </c>
      <c r="E7297" s="157"/>
      <c r="F7297" s="101"/>
      <c r="G7297" s="159"/>
      <c r="H7297" s="161"/>
      <c r="I7297" s="161"/>
    </row>
    <row r="7298" ht="15.0" customHeight="1">
      <c r="A7298" s="101" t="s">
        <v>12042</v>
      </c>
      <c r="B7298" s="96" t="str">
        <f>VLOOKUP(A7298,company_data!$A$2:$H$2051,8,FALSE)</f>
        <v>https://www.seceon.com/</v>
      </c>
      <c r="C7298" s="158" t="s">
        <v>27826</v>
      </c>
      <c r="D7298" s="158" t="s">
        <v>30</v>
      </c>
      <c r="E7298" s="157"/>
      <c r="F7298" s="101"/>
      <c r="G7298" s="159"/>
      <c r="H7298" s="161" t="s">
        <v>27827</v>
      </c>
      <c r="I7298" s="161"/>
    </row>
    <row r="7299" ht="15.0" customHeight="1">
      <c r="A7299" s="101" t="s">
        <v>12049</v>
      </c>
      <c r="B7299" s="96" t="str">
        <f>VLOOKUP(A7299,company_data!$A$2:$H$2051,8,FALSE)</f>
        <v>https://secfense.com/</v>
      </c>
      <c r="C7299" s="157" t="s">
        <v>27828</v>
      </c>
      <c r="D7299" s="158" t="s">
        <v>6</v>
      </c>
      <c r="E7299" s="158" t="s">
        <v>17567</v>
      </c>
      <c r="F7299" s="101"/>
      <c r="G7299" s="159"/>
      <c r="H7299" s="161" t="s">
        <v>27829</v>
      </c>
      <c r="I7299" s="161"/>
    </row>
    <row r="7300" ht="15.0" customHeight="1">
      <c r="A7300" s="101" t="s">
        <v>12059</v>
      </c>
      <c r="B7300" s="96" t="str">
        <f>VLOOKUP(A7300,company_data!$A$2:$H$2051,8,FALSE)</f>
        <v>https://www.secforce.com/</v>
      </c>
      <c r="C7300" s="157" t="s">
        <v>27830</v>
      </c>
      <c r="D7300" s="157" t="s">
        <v>5</v>
      </c>
      <c r="E7300" s="158" t="s">
        <v>22423</v>
      </c>
      <c r="F7300" s="101"/>
      <c r="G7300" s="159"/>
      <c r="H7300" s="161" t="s">
        <v>27831</v>
      </c>
      <c r="I7300" s="161"/>
    </row>
    <row r="7301" ht="15.0" customHeight="1">
      <c r="A7301" s="101" t="s">
        <v>12059</v>
      </c>
      <c r="B7301" s="96" t="str">
        <f>VLOOKUP(A7301,company_data!$A$2:$H$2051,8,FALSE)</f>
        <v>https://www.secforce.com/</v>
      </c>
      <c r="C7301" s="157" t="s">
        <v>18709</v>
      </c>
      <c r="D7301" s="158" t="s">
        <v>5</v>
      </c>
      <c r="E7301" s="158" t="s">
        <v>15831</v>
      </c>
      <c r="F7301" s="101"/>
      <c r="G7301" s="159"/>
      <c r="H7301" s="161" t="s">
        <v>27832</v>
      </c>
      <c r="I7301" s="161"/>
    </row>
    <row r="7302" ht="15.0" customHeight="1">
      <c r="A7302" s="101" t="s">
        <v>12059</v>
      </c>
      <c r="B7302" s="96" t="str">
        <f>VLOOKUP(A7302,company_data!$A$2:$H$2051,8,FALSE)</f>
        <v>https://www.secforce.com/</v>
      </c>
      <c r="C7302" s="157" t="s">
        <v>15850</v>
      </c>
      <c r="D7302" s="157" t="s">
        <v>5</v>
      </c>
      <c r="E7302" s="157" t="s">
        <v>15850</v>
      </c>
      <c r="F7302" s="101"/>
      <c r="G7302" s="159"/>
      <c r="H7302" s="161" t="s">
        <v>27833</v>
      </c>
      <c r="I7302" s="161"/>
    </row>
    <row r="7303" ht="15.0" customHeight="1">
      <c r="A7303" s="101" t="s">
        <v>12063</v>
      </c>
      <c r="B7303" s="96" t="str">
        <f>VLOOKUP(A7303,company_data!$A$2:$H$2051,8,FALSE)</f>
        <v>https://www.seclore.com/</v>
      </c>
      <c r="C7303" s="157" t="s">
        <v>27834</v>
      </c>
      <c r="D7303" s="158" t="s">
        <v>12</v>
      </c>
      <c r="E7303" s="157" t="s">
        <v>18171</v>
      </c>
      <c r="F7303" s="97" t="s">
        <v>18373</v>
      </c>
      <c r="G7303" s="159"/>
      <c r="H7303" s="161" t="s">
        <v>27835</v>
      </c>
      <c r="I7303" s="161"/>
    </row>
    <row r="7304" ht="15.0" customHeight="1">
      <c r="A7304" s="101" t="s">
        <v>12063</v>
      </c>
      <c r="B7304" s="96" t="str">
        <f>VLOOKUP(A7304,company_data!$A$2:$H$2051,8,FALSE)</f>
        <v>https://www.seclore.com/</v>
      </c>
      <c r="C7304" s="158" t="s">
        <v>27836</v>
      </c>
      <c r="D7304" s="158" t="s">
        <v>12</v>
      </c>
      <c r="E7304" s="158" t="s">
        <v>13</v>
      </c>
      <c r="F7304" s="101"/>
      <c r="G7304" s="159"/>
      <c r="H7304" s="161" t="s">
        <v>27837</v>
      </c>
      <c r="I7304" s="161"/>
    </row>
    <row r="7305" ht="15.0" customHeight="1">
      <c r="A7305" s="101" t="s">
        <v>12063</v>
      </c>
      <c r="B7305" s="96" t="str">
        <f>VLOOKUP(A7305,company_data!$A$2:$H$2051,8,FALSE)</f>
        <v>https://www.seclore.com/</v>
      </c>
      <c r="C7305" s="158" t="s">
        <v>25672</v>
      </c>
      <c r="D7305" s="158" t="s">
        <v>12</v>
      </c>
      <c r="E7305" s="158" t="s">
        <v>13</v>
      </c>
      <c r="F7305" s="101"/>
      <c r="G7305" s="159"/>
      <c r="H7305" s="161" t="s">
        <v>27838</v>
      </c>
      <c r="I7305" s="161"/>
    </row>
    <row r="7306" ht="15.0" customHeight="1">
      <c r="A7306" s="101" t="s">
        <v>12063</v>
      </c>
      <c r="B7306" s="96" t="str">
        <f>VLOOKUP(A7306,company_data!$A$2:$H$2051,8,FALSE)</f>
        <v>https://www.seclore.com/</v>
      </c>
      <c r="C7306" s="158" t="s">
        <v>27839</v>
      </c>
      <c r="D7306" s="158" t="s">
        <v>19</v>
      </c>
      <c r="E7306" s="158" t="s">
        <v>13</v>
      </c>
      <c r="F7306" s="101"/>
      <c r="G7306" s="159"/>
      <c r="H7306" s="161" t="s">
        <v>27840</v>
      </c>
      <c r="I7306" s="161"/>
    </row>
    <row r="7307" ht="15.0" customHeight="1">
      <c r="A7307" s="101" t="s">
        <v>12063</v>
      </c>
      <c r="B7307" s="96" t="str">
        <f>VLOOKUP(A7307,company_data!$A$2:$H$2051,8,FALSE)</f>
        <v>https://www.seclore.com/</v>
      </c>
      <c r="C7307" s="158" t="s">
        <v>27841</v>
      </c>
      <c r="D7307" s="158" t="s">
        <v>12</v>
      </c>
      <c r="E7307" s="158"/>
      <c r="F7307" s="101"/>
      <c r="G7307" s="159"/>
      <c r="H7307" s="161" t="s">
        <v>27842</v>
      </c>
      <c r="I7307" s="161"/>
    </row>
    <row r="7308" ht="15.0" customHeight="1">
      <c r="A7308" s="101" t="s">
        <v>12063</v>
      </c>
      <c r="B7308" s="96" t="str">
        <f>VLOOKUP(A7308,company_data!$A$2:$H$2051,8,FALSE)</f>
        <v>https://www.seclore.com/</v>
      </c>
      <c r="C7308" s="158" t="s">
        <v>27843</v>
      </c>
      <c r="D7308" s="158" t="s">
        <v>12</v>
      </c>
      <c r="E7308" s="157"/>
      <c r="F7308" s="101"/>
      <c r="G7308" s="159"/>
      <c r="H7308" s="161"/>
      <c r="I7308" s="161"/>
    </row>
    <row r="7309" ht="15.0" customHeight="1">
      <c r="A7309" s="101" t="s">
        <v>12063</v>
      </c>
      <c r="B7309" s="96" t="str">
        <f>VLOOKUP(A7309,company_data!$A$2:$H$2051,8,FALSE)</f>
        <v>https://www.seclore.com/</v>
      </c>
      <c r="C7309" s="158" t="s">
        <v>27844</v>
      </c>
      <c r="D7309" s="158" t="s">
        <v>12</v>
      </c>
      <c r="E7309" s="157"/>
      <c r="F7309" s="101"/>
      <c r="G7309" s="159"/>
      <c r="H7309" s="161"/>
      <c r="I7309" s="161"/>
    </row>
    <row r="7310" ht="15.0" customHeight="1">
      <c r="A7310" s="101" t="s">
        <v>12063</v>
      </c>
      <c r="B7310" s="96" t="str">
        <f>VLOOKUP(A7310,company_data!$A$2:$H$2051,8,FALSE)</f>
        <v>https://www.seclore.com/</v>
      </c>
      <c r="C7310" s="158" t="s">
        <v>27845</v>
      </c>
      <c r="D7310" s="158" t="s">
        <v>12</v>
      </c>
      <c r="E7310" s="157"/>
      <c r="F7310" s="101"/>
      <c r="G7310" s="159"/>
      <c r="H7310" s="161"/>
      <c r="I7310" s="161"/>
    </row>
    <row r="7311" ht="15.0" customHeight="1">
      <c r="A7311" s="101" t="s">
        <v>12063</v>
      </c>
      <c r="B7311" s="96" t="str">
        <f>VLOOKUP(A7311,company_data!$A$2:$H$2051,8,FALSE)</f>
        <v>https://www.seclore.com/</v>
      </c>
      <c r="C7311" s="158" t="s">
        <v>27846</v>
      </c>
      <c r="D7311" s="158" t="s">
        <v>12</v>
      </c>
      <c r="E7311" s="157"/>
      <c r="F7311" s="101"/>
      <c r="G7311" s="159"/>
      <c r="H7311" s="161"/>
      <c r="I7311" s="161"/>
    </row>
    <row r="7312" ht="15.0" customHeight="1">
      <c r="A7312" s="101" t="s">
        <v>12063</v>
      </c>
      <c r="B7312" s="96" t="str">
        <f>VLOOKUP(A7312,company_data!$A$2:$H$2051,8,FALSE)</f>
        <v>https://www.seclore.com/</v>
      </c>
      <c r="C7312" s="158" t="s">
        <v>27847</v>
      </c>
      <c r="D7312" s="158" t="s">
        <v>12</v>
      </c>
      <c r="E7312" s="157"/>
      <c r="F7312" s="101"/>
      <c r="G7312" s="159"/>
      <c r="H7312" s="161"/>
      <c r="I7312" s="161"/>
    </row>
    <row r="7313" ht="15.0" customHeight="1">
      <c r="A7313" s="101" t="s">
        <v>12063</v>
      </c>
      <c r="B7313" s="96" t="str">
        <f>VLOOKUP(A7313,company_data!$A$2:$H$2051,8,FALSE)</f>
        <v>https://www.seclore.com/</v>
      </c>
      <c r="C7313" s="158" t="s">
        <v>27848</v>
      </c>
      <c r="D7313" s="158" t="s">
        <v>12</v>
      </c>
      <c r="E7313" s="157"/>
      <c r="F7313" s="101"/>
      <c r="G7313" s="159"/>
      <c r="H7313" s="161"/>
      <c r="I7313" s="161"/>
    </row>
    <row r="7314" ht="15.0" customHeight="1">
      <c r="A7314" s="101" t="s">
        <v>12063</v>
      </c>
      <c r="B7314" s="96" t="str">
        <f>VLOOKUP(A7314,company_data!$A$2:$H$2051,8,FALSE)</f>
        <v>https://www.seclore.com/</v>
      </c>
      <c r="C7314" s="157" t="s">
        <v>27849</v>
      </c>
      <c r="D7314" s="158" t="s">
        <v>12</v>
      </c>
      <c r="E7314" s="157"/>
      <c r="F7314" s="101"/>
      <c r="G7314" s="159"/>
      <c r="H7314" s="161" t="s">
        <v>27850</v>
      </c>
      <c r="I7314" s="161"/>
    </row>
    <row r="7315" ht="15.0" customHeight="1">
      <c r="A7315" s="101" t="s">
        <v>12070</v>
      </c>
      <c r="B7315" s="96" t="str">
        <f>VLOOKUP(A7315,company_data!$A$2:$H$2051,8,FALSE)</f>
        <v>https://www.secnology.com/</v>
      </c>
      <c r="C7315" s="158" t="s">
        <v>27851</v>
      </c>
      <c r="D7315" s="158" t="s">
        <v>9</v>
      </c>
      <c r="E7315" s="158" t="s">
        <v>24395</v>
      </c>
      <c r="F7315" s="101"/>
      <c r="G7315" s="159"/>
      <c r="H7315" s="161" t="s">
        <v>27852</v>
      </c>
      <c r="I7315" s="161"/>
    </row>
    <row r="7316" ht="15.0" customHeight="1">
      <c r="A7316" s="101" t="s">
        <v>12070</v>
      </c>
      <c r="B7316" s="96" t="str">
        <f>VLOOKUP(A7316,company_data!$A$2:$H$2051,8,FALSE)</f>
        <v>https://www.secnology.com/</v>
      </c>
      <c r="C7316" s="158" t="s">
        <v>27853</v>
      </c>
      <c r="D7316" s="158" t="s">
        <v>18</v>
      </c>
      <c r="E7316" s="157"/>
      <c r="F7316" s="101"/>
      <c r="G7316" s="159"/>
      <c r="H7316" s="161" t="s">
        <v>27854</v>
      </c>
      <c r="I7316" s="161"/>
    </row>
    <row r="7317" ht="15.0" customHeight="1">
      <c r="A7317" s="101" t="s">
        <v>12070</v>
      </c>
      <c r="B7317" s="96" t="str">
        <f>VLOOKUP(A7317,company_data!$A$2:$H$2051,8,FALSE)</f>
        <v>https://www.secnology.com/</v>
      </c>
      <c r="C7317" s="158" t="s">
        <v>27855</v>
      </c>
      <c r="D7317" s="158" t="s">
        <v>18</v>
      </c>
      <c r="E7317" s="157"/>
      <c r="F7317" s="101"/>
      <c r="G7317" s="159"/>
      <c r="H7317" s="161" t="s">
        <v>27856</v>
      </c>
      <c r="I7317" s="161"/>
    </row>
    <row r="7318" ht="15.0" customHeight="1">
      <c r="A7318" s="101" t="s">
        <v>12070</v>
      </c>
      <c r="B7318" s="96" t="str">
        <f>VLOOKUP(A7318,company_data!$A$2:$H$2051,8,FALSE)</f>
        <v>https://www.secnology.com/</v>
      </c>
      <c r="C7318" s="158" t="s">
        <v>27857</v>
      </c>
      <c r="D7318" s="158" t="s">
        <v>18</v>
      </c>
      <c r="E7318" s="157"/>
      <c r="F7318" s="101"/>
      <c r="G7318" s="159"/>
      <c r="H7318" s="161" t="s">
        <v>27858</v>
      </c>
      <c r="I7318" s="161"/>
    </row>
    <row r="7319" ht="15.0" customHeight="1">
      <c r="A7319" s="101" t="s">
        <v>12070</v>
      </c>
      <c r="B7319" s="96" t="str">
        <f>VLOOKUP(A7319,company_data!$A$2:$H$2051,8,FALSE)</f>
        <v>https://www.secnology.com/</v>
      </c>
      <c r="C7319" s="158" t="s">
        <v>27859</v>
      </c>
      <c r="D7319" s="158" t="s">
        <v>18</v>
      </c>
      <c r="E7319" s="157"/>
      <c r="F7319" s="101"/>
      <c r="G7319" s="159"/>
      <c r="H7319" s="161" t="s">
        <v>27860</v>
      </c>
      <c r="I7319" s="161"/>
    </row>
    <row r="7320" ht="15.0" customHeight="1">
      <c r="A7320" s="101" t="s">
        <v>12070</v>
      </c>
      <c r="B7320" s="96" t="str">
        <f>VLOOKUP(A7320,company_data!$A$2:$H$2051,8,FALSE)</f>
        <v>https://www.secnology.com/</v>
      </c>
      <c r="C7320" s="158" t="s">
        <v>27861</v>
      </c>
      <c r="D7320" s="158" t="s">
        <v>18</v>
      </c>
      <c r="E7320" s="157"/>
      <c r="F7320" s="101"/>
      <c r="G7320" s="159"/>
      <c r="H7320" s="161" t="s">
        <v>27862</v>
      </c>
      <c r="I7320" s="161"/>
    </row>
    <row r="7321" ht="15.0" customHeight="1">
      <c r="A7321" s="101" t="s">
        <v>12070</v>
      </c>
      <c r="B7321" s="96" t="str">
        <f>VLOOKUP(A7321,company_data!$A$2:$H$2051,8,FALSE)</f>
        <v>https://www.secnology.com/</v>
      </c>
      <c r="C7321" s="158" t="s">
        <v>27863</v>
      </c>
      <c r="D7321" s="158" t="s">
        <v>18</v>
      </c>
      <c r="E7321" s="157"/>
      <c r="F7321" s="101"/>
      <c r="G7321" s="159"/>
      <c r="H7321" s="161" t="s">
        <v>27864</v>
      </c>
      <c r="I7321" s="161"/>
    </row>
    <row r="7322" ht="15.0" customHeight="1">
      <c r="A7322" s="101" t="s">
        <v>12070</v>
      </c>
      <c r="B7322" s="96" t="str">
        <f>VLOOKUP(A7322,company_data!$A$2:$H$2051,8,FALSE)</f>
        <v>https://www.secnology.com/</v>
      </c>
      <c r="C7322" s="158" t="s">
        <v>27865</v>
      </c>
      <c r="D7322" s="158" t="s">
        <v>18</v>
      </c>
      <c r="E7322" s="157"/>
      <c r="F7322" s="101"/>
      <c r="G7322" s="159"/>
      <c r="H7322" s="161" t="s">
        <v>27866</v>
      </c>
      <c r="I7322" s="161"/>
    </row>
    <row r="7323" ht="15.0" customHeight="1">
      <c r="A7323" s="101" t="s">
        <v>12070</v>
      </c>
      <c r="B7323" s="96" t="str">
        <f>VLOOKUP(A7323,company_data!$A$2:$H$2051,8,FALSE)</f>
        <v>https://www.secnology.com/</v>
      </c>
      <c r="C7323" s="158" t="s">
        <v>27867</v>
      </c>
      <c r="D7323" s="158" t="s">
        <v>18</v>
      </c>
      <c r="E7323" s="157"/>
      <c r="F7323" s="101"/>
      <c r="G7323" s="159"/>
      <c r="H7323" s="161" t="s">
        <v>27868</v>
      </c>
      <c r="I7323" s="161"/>
    </row>
    <row r="7324" ht="15.0" customHeight="1">
      <c r="A7324" s="101" t="s">
        <v>12075</v>
      </c>
      <c r="B7324" s="96" t="str">
        <f>VLOOKUP(A7324,company_data!$A$2:$H$2051,8,FALSE)</f>
        <v>https://www.secondwrite.com/</v>
      </c>
      <c r="C7324" s="157" t="s">
        <v>27869</v>
      </c>
      <c r="D7324" s="158" t="s">
        <v>37</v>
      </c>
      <c r="E7324" s="158" t="s">
        <v>16388</v>
      </c>
      <c r="F7324" s="101"/>
      <c r="G7324" s="159"/>
      <c r="H7324" s="161" t="s">
        <v>27870</v>
      </c>
      <c r="I7324" s="161"/>
    </row>
    <row r="7325" ht="15.0" customHeight="1">
      <c r="A7325" s="101" t="s">
        <v>12083</v>
      </c>
      <c r="B7325" s="96" t="str">
        <f>VLOOKUP(A7325,company_data!$A$2:$H$2051,8,FALSE)</f>
        <v>https://www.secpod.com/</v>
      </c>
      <c r="C7325" s="157" t="s">
        <v>27871</v>
      </c>
      <c r="D7325" s="157" t="s">
        <v>22</v>
      </c>
      <c r="E7325" s="157" t="s">
        <v>24441</v>
      </c>
      <c r="F7325" s="101"/>
      <c r="G7325" s="159"/>
      <c r="H7325" s="161" t="s">
        <v>27872</v>
      </c>
      <c r="I7325" s="161"/>
    </row>
    <row r="7326" ht="15.0" customHeight="1">
      <c r="A7326" s="101" t="s">
        <v>12083</v>
      </c>
      <c r="B7326" s="96" t="str">
        <f>VLOOKUP(A7326,company_data!$A$2:$H$2051,8,FALSE)</f>
        <v>https://www.secpod.com/</v>
      </c>
      <c r="C7326" s="157" t="s">
        <v>27873</v>
      </c>
      <c r="D7326" s="157" t="s">
        <v>57</v>
      </c>
      <c r="E7326" s="157"/>
      <c r="F7326" s="101"/>
      <c r="G7326" s="159"/>
      <c r="H7326" s="161" t="s">
        <v>27874</v>
      </c>
      <c r="I7326" s="161"/>
    </row>
    <row r="7327" ht="15.0" customHeight="1">
      <c r="A7327" s="101" t="s">
        <v>12083</v>
      </c>
      <c r="B7327" s="96" t="str">
        <f>VLOOKUP(A7327,company_data!$A$2:$H$2051,8,FALSE)</f>
        <v>https://www.secpod.com/</v>
      </c>
      <c r="C7327" s="157" t="s">
        <v>27875</v>
      </c>
      <c r="D7327" s="157" t="s">
        <v>22</v>
      </c>
      <c r="E7327" s="157"/>
      <c r="F7327" s="101"/>
      <c r="G7327" s="159"/>
      <c r="H7327" s="161" t="s">
        <v>27876</v>
      </c>
      <c r="I7327" s="161"/>
    </row>
    <row r="7328" ht="15.0" customHeight="1">
      <c r="A7328" s="101" t="s">
        <v>12088</v>
      </c>
      <c r="B7328" s="96" t="str">
        <f>VLOOKUP(A7328,company_data!$A$2:$H$2051,8,FALSE)</f>
        <v>https://www.secpoint.com/</v>
      </c>
      <c r="C7328" s="157" t="s">
        <v>27877</v>
      </c>
      <c r="D7328" s="158" t="s">
        <v>13</v>
      </c>
      <c r="E7328" s="158" t="s">
        <v>20508</v>
      </c>
      <c r="F7328" s="101"/>
      <c r="G7328" s="159"/>
      <c r="H7328" s="161" t="s">
        <v>27878</v>
      </c>
      <c r="I7328" s="161"/>
    </row>
    <row r="7329" ht="15.0" customHeight="1">
      <c r="A7329" s="101" t="s">
        <v>12088</v>
      </c>
      <c r="B7329" s="96" t="str">
        <f>VLOOKUP(A7329,company_data!$A$2:$H$2051,8,FALSE)</f>
        <v>https://www.secpoint.com/</v>
      </c>
      <c r="C7329" s="157" t="s">
        <v>27879</v>
      </c>
      <c r="D7329" s="158" t="s">
        <v>23</v>
      </c>
      <c r="E7329" s="158" t="s">
        <v>16620</v>
      </c>
      <c r="F7329" s="101"/>
      <c r="G7329" s="159"/>
      <c r="H7329" s="161" t="s">
        <v>27880</v>
      </c>
      <c r="I7329" s="161"/>
    </row>
    <row r="7330" ht="15.0" customHeight="1">
      <c r="A7330" s="101" t="s">
        <v>12088</v>
      </c>
      <c r="B7330" s="96" t="str">
        <f>VLOOKUP(A7330,company_data!$A$2:$H$2051,8,FALSE)</f>
        <v>https://www.secpoint.com/</v>
      </c>
      <c r="C7330" s="157" t="s">
        <v>27881</v>
      </c>
      <c r="D7330" s="158" t="s">
        <v>8</v>
      </c>
      <c r="E7330" s="158" t="s">
        <v>16934</v>
      </c>
      <c r="F7330" s="101"/>
      <c r="G7330" s="159"/>
      <c r="H7330" s="161" t="s">
        <v>27882</v>
      </c>
      <c r="I7330" s="161"/>
    </row>
    <row r="7331" ht="15.0" customHeight="1">
      <c r="A7331" s="101" t="s">
        <v>12088</v>
      </c>
      <c r="B7331" s="96" t="str">
        <f>VLOOKUP(A7331,company_data!$A$2:$H$2051,8,FALSE)</f>
        <v>https://www.secpoint.com/</v>
      </c>
      <c r="C7331" s="157" t="s">
        <v>27883</v>
      </c>
      <c r="D7331" s="158" t="s">
        <v>22</v>
      </c>
      <c r="E7331" s="157"/>
      <c r="F7331" s="101"/>
      <c r="G7331" s="159"/>
      <c r="H7331" s="161" t="s">
        <v>27884</v>
      </c>
      <c r="I7331" s="161"/>
    </row>
    <row r="7332" ht="15.0" customHeight="1">
      <c r="A7332" s="101" t="s">
        <v>12101</v>
      </c>
      <c r="B7332" s="96" t="str">
        <f>VLOOKUP(A7332,company_data!$A$2:$H$2051,8,FALSE)</f>
        <v>https://doubleoctopus.com/</v>
      </c>
      <c r="C7332" s="157" t="s">
        <v>27885</v>
      </c>
      <c r="D7332" s="157" t="s">
        <v>6</v>
      </c>
      <c r="E7332" s="157" t="s">
        <v>18011</v>
      </c>
      <c r="F7332" s="101"/>
      <c r="G7332" s="159"/>
      <c r="H7332" s="161" t="s">
        <v>27886</v>
      </c>
      <c r="I7332" s="161"/>
    </row>
    <row r="7333" ht="15.0" customHeight="1">
      <c r="A7333" s="101" t="s">
        <v>12110</v>
      </c>
      <c r="B7333" s="96" t="str">
        <f>VLOOKUP(A7333,company_data!$A$2:$H$2051,8,FALSE)</f>
        <v>https://www.secsign.com/</v>
      </c>
      <c r="C7333" s="157" t="s">
        <v>27887</v>
      </c>
      <c r="D7333" s="158" t="s">
        <v>6</v>
      </c>
      <c r="E7333" s="158" t="s">
        <v>17567</v>
      </c>
      <c r="F7333" s="101"/>
      <c r="G7333" s="159"/>
      <c r="H7333" s="161" t="s">
        <v>27888</v>
      </c>
      <c r="I7333" s="161"/>
    </row>
    <row r="7334" ht="15.0" customHeight="1">
      <c r="A7334" s="101" t="s">
        <v>7500</v>
      </c>
      <c r="B7334" s="96" t="str">
        <f>VLOOKUP(A7334,company_data!$A$2:$H$2051,8,FALSE)</f>
        <v>https://sectigo.com/</v>
      </c>
      <c r="C7334" s="158" t="s">
        <v>16580</v>
      </c>
      <c r="D7334" s="158" t="s">
        <v>13</v>
      </c>
      <c r="E7334" s="158" t="s">
        <v>27889</v>
      </c>
      <c r="F7334" s="101"/>
      <c r="G7334" s="159"/>
      <c r="H7334" s="161"/>
      <c r="I7334" s="161"/>
    </row>
    <row r="7335" ht="15.0" customHeight="1">
      <c r="A7335" s="101" t="s">
        <v>7500</v>
      </c>
      <c r="B7335" s="96" t="str">
        <f>VLOOKUP(A7335,company_data!$A$2:$H$2051,8,FALSE)</f>
        <v>https://sectigo.com/</v>
      </c>
      <c r="C7335" s="158" t="s">
        <v>27890</v>
      </c>
      <c r="D7335" s="158" t="s">
        <v>8</v>
      </c>
      <c r="E7335" s="158" t="s">
        <v>16934</v>
      </c>
      <c r="F7335" s="101"/>
      <c r="G7335" s="159"/>
      <c r="H7335" s="161"/>
      <c r="I7335" s="168"/>
    </row>
    <row r="7336" ht="15.0" customHeight="1">
      <c r="A7336" s="101" t="s">
        <v>7500</v>
      </c>
      <c r="B7336" s="96" t="str">
        <f>VLOOKUP(A7336,company_data!$A$2:$H$2051,8,FALSE)</f>
        <v>https://sectigo.com/</v>
      </c>
      <c r="C7336" s="158" t="s">
        <v>27891</v>
      </c>
      <c r="D7336" s="158" t="s">
        <v>38</v>
      </c>
      <c r="E7336" s="157"/>
      <c r="F7336" s="101"/>
      <c r="G7336" s="159"/>
      <c r="H7336" s="161"/>
      <c r="I7336" s="168"/>
    </row>
    <row r="7337" ht="15.0" customHeight="1">
      <c r="A7337" s="101" t="s">
        <v>7500</v>
      </c>
      <c r="B7337" s="96" t="str">
        <f>VLOOKUP(A7337,company_data!$A$2:$H$2051,8,FALSE)</f>
        <v>https://sectigo.com/</v>
      </c>
      <c r="C7337" s="158" t="s">
        <v>27892</v>
      </c>
      <c r="D7337" s="158" t="s">
        <v>14</v>
      </c>
      <c r="E7337" s="157"/>
      <c r="F7337" s="101"/>
      <c r="G7337" s="159"/>
      <c r="H7337" s="161"/>
      <c r="I7337" s="168"/>
    </row>
    <row r="7338" ht="15.0" customHeight="1">
      <c r="A7338" s="101" t="s">
        <v>7500</v>
      </c>
      <c r="B7338" s="96" t="str">
        <f>VLOOKUP(A7338,company_data!$A$2:$H$2051,8,FALSE)</f>
        <v>https://sectigo.com/</v>
      </c>
      <c r="C7338" s="158" t="s">
        <v>27893</v>
      </c>
      <c r="D7338" s="158" t="s">
        <v>13</v>
      </c>
      <c r="E7338" s="157"/>
      <c r="F7338" s="101"/>
      <c r="G7338" s="159"/>
      <c r="H7338" s="161"/>
      <c r="I7338" s="161"/>
    </row>
    <row r="7339" ht="15.0" customHeight="1">
      <c r="A7339" s="101" t="s">
        <v>7500</v>
      </c>
      <c r="B7339" s="96" t="str">
        <f>VLOOKUP(A7339,company_data!$A$2:$H$2051,8,FALSE)</f>
        <v>https://sectigo.com/</v>
      </c>
      <c r="C7339" s="158" t="s">
        <v>27894</v>
      </c>
      <c r="D7339" s="158" t="s">
        <v>13</v>
      </c>
      <c r="E7339" s="157"/>
      <c r="F7339" s="101"/>
      <c r="G7339" s="159"/>
      <c r="H7339" s="161"/>
      <c r="I7339" s="161"/>
    </row>
    <row r="7340" ht="15.0" customHeight="1">
      <c r="A7340" s="101" t="s">
        <v>12124</v>
      </c>
      <c r="B7340" s="96" t="str">
        <f>VLOOKUP(A7340,company_data!$A$2:$H$2051,8,FALSE)</f>
        <v>https://www.secudrives.com/</v>
      </c>
      <c r="C7340" s="157" t="s">
        <v>27895</v>
      </c>
      <c r="D7340" s="158" t="s">
        <v>9</v>
      </c>
      <c r="E7340" s="158" t="s">
        <v>18373</v>
      </c>
      <c r="F7340" s="101"/>
      <c r="G7340" s="159"/>
      <c r="H7340" s="161" t="s">
        <v>27896</v>
      </c>
      <c r="I7340" s="161"/>
    </row>
    <row r="7341" ht="15.0" customHeight="1">
      <c r="A7341" s="101" t="s">
        <v>12124</v>
      </c>
      <c r="B7341" s="96" t="str">
        <f>VLOOKUP(A7341,company_data!$A$2:$H$2051,8,FALSE)</f>
        <v>https://www.secudrives.com/</v>
      </c>
      <c r="C7341" s="157" t="s">
        <v>27897</v>
      </c>
      <c r="D7341" s="158" t="s">
        <v>14</v>
      </c>
      <c r="E7341" s="158" t="s">
        <v>27898</v>
      </c>
      <c r="F7341" s="101"/>
      <c r="G7341" s="159"/>
      <c r="H7341" s="161" t="s">
        <v>27899</v>
      </c>
      <c r="I7341" s="161"/>
    </row>
    <row r="7342" ht="15.0" customHeight="1">
      <c r="A7342" s="101" t="s">
        <v>12124</v>
      </c>
      <c r="B7342" s="96" t="str">
        <f>VLOOKUP(A7342,company_data!$A$2:$H$2051,8,FALSE)</f>
        <v>https://www.secudrives.com/</v>
      </c>
      <c r="C7342" s="157" t="s">
        <v>27900</v>
      </c>
      <c r="D7342" s="158" t="s">
        <v>24</v>
      </c>
      <c r="E7342" s="158" t="s">
        <v>21944</v>
      </c>
      <c r="F7342" s="101"/>
      <c r="G7342" s="159"/>
      <c r="H7342" s="161" t="s">
        <v>27901</v>
      </c>
      <c r="I7342" s="161"/>
    </row>
    <row r="7343" ht="15.0" customHeight="1">
      <c r="A7343" s="101" t="s">
        <v>12124</v>
      </c>
      <c r="B7343" s="96" t="str">
        <f>VLOOKUP(A7343,company_data!$A$2:$H$2051,8,FALSE)</f>
        <v>https://www.secudrives.com/</v>
      </c>
      <c r="C7343" s="157" t="s">
        <v>27902</v>
      </c>
      <c r="D7343" s="158" t="s">
        <v>12</v>
      </c>
      <c r="E7343" s="158" t="s">
        <v>27903</v>
      </c>
      <c r="F7343" s="97" t="s">
        <v>21944</v>
      </c>
      <c r="G7343" s="159"/>
      <c r="H7343" s="161" t="s">
        <v>27904</v>
      </c>
      <c r="I7343" s="161"/>
    </row>
    <row r="7344" ht="15.0" customHeight="1">
      <c r="A7344" s="101" t="s">
        <v>12124</v>
      </c>
      <c r="B7344" s="96" t="str">
        <f>VLOOKUP(A7344,company_data!$A$2:$H$2051,8,FALSE)</f>
        <v>https://www.secudrives.com/</v>
      </c>
      <c r="C7344" s="157" t="s">
        <v>27905</v>
      </c>
      <c r="D7344" s="158" t="s">
        <v>40</v>
      </c>
      <c r="E7344" s="158" t="s">
        <v>27903</v>
      </c>
      <c r="F7344" s="97" t="s">
        <v>17132</v>
      </c>
      <c r="G7344" s="159"/>
      <c r="H7344" s="161" t="s">
        <v>27906</v>
      </c>
      <c r="I7344" s="161"/>
    </row>
    <row r="7345" ht="15.0" customHeight="1">
      <c r="A7345" s="101" t="s">
        <v>12128</v>
      </c>
      <c r="B7345" s="96" t="str">
        <f>VLOOKUP(A7345,company_data!$A$2:$H$2051,8,FALSE)</f>
        <v>https://www.secugen.com/</v>
      </c>
      <c r="C7345" s="158" t="s">
        <v>27907</v>
      </c>
      <c r="D7345" s="158" t="s">
        <v>29</v>
      </c>
      <c r="E7345" s="158" t="s">
        <v>18103</v>
      </c>
      <c r="F7345" s="101"/>
      <c r="G7345" s="159"/>
      <c r="H7345" s="161" t="s">
        <v>27908</v>
      </c>
      <c r="I7345" s="161"/>
    </row>
    <row r="7346" ht="15.0" customHeight="1">
      <c r="A7346" s="101" t="s">
        <v>12128</v>
      </c>
      <c r="B7346" s="96" t="str">
        <f>VLOOKUP(A7346,company_data!$A$2:$H$2051,8,FALSE)</f>
        <v>https://www.secugen.com/</v>
      </c>
      <c r="C7346" s="157" t="s">
        <v>27909</v>
      </c>
      <c r="D7346" s="158" t="s">
        <v>29</v>
      </c>
      <c r="E7346" s="158" t="s">
        <v>18103</v>
      </c>
      <c r="F7346" s="101"/>
      <c r="G7346" s="159"/>
      <c r="H7346" s="161" t="s">
        <v>27910</v>
      </c>
      <c r="I7346" s="161"/>
    </row>
    <row r="7347" ht="15.0" customHeight="1">
      <c r="A7347" s="101" t="s">
        <v>12128</v>
      </c>
      <c r="B7347" s="96" t="str">
        <f>VLOOKUP(A7347,company_data!$A$2:$H$2051,8,FALSE)</f>
        <v>https://www.secugen.com/</v>
      </c>
      <c r="C7347" s="158" t="s">
        <v>27911</v>
      </c>
      <c r="D7347" s="158" t="s">
        <v>29</v>
      </c>
      <c r="E7347" s="158" t="s">
        <v>18103</v>
      </c>
      <c r="F7347" s="101"/>
      <c r="G7347" s="159"/>
      <c r="H7347" s="161" t="s">
        <v>27912</v>
      </c>
      <c r="I7347" s="161"/>
    </row>
    <row r="7348" ht="15.0" customHeight="1">
      <c r="A7348" s="101" t="s">
        <v>12128</v>
      </c>
      <c r="B7348" s="96" t="str">
        <f>VLOOKUP(A7348,company_data!$A$2:$H$2051,8,FALSE)</f>
        <v>https://www.secugen.com/</v>
      </c>
      <c r="C7348" s="157" t="s">
        <v>27913</v>
      </c>
      <c r="D7348" s="158" t="s">
        <v>29</v>
      </c>
      <c r="E7348" s="158" t="s">
        <v>18103</v>
      </c>
      <c r="F7348" s="101"/>
      <c r="G7348" s="159"/>
      <c r="H7348" s="161" t="s">
        <v>27914</v>
      </c>
      <c r="I7348" s="161"/>
    </row>
    <row r="7349" ht="15.0" customHeight="1">
      <c r="A7349" s="101" t="s">
        <v>12128</v>
      </c>
      <c r="B7349" s="96" t="str">
        <f>VLOOKUP(A7349,company_data!$A$2:$H$2051,8,FALSE)</f>
        <v>https://www.secugen.com/</v>
      </c>
      <c r="C7349" s="157" t="s">
        <v>27915</v>
      </c>
      <c r="D7349" s="158" t="s">
        <v>29</v>
      </c>
      <c r="E7349" s="158" t="s">
        <v>18103</v>
      </c>
      <c r="F7349" s="101"/>
      <c r="G7349" s="159"/>
      <c r="H7349" s="161" t="s">
        <v>27916</v>
      </c>
      <c r="I7349" s="161"/>
    </row>
    <row r="7350" ht="15.0" customHeight="1">
      <c r="A7350" s="101" t="s">
        <v>12128</v>
      </c>
      <c r="B7350" s="96" t="str">
        <f>VLOOKUP(A7350,company_data!$A$2:$H$2051,8,FALSE)</f>
        <v>https://www.secugen.com/</v>
      </c>
      <c r="C7350" s="158" t="s">
        <v>27917</v>
      </c>
      <c r="D7350" s="158" t="s">
        <v>29</v>
      </c>
      <c r="E7350" s="158" t="s">
        <v>18103</v>
      </c>
      <c r="F7350" s="101"/>
      <c r="G7350" s="159"/>
      <c r="H7350" s="161" t="s">
        <v>27918</v>
      </c>
      <c r="I7350" s="161"/>
    </row>
    <row r="7351" ht="15.0" customHeight="1">
      <c r="A7351" s="101" t="s">
        <v>11861</v>
      </c>
      <c r="B7351" s="96" t="str">
        <f>VLOOKUP(A7351,company_data!$A$2:$H$2051,8,FALSE)</f>
        <v>https://www.secunet.com/</v>
      </c>
      <c r="C7351" s="158" t="s">
        <v>27919</v>
      </c>
      <c r="D7351" s="158" t="s">
        <v>5</v>
      </c>
      <c r="E7351" s="158" t="s">
        <v>13</v>
      </c>
      <c r="F7351" s="101"/>
      <c r="G7351" s="159"/>
      <c r="H7351" s="161"/>
      <c r="I7351" s="161"/>
    </row>
    <row r="7352" ht="15.0" customHeight="1">
      <c r="A7352" s="101" t="s">
        <v>11861</v>
      </c>
      <c r="B7352" s="96" t="str">
        <f>VLOOKUP(A7352,company_data!$A$2:$H$2051,8,FALSE)</f>
        <v>https://www.secunet.com/</v>
      </c>
      <c r="C7352" s="158" t="s">
        <v>17336</v>
      </c>
      <c r="D7352" s="158" t="s">
        <v>5</v>
      </c>
      <c r="E7352" s="158" t="s">
        <v>16</v>
      </c>
      <c r="F7352" s="101"/>
      <c r="G7352" s="159"/>
      <c r="H7352" s="161"/>
      <c r="I7352" s="161"/>
    </row>
    <row r="7353" ht="15.0" customHeight="1">
      <c r="A7353" s="101" t="s">
        <v>11861</v>
      </c>
      <c r="B7353" s="96" t="str">
        <f>VLOOKUP(A7353,company_data!$A$2:$H$2051,8,FALSE)</f>
        <v>https://www.secunet.com/</v>
      </c>
      <c r="C7353" s="157" t="s">
        <v>27920</v>
      </c>
      <c r="D7353" s="158" t="s">
        <v>6</v>
      </c>
      <c r="E7353" s="158" t="s">
        <v>16476</v>
      </c>
      <c r="F7353" s="101"/>
      <c r="G7353" s="159"/>
      <c r="H7353" s="161" t="s">
        <v>27921</v>
      </c>
      <c r="I7353" s="161"/>
    </row>
    <row r="7354" ht="15.0" customHeight="1">
      <c r="A7354" s="101" t="s">
        <v>11861</v>
      </c>
      <c r="B7354" s="96" t="str">
        <f>VLOOKUP(A7354,company_data!$A$2:$H$2051,8,FALSE)</f>
        <v>https://www.secunet.com/</v>
      </c>
      <c r="C7354" s="158" t="s">
        <v>27922</v>
      </c>
      <c r="D7354" s="158" t="s">
        <v>10</v>
      </c>
      <c r="E7354" s="158" t="s">
        <v>24398</v>
      </c>
      <c r="F7354" s="101"/>
      <c r="G7354" s="159"/>
      <c r="H7354" s="161"/>
      <c r="I7354" s="161"/>
    </row>
    <row r="7355" ht="15.0" customHeight="1">
      <c r="A7355" s="101" t="s">
        <v>11861</v>
      </c>
      <c r="B7355" s="96" t="str">
        <f>VLOOKUP(A7355,company_data!$A$2:$H$2051,8,FALSE)</f>
        <v>https://www.secunet.com/</v>
      </c>
      <c r="C7355" s="157" t="s">
        <v>27923</v>
      </c>
      <c r="D7355" s="158" t="s">
        <v>14</v>
      </c>
      <c r="E7355" s="158" t="s">
        <v>27924</v>
      </c>
      <c r="F7355" s="101"/>
      <c r="G7355" s="159"/>
      <c r="H7355" s="161" t="s">
        <v>27925</v>
      </c>
      <c r="I7355" s="161"/>
    </row>
    <row r="7356" ht="15.0" customHeight="1">
      <c r="A7356" s="101" t="s">
        <v>11861</v>
      </c>
      <c r="B7356" s="96" t="str">
        <f>VLOOKUP(A7356,company_data!$A$2:$H$2051,8,FALSE)</f>
        <v>https://www.secunet.com/</v>
      </c>
      <c r="C7356" s="157" t="s">
        <v>27926</v>
      </c>
      <c r="D7356" s="158" t="s">
        <v>13</v>
      </c>
      <c r="E7356" s="157"/>
      <c r="F7356" s="101"/>
      <c r="G7356" s="159"/>
      <c r="H7356" s="161" t="s">
        <v>27927</v>
      </c>
      <c r="I7356" s="161"/>
    </row>
    <row r="7357" ht="15.0" customHeight="1">
      <c r="A7357" s="101" t="s">
        <v>15555</v>
      </c>
      <c r="B7357" s="96" t="str">
        <f>VLOOKUP(A7357,company_data!$A$2:$H$2051,8,FALSE)</f>
        <v>https://secure-anchor.com/</v>
      </c>
      <c r="C7357" s="158" t="s">
        <v>16052</v>
      </c>
      <c r="D7357" s="157" t="s">
        <v>5</v>
      </c>
      <c r="E7357" s="157"/>
      <c r="F7357" s="101"/>
      <c r="G7357" s="159"/>
      <c r="H7357" s="161" t="s">
        <v>27928</v>
      </c>
      <c r="I7357" s="161"/>
    </row>
    <row r="7358" ht="15.0" customHeight="1">
      <c r="A7358" s="101" t="s">
        <v>15555</v>
      </c>
      <c r="B7358" s="96" t="str">
        <f>VLOOKUP(A7358,company_data!$A$2:$H$2051,8,FALSE)</f>
        <v>https://secure-anchor.com/</v>
      </c>
      <c r="C7358" s="158" t="s">
        <v>19865</v>
      </c>
      <c r="D7358" s="157" t="s">
        <v>5</v>
      </c>
      <c r="E7358" s="157"/>
      <c r="F7358" s="101"/>
      <c r="G7358" s="159"/>
      <c r="H7358" s="161" t="s">
        <v>27929</v>
      </c>
      <c r="I7358" s="161"/>
    </row>
    <row r="7359" ht="15.0" customHeight="1">
      <c r="A7359" s="101" t="s">
        <v>15555</v>
      </c>
      <c r="B7359" s="96" t="str">
        <f>VLOOKUP(A7359,company_data!$A$2:$H$2051,8,FALSE)</f>
        <v>https://secure-anchor.com/</v>
      </c>
      <c r="C7359" s="158" t="s">
        <v>27930</v>
      </c>
      <c r="D7359" s="157" t="s">
        <v>5</v>
      </c>
      <c r="E7359" s="157"/>
      <c r="F7359" s="157"/>
      <c r="G7359" s="159"/>
      <c r="H7359" s="161" t="s">
        <v>27931</v>
      </c>
      <c r="I7359" s="161"/>
    </row>
    <row r="7360" ht="15.0" customHeight="1">
      <c r="A7360" s="101" t="s">
        <v>15555</v>
      </c>
      <c r="B7360" s="96" t="str">
        <f>VLOOKUP(A7360,company_data!$A$2:$H$2051,8,FALSE)</f>
        <v>https://secure-anchor.com/</v>
      </c>
      <c r="C7360" s="157" t="s">
        <v>27932</v>
      </c>
      <c r="D7360" s="157" t="s">
        <v>11</v>
      </c>
      <c r="E7360" s="157"/>
      <c r="F7360" s="101"/>
      <c r="G7360" s="159"/>
      <c r="H7360" s="161" t="s">
        <v>27933</v>
      </c>
      <c r="I7360" s="161"/>
    </row>
    <row r="7361" ht="15.0" customHeight="1">
      <c r="A7361" s="101" t="s">
        <v>15555</v>
      </c>
      <c r="B7361" s="96" t="str">
        <f>VLOOKUP(A7361,company_data!$A$2:$H$2051,8,FALSE)</f>
        <v>https://secure-anchor.com/</v>
      </c>
      <c r="C7361" s="157" t="s">
        <v>27934</v>
      </c>
      <c r="D7361" s="157" t="s">
        <v>11</v>
      </c>
      <c r="E7361" s="157"/>
      <c r="F7361" s="101"/>
      <c r="G7361" s="159"/>
      <c r="H7361" s="161" t="s">
        <v>27935</v>
      </c>
      <c r="I7361" s="161"/>
    </row>
    <row r="7362" ht="15.0" customHeight="1">
      <c r="A7362" s="101" t="s">
        <v>12137</v>
      </c>
      <c r="B7362" s="96" t="str">
        <f>VLOOKUP(A7362,company_data!$A$2:$H$2051,8,FALSE)</f>
        <v>https://www.securechannels.com/</v>
      </c>
      <c r="C7362" s="157" t="s">
        <v>27936</v>
      </c>
      <c r="D7362" s="158" t="s">
        <v>13</v>
      </c>
      <c r="E7362" s="157"/>
      <c r="F7362" s="101"/>
      <c r="G7362" s="159"/>
      <c r="H7362" s="161" t="s">
        <v>27937</v>
      </c>
      <c r="I7362" s="161"/>
    </row>
    <row r="7363" ht="15.0" customHeight="1">
      <c r="A7363" s="101" t="s">
        <v>12137</v>
      </c>
      <c r="B7363" s="96" t="str">
        <f>VLOOKUP(A7363,company_data!$A$2:$H$2051,8,FALSE)</f>
        <v>https://www.securechannels.com/</v>
      </c>
      <c r="C7363" s="157" t="s">
        <v>27938</v>
      </c>
      <c r="D7363" s="158" t="s">
        <v>13</v>
      </c>
      <c r="E7363" s="157"/>
      <c r="F7363" s="101"/>
      <c r="G7363" s="159"/>
      <c r="H7363" s="161" t="s">
        <v>27939</v>
      </c>
      <c r="I7363" s="161"/>
    </row>
    <row r="7364" ht="15.0" customHeight="1">
      <c r="A7364" s="101" t="s">
        <v>12137</v>
      </c>
      <c r="B7364" s="96" t="str">
        <f>VLOOKUP(A7364,company_data!$A$2:$H$2051,8,FALSE)</f>
        <v>https://www.securechannels.com/</v>
      </c>
      <c r="C7364" s="157" t="s">
        <v>27940</v>
      </c>
      <c r="D7364" s="158" t="s">
        <v>13</v>
      </c>
      <c r="E7364" s="157"/>
      <c r="F7364" s="101"/>
      <c r="G7364" s="159"/>
      <c r="H7364" s="161" t="s">
        <v>27941</v>
      </c>
      <c r="I7364" s="161"/>
    </row>
    <row r="7365" ht="15.0" customHeight="1">
      <c r="A7365" s="101" t="s">
        <v>12145</v>
      </c>
      <c r="B7365" s="96" t="str">
        <f>VLOOKUP(A7365,company_data!$A$2:$H$2051,8,FALSE)</f>
        <v>https://www.securecodewarrior.com/</v>
      </c>
      <c r="C7365" s="158" t="s">
        <v>19897</v>
      </c>
      <c r="D7365" s="157" t="s">
        <v>11</v>
      </c>
      <c r="E7365" s="158" t="s">
        <v>15862</v>
      </c>
      <c r="F7365" s="101"/>
      <c r="G7365" s="159"/>
      <c r="H7365" s="161" t="s">
        <v>27942</v>
      </c>
      <c r="I7365" s="161"/>
    </row>
    <row r="7366" ht="15.0" customHeight="1">
      <c r="A7366" s="101" t="s">
        <v>12145</v>
      </c>
      <c r="B7366" s="96" t="str">
        <f>VLOOKUP(A7366,company_data!$A$2:$H$2051,8,FALSE)</f>
        <v>https://www.securecodewarrior.com/</v>
      </c>
      <c r="C7366" s="157" t="s">
        <v>27943</v>
      </c>
      <c r="D7366" s="157" t="s">
        <v>11</v>
      </c>
      <c r="E7366" s="158" t="s">
        <v>15862</v>
      </c>
      <c r="F7366" s="101"/>
      <c r="G7366" s="159"/>
      <c r="H7366" s="161" t="s">
        <v>27944</v>
      </c>
      <c r="I7366" s="161"/>
    </row>
    <row r="7367" ht="15.0" customHeight="1">
      <c r="A7367" s="101" t="s">
        <v>12145</v>
      </c>
      <c r="B7367" s="96" t="str">
        <f>VLOOKUP(A7367,company_data!$A$2:$H$2051,8,FALSE)</f>
        <v>https://www.securecodewarrior.com/</v>
      </c>
      <c r="C7367" s="157" t="s">
        <v>19294</v>
      </c>
      <c r="D7367" s="157" t="s">
        <v>11</v>
      </c>
      <c r="E7367" s="158" t="s">
        <v>15862</v>
      </c>
      <c r="F7367" s="101"/>
      <c r="G7367" s="159"/>
      <c r="H7367" s="161" t="s">
        <v>27945</v>
      </c>
      <c r="I7367" s="161"/>
    </row>
    <row r="7368" ht="15.0" customHeight="1">
      <c r="A7368" s="101" t="s">
        <v>12145</v>
      </c>
      <c r="B7368" s="96" t="str">
        <f>VLOOKUP(A7368,company_data!$A$2:$H$2051,8,FALSE)</f>
        <v>https://www.securecodewarrior.com/</v>
      </c>
      <c r="C7368" s="157" t="s">
        <v>27946</v>
      </c>
      <c r="D7368" s="157" t="s">
        <v>11</v>
      </c>
      <c r="E7368" s="158" t="s">
        <v>15862</v>
      </c>
      <c r="F7368" s="101"/>
      <c r="G7368" s="159"/>
      <c r="H7368" s="161" t="s">
        <v>27947</v>
      </c>
      <c r="I7368" s="161"/>
    </row>
    <row r="7369" ht="15.0" customHeight="1">
      <c r="A7369" s="101" t="s">
        <v>12145</v>
      </c>
      <c r="B7369" s="96" t="str">
        <f>VLOOKUP(A7369,company_data!$A$2:$H$2051,8,FALSE)</f>
        <v>https://www.securecodewarrior.com/</v>
      </c>
      <c r="C7369" s="157" t="s">
        <v>27948</v>
      </c>
      <c r="D7369" s="157" t="s">
        <v>11</v>
      </c>
      <c r="E7369" s="158" t="s">
        <v>15862</v>
      </c>
      <c r="F7369" s="101"/>
      <c r="G7369" s="159"/>
      <c r="H7369" s="161" t="s">
        <v>27949</v>
      </c>
      <c r="I7369" s="161"/>
    </row>
    <row r="7370" ht="15.0" customHeight="1">
      <c r="A7370" s="101" t="s">
        <v>12145</v>
      </c>
      <c r="B7370" s="96" t="str">
        <f>VLOOKUP(A7370,company_data!$A$2:$H$2051,8,FALSE)</f>
        <v>https://www.securecodewarrior.com/</v>
      </c>
      <c r="C7370" s="157" t="s">
        <v>11</v>
      </c>
      <c r="D7370" s="157" t="s">
        <v>11</v>
      </c>
      <c r="E7370" s="158" t="s">
        <v>15862</v>
      </c>
      <c r="F7370" s="101"/>
      <c r="G7370" s="159"/>
      <c r="H7370" s="161" t="s">
        <v>27950</v>
      </c>
      <c r="I7370" s="161"/>
    </row>
    <row r="7371" ht="15.0" customHeight="1">
      <c r="A7371" s="101" t="s">
        <v>12145</v>
      </c>
      <c r="B7371" s="96" t="str">
        <f>VLOOKUP(A7371,company_data!$A$2:$H$2051,8,FALSE)</f>
        <v>https://www.securecodewarrior.com/</v>
      </c>
      <c r="C7371" s="157" t="s">
        <v>27951</v>
      </c>
      <c r="D7371" s="157" t="s">
        <v>11</v>
      </c>
      <c r="E7371" s="158" t="s">
        <v>15862</v>
      </c>
      <c r="F7371" s="101"/>
      <c r="G7371" s="159"/>
      <c r="H7371" s="161" t="s">
        <v>27952</v>
      </c>
      <c r="I7371" s="161"/>
    </row>
    <row r="7372" ht="15.0" customHeight="1">
      <c r="A7372" s="101" t="s">
        <v>12163</v>
      </c>
      <c r="B7372" s="96" t="str">
        <f>VLOOKUP(A7372,company_data!$A$2:$H$2051,8,FALSE)</f>
        <v>https://securedecisions.com/</v>
      </c>
      <c r="C7372" s="157" t="s">
        <v>3447</v>
      </c>
      <c r="D7372" s="158" t="s">
        <v>8</v>
      </c>
      <c r="E7372" s="158" t="s">
        <v>19530</v>
      </c>
      <c r="F7372" s="101"/>
      <c r="G7372" s="159"/>
      <c r="H7372" s="161" t="s">
        <v>27953</v>
      </c>
      <c r="I7372" s="161"/>
    </row>
    <row r="7373" ht="15.0" customHeight="1">
      <c r="A7373" s="101" t="s">
        <v>12163</v>
      </c>
      <c r="B7373" s="96" t="str">
        <f>VLOOKUP(A7373,company_data!$A$2:$H$2051,8,FALSE)</f>
        <v>https://securedecisions.com/</v>
      </c>
      <c r="C7373" s="157" t="s">
        <v>27954</v>
      </c>
      <c r="D7373" s="158" t="s">
        <v>8</v>
      </c>
      <c r="E7373" s="158" t="s">
        <v>27120</v>
      </c>
      <c r="F7373" s="101"/>
      <c r="G7373" s="159"/>
      <c r="H7373" s="161" t="s">
        <v>27955</v>
      </c>
      <c r="I7373" s="161"/>
    </row>
    <row r="7374" ht="15.0" customHeight="1">
      <c r="A7374" s="101" t="s">
        <v>12163</v>
      </c>
      <c r="B7374" s="96" t="str">
        <f>VLOOKUP(A7374,company_data!$A$2:$H$2051,8,FALSE)</f>
        <v>https://securedecisions.com/</v>
      </c>
      <c r="C7374" s="157" t="s">
        <v>27956</v>
      </c>
      <c r="D7374" s="158" t="s">
        <v>43</v>
      </c>
      <c r="E7374" s="157"/>
      <c r="F7374" s="101"/>
      <c r="G7374" s="159"/>
      <c r="H7374" s="161" t="s">
        <v>27957</v>
      </c>
      <c r="I7374" s="161"/>
    </row>
    <row r="7375" ht="15.0" customHeight="1">
      <c r="A7375" s="101" t="s">
        <v>12163</v>
      </c>
      <c r="B7375" s="96" t="str">
        <f>VLOOKUP(A7375,company_data!$A$2:$H$2051,8,FALSE)</f>
        <v>https://securedecisions.com/</v>
      </c>
      <c r="C7375" s="157" t="s">
        <v>27958</v>
      </c>
      <c r="D7375" s="158" t="s">
        <v>43</v>
      </c>
      <c r="E7375" s="157"/>
      <c r="F7375" s="101"/>
      <c r="G7375" s="159"/>
      <c r="H7375" s="161" t="s">
        <v>27959</v>
      </c>
      <c r="I7375" s="161"/>
    </row>
    <row r="7376" ht="15.0" customHeight="1">
      <c r="A7376" s="101" t="s">
        <v>12170</v>
      </c>
      <c r="B7376" s="96" t="str">
        <f>VLOOKUP(A7376,company_data!$A$2:$H$2051,8,FALSE)</f>
        <v>https://trustsds.com/</v>
      </c>
      <c r="C7376" s="157" t="s">
        <v>27960</v>
      </c>
      <c r="D7376" s="157" t="s">
        <v>5</v>
      </c>
      <c r="E7376" s="158" t="s">
        <v>16735</v>
      </c>
      <c r="F7376" s="101"/>
      <c r="G7376" s="159"/>
      <c r="H7376" s="161" t="s">
        <v>27961</v>
      </c>
      <c r="I7376" s="161"/>
    </row>
    <row r="7377" ht="15.0" customHeight="1">
      <c r="A7377" s="101" t="s">
        <v>12170</v>
      </c>
      <c r="B7377" s="96" t="str">
        <f>VLOOKUP(A7377,company_data!$A$2:$H$2051,8,FALSE)</f>
        <v>https://trustsds.com/</v>
      </c>
      <c r="C7377" s="157" t="s">
        <v>17349</v>
      </c>
      <c r="D7377" s="157" t="s">
        <v>5</v>
      </c>
      <c r="E7377" s="158" t="s">
        <v>60</v>
      </c>
      <c r="F7377" s="101"/>
      <c r="G7377" s="159"/>
      <c r="H7377" s="161" t="s">
        <v>27962</v>
      </c>
      <c r="I7377" s="161"/>
    </row>
    <row r="7378" ht="15.0" customHeight="1">
      <c r="A7378" s="101" t="s">
        <v>12170</v>
      </c>
      <c r="B7378" s="96" t="str">
        <f>VLOOKUP(A7378,company_data!$A$2:$H$2051,8,FALSE)</f>
        <v>https://trustsds.com/</v>
      </c>
      <c r="C7378" s="157" t="s">
        <v>27963</v>
      </c>
      <c r="D7378" s="157" t="s">
        <v>5</v>
      </c>
      <c r="E7378" s="158" t="s">
        <v>27964</v>
      </c>
      <c r="F7378" s="97" t="s">
        <v>14</v>
      </c>
      <c r="G7378" s="159"/>
      <c r="H7378" s="161" t="s">
        <v>27965</v>
      </c>
      <c r="I7378" s="161"/>
    </row>
    <row r="7379" ht="15.0" customHeight="1">
      <c r="A7379" s="101" t="s">
        <v>12170</v>
      </c>
      <c r="B7379" s="96" t="str">
        <f>VLOOKUP(A7379,company_data!$A$2:$H$2051,8,FALSE)</f>
        <v>https://trustsds.com/</v>
      </c>
      <c r="C7379" s="157" t="s">
        <v>18599</v>
      </c>
      <c r="D7379" s="157" t="s">
        <v>5</v>
      </c>
      <c r="E7379" s="158" t="s">
        <v>26693</v>
      </c>
      <c r="F7379" s="101"/>
      <c r="G7379" s="159"/>
      <c r="H7379" s="161" t="s">
        <v>27966</v>
      </c>
      <c r="I7379" s="161"/>
    </row>
    <row r="7380" ht="15.0" customHeight="1">
      <c r="A7380" s="101" t="s">
        <v>12170</v>
      </c>
      <c r="B7380" s="96" t="str">
        <f>VLOOKUP(A7380,company_data!$A$2:$H$2051,8,FALSE)</f>
        <v>https://trustsds.com/</v>
      </c>
      <c r="C7380" s="157" t="s">
        <v>24528</v>
      </c>
      <c r="D7380" s="157" t="s">
        <v>5</v>
      </c>
      <c r="E7380" s="157" t="s">
        <v>15859</v>
      </c>
      <c r="F7380" s="101"/>
      <c r="G7380" s="159"/>
      <c r="H7380" s="161" t="s">
        <v>27967</v>
      </c>
      <c r="I7380" s="161"/>
    </row>
    <row r="7381" ht="15.0" customHeight="1">
      <c r="A7381" s="101" t="s">
        <v>12179</v>
      </c>
      <c r="B7381" s="96" t="str">
        <f>VLOOKUP(A7381,company_data!$A$2:$H$2051,8,FALSE)</f>
        <v>https://secureideas.com/</v>
      </c>
      <c r="C7381" s="158" t="s">
        <v>27968</v>
      </c>
      <c r="D7381" s="158" t="s">
        <v>5</v>
      </c>
      <c r="E7381" s="158" t="s">
        <v>15862</v>
      </c>
      <c r="F7381" s="97" t="s">
        <v>19112</v>
      </c>
      <c r="G7381" s="159"/>
      <c r="H7381" s="161" t="s">
        <v>27969</v>
      </c>
      <c r="I7381" s="161"/>
    </row>
    <row r="7382" ht="15.0" customHeight="1">
      <c r="A7382" s="101" t="s">
        <v>12179</v>
      </c>
      <c r="B7382" s="96" t="str">
        <f>VLOOKUP(A7382,company_data!$A$2:$H$2051,8,FALSE)</f>
        <v>https://secureideas.com/</v>
      </c>
      <c r="C7382" s="158" t="s">
        <v>27970</v>
      </c>
      <c r="D7382" s="158" t="s">
        <v>5</v>
      </c>
      <c r="E7382" s="158" t="s">
        <v>18049</v>
      </c>
      <c r="F7382" s="101"/>
      <c r="G7382" s="159"/>
      <c r="H7382" s="161"/>
      <c r="I7382" s="161"/>
    </row>
    <row r="7383" ht="15.0" customHeight="1">
      <c r="A7383" s="101" t="s">
        <v>12179</v>
      </c>
      <c r="B7383" s="96" t="str">
        <f>VLOOKUP(A7383,company_data!$A$2:$H$2051,8,FALSE)</f>
        <v>https://secureideas.com/</v>
      </c>
      <c r="C7383" s="158" t="s">
        <v>27971</v>
      </c>
      <c r="D7383" s="158" t="s">
        <v>5</v>
      </c>
      <c r="E7383" s="158" t="s">
        <v>16091</v>
      </c>
      <c r="F7383" s="97" t="s">
        <v>27972</v>
      </c>
      <c r="G7383" s="159"/>
      <c r="H7383" s="161"/>
      <c r="I7383" s="161"/>
    </row>
    <row r="7384" ht="15.0" customHeight="1">
      <c r="A7384" s="101" t="s">
        <v>12179</v>
      </c>
      <c r="B7384" s="96" t="str">
        <f>VLOOKUP(A7384,company_data!$A$2:$H$2051,8,FALSE)</f>
        <v>https://secureideas.com/</v>
      </c>
      <c r="C7384" s="157" t="s">
        <v>15850</v>
      </c>
      <c r="D7384" s="157" t="s">
        <v>5</v>
      </c>
      <c r="E7384" s="157" t="s">
        <v>15850</v>
      </c>
      <c r="F7384" s="101"/>
      <c r="G7384" s="159"/>
      <c r="H7384" s="161" t="s">
        <v>27973</v>
      </c>
      <c r="I7384" s="161"/>
    </row>
    <row r="7385" ht="15.0" customHeight="1">
      <c r="A7385" s="101" t="s">
        <v>12179</v>
      </c>
      <c r="B7385" s="96" t="str">
        <f>VLOOKUP(A7385,company_data!$A$2:$H$2051,8,FALSE)</f>
        <v>https://secureideas.com/</v>
      </c>
      <c r="C7385" s="158" t="s">
        <v>27974</v>
      </c>
      <c r="D7385" s="158" t="s">
        <v>5</v>
      </c>
      <c r="E7385" s="158" t="s">
        <v>18948</v>
      </c>
      <c r="F7385" s="101"/>
      <c r="G7385" s="159"/>
      <c r="H7385" s="161"/>
      <c r="I7385" s="161"/>
    </row>
    <row r="7386" ht="15.0" customHeight="1">
      <c r="A7386" s="101" t="s">
        <v>12179</v>
      </c>
      <c r="B7386" s="96" t="str">
        <f>VLOOKUP(A7386,company_data!$A$2:$H$2051,8,FALSE)</f>
        <v>https://secureideas.com/</v>
      </c>
      <c r="C7386" s="158" t="s">
        <v>27975</v>
      </c>
      <c r="D7386" s="158" t="s">
        <v>5</v>
      </c>
      <c r="E7386" s="158" t="s">
        <v>19590</v>
      </c>
      <c r="F7386" s="101"/>
      <c r="G7386" s="159"/>
      <c r="H7386" s="161"/>
      <c r="I7386" s="161"/>
    </row>
    <row r="7387" ht="15.0" customHeight="1">
      <c r="A7387" s="101" t="s">
        <v>12179</v>
      </c>
      <c r="B7387" s="96" t="str">
        <f>VLOOKUP(A7387,company_data!$A$2:$H$2051,8,FALSE)</f>
        <v>https://secureideas.com/</v>
      </c>
      <c r="C7387" s="157" t="s">
        <v>16052</v>
      </c>
      <c r="D7387" s="157" t="s">
        <v>5</v>
      </c>
      <c r="E7387" s="157"/>
      <c r="F7387" s="101"/>
      <c r="G7387" s="159"/>
      <c r="H7387" s="161" t="s">
        <v>27976</v>
      </c>
      <c r="I7387" s="161"/>
    </row>
    <row r="7388" ht="15.0" customHeight="1">
      <c r="A7388" s="101" t="s">
        <v>12179</v>
      </c>
      <c r="B7388" s="96" t="str">
        <f>VLOOKUP(A7388,company_data!$A$2:$H$2051,8,FALSE)</f>
        <v>https://secureideas.com/</v>
      </c>
      <c r="C7388" s="157" t="s">
        <v>27977</v>
      </c>
      <c r="D7388" s="157" t="s">
        <v>11</v>
      </c>
      <c r="E7388" s="157"/>
      <c r="F7388" s="101"/>
      <c r="G7388" s="159"/>
      <c r="H7388" s="161" t="s">
        <v>27978</v>
      </c>
      <c r="I7388" s="161"/>
    </row>
    <row r="7389" ht="15.0" customHeight="1">
      <c r="A7389" s="229" t="s">
        <v>12186</v>
      </c>
      <c r="B7389" s="230" t="str">
        <f>VLOOKUP(A7389,company_data!$A$2:$H$2051,8,FALSE)</f>
        <v>https://secureninja.com/</v>
      </c>
      <c r="C7389" s="158" t="s">
        <v>27979</v>
      </c>
      <c r="D7389" s="158" t="s">
        <v>11</v>
      </c>
      <c r="E7389" s="158" t="s">
        <v>27980</v>
      </c>
      <c r="F7389" s="101"/>
      <c r="G7389" s="159"/>
      <c r="H7389" s="161"/>
      <c r="I7389" s="161"/>
    </row>
    <row r="7390" ht="15.0" customHeight="1">
      <c r="A7390" s="229" t="s">
        <v>12186</v>
      </c>
      <c r="B7390" s="230" t="str">
        <f>VLOOKUP(A7390,company_data!$A$2:$H$2051,8,FALSE)</f>
        <v>https://secureninja.com/</v>
      </c>
      <c r="C7390" s="158" t="s">
        <v>27981</v>
      </c>
      <c r="D7390" s="158" t="s">
        <v>11</v>
      </c>
      <c r="E7390" s="158"/>
      <c r="F7390" s="101"/>
      <c r="G7390" s="159"/>
      <c r="H7390" s="161"/>
      <c r="I7390" s="161"/>
    </row>
    <row r="7391" ht="15.0" customHeight="1">
      <c r="A7391" s="101" t="s">
        <v>12210</v>
      </c>
      <c r="B7391" s="96" t="str">
        <f>VLOOKUP(A7391,company_data!$A$2:$H$2051,8,FALSE)</f>
        <v>www.securestatecyber.com/</v>
      </c>
      <c r="C7391" s="157" t="s">
        <v>27982</v>
      </c>
      <c r="D7391" s="157" t="s">
        <v>5</v>
      </c>
      <c r="E7391" s="158" t="s">
        <v>14</v>
      </c>
      <c r="F7391" s="97" t="s">
        <v>22278</v>
      </c>
      <c r="G7391" s="159"/>
      <c r="H7391" s="161" t="s">
        <v>27983</v>
      </c>
      <c r="I7391" s="161"/>
    </row>
    <row r="7392" ht="15.0" customHeight="1">
      <c r="A7392" s="101" t="s">
        <v>12210</v>
      </c>
      <c r="B7392" s="96" t="str">
        <f>VLOOKUP(A7392,company_data!$A$2:$H$2051,8,FALSE)</f>
        <v>www.securestatecyber.com/</v>
      </c>
      <c r="C7392" s="157" t="s">
        <v>27984</v>
      </c>
      <c r="D7392" s="157" t="s">
        <v>5</v>
      </c>
      <c r="E7392" s="158" t="s">
        <v>16868</v>
      </c>
      <c r="F7392" s="101"/>
      <c r="G7392" s="159"/>
      <c r="H7392" s="161" t="s">
        <v>27985</v>
      </c>
      <c r="I7392" s="161"/>
    </row>
    <row r="7393" ht="15.0" customHeight="1">
      <c r="A7393" s="101" t="s">
        <v>12210</v>
      </c>
      <c r="B7393" s="96" t="str">
        <f>VLOOKUP(A7393,company_data!$A$2:$H$2051,8,FALSE)</f>
        <v>www.securestatecyber.com/</v>
      </c>
      <c r="C7393" s="157" t="s">
        <v>27986</v>
      </c>
      <c r="D7393" s="157" t="s">
        <v>11</v>
      </c>
      <c r="E7393" s="158" t="s">
        <v>19602</v>
      </c>
      <c r="F7393" s="101"/>
      <c r="G7393" s="159"/>
      <c r="H7393" s="161" t="s">
        <v>27987</v>
      </c>
      <c r="I7393" s="161"/>
    </row>
    <row r="7394" ht="15.0" customHeight="1">
      <c r="A7394" s="101" t="s">
        <v>12210</v>
      </c>
      <c r="B7394" s="96" t="str">
        <f>VLOOKUP(A7394,company_data!$A$2:$H$2051,8,FALSE)</f>
        <v>www.securestatecyber.com/</v>
      </c>
      <c r="C7394" s="157" t="s">
        <v>27988</v>
      </c>
      <c r="D7394" s="157" t="s">
        <v>5</v>
      </c>
      <c r="E7394" s="157"/>
      <c r="F7394" s="101"/>
      <c r="G7394" s="159"/>
      <c r="H7394" s="161" t="s">
        <v>27989</v>
      </c>
      <c r="I7394" s="161"/>
    </row>
    <row r="7395" ht="15.0" customHeight="1">
      <c r="A7395" s="101" t="s">
        <v>12218</v>
      </c>
      <c r="B7395" s="96" t="str">
        <f>VLOOKUP(A7395,company_data!$A$2:$H$2051,8,FALSE)</f>
        <v>secure-ic.com</v>
      </c>
      <c r="C7395" s="158" t="s">
        <v>27990</v>
      </c>
      <c r="D7395" s="158" t="s">
        <v>40</v>
      </c>
      <c r="E7395" s="158" t="s">
        <v>17435</v>
      </c>
      <c r="F7395" s="101"/>
      <c r="G7395" s="159"/>
      <c r="H7395" s="161"/>
      <c r="I7395" s="161"/>
    </row>
    <row r="7396" ht="15.0" customHeight="1">
      <c r="A7396" s="101" t="s">
        <v>12218</v>
      </c>
      <c r="B7396" s="96" t="str">
        <f>VLOOKUP(A7396,company_data!$A$2:$H$2051,8,FALSE)</f>
        <v>secure-ic.com</v>
      </c>
      <c r="C7396" s="158" t="s">
        <v>27991</v>
      </c>
      <c r="D7396" s="158" t="s">
        <v>40</v>
      </c>
      <c r="E7396" s="158" t="s">
        <v>17435</v>
      </c>
      <c r="F7396" s="101"/>
      <c r="G7396" s="159"/>
      <c r="H7396" s="161"/>
      <c r="I7396" s="161"/>
    </row>
    <row r="7397" ht="15.0" customHeight="1">
      <c r="A7397" s="101" t="s">
        <v>12218</v>
      </c>
      <c r="B7397" s="96" t="str">
        <f>VLOOKUP(A7397,company_data!$A$2:$H$2051,8,FALSE)</f>
        <v>secure-ic.com</v>
      </c>
      <c r="C7397" s="158" t="s">
        <v>27992</v>
      </c>
      <c r="D7397" s="158" t="s">
        <v>40</v>
      </c>
      <c r="E7397" s="158" t="s">
        <v>17435</v>
      </c>
      <c r="F7397" s="101"/>
      <c r="G7397" s="159"/>
      <c r="H7397" s="161"/>
      <c r="I7397" s="161"/>
    </row>
    <row r="7398" ht="15.0" customHeight="1">
      <c r="A7398" s="101" t="s">
        <v>12218</v>
      </c>
      <c r="B7398" s="96" t="str">
        <f>VLOOKUP(A7398,company_data!$A$2:$H$2051,8,FALSE)</f>
        <v>secure-ic.com</v>
      </c>
      <c r="C7398" s="158" t="s">
        <v>27993</v>
      </c>
      <c r="D7398" s="158" t="s">
        <v>40</v>
      </c>
      <c r="E7398" s="158" t="s">
        <v>17435</v>
      </c>
      <c r="F7398" s="101"/>
      <c r="G7398" s="159"/>
      <c r="H7398" s="161"/>
      <c r="I7398" s="161"/>
    </row>
    <row r="7399" ht="15.0" customHeight="1">
      <c r="A7399" s="101" t="s">
        <v>12218</v>
      </c>
      <c r="B7399" s="96" t="str">
        <f>VLOOKUP(A7399,company_data!$A$2:$H$2051,8,FALSE)</f>
        <v>secure-ic.com</v>
      </c>
      <c r="C7399" s="158" t="s">
        <v>27994</v>
      </c>
      <c r="D7399" s="158" t="s">
        <v>40</v>
      </c>
      <c r="E7399" s="158" t="s">
        <v>17435</v>
      </c>
      <c r="F7399" s="101"/>
      <c r="G7399" s="159"/>
      <c r="H7399" s="161"/>
      <c r="I7399" s="161"/>
    </row>
    <row r="7400" ht="15.0" customHeight="1">
      <c r="A7400" s="101" t="s">
        <v>12218</v>
      </c>
      <c r="B7400" s="96" t="str">
        <f>VLOOKUP(A7400,company_data!$A$2:$H$2051,8,FALSE)</f>
        <v>secure-ic.com</v>
      </c>
      <c r="C7400" s="158" t="s">
        <v>27995</v>
      </c>
      <c r="D7400" s="158" t="s">
        <v>40</v>
      </c>
      <c r="E7400" s="158" t="s">
        <v>17435</v>
      </c>
      <c r="F7400" s="101"/>
      <c r="G7400" s="159"/>
      <c r="H7400" s="161"/>
      <c r="I7400" s="161"/>
    </row>
    <row r="7401" ht="15.0" customHeight="1">
      <c r="A7401" s="101" t="s">
        <v>12218</v>
      </c>
      <c r="B7401" s="96" t="str">
        <f>VLOOKUP(A7401,company_data!$A$2:$H$2051,8,FALSE)</f>
        <v>secure-ic.com</v>
      </c>
      <c r="C7401" s="158" t="s">
        <v>27996</v>
      </c>
      <c r="D7401" s="158" t="s">
        <v>40</v>
      </c>
      <c r="E7401" s="158" t="s">
        <v>17435</v>
      </c>
      <c r="F7401" s="97" t="s">
        <v>14</v>
      </c>
      <c r="G7401" s="159"/>
      <c r="H7401" s="161"/>
      <c r="I7401" s="161"/>
    </row>
    <row r="7402" ht="15.0" customHeight="1">
      <c r="A7402" s="101" t="s">
        <v>12218</v>
      </c>
      <c r="B7402" s="96" t="str">
        <f>VLOOKUP(A7402,company_data!$A$2:$H$2051,8,FALSE)</f>
        <v>secure-ic.com</v>
      </c>
      <c r="C7402" s="158" t="s">
        <v>21403</v>
      </c>
      <c r="D7402" s="158" t="s">
        <v>11</v>
      </c>
      <c r="E7402" s="158" t="s">
        <v>17435</v>
      </c>
      <c r="F7402" s="101"/>
      <c r="G7402" s="159"/>
      <c r="H7402" s="161"/>
      <c r="I7402" s="161"/>
    </row>
    <row r="7403" ht="15.0" customHeight="1">
      <c r="A7403" s="101" t="s">
        <v>12225</v>
      </c>
      <c r="B7403" s="96" t="str">
        <f>VLOOKUP(A7403,company_data!$A$2:$H$2051,8,FALSE)</f>
        <v>www.secureage.com</v>
      </c>
      <c r="C7403" s="158" t="s">
        <v>27997</v>
      </c>
      <c r="D7403" s="158" t="s">
        <v>10</v>
      </c>
      <c r="E7403" s="158" t="s">
        <v>15934</v>
      </c>
      <c r="F7403" s="158" t="s">
        <v>15935</v>
      </c>
      <c r="G7403" s="159"/>
      <c r="H7403" s="161"/>
      <c r="I7403" s="161"/>
    </row>
    <row r="7404" ht="15.0" customHeight="1">
      <c r="A7404" s="101" t="s">
        <v>12225</v>
      </c>
      <c r="B7404" s="96" t="str">
        <f>VLOOKUP(A7404,company_data!$A$2:$H$2051,8,FALSE)</f>
        <v>www.secureage.com</v>
      </c>
      <c r="C7404" s="158" t="s">
        <v>27998</v>
      </c>
      <c r="D7404" s="158" t="s">
        <v>9</v>
      </c>
      <c r="E7404" s="158" t="s">
        <v>16090</v>
      </c>
      <c r="F7404" s="97" t="s">
        <v>13</v>
      </c>
      <c r="G7404" s="159"/>
      <c r="H7404" s="161"/>
      <c r="I7404" s="161"/>
    </row>
    <row r="7405" ht="15.0" customHeight="1">
      <c r="A7405" s="101" t="s">
        <v>12225</v>
      </c>
      <c r="B7405" s="96" t="str">
        <f>VLOOKUP(A7405,company_data!$A$2:$H$2051,8,FALSE)</f>
        <v>www.secureage.com</v>
      </c>
      <c r="C7405" s="157" t="s">
        <v>27999</v>
      </c>
      <c r="D7405" s="158" t="s">
        <v>9</v>
      </c>
      <c r="E7405" s="158" t="s">
        <v>16090</v>
      </c>
      <c r="F7405" s="97" t="s">
        <v>28000</v>
      </c>
      <c r="G7405" s="159"/>
      <c r="H7405" s="161" t="s">
        <v>28001</v>
      </c>
      <c r="I7405" s="161"/>
    </row>
    <row r="7406" ht="15.0" customHeight="1">
      <c r="A7406" s="101" t="s">
        <v>12225</v>
      </c>
      <c r="B7406" s="96" t="str">
        <f>VLOOKUP(A7406,company_data!$A$2:$H$2051,8,FALSE)</f>
        <v>www.secureage.com</v>
      </c>
      <c r="C7406" s="157" t="s">
        <v>28002</v>
      </c>
      <c r="D7406" s="158" t="s">
        <v>9</v>
      </c>
      <c r="E7406" s="158" t="s">
        <v>16090</v>
      </c>
      <c r="F7406" s="158" t="s">
        <v>21125</v>
      </c>
      <c r="G7406" s="159"/>
      <c r="H7406" s="161" t="s">
        <v>28003</v>
      </c>
      <c r="I7406" s="161"/>
    </row>
    <row r="7407" ht="15.0" customHeight="1">
      <c r="A7407" s="101" t="s">
        <v>12225</v>
      </c>
      <c r="B7407" s="96" t="str">
        <f>VLOOKUP(A7407,company_data!$A$2:$H$2051,8,FALSE)</f>
        <v>www.secureage.com</v>
      </c>
      <c r="C7407" s="157" t="s">
        <v>28004</v>
      </c>
      <c r="D7407" s="158" t="s">
        <v>9</v>
      </c>
      <c r="E7407" s="158" t="s">
        <v>16090</v>
      </c>
      <c r="F7407" s="158" t="s">
        <v>28005</v>
      </c>
      <c r="G7407" s="159"/>
      <c r="H7407" s="161" t="s">
        <v>28006</v>
      </c>
      <c r="I7407" s="161"/>
    </row>
    <row r="7408" ht="15.0" customHeight="1">
      <c r="A7408" s="101" t="s">
        <v>12225</v>
      </c>
      <c r="B7408" s="96" t="str">
        <f>VLOOKUP(A7408,company_data!$A$2:$H$2051,8,FALSE)</f>
        <v>www.secureage.com</v>
      </c>
      <c r="C7408" s="157" t="s">
        <v>28007</v>
      </c>
      <c r="D7408" s="158" t="s">
        <v>9</v>
      </c>
      <c r="E7408" s="158" t="s">
        <v>16090</v>
      </c>
      <c r="F7408" s="158" t="s">
        <v>25219</v>
      </c>
      <c r="G7408" s="159"/>
      <c r="H7408" s="161" t="s">
        <v>28008</v>
      </c>
      <c r="I7408" s="161"/>
    </row>
    <row r="7409" ht="15.0" customHeight="1">
      <c r="A7409" s="101" t="s">
        <v>12225</v>
      </c>
      <c r="B7409" s="96" t="str">
        <f>VLOOKUP(A7409,company_data!$A$2:$H$2051,8,FALSE)</f>
        <v>www.secureage.com</v>
      </c>
      <c r="C7409" s="157" t="s">
        <v>28009</v>
      </c>
      <c r="D7409" s="158" t="s">
        <v>9</v>
      </c>
      <c r="E7409" s="158" t="s">
        <v>16090</v>
      </c>
      <c r="F7409" s="97" t="s">
        <v>25223</v>
      </c>
      <c r="G7409" s="159"/>
      <c r="H7409" s="161" t="s">
        <v>28010</v>
      </c>
      <c r="I7409" s="161"/>
    </row>
    <row r="7410" ht="15.0" customHeight="1">
      <c r="A7410" s="101" t="s">
        <v>12225</v>
      </c>
      <c r="B7410" s="96" t="str">
        <f>VLOOKUP(A7410,company_data!$A$2:$H$2051,8,FALSE)</f>
        <v>www.secureage.com</v>
      </c>
      <c r="C7410" s="158" t="s">
        <v>28011</v>
      </c>
      <c r="D7410" s="158" t="s">
        <v>10</v>
      </c>
      <c r="E7410" s="158" t="s">
        <v>28012</v>
      </c>
      <c r="F7410" s="101"/>
      <c r="G7410" s="159"/>
      <c r="H7410" s="161" t="s">
        <v>28013</v>
      </c>
      <c r="I7410" s="161"/>
    </row>
    <row r="7411" ht="15.0" customHeight="1">
      <c r="A7411" s="101" t="s">
        <v>12225</v>
      </c>
      <c r="B7411" s="96" t="str">
        <f>VLOOKUP(A7411,company_data!$A$2:$H$2051,8,FALSE)</f>
        <v>www.secureage.com</v>
      </c>
      <c r="C7411" s="158" t="s">
        <v>28014</v>
      </c>
      <c r="D7411" s="158" t="s">
        <v>10</v>
      </c>
      <c r="E7411" s="158" t="s">
        <v>16620</v>
      </c>
      <c r="F7411" s="101"/>
      <c r="G7411" s="159"/>
      <c r="H7411" s="161"/>
      <c r="I7411" s="161"/>
    </row>
    <row r="7412" ht="15.0" customHeight="1">
      <c r="A7412" s="101" t="s">
        <v>12225</v>
      </c>
      <c r="B7412" s="96" t="str">
        <f>VLOOKUP(A7412,company_data!$A$2:$H$2051,8,FALSE)</f>
        <v>www.secureage.com</v>
      </c>
      <c r="C7412" s="158" t="s">
        <v>28015</v>
      </c>
      <c r="D7412" s="158" t="s">
        <v>10</v>
      </c>
      <c r="E7412" s="158"/>
      <c r="F7412" s="101"/>
      <c r="G7412" s="159"/>
      <c r="H7412" s="161"/>
      <c r="I7412" s="161"/>
    </row>
    <row r="7413" ht="15.0" customHeight="1">
      <c r="A7413" s="101" t="s">
        <v>12234</v>
      </c>
      <c r="B7413" s="96" t="str">
        <f>VLOOKUP(A7413,company_data!$A$2:$H$2051,8,FALSE)</f>
        <v>https://www.secureauth.com/</v>
      </c>
      <c r="C7413" s="157" t="s">
        <v>28016</v>
      </c>
      <c r="D7413" s="158" t="s">
        <v>6</v>
      </c>
      <c r="E7413" s="158" t="s">
        <v>16476</v>
      </c>
      <c r="F7413" s="101"/>
      <c r="G7413" s="159"/>
      <c r="H7413" s="161" t="s">
        <v>28017</v>
      </c>
      <c r="I7413" s="161"/>
    </row>
    <row r="7414" ht="15.0" customHeight="1">
      <c r="A7414" s="101" t="s">
        <v>12234</v>
      </c>
      <c r="B7414" s="96" t="str">
        <f>VLOOKUP(A7414,company_data!$A$2:$H$2051,8,FALSE)</f>
        <v>https://www.secureauth.com/</v>
      </c>
      <c r="C7414" s="158" t="s">
        <v>28018</v>
      </c>
      <c r="D7414" s="158" t="s">
        <v>6</v>
      </c>
      <c r="E7414" s="158" t="s">
        <v>16476</v>
      </c>
      <c r="F7414" s="101"/>
      <c r="G7414" s="159"/>
      <c r="H7414" s="161"/>
      <c r="I7414" s="161"/>
    </row>
    <row r="7415" ht="15.0" customHeight="1">
      <c r="A7415" s="101" t="s">
        <v>12234</v>
      </c>
      <c r="B7415" s="96" t="str">
        <f>VLOOKUP(A7415,company_data!$A$2:$H$2051,8,FALSE)</f>
        <v>https://www.secureauth.com/</v>
      </c>
      <c r="C7415" s="158" t="s">
        <v>28019</v>
      </c>
      <c r="D7415" s="158" t="s">
        <v>6</v>
      </c>
      <c r="E7415" s="158" t="s">
        <v>16476</v>
      </c>
      <c r="F7415" s="101"/>
      <c r="G7415" s="159"/>
      <c r="H7415" s="161"/>
      <c r="I7415" s="161"/>
    </row>
    <row r="7416" ht="15.0" customHeight="1">
      <c r="A7416" s="101" t="s">
        <v>12234</v>
      </c>
      <c r="B7416" s="96" t="str">
        <f>VLOOKUP(A7416,company_data!$A$2:$H$2051,8,FALSE)</f>
        <v>https://www.secureauth.com/</v>
      </c>
      <c r="C7416" s="158" t="s">
        <v>28020</v>
      </c>
      <c r="D7416" s="158" t="s">
        <v>6</v>
      </c>
      <c r="E7416" s="158" t="s">
        <v>16476</v>
      </c>
      <c r="F7416" s="97" t="s">
        <v>15892</v>
      </c>
      <c r="G7416" s="159"/>
      <c r="H7416" s="161"/>
      <c r="I7416" s="161"/>
    </row>
    <row r="7417" ht="15.0" customHeight="1">
      <c r="A7417" s="101" t="s">
        <v>12234</v>
      </c>
      <c r="B7417" s="96" t="str">
        <f>VLOOKUP(A7417,company_data!$A$2:$H$2051,8,FALSE)</f>
        <v>https://www.secureauth.com/</v>
      </c>
      <c r="C7417" s="157" t="s">
        <v>17600</v>
      </c>
      <c r="D7417" s="158" t="s">
        <v>6</v>
      </c>
      <c r="E7417" s="157" t="s">
        <v>16904</v>
      </c>
      <c r="F7417" s="101"/>
      <c r="G7417" s="159"/>
      <c r="H7417" s="161" t="s">
        <v>28021</v>
      </c>
      <c r="I7417" s="161"/>
    </row>
    <row r="7418" ht="15.0" customHeight="1">
      <c r="A7418" s="101" t="s">
        <v>12234</v>
      </c>
      <c r="B7418" s="96" t="str">
        <f>VLOOKUP(A7418,company_data!$A$2:$H$2051,8,FALSE)</f>
        <v>https://www.secureauth.com/</v>
      </c>
      <c r="C7418" s="157" t="s">
        <v>28022</v>
      </c>
      <c r="D7418" s="158" t="s">
        <v>6</v>
      </c>
      <c r="E7418" s="157"/>
      <c r="F7418" s="101"/>
      <c r="G7418" s="159"/>
      <c r="H7418" s="161" t="s">
        <v>28023</v>
      </c>
      <c r="I7418" s="161"/>
    </row>
    <row r="7419" ht="15.0" customHeight="1">
      <c r="A7419" s="101" t="s">
        <v>12234</v>
      </c>
      <c r="B7419" s="96" t="str">
        <f>VLOOKUP(A7419,company_data!$A$2:$H$2051,8,FALSE)</f>
        <v>https://www.secureauth.com/</v>
      </c>
      <c r="C7419" s="158" t="s">
        <v>28024</v>
      </c>
      <c r="D7419" s="158" t="s">
        <v>6</v>
      </c>
      <c r="E7419" s="157"/>
      <c r="F7419" s="101"/>
      <c r="G7419" s="159"/>
      <c r="H7419" s="161" t="s">
        <v>28025</v>
      </c>
      <c r="I7419" s="161"/>
    </row>
    <row r="7420" ht="15.0" customHeight="1">
      <c r="A7420" s="101" t="s">
        <v>12234</v>
      </c>
      <c r="B7420" s="96" t="str">
        <f>VLOOKUP(A7420,company_data!$A$2:$H$2051,8,FALSE)</f>
        <v>https://www.secureauth.com/</v>
      </c>
      <c r="C7420" s="157" t="s">
        <v>28026</v>
      </c>
      <c r="D7420" s="158" t="s">
        <v>6</v>
      </c>
      <c r="E7420" s="157"/>
      <c r="F7420" s="101"/>
      <c r="G7420" s="159"/>
      <c r="H7420" s="161" t="s">
        <v>28027</v>
      </c>
      <c r="I7420" s="161"/>
    </row>
    <row r="7421" ht="15.0" customHeight="1">
      <c r="A7421" s="101" t="s">
        <v>12234</v>
      </c>
      <c r="B7421" s="96" t="str">
        <f>VLOOKUP(A7421,company_data!$A$2:$H$2051,8,FALSE)</f>
        <v>https://www.secureauth.com/</v>
      </c>
      <c r="C7421" s="158" t="s">
        <v>28028</v>
      </c>
      <c r="D7421" s="158" t="s">
        <v>6</v>
      </c>
      <c r="E7421" s="157"/>
      <c r="F7421" s="101"/>
      <c r="G7421" s="159"/>
      <c r="H7421" s="161"/>
      <c r="I7421" s="161"/>
    </row>
    <row r="7422" ht="15.0" customHeight="1">
      <c r="A7422" s="101" t="s">
        <v>12243</v>
      </c>
      <c r="B7422" s="96" t="str">
        <f>VLOOKUP(A7422,company_data!$A$2:$H$2051,8,FALSE)</f>
        <v>https://www.securecircle.com/</v>
      </c>
      <c r="C7422" s="157" t="s">
        <v>12243</v>
      </c>
      <c r="D7422" s="158" t="s">
        <v>9</v>
      </c>
      <c r="E7422" s="158" t="s">
        <v>18373</v>
      </c>
      <c r="F7422" s="101"/>
      <c r="G7422" s="159"/>
      <c r="H7422" s="161" t="s">
        <v>28029</v>
      </c>
      <c r="I7422" s="161"/>
    </row>
    <row r="7423" ht="15.0" customHeight="1">
      <c r="A7423" s="101" t="s">
        <v>12252</v>
      </c>
      <c r="B7423" s="96" t="str">
        <f>VLOOKUP(A7423,company_data!$A$2:$H$2051,8,FALSE)</f>
        <v>https://www.secureit.com/</v>
      </c>
      <c r="C7423" s="157" t="s">
        <v>16735</v>
      </c>
      <c r="D7423" s="157" t="s">
        <v>5</v>
      </c>
      <c r="E7423" s="158" t="s">
        <v>28030</v>
      </c>
      <c r="F7423" s="101"/>
      <c r="G7423" s="159"/>
      <c r="H7423" s="161" t="s">
        <v>28031</v>
      </c>
      <c r="I7423" s="161"/>
    </row>
    <row r="7424" ht="15.0" customHeight="1">
      <c r="A7424" s="101" t="s">
        <v>12252</v>
      </c>
      <c r="B7424" s="96" t="str">
        <f>VLOOKUP(A7424,company_data!$A$2:$H$2051,8,FALSE)</f>
        <v>https://www.secureit.com/</v>
      </c>
      <c r="C7424" s="157" t="s">
        <v>14</v>
      </c>
      <c r="D7424" s="157" t="s">
        <v>5</v>
      </c>
      <c r="E7424" s="158" t="s">
        <v>20384</v>
      </c>
      <c r="F7424" s="101"/>
      <c r="G7424" s="159"/>
      <c r="H7424" s="161" t="s">
        <v>28032</v>
      </c>
      <c r="I7424" s="161"/>
    </row>
    <row r="7425" ht="15.0" customHeight="1">
      <c r="A7425" s="101" t="s">
        <v>12252</v>
      </c>
      <c r="B7425" s="96" t="str">
        <f>VLOOKUP(A7425,company_data!$A$2:$H$2051,8,FALSE)</f>
        <v>https://www.secureit.com/</v>
      </c>
      <c r="C7425" s="157" t="s">
        <v>16051</v>
      </c>
      <c r="D7425" s="157" t="s">
        <v>5</v>
      </c>
      <c r="E7425" s="158" t="s">
        <v>16634</v>
      </c>
      <c r="F7425" s="97" t="s">
        <v>17003</v>
      </c>
      <c r="G7425" s="159"/>
      <c r="H7425" s="161" t="s">
        <v>28033</v>
      </c>
      <c r="I7425" s="161"/>
    </row>
    <row r="7426" ht="15.0" customHeight="1">
      <c r="A7426" s="101" t="s">
        <v>12268</v>
      </c>
      <c r="B7426" s="96" t="str">
        <f>VLOOKUP(A7426,company_data!$A$2:$H$2051,8,FALSE)</f>
        <v>https://securekey.com/</v>
      </c>
      <c r="C7426" s="209" t="s">
        <v>28034</v>
      </c>
      <c r="D7426" s="158" t="s">
        <v>6</v>
      </c>
      <c r="E7426" s="158" t="s">
        <v>26473</v>
      </c>
      <c r="F7426" s="101"/>
      <c r="G7426" s="159"/>
      <c r="H7426" s="161" t="s">
        <v>28035</v>
      </c>
      <c r="I7426" s="161"/>
    </row>
    <row r="7427" ht="15.0" customHeight="1">
      <c r="A7427" s="101" t="s">
        <v>12268</v>
      </c>
      <c r="B7427" s="96" t="str">
        <f>VLOOKUP(A7427,company_data!$A$2:$H$2051,8,FALSE)</f>
        <v>https://securekey.com/</v>
      </c>
      <c r="C7427" s="157" t="s">
        <v>28036</v>
      </c>
      <c r="D7427" s="158" t="s">
        <v>6</v>
      </c>
      <c r="E7427" s="158" t="s">
        <v>26473</v>
      </c>
      <c r="F7427" s="101"/>
      <c r="G7427" s="159"/>
      <c r="H7427" s="161" t="s">
        <v>28037</v>
      </c>
      <c r="I7427" s="161"/>
    </row>
    <row r="7428" ht="15.0" customHeight="1">
      <c r="A7428" s="101" t="s">
        <v>12277</v>
      </c>
      <c r="B7428" s="96" t="str">
        <f>VLOOKUP(A7428,company_data!$A$2:$H$2051,8,FALSE)</f>
        <v>https://www.securelink.com/</v>
      </c>
      <c r="C7428" s="157" t="s">
        <v>28038</v>
      </c>
      <c r="D7428" s="158" t="s">
        <v>26</v>
      </c>
      <c r="E7428" s="158" t="s">
        <v>16091</v>
      </c>
      <c r="F7428" s="101"/>
      <c r="G7428" s="159"/>
      <c r="H7428" s="161" t="s">
        <v>28039</v>
      </c>
      <c r="I7428" s="161"/>
    </row>
    <row r="7429" ht="15.0" customHeight="1">
      <c r="A7429" s="101" t="s">
        <v>12277</v>
      </c>
      <c r="B7429" s="96" t="str">
        <f>VLOOKUP(A7429,company_data!$A$2:$H$2051,8,FALSE)</f>
        <v>https://www.securelink.com/</v>
      </c>
      <c r="C7429" s="157" t="s">
        <v>28040</v>
      </c>
      <c r="D7429" s="158" t="s">
        <v>26</v>
      </c>
      <c r="E7429" s="158" t="s">
        <v>16091</v>
      </c>
      <c r="F7429" s="101"/>
      <c r="G7429" s="159"/>
      <c r="H7429" s="161" t="s">
        <v>28041</v>
      </c>
      <c r="I7429" s="161"/>
    </row>
    <row r="7430" ht="15.0" customHeight="1">
      <c r="A7430" s="101" t="s">
        <v>12277</v>
      </c>
      <c r="B7430" s="96" t="str">
        <f>VLOOKUP(A7430,company_data!$A$2:$H$2051,8,FALSE)</f>
        <v>https://www.securelink.com/</v>
      </c>
      <c r="C7430" s="157" t="s">
        <v>28042</v>
      </c>
      <c r="D7430" s="158" t="s">
        <v>26</v>
      </c>
      <c r="E7430" s="158" t="s">
        <v>16091</v>
      </c>
      <c r="F7430" s="101"/>
      <c r="G7430" s="159"/>
      <c r="H7430" s="161" t="s">
        <v>28043</v>
      </c>
      <c r="I7430" s="161"/>
    </row>
    <row r="7431" ht="15.0" customHeight="1">
      <c r="A7431" s="101" t="s">
        <v>12277</v>
      </c>
      <c r="B7431" s="96" t="str">
        <f>VLOOKUP(A7431,company_data!$A$2:$H$2051,8,FALSE)</f>
        <v>https://www.securelink.com/</v>
      </c>
      <c r="C7431" s="157" t="s">
        <v>28044</v>
      </c>
      <c r="D7431" s="158" t="s">
        <v>26</v>
      </c>
      <c r="E7431" s="158" t="s">
        <v>16091</v>
      </c>
      <c r="F7431" s="101"/>
      <c r="G7431" s="159"/>
      <c r="H7431" s="161" t="s">
        <v>28045</v>
      </c>
      <c r="I7431" s="161"/>
    </row>
    <row r="7432" ht="15.0" customHeight="1">
      <c r="A7432" s="101" t="s">
        <v>12284</v>
      </c>
      <c r="B7432" s="96" t="str">
        <f>VLOOKUP(A7432,company_data!$A$2:$H$2051,8,FALSE)</f>
        <v>https://securelogix.com/</v>
      </c>
      <c r="C7432" s="158" t="s">
        <v>28046</v>
      </c>
      <c r="D7432" s="158" t="s">
        <v>7</v>
      </c>
      <c r="E7432" s="158" t="s">
        <v>28047</v>
      </c>
      <c r="F7432" s="101"/>
      <c r="G7432" s="159"/>
      <c r="H7432" s="161"/>
      <c r="I7432" s="161"/>
    </row>
    <row r="7433" ht="15.0" customHeight="1">
      <c r="A7433" s="101" t="s">
        <v>12284</v>
      </c>
      <c r="B7433" s="96" t="str">
        <f>VLOOKUP(A7433,company_data!$A$2:$H$2051,8,FALSE)</f>
        <v>https://securelogix.com/</v>
      </c>
      <c r="C7433" s="158" t="s">
        <v>28048</v>
      </c>
      <c r="D7433" s="158" t="s">
        <v>7</v>
      </c>
      <c r="E7433" s="158" t="s">
        <v>28047</v>
      </c>
      <c r="F7433" s="101"/>
      <c r="G7433" s="159"/>
      <c r="H7433" s="161"/>
      <c r="I7433" s="161"/>
    </row>
    <row r="7434" ht="15.0" customHeight="1">
      <c r="A7434" s="101" t="s">
        <v>12293</v>
      </c>
      <c r="B7434" s="96" t="str">
        <f>VLOOKUP(A7434,company_data!$A$2:$H$2051,8,FALSE)</f>
        <v>https://www.securementem.com/</v>
      </c>
      <c r="C7434" s="157" t="s">
        <v>28049</v>
      </c>
      <c r="D7434" s="158" t="s">
        <v>5</v>
      </c>
      <c r="E7434" s="158" t="s">
        <v>15831</v>
      </c>
      <c r="F7434" s="101"/>
      <c r="G7434" s="159"/>
      <c r="H7434" s="161" t="s">
        <v>28050</v>
      </c>
      <c r="I7434" s="161"/>
    </row>
    <row r="7435" ht="15.0" customHeight="1">
      <c r="A7435" s="101" t="s">
        <v>12293</v>
      </c>
      <c r="B7435" s="96" t="str">
        <f>VLOOKUP(A7435,company_data!$A$2:$H$2051,8,FALSE)</f>
        <v>https://www.securementem.com/</v>
      </c>
      <c r="C7435" s="157" t="s">
        <v>28051</v>
      </c>
      <c r="D7435" s="158" t="s">
        <v>5</v>
      </c>
      <c r="E7435" s="158" t="s">
        <v>15831</v>
      </c>
      <c r="F7435" s="101"/>
      <c r="G7435" s="159"/>
      <c r="H7435" s="161" t="s">
        <v>28052</v>
      </c>
      <c r="I7435" s="161"/>
    </row>
    <row r="7436" ht="15.0" customHeight="1">
      <c r="A7436" s="101" t="s">
        <v>12293</v>
      </c>
      <c r="B7436" s="96" t="str">
        <f>VLOOKUP(A7436,company_data!$A$2:$H$2051,8,FALSE)</f>
        <v>https://www.securementem.com/</v>
      </c>
      <c r="C7436" s="157" t="s">
        <v>15853</v>
      </c>
      <c r="D7436" s="157" t="s">
        <v>5</v>
      </c>
      <c r="E7436" s="157" t="s">
        <v>15853</v>
      </c>
      <c r="F7436" s="101"/>
      <c r="G7436" s="159"/>
      <c r="H7436" s="161" t="s">
        <v>28053</v>
      </c>
      <c r="I7436" s="161"/>
    </row>
    <row r="7437" ht="15.0" customHeight="1">
      <c r="A7437" s="101" t="s">
        <v>12293</v>
      </c>
      <c r="B7437" s="96" t="str">
        <f>VLOOKUP(A7437,company_data!$A$2:$H$2051,8,FALSE)</f>
        <v>https://www.securementem.com/</v>
      </c>
      <c r="C7437" s="157" t="s">
        <v>28054</v>
      </c>
      <c r="D7437" s="158" t="s">
        <v>5</v>
      </c>
      <c r="E7437" s="157"/>
      <c r="F7437" s="101"/>
      <c r="G7437" s="159"/>
      <c r="H7437" s="161" t="s">
        <v>28055</v>
      </c>
      <c r="I7437" s="161"/>
    </row>
    <row r="7438" ht="15.0" customHeight="1">
      <c r="A7438" s="101" t="s">
        <v>12293</v>
      </c>
      <c r="B7438" s="96" t="str">
        <f>VLOOKUP(A7438,company_data!$A$2:$H$2051,8,FALSE)</f>
        <v>https://www.securementem.com/</v>
      </c>
      <c r="C7438" s="158" t="s">
        <v>28056</v>
      </c>
      <c r="D7438" s="158" t="s">
        <v>41</v>
      </c>
      <c r="E7438" s="157"/>
      <c r="F7438" s="101"/>
      <c r="G7438" s="159"/>
      <c r="H7438" s="161"/>
      <c r="I7438" s="161"/>
    </row>
    <row r="7439" ht="15.0" customHeight="1">
      <c r="A7439" s="101" t="s">
        <v>12305</v>
      </c>
      <c r="B7439" s="96" t="str">
        <f>VLOOKUP(A7439,company_data!$A$2:$H$2051,8,FALSE)</f>
        <v>https://securenation.net/</v>
      </c>
      <c r="C7439" s="157" t="s">
        <v>28057</v>
      </c>
      <c r="D7439" s="158" t="s">
        <v>5</v>
      </c>
      <c r="E7439" s="158" t="s">
        <v>15831</v>
      </c>
      <c r="F7439" s="101"/>
      <c r="G7439" s="159"/>
      <c r="H7439" s="161" t="s">
        <v>28058</v>
      </c>
      <c r="I7439" s="161"/>
    </row>
    <row r="7440" ht="15.0" customHeight="1">
      <c r="A7440" s="101" t="s">
        <v>12305</v>
      </c>
      <c r="B7440" s="96" t="str">
        <f>VLOOKUP(A7440,company_data!$A$2:$H$2051,8,FALSE)</f>
        <v>https://securenation.net/</v>
      </c>
      <c r="C7440" s="157" t="s">
        <v>19485</v>
      </c>
      <c r="D7440" s="158" t="s">
        <v>5</v>
      </c>
      <c r="E7440" s="158" t="s">
        <v>6</v>
      </c>
      <c r="F7440" s="101"/>
      <c r="G7440" s="159"/>
      <c r="H7440" s="161" t="s">
        <v>28059</v>
      </c>
      <c r="I7440" s="161"/>
    </row>
    <row r="7441" ht="15.0" customHeight="1">
      <c r="A7441" s="101" t="s">
        <v>12305</v>
      </c>
      <c r="B7441" s="96" t="str">
        <f>VLOOKUP(A7441,company_data!$A$2:$H$2051,8,FALSE)</f>
        <v>https://securenation.net/</v>
      </c>
      <c r="C7441" s="157" t="s">
        <v>28060</v>
      </c>
      <c r="D7441" s="158" t="s">
        <v>5</v>
      </c>
      <c r="E7441" s="158" t="s">
        <v>18043</v>
      </c>
      <c r="F7441" s="97" t="s">
        <v>14</v>
      </c>
      <c r="G7441" s="159"/>
      <c r="H7441" s="161" t="s">
        <v>28061</v>
      </c>
      <c r="I7441" s="161"/>
    </row>
    <row r="7442" ht="15.0" customHeight="1">
      <c r="A7442" s="101" t="s">
        <v>12305</v>
      </c>
      <c r="B7442" s="96" t="str">
        <f>VLOOKUP(A7442,company_data!$A$2:$H$2051,8,FALSE)</f>
        <v>https://securenation.net/</v>
      </c>
      <c r="C7442" s="157" t="s">
        <v>17708</v>
      </c>
      <c r="D7442" s="157" t="s">
        <v>11</v>
      </c>
      <c r="E7442" s="157" t="s">
        <v>17708</v>
      </c>
      <c r="F7442" s="101"/>
      <c r="G7442" s="159"/>
      <c r="H7442" s="161" t="s">
        <v>28062</v>
      </c>
      <c r="I7442" s="161"/>
    </row>
    <row r="7443" ht="15.0" customHeight="1">
      <c r="A7443" s="101" t="s">
        <v>12305</v>
      </c>
      <c r="B7443" s="96" t="str">
        <f>VLOOKUP(A7443,company_data!$A$2:$H$2051,8,FALSE)</f>
        <v>https://securenation.net/</v>
      </c>
      <c r="C7443" s="157" t="s">
        <v>19496</v>
      </c>
      <c r="D7443" s="158" t="s">
        <v>5</v>
      </c>
      <c r="E7443" s="158" t="s">
        <v>15857</v>
      </c>
      <c r="F7443" s="101"/>
      <c r="G7443" s="159"/>
      <c r="H7443" s="161" t="s">
        <v>28063</v>
      </c>
      <c r="I7443" s="161"/>
    </row>
    <row r="7444" ht="15.0" customHeight="1">
      <c r="A7444" s="101" t="s">
        <v>12305</v>
      </c>
      <c r="B7444" s="96" t="str">
        <f>VLOOKUP(A7444,company_data!$A$2:$H$2051,8,FALSE)</f>
        <v>https://securenation.net/</v>
      </c>
      <c r="C7444" s="157" t="s">
        <v>28064</v>
      </c>
      <c r="D7444" s="157" t="s">
        <v>5</v>
      </c>
      <c r="E7444" s="157"/>
      <c r="F7444" s="101"/>
      <c r="G7444" s="159"/>
      <c r="H7444" s="161" t="s">
        <v>28065</v>
      </c>
      <c r="I7444" s="161"/>
    </row>
    <row r="7445" ht="15.0" customHeight="1">
      <c r="A7445" s="101" t="s">
        <v>12305</v>
      </c>
      <c r="B7445" s="96" t="str">
        <f>VLOOKUP(A7445,company_data!$A$2:$H$2051,8,FALSE)</f>
        <v>https://securenation.net/</v>
      </c>
      <c r="C7445" s="157" t="s">
        <v>28066</v>
      </c>
      <c r="D7445" s="158" t="s">
        <v>5</v>
      </c>
      <c r="E7445" s="157"/>
      <c r="F7445" s="101"/>
      <c r="G7445" s="159"/>
      <c r="H7445" s="161" t="s">
        <v>28067</v>
      </c>
      <c r="I7445" s="161"/>
    </row>
    <row r="7446" ht="15.0" customHeight="1">
      <c r="A7446" s="101" t="s">
        <v>12305</v>
      </c>
      <c r="B7446" s="96" t="str">
        <f>VLOOKUP(A7446,company_data!$A$2:$H$2051,8,FALSE)</f>
        <v>https://securenation.net/</v>
      </c>
      <c r="C7446" s="157" t="s">
        <v>28068</v>
      </c>
      <c r="D7446" s="158" t="s">
        <v>7</v>
      </c>
      <c r="E7446" s="157"/>
      <c r="F7446" s="101"/>
      <c r="G7446" s="159"/>
      <c r="H7446" s="161" t="s">
        <v>28069</v>
      </c>
      <c r="I7446" s="161"/>
    </row>
    <row r="7447" ht="15.0" customHeight="1">
      <c r="A7447" s="101" t="s">
        <v>12315</v>
      </c>
      <c r="B7447" s="96" t="str">
        <f>VLOOKUP(A7447,company_data!$A$2:$H$2051,8,FALSE)</f>
        <v>https://www.securenvoy.com/</v>
      </c>
      <c r="C7447" s="157" t="s">
        <v>18636</v>
      </c>
      <c r="D7447" s="158" t="s">
        <v>10</v>
      </c>
      <c r="E7447" s="157" t="s">
        <v>18171</v>
      </c>
      <c r="F7447" s="101"/>
      <c r="G7447" s="159"/>
      <c r="H7447" s="161" t="s">
        <v>28070</v>
      </c>
      <c r="I7447" s="161"/>
    </row>
    <row r="7448" ht="15.0" customHeight="1">
      <c r="A7448" s="101" t="s">
        <v>12315</v>
      </c>
      <c r="B7448" s="96" t="str">
        <f>VLOOKUP(A7448,company_data!$A$2:$H$2051,8,FALSE)</f>
        <v>https://www.securenvoy.com/</v>
      </c>
      <c r="C7448" s="157" t="s">
        <v>18373</v>
      </c>
      <c r="D7448" s="158" t="s">
        <v>12</v>
      </c>
      <c r="E7448" s="158" t="s">
        <v>18373</v>
      </c>
      <c r="F7448" s="101"/>
      <c r="G7448" s="159"/>
      <c r="H7448" s="161" t="s">
        <v>28071</v>
      </c>
      <c r="I7448" s="161"/>
    </row>
    <row r="7449" ht="15.0" customHeight="1">
      <c r="A7449" s="101" t="s">
        <v>12315</v>
      </c>
      <c r="B7449" s="96" t="str">
        <f>VLOOKUP(A7449,company_data!$A$2:$H$2051,8,FALSE)</f>
        <v>https://www.securenvoy.com/</v>
      </c>
      <c r="C7449" s="157" t="s">
        <v>26036</v>
      </c>
      <c r="D7449" s="158" t="s">
        <v>6</v>
      </c>
      <c r="E7449" s="158" t="s">
        <v>16476</v>
      </c>
      <c r="F7449" s="101"/>
      <c r="G7449" s="159"/>
      <c r="H7449" s="161" t="s">
        <v>28072</v>
      </c>
      <c r="I7449" s="161"/>
    </row>
    <row r="7450" ht="15.0" customHeight="1">
      <c r="A7450" s="101" t="s">
        <v>12315</v>
      </c>
      <c r="B7450" s="96" t="str">
        <f>VLOOKUP(A7450,company_data!$A$2:$H$2051,8,FALSE)</f>
        <v>https://www.securenvoy.com/</v>
      </c>
      <c r="C7450" s="157" t="s">
        <v>24947</v>
      </c>
      <c r="D7450" s="158" t="s">
        <v>9</v>
      </c>
      <c r="E7450" s="158" t="s">
        <v>16411</v>
      </c>
      <c r="F7450" s="101"/>
      <c r="G7450" s="159"/>
      <c r="H7450" s="161" t="s">
        <v>28073</v>
      </c>
      <c r="I7450" s="161"/>
    </row>
    <row r="7451" ht="15.0" customHeight="1">
      <c r="A7451" s="101" t="s">
        <v>12315</v>
      </c>
      <c r="B7451" s="96" t="str">
        <f>VLOOKUP(A7451,company_data!$A$2:$H$2051,8,FALSE)</f>
        <v>https://www.securenvoy.com/</v>
      </c>
      <c r="C7451" s="157" t="s">
        <v>28074</v>
      </c>
      <c r="D7451" s="158" t="s">
        <v>10</v>
      </c>
      <c r="E7451" s="157" t="s">
        <v>17083</v>
      </c>
      <c r="F7451" s="101"/>
      <c r="G7451" s="159"/>
      <c r="H7451" s="161" t="s">
        <v>28075</v>
      </c>
      <c r="I7451" s="161"/>
    </row>
    <row r="7452" ht="15.0" customHeight="1">
      <c r="A7452" s="101" t="s">
        <v>12315</v>
      </c>
      <c r="B7452" s="96" t="str">
        <f>VLOOKUP(A7452,company_data!$A$2:$H$2051,8,FALSE)</f>
        <v>https://www.securenvoy.com/</v>
      </c>
      <c r="C7452" s="157" t="s">
        <v>17513</v>
      </c>
      <c r="D7452" s="158" t="s">
        <v>6</v>
      </c>
      <c r="E7452" s="157"/>
      <c r="F7452" s="101"/>
      <c r="G7452" s="159"/>
      <c r="H7452" s="161" t="s">
        <v>28076</v>
      </c>
      <c r="I7452" s="161"/>
    </row>
    <row r="7453" ht="15.0" customHeight="1">
      <c r="A7453" s="101" t="s">
        <v>12323</v>
      </c>
      <c r="B7453" s="96" t="str">
        <f>VLOOKUP(A7453,company_data!$A$2:$H$2051,8,FALSE)</f>
        <v>www.securepush.com</v>
      </c>
      <c r="C7453" s="157" t="s">
        <v>28077</v>
      </c>
      <c r="D7453" s="158" t="s">
        <v>29</v>
      </c>
      <c r="E7453" s="158" t="s">
        <v>18103</v>
      </c>
      <c r="F7453" s="101"/>
      <c r="G7453" s="159"/>
      <c r="H7453" s="161" t="s">
        <v>28078</v>
      </c>
      <c r="I7453" s="161"/>
    </row>
    <row r="7454" ht="15.0" customHeight="1">
      <c r="A7454" s="101" t="s">
        <v>12331</v>
      </c>
      <c r="B7454" s="96" t="str">
        <f>VLOOKUP(A7454,company_data!$A$2:$H$2051,8,FALSE)</f>
        <v>https://secureset.com/</v>
      </c>
      <c r="C7454" s="157"/>
      <c r="D7454" s="158" t="s">
        <v>11</v>
      </c>
      <c r="E7454" s="157"/>
      <c r="F7454" s="101"/>
      <c r="G7454" s="159"/>
      <c r="H7454" s="161"/>
      <c r="I7454" s="161"/>
    </row>
    <row r="7455" ht="15.0" customHeight="1">
      <c r="A7455" s="101" t="s">
        <v>12335</v>
      </c>
      <c r="B7455" s="96" t="str">
        <f>VLOOKUP(A7455,company_data!$A$2:$H$2051,8,FALSE)</f>
        <v>securesky.com/
</v>
      </c>
      <c r="C7455" s="158" t="s">
        <v>17839</v>
      </c>
      <c r="D7455" s="158" t="s">
        <v>5</v>
      </c>
      <c r="E7455" s="158" t="s">
        <v>15862</v>
      </c>
      <c r="F7455" s="101"/>
      <c r="G7455" s="159"/>
      <c r="H7455" s="161"/>
      <c r="I7455" s="161"/>
    </row>
    <row r="7456" ht="15.0" customHeight="1">
      <c r="A7456" s="101" t="s">
        <v>12335</v>
      </c>
      <c r="B7456" s="96" t="str">
        <f>VLOOKUP(A7456,company_data!$A$2:$H$2051,8,FALSE)</f>
        <v>securesky.com/
</v>
      </c>
      <c r="C7456" s="158" t="s">
        <v>28079</v>
      </c>
      <c r="D7456" s="158" t="s">
        <v>15</v>
      </c>
      <c r="E7456" s="158" t="s">
        <v>15843</v>
      </c>
      <c r="F7456" s="101"/>
      <c r="G7456" s="159"/>
      <c r="H7456" s="161"/>
      <c r="I7456" s="161"/>
    </row>
    <row r="7457" ht="15.0" customHeight="1">
      <c r="A7457" s="101" t="s">
        <v>12335</v>
      </c>
      <c r="B7457" s="96" t="str">
        <f>VLOOKUP(A7457,company_data!$A$2:$H$2051,8,FALSE)</f>
        <v>securesky.com/
</v>
      </c>
      <c r="C7457" s="158" t="s">
        <v>18049</v>
      </c>
      <c r="D7457" s="158" t="s">
        <v>5</v>
      </c>
      <c r="E7457" s="158" t="s">
        <v>15843</v>
      </c>
      <c r="F7457" s="101"/>
      <c r="G7457" s="159"/>
      <c r="H7457" s="161"/>
      <c r="I7457" s="161"/>
    </row>
    <row r="7458" ht="15.0" customHeight="1">
      <c r="A7458" s="101" t="s">
        <v>12335</v>
      </c>
      <c r="B7458" s="96" t="str">
        <f>VLOOKUP(A7458,company_data!$A$2:$H$2051,8,FALSE)</f>
        <v>securesky.com/
</v>
      </c>
      <c r="C7458" s="158" t="s">
        <v>28080</v>
      </c>
      <c r="D7458" s="158" t="s">
        <v>7</v>
      </c>
      <c r="E7458" s="158" t="s">
        <v>16341</v>
      </c>
      <c r="F7458" s="101"/>
      <c r="G7458" s="159"/>
      <c r="H7458" s="161"/>
      <c r="I7458" s="161"/>
    </row>
    <row r="7459" ht="15.0" customHeight="1">
      <c r="A7459" s="101" t="s">
        <v>12335</v>
      </c>
      <c r="B7459" s="96" t="str">
        <f>VLOOKUP(A7459,company_data!$A$2:$H$2051,8,FALSE)</f>
        <v>securesky.com/
</v>
      </c>
      <c r="C7459" s="158" t="s">
        <v>15850</v>
      </c>
      <c r="D7459" s="158" t="s">
        <v>5</v>
      </c>
      <c r="E7459" s="158" t="s">
        <v>17003</v>
      </c>
      <c r="F7459" s="101"/>
      <c r="G7459" s="159"/>
      <c r="H7459" s="161"/>
      <c r="I7459" s="161"/>
    </row>
    <row r="7460" ht="15.0" customHeight="1">
      <c r="A7460" s="101" t="s">
        <v>12335</v>
      </c>
      <c r="B7460" s="96" t="str">
        <f>VLOOKUP(A7460,company_data!$A$2:$H$2051,8,FALSE)</f>
        <v>securesky.com/
</v>
      </c>
      <c r="C7460" s="158" t="s">
        <v>26255</v>
      </c>
      <c r="D7460" s="158" t="s">
        <v>5</v>
      </c>
      <c r="E7460" s="158" t="s">
        <v>15881</v>
      </c>
      <c r="F7460" s="101"/>
      <c r="G7460" s="159"/>
      <c r="H7460" s="161"/>
      <c r="I7460" s="161"/>
    </row>
    <row r="7461" ht="15.0" customHeight="1">
      <c r="A7461" s="101" t="s">
        <v>12341</v>
      </c>
      <c r="B7461" s="96" t="str">
        <f>VLOOKUP(A7461,company_data!$A$2:$H$2051,8,FALSE)</f>
        <v>https://securestack.com/</v>
      </c>
      <c r="C7461" s="158" t="s">
        <v>28081</v>
      </c>
      <c r="D7461" s="158" t="s">
        <v>15</v>
      </c>
      <c r="E7461" s="158" t="s">
        <v>15843</v>
      </c>
      <c r="F7461" s="101"/>
      <c r="G7461" s="159"/>
      <c r="H7461" s="161"/>
      <c r="I7461" s="161"/>
    </row>
    <row r="7462" ht="15.0" customHeight="1">
      <c r="A7462" s="101" t="s">
        <v>12341</v>
      </c>
      <c r="B7462" s="96" t="str">
        <f>VLOOKUP(A7462,company_data!$A$2:$H$2051,8,FALSE)</f>
        <v>https://securestack.com/</v>
      </c>
      <c r="C7462" s="209" t="s">
        <v>28082</v>
      </c>
      <c r="D7462" s="158" t="s">
        <v>8</v>
      </c>
      <c r="E7462" s="158" t="s">
        <v>19112</v>
      </c>
      <c r="F7462" s="101"/>
      <c r="G7462" s="159"/>
      <c r="H7462" s="161"/>
      <c r="I7462" s="161"/>
    </row>
    <row r="7463" ht="15.0" customHeight="1">
      <c r="A7463" s="101" t="s">
        <v>12347</v>
      </c>
      <c r="B7463" s="96" t="str">
        <f>VLOOKUP(A7463,company_data!$A$2:$H$2051,8,FALSE)</f>
        <v>https://securestrux.com/</v>
      </c>
      <c r="C7463" s="209" t="s">
        <v>28083</v>
      </c>
      <c r="D7463" s="158" t="s">
        <v>10</v>
      </c>
      <c r="E7463" s="158" t="s">
        <v>18333</v>
      </c>
      <c r="F7463" s="101"/>
      <c r="G7463" s="159"/>
      <c r="H7463" s="161" t="s">
        <v>28084</v>
      </c>
      <c r="I7463" s="161"/>
    </row>
    <row r="7464" ht="15.0" customHeight="1">
      <c r="A7464" s="101" t="s">
        <v>12347</v>
      </c>
      <c r="B7464" s="96" t="str">
        <f>VLOOKUP(A7464,company_data!$A$2:$H$2051,8,FALSE)</f>
        <v>https://securestrux.com/</v>
      </c>
      <c r="C7464" s="209" t="s">
        <v>25128</v>
      </c>
      <c r="D7464" s="158" t="s">
        <v>5</v>
      </c>
      <c r="E7464" s="158" t="s">
        <v>6</v>
      </c>
      <c r="F7464" s="101"/>
      <c r="G7464" s="159"/>
      <c r="H7464" s="161"/>
      <c r="I7464" s="161"/>
    </row>
    <row r="7465" ht="15.0" customHeight="1">
      <c r="A7465" s="101" t="s">
        <v>12347</v>
      </c>
      <c r="B7465" s="96" t="str">
        <f>VLOOKUP(A7465,company_data!$A$2:$H$2051,8,FALSE)</f>
        <v>https://securestrux.com/</v>
      </c>
      <c r="C7465" s="209" t="s">
        <v>19623</v>
      </c>
      <c r="D7465" s="158" t="s">
        <v>5</v>
      </c>
      <c r="E7465" s="158" t="s">
        <v>18043</v>
      </c>
      <c r="F7465" s="97" t="s">
        <v>14</v>
      </c>
      <c r="G7465" s="159"/>
      <c r="H7465" s="161"/>
      <c r="I7465" s="161"/>
    </row>
    <row r="7466" ht="15.0" customHeight="1">
      <c r="A7466" s="101" t="s">
        <v>12347</v>
      </c>
      <c r="B7466" s="96" t="str">
        <f>VLOOKUP(A7466,company_data!$A$2:$H$2051,8,FALSE)</f>
        <v>https://securestrux.com/</v>
      </c>
      <c r="C7466" s="209" t="s">
        <v>28085</v>
      </c>
      <c r="D7466" s="158" t="s">
        <v>11</v>
      </c>
      <c r="E7466" s="158" t="s">
        <v>19602</v>
      </c>
      <c r="F7466" s="101"/>
      <c r="G7466" s="159"/>
      <c r="H7466" s="161"/>
      <c r="I7466" s="161"/>
    </row>
    <row r="7467" ht="15.0" customHeight="1">
      <c r="A7467" s="101" t="s">
        <v>12347</v>
      </c>
      <c r="B7467" s="96" t="str">
        <f>VLOOKUP(A7467,company_data!$A$2:$H$2051,8,FALSE)</f>
        <v>https://securestrux.com/</v>
      </c>
      <c r="C7467" s="209" t="s">
        <v>28086</v>
      </c>
      <c r="D7467" s="158" t="s">
        <v>5</v>
      </c>
      <c r="E7467" s="158" t="s">
        <v>15857</v>
      </c>
      <c r="F7467" s="97" t="s">
        <v>17003</v>
      </c>
      <c r="G7467" s="159"/>
      <c r="H7467" s="161"/>
      <c r="I7467" s="161"/>
    </row>
    <row r="7468" ht="15.0" customHeight="1">
      <c r="A7468" s="101" t="s">
        <v>12347</v>
      </c>
      <c r="B7468" s="96" t="str">
        <f>VLOOKUP(A7468,company_data!$A$2:$H$2051,8,FALSE)</f>
        <v>https://securestrux.com/</v>
      </c>
      <c r="C7468" s="209" t="s">
        <v>28087</v>
      </c>
      <c r="D7468" s="158" t="s">
        <v>5</v>
      </c>
      <c r="E7468" s="157"/>
      <c r="F7468" s="101"/>
      <c r="G7468" s="159"/>
      <c r="H7468" s="161"/>
      <c r="I7468" s="161"/>
    </row>
    <row r="7469" ht="15.0" customHeight="1">
      <c r="A7469" s="101" t="s">
        <v>12347</v>
      </c>
      <c r="B7469" s="96" t="str">
        <f>VLOOKUP(A7469,company_data!$A$2:$H$2051,8,FALSE)</f>
        <v>https://securestrux.com/</v>
      </c>
      <c r="C7469" s="209" t="s">
        <v>16160</v>
      </c>
      <c r="D7469" s="158" t="s">
        <v>7</v>
      </c>
      <c r="E7469" s="157"/>
      <c r="F7469" s="101"/>
      <c r="G7469" s="159"/>
      <c r="H7469" s="161"/>
      <c r="I7469" s="161"/>
    </row>
    <row r="7470" ht="15.0" customHeight="1">
      <c r="A7470" s="101" t="s">
        <v>12347</v>
      </c>
      <c r="B7470" s="96" t="str">
        <f>VLOOKUP(A7470,company_data!$A$2:$H$2051,8,FALSE)</f>
        <v>https://securestrux.com/</v>
      </c>
      <c r="C7470" s="209" t="s">
        <v>28088</v>
      </c>
      <c r="D7470" s="158" t="s">
        <v>10</v>
      </c>
      <c r="E7470" s="157"/>
      <c r="F7470" s="101"/>
      <c r="G7470" s="159"/>
      <c r="H7470" s="161" t="s">
        <v>28089</v>
      </c>
      <c r="I7470" s="161"/>
    </row>
    <row r="7471" ht="15.0" customHeight="1">
      <c r="A7471" s="101" t="s">
        <v>12354</v>
      </c>
      <c r="B7471" s="96" t="str">
        <f>VLOOKUP(A7471,company_data!$A$2:$H$2051,8,FALSE)</f>
        <v>https://www.securew2.com/</v>
      </c>
      <c r="C7471" s="203" t="s">
        <v>28090</v>
      </c>
      <c r="D7471" s="158" t="s">
        <v>6</v>
      </c>
      <c r="E7471" s="158" t="s">
        <v>17567</v>
      </c>
      <c r="F7471" s="101"/>
      <c r="G7471" s="159"/>
      <c r="H7471" s="161" t="s">
        <v>28091</v>
      </c>
      <c r="I7471" s="161"/>
    </row>
    <row r="7472" ht="15.0" customHeight="1">
      <c r="A7472" s="101" t="s">
        <v>12354</v>
      </c>
      <c r="B7472" s="96" t="str">
        <f>VLOOKUP(A7472,company_data!$A$2:$H$2051,8,FALSE)</f>
        <v>https://www.securew2.com/</v>
      </c>
      <c r="C7472" s="203" t="s">
        <v>28092</v>
      </c>
      <c r="D7472" s="158" t="s">
        <v>31</v>
      </c>
      <c r="E7472" s="158" t="s">
        <v>21962</v>
      </c>
      <c r="F7472" s="101"/>
      <c r="G7472" s="159"/>
      <c r="H7472" s="161" t="s">
        <v>28093</v>
      </c>
      <c r="I7472" s="161"/>
    </row>
    <row r="7473" ht="15.0" customHeight="1">
      <c r="A7473" s="101" t="s">
        <v>12354</v>
      </c>
      <c r="B7473" s="96" t="str">
        <f>VLOOKUP(A7473,company_data!$A$2:$H$2051,8,FALSE)</f>
        <v>https://www.securew2.com/</v>
      </c>
      <c r="C7473" s="209" t="s">
        <v>28094</v>
      </c>
      <c r="D7473" s="158" t="s">
        <v>13</v>
      </c>
      <c r="E7473" s="158" t="s">
        <v>15981</v>
      </c>
      <c r="F7473" s="101"/>
      <c r="G7473" s="159"/>
      <c r="H7473" s="161" t="s">
        <v>28095</v>
      </c>
      <c r="I7473" s="161"/>
    </row>
    <row r="7474" ht="15.0" customHeight="1">
      <c r="A7474" s="101" t="s">
        <v>12354</v>
      </c>
      <c r="B7474" s="96" t="str">
        <f>VLOOKUP(A7474,company_data!$A$2:$H$2051,8,FALSE)</f>
        <v>https://www.securew2.com/</v>
      </c>
      <c r="C7474" s="203" t="s">
        <v>28096</v>
      </c>
      <c r="D7474" s="158" t="s">
        <v>31</v>
      </c>
      <c r="E7474" s="157"/>
      <c r="F7474" s="101"/>
      <c r="G7474" s="159"/>
      <c r="H7474" s="161" t="s">
        <v>28097</v>
      </c>
      <c r="I7474" s="161"/>
    </row>
    <row r="7475" ht="15.0" customHeight="1">
      <c r="A7475" s="101" t="s">
        <v>12354</v>
      </c>
      <c r="B7475" s="96" t="str">
        <f>VLOOKUP(A7475,company_data!$A$2:$H$2051,8,FALSE)</f>
        <v>https://www.securew2.com/</v>
      </c>
      <c r="C7475" s="203" t="s">
        <v>28098</v>
      </c>
      <c r="D7475" s="158" t="s">
        <v>31</v>
      </c>
      <c r="E7475" s="157"/>
      <c r="F7475" s="101"/>
      <c r="G7475" s="159"/>
      <c r="H7475" s="161" t="s">
        <v>28099</v>
      </c>
      <c r="I7475" s="161"/>
    </row>
    <row r="7476" ht="15.0" customHeight="1">
      <c r="A7476" s="101" t="s">
        <v>11954</v>
      </c>
      <c r="B7476" s="96" t="str">
        <f>VLOOKUP(A7476,company_data!$A$2:$H$2051,8,FALSE)</f>
        <v>https://www.secureworks.com/</v>
      </c>
      <c r="C7476" s="203" t="s">
        <v>28100</v>
      </c>
      <c r="D7476" s="158" t="s">
        <v>5</v>
      </c>
      <c r="E7476" s="158" t="s">
        <v>15831</v>
      </c>
      <c r="F7476" s="101"/>
      <c r="G7476" s="159"/>
      <c r="H7476" s="161" t="s">
        <v>28101</v>
      </c>
      <c r="I7476" s="161"/>
    </row>
    <row r="7477" ht="15.0" customHeight="1">
      <c r="A7477" s="101" t="s">
        <v>11954</v>
      </c>
      <c r="B7477" s="96" t="str">
        <f>VLOOKUP(A7477,company_data!$A$2:$H$2051,8,FALSE)</f>
        <v>https://www.secureworks.com/</v>
      </c>
      <c r="C7477" s="157" t="s">
        <v>18091</v>
      </c>
      <c r="D7477" s="157" t="s">
        <v>7</v>
      </c>
      <c r="E7477" s="157" t="s">
        <v>16341</v>
      </c>
      <c r="F7477" s="101"/>
      <c r="G7477" s="159"/>
      <c r="H7477" s="161" t="s">
        <v>28102</v>
      </c>
      <c r="I7477" s="161"/>
    </row>
    <row r="7478" ht="15.0" customHeight="1">
      <c r="A7478" s="101" t="s">
        <v>11954</v>
      </c>
      <c r="B7478" s="96" t="str">
        <f>VLOOKUP(A7478,company_data!$A$2:$H$2051,8,FALSE)</f>
        <v>https://www.secureworks.com/</v>
      </c>
      <c r="C7478" s="157" t="s">
        <v>16160</v>
      </c>
      <c r="D7478" s="157" t="s">
        <v>7</v>
      </c>
      <c r="E7478" s="157" t="s">
        <v>16391</v>
      </c>
      <c r="F7478" s="101"/>
      <c r="G7478" s="159"/>
      <c r="H7478" s="161" t="s">
        <v>28103</v>
      </c>
      <c r="I7478" s="161"/>
    </row>
    <row r="7479" ht="15.0" customHeight="1">
      <c r="A7479" s="101" t="s">
        <v>11954</v>
      </c>
      <c r="B7479" s="96" t="str">
        <f>VLOOKUP(A7479,company_data!$A$2:$H$2051,8,FALSE)</f>
        <v>https://www.secureworks.com/</v>
      </c>
      <c r="C7479" s="203" t="s">
        <v>28104</v>
      </c>
      <c r="D7479" s="158" t="s">
        <v>5</v>
      </c>
      <c r="E7479" s="158" t="s">
        <v>16275</v>
      </c>
      <c r="F7479" s="101"/>
      <c r="G7479" s="159"/>
      <c r="H7479" s="161" t="s">
        <v>28105</v>
      </c>
      <c r="I7479" s="161"/>
    </row>
    <row r="7480" ht="15.0" customHeight="1">
      <c r="A7480" s="101" t="s">
        <v>11954</v>
      </c>
      <c r="B7480" s="96" t="str">
        <f>VLOOKUP(A7480,company_data!$A$2:$H$2051,8,FALSE)</f>
        <v>https://www.secureworks.com/</v>
      </c>
      <c r="C7480" s="158" t="s">
        <v>28106</v>
      </c>
      <c r="D7480" s="158" t="s">
        <v>7</v>
      </c>
      <c r="E7480" s="158" t="s">
        <v>16563</v>
      </c>
      <c r="F7480" s="101"/>
      <c r="G7480" s="159"/>
      <c r="H7480" s="161"/>
      <c r="I7480" s="161"/>
    </row>
    <row r="7481" ht="15.0" customHeight="1">
      <c r="A7481" s="101" t="s">
        <v>11954</v>
      </c>
      <c r="B7481" s="96" t="str">
        <f>VLOOKUP(A7481,company_data!$A$2:$H$2051,8,FALSE)</f>
        <v>https://www.secureworks.com/</v>
      </c>
      <c r="C7481" s="158" t="s">
        <v>28107</v>
      </c>
      <c r="D7481" s="158" t="s">
        <v>18</v>
      </c>
      <c r="E7481" s="158" t="s">
        <v>16563</v>
      </c>
      <c r="F7481" s="101"/>
      <c r="G7481" s="159"/>
      <c r="H7481" s="161"/>
      <c r="I7481" s="161"/>
    </row>
    <row r="7482" ht="15.0" customHeight="1">
      <c r="A7482" s="101" t="s">
        <v>11954</v>
      </c>
      <c r="B7482" s="96" t="str">
        <f>VLOOKUP(A7482,company_data!$A$2:$H$2051,8,FALSE)</f>
        <v>https://www.secureworks.com/</v>
      </c>
      <c r="C7482" s="203" t="s">
        <v>28108</v>
      </c>
      <c r="D7482" s="158" t="s">
        <v>5</v>
      </c>
      <c r="E7482" s="157"/>
      <c r="F7482" s="101"/>
      <c r="G7482" s="159"/>
      <c r="H7482" s="161" t="s">
        <v>28109</v>
      </c>
      <c r="I7482" s="161"/>
    </row>
    <row r="7483" ht="15.0" customHeight="1">
      <c r="A7483" s="101" t="s">
        <v>11954</v>
      </c>
      <c r="B7483" s="96" t="str">
        <f>VLOOKUP(A7483,company_data!$A$2:$H$2051,8,FALSE)</f>
        <v>https://www.secureworks.com/</v>
      </c>
      <c r="C7483" s="157" t="s">
        <v>16052</v>
      </c>
      <c r="D7483" s="157" t="s">
        <v>5</v>
      </c>
      <c r="E7483" s="157"/>
      <c r="F7483" s="101"/>
      <c r="G7483" s="159"/>
      <c r="H7483" s="161" t="s">
        <v>28110</v>
      </c>
      <c r="I7483" s="161"/>
    </row>
    <row r="7484" ht="15.0" customHeight="1">
      <c r="A7484" s="101" t="s">
        <v>11954</v>
      </c>
      <c r="B7484" s="96" t="str">
        <f>VLOOKUP(A7484,company_data!$A$2:$H$2051,8,FALSE)</f>
        <v>https://www.secureworks.com/</v>
      </c>
      <c r="C7484" s="157" t="s">
        <v>25850</v>
      </c>
      <c r="D7484" s="157" t="s">
        <v>5</v>
      </c>
      <c r="E7484" s="157"/>
      <c r="F7484" s="101"/>
      <c r="G7484" s="159"/>
      <c r="H7484" s="161" t="s">
        <v>28111</v>
      </c>
      <c r="I7484" s="161"/>
    </row>
    <row r="7485" ht="15.0" customHeight="1">
      <c r="A7485" s="101" t="s">
        <v>11954</v>
      </c>
      <c r="B7485" s="96" t="str">
        <f>VLOOKUP(A7485,company_data!$A$2:$H$2051,8,FALSE)</f>
        <v>https://www.secureworks.com/</v>
      </c>
      <c r="C7485" s="158" t="s">
        <v>28112</v>
      </c>
      <c r="D7485" s="158" t="s">
        <v>22</v>
      </c>
      <c r="E7485" s="157"/>
      <c r="F7485" s="101"/>
      <c r="G7485" s="159"/>
      <c r="H7485" s="161"/>
      <c r="I7485" s="161"/>
    </row>
    <row r="7486" ht="15.0" customHeight="1">
      <c r="A7486" s="101" t="s">
        <v>11488</v>
      </c>
      <c r="B7486" s="96" t="str">
        <f>VLOOKUP(A7486,company_data!$A$2:$H$2051,8,FALSE)</f>
        <v>www.reversinglabs.com/</v>
      </c>
      <c r="C7486" s="157" t="s">
        <v>28113</v>
      </c>
      <c r="D7486" s="158" t="s">
        <v>17</v>
      </c>
      <c r="E7486" s="157"/>
      <c r="F7486" s="101"/>
      <c r="G7486" s="159"/>
      <c r="H7486" s="161" t="s">
        <v>28114</v>
      </c>
      <c r="I7486" s="161"/>
    </row>
    <row r="7487" ht="15.0" customHeight="1">
      <c r="A7487" s="101" t="s">
        <v>12555</v>
      </c>
      <c r="B7487" s="96" t="str">
        <f>VLOOKUP(A7487,company_data!$A$2:$H$2051,8,FALSE)</f>
        <v>https://www.secureworx.com.au/</v>
      </c>
      <c r="C7487" s="157" t="s">
        <v>28115</v>
      </c>
      <c r="D7487" s="158" t="s">
        <v>5</v>
      </c>
      <c r="E7487" s="158" t="s">
        <v>17508</v>
      </c>
      <c r="F7487" s="101"/>
      <c r="G7487" s="159"/>
      <c r="H7487" s="161" t="s">
        <v>28116</v>
      </c>
      <c r="I7487" s="161"/>
    </row>
    <row r="7488" ht="15.0" customHeight="1">
      <c r="A7488" s="101" t="s">
        <v>12555</v>
      </c>
      <c r="B7488" s="96" t="str">
        <f>VLOOKUP(A7488,company_data!$A$2:$H$2051,8,FALSE)</f>
        <v>https://www.secureworx.com.au/</v>
      </c>
      <c r="C7488" s="158" t="s">
        <v>28117</v>
      </c>
      <c r="D7488" s="158" t="s">
        <v>5</v>
      </c>
      <c r="E7488" s="158" t="s">
        <v>18698</v>
      </c>
      <c r="F7488" s="101"/>
      <c r="G7488" s="159"/>
      <c r="H7488" s="161"/>
      <c r="I7488" s="161"/>
    </row>
    <row r="7489" ht="15.0" customHeight="1">
      <c r="A7489" s="101" t="s">
        <v>12555</v>
      </c>
      <c r="B7489" s="96" t="str">
        <f>VLOOKUP(A7489,company_data!$A$2:$H$2051,8,FALSE)</f>
        <v>https://www.secureworx.com.au/</v>
      </c>
      <c r="C7489" s="157" t="s">
        <v>28118</v>
      </c>
      <c r="D7489" s="158" t="s">
        <v>7</v>
      </c>
      <c r="E7489" s="157"/>
      <c r="F7489" s="101"/>
      <c r="G7489" s="159"/>
      <c r="H7489" s="161" t="s">
        <v>28119</v>
      </c>
      <c r="I7489" s="161"/>
    </row>
    <row r="7490" ht="15.0" customHeight="1">
      <c r="A7490" s="101" t="s">
        <v>12358</v>
      </c>
      <c r="B7490" s="96" t="str">
        <f>VLOOKUP(A7490,company_data!$A$2:$H$2051,8,FALSE)</f>
        <v>https://www.securicon.com</v>
      </c>
      <c r="C7490" s="169" t="s">
        <v>28120</v>
      </c>
      <c r="D7490" s="157" t="s">
        <v>5</v>
      </c>
      <c r="E7490" s="158" t="s">
        <v>14</v>
      </c>
      <c r="F7490" s="157"/>
      <c r="G7490" s="159"/>
      <c r="H7490" s="161" t="s">
        <v>28121</v>
      </c>
      <c r="I7490" s="161"/>
    </row>
    <row r="7491" ht="15.0" customHeight="1">
      <c r="A7491" s="101" t="s">
        <v>12358</v>
      </c>
      <c r="B7491" s="96" t="str">
        <f>VLOOKUP(A7491,company_data!$A$2:$H$2051,8,FALSE)</f>
        <v>https://www.securicon.com</v>
      </c>
      <c r="C7491" s="169" t="s">
        <v>28122</v>
      </c>
      <c r="D7491" s="157" t="s">
        <v>5</v>
      </c>
      <c r="E7491" s="158" t="s">
        <v>15871</v>
      </c>
      <c r="F7491" s="157"/>
      <c r="G7491" s="159"/>
      <c r="H7491" s="161" t="s">
        <v>28123</v>
      </c>
      <c r="I7491" s="161"/>
    </row>
    <row r="7492" ht="15.0" customHeight="1">
      <c r="A7492" s="101" t="s">
        <v>12358</v>
      </c>
      <c r="B7492" s="96" t="str">
        <f>VLOOKUP(A7492,company_data!$A$2:$H$2051,8,FALSE)</f>
        <v>https://www.securicon.com</v>
      </c>
      <c r="C7492" s="169" t="s">
        <v>28124</v>
      </c>
      <c r="D7492" s="157" t="s">
        <v>5</v>
      </c>
      <c r="E7492" s="158" t="s">
        <v>15897</v>
      </c>
      <c r="F7492" s="157"/>
      <c r="G7492" s="159"/>
      <c r="H7492" s="161" t="s">
        <v>28125</v>
      </c>
      <c r="I7492" s="161"/>
    </row>
    <row r="7493" ht="15.0" customHeight="1">
      <c r="A7493" s="101" t="s">
        <v>12358</v>
      </c>
      <c r="B7493" s="96" t="str">
        <f>VLOOKUP(A7493,company_data!$A$2:$H$2051,8,FALSE)</f>
        <v>https://www.securicon.com</v>
      </c>
      <c r="C7493" s="169" t="s">
        <v>28126</v>
      </c>
      <c r="D7493" s="157" t="s">
        <v>5</v>
      </c>
      <c r="E7493" s="157"/>
      <c r="F7493" s="157"/>
      <c r="G7493" s="159"/>
      <c r="H7493" s="161" t="s">
        <v>28127</v>
      </c>
      <c r="I7493" s="161"/>
    </row>
    <row r="7494" ht="15.0" customHeight="1">
      <c r="A7494" s="101" t="s">
        <v>12364</v>
      </c>
      <c r="B7494" s="96" t="str">
        <f>VLOOKUP(A7494,company_data!$A$2:$H$2051,8,FALSE)</f>
        <v>https://securithings.com/</v>
      </c>
      <c r="C7494" s="158" t="s">
        <v>28128</v>
      </c>
      <c r="D7494" s="158" t="s">
        <v>25</v>
      </c>
      <c r="E7494" s="158" t="s">
        <v>17918</v>
      </c>
      <c r="F7494" s="101"/>
      <c r="G7494" s="159"/>
      <c r="H7494" s="161" t="s">
        <v>28129</v>
      </c>
      <c r="I7494" s="161"/>
    </row>
    <row r="7495" ht="15.0" customHeight="1">
      <c r="A7495" s="101" t="s">
        <v>12364</v>
      </c>
      <c r="B7495" s="96" t="str">
        <f>VLOOKUP(A7495,company_data!$A$2:$H$2051,8,FALSE)</f>
        <v>https://securithings.com/</v>
      </c>
      <c r="C7495" s="158" t="s">
        <v>28130</v>
      </c>
      <c r="D7495" s="158" t="s">
        <v>7</v>
      </c>
      <c r="E7495" s="158" t="s">
        <v>17918</v>
      </c>
      <c r="F7495" s="97" t="s">
        <v>44</v>
      </c>
      <c r="G7495" s="159"/>
      <c r="H7495" s="161" t="s">
        <v>28131</v>
      </c>
      <c r="I7495" s="161"/>
    </row>
    <row r="7496" ht="15.0" customHeight="1">
      <c r="A7496" s="101" t="s">
        <v>15236</v>
      </c>
      <c r="B7496" s="96" t="str">
        <f>VLOOKUP(A7496,company_data!$A$2:$H$2051,8,FALSE)</f>
        <v>https://security-art.com/</v>
      </c>
      <c r="C7496" s="157" t="s">
        <v>15862</v>
      </c>
      <c r="D7496" s="158" t="s">
        <v>5</v>
      </c>
      <c r="E7496" s="158" t="s">
        <v>15862</v>
      </c>
      <c r="F7496" s="101"/>
      <c r="G7496" s="159"/>
      <c r="H7496" s="161" t="s">
        <v>28132</v>
      </c>
      <c r="I7496" s="161"/>
    </row>
    <row r="7497" ht="15.0" customHeight="1">
      <c r="A7497" s="101" t="s">
        <v>15236</v>
      </c>
      <c r="B7497" s="96" t="str">
        <f>VLOOKUP(A7497,company_data!$A$2:$H$2051,8,FALSE)</f>
        <v>https://security-art.com/</v>
      </c>
      <c r="C7497" s="157" t="s">
        <v>28133</v>
      </c>
      <c r="D7497" s="158" t="s">
        <v>5</v>
      </c>
      <c r="E7497" s="158" t="s">
        <v>15831</v>
      </c>
      <c r="F7497" s="101"/>
      <c r="G7497" s="159"/>
      <c r="H7497" s="161" t="s">
        <v>28134</v>
      </c>
      <c r="I7497" s="161"/>
    </row>
    <row r="7498" ht="15.0" customHeight="1">
      <c r="A7498" s="101" t="s">
        <v>15236</v>
      </c>
      <c r="B7498" s="96" t="str">
        <f>VLOOKUP(A7498,company_data!$A$2:$H$2051,8,FALSE)</f>
        <v>https://security-art.com/</v>
      </c>
      <c r="C7498" s="157" t="s">
        <v>28135</v>
      </c>
      <c r="D7498" s="158" t="s">
        <v>5</v>
      </c>
      <c r="E7498" s="158" t="s">
        <v>17019</v>
      </c>
      <c r="F7498" s="101"/>
      <c r="G7498" s="159"/>
      <c r="H7498" s="161" t="s">
        <v>28136</v>
      </c>
      <c r="I7498" s="161"/>
    </row>
    <row r="7499" ht="15.0" customHeight="1">
      <c r="A7499" s="101" t="s">
        <v>15236</v>
      </c>
      <c r="B7499" s="96" t="str">
        <f>VLOOKUP(A7499,company_data!$A$2:$H$2051,8,FALSE)</f>
        <v>https://security-art.com/</v>
      </c>
      <c r="C7499" s="157" t="s">
        <v>28137</v>
      </c>
      <c r="D7499" s="157" t="s">
        <v>5</v>
      </c>
      <c r="E7499" s="157" t="s">
        <v>16275</v>
      </c>
      <c r="F7499" s="101"/>
      <c r="G7499" s="159"/>
      <c r="H7499" s="161" t="s">
        <v>28138</v>
      </c>
      <c r="I7499" s="161"/>
    </row>
    <row r="7500" ht="15.0" customHeight="1">
      <c r="A7500" s="101" t="s">
        <v>15236</v>
      </c>
      <c r="B7500" s="96" t="str">
        <f>VLOOKUP(A7500,company_data!$A$2:$H$2051,8,FALSE)</f>
        <v>https://security-art.com/</v>
      </c>
      <c r="C7500" s="157" t="s">
        <v>28139</v>
      </c>
      <c r="D7500" s="158" t="s">
        <v>5</v>
      </c>
      <c r="E7500" s="158" t="s">
        <v>15897</v>
      </c>
      <c r="F7500" s="101"/>
      <c r="G7500" s="159"/>
      <c r="H7500" s="161" t="s">
        <v>28140</v>
      </c>
      <c r="I7500" s="161"/>
    </row>
    <row r="7501" ht="15.0" customHeight="1">
      <c r="A7501" s="101" t="s">
        <v>15236</v>
      </c>
      <c r="B7501" s="96" t="str">
        <f>VLOOKUP(A7501,company_data!$A$2:$H$2051,8,FALSE)</f>
        <v>https://security-art.com/</v>
      </c>
      <c r="C7501" s="157" t="s">
        <v>28141</v>
      </c>
      <c r="D7501" s="158" t="s">
        <v>5</v>
      </c>
      <c r="E7501" s="157"/>
      <c r="F7501" s="101"/>
      <c r="G7501" s="159"/>
      <c r="H7501" s="161" t="s">
        <v>28142</v>
      </c>
      <c r="I7501" s="161"/>
    </row>
    <row r="7502" ht="15.0" customHeight="1">
      <c r="A7502" s="101" t="s">
        <v>12372</v>
      </c>
      <c r="B7502" s="96" t="str">
        <f>VLOOKUP(A7502,company_data!$A$2:$H$2051,8,FALSE)</f>
        <v>https://www.security-audit.com</v>
      </c>
      <c r="C7502" s="157" t="s">
        <v>23570</v>
      </c>
      <c r="D7502" s="157" t="s">
        <v>5</v>
      </c>
      <c r="E7502" s="157" t="s">
        <v>15850</v>
      </c>
      <c r="F7502" s="101"/>
      <c r="G7502" s="159"/>
      <c r="H7502" s="161" t="s">
        <v>28143</v>
      </c>
      <c r="I7502" s="161"/>
    </row>
    <row r="7503" ht="15.0" customHeight="1">
      <c r="A7503" s="101" t="s">
        <v>12372</v>
      </c>
      <c r="B7503" s="96" t="str">
        <f>VLOOKUP(A7503,company_data!$A$2:$H$2051,8,FALSE)</f>
        <v>https://www.security-audit.com</v>
      </c>
      <c r="C7503" s="157" t="s">
        <v>28144</v>
      </c>
      <c r="D7503" s="157" t="s">
        <v>5</v>
      </c>
      <c r="E7503" s="158" t="s">
        <v>15947</v>
      </c>
      <c r="F7503" s="101"/>
      <c r="G7503" s="159"/>
      <c r="H7503" s="161" t="s">
        <v>28145</v>
      </c>
      <c r="I7503" s="161"/>
    </row>
    <row r="7504" ht="15.0" customHeight="1">
      <c r="A7504" s="101" t="s">
        <v>12376</v>
      </c>
      <c r="B7504" s="96" t="str">
        <f>VLOOKUP(A7504,company_data!$A$2:$H$2051,8,FALSE)</f>
        <v>https://www.securitybrigade.com/</v>
      </c>
      <c r="C7504" s="162" t="s">
        <v>23144</v>
      </c>
      <c r="D7504" s="157" t="s">
        <v>5</v>
      </c>
      <c r="E7504" s="167" t="s">
        <v>15862</v>
      </c>
      <c r="F7504" s="162"/>
      <c r="G7504" s="159"/>
      <c r="H7504" s="161" t="s">
        <v>28146</v>
      </c>
      <c r="I7504" s="161"/>
    </row>
    <row r="7505" ht="15.0" customHeight="1">
      <c r="A7505" s="101" t="s">
        <v>12376</v>
      </c>
      <c r="B7505" s="96" t="str">
        <f>VLOOKUP(A7505,company_data!$A$2:$H$2051,8,FALSE)</f>
        <v>https://www.securitybrigade.com/</v>
      </c>
      <c r="C7505" s="162" t="s">
        <v>26214</v>
      </c>
      <c r="D7505" s="157" t="s">
        <v>5</v>
      </c>
      <c r="E7505" s="158" t="s">
        <v>17019</v>
      </c>
      <c r="F7505" s="162"/>
      <c r="G7505" s="159"/>
      <c r="H7505" s="161" t="s">
        <v>28147</v>
      </c>
      <c r="I7505" s="161"/>
    </row>
    <row r="7506" ht="15.0" customHeight="1">
      <c r="A7506" s="101" t="s">
        <v>12376</v>
      </c>
      <c r="B7506" s="96" t="str">
        <f>VLOOKUP(A7506,company_data!$A$2:$H$2051,8,FALSE)</f>
        <v>https://www.securitybrigade.com/</v>
      </c>
      <c r="C7506" s="162" t="s">
        <v>28148</v>
      </c>
      <c r="D7506" s="157" t="s">
        <v>5</v>
      </c>
      <c r="E7506" s="157" t="s">
        <v>15850</v>
      </c>
      <c r="F7506" s="162"/>
      <c r="G7506" s="159"/>
      <c r="H7506" s="161" t="s">
        <v>28149</v>
      </c>
      <c r="I7506" s="161"/>
    </row>
    <row r="7507" ht="15.0" customHeight="1">
      <c r="A7507" s="101" t="s">
        <v>12376</v>
      </c>
      <c r="B7507" s="96" t="str">
        <f>VLOOKUP(A7507,company_data!$A$2:$H$2051,8,FALSE)</f>
        <v>https://www.securitybrigade.com/</v>
      </c>
      <c r="C7507" s="162" t="s">
        <v>28150</v>
      </c>
      <c r="D7507" s="157" t="s">
        <v>5</v>
      </c>
      <c r="E7507" s="167" t="s">
        <v>17297</v>
      </c>
      <c r="F7507" s="162"/>
      <c r="G7507" s="159"/>
      <c r="H7507" s="161" t="s">
        <v>28151</v>
      </c>
      <c r="I7507" s="161"/>
    </row>
    <row r="7508" ht="15.0" customHeight="1">
      <c r="A7508" s="101" t="s">
        <v>12376</v>
      </c>
      <c r="B7508" s="96" t="str">
        <f>VLOOKUP(A7508,company_data!$A$2:$H$2051,8,FALSE)</f>
        <v>https://www.securitybrigade.com/</v>
      </c>
      <c r="C7508" s="162" t="s">
        <v>28152</v>
      </c>
      <c r="D7508" s="157" t="s">
        <v>5</v>
      </c>
      <c r="E7508" s="167" t="s">
        <v>28153</v>
      </c>
      <c r="F7508" s="162"/>
      <c r="G7508" s="159"/>
      <c r="H7508" s="161" t="s">
        <v>28154</v>
      </c>
      <c r="I7508" s="161"/>
    </row>
    <row r="7509" ht="15.0" customHeight="1">
      <c r="A7509" s="101" t="s">
        <v>12376</v>
      </c>
      <c r="B7509" s="96" t="str">
        <f>VLOOKUP(A7509,company_data!$A$2:$H$2051,8,FALSE)</f>
        <v>https://www.securitybrigade.com/</v>
      </c>
      <c r="C7509" s="162" t="s">
        <v>28155</v>
      </c>
      <c r="D7509" s="157" t="s">
        <v>5</v>
      </c>
      <c r="E7509" s="157" t="s">
        <v>16162</v>
      </c>
      <c r="F7509" s="162"/>
      <c r="G7509" s="159"/>
      <c r="H7509" s="161" t="s">
        <v>28156</v>
      </c>
      <c r="I7509" s="168"/>
    </row>
    <row r="7510" ht="15.0" customHeight="1">
      <c r="A7510" s="101" t="s">
        <v>12376</v>
      </c>
      <c r="B7510" s="96" t="str">
        <f>VLOOKUP(A7510,company_data!$A$2:$H$2051,8,FALSE)</f>
        <v>https://www.securitybrigade.com/</v>
      </c>
      <c r="C7510" s="162" t="s">
        <v>28157</v>
      </c>
      <c r="D7510" s="157" t="s">
        <v>5</v>
      </c>
      <c r="E7510" s="158" t="s">
        <v>15947</v>
      </c>
      <c r="F7510" s="162"/>
      <c r="G7510" s="159"/>
      <c r="H7510" s="161" t="s">
        <v>28158</v>
      </c>
      <c r="I7510" s="161"/>
    </row>
    <row r="7511" ht="15.0" customHeight="1">
      <c r="A7511" s="101" t="s">
        <v>12393</v>
      </c>
      <c r="B7511" s="96" t="str">
        <f>VLOOKUP(A7511,company_data!$A$2:$H$2051,8,FALSE)</f>
        <v>https://www.securitycompass.com/</v>
      </c>
      <c r="C7511" s="157" t="s">
        <v>28159</v>
      </c>
      <c r="D7511" s="158" t="s">
        <v>61</v>
      </c>
      <c r="E7511" s="158" t="s">
        <v>15862</v>
      </c>
      <c r="F7511" s="101"/>
      <c r="G7511" s="159"/>
      <c r="H7511" s="161" t="s">
        <v>28160</v>
      </c>
      <c r="I7511" s="168"/>
    </row>
    <row r="7512" ht="15.0" customHeight="1">
      <c r="A7512" s="101" t="s">
        <v>12393</v>
      </c>
      <c r="B7512" s="96" t="str">
        <f>VLOOKUP(A7512,company_data!$A$2:$H$2051,8,FALSE)</f>
        <v>https://www.securitycompass.com/</v>
      </c>
      <c r="C7512" s="157" t="s">
        <v>28161</v>
      </c>
      <c r="D7512" s="157" t="s">
        <v>5</v>
      </c>
      <c r="E7512" s="157" t="s">
        <v>15850</v>
      </c>
      <c r="F7512" s="101"/>
      <c r="G7512" s="159"/>
      <c r="H7512" s="161" t="s">
        <v>28162</v>
      </c>
      <c r="I7512" s="161"/>
    </row>
    <row r="7513" ht="15.0" customHeight="1">
      <c r="A7513" s="101" t="s">
        <v>12393</v>
      </c>
      <c r="B7513" s="96" t="str">
        <f>VLOOKUP(A7513,company_data!$A$2:$H$2051,8,FALSE)</f>
        <v>https://www.securitycompass.com/</v>
      </c>
      <c r="C7513" s="157" t="s">
        <v>28163</v>
      </c>
      <c r="D7513" s="157" t="s">
        <v>5</v>
      </c>
      <c r="E7513" s="157" t="s">
        <v>16275</v>
      </c>
      <c r="F7513" s="101"/>
      <c r="G7513" s="159"/>
      <c r="H7513" s="161" t="s">
        <v>28164</v>
      </c>
      <c r="I7513" s="161"/>
    </row>
    <row r="7514" ht="15.0" customHeight="1">
      <c r="A7514" s="101" t="s">
        <v>12393</v>
      </c>
      <c r="B7514" s="96" t="str">
        <f>VLOOKUP(A7514,company_data!$A$2:$H$2051,8,FALSE)</f>
        <v>https://www.securitycompass.com/</v>
      </c>
      <c r="C7514" s="157" t="s">
        <v>28165</v>
      </c>
      <c r="D7514" s="158" t="s">
        <v>5</v>
      </c>
      <c r="E7514" s="157"/>
      <c r="F7514" s="101"/>
      <c r="G7514" s="159"/>
      <c r="H7514" s="161" t="s">
        <v>28166</v>
      </c>
      <c r="I7514" s="161"/>
    </row>
    <row r="7515" ht="15.0" customHeight="1">
      <c r="A7515" s="101" t="s">
        <v>12393</v>
      </c>
      <c r="B7515" s="96" t="str">
        <f>VLOOKUP(A7515,company_data!$A$2:$H$2051,8,FALSE)</f>
        <v>https://www.securitycompass.com/</v>
      </c>
      <c r="C7515" s="157" t="s">
        <v>17508</v>
      </c>
      <c r="D7515" s="158" t="s">
        <v>5</v>
      </c>
      <c r="E7515" s="157"/>
      <c r="F7515" s="101"/>
      <c r="G7515" s="159"/>
      <c r="H7515" s="161" t="s">
        <v>28167</v>
      </c>
      <c r="I7515" s="161"/>
    </row>
    <row r="7516" ht="15.0" customHeight="1">
      <c r="A7516" s="101" t="s">
        <v>12393</v>
      </c>
      <c r="B7516" s="96" t="str">
        <f>VLOOKUP(A7516,company_data!$A$2:$H$2051,8,FALSE)</f>
        <v>https://www.securitycompass.com/</v>
      </c>
      <c r="C7516" s="157" t="s">
        <v>28168</v>
      </c>
      <c r="D7516" s="157" t="s">
        <v>11</v>
      </c>
      <c r="E7516" s="157"/>
      <c r="F7516" s="101"/>
      <c r="G7516" s="159"/>
      <c r="H7516" s="161" t="s">
        <v>28169</v>
      </c>
      <c r="I7516" s="161"/>
    </row>
    <row r="7517" ht="15.0" customHeight="1">
      <c r="A7517" s="101" t="s">
        <v>12393</v>
      </c>
      <c r="B7517" s="96" t="str">
        <f>VLOOKUP(A7517,company_data!$A$2:$H$2051,8,FALSE)</f>
        <v>https://www.securitycompass.com/</v>
      </c>
      <c r="C7517" s="157" t="s">
        <v>28170</v>
      </c>
      <c r="D7517" s="158" t="s">
        <v>11</v>
      </c>
      <c r="E7517" s="157"/>
      <c r="F7517" s="101"/>
      <c r="G7517" s="159"/>
      <c r="H7517" s="161" t="s">
        <v>28171</v>
      </c>
      <c r="I7517" s="161"/>
    </row>
    <row r="7518" ht="15.0" customHeight="1">
      <c r="A7518" s="101" t="s">
        <v>12401</v>
      </c>
      <c r="B7518" s="96" t="str">
        <f>VLOOKUP(A7518,company_data!$A$2:$H$2051,8,FALSE)</f>
        <v>https://www.securityinmotion.co.uk/</v>
      </c>
      <c r="C7518" s="222" t="s">
        <v>16361</v>
      </c>
      <c r="D7518" s="158" t="s">
        <v>5</v>
      </c>
      <c r="E7518" s="157" t="s">
        <v>16110</v>
      </c>
      <c r="F7518" s="101" t="s">
        <v>16111</v>
      </c>
      <c r="G7518" s="159"/>
      <c r="H7518" s="161" t="s">
        <v>28172</v>
      </c>
      <c r="I7518" s="161"/>
    </row>
    <row r="7519" ht="15.0" customHeight="1">
      <c r="A7519" s="101" t="s">
        <v>12401</v>
      </c>
      <c r="B7519" s="96" t="str">
        <f>VLOOKUP(A7519,company_data!$A$2:$H$2051,8,FALSE)</f>
        <v>https://www.securityinmotion.co.uk/</v>
      </c>
      <c r="C7519" s="222" t="s">
        <v>15850</v>
      </c>
      <c r="D7519" s="157" t="s">
        <v>5</v>
      </c>
      <c r="E7519" s="157" t="s">
        <v>15850</v>
      </c>
      <c r="F7519" s="162"/>
      <c r="G7519" s="159"/>
      <c r="H7519" s="161" t="s">
        <v>28173</v>
      </c>
      <c r="I7519" s="161"/>
    </row>
    <row r="7520" ht="15.0" customHeight="1">
      <c r="A7520" s="101" t="s">
        <v>12401</v>
      </c>
      <c r="B7520" s="96" t="str">
        <f>VLOOKUP(A7520,company_data!$A$2:$H$2051,8,FALSE)</f>
        <v>https://www.securityinmotion.co.uk/</v>
      </c>
      <c r="C7520" s="222" t="s">
        <v>17132</v>
      </c>
      <c r="D7520" s="158" t="s">
        <v>5</v>
      </c>
      <c r="E7520" s="162"/>
      <c r="F7520" s="162"/>
      <c r="G7520" s="159"/>
      <c r="H7520" s="161" t="s">
        <v>28174</v>
      </c>
      <c r="I7520" s="161"/>
    </row>
    <row r="7521" ht="15.0" customHeight="1">
      <c r="A7521" s="101" t="s">
        <v>12401</v>
      </c>
      <c r="B7521" s="96" t="str">
        <f>VLOOKUP(A7521,company_data!$A$2:$H$2051,8,FALSE)</f>
        <v>https://www.securityinmotion.co.uk/</v>
      </c>
      <c r="C7521" s="222" t="s">
        <v>28175</v>
      </c>
      <c r="D7521" s="158" t="s">
        <v>5</v>
      </c>
      <c r="E7521" s="162"/>
      <c r="F7521" s="162"/>
      <c r="G7521" s="159"/>
      <c r="H7521" s="161" t="s">
        <v>28176</v>
      </c>
      <c r="I7521" s="161"/>
    </row>
    <row r="7522" ht="15.0" customHeight="1">
      <c r="A7522" s="101" t="s">
        <v>12401</v>
      </c>
      <c r="B7522" s="96" t="str">
        <f>VLOOKUP(A7522,company_data!$A$2:$H$2051,8,FALSE)</f>
        <v>https://www.securityinmotion.co.uk/</v>
      </c>
      <c r="C7522" s="222" t="s">
        <v>16128</v>
      </c>
      <c r="D7522" s="158" t="s">
        <v>5</v>
      </c>
      <c r="E7522" s="162"/>
      <c r="F7522" s="162"/>
      <c r="G7522" s="159"/>
      <c r="H7522" s="161" t="s">
        <v>28177</v>
      </c>
      <c r="I7522" s="161"/>
    </row>
    <row r="7523" ht="15.0" customHeight="1">
      <c r="A7523" s="101" t="s">
        <v>12401</v>
      </c>
      <c r="B7523" s="96" t="str">
        <f>VLOOKUP(A7523,company_data!$A$2:$H$2051,8,FALSE)</f>
        <v>https://www.securityinmotion.co.uk/</v>
      </c>
      <c r="C7523" s="222" t="s">
        <v>28178</v>
      </c>
      <c r="D7523" s="158" t="s">
        <v>5</v>
      </c>
      <c r="E7523" s="162"/>
      <c r="F7523" s="162"/>
      <c r="G7523" s="159"/>
      <c r="H7523" s="161" t="s">
        <v>28179</v>
      </c>
      <c r="I7523" s="161"/>
    </row>
    <row r="7524" ht="15.0" customHeight="1">
      <c r="A7524" s="101" t="s">
        <v>12401</v>
      </c>
      <c r="B7524" s="96" t="str">
        <f>VLOOKUP(A7524,company_data!$A$2:$H$2051,8,FALSE)</f>
        <v>https://www.securityinmotion.co.uk/</v>
      </c>
      <c r="C7524" s="222" t="s">
        <v>16091</v>
      </c>
      <c r="D7524" s="158" t="s">
        <v>5</v>
      </c>
      <c r="E7524" s="162"/>
      <c r="F7524" s="162"/>
      <c r="G7524" s="159"/>
      <c r="H7524" s="161" t="s">
        <v>28180</v>
      </c>
      <c r="I7524" s="168"/>
    </row>
    <row r="7525" ht="15.0" customHeight="1">
      <c r="A7525" s="101" t="s">
        <v>12401</v>
      </c>
      <c r="B7525" s="96" t="str">
        <f>VLOOKUP(A7525,company_data!$A$2:$H$2051,8,FALSE)</f>
        <v>https://www.securityinmotion.co.uk/</v>
      </c>
      <c r="C7525" s="222" t="s">
        <v>28181</v>
      </c>
      <c r="D7525" s="158" t="s">
        <v>5</v>
      </c>
      <c r="E7525" s="162"/>
      <c r="F7525" s="162"/>
      <c r="G7525" s="159"/>
      <c r="H7525" s="161" t="s">
        <v>28182</v>
      </c>
      <c r="I7525" s="161"/>
    </row>
    <row r="7526" ht="15.0" customHeight="1">
      <c r="A7526" s="101" t="s">
        <v>12401</v>
      </c>
      <c r="B7526" s="96" t="str">
        <f>VLOOKUP(A7526,company_data!$A$2:$H$2051,8,FALSE)</f>
        <v>https://www.securityinmotion.co.uk/</v>
      </c>
      <c r="C7526" s="222" t="s">
        <v>17297</v>
      </c>
      <c r="D7526" s="157" t="s">
        <v>5</v>
      </c>
      <c r="E7526" s="162"/>
      <c r="F7526" s="162"/>
      <c r="G7526" s="159"/>
      <c r="H7526" s="161" t="s">
        <v>28183</v>
      </c>
      <c r="I7526" s="161"/>
    </row>
    <row r="7527" ht="15.0" customHeight="1">
      <c r="A7527" s="101" t="s">
        <v>12401</v>
      </c>
      <c r="B7527" s="96" t="str">
        <f>VLOOKUP(A7527,company_data!$A$2:$H$2051,8,FALSE)</f>
        <v>https://www.securityinmotion.co.uk/</v>
      </c>
      <c r="C7527" s="222" t="s">
        <v>24041</v>
      </c>
      <c r="D7527" s="158" t="s">
        <v>5</v>
      </c>
      <c r="E7527" s="162"/>
      <c r="F7527" s="162"/>
      <c r="G7527" s="159"/>
      <c r="H7527" s="161" t="s">
        <v>28184</v>
      </c>
      <c r="I7527" s="161"/>
    </row>
    <row r="7528" ht="15.0" customHeight="1">
      <c r="A7528" s="101" t="s">
        <v>12408</v>
      </c>
      <c r="B7528" s="96" t="str">
        <f>VLOOKUP(A7528,company_data!$A$2:$H$2051,8,FALSE)</f>
        <v>https://www.securityinnovation.com/</v>
      </c>
      <c r="C7528" s="203" t="s">
        <v>28185</v>
      </c>
      <c r="D7528" s="157" t="s">
        <v>5</v>
      </c>
      <c r="E7528" s="157" t="s">
        <v>15850</v>
      </c>
      <c r="F7528" s="101"/>
      <c r="G7528" s="159"/>
      <c r="H7528" s="161" t="s">
        <v>28186</v>
      </c>
      <c r="I7528" s="168"/>
    </row>
    <row r="7529" ht="15.0" customHeight="1">
      <c r="A7529" s="101" t="s">
        <v>12408</v>
      </c>
      <c r="B7529" s="96" t="str">
        <f>VLOOKUP(A7529,company_data!$A$2:$H$2051,8,FALSE)</f>
        <v>https://www.securityinnovation.com/</v>
      </c>
      <c r="C7529" s="157" t="s">
        <v>28187</v>
      </c>
      <c r="D7529" s="157" t="s">
        <v>5</v>
      </c>
      <c r="E7529" s="157"/>
      <c r="F7529" s="101"/>
      <c r="G7529" s="159"/>
      <c r="H7529" s="161" t="s">
        <v>28188</v>
      </c>
      <c r="I7529" s="161"/>
    </row>
    <row r="7530" ht="15.0" customHeight="1">
      <c r="A7530" s="101" t="s">
        <v>12408</v>
      </c>
      <c r="B7530" s="96" t="str">
        <f>VLOOKUP(A7530,company_data!$A$2:$H$2051,8,FALSE)</f>
        <v>https://www.securityinnovation.com/</v>
      </c>
      <c r="C7530" s="157" t="s">
        <v>28189</v>
      </c>
      <c r="D7530" s="157" t="s">
        <v>5</v>
      </c>
      <c r="E7530" s="157"/>
      <c r="F7530" s="101"/>
      <c r="G7530" s="159"/>
      <c r="H7530" s="161" t="s">
        <v>28190</v>
      </c>
      <c r="I7530" s="161"/>
    </row>
    <row r="7531" ht="15.0" customHeight="1">
      <c r="A7531" s="101" t="s">
        <v>12415</v>
      </c>
      <c r="B7531" s="96" t="str">
        <f>VLOOKUP(A7531,company_data!$A$2:$H$2051,8,FALSE)</f>
        <v>https://www.smpone.com/</v>
      </c>
      <c r="C7531" s="203" t="s">
        <v>28191</v>
      </c>
      <c r="D7531" s="157" t="s">
        <v>5</v>
      </c>
      <c r="E7531" s="158" t="s">
        <v>28192</v>
      </c>
      <c r="F7531" s="101"/>
      <c r="G7531" s="159"/>
      <c r="H7531" s="161" t="s">
        <v>28193</v>
      </c>
      <c r="I7531" s="161"/>
    </row>
    <row r="7532" ht="15.0" customHeight="1">
      <c r="A7532" s="101" t="s">
        <v>12415</v>
      </c>
      <c r="B7532" s="96" t="str">
        <f>VLOOKUP(A7532,company_data!$A$2:$H$2051,8,FALSE)</f>
        <v>https://www.smpone.com/</v>
      </c>
      <c r="C7532" s="203" t="s">
        <v>28194</v>
      </c>
      <c r="D7532" s="157" t="s">
        <v>5</v>
      </c>
      <c r="E7532" s="158" t="s">
        <v>17793</v>
      </c>
      <c r="F7532" s="101"/>
      <c r="G7532" s="159"/>
      <c r="H7532" s="161" t="s">
        <v>28195</v>
      </c>
      <c r="I7532" s="161"/>
    </row>
    <row r="7533" ht="15.0" customHeight="1">
      <c r="A7533" s="101" t="s">
        <v>12415</v>
      </c>
      <c r="B7533" s="96" t="str">
        <f>VLOOKUP(A7533,company_data!$A$2:$H$2051,8,FALSE)</f>
        <v>https://www.smpone.com/</v>
      </c>
      <c r="C7533" s="203" t="s">
        <v>28196</v>
      </c>
      <c r="D7533" s="157" t="s">
        <v>5</v>
      </c>
      <c r="E7533" s="158" t="s">
        <v>16868</v>
      </c>
      <c r="F7533" s="101"/>
      <c r="G7533" s="159"/>
      <c r="H7533" s="161" t="s">
        <v>28197</v>
      </c>
      <c r="I7533" s="161"/>
    </row>
    <row r="7534" ht="15.0" customHeight="1">
      <c r="A7534" s="101" t="s">
        <v>12415</v>
      </c>
      <c r="B7534" s="96" t="str">
        <f>VLOOKUP(A7534,company_data!$A$2:$H$2051,8,FALSE)</f>
        <v>https://www.smpone.com/</v>
      </c>
      <c r="C7534" s="203" t="s">
        <v>28198</v>
      </c>
      <c r="D7534" s="157" t="s">
        <v>5</v>
      </c>
      <c r="E7534" s="157"/>
      <c r="F7534" s="101"/>
      <c r="G7534" s="159"/>
      <c r="H7534" s="161" t="s">
        <v>28199</v>
      </c>
      <c r="I7534" s="168"/>
    </row>
    <row r="7535" ht="15.0" customHeight="1">
      <c r="A7535" s="101" t="s">
        <v>12421</v>
      </c>
      <c r="B7535" s="96" t="str">
        <f>VLOOKUP(A7535,company_data!$A$2:$H$2051,8,FALSE)</f>
        <v>https://www.securitymentor.com/</v>
      </c>
      <c r="C7535" s="203" t="s">
        <v>28200</v>
      </c>
      <c r="D7535" s="157" t="s">
        <v>11</v>
      </c>
      <c r="E7535" s="157" t="s">
        <v>17708</v>
      </c>
      <c r="F7535" s="101"/>
      <c r="G7535" s="159"/>
      <c r="H7535" s="161" t="s">
        <v>28201</v>
      </c>
      <c r="I7535" s="168"/>
    </row>
    <row r="7536" ht="15.0" customHeight="1">
      <c r="A7536" s="101" t="s">
        <v>12421</v>
      </c>
      <c r="B7536" s="96" t="str">
        <f>VLOOKUP(A7536,company_data!$A$2:$H$2051,8,FALSE)</f>
        <v>https://www.securitymentor.com/</v>
      </c>
      <c r="C7536" s="157" t="s">
        <v>28202</v>
      </c>
      <c r="D7536" s="157" t="s">
        <v>11</v>
      </c>
      <c r="E7536" s="157" t="s">
        <v>17708</v>
      </c>
      <c r="F7536" s="101"/>
      <c r="G7536" s="159"/>
      <c r="H7536" s="161" t="s">
        <v>28203</v>
      </c>
      <c r="I7536" s="161"/>
    </row>
    <row r="7537" ht="15.0" customHeight="1">
      <c r="A7537" s="101" t="s">
        <v>12421</v>
      </c>
      <c r="B7537" s="96" t="str">
        <f>VLOOKUP(A7537,company_data!$A$2:$H$2051,8,FALSE)</f>
        <v>https://www.securitymentor.com/</v>
      </c>
      <c r="C7537" s="157" t="s">
        <v>28204</v>
      </c>
      <c r="D7537" s="158" t="s">
        <v>33</v>
      </c>
      <c r="E7537" s="157"/>
      <c r="F7537" s="101"/>
      <c r="G7537" s="159"/>
      <c r="H7537" s="161" t="s">
        <v>28205</v>
      </c>
      <c r="I7537" s="161"/>
    </row>
    <row r="7538" ht="15.0" customHeight="1">
      <c r="A7538" s="101" t="s">
        <v>12421</v>
      </c>
      <c r="B7538" s="96" t="str">
        <f>VLOOKUP(A7538,company_data!$A$2:$H$2051,8,FALSE)</f>
        <v>https://www.securitymentor.com/</v>
      </c>
      <c r="C7538" s="157" t="s">
        <v>28206</v>
      </c>
      <c r="D7538" s="158" t="s">
        <v>41</v>
      </c>
      <c r="E7538" s="157"/>
      <c r="F7538" s="101"/>
      <c r="G7538" s="159"/>
      <c r="H7538" s="161" t="s">
        <v>28207</v>
      </c>
      <c r="I7538" s="161"/>
    </row>
    <row r="7539" ht="15.0" customHeight="1">
      <c r="A7539" s="101" t="s">
        <v>12421</v>
      </c>
      <c r="B7539" s="96" t="str">
        <f>VLOOKUP(A7539,company_data!$A$2:$H$2051,8,FALSE)</f>
        <v>https://www.securitymentor.com/</v>
      </c>
      <c r="C7539" s="157" t="s">
        <v>28208</v>
      </c>
      <c r="D7539" s="157" t="s">
        <v>11</v>
      </c>
      <c r="E7539" s="157"/>
      <c r="F7539" s="101"/>
      <c r="G7539" s="159"/>
      <c r="H7539" s="161" t="s">
        <v>28209</v>
      </c>
      <c r="I7539" s="161"/>
    </row>
    <row r="7540" ht="15.0" customHeight="1">
      <c r="A7540" s="101" t="s">
        <v>12428</v>
      </c>
      <c r="B7540" s="96" t="str">
        <f>VLOOKUP(A7540,company_data!$A$2:$H$2051,8,FALSE)</f>
        <v>https://www.securityondemand.com/</v>
      </c>
      <c r="C7540" s="222" t="s">
        <v>28210</v>
      </c>
      <c r="D7540" s="167" t="s">
        <v>5</v>
      </c>
      <c r="E7540" s="167" t="s">
        <v>14</v>
      </c>
      <c r="F7540" s="162"/>
      <c r="G7540" s="159"/>
      <c r="H7540" s="161" t="s">
        <v>28211</v>
      </c>
      <c r="I7540" s="161"/>
    </row>
    <row r="7541" ht="15.0" customHeight="1">
      <c r="A7541" s="101" t="s">
        <v>12428</v>
      </c>
      <c r="B7541" s="96" t="str">
        <f>VLOOKUP(A7541,company_data!$A$2:$H$2051,8,FALSE)</f>
        <v>https://www.securityondemand.com/</v>
      </c>
      <c r="C7541" s="222" t="s">
        <v>28212</v>
      </c>
      <c r="D7541" s="157" t="s">
        <v>7</v>
      </c>
      <c r="E7541" s="101" t="s">
        <v>20998</v>
      </c>
      <c r="G7541" s="159"/>
      <c r="H7541" s="161" t="s">
        <v>28213</v>
      </c>
      <c r="I7541" s="161"/>
    </row>
    <row r="7542" ht="15.0" customHeight="1">
      <c r="A7542" s="101" t="s">
        <v>12428</v>
      </c>
      <c r="B7542" s="96" t="str">
        <f>VLOOKUP(A7542,company_data!$A$2:$H$2051,8,FALSE)</f>
        <v>https://www.securityondemand.com/</v>
      </c>
      <c r="C7542" s="222" t="s">
        <v>28214</v>
      </c>
      <c r="D7542" s="157" t="s">
        <v>7</v>
      </c>
      <c r="E7542" s="101" t="s">
        <v>28215</v>
      </c>
      <c r="F7542" s="101"/>
      <c r="G7542" s="159"/>
      <c r="H7542" s="161" t="s">
        <v>28216</v>
      </c>
      <c r="I7542" s="161"/>
    </row>
    <row r="7543" ht="15.0" customHeight="1">
      <c r="A7543" s="101" t="s">
        <v>12428</v>
      </c>
      <c r="B7543" s="96" t="str">
        <f>VLOOKUP(A7543,company_data!$A$2:$H$2051,8,FALSE)</f>
        <v>https://www.securityondemand.com/</v>
      </c>
      <c r="C7543" s="222" t="s">
        <v>28217</v>
      </c>
      <c r="D7543" s="167" t="s">
        <v>7</v>
      </c>
      <c r="E7543" s="167" t="s">
        <v>18365</v>
      </c>
      <c r="F7543" s="162"/>
      <c r="G7543" s="159"/>
      <c r="H7543" s="161" t="s">
        <v>28218</v>
      </c>
      <c r="I7543" s="161"/>
    </row>
    <row r="7544" ht="15.0" customHeight="1">
      <c r="A7544" s="101" t="s">
        <v>12428</v>
      </c>
      <c r="B7544" s="96" t="str">
        <f>VLOOKUP(A7544,company_data!$A$2:$H$2051,8,FALSE)</f>
        <v>https://www.securityondemand.com/</v>
      </c>
      <c r="C7544" s="222" t="s">
        <v>28219</v>
      </c>
      <c r="D7544" s="167" t="s">
        <v>5</v>
      </c>
      <c r="E7544" s="162"/>
      <c r="F7544" s="162"/>
      <c r="G7544" s="159"/>
      <c r="H7544" s="161" t="s">
        <v>28220</v>
      </c>
      <c r="I7544" s="168"/>
    </row>
    <row r="7545" ht="15.0" customHeight="1">
      <c r="A7545" s="101" t="s">
        <v>12428</v>
      </c>
      <c r="B7545" s="96" t="str">
        <f>VLOOKUP(A7545,company_data!$A$2:$H$2051,8,FALSE)</f>
        <v>https://www.securityondemand.com/</v>
      </c>
      <c r="C7545" s="222" t="s">
        <v>28221</v>
      </c>
      <c r="D7545" s="157" t="s">
        <v>7</v>
      </c>
      <c r="E7545" s="162"/>
      <c r="F7545" s="162"/>
      <c r="G7545" s="159"/>
      <c r="H7545" s="161" t="s">
        <v>28222</v>
      </c>
      <c r="I7545" s="161"/>
    </row>
    <row r="7546" ht="15.0" customHeight="1">
      <c r="A7546" s="101" t="s">
        <v>12428</v>
      </c>
      <c r="B7546" s="96" t="str">
        <f>VLOOKUP(A7546,company_data!$A$2:$H$2051,8,FALSE)</f>
        <v>https://www.securityondemand.com/</v>
      </c>
      <c r="C7546" s="222" t="s">
        <v>28223</v>
      </c>
      <c r="D7546" s="157" t="s">
        <v>7</v>
      </c>
      <c r="E7546" s="162"/>
      <c r="F7546" s="162"/>
      <c r="G7546" s="159"/>
      <c r="H7546" s="161" t="s">
        <v>28224</v>
      </c>
      <c r="I7546" s="161"/>
    </row>
    <row r="7547" ht="15.0" customHeight="1">
      <c r="A7547" s="101" t="s">
        <v>12428</v>
      </c>
      <c r="B7547" s="96" t="str">
        <f>VLOOKUP(A7547,company_data!$A$2:$H$2051,8,FALSE)</f>
        <v>https://www.securityondemand.com/</v>
      </c>
      <c r="C7547" s="222" t="s">
        <v>28225</v>
      </c>
      <c r="D7547" s="167" t="s">
        <v>30</v>
      </c>
      <c r="E7547" s="162"/>
      <c r="F7547" s="162"/>
      <c r="G7547" s="159"/>
      <c r="H7547" s="161" t="s">
        <v>28226</v>
      </c>
      <c r="I7547" s="161"/>
    </row>
    <row r="7548" ht="15.0" customHeight="1">
      <c r="A7548" s="101" t="s">
        <v>12435</v>
      </c>
      <c r="B7548" s="96" t="str">
        <f>VLOOKUP(A7548,company_data!$A$2:$H$2051,8,FALSE)</f>
        <v>https://securityonionsolutions.com</v>
      </c>
      <c r="C7548" s="157" t="s">
        <v>28227</v>
      </c>
      <c r="D7548" s="158" t="s">
        <v>18</v>
      </c>
      <c r="E7548" s="158" t="s">
        <v>18875</v>
      </c>
      <c r="F7548" s="101"/>
      <c r="G7548" s="159"/>
      <c r="H7548" s="161" t="s">
        <v>28228</v>
      </c>
      <c r="I7548" s="161"/>
    </row>
    <row r="7549" ht="15.0" customHeight="1">
      <c r="A7549" s="101" t="s">
        <v>12435</v>
      </c>
      <c r="B7549" s="96" t="str">
        <f>VLOOKUP(A7549,company_data!$A$2:$H$2051,8,FALSE)</f>
        <v>https://securityonionsolutions.com</v>
      </c>
      <c r="C7549" s="157" t="s">
        <v>28229</v>
      </c>
      <c r="D7549" s="158" t="s">
        <v>18</v>
      </c>
      <c r="E7549" s="157"/>
      <c r="F7549" s="101"/>
      <c r="G7549" s="159"/>
      <c r="H7549" s="161" t="s">
        <v>28230</v>
      </c>
      <c r="I7549" s="168"/>
    </row>
    <row r="7550" ht="15.0" customHeight="1">
      <c r="A7550" s="101" t="s">
        <v>12435</v>
      </c>
      <c r="B7550" s="96" t="str">
        <f>VLOOKUP(A7550,company_data!$A$2:$H$2051,8,FALSE)</f>
        <v>https://securityonionsolutions.com</v>
      </c>
      <c r="C7550" s="157" t="s">
        <v>28231</v>
      </c>
      <c r="D7550" s="157" t="s">
        <v>11</v>
      </c>
      <c r="E7550" s="157"/>
      <c r="F7550" s="101"/>
      <c r="G7550" s="159"/>
      <c r="H7550" s="161" t="s">
        <v>28232</v>
      </c>
      <c r="I7550" s="161"/>
    </row>
    <row r="7551" ht="15.0" customHeight="1">
      <c r="A7551" s="101" t="s">
        <v>12444</v>
      </c>
      <c r="B7551" s="96" t="str">
        <f>VLOOKUP(A7551,company_data!$A$2:$H$2051,8,FALSE)</f>
        <v>https://www.securityrisksolutions.com/</v>
      </c>
      <c r="C7551" s="166" t="s">
        <v>28233</v>
      </c>
      <c r="D7551" s="158" t="s">
        <v>5</v>
      </c>
      <c r="E7551" s="167" t="s">
        <v>14</v>
      </c>
      <c r="F7551" s="162"/>
      <c r="G7551" s="159"/>
      <c r="H7551" s="161" t="s">
        <v>28234</v>
      </c>
      <c r="I7551" s="161"/>
    </row>
    <row r="7552" ht="15.0" customHeight="1">
      <c r="A7552" s="101" t="s">
        <v>12444</v>
      </c>
      <c r="B7552" s="96" t="str">
        <f>VLOOKUP(A7552,company_data!$A$2:$H$2051,8,FALSE)</f>
        <v>https://www.securityrisksolutions.com/</v>
      </c>
      <c r="C7552" s="166" t="s">
        <v>28235</v>
      </c>
      <c r="D7552" s="158" t="s">
        <v>5</v>
      </c>
      <c r="E7552" s="167" t="s">
        <v>18043</v>
      </c>
      <c r="F7552" s="162"/>
      <c r="G7552" s="159"/>
      <c r="H7552" s="161" t="s">
        <v>28236</v>
      </c>
      <c r="I7552" s="168"/>
    </row>
    <row r="7553" ht="15.0" customHeight="1">
      <c r="A7553" s="101" t="s">
        <v>12444</v>
      </c>
      <c r="B7553" s="96" t="str">
        <f>VLOOKUP(A7553,company_data!$A$2:$H$2051,8,FALSE)</f>
        <v>https://www.securityrisksolutions.com/</v>
      </c>
      <c r="C7553" s="166" t="s">
        <v>28237</v>
      </c>
      <c r="D7553" s="158" t="s">
        <v>5</v>
      </c>
      <c r="E7553" s="167" t="s">
        <v>17359</v>
      </c>
      <c r="F7553" s="162"/>
      <c r="G7553" s="159"/>
      <c r="H7553" s="161" t="s">
        <v>28238</v>
      </c>
      <c r="I7553" s="161"/>
    </row>
    <row r="7554" ht="15.0" customHeight="1">
      <c r="A7554" s="101" t="s">
        <v>12444</v>
      </c>
      <c r="B7554" s="96" t="str">
        <f>VLOOKUP(A7554,company_data!$A$2:$H$2051,8,FALSE)</f>
        <v>https://www.securityrisksolutions.com/</v>
      </c>
      <c r="C7554" s="166" t="s">
        <v>18080</v>
      </c>
      <c r="D7554" s="158" t="s">
        <v>5</v>
      </c>
      <c r="E7554" s="162"/>
      <c r="F7554" s="162"/>
      <c r="G7554" s="159"/>
      <c r="H7554" s="161" t="s">
        <v>28239</v>
      </c>
      <c r="I7554" s="161"/>
    </row>
    <row r="7555" ht="15.0" customHeight="1">
      <c r="A7555" s="101" t="s">
        <v>12444</v>
      </c>
      <c r="B7555" s="96" t="str">
        <f>VLOOKUP(A7555,company_data!$A$2:$H$2051,8,FALSE)</f>
        <v>https://www.securityrisksolutions.com/</v>
      </c>
      <c r="C7555" s="166" t="s">
        <v>28240</v>
      </c>
      <c r="D7555" s="158" t="s">
        <v>5</v>
      </c>
      <c r="E7555" s="162"/>
      <c r="F7555" s="162"/>
      <c r="G7555" s="159"/>
      <c r="H7555" s="161" t="s">
        <v>28241</v>
      </c>
      <c r="I7555" s="161"/>
    </row>
    <row r="7556" ht="15.0" customHeight="1">
      <c r="A7556" s="101" t="s">
        <v>12451</v>
      </c>
      <c r="B7556" s="96" t="str">
        <f>VLOOKUP(A7556,company_data!$A$2:$H$2051,8,FALSE)</f>
        <v>https://securityscorecard.com/</v>
      </c>
      <c r="C7556" s="169" t="s">
        <v>15871</v>
      </c>
      <c r="D7556" s="157" t="s">
        <v>5</v>
      </c>
      <c r="E7556" s="157" t="s">
        <v>15871</v>
      </c>
      <c r="F7556" s="157"/>
      <c r="G7556" s="159"/>
      <c r="H7556" s="161" t="s">
        <v>28242</v>
      </c>
      <c r="I7556" s="161"/>
    </row>
    <row r="7557" ht="15.0" customHeight="1">
      <c r="A7557" s="101" t="s">
        <v>12451</v>
      </c>
      <c r="B7557" s="96" t="str">
        <f>VLOOKUP(A7557,company_data!$A$2:$H$2051,8,FALSE)</f>
        <v>https://securityscorecard.com/</v>
      </c>
      <c r="C7557" s="169" t="s">
        <v>28243</v>
      </c>
      <c r="D7557" s="158" t="s">
        <v>27</v>
      </c>
      <c r="E7557" s="157"/>
      <c r="F7557" s="157"/>
      <c r="G7557" s="159"/>
      <c r="H7557" s="161" t="s">
        <v>28244</v>
      </c>
      <c r="I7557" s="161"/>
    </row>
    <row r="7558" ht="15.0" customHeight="1">
      <c r="A7558" s="101" t="s">
        <v>12451</v>
      </c>
      <c r="B7558" s="96" t="str">
        <f>VLOOKUP(A7558,company_data!$A$2:$H$2051,8,FALSE)</f>
        <v>https://securityscorecard.com/</v>
      </c>
      <c r="C7558" s="169" t="s">
        <v>28245</v>
      </c>
      <c r="D7558" s="158" t="s">
        <v>27</v>
      </c>
      <c r="E7558" s="157"/>
      <c r="F7558" s="157"/>
      <c r="G7558" s="159"/>
      <c r="H7558" s="161" t="s">
        <v>28246</v>
      </c>
      <c r="I7558" s="161"/>
    </row>
    <row r="7559" ht="15.0" customHeight="1">
      <c r="A7559" s="101" t="s">
        <v>12451</v>
      </c>
      <c r="B7559" s="96" t="str">
        <f>VLOOKUP(A7559,company_data!$A$2:$H$2051,8,FALSE)</f>
        <v>https://securityscorecard.com/</v>
      </c>
      <c r="C7559" s="169" t="s">
        <v>28247</v>
      </c>
      <c r="D7559" s="158" t="s">
        <v>27</v>
      </c>
      <c r="E7559" s="157"/>
      <c r="F7559" s="157"/>
      <c r="G7559" s="159"/>
      <c r="H7559" s="161" t="s">
        <v>28248</v>
      </c>
      <c r="I7559" s="168"/>
    </row>
    <row r="7560" ht="15.0" customHeight="1">
      <c r="A7560" s="101" t="s">
        <v>12460</v>
      </c>
      <c r="B7560" s="96" t="str">
        <f>VLOOKUP(A7560,company_data!$A$2:$H$2051,8,FALSE)</f>
        <v>securityuniversity.net</v>
      </c>
      <c r="C7560" s="157" t="s">
        <v>28249</v>
      </c>
      <c r="D7560" s="158" t="s">
        <v>11</v>
      </c>
      <c r="E7560" s="157"/>
      <c r="F7560" s="101"/>
      <c r="G7560" s="159"/>
      <c r="H7560" s="161" t="s">
        <v>28250</v>
      </c>
      <c r="I7560" s="161"/>
    </row>
    <row r="7561" ht="15.0" customHeight="1">
      <c r="A7561" s="101" t="s">
        <v>12464</v>
      </c>
      <c r="B7561" s="96" t="str">
        <f>VLOOKUP(A7561,company_data!$A$2:$H$2051,8,FALSE)</f>
        <v>https://www.securityweaver.com/</v>
      </c>
      <c r="C7561" s="157" t="s">
        <v>17072</v>
      </c>
      <c r="D7561" s="158" t="s">
        <v>14</v>
      </c>
      <c r="E7561" s="158" t="s">
        <v>16856</v>
      </c>
      <c r="F7561" s="101"/>
      <c r="G7561" s="159"/>
      <c r="H7561" s="161" t="s">
        <v>28251</v>
      </c>
      <c r="I7561" s="161"/>
    </row>
    <row r="7562" ht="15.0" customHeight="1">
      <c r="A7562" s="101" t="s">
        <v>12464</v>
      </c>
      <c r="B7562" s="96" t="str">
        <f>VLOOKUP(A7562,company_data!$A$2:$H$2051,8,FALSE)</f>
        <v>https://www.securityweaver.com/</v>
      </c>
      <c r="C7562" s="157" t="s">
        <v>19256</v>
      </c>
      <c r="D7562" s="158" t="s">
        <v>14</v>
      </c>
      <c r="E7562" s="158" t="s">
        <v>16856</v>
      </c>
      <c r="F7562" s="101"/>
      <c r="G7562" s="159"/>
      <c r="H7562" s="161" t="s">
        <v>28252</v>
      </c>
      <c r="I7562" s="161"/>
    </row>
    <row r="7563" ht="15.0" customHeight="1">
      <c r="A7563" s="101" t="s">
        <v>12464</v>
      </c>
      <c r="B7563" s="96" t="str">
        <f>VLOOKUP(A7563,company_data!$A$2:$H$2051,8,FALSE)</f>
        <v>https://www.securityweaver.com/</v>
      </c>
      <c r="C7563" s="157" t="s">
        <v>28253</v>
      </c>
      <c r="D7563" s="158" t="s">
        <v>14</v>
      </c>
      <c r="E7563" s="158" t="s">
        <v>16856</v>
      </c>
      <c r="F7563" s="101"/>
      <c r="G7563" s="159"/>
      <c r="H7563" s="161"/>
      <c r="I7563" s="161"/>
    </row>
    <row r="7564" ht="15.0" customHeight="1">
      <c r="A7564" s="101" t="s">
        <v>12464</v>
      </c>
      <c r="B7564" s="96" t="str">
        <f>VLOOKUP(A7564,company_data!$A$2:$H$2051,8,FALSE)</f>
        <v>https://www.securityweaver.com/</v>
      </c>
      <c r="C7564" s="157" t="s">
        <v>28254</v>
      </c>
      <c r="D7564" s="158" t="s">
        <v>14</v>
      </c>
      <c r="E7564" s="158" t="s">
        <v>16856</v>
      </c>
      <c r="F7564" s="101"/>
      <c r="G7564" s="159"/>
      <c r="H7564" s="161" t="s">
        <v>28255</v>
      </c>
      <c r="I7564" s="161"/>
    </row>
    <row r="7565" ht="15.0" customHeight="1">
      <c r="A7565" s="101" t="s">
        <v>12464</v>
      </c>
      <c r="B7565" s="96" t="str">
        <f>VLOOKUP(A7565,company_data!$A$2:$H$2051,8,FALSE)</f>
        <v>https://www.securityweaver.com/</v>
      </c>
      <c r="C7565" s="157" t="s">
        <v>28256</v>
      </c>
      <c r="D7565" s="158" t="s">
        <v>14</v>
      </c>
      <c r="E7565" s="158" t="s">
        <v>16856</v>
      </c>
      <c r="F7565" s="101"/>
      <c r="G7565" s="159"/>
      <c r="H7565" s="161" t="s">
        <v>28257</v>
      </c>
      <c r="I7565" s="161"/>
    </row>
    <row r="7566" ht="15.0" customHeight="1">
      <c r="A7566" s="101" t="s">
        <v>12473</v>
      </c>
      <c r="B7566" s="96" t="str">
        <f>VLOOKUP(A7566,company_data!$A$2:$H$2051,8,FALSE)</f>
        <v>https://www.security-database.com/</v>
      </c>
      <c r="C7566" s="158" t="s">
        <v>28258</v>
      </c>
      <c r="D7566" s="158" t="s">
        <v>56</v>
      </c>
      <c r="E7566" s="157"/>
      <c r="F7566" s="101"/>
      <c r="G7566" s="159"/>
      <c r="H7566" s="161"/>
      <c r="I7566" s="161"/>
    </row>
    <row r="7567" ht="15.0" customHeight="1">
      <c r="A7567" s="101" t="s">
        <v>12473</v>
      </c>
      <c r="B7567" s="96" t="str">
        <f>VLOOKUP(A7567,company_data!$A$2:$H$2051,8,FALSE)</f>
        <v>https://www.security-database.com/</v>
      </c>
      <c r="C7567" s="158" t="s">
        <v>28259</v>
      </c>
      <c r="D7567" s="158" t="s">
        <v>56</v>
      </c>
      <c r="E7567" s="157"/>
      <c r="F7567" s="101"/>
      <c r="G7567" s="159"/>
      <c r="H7567" s="161"/>
      <c r="I7567" s="161"/>
    </row>
    <row r="7568" ht="15.0" customHeight="1">
      <c r="A7568" s="101" t="s">
        <v>12473</v>
      </c>
      <c r="B7568" s="96" t="str">
        <f>VLOOKUP(A7568,company_data!$A$2:$H$2051,8,FALSE)</f>
        <v>https://www.security-database.com/</v>
      </c>
      <c r="C7568" s="158" t="s">
        <v>28260</v>
      </c>
      <c r="D7568" s="158" t="s">
        <v>56</v>
      </c>
      <c r="E7568" s="157"/>
      <c r="F7568" s="101"/>
      <c r="G7568" s="159"/>
      <c r="H7568" s="161"/>
      <c r="I7568" s="161"/>
    </row>
    <row r="7569" ht="15.0" customHeight="1">
      <c r="A7569" s="101" t="s">
        <v>12478</v>
      </c>
      <c r="B7569" s="96" t="str">
        <f>VLOOKUP(A7569,company_data!$A$2:$H$2051,8,FALSE)</f>
        <v>https://www.securitydam.com/</v>
      </c>
      <c r="C7569" s="157" t="s">
        <v>28261</v>
      </c>
      <c r="D7569" s="158" t="s">
        <v>28</v>
      </c>
      <c r="E7569" s="157"/>
      <c r="F7569" s="101"/>
      <c r="G7569" s="159"/>
      <c r="H7569" s="161" t="s">
        <v>28262</v>
      </c>
      <c r="I7569" s="161"/>
    </row>
    <row r="7570" ht="15.0" customHeight="1">
      <c r="A7570" s="101" t="s">
        <v>12487</v>
      </c>
      <c r="B7570" s="96" t="str">
        <f>VLOOKUP(A7570,company_data!$A$2:$H$2051,8,FALSE)</f>
        <v>https://www.securitygate.io/</v>
      </c>
      <c r="C7570" s="157" t="s">
        <v>28263</v>
      </c>
      <c r="D7570" s="158" t="s">
        <v>14</v>
      </c>
      <c r="E7570" s="158" t="s">
        <v>17359</v>
      </c>
      <c r="F7570" s="97" t="s">
        <v>14</v>
      </c>
      <c r="G7570" s="159"/>
      <c r="H7570" s="161"/>
      <c r="I7570" s="161"/>
    </row>
    <row r="7571" ht="15.0" customHeight="1">
      <c r="A7571" s="101" t="s">
        <v>12495</v>
      </c>
      <c r="B7571" s="96" t="str">
        <f>VLOOKUP(A7571,company_data!$A$2:$H$2051,8,FALSE)</f>
        <v>https://www.securitymetrics.com/</v>
      </c>
      <c r="C7571" s="157" t="s">
        <v>28264</v>
      </c>
      <c r="D7571" s="158" t="s">
        <v>5</v>
      </c>
      <c r="E7571" s="158" t="s">
        <v>15831</v>
      </c>
      <c r="F7571" s="101"/>
      <c r="G7571" s="159"/>
      <c r="H7571" s="161" t="s">
        <v>28265</v>
      </c>
      <c r="I7571" s="161"/>
    </row>
    <row r="7572" ht="15.0" customHeight="1">
      <c r="A7572" s="101" t="s">
        <v>12495</v>
      </c>
      <c r="B7572" s="96" t="str">
        <f>VLOOKUP(A7572,company_data!$A$2:$H$2051,8,FALSE)</f>
        <v>https://www.securitymetrics.com/</v>
      </c>
      <c r="C7572" s="157" t="s">
        <v>28266</v>
      </c>
      <c r="D7572" s="158" t="s">
        <v>20</v>
      </c>
      <c r="E7572" s="158" t="s">
        <v>15892</v>
      </c>
      <c r="F7572" s="101"/>
      <c r="G7572" s="159"/>
      <c r="H7572" s="161" t="s">
        <v>28267</v>
      </c>
      <c r="I7572" s="161"/>
    </row>
    <row r="7573" ht="15.0" customHeight="1">
      <c r="A7573" s="101" t="s">
        <v>12495</v>
      </c>
      <c r="B7573" s="96" t="str">
        <f>VLOOKUP(A7573,company_data!$A$2:$H$2051,8,FALSE)</f>
        <v>https://www.securitymetrics.com/</v>
      </c>
      <c r="C7573" s="157" t="s">
        <v>15850</v>
      </c>
      <c r="D7573" s="157" t="s">
        <v>5</v>
      </c>
      <c r="E7573" s="157" t="s">
        <v>15850</v>
      </c>
      <c r="F7573" s="101"/>
      <c r="G7573" s="159"/>
      <c r="H7573" s="161" t="s">
        <v>28268</v>
      </c>
      <c r="I7573" s="161"/>
    </row>
    <row r="7574" ht="15.0" customHeight="1">
      <c r="A7574" s="101" t="s">
        <v>12495</v>
      </c>
      <c r="B7574" s="96" t="str">
        <f>VLOOKUP(A7574,company_data!$A$2:$H$2051,8,FALSE)</f>
        <v>https://www.securitymetrics.com/</v>
      </c>
      <c r="C7574" s="157" t="s">
        <v>28269</v>
      </c>
      <c r="D7574" s="158" t="s">
        <v>5</v>
      </c>
      <c r="E7574" s="158" t="s">
        <v>15857</v>
      </c>
      <c r="F7574" s="97" t="s">
        <v>17003</v>
      </c>
      <c r="G7574" s="159"/>
      <c r="H7574" s="161" t="s">
        <v>28270</v>
      </c>
      <c r="I7574" s="161"/>
    </row>
    <row r="7575" ht="15.0" customHeight="1">
      <c r="A7575" s="101" t="s">
        <v>12495</v>
      </c>
      <c r="B7575" s="96" t="str">
        <f>VLOOKUP(A7575,company_data!$A$2:$H$2051,8,FALSE)</f>
        <v>https://www.securitymetrics.com/</v>
      </c>
      <c r="C7575" s="157" t="s">
        <v>28271</v>
      </c>
      <c r="D7575" s="158" t="s">
        <v>10</v>
      </c>
      <c r="E7575" s="158" t="s">
        <v>15857</v>
      </c>
      <c r="F7575" s="101"/>
      <c r="G7575" s="159"/>
      <c r="H7575" s="161" t="s">
        <v>28272</v>
      </c>
      <c r="I7575" s="161"/>
    </row>
    <row r="7576" ht="15.0" customHeight="1">
      <c r="A7576" s="101" t="s">
        <v>12495</v>
      </c>
      <c r="B7576" s="96" t="str">
        <f>VLOOKUP(A7576,company_data!$A$2:$H$2051,8,FALSE)</f>
        <v>https://www.securitymetrics.com/</v>
      </c>
      <c r="C7576" s="157" t="s">
        <v>28273</v>
      </c>
      <c r="D7576" s="158" t="s">
        <v>8</v>
      </c>
      <c r="E7576" s="158" t="s">
        <v>16934</v>
      </c>
      <c r="F7576" s="101"/>
      <c r="G7576" s="159"/>
      <c r="H7576" s="161" t="s">
        <v>28274</v>
      </c>
      <c r="I7576" s="161"/>
    </row>
    <row r="7577" ht="15.0" customHeight="1">
      <c r="A7577" s="101" t="s">
        <v>12495</v>
      </c>
      <c r="B7577" s="96" t="str">
        <f>VLOOKUP(A7577,company_data!$A$2:$H$2051,8,FALSE)</f>
        <v>https://www.securitymetrics.com/</v>
      </c>
      <c r="C7577" s="157" t="s">
        <v>28275</v>
      </c>
      <c r="D7577" s="158" t="s">
        <v>8</v>
      </c>
      <c r="E7577" s="158" t="s">
        <v>16934</v>
      </c>
      <c r="F7577" s="101"/>
      <c r="G7577" s="159"/>
      <c r="H7577" s="161" t="s">
        <v>28276</v>
      </c>
      <c r="I7577" s="161"/>
    </row>
    <row r="7578" ht="15.0" customHeight="1">
      <c r="A7578" s="101" t="s">
        <v>12495</v>
      </c>
      <c r="B7578" s="96" t="str">
        <f>VLOOKUP(A7578,company_data!$A$2:$H$2051,8,FALSE)</f>
        <v>https://www.securitymetrics.com/</v>
      </c>
      <c r="C7578" s="157" t="s">
        <v>28277</v>
      </c>
      <c r="D7578" s="158" t="s">
        <v>8</v>
      </c>
      <c r="E7578" s="158" t="s">
        <v>16934</v>
      </c>
      <c r="F7578" s="101"/>
      <c r="G7578" s="159"/>
      <c r="H7578" s="161" t="s">
        <v>28278</v>
      </c>
      <c r="I7578" s="161"/>
    </row>
    <row r="7579" ht="15.0" customHeight="1">
      <c r="A7579" s="101" t="s">
        <v>12495</v>
      </c>
      <c r="B7579" s="96" t="str">
        <f>VLOOKUP(A7579,company_data!$A$2:$H$2051,8,FALSE)</f>
        <v>https://www.securitymetrics.com/</v>
      </c>
      <c r="C7579" s="157" t="s">
        <v>5</v>
      </c>
      <c r="D7579" s="157" t="s">
        <v>5</v>
      </c>
      <c r="E7579" s="157"/>
      <c r="F7579" s="101"/>
      <c r="G7579" s="159"/>
      <c r="H7579" s="161" t="s">
        <v>28279</v>
      </c>
      <c r="I7579" s="161"/>
    </row>
    <row r="7580" ht="15.0" customHeight="1">
      <c r="A7580" s="101" t="s">
        <v>12495</v>
      </c>
      <c r="B7580" s="96" t="str">
        <f>VLOOKUP(A7580,company_data!$A$2:$H$2051,8,FALSE)</f>
        <v>https://www.securitymetrics.com/</v>
      </c>
      <c r="C7580" s="157" t="s">
        <v>28280</v>
      </c>
      <c r="D7580" s="158" t="s">
        <v>5</v>
      </c>
      <c r="E7580" s="157"/>
      <c r="F7580" s="101"/>
      <c r="G7580" s="159"/>
      <c r="H7580" s="161" t="s">
        <v>28281</v>
      </c>
      <c r="I7580" s="161"/>
    </row>
    <row r="7581" ht="15.0" customHeight="1">
      <c r="A7581" s="101" t="s">
        <v>12495</v>
      </c>
      <c r="B7581" s="96" t="str">
        <f>VLOOKUP(A7581,company_data!$A$2:$H$2051,8,FALSE)</f>
        <v>https://www.securitymetrics.com/</v>
      </c>
      <c r="C7581" s="157" t="s">
        <v>20361</v>
      </c>
      <c r="D7581" s="158" t="s">
        <v>5</v>
      </c>
      <c r="E7581" s="157"/>
      <c r="F7581" s="101"/>
      <c r="G7581" s="159"/>
      <c r="H7581" s="161" t="s">
        <v>28282</v>
      </c>
      <c r="I7581" s="161"/>
    </row>
    <row r="7582" ht="15.0" customHeight="1">
      <c r="A7582" s="101" t="s">
        <v>12495</v>
      </c>
      <c r="B7582" s="96" t="str">
        <f>VLOOKUP(A7582,company_data!$A$2:$H$2051,8,FALSE)</f>
        <v>https://www.securitymetrics.com/</v>
      </c>
      <c r="C7582" s="157" t="s">
        <v>16843</v>
      </c>
      <c r="D7582" s="158" t="s">
        <v>5</v>
      </c>
      <c r="E7582" s="157"/>
      <c r="F7582" s="101"/>
      <c r="G7582" s="159"/>
      <c r="H7582" s="161" t="s">
        <v>28283</v>
      </c>
      <c r="I7582" s="161"/>
    </row>
    <row r="7583" ht="15.0" customHeight="1">
      <c r="A7583" s="101" t="s">
        <v>12495</v>
      </c>
      <c r="B7583" s="96" t="str">
        <f>VLOOKUP(A7583,company_data!$A$2:$H$2051,8,FALSE)</f>
        <v>https://www.securitymetrics.com/</v>
      </c>
      <c r="C7583" s="157" t="s">
        <v>28284</v>
      </c>
      <c r="D7583" s="158" t="s">
        <v>12</v>
      </c>
      <c r="E7583" s="157"/>
      <c r="F7583" s="101"/>
      <c r="G7583" s="159"/>
      <c r="H7583" s="161" t="s">
        <v>28285</v>
      </c>
      <c r="I7583" s="161"/>
    </row>
    <row r="7584" ht="15.0" customHeight="1">
      <c r="A7584" s="101" t="s">
        <v>12495</v>
      </c>
      <c r="B7584" s="96" t="str">
        <f>VLOOKUP(A7584,company_data!$A$2:$H$2051,8,FALSE)</f>
        <v>https://www.securitymetrics.com/</v>
      </c>
      <c r="C7584" s="158" t="s">
        <v>28286</v>
      </c>
      <c r="D7584" s="158" t="s">
        <v>11</v>
      </c>
      <c r="E7584" s="157"/>
      <c r="F7584" s="101"/>
      <c r="G7584" s="159"/>
      <c r="H7584" s="161" t="s">
        <v>28287</v>
      </c>
      <c r="I7584" s="161"/>
    </row>
    <row r="7585" ht="15.0" customHeight="1">
      <c r="A7585" s="101" t="s">
        <v>12495</v>
      </c>
      <c r="B7585" s="96" t="str">
        <f>VLOOKUP(A7585,company_data!$A$2:$H$2051,8,FALSE)</f>
        <v>https://www.securitymetrics.com/</v>
      </c>
      <c r="C7585" s="157" t="s">
        <v>21403</v>
      </c>
      <c r="D7585" s="157" t="s">
        <v>11</v>
      </c>
      <c r="E7585" s="157"/>
      <c r="F7585" s="101"/>
      <c r="G7585" s="159"/>
      <c r="H7585" s="161" t="s">
        <v>28288</v>
      </c>
      <c r="I7585" s="161"/>
    </row>
    <row r="7586" ht="15.0" customHeight="1">
      <c r="A7586" s="101" t="s">
        <v>12504</v>
      </c>
      <c r="B7586" s="96" t="str">
        <f>VLOOKUP(A7586,company_data!$A$2:$H$2051,8,FALSE)</f>
        <v>https://www.securityorb.com/</v>
      </c>
      <c r="C7586" s="157" t="s">
        <v>28289</v>
      </c>
      <c r="D7586" s="158" t="s">
        <v>11</v>
      </c>
      <c r="E7586" s="157"/>
      <c r="F7586" s="101"/>
      <c r="G7586" s="159"/>
      <c r="H7586" s="161" t="s">
        <v>28290</v>
      </c>
      <c r="I7586" s="161"/>
    </row>
    <row r="7587" ht="15.0" customHeight="1">
      <c r="A7587" s="101" t="s">
        <v>12504</v>
      </c>
      <c r="B7587" s="96" t="str">
        <f>VLOOKUP(A7587,company_data!$A$2:$H$2051,8,FALSE)</f>
        <v>https://www.securityorb.com/</v>
      </c>
      <c r="C7587" s="157" t="s">
        <v>28291</v>
      </c>
      <c r="D7587" s="158" t="s">
        <v>11</v>
      </c>
      <c r="E7587" s="157"/>
      <c r="F7587" s="101"/>
      <c r="G7587" s="159"/>
      <c r="H7587" s="161"/>
      <c r="I7587" s="161"/>
    </row>
    <row r="7588" ht="15.0" customHeight="1">
      <c r="A7588" s="101" t="s">
        <v>12514</v>
      </c>
      <c r="B7588" s="96" t="str">
        <f>VLOOKUP(A7588,company_data!$A$2:$H$2051,8,FALSE)</f>
        <v>https://securityscorecard.com/</v>
      </c>
      <c r="C7588" s="157" t="s">
        <v>15871</v>
      </c>
      <c r="D7588" s="157" t="s">
        <v>5</v>
      </c>
      <c r="E7588" s="157" t="s">
        <v>15871</v>
      </c>
      <c r="F7588" s="101"/>
      <c r="G7588" s="159"/>
      <c r="H7588" s="161" t="s">
        <v>28292</v>
      </c>
      <c r="I7588" s="161"/>
    </row>
    <row r="7589" ht="15.0" customHeight="1">
      <c r="A7589" s="101" t="s">
        <v>12514</v>
      </c>
      <c r="B7589" s="96" t="str">
        <f>VLOOKUP(A7589,company_data!$A$2:$H$2051,8,FALSE)</f>
        <v>https://securityscorecard.com/</v>
      </c>
      <c r="C7589" s="158" t="s">
        <v>28243</v>
      </c>
      <c r="D7589" s="158" t="s">
        <v>27</v>
      </c>
      <c r="E7589" s="157"/>
      <c r="F7589" s="101"/>
      <c r="G7589" s="159"/>
      <c r="H7589" s="161"/>
      <c r="I7589" s="161"/>
    </row>
    <row r="7590" ht="15.0" customHeight="1">
      <c r="A7590" s="101" t="s">
        <v>12514</v>
      </c>
      <c r="B7590" s="96" t="str">
        <f>VLOOKUP(A7590,company_data!$A$2:$H$2051,8,FALSE)</f>
        <v>https://securityscorecard.com/</v>
      </c>
      <c r="C7590" s="157" t="s">
        <v>28245</v>
      </c>
      <c r="D7590" s="158" t="s">
        <v>27</v>
      </c>
      <c r="E7590" s="157"/>
      <c r="F7590" s="101"/>
      <c r="G7590" s="159"/>
      <c r="H7590" s="161" t="s">
        <v>28293</v>
      </c>
      <c r="I7590" s="161"/>
    </row>
    <row r="7591" ht="15.0" customHeight="1">
      <c r="A7591" s="101" t="s">
        <v>12514</v>
      </c>
      <c r="B7591" s="96" t="str">
        <f>VLOOKUP(A7591,company_data!$A$2:$H$2051,8,FALSE)</f>
        <v>https://securityscorecard.com/</v>
      </c>
      <c r="C7591" s="157" t="s">
        <v>28247</v>
      </c>
      <c r="D7591" s="158" t="s">
        <v>27</v>
      </c>
      <c r="E7591" s="157"/>
      <c r="F7591" s="101"/>
      <c r="G7591" s="159"/>
      <c r="H7591" s="161" t="s">
        <v>28294</v>
      </c>
      <c r="I7591" s="161"/>
    </row>
    <row r="7592" ht="15.0" customHeight="1">
      <c r="A7592" s="101" t="s">
        <v>15570</v>
      </c>
      <c r="B7592" s="96" t="str">
        <f>VLOOKUP(A7592,company_data!$A$2:$H$2051,8,FALSE)</f>
        <v>https://securitytracker.com/</v>
      </c>
      <c r="C7592" s="157"/>
      <c r="D7592" s="158" t="s">
        <v>56</v>
      </c>
      <c r="E7592" s="157"/>
      <c r="F7592" s="101"/>
      <c r="G7592" s="159"/>
      <c r="H7592" s="161"/>
      <c r="I7592" s="161"/>
    </row>
    <row r="7593" ht="15.0" customHeight="1">
      <c r="A7593" s="101" t="s">
        <v>12518</v>
      </c>
      <c r="B7593" s="96" t="str">
        <f>VLOOKUP(A7593,company_data!$A$2:$H$2051,8,FALSE)</f>
        <v>https://www.securonix.com/</v>
      </c>
      <c r="C7593" s="157" t="s">
        <v>28295</v>
      </c>
      <c r="D7593" s="157" t="s">
        <v>18</v>
      </c>
      <c r="E7593" s="157" t="s">
        <v>19214</v>
      </c>
      <c r="F7593" s="101"/>
      <c r="G7593" s="159"/>
      <c r="H7593" s="161" t="s">
        <v>28296</v>
      </c>
      <c r="I7593" s="161"/>
    </row>
    <row r="7594" ht="15.0" customHeight="1">
      <c r="A7594" s="101" t="s">
        <v>12518</v>
      </c>
      <c r="B7594" s="96" t="str">
        <f>VLOOKUP(A7594,company_data!$A$2:$H$2051,8,FALSE)</f>
        <v>https://www.securonix.com/</v>
      </c>
      <c r="C7594" s="157" t="s">
        <v>28297</v>
      </c>
      <c r="D7594" s="157" t="s">
        <v>18</v>
      </c>
      <c r="E7594" s="158" t="s">
        <v>18548</v>
      </c>
      <c r="F7594" s="101"/>
      <c r="G7594" s="159"/>
      <c r="H7594" s="161" t="s">
        <v>28298</v>
      </c>
      <c r="I7594" s="161"/>
    </row>
    <row r="7595" ht="15.0" customHeight="1">
      <c r="A7595" s="101" t="s">
        <v>12518</v>
      </c>
      <c r="B7595" s="96" t="str">
        <f>VLOOKUP(A7595,company_data!$A$2:$H$2051,8,FALSE)</f>
        <v>https://www.securonix.com/</v>
      </c>
      <c r="C7595" s="157" t="s">
        <v>17083</v>
      </c>
      <c r="D7595" s="157" t="s">
        <v>18</v>
      </c>
      <c r="E7595" s="157" t="s">
        <v>17083</v>
      </c>
      <c r="F7595" s="101"/>
      <c r="G7595" s="159"/>
      <c r="H7595" s="161" t="s">
        <v>28299</v>
      </c>
      <c r="I7595" s="161"/>
    </row>
    <row r="7596" ht="15.0" customHeight="1">
      <c r="A7596" s="101" t="s">
        <v>12518</v>
      </c>
      <c r="B7596" s="96" t="str">
        <f>VLOOKUP(A7596,company_data!$A$2:$H$2051,8,FALSE)</f>
        <v>https://www.securonix.com/</v>
      </c>
      <c r="C7596" s="157" t="s">
        <v>28300</v>
      </c>
      <c r="D7596" s="157" t="s">
        <v>18</v>
      </c>
      <c r="E7596" s="157"/>
      <c r="F7596" s="101"/>
      <c r="G7596" s="159"/>
      <c r="H7596" s="161" t="s">
        <v>28301</v>
      </c>
      <c r="I7596" s="161"/>
    </row>
    <row r="7597" ht="15.0" customHeight="1">
      <c r="A7597" s="101" t="s">
        <v>12518</v>
      </c>
      <c r="B7597" s="96" t="str">
        <f>VLOOKUP(A7597,company_data!$A$2:$H$2051,8,FALSE)</f>
        <v>https://www.securonix.com/</v>
      </c>
      <c r="C7597" s="157" t="s">
        <v>28302</v>
      </c>
      <c r="D7597" s="158" t="s">
        <v>36</v>
      </c>
      <c r="E7597" s="157"/>
      <c r="F7597" s="101"/>
      <c r="G7597" s="159"/>
      <c r="H7597" s="161" t="s">
        <v>28303</v>
      </c>
      <c r="I7597" s="161"/>
    </row>
    <row r="7598" ht="15.0" customHeight="1">
      <c r="A7598" s="101" t="s">
        <v>12529</v>
      </c>
      <c r="B7598" s="96" t="str">
        <f>VLOOKUP(A7598,company_data!$A$2:$H$2051,8,FALSE)</f>
        <v>https://securosis.com/</v>
      </c>
      <c r="C7598" s="157" t="s">
        <v>28304</v>
      </c>
      <c r="D7598" s="157" t="s">
        <v>5</v>
      </c>
      <c r="E7598" s="157"/>
      <c r="F7598" s="101"/>
      <c r="G7598" s="159"/>
      <c r="H7598" s="161" t="s">
        <v>28305</v>
      </c>
      <c r="I7598" s="161"/>
    </row>
    <row r="7599" ht="15.0" customHeight="1">
      <c r="A7599" s="101" t="s">
        <v>12529</v>
      </c>
      <c r="B7599" s="96" t="str">
        <f>VLOOKUP(A7599,company_data!$A$2:$H$2051,8,FALSE)</f>
        <v>https://securosis.com/</v>
      </c>
      <c r="C7599" s="157" t="s">
        <v>28306</v>
      </c>
      <c r="D7599" s="158" t="s">
        <v>56</v>
      </c>
      <c r="E7599" s="157"/>
      <c r="F7599" s="101"/>
      <c r="G7599" s="159"/>
      <c r="H7599" s="161" t="s">
        <v>28307</v>
      </c>
      <c r="I7599" s="161"/>
    </row>
    <row r="7600" ht="15.0" customHeight="1">
      <c r="A7600" s="101" t="s">
        <v>12529</v>
      </c>
      <c r="B7600" s="96" t="str">
        <f>VLOOKUP(A7600,company_data!$A$2:$H$2051,8,FALSE)</f>
        <v>https://securosis.com/</v>
      </c>
      <c r="C7600" s="157" t="s">
        <v>28308</v>
      </c>
      <c r="D7600" s="158" t="s">
        <v>56</v>
      </c>
      <c r="E7600" s="157"/>
      <c r="F7600" s="101"/>
      <c r="G7600" s="159"/>
      <c r="H7600" s="161" t="s">
        <v>28309</v>
      </c>
      <c r="I7600" s="161"/>
    </row>
    <row r="7601" ht="15.0" customHeight="1">
      <c r="A7601" s="101" t="s">
        <v>12529</v>
      </c>
      <c r="B7601" s="96" t="str">
        <f>VLOOKUP(A7601,company_data!$A$2:$H$2051,8,FALSE)</f>
        <v>https://securosis.com/</v>
      </c>
      <c r="C7601" s="157" t="s">
        <v>11</v>
      </c>
      <c r="D7601" s="157" t="s">
        <v>11</v>
      </c>
      <c r="E7601" s="157"/>
      <c r="F7601" s="101"/>
      <c r="G7601" s="159"/>
      <c r="H7601" s="161" t="s">
        <v>28310</v>
      </c>
      <c r="I7601" s="161"/>
    </row>
    <row r="7602" ht="15.0" customHeight="1">
      <c r="A7602" s="101" t="s">
        <v>12535</v>
      </c>
      <c r="B7602" s="96" t="str">
        <f>VLOOKUP(A7602,company_data!$A$2:$H$2051,8,FALSE)</f>
        <v>https://esecutech.com/</v>
      </c>
      <c r="C7602" s="157" t="s">
        <v>28311</v>
      </c>
      <c r="D7602" s="158" t="s">
        <v>6</v>
      </c>
      <c r="E7602" s="158" t="s">
        <v>17567</v>
      </c>
      <c r="F7602" s="101"/>
      <c r="G7602" s="159"/>
      <c r="H7602" s="161" t="s">
        <v>28312</v>
      </c>
      <c r="I7602" s="161"/>
    </row>
    <row r="7603" ht="15.0" customHeight="1">
      <c r="A7603" s="101" t="s">
        <v>12535</v>
      </c>
      <c r="B7603" s="96" t="str">
        <f>VLOOKUP(A7603,company_data!$A$2:$H$2051,8,FALSE)</f>
        <v>https://esecutech.com/</v>
      </c>
      <c r="C7603" s="157" t="s">
        <v>28313</v>
      </c>
      <c r="D7603" s="158" t="s">
        <v>6</v>
      </c>
      <c r="E7603" s="158" t="s">
        <v>17567</v>
      </c>
      <c r="F7603" s="101"/>
      <c r="G7603" s="159"/>
      <c r="H7603" s="161" t="s">
        <v>28314</v>
      </c>
      <c r="I7603" s="161"/>
    </row>
    <row r="7604" ht="15.0" customHeight="1">
      <c r="A7604" s="101" t="s">
        <v>12535</v>
      </c>
      <c r="B7604" s="96" t="str">
        <f>VLOOKUP(A7604,company_data!$A$2:$H$2051,8,FALSE)</f>
        <v>https://esecutech.com/</v>
      </c>
      <c r="C7604" s="157" t="s">
        <v>28315</v>
      </c>
      <c r="D7604" s="158" t="s">
        <v>6</v>
      </c>
      <c r="E7604" s="158" t="s">
        <v>28316</v>
      </c>
      <c r="F7604" s="101"/>
      <c r="G7604" s="159"/>
      <c r="H7604" s="161" t="s">
        <v>28317</v>
      </c>
      <c r="I7604" s="161"/>
    </row>
    <row r="7605" ht="15.0" customHeight="1">
      <c r="A7605" s="101" t="s">
        <v>12535</v>
      </c>
      <c r="B7605" s="96" t="str">
        <f>VLOOKUP(A7605,company_data!$A$2:$H$2051,8,FALSE)</f>
        <v>https://esecutech.com/</v>
      </c>
      <c r="C7605" s="157" t="s">
        <v>28318</v>
      </c>
      <c r="D7605" s="158" t="s">
        <v>6</v>
      </c>
      <c r="E7605" s="158" t="s">
        <v>28316</v>
      </c>
      <c r="F7605" s="101"/>
      <c r="G7605" s="159"/>
      <c r="H7605" s="161" t="s">
        <v>28319</v>
      </c>
      <c r="I7605" s="161"/>
    </row>
    <row r="7606" ht="15.0" customHeight="1">
      <c r="A7606" s="101" t="s">
        <v>12540</v>
      </c>
      <c r="B7606" s="96" t="str">
        <f>VLOOKUP(A7606,company_data!$A$2:$H$2051,8,FALSE)</f>
        <v>https://www.seczetta.com/</v>
      </c>
      <c r="C7606" s="157" t="s">
        <v>28320</v>
      </c>
      <c r="D7606" s="158" t="s">
        <v>27</v>
      </c>
      <c r="E7606" s="157"/>
      <c r="F7606" s="101"/>
      <c r="G7606" s="159"/>
      <c r="H7606" s="161" t="s">
        <v>28321</v>
      </c>
      <c r="I7606" s="161"/>
    </row>
    <row r="7607" ht="15.0" customHeight="1">
      <c r="A7607" s="101" t="s">
        <v>12540</v>
      </c>
      <c r="B7607" s="96" t="str">
        <f>VLOOKUP(A7607,company_data!$A$2:$H$2051,8,FALSE)</f>
        <v>https://www.seczetta.com/</v>
      </c>
      <c r="C7607" s="157" t="s">
        <v>28322</v>
      </c>
      <c r="D7607" s="158" t="s">
        <v>27</v>
      </c>
      <c r="E7607" s="157"/>
      <c r="F7607" s="101"/>
      <c r="G7607" s="159"/>
      <c r="H7607" s="161" t="s">
        <v>28323</v>
      </c>
      <c r="I7607" s="161"/>
    </row>
    <row r="7608" ht="15.0" customHeight="1">
      <c r="A7608" s="101" t="s">
        <v>12540</v>
      </c>
      <c r="B7608" s="96" t="str">
        <f>VLOOKUP(A7608,company_data!$A$2:$H$2051,8,FALSE)</f>
        <v>https://www.seczetta.com/</v>
      </c>
      <c r="C7608" s="157" t="s">
        <v>28324</v>
      </c>
      <c r="D7608" s="158" t="s">
        <v>27</v>
      </c>
      <c r="E7608" s="157"/>
      <c r="F7608" s="101"/>
      <c r="G7608" s="159"/>
      <c r="H7608" s="161" t="s">
        <v>28325</v>
      </c>
      <c r="I7608" s="161"/>
    </row>
    <row r="7609" ht="15.0" customHeight="1">
      <c r="A7609" s="101" t="s">
        <v>12548</v>
      </c>
      <c r="B7609" s="96" t="str">
        <f>VLOOKUP(A7609,company_data!$A$2:$H$2051,8,FALSE)</f>
        <v>https://semmle.com/</v>
      </c>
      <c r="C7609" s="157" t="s">
        <v>28326</v>
      </c>
      <c r="D7609" s="158" t="s">
        <v>8</v>
      </c>
      <c r="E7609" s="158" t="s">
        <v>19142</v>
      </c>
      <c r="F7609" s="101"/>
      <c r="G7609" s="159"/>
      <c r="H7609" s="161" t="s">
        <v>28327</v>
      </c>
      <c r="I7609" s="161"/>
    </row>
    <row r="7610" ht="15.0" customHeight="1">
      <c r="A7610" s="101" t="s">
        <v>12548</v>
      </c>
      <c r="B7610" s="96" t="str">
        <f>VLOOKUP(A7610,company_data!$A$2:$H$2051,8,FALSE)</f>
        <v>https://semmle.com/</v>
      </c>
      <c r="C7610" s="157" t="s">
        <v>28328</v>
      </c>
      <c r="D7610" s="158" t="s">
        <v>8</v>
      </c>
      <c r="E7610" s="158" t="s">
        <v>19142</v>
      </c>
      <c r="F7610" s="101"/>
      <c r="G7610" s="159"/>
      <c r="H7610" s="161" t="s">
        <v>28329</v>
      </c>
      <c r="I7610" s="161"/>
    </row>
    <row r="7611" ht="15.0" customHeight="1">
      <c r="A7611" s="101" t="s">
        <v>12564</v>
      </c>
      <c r="B7611" s="96" t="str">
        <f>VLOOKUP(A7611,company_data!$A$2:$H$2051,8,FALSE)</f>
        <v>https://www.sendsafely.com/</v>
      </c>
      <c r="C7611" s="158" t="s">
        <v>28330</v>
      </c>
      <c r="D7611" s="158" t="s">
        <v>24</v>
      </c>
      <c r="E7611" s="158" t="s">
        <v>13</v>
      </c>
      <c r="F7611" s="101"/>
      <c r="G7611" s="159"/>
      <c r="H7611" s="161"/>
      <c r="I7611" s="161"/>
    </row>
    <row r="7612" ht="15.0" customHeight="1">
      <c r="A7612" s="101" t="s">
        <v>12564</v>
      </c>
      <c r="B7612" s="96" t="str">
        <f>VLOOKUP(A7612,company_data!$A$2:$H$2051,8,FALSE)</f>
        <v>https://www.sendsafely.com/</v>
      </c>
      <c r="C7612" s="158" t="s">
        <v>28331</v>
      </c>
      <c r="D7612" s="158" t="s">
        <v>24</v>
      </c>
      <c r="E7612" s="158" t="s">
        <v>13</v>
      </c>
      <c r="F7612" s="101"/>
      <c r="G7612" s="159"/>
      <c r="H7612" s="161"/>
      <c r="I7612" s="161"/>
    </row>
    <row r="7613" ht="15.0" customHeight="1">
      <c r="A7613" s="101" t="s">
        <v>12564</v>
      </c>
      <c r="B7613" s="96" t="str">
        <f>VLOOKUP(A7613,company_data!$A$2:$H$2051,8,FALSE)</f>
        <v>https://www.sendsafely.com/</v>
      </c>
      <c r="C7613" s="158" t="s">
        <v>28332</v>
      </c>
      <c r="D7613" s="158" t="s">
        <v>24</v>
      </c>
      <c r="E7613" s="158" t="s">
        <v>13</v>
      </c>
      <c r="F7613" s="101"/>
      <c r="G7613" s="159"/>
      <c r="H7613" s="161"/>
      <c r="I7613" s="161"/>
    </row>
    <row r="7614" ht="15.0" customHeight="1">
      <c r="A7614" s="101" t="s">
        <v>12564</v>
      </c>
      <c r="B7614" s="96" t="str">
        <f>VLOOKUP(A7614,company_data!$A$2:$H$2051,8,FALSE)</f>
        <v>https://www.sendsafely.com/</v>
      </c>
      <c r="C7614" s="158" t="s">
        <v>28333</v>
      </c>
      <c r="D7614" s="158" t="s">
        <v>24</v>
      </c>
      <c r="E7614" s="158" t="s">
        <v>13</v>
      </c>
      <c r="F7614" s="101"/>
      <c r="G7614" s="159"/>
      <c r="H7614" s="161"/>
      <c r="I7614" s="161"/>
    </row>
    <row r="7615" ht="15.0" customHeight="1">
      <c r="A7615" s="101" t="s">
        <v>12571</v>
      </c>
      <c r="B7615" s="96" t="str">
        <f>VLOOKUP(A7615,company_data!$A$2:$H$2051,8,FALSE)</f>
        <v>https://www.sendthisfile.com/</v>
      </c>
      <c r="C7615" s="157" t="s">
        <v>28334</v>
      </c>
      <c r="D7615" s="158" t="s">
        <v>24</v>
      </c>
      <c r="E7615" s="157"/>
      <c r="F7615" s="101"/>
      <c r="G7615" s="159"/>
      <c r="H7615" s="161" t="s">
        <v>28335</v>
      </c>
      <c r="I7615" s="161"/>
    </row>
    <row r="7616" ht="15.0" customHeight="1">
      <c r="A7616" s="101" t="s">
        <v>12571</v>
      </c>
      <c r="B7616" s="96" t="str">
        <f>VLOOKUP(A7616,company_data!$A$2:$H$2051,8,FALSE)</f>
        <v>https://www.sendthisfile.com/</v>
      </c>
      <c r="C7616" s="157" t="s">
        <v>26530</v>
      </c>
      <c r="D7616" s="158" t="s">
        <v>24</v>
      </c>
      <c r="E7616" s="157"/>
      <c r="F7616" s="101"/>
      <c r="G7616" s="159"/>
      <c r="H7616" s="161" t="s">
        <v>28336</v>
      </c>
      <c r="I7616" s="161"/>
    </row>
    <row r="7617" ht="15.0" customHeight="1">
      <c r="A7617" s="101" t="s">
        <v>12571</v>
      </c>
      <c r="B7617" s="96" t="str">
        <f>VLOOKUP(A7617,company_data!$A$2:$H$2051,8,FALSE)</f>
        <v>https://www.sendthisfile.com/</v>
      </c>
      <c r="C7617" s="157" t="s">
        <v>26529</v>
      </c>
      <c r="D7617" s="158" t="s">
        <v>24</v>
      </c>
      <c r="E7617" s="157"/>
      <c r="F7617" s="101"/>
      <c r="G7617" s="159"/>
      <c r="H7617" s="161" t="s">
        <v>28337</v>
      </c>
      <c r="I7617" s="161"/>
    </row>
    <row r="7618" ht="15.0" customHeight="1">
      <c r="A7618" s="101" t="s">
        <v>12571</v>
      </c>
      <c r="B7618" s="96" t="str">
        <f>VLOOKUP(A7618,company_data!$A$2:$H$2051,8,FALSE)</f>
        <v>https://www.sendthisfile.com/</v>
      </c>
      <c r="C7618" s="157" t="s">
        <v>28338</v>
      </c>
      <c r="D7618" s="158" t="s">
        <v>24</v>
      </c>
      <c r="E7618" s="157"/>
      <c r="F7618" s="101"/>
      <c r="G7618" s="159"/>
      <c r="H7618" s="161" t="s">
        <v>28339</v>
      </c>
      <c r="I7618" s="161"/>
    </row>
    <row r="7619" ht="15.0" customHeight="1">
      <c r="A7619" s="101" t="s">
        <v>12092</v>
      </c>
      <c r="B7619" s="96" t="str">
        <f>VLOOKUP(A7619,company_data!$A$2:$H$2051,8,FALSE)</f>
        <v>https://www.senetas.com/</v>
      </c>
      <c r="C7619" s="157" t="s">
        <v>28340</v>
      </c>
      <c r="D7619" s="158" t="s">
        <v>12</v>
      </c>
      <c r="E7619" s="158" t="s">
        <v>16110</v>
      </c>
      <c r="F7619" s="101"/>
      <c r="G7619" s="159"/>
      <c r="H7619" s="161" t="s">
        <v>28341</v>
      </c>
      <c r="I7619" s="161"/>
    </row>
    <row r="7620" ht="15.0" customHeight="1">
      <c r="A7620" s="101" t="s">
        <v>12092</v>
      </c>
      <c r="B7620" s="96" t="str">
        <f>VLOOKUP(A7620,company_data!$A$2:$H$2051,8,FALSE)</f>
        <v>https://www.senetas.com/</v>
      </c>
      <c r="C7620" s="157" t="s">
        <v>28342</v>
      </c>
      <c r="D7620" s="158" t="s">
        <v>13</v>
      </c>
      <c r="E7620" s="157"/>
      <c r="F7620" s="101"/>
      <c r="G7620" s="159"/>
      <c r="H7620" s="161" t="s">
        <v>28343</v>
      </c>
      <c r="I7620" s="161"/>
    </row>
    <row r="7621" ht="15.0" customHeight="1">
      <c r="A7621" s="101" t="s">
        <v>12092</v>
      </c>
      <c r="B7621" s="96" t="str">
        <f>VLOOKUP(A7621,company_data!$A$2:$H$2051,8,FALSE)</f>
        <v>https://www.senetas.com/</v>
      </c>
      <c r="C7621" s="158" t="s">
        <v>28344</v>
      </c>
      <c r="D7621" s="158" t="s">
        <v>13</v>
      </c>
      <c r="E7621" s="157"/>
      <c r="F7621" s="101"/>
      <c r="G7621" s="159"/>
      <c r="H7621" s="161" t="s">
        <v>28345</v>
      </c>
      <c r="I7621" s="161"/>
    </row>
    <row r="7622" ht="15.0" customHeight="1">
      <c r="A7622" s="101" t="s">
        <v>12092</v>
      </c>
      <c r="B7622" s="96" t="str">
        <f>VLOOKUP(A7622,company_data!$A$2:$H$2051,8,FALSE)</f>
        <v>https://www.senetas.com/</v>
      </c>
      <c r="C7622" s="158" t="s">
        <v>28346</v>
      </c>
      <c r="D7622" s="158" t="s">
        <v>13</v>
      </c>
      <c r="E7622" s="157"/>
      <c r="F7622" s="101"/>
      <c r="G7622" s="159"/>
      <c r="H7622" s="161" t="s">
        <v>28347</v>
      </c>
      <c r="I7622" s="161"/>
    </row>
    <row r="7623" ht="15.0" customHeight="1">
      <c r="A7623" s="101" t="s">
        <v>12092</v>
      </c>
      <c r="B7623" s="96" t="str">
        <f>VLOOKUP(A7623,company_data!$A$2:$H$2051,8,FALSE)</f>
        <v>https://www.senetas.com/</v>
      </c>
      <c r="C7623" s="158" t="s">
        <v>28348</v>
      </c>
      <c r="D7623" s="158" t="s">
        <v>13</v>
      </c>
      <c r="E7623" s="157"/>
      <c r="F7623" s="101"/>
      <c r="G7623" s="159"/>
      <c r="H7623" s="161" t="s">
        <v>28349</v>
      </c>
      <c r="I7623" s="161"/>
    </row>
    <row r="7624" ht="15.0" customHeight="1">
      <c r="A7624" s="101" t="s">
        <v>12092</v>
      </c>
      <c r="B7624" s="96" t="str">
        <f>VLOOKUP(A7624,company_data!$A$2:$H$2051,8,FALSE)</f>
        <v>https://www.senetas.com/</v>
      </c>
      <c r="C7624" s="158" t="s">
        <v>28350</v>
      </c>
      <c r="D7624" s="158" t="s">
        <v>13</v>
      </c>
      <c r="E7624" s="157"/>
      <c r="F7624" s="101"/>
      <c r="G7624" s="159"/>
      <c r="H7624" s="161" t="s">
        <v>28351</v>
      </c>
      <c r="I7624" s="161"/>
    </row>
    <row r="7625" ht="15.0" customHeight="1">
      <c r="A7625" s="101" t="s">
        <v>12092</v>
      </c>
      <c r="B7625" s="96" t="str">
        <f>VLOOKUP(A7625,company_data!$A$2:$H$2051,8,FALSE)</f>
        <v>https://www.senetas.com/</v>
      </c>
      <c r="C7625" s="157" t="s">
        <v>28352</v>
      </c>
      <c r="D7625" s="158" t="s">
        <v>24</v>
      </c>
      <c r="E7625" s="157"/>
      <c r="F7625" s="101"/>
      <c r="G7625" s="159"/>
      <c r="H7625" s="161" t="s">
        <v>28353</v>
      </c>
      <c r="I7625" s="161"/>
    </row>
    <row r="7626" ht="15.0" customHeight="1">
      <c r="A7626" s="101" t="s">
        <v>12578</v>
      </c>
      <c r="B7626" s="96" t="str">
        <f>VLOOKUP(A7626,company_data!$A$2:$H$2051,8,FALSE)</f>
        <v>https://sengex.com/</v>
      </c>
      <c r="C7626" s="158" t="s">
        <v>28354</v>
      </c>
      <c r="D7626" s="158" t="s">
        <v>5</v>
      </c>
      <c r="E7626" s="158" t="s">
        <v>24541</v>
      </c>
      <c r="F7626" s="101"/>
      <c r="G7626" s="159"/>
      <c r="H7626" s="161" t="s">
        <v>28355</v>
      </c>
      <c r="I7626" s="161"/>
    </row>
    <row r="7627" ht="15.0" customHeight="1">
      <c r="A7627" s="101" t="s">
        <v>12586</v>
      </c>
      <c r="B7627" s="96" t="str">
        <f>VLOOKUP(A7627,company_data!$A$2:$H$2051,8,FALSE)</f>
        <v>https://senhasegura.com/en/</v>
      </c>
      <c r="C7627" s="158" t="s">
        <v>28356</v>
      </c>
      <c r="D7627" s="158" t="s">
        <v>13</v>
      </c>
      <c r="E7627" s="158" t="s">
        <v>16678</v>
      </c>
      <c r="F7627" s="101"/>
      <c r="G7627" s="159"/>
      <c r="H7627" s="161"/>
      <c r="I7627" s="161"/>
    </row>
    <row r="7628" ht="15.0" customHeight="1">
      <c r="A7628" s="101" t="s">
        <v>12586</v>
      </c>
      <c r="B7628" s="96" t="str">
        <f>VLOOKUP(A7628,company_data!$A$2:$H$2051,8,FALSE)</f>
        <v>https://senhasegura.com/en/</v>
      </c>
      <c r="C7628" s="158" t="s">
        <v>28357</v>
      </c>
      <c r="D7628" s="158" t="s">
        <v>9</v>
      </c>
      <c r="E7628" s="158" t="s">
        <v>24947</v>
      </c>
      <c r="F7628" s="101"/>
      <c r="G7628" s="159"/>
      <c r="H7628" s="161" t="s">
        <v>28358</v>
      </c>
      <c r="I7628" s="161"/>
    </row>
    <row r="7629" ht="15.0" customHeight="1">
      <c r="A7629" s="101" t="s">
        <v>12586</v>
      </c>
      <c r="B7629" s="96" t="str">
        <f>VLOOKUP(A7629,company_data!$A$2:$H$2051,8,FALSE)</f>
        <v>https://senhasegura.com/en/</v>
      </c>
      <c r="C7629" s="158" t="s">
        <v>28359</v>
      </c>
      <c r="D7629" s="158" t="s">
        <v>9</v>
      </c>
      <c r="E7629" s="158" t="s">
        <v>24947</v>
      </c>
      <c r="F7629" s="101"/>
      <c r="G7629" s="159"/>
      <c r="H7629" s="161" t="s">
        <v>28360</v>
      </c>
      <c r="I7629" s="161"/>
    </row>
    <row r="7630" ht="15.0" customHeight="1">
      <c r="A7630" s="101" t="s">
        <v>12586</v>
      </c>
      <c r="B7630" s="96" t="str">
        <f>VLOOKUP(A7630,company_data!$A$2:$H$2051,8,FALSE)</f>
        <v>https://senhasegura.com/en/</v>
      </c>
      <c r="C7630" s="158" t="s">
        <v>28361</v>
      </c>
      <c r="D7630" s="158" t="s">
        <v>6</v>
      </c>
      <c r="E7630" s="158" t="s">
        <v>24947</v>
      </c>
      <c r="F7630" s="101"/>
      <c r="G7630" s="159"/>
      <c r="H7630" s="161"/>
      <c r="I7630" s="161"/>
    </row>
    <row r="7631" ht="15.0" customHeight="1">
      <c r="A7631" s="101" t="s">
        <v>12586</v>
      </c>
      <c r="B7631" s="96" t="str">
        <f>VLOOKUP(A7631,company_data!$A$2:$H$2051,8,FALSE)</f>
        <v>https://senhasegura.com/en/</v>
      </c>
      <c r="C7631" s="158" t="s">
        <v>28362</v>
      </c>
      <c r="D7631" s="158" t="s">
        <v>6</v>
      </c>
      <c r="E7631" s="158" t="s">
        <v>24947</v>
      </c>
      <c r="F7631" s="101"/>
      <c r="G7631" s="159"/>
      <c r="H7631" s="161"/>
      <c r="I7631" s="161"/>
    </row>
    <row r="7632" ht="15.0" customHeight="1">
      <c r="A7632" s="101" t="s">
        <v>12586</v>
      </c>
      <c r="B7632" s="96" t="str">
        <f>VLOOKUP(A7632,company_data!$A$2:$H$2051,8,FALSE)</f>
        <v>https://senhasegura.com/en/</v>
      </c>
      <c r="C7632" s="158" t="s">
        <v>28363</v>
      </c>
      <c r="D7632" s="158" t="s">
        <v>6</v>
      </c>
      <c r="E7632" s="158" t="s">
        <v>24947</v>
      </c>
      <c r="F7632" s="101"/>
      <c r="G7632" s="159"/>
      <c r="H7632" s="161"/>
      <c r="I7632" s="161"/>
    </row>
    <row r="7633" ht="15.0" customHeight="1">
      <c r="A7633" s="101" t="s">
        <v>12586</v>
      </c>
      <c r="B7633" s="96" t="str">
        <f>VLOOKUP(A7633,company_data!$A$2:$H$2051,8,FALSE)</f>
        <v>https://senhasegura.com/en/</v>
      </c>
      <c r="C7633" s="158" t="s">
        <v>28362</v>
      </c>
      <c r="D7633" s="158" t="s">
        <v>6</v>
      </c>
      <c r="E7633" s="158" t="s">
        <v>24947</v>
      </c>
      <c r="F7633" s="101"/>
      <c r="G7633" s="159"/>
      <c r="H7633" s="161" t="s">
        <v>28364</v>
      </c>
      <c r="I7633" s="161"/>
    </row>
    <row r="7634" ht="15.0" customHeight="1">
      <c r="A7634" s="101" t="s">
        <v>12586</v>
      </c>
      <c r="B7634" s="96" t="str">
        <f>VLOOKUP(A7634,company_data!$A$2:$H$2051,8,FALSE)</f>
        <v>https://senhasegura.com/en/</v>
      </c>
      <c r="C7634" s="158" t="s">
        <v>28365</v>
      </c>
      <c r="D7634" s="158" t="s">
        <v>6</v>
      </c>
      <c r="E7634" s="158" t="s">
        <v>24947</v>
      </c>
      <c r="F7634" s="97" t="s">
        <v>18875</v>
      </c>
      <c r="G7634" s="159"/>
      <c r="H7634" s="161" t="s">
        <v>28366</v>
      </c>
      <c r="I7634" s="161"/>
    </row>
    <row r="7635" ht="15.0" customHeight="1">
      <c r="A7635" s="101" t="s">
        <v>12586</v>
      </c>
      <c r="B7635" s="96" t="str">
        <f>VLOOKUP(A7635,company_data!$A$2:$H$2051,8,FALSE)</f>
        <v>https://senhasegura.com/en/</v>
      </c>
      <c r="C7635" s="157" t="s">
        <v>28367</v>
      </c>
      <c r="D7635" s="158" t="s">
        <v>6</v>
      </c>
      <c r="E7635" s="158" t="s">
        <v>24947</v>
      </c>
      <c r="F7635" s="97" t="s">
        <v>28368</v>
      </c>
      <c r="G7635" s="159"/>
      <c r="H7635" s="161" t="s">
        <v>28369</v>
      </c>
      <c r="I7635" s="161"/>
    </row>
    <row r="7636" ht="15.0" customHeight="1">
      <c r="A7636" s="101" t="s">
        <v>12592</v>
      </c>
      <c r="B7636" s="96" t="str">
        <f>VLOOKUP(A7636,company_data!$A$2:$H$2051,8,FALSE)</f>
        <v>https://senr.io/</v>
      </c>
      <c r="C7636" s="157" t="s">
        <v>28370</v>
      </c>
      <c r="D7636" s="158" t="s">
        <v>21</v>
      </c>
      <c r="E7636" s="158" t="s">
        <v>28371</v>
      </c>
      <c r="F7636" s="101"/>
      <c r="G7636" s="159"/>
      <c r="H7636" s="161" t="s">
        <v>28372</v>
      </c>
      <c r="I7636" s="161"/>
    </row>
    <row r="7637" ht="15.0" customHeight="1">
      <c r="A7637" s="101" t="s">
        <v>12592</v>
      </c>
      <c r="B7637" s="96" t="str">
        <f>VLOOKUP(A7637,company_data!$A$2:$H$2051,8,FALSE)</f>
        <v>https://senr.io/</v>
      </c>
      <c r="C7637" s="157" t="s">
        <v>28373</v>
      </c>
      <c r="D7637" s="158" t="s">
        <v>21</v>
      </c>
      <c r="E7637" s="158" t="s">
        <v>28371</v>
      </c>
      <c r="F7637" s="101"/>
      <c r="G7637" s="159"/>
      <c r="H7637" s="161" t="s">
        <v>28374</v>
      </c>
      <c r="I7637" s="161"/>
    </row>
    <row r="7638" ht="15.0" customHeight="1">
      <c r="A7638" s="101" t="s">
        <v>12592</v>
      </c>
      <c r="B7638" s="96" t="str">
        <f>VLOOKUP(A7638,company_data!$A$2:$H$2051,8,FALSE)</f>
        <v>https://senr.io/</v>
      </c>
      <c r="C7638" s="157" t="s">
        <v>28375</v>
      </c>
      <c r="D7638" s="158" t="s">
        <v>21</v>
      </c>
      <c r="E7638" s="158" t="s">
        <v>28371</v>
      </c>
      <c r="F7638" s="101"/>
      <c r="G7638" s="159"/>
      <c r="H7638" s="161" t="s">
        <v>28376</v>
      </c>
      <c r="I7638" s="161"/>
    </row>
    <row r="7639" ht="15.0" customHeight="1">
      <c r="A7639" s="101" t="s">
        <v>12597</v>
      </c>
      <c r="B7639" s="96" t="str">
        <f>VLOOKUP(A7639,company_data!$A$2:$H$2051,8,FALSE)</f>
        <v>https://www.senseofsecurity.com.au/</v>
      </c>
      <c r="C7639" s="157" t="s">
        <v>28377</v>
      </c>
      <c r="D7639" s="158" t="s">
        <v>5</v>
      </c>
      <c r="E7639" s="158" t="s">
        <v>17764</v>
      </c>
      <c r="F7639" s="101"/>
      <c r="G7639" s="159"/>
      <c r="H7639" s="161" t="s">
        <v>28378</v>
      </c>
      <c r="I7639" s="161"/>
    </row>
    <row r="7640" ht="15.0" customHeight="1">
      <c r="A7640" s="101" t="s">
        <v>12597</v>
      </c>
      <c r="B7640" s="96" t="str">
        <f>VLOOKUP(A7640,company_data!$A$2:$H$2051,8,FALSE)</f>
        <v>https://www.senseofsecurity.com.au/</v>
      </c>
      <c r="C7640" s="157" t="s">
        <v>28379</v>
      </c>
      <c r="D7640" s="157" t="s">
        <v>7</v>
      </c>
      <c r="E7640" s="157"/>
      <c r="F7640" s="101"/>
      <c r="G7640" s="159"/>
      <c r="H7640" s="161" t="s">
        <v>28380</v>
      </c>
      <c r="I7640" s="161"/>
    </row>
    <row r="7641" ht="15.0" customHeight="1">
      <c r="A7641" s="101" t="s">
        <v>12597</v>
      </c>
      <c r="B7641" s="96" t="str">
        <f>VLOOKUP(A7641,company_data!$A$2:$H$2051,8,FALSE)</f>
        <v>https://www.senseofsecurity.com.au/</v>
      </c>
      <c r="C7641" s="157" t="s">
        <v>28381</v>
      </c>
      <c r="D7641" s="158" t="s">
        <v>5</v>
      </c>
      <c r="E7641" s="158" t="s">
        <v>15871</v>
      </c>
      <c r="F7641" s="101"/>
      <c r="G7641" s="159"/>
      <c r="H7641" s="161" t="s">
        <v>28382</v>
      </c>
      <c r="I7641" s="161"/>
    </row>
    <row r="7642" ht="15.0" customHeight="1">
      <c r="A7642" s="101" t="s">
        <v>12603</v>
      </c>
      <c r="B7642" s="96" t="str">
        <f>VLOOKUP(A7642,company_data!$A$2:$H$2051,8,FALSE)</f>
        <v>https://www.sensorhound.com/</v>
      </c>
      <c r="C7642" s="157" t="s">
        <v>28383</v>
      </c>
      <c r="D7642" s="158" t="s">
        <v>25</v>
      </c>
      <c r="E7642" s="158" t="s">
        <v>16583</v>
      </c>
      <c r="F7642" s="101"/>
      <c r="G7642" s="159"/>
      <c r="H7642" s="161" t="s">
        <v>28384</v>
      </c>
      <c r="I7642" s="161"/>
    </row>
    <row r="7643" ht="15.0" customHeight="1">
      <c r="A7643" s="101" t="s">
        <v>12603</v>
      </c>
      <c r="B7643" s="96" t="str">
        <f>VLOOKUP(A7643,company_data!$A$2:$H$2051,8,FALSE)</f>
        <v>https://www.sensorhound.com/</v>
      </c>
      <c r="C7643" s="157" t="s">
        <v>28385</v>
      </c>
      <c r="D7643" s="158" t="s">
        <v>25</v>
      </c>
      <c r="E7643" s="158" t="s">
        <v>16583</v>
      </c>
      <c r="F7643" s="101"/>
      <c r="G7643" s="159"/>
      <c r="H7643" s="161" t="s">
        <v>28386</v>
      </c>
      <c r="I7643" s="161"/>
    </row>
    <row r="7644" ht="15.0" customHeight="1">
      <c r="A7644" s="101" t="s">
        <v>12603</v>
      </c>
      <c r="B7644" s="96" t="str">
        <f>VLOOKUP(A7644,company_data!$A$2:$H$2051,8,FALSE)</f>
        <v>https://www.sensorhound.com/</v>
      </c>
      <c r="C7644" s="157" t="s">
        <v>28387</v>
      </c>
      <c r="D7644" s="158" t="s">
        <v>25</v>
      </c>
      <c r="E7644" s="158" t="s">
        <v>16583</v>
      </c>
      <c r="F7644" s="101"/>
      <c r="G7644" s="159"/>
      <c r="H7644" s="161" t="s">
        <v>28388</v>
      </c>
      <c r="I7644" s="161"/>
    </row>
    <row r="7645" ht="15.0" customHeight="1">
      <c r="A7645" s="101" t="s">
        <v>12610</v>
      </c>
      <c r="B7645" s="96" t="str">
        <f>VLOOKUP(A7645,company_data!$A$2:$H$2051,8,FALSE)</f>
        <v>https://www.sentinelone.com/</v>
      </c>
      <c r="C7645" s="157" t="s">
        <v>28389</v>
      </c>
      <c r="D7645" s="158" t="s">
        <v>9</v>
      </c>
      <c r="E7645" s="158" t="s">
        <v>18153</v>
      </c>
      <c r="F7645" s="101"/>
      <c r="G7645" s="159"/>
      <c r="H7645" s="161" t="s">
        <v>28390</v>
      </c>
      <c r="I7645" s="161"/>
    </row>
    <row r="7646" ht="15.0" customHeight="1">
      <c r="A7646" s="101" t="s">
        <v>12610</v>
      </c>
      <c r="B7646" s="96" t="str">
        <f>VLOOKUP(A7646,company_data!$A$2:$H$2051,8,FALSE)</f>
        <v>https://www.sentinelone.com/</v>
      </c>
      <c r="C7646" s="157" t="s">
        <v>28391</v>
      </c>
      <c r="D7646" s="158" t="s">
        <v>9</v>
      </c>
      <c r="E7646" s="158" t="s">
        <v>28371</v>
      </c>
      <c r="F7646" s="101"/>
      <c r="G7646" s="159"/>
      <c r="H7646" s="161" t="s">
        <v>28392</v>
      </c>
      <c r="I7646" s="161"/>
    </row>
    <row r="7647" ht="15.0" customHeight="1">
      <c r="A7647" s="101" t="s">
        <v>12610</v>
      </c>
      <c r="B7647" s="96" t="str">
        <f>VLOOKUP(A7647,company_data!$A$2:$H$2051,8,FALSE)</f>
        <v>https://www.sentinelone.com/</v>
      </c>
      <c r="C7647" s="157" t="s">
        <v>28393</v>
      </c>
      <c r="D7647" s="158" t="s">
        <v>15</v>
      </c>
      <c r="E7647" s="158" t="s">
        <v>19128</v>
      </c>
      <c r="F7647" s="101"/>
      <c r="G7647" s="159"/>
      <c r="H7647" s="161" t="s">
        <v>28394</v>
      </c>
      <c r="I7647" s="161"/>
    </row>
    <row r="7648" ht="15.0" customHeight="1">
      <c r="A7648" s="101" t="s">
        <v>12610</v>
      </c>
      <c r="B7648" s="96" t="str">
        <f>VLOOKUP(A7648,company_data!$A$2:$H$2051,8,FALSE)</f>
        <v>https://www.sentinelone.com/</v>
      </c>
      <c r="C7648" s="157" t="s">
        <v>28395</v>
      </c>
      <c r="D7648" s="158" t="s">
        <v>9</v>
      </c>
      <c r="E7648" s="157"/>
      <c r="F7648" s="101"/>
      <c r="G7648" s="159"/>
      <c r="H7648" s="161" t="s">
        <v>28396</v>
      </c>
      <c r="I7648" s="161"/>
    </row>
    <row r="7649" ht="15.0" customHeight="1">
      <c r="A7649" s="101" t="s">
        <v>12610</v>
      </c>
      <c r="B7649" s="96" t="str">
        <f>VLOOKUP(A7649,company_data!$A$2:$H$2051,8,FALSE)</f>
        <v>https://www.sentinelone.com/</v>
      </c>
      <c r="C7649" s="157" t="s">
        <v>28397</v>
      </c>
      <c r="D7649" s="158" t="s">
        <v>9</v>
      </c>
      <c r="E7649" s="157"/>
      <c r="F7649" s="101"/>
      <c r="G7649" s="159"/>
      <c r="H7649" s="161" t="s">
        <v>28398</v>
      </c>
      <c r="I7649" s="161"/>
    </row>
    <row r="7650" ht="15.0" customHeight="1">
      <c r="A7650" s="101" t="s">
        <v>15582</v>
      </c>
      <c r="B7650" s="96" t="str">
        <f>VLOOKUP(A7650,company_data!$A$2:$H$2051,8,FALSE)</f>
        <v>https://www.sentorsecurity.com/</v>
      </c>
      <c r="C7650" s="158" t="s">
        <v>17764</v>
      </c>
      <c r="D7650" s="158" t="s">
        <v>5</v>
      </c>
      <c r="E7650" s="158" t="s">
        <v>14</v>
      </c>
      <c r="F7650" s="101"/>
      <c r="G7650" s="159"/>
      <c r="H7650" s="161"/>
      <c r="I7650" s="161"/>
    </row>
    <row r="7651" ht="15.0" customHeight="1">
      <c r="A7651" s="101" t="s">
        <v>15582</v>
      </c>
      <c r="B7651" s="96" t="str">
        <f>VLOOKUP(A7651,company_data!$A$2:$H$2051,8,FALSE)</f>
        <v>https://www.sentorsecurity.com/</v>
      </c>
      <c r="C7651" s="158" t="s">
        <v>18091</v>
      </c>
      <c r="D7651" s="158" t="s">
        <v>7</v>
      </c>
      <c r="E7651" s="158" t="s">
        <v>16341</v>
      </c>
      <c r="F7651" s="101"/>
      <c r="G7651" s="159"/>
      <c r="H7651" s="161"/>
      <c r="I7651" s="161"/>
    </row>
    <row r="7652" ht="15.0" customHeight="1">
      <c r="A7652" s="101" t="s">
        <v>15582</v>
      </c>
      <c r="B7652" s="96" t="str">
        <f>VLOOKUP(A7652,company_data!$A$2:$H$2051,8,FALSE)</f>
        <v>https://www.sentorsecurity.com/</v>
      </c>
      <c r="C7652" s="158" t="s">
        <v>28399</v>
      </c>
      <c r="D7652" s="158" t="s">
        <v>5</v>
      </c>
      <c r="E7652" s="158" t="s">
        <v>16275</v>
      </c>
      <c r="F7652" s="97" t="s">
        <v>17003</v>
      </c>
      <c r="G7652" s="159"/>
      <c r="H7652" s="161"/>
      <c r="I7652" s="161"/>
    </row>
    <row r="7653" ht="15.0" customHeight="1">
      <c r="A7653" s="101" t="s">
        <v>15582</v>
      </c>
      <c r="B7653" s="96" t="str">
        <f>VLOOKUP(A7653,company_data!$A$2:$H$2051,8,FALSE)</f>
        <v>https://www.sentorsecurity.com/</v>
      </c>
      <c r="C7653" s="158" t="s">
        <v>28400</v>
      </c>
      <c r="D7653" s="158" t="s">
        <v>5</v>
      </c>
      <c r="E7653" s="158" t="s">
        <v>15859</v>
      </c>
      <c r="F7653" s="97" t="s">
        <v>16</v>
      </c>
      <c r="G7653" s="159"/>
      <c r="H7653" s="161"/>
      <c r="I7653" s="161"/>
    </row>
    <row r="7654" ht="15.0" customHeight="1">
      <c r="A7654" s="101" t="s">
        <v>12620</v>
      </c>
      <c r="B7654" s="96" t="str">
        <f>VLOOKUP(A7654,company_data!$A$2:$H$2051,8,FALSE)</f>
        <v>https://sepio.systems/</v>
      </c>
      <c r="C7654" s="157" t="s">
        <v>28401</v>
      </c>
      <c r="D7654" s="158" t="s">
        <v>34</v>
      </c>
      <c r="E7654" s="157"/>
      <c r="F7654" s="101"/>
      <c r="G7654" s="159"/>
      <c r="H7654" s="161" t="s">
        <v>28402</v>
      </c>
      <c r="I7654" s="161"/>
    </row>
    <row r="7655" ht="15.0" customHeight="1">
      <c r="A7655" s="101" t="s">
        <v>12155</v>
      </c>
      <c r="B7655" s="96" t="str">
        <f>VLOOKUP(A7655,company_data!$A$2:$H$2051,8,FALSE)</f>
        <v>https://www.seppmail.com/</v>
      </c>
      <c r="C7655" s="157" t="s">
        <v>28403</v>
      </c>
      <c r="D7655" s="158" t="s">
        <v>19</v>
      </c>
      <c r="E7655" s="158" t="s">
        <v>28404</v>
      </c>
      <c r="F7655" s="101"/>
      <c r="G7655" s="159"/>
      <c r="H7655" s="161" t="s">
        <v>28405</v>
      </c>
      <c r="I7655" s="161"/>
    </row>
    <row r="7656" ht="15.0" customHeight="1">
      <c r="A7656" s="101" t="s">
        <v>12155</v>
      </c>
      <c r="B7656" s="96" t="str">
        <f>VLOOKUP(A7656,company_data!$A$2:$H$2051,8,FALSE)</f>
        <v>https://www.seppmail.com/</v>
      </c>
      <c r="C7656" s="157" t="s">
        <v>28406</v>
      </c>
      <c r="D7656" s="158" t="s">
        <v>20</v>
      </c>
      <c r="E7656" s="158" t="s">
        <v>16128</v>
      </c>
      <c r="F7656" s="101"/>
      <c r="G7656" s="159"/>
      <c r="H7656" s="161" t="s">
        <v>28407</v>
      </c>
      <c r="I7656" s="161"/>
    </row>
    <row r="7657" ht="15.0" customHeight="1">
      <c r="A7657" s="101" t="s">
        <v>12155</v>
      </c>
      <c r="B7657" s="96" t="str">
        <f>VLOOKUP(A7657,company_data!$A$2:$H$2051,8,FALSE)</f>
        <v>https://www.seppmail.com/</v>
      </c>
      <c r="C7657" s="157" t="s">
        <v>28408</v>
      </c>
      <c r="D7657" s="158" t="s">
        <v>24</v>
      </c>
      <c r="E7657" s="157"/>
      <c r="F7657" s="101"/>
      <c r="G7657" s="159"/>
      <c r="H7657" s="161" t="s">
        <v>28409</v>
      </c>
      <c r="I7657" s="161"/>
    </row>
    <row r="7658" ht="15.0" customHeight="1">
      <c r="A7658" s="101" t="s">
        <v>12627</v>
      </c>
      <c r="B7658" s="96" t="str">
        <f>VLOOKUP(A7658,company_data!$A$2:$H$2051,8,FALSE)</f>
        <v>https://www.sequiturlabs.com/</v>
      </c>
      <c r="C7658" s="157" t="s">
        <v>28410</v>
      </c>
      <c r="D7658" s="158" t="s">
        <v>25</v>
      </c>
      <c r="E7658" s="158" t="s">
        <v>17435</v>
      </c>
      <c r="F7658" s="101"/>
      <c r="G7658" s="159"/>
      <c r="H7658" s="161" t="s">
        <v>28411</v>
      </c>
      <c r="I7658" s="161"/>
    </row>
    <row r="7659" ht="15.0" customHeight="1">
      <c r="A7659" s="101" t="s">
        <v>12637</v>
      </c>
      <c r="B7659" s="96" t="str">
        <f>VLOOKUP(A7659,company_data!$A$2:$H$2051,8,FALSE)</f>
        <v>https://sequretek.com/</v>
      </c>
      <c r="C7659" s="157" t="s">
        <v>28412</v>
      </c>
      <c r="D7659" s="158" t="s">
        <v>9</v>
      </c>
      <c r="E7659" s="158" t="s">
        <v>16371</v>
      </c>
      <c r="F7659" s="101"/>
      <c r="G7659" s="159"/>
      <c r="H7659" s="161" t="s">
        <v>28413</v>
      </c>
      <c r="I7659" s="161"/>
    </row>
    <row r="7660" ht="15.0" customHeight="1">
      <c r="A7660" s="101" t="s">
        <v>12637</v>
      </c>
      <c r="B7660" s="96" t="str">
        <f>VLOOKUP(A7660,company_data!$A$2:$H$2051,8,FALSE)</f>
        <v>https://sequretek.com/</v>
      </c>
      <c r="C7660" s="157" t="s">
        <v>28414</v>
      </c>
      <c r="D7660" s="158" t="s">
        <v>7</v>
      </c>
      <c r="E7660" s="158" t="s">
        <v>16341</v>
      </c>
      <c r="F7660" s="101"/>
      <c r="G7660" s="159"/>
      <c r="H7660" s="161" t="s">
        <v>28415</v>
      </c>
      <c r="I7660" s="161"/>
    </row>
    <row r="7661" ht="15.0" customHeight="1">
      <c r="A7661" s="101" t="s">
        <v>12637</v>
      </c>
      <c r="B7661" s="96" t="str">
        <f>VLOOKUP(A7661,company_data!$A$2:$H$2051,8,FALSE)</f>
        <v>https://sequretek.com/</v>
      </c>
      <c r="C7661" s="157" t="s">
        <v>28416</v>
      </c>
      <c r="D7661" s="158" t="s">
        <v>6</v>
      </c>
      <c r="E7661" s="157"/>
      <c r="F7661" s="101"/>
      <c r="G7661" s="159"/>
      <c r="H7661" s="161" t="s">
        <v>28417</v>
      </c>
      <c r="I7661" s="161"/>
    </row>
    <row r="7662" ht="15.0" customHeight="1">
      <c r="A7662" s="101" t="s">
        <v>12645</v>
      </c>
      <c r="B7662" s="96" t="str">
        <f>VLOOKUP(A7662,company_data!$A$2:$H$2051,8,FALSE)</f>
        <v>https://sera-brynn.com/</v>
      </c>
      <c r="C7662" s="158" t="s">
        <v>28418</v>
      </c>
      <c r="D7662" s="158" t="s">
        <v>5</v>
      </c>
      <c r="E7662" s="158" t="s">
        <v>14</v>
      </c>
      <c r="F7662" s="157"/>
      <c r="G7662" s="159"/>
      <c r="H7662" s="161"/>
      <c r="I7662" s="161"/>
    </row>
    <row r="7663" ht="15.0" customHeight="1">
      <c r="A7663" s="101" t="s">
        <v>12645</v>
      </c>
      <c r="B7663" s="96" t="str">
        <f>VLOOKUP(A7663,company_data!$A$2:$H$2051,8,FALSE)</f>
        <v>https://sera-brynn.com/</v>
      </c>
      <c r="C7663" s="158" t="s">
        <v>20161</v>
      </c>
      <c r="D7663" s="158" t="s">
        <v>5</v>
      </c>
      <c r="E7663" s="158" t="s">
        <v>14</v>
      </c>
      <c r="F7663" s="157"/>
      <c r="G7663" s="159"/>
      <c r="H7663" s="161"/>
      <c r="I7663" s="161"/>
    </row>
    <row r="7664" ht="15.0" customHeight="1">
      <c r="A7664" s="101" t="s">
        <v>12645</v>
      </c>
      <c r="B7664" s="96" t="str">
        <f>VLOOKUP(A7664,company_data!$A$2:$H$2051,8,FALSE)</f>
        <v>https://sera-brynn.com/</v>
      </c>
      <c r="C7664" s="158" t="s">
        <v>28419</v>
      </c>
      <c r="D7664" s="158" t="s">
        <v>5</v>
      </c>
      <c r="E7664" s="158" t="s">
        <v>14</v>
      </c>
      <c r="F7664" s="157"/>
      <c r="G7664" s="159"/>
      <c r="H7664" s="161"/>
      <c r="I7664" s="161"/>
    </row>
    <row r="7665" ht="15.0" customHeight="1">
      <c r="A7665" s="101" t="s">
        <v>12645</v>
      </c>
      <c r="B7665" s="96" t="str">
        <f>VLOOKUP(A7665,company_data!$A$2:$H$2051,8,FALSE)</f>
        <v>https://sera-brynn.com/</v>
      </c>
      <c r="C7665" s="158" t="s">
        <v>28420</v>
      </c>
      <c r="D7665" s="158" t="s">
        <v>5</v>
      </c>
      <c r="E7665" s="158" t="s">
        <v>14</v>
      </c>
      <c r="F7665" s="157"/>
      <c r="G7665" s="159"/>
      <c r="H7665" s="161"/>
      <c r="I7665" s="161"/>
    </row>
    <row r="7666" ht="15.0" customHeight="1">
      <c r="A7666" s="101" t="s">
        <v>12645</v>
      </c>
      <c r="B7666" s="96" t="str">
        <f>VLOOKUP(A7666,company_data!$A$2:$H$2051,8,FALSE)</f>
        <v>https://sera-brynn.com/</v>
      </c>
      <c r="C7666" s="158" t="s">
        <v>26028</v>
      </c>
      <c r="D7666" s="158" t="s">
        <v>5</v>
      </c>
      <c r="E7666" s="158" t="s">
        <v>15831</v>
      </c>
      <c r="F7666" s="157"/>
      <c r="G7666" s="159"/>
      <c r="H7666" s="161"/>
      <c r="I7666" s="161"/>
    </row>
    <row r="7667" ht="15.0" customHeight="1">
      <c r="A7667" s="101" t="s">
        <v>12645</v>
      </c>
      <c r="B7667" s="96" t="str">
        <f>VLOOKUP(A7667,company_data!$A$2:$H$2051,8,FALSE)</f>
        <v>https://sera-brynn.com/</v>
      </c>
      <c r="C7667" s="158" t="s">
        <v>28421</v>
      </c>
      <c r="D7667" s="158" t="s">
        <v>9</v>
      </c>
      <c r="E7667" s="158" t="s">
        <v>16371</v>
      </c>
      <c r="F7667" s="157"/>
      <c r="G7667" s="159"/>
      <c r="H7667" s="161"/>
      <c r="I7667" s="161"/>
    </row>
    <row r="7668" ht="15.0" customHeight="1">
      <c r="A7668" s="101" t="s">
        <v>12645</v>
      </c>
      <c r="B7668" s="96" t="str">
        <f>VLOOKUP(A7668,company_data!$A$2:$H$2051,8,FALSE)</f>
        <v>https://sera-brynn.com/</v>
      </c>
      <c r="C7668" s="158" t="s">
        <v>15850</v>
      </c>
      <c r="D7668" s="158" t="s">
        <v>5</v>
      </c>
      <c r="E7668" s="158" t="s">
        <v>17003</v>
      </c>
      <c r="F7668" s="157"/>
      <c r="G7668" s="159"/>
      <c r="H7668" s="161"/>
      <c r="I7668" s="161"/>
    </row>
    <row r="7669" ht="15.0" customHeight="1">
      <c r="A7669" s="101" t="s">
        <v>12645</v>
      </c>
      <c r="B7669" s="96" t="str">
        <f>VLOOKUP(A7669,company_data!$A$2:$H$2051,8,FALSE)</f>
        <v>https://sera-brynn.com/</v>
      </c>
      <c r="C7669" s="158" t="s">
        <v>28422</v>
      </c>
      <c r="D7669" s="158" t="s">
        <v>5</v>
      </c>
      <c r="E7669" s="158" t="s">
        <v>15859</v>
      </c>
      <c r="F7669" s="157"/>
      <c r="G7669" s="159"/>
      <c r="H7669" s="161"/>
      <c r="I7669" s="161"/>
    </row>
    <row r="7670" ht="15.0" customHeight="1">
      <c r="A7670" s="101" t="s">
        <v>12645</v>
      </c>
      <c r="B7670" s="96" t="str">
        <f>VLOOKUP(A7670,company_data!$A$2:$H$2051,8,FALSE)</f>
        <v>https://sera-brynn.com/</v>
      </c>
      <c r="C7670" s="158" t="s">
        <v>28423</v>
      </c>
      <c r="D7670" s="158" t="s">
        <v>30</v>
      </c>
      <c r="E7670" s="157"/>
      <c r="F7670" s="157"/>
      <c r="G7670" s="159"/>
      <c r="H7670" s="161"/>
      <c r="I7670" s="161"/>
    </row>
    <row r="7671" ht="15.0" customHeight="1">
      <c r="A7671" s="97" t="s">
        <v>12653</v>
      </c>
      <c r="B7671" s="96" t="str">
        <f>VLOOKUP(A7671,company_data!$A$2:$H$2051,8,FALSE)</f>
        <v>https://aristotleinsight.com/</v>
      </c>
      <c r="C7671" s="158" t="s">
        <v>28424</v>
      </c>
      <c r="D7671" s="158" t="s">
        <v>18</v>
      </c>
      <c r="E7671" s="158" t="s">
        <v>27037</v>
      </c>
      <c r="F7671" s="97" t="s">
        <v>16563</v>
      </c>
      <c r="G7671" s="159"/>
      <c r="H7671" s="161" t="s">
        <v>28425</v>
      </c>
      <c r="I7671" s="161"/>
    </row>
    <row r="7672" ht="15.0" customHeight="1">
      <c r="A7672" s="101" t="s">
        <v>12657</v>
      </c>
      <c r="B7672" s="96" t="str">
        <f>VLOOKUP(A7672,company_data!$A$2:$H$2051,8,FALSE)</f>
        <v>https://www.sertainty.com/</v>
      </c>
      <c r="C7672" s="158" t="s">
        <v>28426</v>
      </c>
      <c r="D7672" s="158" t="s">
        <v>12</v>
      </c>
      <c r="E7672" s="157"/>
      <c r="F7672" s="101"/>
      <c r="G7672" s="159"/>
      <c r="H7672" s="161"/>
      <c r="I7672" s="161"/>
    </row>
    <row r="7673" ht="15.0" customHeight="1">
      <c r="A7673" s="101" t="s">
        <v>12192</v>
      </c>
      <c r="B7673" s="96" t="str">
        <f>VLOOKUP(A7673,company_data!$A$2:$H$2051,8,FALSE)</f>
        <v>https://www.servicenow.com/</v>
      </c>
      <c r="C7673" s="157" t="s">
        <v>28427</v>
      </c>
      <c r="D7673" s="158" t="s">
        <v>14</v>
      </c>
      <c r="E7673" s="158" t="s">
        <v>16856</v>
      </c>
      <c r="F7673" s="101"/>
      <c r="G7673" s="159"/>
      <c r="H7673" s="161" t="s">
        <v>28428</v>
      </c>
      <c r="I7673" s="161"/>
    </row>
    <row r="7674" ht="15.0" customHeight="1">
      <c r="A7674" s="101" t="s">
        <v>12192</v>
      </c>
      <c r="B7674" s="96" t="str">
        <f>VLOOKUP(A7674,company_data!$A$2:$H$2051,8,FALSE)</f>
        <v>https://www.servicenow.com/</v>
      </c>
      <c r="C7674" s="157" t="s">
        <v>28429</v>
      </c>
      <c r="D7674" s="158" t="s">
        <v>21</v>
      </c>
      <c r="E7674" s="158" t="s">
        <v>16871</v>
      </c>
      <c r="F7674" s="101"/>
      <c r="G7674" s="159"/>
      <c r="H7674" s="161" t="s">
        <v>28430</v>
      </c>
      <c r="I7674" s="161"/>
    </row>
    <row r="7675" ht="15.0" customHeight="1">
      <c r="A7675" s="101" t="s">
        <v>12192</v>
      </c>
      <c r="B7675" s="96" t="str">
        <f>VLOOKUP(A7675,company_data!$A$2:$H$2051,8,FALSE)</f>
        <v>https://www.servicenow.com/</v>
      </c>
      <c r="C7675" s="157" t="s">
        <v>28431</v>
      </c>
      <c r="D7675" s="158" t="s">
        <v>22</v>
      </c>
      <c r="E7675" s="158" t="s">
        <v>18548</v>
      </c>
      <c r="F7675" s="101"/>
      <c r="G7675" s="159"/>
      <c r="H7675" s="161" t="s">
        <v>28432</v>
      </c>
      <c r="I7675" s="161"/>
    </row>
    <row r="7676" ht="15.0" customHeight="1">
      <c r="A7676" s="101" t="s">
        <v>12665</v>
      </c>
      <c r="B7676" s="96" t="str">
        <f>VLOOKUP(A7676,company_data!$A$2:$H$2051,8,FALSE)</f>
        <v>https://www.sevn-x.com/</v>
      </c>
      <c r="C7676" s="158" t="s">
        <v>28433</v>
      </c>
      <c r="D7676" s="158" t="s">
        <v>5</v>
      </c>
      <c r="E7676" s="158" t="s">
        <v>15862</v>
      </c>
      <c r="F7676" s="101"/>
      <c r="G7676" s="159"/>
      <c r="H7676" s="161"/>
      <c r="I7676" s="161"/>
    </row>
    <row r="7677" ht="15.0" customHeight="1">
      <c r="A7677" s="101" t="s">
        <v>12665</v>
      </c>
      <c r="B7677" s="96" t="str">
        <f>VLOOKUP(A7677,company_data!$A$2:$H$2051,8,FALSE)</f>
        <v>https://www.sevn-x.com/</v>
      </c>
      <c r="C7677" s="158" t="s">
        <v>28434</v>
      </c>
      <c r="D7677" s="158" t="s">
        <v>5</v>
      </c>
      <c r="E7677" s="158" t="s">
        <v>14</v>
      </c>
      <c r="F7677" s="101"/>
      <c r="G7677" s="159"/>
      <c r="H7677" s="161"/>
      <c r="I7677" s="161"/>
    </row>
    <row r="7678" ht="15.0" customHeight="1">
      <c r="A7678" s="101" t="s">
        <v>12665</v>
      </c>
      <c r="B7678" s="96" t="str">
        <f>VLOOKUP(A7678,company_data!$A$2:$H$2051,8,FALSE)</f>
        <v>https://www.sevn-x.com/</v>
      </c>
      <c r="C7678" s="157" t="s">
        <v>15917</v>
      </c>
      <c r="D7678" s="158" t="s">
        <v>5</v>
      </c>
      <c r="E7678" s="158" t="s">
        <v>15831</v>
      </c>
      <c r="F7678" s="101"/>
      <c r="G7678" s="159"/>
      <c r="H7678" s="161" t="s">
        <v>28435</v>
      </c>
      <c r="I7678" s="161"/>
    </row>
    <row r="7679" ht="15.0" customHeight="1">
      <c r="A7679" s="101" t="s">
        <v>12665</v>
      </c>
      <c r="B7679" s="96" t="str">
        <f>VLOOKUP(A7679,company_data!$A$2:$H$2051,8,FALSE)</f>
        <v>https://www.sevn-x.com/</v>
      </c>
      <c r="C7679" s="158" t="s">
        <v>20864</v>
      </c>
      <c r="D7679" s="158" t="s">
        <v>5</v>
      </c>
      <c r="E7679" s="158" t="s">
        <v>15917</v>
      </c>
      <c r="F7679" s="101"/>
      <c r="G7679" s="159"/>
      <c r="H7679" s="161"/>
      <c r="I7679" s="161"/>
    </row>
    <row r="7680" ht="15.0" customHeight="1">
      <c r="A7680" s="101" t="s">
        <v>12665</v>
      </c>
      <c r="B7680" s="96" t="str">
        <f>VLOOKUP(A7680,company_data!$A$2:$H$2051,8,FALSE)</f>
        <v>https://www.sevn-x.com/</v>
      </c>
      <c r="C7680" s="158" t="s">
        <v>15850</v>
      </c>
      <c r="D7680" s="158" t="s">
        <v>5</v>
      </c>
      <c r="E7680" s="158" t="s">
        <v>17003</v>
      </c>
      <c r="F7680" s="101"/>
      <c r="G7680" s="159"/>
      <c r="H7680" s="161"/>
      <c r="I7680" s="161"/>
    </row>
    <row r="7681" ht="15.0" customHeight="1">
      <c r="A7681" s="101" t="s">
        <v>12665</v>
      </c>
      <c r="B7681" s="96" t="str">
        <f>VLOOKUP(A7681,company_data!$A$2:$H$2051,8,FALSE)</f>
        <v>https://www.sevn-x.com/</v>
      </c>
      <c r="C7681" s="157" t="s">
        <v>28436</v>
      </c>
      <c r="D7681" s="157" t="s">
        <v>5</v>
      </c>
      <c r="E7681" s="157" t="s">
        <v>24118</v>
      </c>
      <c r="F7681" s="101"/>
      <c r="G7681" s="159"/>
      <c r="H7681" s="161" t="s">
        <v>28437</v>
      </c>
      <c r="I7681" s="161"/>
    </row>
    <row r="7682" ht="15.0" customHeight="1">
      <c r="A7682" s="101" t="s">
        <v>12665</v>
      </c>
      <c r="B7682" s="96" t="str">
        <f>VLOOKUP(A7682,company_data!$A$2:$H$2051,8,FALSE)</f>
        <v>https://www.sevn-x.com/</v>
      </c>
      <c r="C7682" s="158" t="s">
        <v>17708</v>
      </c>
      <c r="D7682" s="158" t="s">
        <v>11</v>
      </c>
      <c r="E7682" s="158" t="s">
        <v>19602</v>
      </c>
      <c r="F7682" s="101"/>
      <c r="G7682" s="159"/>
      <c r="H7682" s="161"/>
      <c r="I7682" s="161"/>
    </row>
    <row r="7683" ht="15.0" customHeight="1">
      <c r="A7683" s="101" t="s">
        <v>12665</v>
      </c>
      <c r="B7683" s="96" t="str">
        <f>VLOOKUP(A7683,company_data!$A$2:$H$2051,8,FALSE)</f>
        <v>https://www.sevn-x.com/</v>
      </c>
      <c r="C7683" s="158" t="s">
        <v>15857</v>
      </c>
      <c r="D7683" s="158" t="s">
        <v>5</v>
      </c>
      <c r="E7683" s="158" t="s">
        <v>15857</v>
      </c>
      <c r="F7683" s="101"/>
      <c r="G7683" s="159"/>
      <c r="H7683" s="161"/>
      <c r="I7683" s="161"/>
    </row>
    <row r="7684" ht="15.0" customHeight="1">
      <c r="A7684" s="101" t="s">
        <v>12665</v>
      </c>
      <c r="B7684" s="96" t="str">
        <f>VLOOKUP(A7684,company_data!$A$2:$H$2051,8,FALSE)</f>
        <v>https://www.sevn-x.com/</v>
      </c>
      <c r="C7684" s="158" t="s">
        <v>28438</v>
      </c>
      <c r="D7684" s="158" t="s">
        <v>5</v>
      </c>
      <c r="E7684" s="158"/>
      <c r="F7684" s="101"/>
      <c r="G7684" s="159"/>
      <c r="H7684" s="161"/>
      <c r="I7684" s="161"/>
    </row>
    <row r="7685" ht="15.0" customHeight="1">
      <c r="A7685" s="101" t="s">
        <v>12665</v>
      </c>
      <c r="B7685" s="96" t="str">
        <f>VLOOKUP(A7685,company_data!$A$2:$H$2051,8,FALSE)</f>
        <v>https://www.sevn-x.com/</v>
      </c>
      <c r="C7685" s="158" t="s">
        <v>15940</v>
      </c>
      <c r="D7685" s="158" t="s">
        <v>16</v>
      </c>
      <c r="E7685" s="158"/>
      <c r="F7685" s="101"/>
      <c r="G7685" s="159"/>
      <c r="H7685" s="161"/>
      <c r="I7685" s="161"/>
    </row>
    <row r="7686" ht="15.0" customHeight="1">
      <c r="A7686" s="101" t="s">
        <v>12670</v>
      </c>
      <c r="B7686" s="96" t="str">
        <f>VLOOKUP(A7686,company_data!$A$2:$H$2051,8,FALSE)</f>
        <v>https://se.works/</v>
      </c>
      <c r="C7686" s="157" t="s">
        <v>28439</v>
      </c>
      <c r="D7686" s="158" t="s">
        <v>20</v>
      </c>
      <c r="E7686" s="158" t="s">
        <v>17019</v>
      </c>
      <c r="F7686" s="101"/>
      <c r="G7686" s="159"/>
      <c r="H7686" s="161" t="s">
        <v>28440</v>
      </c>
      <c r="I7686" s="161"/>
    </row>
    <row r="7687" ht="15.0" customHeight="1">
      <c r="A7687" s="101" t="s">
        <v>12670</v>
      </c>
      <c r="B7687" s="96" t="str">
        <f>VLOOKUP(A7687,company_data!$A$2:$H$2051,8,FALSE)</f>
        <v>https://se.works/</v>
      </c>
      <c r="C7687" s="157" t="s">
        <v>28441</v>
      </c>
      <c r="D7687" s="158" t="s">
        <v>8</v>
      </c>
      <c r="E7687" s="158" t="s">
        <v>27120</v>
      </c>
      <c r="F7687" s="101"/>
      <c r="G7687" s="159"/>
      <c r="H7687" s="161" t="s">
        <v>28442</v>
      </c>
      <c r="I7687" s="161"/>
    </row>
    <row r="7688" ht="15.0" customHeight="1">
      <c r="A7688" s="101" t="s">
        <v>12676</v>
      </c>
      <c r="B7688" s="96" t="str">
        <f>VLOOKUP(A7688,company_data!$A$2:$H$2051,8,FALSE)</f>
        <v>https://www.shakatechnologies.com/</v>
      </c>
      <c r="C7688" s="157" t="s">
        <v>28443</v>
      </c>
      <c r="D7688" s="158" t="s">
        <v>8</v>
      </c>
      <c r="E7688" s="158" t="s">
        <v>28444</v>
      </c>
      <c r="F7688" s="101"/>
      <c r="G7688" s="159"/>
      <c r="H7688" s="161" t="s">
        <v>28445</v>
      </c>
      <c r="I7688" s="161"/>
    </row>
    <row r="7689" ht="15.0" customHeight="1">
      <c r="A7689" s="101" t="s">
        <v>12690</v>
      </c>
      <c r="B7689" s="96" t="str">
        <f>VLOOKUP(A7689,company_data!$A$2:$H$2051,8,FALSE)</f>
        <v>https://shardsecure.com/</v>
      </c>
      <c r="C7689" s="158" t="s">
        <v>28446</v>
      </c>
      <c r="D7689" s="158" t="s">
        <v>12</v>
      </c>
      <c r="E7689" s="158" t="s">
        <v>13</v>
      </c>
      <c r="F7689" s="97" t="s">
        <v>14</v>
      </c>
      <c r="G7689" s="159"/>
      <c r="H7689" s="161" t="s">
        <v>28447</v>
      </c>
      <c r="I7689" s="161"/>
    </row>
    <row r="7690" ht="15.0" customHeight="1">
      <c r="A7690" s="101" t="s">
        <v>12697</v>
      </c>
      <c r="B7690" s="96" t="str">
        <f>VLOOKUP(A7690,company_data!$A$2:$H$2051,8,FALSE)</f>
        <v>https://www.sharktech.net/</v>
      </c>
      <c r="C7690" s="157" t="s">
        <v>28448</v>
      </c>
      <c r="D7690" s="158" t="s">
        <v>28</v>
      </c>
      <c r="E7690" s="157"/>
      <c r="F7690" s="101"/>
      <c r="G7690" s="159"/>
      <c r="H7690" s="161" t="s">
        <v>28449</v>
      </c>
      <c r="I7690" s="161"/>
    </row>
    <row r="7691" ht="15.0" customHeight="1">
      <c r="A7691" s="101" t="s">
        <v>12203</v>
      </c>
      <c r="B7691" s="96" t="str">
        <f>VLOOKUP(A7691,company_data!$A$2:$H$2051,8,FALSE)</f>
        <v>https://shearwatergroup.com/</v>
      </c>
      <c r="C7691" s="158" t="s">
        <v>6663</v>
      </c>
      <c r="D7691" s="158" t="s">
        <v>12</v>
      </c>
      <c r="E7691" s="158" t="s">
        <v>18373</v>
      </c>
      <c r="F7691" s="101"/>
      <c r="G7691" s="159"/>
      <c r="H7691" s="161"/>
      <c r="I7691" s="161"/>
    </row>
    <row r="7692" ht="15.0" customHeight="1">
      <c r="A7692" s="101" t="s">
        <v>12203</v>
      </c>
      <c r="B7692" s="96" t="str">
        <f>VLOOKUP(A7692,company_data!$A$2:$H$2051,8,FALSE)</f>
        <v>https://shearwatergroup.com/</v>
      </c>
      <c r="C7692" s="158" t="s">
        <v>28450</v>
      </c>
      <c r="D7692" s="157" t="s">
        <v>5</v>
      </c>
      <c r="E7692" s="158" t="s">
        <v>16275</v>
      </c>
      <c r="F7692" s="101"/>
      <c r="G7692" s="159"/>
      <c r="H7692" s="161"/>
      <c r="I7692" s="161"/>
    </row>
    <row r="7693" ht="15.0" customHeight="1">
      <c r="A7693" s="101" t="s">
        <v>12203</v>
      </c>
      <c r="B7693" s="96" t="str">
        <f>VLOOKUP(A7693,company_data!$A$2:$H$2051,8,FALSE)</f>
        <v>https://shearwatergroup.com/</v>
      </c>
      <c r="C7693" s="158" t="s">
        <v>28451</v>
      </c>
      <c r="D7693" s="158" t="s">
        <v>5</v>
      </c>
      <c r="E7693" s="158" t="s">
        <v>17521</v>
      </c>
      <c r="F7693" s="101"/>
      <c r="G7693" s="159"/>
      <c r="H7693" s="161"/>
      <c r="I7693" s="161"/>
    </row>
    <row r="7694" ht="15.0" customHeight="1">
      <c r="A7694" s="101" t="s">
        <v>12203</v>
      </c>
      <c r="B7694" s="96" t="str">
        <f>VLOOKUP(A7694,company_data!$A$2:$H$2051,8,FALSE)</f>
        <v>https://shearwatergroup.com/</v>
      </c>
      <c r="C7694" s="158" t="s">
        <v>28452</v>
      </c>
      <c r="D7694" s="158" t="s">
        <v>6</v>
      </c>
      <c r="E7694" s="157"/>
      <c r="F7694" s="101"/>
      <c r="G7694" s="159"/>
      <c r="H7694" s="161"/>
      <c r="I7694" s="161"/>
    </row>
    <row r="7695" ht="15.0" customHeight="1">
      <c r="A7695" s="101" t="s">
        <v>12203</v>
      </c>
      <c r="B7695" s="96" t="str">
        <f>VLOOKUP(A7695,company_data!$A$2:$H$2051,8,FALSE)</f>
        <v>https://shearwatergroup.com/</v>
      </c>
      <c r="C7695" s="158" t="s">
        <v>16160</v>
      </c>
      <c r="D7695" s="158" t="s">
        <v>7</v>
      </c>
      <c r="E7695" s="157"/>
      <c r="F7695" s="101"/>
      <c r="G7695" s="159"/>
      <c r="H7695" s="161"/>
      <c r="I7695" s="161"/>
    </row>
    <row r="7696" ht="15.0" customHeight="1">
      <c r="A7696" s="101" t="s">
        <v>12703</v>
      </c>
      <c r="B7696" s="96" t="str">
        <f>VLOOKUP(A7696,company_data!$A$2:$H$2051,8,FALSE)</f>
        <v>https://sherpasoftware.com/</v>
      </c>
      <c r="C7696" s="158" t="s">
        <v>28453</v>
      </c>
      <c r="D7696" s="158" t="s">
        <v>12</v>
      </c>
      <c r="E7696" s="97" t="s">
        <v>14</v>
      </c>
      <c r="F7696" s="97" t="s">
        <v>20361</v>
      </c>
      <c r="G7696" s="159"/>
      <c r="H7696" s="161" t="s">
        <v>28454</v>
      </c>
      <c r="I7696" s="161"/>
    </row>
    <row r="7697" ht="15.0" customHeight="1">
      <c r="A7697" s="101" t="s">
        <v>12703</v>
      </c>
      <c r="B7697" s="96" t="str">
        <f>VLOOKUP(A7697,company_data!$A$2:$H$2051,8,FALSE)</f>
        <v>https://sherpasoftware.com/</v>
      </c>
      <c r="C7697" s="158" t="s">
        <v>28455</v>
      </c>
      <c r="D7697" s="158" t="s">
        <v>12</v>
      </c>
      <c r="E7697" s="97" t="s">
        <v>14</v>
      </c>
      <c r="F7697" s="97" t="s">
        <v>20361</v>
      </c>
      <c r="G7697" s="159"/>
      <c r="H7697" s="161" t="s">
        <v>28456</v>
      </c>
      <c r="I7697" s="161"/>
    </row>
    <row r="7698" ht="15.0" customHeight="1">
      <c r="A7698" s="101" t="s">
        <v>12703</v>
      </c>
      <c r="B7698" s="96" t="str">
        <f>VLOOKUP(A7698,company_data!$A$2:$H$2051,8,FALSE)</f>
        <v>https://sherpasoftware.com/</v>
      </c>
      <c r="C7698" s="158" t="s">
        <v>16196</v>
      </c>
      <c r="D7698" s="158" t="s">
        <v>7</v>
      </c>
      <c r="E7698" s="97" t="s">
        <v>14</v>
      </c>
      <c r="F7698" s="101"/>
      <c r="G7698" s="159"/>
      <c r="H7698" s="161" t="s">
        <v>28457</v>
      </c>
      <c r="I7698" s="161"/>
    </row>
    <row r="7699" ht="15.0" customHeight="1">
      <c r="A7699" s="101" t="s">
        <v>12712</v>
      </c>
      <c r="B7699" s="96" t="str">
        <f>VLOOKUP(A7699,company_data!$A$2:$H$2051,8,FALSE)</f>
        <v>https://www.shevirah.com/</v>
      </c>
      <c r="C7699" s="157" t="s">
        <v>28458</v>
      </c>
      <c r="D7699" s="158" t="s">
        <v>58</v>
      </c>
      <c r="E7699" s="158" t="s">
        <v>27120</v>
      </c>
      <c r="F7699" s="101"/>
      <c r="G7699" s="159"/>
      <c r="H7699" s="161" t="s">
        <v>28459</v>
      </c>
      <c r="I7699" s="161"/>
    </row>
    <row r="7700" ht="15.0" customHeight="1">
      <c r="A7700" s="101" t="s">
        <v>12712</v>
      </c>
      <c r="B7700" s="96" t="str">
        <f>VLOOKUP(A7700,company_data!$A$2:$H$2051,8,FALSE)</f>
        <v>https://www.shevirah.com/</v>
      </c>
      <c r="C7700" s="157" t="s">
        <v>16927</v>
      </c>
      <c r="D7700" s="157" t="s">
        <v>5</v>
      </c>
      <c r="E7700" s="157" t="s">
        <v>15850</v>
      </c>
      <c r="F7700" s="101"/>
      <c r="G7700" s="159"/>
      <c r="H7700" s="161" t="s">
        <v>28460</v>
      </c>
      <c r="I7700" s="161"/>
    </row>
    <row r="7701" ht="15.0" customHeight="1">
      <c r="A7701" s="101" t="s">
        <v>12712</v>
      </c>
      <c r="B7701" s="96" t="str">
        <f>VLOOKUP(A7701,company_data!$A$2:$H$2051,8,FALSE)</f>
        <v>https://www.shevirah.com/</v>
      </c>
      <c r="C7701" s="157" t="s">
        <v>28461</v>
      </c>
      <c r="D7701" s="157" t="s">
        <v>5</v>
      </c>
      <c r="E7701" s="157" t="s">
        <v>15853</v>
      </c>
      <c r="F7701" s="101"/>
      <c r="G7701" s="159"/>
      <c r="H7701" s="161" t="s">
        <v>28462</v>
      </c>
      <c r="I7701" s="161"/>
    </row>
    <row r="7702" ht="15.0" customHeight="1">
      <c r="A7702" s="101" t="s">
        <v>12712</v>
      </c>
      <c r="B7702" s="96" t="str">
        <f>VLOOKUP(A7702,company_data!$A$2:$H$2051,8,FALSE)</f>
        <v>https://www.shevirah.com/</v>
      </c>
      <c r="C7702" s="157" t="s">
        <v>28463</v>
      </c>
      <c r="D7702" s="157" t="s">
        <v>11</v>
      </c>
      <c r="E7702" s="157"/>
      <c r="F7702" s="101"/>
      <c r="G7702" s="159"/>
      <c r="H7702" s="161" t="s">
        <v>28464</v>
      </c>
      <c r="I7702" s="161"/>
    </row>
    <row r="7703" ht="15.0" customHeight="1">
      <c r="A7703" s="101" t="s">
        <v>12712</v>
      </c>
      <c r="B7703" s="96" t="str">
        <f>VLOOKUP(A7703,company_data!$A$2:$H$2051,8,FALSE)</f>
        <v>https://www.shevirah.com/</v>
      </c>
      <c r="C7703" s="157" t="s">
        <v>28465</v>
      </c>
      <c r="D7703" s="157" t="s">
        <v>11</v>
      </c>
      <c r="E7703" s="157"/>
      <c r="F7703" s="101"/>
      <c r="G7703" s="159"/>
      <c r="H7703" s="161" t="s">
        <v>28466</v>
      </c>
      <c r="I7703" s="161"/>
    </row>
    <row r="7704" ht="15.0" customHeight="1">
      <c r="A7704" s="101" t="s">
        <v>12723</v>
      </c>
      <c r="B7704" s="96" t="str">
        <f>VLOOKUP(A7704,company_data!$A$2:$H$2051,8,FALSE)</f>
        <v>www.shieldsquare.com</v>
      </c>
      <c r="C7704" s="157" t="s">
        <v>28467</v>
      </c>
      <c r="D7704" s="157" t="s">
        <v>8</v>
      </c>
      <c r="E7704" s="158" t="s">
        <v>16467</v>
      </c>
      <c r="F7704" s="101"/>
      <c r="G7704" s="159"/>
      <c r="H7704" s="161" t="s">
        <v>28468</v>
      </c>
      <c r="I7704" s="161"/>
    </row>
    <row r="7705" ht="15.0" customHeight="1">
      <c r="A7705" s="101" t="s">
        <v>12723</v>
      </c>
      <c r="B7705" s="96" t="str">
        <f>VLOOKUP(A7705,company_data!$A$2:$H$2051,8,FALSE)</f>
        <v>www.shieldsquare.com</v>
      </c>
      <c r="C7705" s="157" t="s">
        <v>28469</v>
      </c>
      <c r="D7705" s="157" t="s">
        <v>8</v>
      </c>
      <c r="E7705" s="158" t="s">
        <v>16467</v>
      </c>
      <c r="F7705" s="101"/>
      <c r="G7705" s="159"/>
      <c r="H7705" s="161" t="s">
        <v>28470</v>
      </c>
      <c r="I7705" s="161"/>
    </row>
    <row r="7706" ht="15.0" customHeight="1">
      <c r="A7706" s="101" t="s">
        <v>12723</v>
      </c>
      <c r="B7706" s="96" t="str">
        <f>VLOOKUP(A7706,company_data!$A$2:$H$2051,8,FALSE)</f>
        <v>www.shieldsquare.com</v>
      </c>
      <c r="C7706" s="157" t="s">
        <v>28471</v>
      </c>
      <c r="D7706" s="157" t="s">
        <v>8</v>
      </c>
      <c r="E7706" s="158" t="s">
        <v>16467</v>
      </c>
      <c r="F7706" s="101"/>
      <c r="G7706" s="159"/>
      <c r="H7706" s="161" t="s">
        <v>28472</v>
      </c>
      <c r="I7706" s="161"/>
    </row>
    <row r="7707" ht="15.0" customHeight="1">
      <c r="A7707" s="101" t="s">
        <v>12723</v>
      </c>
      <c r="B7707" s="96" t="str">
        <f>VLOOKUP(A7707,company_data!$A$2:$H$2051,8,FALSE)</f>
        <v>www.shieldsquare.com</v>
      </c>
      <c r="C7707" s="157" t="s">
        <v>28473</v>
      </c>
      <c r="D7707" s="157" t="s">
        <v>8</v>
      </c>
      <c r="E7707" s="158" t="s">
        <v>16467</v>
      </c>
      <c r="F7707" s="101"/>
      <c r="G7707" s="159"/>
      <c r="H7707" s="161" t="s">
        <v>28474</v>
      </c>
      <c r="I7707" s="161"/>
    </row>
    <row r="7708" ht="15.0" customHeight="1">
      <c r="A7708" s="101" t="s">
        <v>12741</v>
      </c>
      <c r="B7708" s="96" t="str">
        <f>VLOOKUP(A7708,company_data!$A$2:$H$2051,8,FALSE)</f>
        <v>https://www.shieldx.com/</v>
      </c>
      <c r="C7708" s="157" t="s">
        <v>28475</v>
      </c>
      <c r="D7708" s="158" t="s">
        <v>15</v>
      </c>
      <c r="E7708" s="158" t="s">
        <v>17427</v>
      </c>
      <c r="F7708" s="101"/>
      <c r="G7708" s="159"/>
      <c r="H7708" s="161" t="s">
        <v>28476</v>
      </c>
      <c r="I7708" s="161"/>
    </row>
    <row r="7709" ht="15.0" customHeight="1">
      <c r="A7709" s="101" t="s">
        <v>12749</v>
      </c>
      <c r="B7709" s="96" t="str">
        <f>VLOOKUP(A7709,company_data!$A$2:$H$2051,8,FALSE)</f>
        <v>https://www.shiftleft.io/</v>
      </c>
      <c r="C7709" s="158" t="s">
        <v>28477</v>
      </c>
      <c r="D7709" s="158" t="s">
        <v>11</v>
      </c>
      <c r="E7709" s="158" t="s">
        <v>28478</v>
      </c>
      <c r="F7709" s="101"/>
      <c r="G7709" s="159"/>
      <c r="H7709" s="161"/>
      <c r="I7709" s="161"/>
    </row>
    <row r="7710" ht="15.0" customHeight="1">
      <c r="A7710" s="101" t="s">
        <v>12749</v>
      </c>
      <c r="B7710" s="96" t="str">
        <f>VLOOKUP(A7710,company_data!$A$2:$H$2051,8,FALSE)</f>
        <v>https://www.shiftleft.io/</v>
      </c>
      <c r="C7710" s="157" t="s">
        <v>28479</v>
      </c>
      <c r="D7710" s="158" t="s">
        <v>8</v>
      </c>
      <c r="E7710" s="158" t="s">
        <v>19142</v>
      </c>
      <c r="F7710" s="101"/>
      <c r="G7710" s="159"/>
      <c r="H7710" s="161" t="s">
        <v>28480</v>
      </c>
      <c r="I7710" s="161"/>
    </row>
    <row r="7711" ht="15.0" customHeight="1">
      <c r="A7711" s="101" t="s">
        <v>12749</v>
      </c>
      <c r="B7711" s="96" t="str">
        <f>VLOOKUP(A7711,company_data!$A$2:$H$2051,8,FALSE)</f>
        <v>https://www.shiftleft.io/</v>
      </c>
      <c r="C7711" s="158" t="s">
        <v>28481</v>
      </c>
      <c r="D7711" s="158" t="s">
        <v>8</v>
      </c>
      <c r="E7711" s="158" t="s">
        <v>19145</v>
      </c>
      <c r="F7711" s="101"/>
      <c r="G7711" s="159"/>
      <c r="H7711" s="161"/>
      <c r="I7711" s="161"/>
    </row>
    <row r="7712" ht="15.0" customHeight="1">
      <c r="A7712" s="101" t="s">
        <v>12757</v>
      </c>
      <c r="B7712" s="96" t="str">
        <f>VLOOKUP(A7712,company_data!$A$2:$H$2051,8,FALSE)</f>
        <v>https://www.shodan.io/</v>
      </c>
      <c r="C7712" s="157" t="s">
        <v>16247</v>
      </c>
      <c r="D7712" s="158" t="s">
        <v>42</v>
      </c>
      <c r="E7712" s="158" t="s">
        <v>28482</v>
      </c>
      <c r="F7712" s="101"/>
      <c r="G7712" s="164" t="s">
        <v>15951</v>
      </c>
      <c r="H7712" s="161" t="s">
        <v>28483</v>
      </c>
      <c r="I7712" s="161"/>
    </row>
    <row r="7713" ht="15.0" customHeight="1">
      <c r="A7713" s="101" t="s">
        <v>12773</v>
      </c>
      <c r="B7713" s="96" t="str">
        <f>VLOOKUP(A7713,company_data!$A$2:$H$2051,8,FALSE)</f>
        <v>https://shyld.academy/</v>
      </c>
      <c r="C7713" s="157"/>
      <c r="D7713" s="158" t="s">
        <v>11</v>
      </c>
      <c r="E7713" s="158" t="s">
        <v>17708</v>
      </c>
      <c r="F7713" s="101"/>
      <c r="G7713" s="159"/>
      <c r="H7713" s="161"/>
      <c r="I7713" s="161"/>
    </row>
    <row r="7714" ht="15.0" customHeight="1">
      <c r="A7714" s="101" t="s">
        <v>12781</v>
      </c>
      <c r="B7714" s="96" t="str">
        <f>VLOOKUP(A7714,company_data!$A$2:$H$2051,8,FALSE)</f>
        <v>https://sibertor.com/</v>
      </c>
      <c r="C7714" s="157" t="s">
        <v>28484</v>
      </c>
      <c r="D7714" s="158" t="s">
        <v>16</v>
      </c>
      <c r="E7714" s="158" t="s">
        <v>15831</v>
      </c>
      <c r="F7714" s="101"/>
      <c r="G7714" s="159"/>
      <c r="H7714" s="161" t="s">
        <v>28485</v>
      </c>
      <c r="I7714" s="161"/>
    </row>
    <row r="7715" ht="15.0" customHeight="1">
      <c r="A7715" s="101" t="s">
        <v>12259</v>
      </c>
      <c r="B7715" s="96" t="str">
        <f>VLOOKUP(A7715,company_data!$A$2:$H$2051,8,FALSE)</f>
        <v>https://www.siemens.com/global/en.html</v>
      </c>
      <c r="C7715" s="158" t="s">
        <v>28486</v>
      </c>
      <c r="D7715" s="158" t="s">
        <v>5</v>
      </c>
      <c r="E7715" s="158" t="s">
        <v>15857</v>
      </c>
      <c r="F7715" s="101"/>
      <c r="G7715" s="159"/>
      <c r="H7715" s="161"/>
      <c r="I7715" s="161"/>
    </row>
    <row r="7716" ht="15.0" customHeight="1">
      <c r="A7716" s="101" t="s">
        <v>12259</v>
      </c>
      <c r="B7716" s="96" t="str">
        <f>VLOOKUP(A7716,company_data!$A$2:$H$2051,8,FALSE)</f>
        <v>https://www.siemens.com/global/en.html</v>
      </c>
      <c r="C7716" s="158" t="s">
        <v>28487</v>
      </c>
      <c r="D7716" s="158" t="s">
        <v>35</v>
      </c>
      <c r="E7716" s="157"/>
      <c r="F7716" s="101"/>
      <c r="G7716" s="159"/>
      <c r="H7716" s="161"/>
      <c r="I7716" s="161"/>
    </row>
    <row r="7717" ht="15.0" customHeight="1">
      <c r="A7717" s="101" t="s">
        <v>12259</v>
      </c>
      <c r="B7717" s="96" t="str">
        <f>VLOOKUP(A7717,company_data!$A$2:$H$2051,8,FALSE)</f>
        <v>https://www.siemens.com/global/en.html</v>
      </c>
      <c r="C7717" s="158" t="s">
        <v>28488</v>
      </c>
      <c r="D7717" s="158" t="s">
        <v>35</v>
      </c>
      <c r="E7717" s="157"/>
      <c r="F7717" s="101"/>
      <c r="G7717" s="159"/>
      <c r="H7717" s="161"/>
      <c r="I7717" s="161"/>
    </row>
    <row r="7718" ht="15.0" customHeight="1">
      <c r="A7718" s="101" t="s">
        <v>12259</v>
      </c>
      <c r="B7718" s="96" t="str">
        <f>VLOOKUP(A7718,company_data!$A$2:$H$2051,8,FALSE)</f>
        <v>https://www.siemens.com/global/en.html</v>
      </c>
      <c r="C7718" s="158" t="s">
        <v>28489</v>
      </c>
      <c r="D7718" s="158" t="s">
        <v>35</v>
      </c>
      <c r="E7718" s="157"/>
      <c r="F7718" s="101"/>
      <c r="G7718" s="159"/>
      <c r="H7718" s="161"/>
      <c r="I7718" s="161"/>
    </row>
    <row r="7719" ht="15.0" customHeight="1">
      <c r="A7719" s="101" t="s">
        <v>12259</v>
      </c>
      <c r="B7719" s="96" t="str">
        <f>VLOOKUP(A7719,company_data!$A$2:$H$2051,8,FALSE)</f>
        <v>https://www.siemens.com/global/en.html</v>
      </c>
      <c r="C7719" s="158" t="s">
        <v>28490</v>
      </c>
      <c r="D7719" s="158" t="s">
        <v>11</v>
      </c>
      <c r="E7719" s="157"/>
      <c r="F7719" s="101"/>
      <c r="G7719" s="159"/>
      <c r="H7719" s="161"/>
      <c r="I7719" s="161"/>
    </row>
    <row r="7720" ht="15.0" customHeight="1">
      <c r="A7720" s="101" t="s">
        <v>12787</v>
      </c>
      <c r="B7720" s="96" t="str">
        <f>VLOOKUP(A7720,company_data!$A$2:$H$2051,8,FALSE)</f>
        <v>https://www.siemplify.co/</v>
      </c>
      <c r="C7720" s="157" t="s">
        <v>28491</v>
      </c>
      <c r="D7720" s="158" t="s">
        <v>18</v>
      </c>
      <c r="E7720" s="158" t="s">
        <v>18548</v>
      </c>
      <c r="F7720" s="101"/>
      <c r="G7720" s="159"/>
      <c r="H7720" s="161" t="s">
        <v>28492</v>
      </c>
      <c r="I7720" s="161"/>
    </row>
    <row r="7721" ht="15.0" customHeight="1">
      <c r="A7721" s="101" t="s">
        <v>12787</v>
      </c>
      <c r="B7721" s="96" t="str">
        <f>VLOOKUP(A7721,company_data!$A$2:$H$2051,8,FALSE)</f>
        <v>https://www.siemplify.co/</v>
      </c>
      <c r="C7721" s="158" t="s">
        <v>28493</v>
      </c>
      <c r="D7721" s="158" t="s">
        <v>44</v>
      </c>
      <c r="E7721" s="157"/>
      <c r="F7721" s="101"/>
      <c r="G7721" s="159"/>
      <c r="H7721" s="161" t="s">
        <v>28494</v>
      </c>
      <c r="I7721" s="161"/>
    </row>
    <row r="7722" ht="15.0" customHeight="1">
      <c r="A7722" s="101" t="s">
        <v>12787</v>
      </c>
      <c r="B7722" s="96" t="str">
        <f>VLOOKUP(A7722,company_data!$A$2:$H$2051,8,FALSE)</f>
        <v>https://www.siemplify.co/</v>
      </c>
      <c r="C7722" s="157" t="s">
        <v>28495</v>
      </c>
      <c r="D7722" s="158" t="s">
        <v>44</v>
      </c>
      <c r="E7722" s="157"/>
      <c r="F7722" s="101"/>
      <c r="G7722" s="159"/>
      <c r="H7722" s="161" t="s">
        <v>28496</v>
      </c>
      <c r="I7722" s="161"/>
    </row>
    <row r="7723" ht="15.0" customHeight="1">
      <c r="A7723" s="101" t="s">
        <v>12795</v>
      </c>
      <c r="B7723" s="96" t="str">
        <f>VLOOKUP(A7723,company_data!$A$2:$H$2051,8,FALSE)</f>
        <v>https://www.signacert.com/</v>
      </c>
      <c r="C7723" s="158" t="s">
        <v>28497</v>
      </c>
      <c r="D7723" s="158" t="s">
        <v>12</v>
      </c>
      <c r="E7723" s="158" t="s">
        <v>17334</v>
      </c>
      <c r="F7723" s="97" t="s">
        <v>14</v>
      </c>
      <c r="G7723" s="159"/>
      <c r="H7723" s="161"/>
      <c r="I7723" s="161"/>
    </row>
    <row r="7724" ht="15.0" customHeight="1">
      <c r="A7724" s="101" t="s">
        <v>12795</v>
      </c>
      <c r="B7724" s="96" t="str">
        <f>VLOOKUP(A7724,company_data!$A$2:$H$2051,8,FALSE)</f>
        <v>https://www.signacert.com/</v>
      </c>
      <c r="C7724" s="158" t="s">
        <v>28498</v>
      </c>
      <c r="D7724" s="158" t="s">
        <v>12</v>
      </c>
      <c r="E7724" s="158" t="s">
        <v>17334</v>
      </c>
      <c r="F7724" s="97" t="s">
        <v>14</v>
      </c>
      <c r="G7724" s="159"/>
      <c r="H7724" s="161"/>
      <c r="I7724" s="161"/>
    </row>
    <row r="7725" ht="15.0" customHeight="1">
      <c r="A7725" s="101" t="s">
        <v>12823</v>
      </c>
      <c r="B7725" s="96" t="str">
        <f>VLOOKUP(A7725,company_data!$A$2:$H$2051,8,FALSE)</f>
        <v>https://www.signalsciences.com/</v>
      </c>
      <c r="C7725" s="158" t="s">
        <v>15871</v>
      </c>
      <c r="D7725" s="158" t="s">
        <v>5</v>
      </c>
      <c r="E7725" s="158" t="s">
        <v>15871</v>
      </c>
      <c r="F7725" s="101"/>
      <c r="G7725" s="159"/>
      <c r="H7725" s="161"/>
      <c r="I7725" s="161"/>
    </row>
    <row r="7726" ht="15.0" customHeight="1">
      <c r="A7726" s="101" t="s">
        <v>12823</v>
      </c>
      <c r="B7726" s="96" t="str">
        <f>VLOOKUP(A7726,company_data!$A$2:$H$2051,8,FALSE)</f>
        <v>https://www.signalsciences.com/</v>
      </c>
      <c r="C7726" s="158" t="s">
        <v>16898</v>
      </c>
      <c r="D7726" s="158" t="s">
        <v>8</v>
      </c>
      <c r="E7726" s="158" t="s">
        <v>16898</v>
      </c>
      <c r="F7726" s="158"/>
      <c r="G7726" s="159"/>
      <c r="H7726" s="161"/>
      <c r="I7726" s="161"/>
    </row>
    <row r="7727" ht="15.0" customHeight="1">
      <c r="A7727" s="101" t="s">
        <v>12823</v>
      </c>
      <c r="B7727" s="96" t="str">
        <f>VLOOKUP(A7727,company_data!$A$2:$H$2051,8,FALSE)</f>
        <v>https://www.signalsciences.com/</v>
      </c>
      <c r="C7727" s="158" t="s">
        <v>19428</v>
      </c>
      <c r="D7727" s="158" t="s">
        <v>8</v>
      </c>
      <c r="E7727" s="158" t="s">
        <v>16898</v>
      </c>
      <c r="F7727" s="158"/>
      <c r="G7727" s="159"/>
      <c r="H7727" s="161"/>
      <c r="I7727" s="161"/>
    </row>
    <row r="7728" ht="15.0" customHeight="1">
      <c r="A7728" s="101" t="s">
        <v>12823</v>
      </c>
      <c r="B7728" s="96" t="str">
        <f>VLOOKUP(A7728,company_data!$A$2:$H$2051,8,FALSE)</f>
        <v>https://www.signalsciences.com/</v>
      </c>
      <c r="C7728" s="158" t="s">
        <v>28499</v>
      </c>
      <c r="D7728" s="158" t="s">
        <v>8</v>
      </c>
      <c r="E7728" s="158" t="s">
        <v>16480</v>
      </c>
      <c r="F7728" s="101"/>
      <c r="G7728" s="159"/>
      <c r="H7728" s="161" t="s">
        <v>28500</v>
      </c>
      <c r="I7728" s="161"/>
    </row>
    <row r="7729" ht="15.0" customHeight="1">
      <c r="A7729" s="101" t="s">
        <v>12823</v>
      </c>
      <c r="B7729" s="96" t="str">
        <f>VLOOKUP(A7729,company_data!$A$2:$H$2051,8,FALSE)</f>
        <v>https://www.signalsciences.com/</v>
      </c>
      <c r="C7729" s="158" t="s">
        <v>28501</v>
      </c>
      <c r="D7729" s="158" t="s">
        <v>28</v>
      </c>
      <c r="E7729" s="158" t="s">
        <v>21414</v>
      </c>
      <c r="F7729" s="101"/>
      <c r="G7729" s="159"/>
      <c r="H7729" s="161"/>
      <c r="I7729" s="161"/>
    </row>
    <row r="7730" ht="15.0" customHeight="1">
      <c r="A7730" s="101" t="s">
        <v>12823</v>
      </c>
      <c r="B7730" s="96" t="str">
        <f>VLOOKUP(A7730,company_data!$A$2:$H$2051,8,FALSE)</f>
        <v>https://www.signalsciences.com/</v>
      </c>
      <c r="C7730" s="158" t="s">
        <v>28502</v>
      </c>
      <c r="D7730" s="158" t="s">
        <v>8</v>
      </c>
      <c r="E7730" s="158" t="s">
        <v>28502</v>
      </c>
      <c r="F7730" s="101"/>
      <c r="G7730" s="159"/>
      <c r="H7730" s="161"/>
      <c r="I7730" s="161"/>
    </row>
    <row r="7731" ht="15.0" customHeight="1">
      <c r="A7731" s="101" t="s">
        <v>12823</v>
      </c>
      <c r="B7731" s="96" t="str">
        <f>VLOOKUP(A7731,company_data!$A$2:$H$2051,8,FALSE)</f>
        <v>https://www.signalsciences.com/</v>
      </c>
      <c r="C7731" s="158" t="s">
        <v>17799</v>
      </c>
      <c r="D7731" s="158" t="s">
        <v>8</v>
      </c>
      <c r="E7731" s="158" t="s">
        <v>16467</v>
      </c>
      <c r="F7731" s="101"/>
      <c r="G7731" s="159"/>
      <c r="H7731" s="161"/>
      <c r="I7731" s="161"/>
    </row>
    <row r="7732" ht="15.0" customHeight="1">
      <c r="A7732" s="101" t="s">
        <v>12834</v>
      </c>
      <c r="B7732" s="96" t="str">
        <f>VLOOKUP(A7732,company_data!$A$2:$H$2051,8,FALSE)</f>
        <v>https://silentbreaksecurity.com/</v>
      </c>
      <c r="C7732" s="157" t="s">
        <v>28503</v>
      </c>
      <c r="D7732" s="157" t="s">
        <v>5</v>
      </c>
      <c r="E7732" s="157" t="s">
        <v>15850</v>
      </c>
      <c r="F7732" s="101"/>
      <c r="G7732" s="159"/>
      <c r="H7732" s="161" t="s">
        <v>28504</v>
      </c>
      <c r="I7732" s="161"/>
    </row>
    <row r="7733" ht="15.0" customHeight="1">
      <c r="A7733" s="101" t="s">
        <v>12843</v>
      </c>
      <c r="B7733" s="96" t="str">
        <f>VLOOKUP(A7733,company_data!$A$2:$H$2051,8,FALSE)</f>
        <v>https://silentcircle.com/</v>
      </c>
      <c r="C7733" s="157" t="s">
        <v>28505</v>
      </c>
      <c r="D7733" s="158" t="s">
        <v>20</v>
      </c>
      <c r="E7733" s="158" t="s">
        <v>28506</v>
      </c>
      <c r="F7733" s="101"/>
      <c r="G7733" s="159"/>
      <c r="H7733" s="161" t="s">
        <v>28507</v>
      </c>
      <c r="I7733" s="161"/>
    </row>
    <row r="7734" ht="15.0" customHeight="1">
      <c r="A7734" s="101" t="s">
        <v>12843</v>
      </c>
      <c r="B7734" s="96" t="str">
        <f>VLOOKUP(A7734,company_data!$A$2:$H$2051,8,FALSE)</f>
        <v>https://silentcircle.com/</v>
      </c>
      <c r="C7734" s="157" t="s">
        <v>28508</v>
      </c>
      <c r="D7734" s="158" t="s">
        <v>20</v>
      </c>
      <c r="E7734" s="158" t="s">
        <v>28506</v>
      </c>
      <c r="F7734" s="101"/>
      <c r="G7734" s="159"/>
      <c r="H7734" s="161" t="s">
        <v>28509</v>
      </c>
      <c r="I7734" s="161"/>
    </row>
    <row r="7735" ht="15.0" customHeight="1">
      <c r="A7735" s="101" t="s">
        <v>12843</v>
      </c>
      <c r="B7735" s="96" t="str">
        <f>VLOOKUP(A7735,company_data!$A$2:$H$2051,8,FALSE)</f>
        <v>https://silentcircle.com/</v>
      </c>
      <c r="C7735" s="157" t="s">
        <v>28510</v>
      </c>
      <c r="D7735" s="158" t="s">
        <v>20</v>
      </c>
      <c r="E7735" s="158" t="s">
        <v>28506</v>
      </c>
      <c r="F7735" s="101"/>
      <c r="G7735" s="159"/>
      <c r="H7735" s="161" t="s">
        <v>28511</v>
      </c>
      <c r="I7735" s="161"/>
    </row>
    <row r="7736" ht="15.0" customHeight="1">
      <c r="A7736" s="101" t="s">
        <v>12853</v>
      </c>
      <c r="B7736" s="96" t="str">
        <f>VLOOKUP(A7736,company_data!$A$2:$H$2051,8,FALSE)</f>
        <v>https://www.silobreaker.com/</v>
      </c>
      <c r="C7736" s="158" t="s">
        <v>28512</v>
      </c>
      <c r="D7736" s="158" t="s">
        <v>59</v>
      </c>
      <c r="E7736" s="158" t="s">
        <v>14011</v>
      </c>
      <c r="F7736" s="97" t="s">
        <v>17552</v>
      </c>
      <c r="G7736" s="159"/>
      <c r="H7736" s="161"/>
      <c r="I7736" s="161"/>
    </row>
    <row r="7737" ht="15.0" customHeight="1">
      <c r="A7737" s="101" t="s">
        <v>12853</v>
      </c>
      <c r="B7737" s="96" t="str">
        <f>VLOOKUP(A7737,company_data!$A$2:$H$2051,8,FALSE)</f>
        <v>https://www.silobreaker.com/</v>
      </c>
      <c r="C7737" s="158" t="s">
        <v>28513</v>
      </c>
      <c r="D7737" s="158" t="s">
        <v>5</v>
      </c>
      <c r="E7737" s="157"/>
      <c r="F7737" s="101"/>
      <c r="G7737" s="159"/>
      <c r="H7737" s="161"/>
      <c r="I7737" s="161"/>
    </row>
    <row r="7738" ht="15.0" customHeight="1">
      <c r="A7738" s="101" t="s">
        <v>12853</v>
      </c>
      <c r="B7738" s="96" t="str">
        <f>VLOOKUP(A7738,company_data!$A$2:$H$2051,8,FALSE)</f>
        <v>https://www.silobreaker.com/</v>
      </c>
      <c r="C7738" s="158" t="s">
        <v>28514</v>
      </c>
      <c r="D7738" s="158" t="s">
        <v>5</v>
      </c>
      <c r="E7738" s="157"/>
      <c r="F7738" s="101"/>
      <c r="G7738" s="159"/>
      <c r="H7738" s="161"/>
      <c r="I7738" s="161"/>
    </row>
    <row r="7739" ht="15.0" customHeight="1">
      <c r="A7739" s="101" t="s">
        <v>12853</v>
      </c>
      <c r="B7739" s="96" t="str">
        <f>VLOOKUP(A7739,company_data!$A$2:$H$2051,8,FALSE)</f>
        <v>https://www.silobreaker.com/</v>
      </c>
      <c r="C7739" s="158" t="s">
        <v>28515</v>
      </c>
      <c r="D7739" s="158" t="s">
        <v>7</v>
      </c>
      <c r="E7739" s="157"/>
      <c r="F7739" s="101"/>
      <c r="G7739" s="159"/>
      <c r="H7739" s="161"/>
      <c r="I7739" s="161"/>
    </row>
    <row r="7740" ht="15.0" customHeight="1">
      <c r="A7740" s="101" t="s">
        <v>12853</v>
      </c>
      <c r="B7740" s="96" t="str">
        <f>VLOOKUP(A7740,company_data!$A$2:$H$2051,8,FALSE)</f>
        <v>https://www.silobreaker.com/</v>
      </c>
      <c r="C7740" s="158" t="s">
        <v>28516</v>
      </c>
      <c r="D7740" s="158" t="s">
        <v>7</v>
      </c>
      <c r="E7740" s="157"/>
      <c r="F7740" s="101"/>
      <c r="G7740" s="159"/>
      <c r="H7740" s="161"/>
      <c r="I7740" s="161"/>
    </row>
    <row r="7741" ht="15.0" customHeight="1">
      <c r="A7741" s="101" t="s">
        <v>12853</v>
      </c>
      <c r="B7741" s="96" t="str">
        <f>VLOOKUP(A7741,company_data!$A$2:$H$2051,8,FALSE)</f>
        <v>https://www.silobreaker.com/</v>
      </c>
      <c r="C7741" s="158" t="s">
        <v>28517</v>
      </c>
      <c r="D7741" s="158" t="s">
        <v>7</v>
      </c>
      <c r="E7741" s="157"/>
      <c r="F7741" s="101"/>
      <c r="G7741" s="159"/>
      <c r="H7741" s="161"/>
      <c r="I7741" s="161"/>
    </row>
    <row r="7742" ht="15.0" customHeight="1">
      <c r="A7742" s="101" t="s">
        <v>12853</v>
      </c>
      <c r="B7742" s="96" t="str">
        <f>VLOOKUP(A7742,company_data!$A$2:$H$2051,8,FALSE)</f>
        <v>https://www.silobreaker.com/</v>
      </c>
      <c r="C7742" s="158" t="s">
        <v>17449</v>
      </c>
      <c r="D7742" s="158" t="s">
        <v>11</v>
      </c>
      <c r="E7742" s="157"/>
      <c r="F7742" s="101"/>
      <c r="G7742" s="159"/>
      <c r="H7742" s="161"/>
      <c r="I7742" s="161"/>
    </row>
    <row r="7743" ht="15.0" customHeight="1">
      <c r="A7743" s="101" t="s">
        <v>12872</v>
      </c>
      <c r="B7743" s="96" t="str">
        <f>VLOOKUP(A7743,company_data!$A$2:$H$2051,8,FALSE)</f>
        <v>https://www.simeiosolutions.com/</v>
      </c>
      <c r="C7743" s="158" t="s">
        <v>15843</v>
      </c>
      <c r="D7743" s="158" t="s">
        <v>15</v>
      </c>
      <c r="E7743" s="158" t="s">
        <v>18636</v>
      </c>
      <c r="F7743" s="101"/>
      <c r="G7743" s="159"/>
      <c r="H7743" s="161"/>
      <c r="I7743" s="161"/>
    </row>
    <row r="7744" ht="15.0" customHeight="1">
      <c r="A7744" s="101" t="s">
        <v>12872</v>
      </c>
      <c r="B7744" s="96" t="str">
        <f>VLOOKUP(A7744,company_data!$A$2:$H$2051,8,FALSE)</f>
        <v>https://www.simeiosolutions.com/</v>
      </c>
      <c r="C7744" s="158" t="s">
        <v>28518</v>
      </c>
      <c r="D7744" s="158" t="s">
        <v>12</v>
      </c>
      <c r="E7744" s="158" t="s">
        <v>18373</v>
      </c>
      <c r="F7744" s="101"/>
      <c r="G7744" s="159"/>
      <c r="H7744" s="161"/>
      <c r="I7744" s="161"/>
    </row>
    <row r="7745" ht="15.0" customHeight="1">
      <c r="A7745" s="101" t="s">
        <v>12872</v>
      </c>
      <c r="B7745" s="96" t="str">
        <f>VLOOKUP(A7745,company_data!$A$2:$H$2051,8,FALSE)</f>
        <v>https://www.simeiosolutions.com/</v>
      </c>
      <c r="C7745" s="157" t="s">
        <v>28519</v>
      </c>
      <c r="D7745" s="157" t="s">
        <v>5</v>
      </c>
      <c r="E7745" s="158" t="s">
        <v>6</v>
      </c>
      <c r="F7745" s="101"/>
      <c r="G7745" s="159"/>
      <c r="H7745" s="161" t="s">
        <v>28520</v>
      </c>
      <c r="I7745" s="161"/>
    </row>
    <row r="7746" ht="15.0" customHeight="1">
      <c r="A7746" s="101" t="s">
        <v>12872</v>
      </c>
      <c r="B7746" s="96" t="str">
        <f>VLOOKUP(A7746,company_data!$A$2:$H$2051,8,FALSE)</f>
        <v>https://www.simeiosolutions.com/</v>
      </c>
      <c r="C7746" s="158" t="s">
        <v>28521</v>
      </c>
      <c r="D7746" s="158" t="s">
        <v>7</v>
      </c>
      <c r="E7746" s="158" t="s">
        <v>6</v>
      </c>
      <c r="F7746" s="101"/>
      <c r="G7746" s="159"/>
      <c r="H7746" s="161"/>
      <c r="I7746" s="161"/>
    </row>
    <row r="7747" ht="15.0" customHeight="1">
      <c r="A7747" s="101" t="s">
        <v>12872</v>
      </c>
      <c r="B7747" s="96" t="str">
        <f>VLOOKUP(A7747,company_data!$A$2:$H$2051,8,FALSE)</f>
        <v>https://www.simeiosolutions.com/</v>
      </c>
      <c r="C7747" s="158" t="s">
        <v>24947</v>
      </c>
      <c r="D7747" s="158" t="s">
        <v>6</v>
      </c>
      <c r="E7747" s="158" t="s">
        <v>16411</v>
      </c>
      <c r="F7747" s="101"/>
      <c r="G7747" s="159"/>
      <c r="H7747" s="161"/>
      <c r="I7747" s="161"/>
    </row>
    <row r="7748" ht="15.0" customHeight="1">
      <c r="A7748" s="101" t="s">
        <v>12872</v>
      </c>
      <c r="B7748" s="96" t="str">
        <f>VLOOKUP(A7748,company_data!$A$2:$H$2051,8,FALSE)</f>
        <v>https://www.simeiosolutions.com/</v>
      </c>
      <c r="C7748" s="158" t="s">
        <v>28522</v>
      </c>
      <c r="D7748" s="158" t="s">
        <v>6</v>
      </c>
      <c r="E7748" s="158" t="s">
        <v>16719</v>
      </c>
      <c r="F7748" s="101"/>
      <c r="G7748" s="159"/>
      <c r="H7748" s="161"/>
      <c r="I7748" s="161"/>
    </row>
    <row r="7749" ht="15.0" customHeight="1">
      <c r="A7749" s="101" t="s">
        <v>12872</v>
      </c>
      <c r="B7749" s="96" t="str">
        <f>VLOOKUP(A7749,company_data!$A$2:$H$2051,8,FALSE)</f>
        <v>https://www.simeiosolutions.com/</v>
      </c>
      <c r="C7749" s="158" t="s">
        <v>28523</v>
      </c>
      <c r="D7749" s="158" t="s">
        <v>14</v>
      </c>
      <c r="E7749" s="158"/>
      <c r="F7749" s="101"/>
      <c r="G7749" s="159"/>
      <c r="H7749" s="161"/>
      <c r="I7749" s="161"/>
    </row>
    <row r="7750" ht="15.0" customHeight="1">
      <c r="A7750" s="101" t="s">
        <v>12872</v>
      </c>
      <c r="B7750" s="96" t="str">
        <f>VLOOKUP(A7750,company_data!$A$2:$H$2051,8,FALSE)</f>
        <v>https://www.simeiosolutions.com/</v>
      </c>
      <c r="C7750" s="158" t="s">
        <v>28524</v>
      </c>
      <c r="D7750" s="158" t="s">
        <v>6</v>
      </c>
      <c r="E7750" s="158"/>
      <c r="F7750" s="101"/>
      <c r="G7750" s="159"/>
      <c r="H7750" s="161"/>
      <c r="I7750" s="161"/>
    </row>
    <row r="7751" ht="15.0" customHeight="1">
      <c r="A7751" s="101" t="s">
        <v>12872</v>
      </c>
      <c r="B7751" s="96" t="str">
        <f>VLOOKUP(A7751,company_data!$A$2:$H$2051,8,FALSE)</f>
        <v>https://www.simeiosolutions.com/</v>
      </c>
      <c r="C7751" s="158" t="s">
        <v>28525</v>
      </c>
      <c r="D7751" s="158" t="s">
        <v>6</v>
      </c>
      <c r="E7751" s="158"/>
      <c r="F7751" s="101"/>
      <c r="G7751" s="159"/>
      <c r="H7751" s="161"/>
      <c r="I7751" s="161"/>
    </row>
    <row r="7752" ht="15.0" customHeight="1">
      <c r="A7752" s="101" t="s">
        <v>12872</v>
      </c>
      <c r="B7752" s="96" t="str">
        <f>VLOOKUP(A7752,company_data!$A$2:$H$2051,8,FALSE)</f>
        <v>https://www.simeiosolutions.com/</v>
      </c>
      <c r="C7752" s="158" t="s">
        <v>28526</v>
      </c>
      <c r="D7752" s="158" t="s">
        <v>6</v>
      </c>
      <c r="E7752" s="158"/>
      <c r="F7752" s="101"/>
      <c r="G7752" s="159"/>
      <c r="H7752" s="161"/>
      <c r="I7752" s="161"/>
    </row>
    <row r="7753" ht="15.0" customHeight="1">
      <c r="A7753" s="101" t="s">
        <v>12872</v>
      </c>
      <c r="B7753" s="96" t="str">
        <f>VLOOKUP(A7753,company_data!$A$2:$H$2051,8,FALSE)</f>
        <v>https://www.simeiosolutions.com/</v>
      </c>
      <c r="C7753" s="158" t="s">
        <v>28527</v>
      </c>
      <c r="D7753" s="158" t="s">
        <v>6</v>
      </c>
      <c r="E7753" s="158"/>
      <c r="F7753" s="101"/>
      <c r="G7753" s="159"/>
      <c r="H7753" s="161"/>
      <c r="I7753" s="161"/>
    </row>
    <row r="7754" ht="15.0" customHeight="1">
      <c r="A7754" s="101" t="s">
        <v>12880</v>
      </c>
      <c r="B7754" s="96" t="str">
        <f>VLOOKUP(A7754,company_data!$A$2:$H$2051,8,FALSE)</f>
        <v>https://www.singularsecurity.com/</v>
      </c>
      <c r="C7754" s="157" t="s">
        <v>16750</v>
      </c>
      <c r="D7754" s="158" t="s">
        <v>5</v>
      </c>
      <c r="E7754" s="158" t="s">
        <v>15871</v>
      </c>
      <c r="F7754" s="97" t="s">
        <v>14</v>
      </c>
      <c r="G7754" s="159"/>
      <c r="H7754" s="161" t="s">
        <v>28528</v>
      </c>
      <c r="I7754" s="161"/>
    </row>
    <row r="7755" ht="15.0" customHeight="1">
      <c r="A7755" s="101" t="s">
        <v>12880</v>
      </c>
      <c r="B7755" s="96" t="str">
        <f>VLOOKUP(A7755,company_data!$A$2:$H$2051,8,FALSE)</f>
        <v>https://www.singularsecurity.com/</v>
      </c>
      <c r="C7755" s="157" t="s">
        <v>28529</v>
      </c>
      <c r="D7755" s="158" t="s">
        <v>5</v>
      </c>
      <c r="E7755" s="158" t="s">
        <v>15871</v>
      </c>
      <c r="F7755" s="97" t="s">
        <v>15857</v>
      </c>
      <c r="G7755" s="159"/>
      <c r="H7755" s="161" t="s">
        <v>28530</v>
      </c>
      <c r="I7755" s="161"/>
    </row>
    <row r="7756" ht="15.0" customHeight="1">
      <c r="A7756" s="101" t="s">
        <v>12880</v>
      </c>
      <c r="B7756" s="96" t="str">
        <f>VLOOKUP(A7756,company_data!$A$2:$H$2051,8,FALSE)</f>
        <v>https://www.singularsecurity.com/</v>
      </c>
      <c r="C7756" s="157" t="s">
        <v>17708</v>
      </c>
      <c r="D7756" s="157" t="s">
        <v>11</v>
      </c>
      <c r="E7756" s="157" t="s">
        <v>17708</v>
      </c>
      <c r="F7756" s="101"/>
      <c r="G7756" s="159"/>
      <c r="H7756" s="161" t="s">
        <v>28531</v>
      </c>
      <c r="I7756" s="161"/>
    </row>
    <row r="7757" ht="15.0" customHeight="1">
      <c r="A7757" s="101" t="s">
        <v>12885</v>
      </c>
      <c r="B7757" s="96" t="str">
        <f>VLOOKUP(A7757,company_data!$A$2:$H$2051,8,FALSE)</f>
        <v>https://www.siriuscom.com/</v>
      </c>
      <c r="C7757" s="157" t="s">
        <v>28532</v>
      </c>
      <c r="D7757" s="157" t="s">
        <v>5</v>
      </c>
      <c r="E7757" s="157"/>
      <c r="F7757" s="101"/>
      <c r="G7757" s="159"/>
      <c r="H7757" s="161"/>
      <c r="I7757" s="168"/>
    </row>
    <row r="7758" ht="15.0" customHeight="1">
      <c r="A7758" s="101" t="s">
        <v>12885</v>
      </c>
      <c r="B7758" s="96" t="str">
        <f>VLOOKUP(A7758,company_data!$A$2:$H$2051,8,FALSE)</f>
        <v>https://www.siriuscom.com/</v>
      </c>
      <c r="C7758" s="157" t="s">
        <v>28533</v>
      </c>
      <c r="D7758" s="157" t="s">
        <v>5</v>
      </c>
      <c r="E7758" s="157"/>
      <c r="F7758" s="101"/>
      <c r="G7758" s="159"/>
      <c r="H7758" s="161"/>
      <c r="I7758" s="168"/>
    </row>
    <row r="7759" ht="15.0" customHeight="1">
      <c r="A7759" s="101" t="s">
        <v>12885</v>
      </c>
      <c r="B7759" s="96" t="str">
        <f>VLOOKUP(A7759,company_data!$A$2:$H$2051,8,FALSE)</f>
        <v>https://www.siriuscom.com/</v>
      </c>
      <c r="C7759" s="157" t="s">
        <v>28534</v>
      </c>
      <c r="D7759" s="157" t="s">
        <v>5</v>
      </c>
      <c r="E7759" s="157"/>
      <c r="F7759" s="101"/>
      <c r="G7759" s="159"/>
      <c r="H7759" s="161"/>
      <c r="I7759" s="168"/>
    </row>
    <row r="7760" ht="15.0" customHeight="1">
      <c r="A7760" s="101" t="s">
        <v>12885</v>
      </c>
      <c r="B7760" s="96" t="str">
        <f>VLOOKUP(A7760,company_data!$A$2:$H$2051,8,FALSE)</f>
        <v>https://www.siriuscom.com/</v>
      </c>
      <c r="C7760" s="157" t="s">
        <v>28535</v>
      </c>
      <c r="D7760" s="157" t="s">
        <v>5</v>
      </c>
      <c r="E7760" s="157"/>
      <c r="F7760" s="101"/>
      <c r="G7760" s="159"/>
      <c r="H7760" s="161"/>
      <c r="I7760" s="168"/>
    </row>
    <row r="7761" ht="15.0" customHeight="1">
      <c r="A7761" s="101" t="s">
        <v>12885</v>
      </c>
      <c r="B7761" s="96" t="str">
        <f>VLOOKUP(A7761,company_data!$A$2:$H$2051,8,FALSE)</f>
        <v>https://www.siriuscom.com/</v>
      </c>
      <c r="C7761" s="157" t="s">
        <v>17530</v>
      </c>
      <c r="D7761" s="157" t="s">
        <v>5</v>
      </c>
      <c r="E7761" s="157"/>
      <c r="F7761" s="101"/>
      <c r="G7761" s="159"/>
      <c r="H7761" s="161"/>
      <c r="I7761" s="168"/>
    </row>
    <row r="7762" ht="15.0" customHeight="1">
      <c r="A7762" s="101" t="s">
        <v>12885</v>
      </c>
      <c r="B7762" s="96" t="str">
        <f>VLOOKUP(A7762,company_data!$A$2:$H$2051,8,FALSE)</f>
        <v>https://www.siriuscom.com/</v>
      </c>
      <c r="C7762" s="157" t="s">
        <v>28536</v>
      </c>
      <c r="D7762" s="157" t="s">
        <v>5</v>
      </c>
      <c r="E7762" s="157"/>
      <c r="F7762" s="101"/>
      <c r="G7762" s="159"/>
      <c r="H7762" s="161"/>
      <c r="I7762" s="168"/>
    </row>
    <row r="7763" ht="15.0" customHeight="1">
      <c r="A7763" s="101" t="s">
        <v>12885</v>
      </c>
      <c r="B7763" s="96" t="str">
        <f>VLOOKUP(A7763,company_data!$A$2:$H$2051,8,FALSE)</f>
        <v>https://www.siriuscom.com/</v>
      </c>
      <c r="C7763" s="157" t="s">
        <v>19897</v>
      </c>
      <c r="D7763" s="157" t="s">
        <v>5</v>
      </c>
      <c r="E7763" s="157"/>
      <c r="F7763" s="101"/>
      <c r="G7763" s="159"/>
      <c r="H7763" s="161"/>
      <c r="I7763" s="168"/>
    </row>
    <row r="7764" ht="15.0" customHeight="1">
      <c r="A7764" s="101" t="s">
        <v>12885</v>
      </c>
      <c r="B7764" s="96" t="str">
        <f>VLOOKUP(A7764,company_data!$A$2:$H$2051,8,FALSE)</f>
        <v>https://www.siriuscom.com/</v>
      </c>
      <c r="C7764" s="157" t="s">
        <v>16735</v>
      </c>
      <c r="D7764" s="157" t="s">
        <v>5</v>
      </c>
      <c r="E7764" s="157"/>
      <c r="F7764" s="101"/>
      <c r="G7764" s="159"/>
      <c r="H7764" s="161"/>
      <c r="I7764" s="168"/>
    </row>
    <row r="7765" ht="15.0" customHeight="1">
      <c r="A7765" s="101" t="s">
        <v>12885</v>
      </c>
      <c r="B7765" s="96" t="str">
        <f>VLOOKUP(A7765,company_data!$A$2:$H$2051,8,FALSE)</f>
        <v>https://www.siriuscom.com/</v>
      </c>
      <c r="C7765" s="157" t="s">
        <v>15</v>
      </c>
      <c r="D7765" s="157" t="s">
        <v>5</v>
      </c>
      <c r="E7765" s="157"/>
      <c r="F7765" s="101"/>
      <c r="G7765" s="159"/>
      <c r="H7765" s="161"/>
      <c r="I7765" s="168"/>
    </row>
    <row r="7766" ht="15.0" customHeight="1">
      <c r="A7766" s="101" t="s">
        <v>12885</v>
      </c>
      <c r="B7766" s="96" t="str">
        <f>VLOOKUP(A7766,company_data!$A$2:$H$2051,8,FALSE)</f>
        <v>https://www.siriuscom.com/</v>
      </c>
      <c r="C7766" s="157" t="s">
        <v>28537</v>
      </c>
      <c r="D7766" s="157" t="s">
        <v>5</v>
      </c>
      <c r="E7766" s="157"/>
      <c r="F7766" s="101"/>
      <c r="G7766" s="159"/>
      <c r="H7766" s="161"/>
      <c r="I7766" s="168"/>
    </row>
    <row r="7767" ht="15.0" customHeight="1">
      <c r="A7767" s="101" t="s">
        <v>12885</v>
      </c>
      <c r="B7767" s="96" t="str">
        <f>VLOOKUP(A7767,company_data!$A$2:$H$2051,8,FALSE)</f>
        <v>https://www.siriuscom.com/</v>
      </c>
      <c r="C7767" s="157" t="s">
        <v>16916</v>
      </c>
      <c r="D7767" s="157" t="s">
        <v>5</v>
      </c>
      <c r="E7767" s="157"/>
      <c r="F7767" s="101"/>
      <c r="G7767" s="159"/>
      <c r="H7767" s="161"/>
      <c r="I7767" s="168"/>
    </row>
    <row r="7768" ht="15.0" customHeight="1">
      <c r="A7768" s="101" t="s">
        <v>12885</v>
      </c>
      <c r="B7768" s="96" t="str">
        <f>VLOOKUP(A7768,company_data!$A$2:$H$2051,8,FALSE)</f>
        <v>https://www.siriuscom.com/</v>
      </c>
      <c r="C7768" s="157" t="s">
        <v>21383</v>
      </c>
      <c r="D7768" s="157" t="s">
        <v>5</v>
      </c>
      <c r="E7768" s="157"/>
      <c r="F7768" s="101"/>
      <c r="G7768" s="159"/>
      <c r="H7768" s="161"/>
      <c r="I7768" s="168"/>
    </row>
    <row r="7769" ht="15.0" customHeight="1">
      <c r="A7769" s="101" t="s">
        <v>12885</v>
      </c>
      <c r="B7769" s="96" t="str">
        <f>VLOOKUP(A7769,company_data!$A$2:$H$2051,8,FALSE)</f>
        <v>https://www.siriuscom.com/</v>
      </c>
      <c r="C7769" s="157" t="s">
        <v>28538</v>
      </c>
      <c r="D7769" s="157" t="s">
        <v>5</v>
      </c>
      <c r="E7769" s="157"/>
      <c r="F7769" s="101"/>
      <c r="G7769" s="159"/>
      <c r="H7769" s="161"/>
      <c r="I7769" s="168"/>
    </row>
    <row r="7770" ht="15.0" customHeight="1">
      <c r="A7770" s="101" t="s">
        <v>12885</v>
      </c>
      <c r="B7770" s="96" t="str">
        <f>VLOOKUP(A7770,company_data!$A$2:$H$2051,8,FALSE)</f>
        <v>https://www.siriuscom.com/</v>
      </c>
      <c r="C7770" s="157" t="s">
        <v>28539</v>
      </c>
      <c r="D7770" s="157" t="s">
        <v>5</v>
      </c>
      <c r="E7770" s="157"/>
      <c r="F7770" s="101"/>
      <c r="G7770" s="159"/>
      <c r="H7770" s="161"/>
      <c r="I7770" s="168"/>
    </row>
    <row r="7771" ht="15.0" customHeight="1">
      <c r="A7771" s="101" t="s">
        <v>12885</v>
      </c>
      <c r="B7771" s="96" t="str">
        <f>VLOOKUP(A7771,company_data!$A$2:$H$2051,8,FALSE)</f>
        <v>https://www.siriuscom.com/</v>
      </c>
      <c r="C7771" s="157" t="s">
        <v>21826</v>
      </c>
      <c r="D7771" s="157" t="s">
        <v>5</v>
      </c>
      <c r="E7771" s="157"/>
      <c r="F7771" s="101"/>
      <c r="G7771" s="159"/>
      <c r="H7771" s="161"/>
      <c r="I7771" s="168"/>
    </row>
    <row r="7772" ht="15.0" customHeight="1">
      <c r="A7772" s="101" t="s">
        <v>12885</v>
      </c>
      <c r="B7772" s="96" t="str">
        <f>VLOOKUP(A7772,company_data!$A$2:$H$2051,8,FALSE)</f>
        <v>https://www.siriuscom.com/</v>
      </c>
      <c r="C7772" s="157" t="s">
        <v>16039</v>
      </c>
      <c r="D7772" s="157" t="s">
        <v>5</v>
      </c>
      <c r="E7772" s="157"/>
      <c r="F7772" s="101"/>
      <c r="G7772" s="159"/>
      <c r="H7772" s="161"/>
      <c r="I7772" s="168"/>
    </row>
    <row r="7773" ht="15.0" customHeight="1">
      <c r="A7773" s="101" t="s">
        <v>12885</v>
      </c>
      <c r="B7773" s="96" t="str">
        <f>VLOOKUP(A7773,company_data!$A$2:$H$2051,8,FALSE)</f>
        <v>https://www.siriuscom.com/</v>
      </c>
      <c r="C7773" s="157" t="s">
        <v>28540</v>
      </c>
      <c r="D7773" s="157" t="s">
        <v>5</v>
      </c>
      <c r="E7773" s="157"/>
      <c r="F7773" s="101"/>
      <c r="G7773" s="159"/>
      <c r="H7773" s="161"/>
      <c r="I7773" s="168"/>
    </row>
    <row r="7774" ht="15.0" customHeight="1">
      <c r="A7774" s="101" t="s">
        <v>12885</v>
      </c>
      <c r="B7774" s="96" t="str">
        <f>VLOOKUP(A7774,company_data!$A$2:$H$2051,8,FALSE)</f>
        <v>https://www.siriuscom.com/</v>
      </c>
      <c r="C7774" s="157" t="s">
        <v>28541</v>
      </c>
      <c r="D7774" s="157" t="s">
        <v>5</v>
      </c>
      <c r="E7774" s="157"/>
      <c r="F7774" s="101"/>
      <c r="G7774" s="159"/>
      <c r="H7774" s="161"/>
      <c r="I7774" s="168"/>
    </row>
    <row r="7775" ht="15.0" customHeight="1">
      <c r="A7775" s="101" t="s">
        <v>12885</v>
      </c>
      <c r="B7775" s="96" t="str">
        <f>VLOOKUP(A7775,company_data!$A$2:$H$2051,8,FALSE)</f>
        <v>https://www.siriuscom.com/</v>
      </c>
      <c r="C7775" s="157" t="s">
        <v>28542</v>
      </c>
      <c r="D7775" s="157" t="s">
        <v>5</v>
      </c>
      <c r="E7775" s="157"/>
      <c r="F7775" s="101"/>
      <c r="G7775" s="159"/>
      <c r="H7775" s="161"/>
      <c r="I7775" s="168"/>
    </row>
    <row r="7776" ht="15.0" customHeight="1">
      <c r="A7776" s="101" t="s">
        <v>12885</v>
      </c>
      <c r="B7776" s="96" t="str">
        <f>VLOOKUP(A7776,company_data!$A$2:$H$2051,8,FALSE)</f>
        <v>https://www.siriuscom.com/</v>
      </c>
      <c r="C7776" s="157" t="s">
        <v>28543</v>
      </c>
      <c r="D7776" s="157" t="s">
        <v>5</v>
      </c>
      <c r="E7776" s="157"/>
      <c r="F7776" s="101"/>
      <c r="G7776" s="159"/>
      <c r="H7776" s="161"/>
      <c r="I7776" s="168"/>
    </row>
    <row r="7777" ht="15.0" customHeight="1">
      <c r="A7777" s="101" t="s">
        <v>12885</v>
      </c>
      <c r="B7777" s="96" t="str">
        <f>VLOOKUP(A7777,company_data!$A$2:$H$2051,8,FALSE)</f>
        <v>https://www.siriuscom.com/</v>
      </c>
      <c r="C7777" s="157" t="s">
        <v>28544</v>
      </c>
      <c r="D7777" s="157" t="s">
        <v>5</v>
      </c>
      <c r="E7777" s="157"/>
      <c r="F7777" s="101"/>
      <c r="G7777" s="159"/>
      <c r="H7777" s="161"/>
      <c r="I7777" s="168"/>
    </row>
    <row r="7778" ht="15.0" customHeight="1">
      <c r="A7778" s="101" t="s">
        <v>12885</v>
      </c>
      <c r="B7778" s="96" t="str">
        <f>VLOOKUP(A7778,company_data!$A$2:$H$2051,8,FALSE)</f>
        <v>https://www.siriuscom.com/</v>
      </c>
      <c r="C7778" s="157" t="s">
        <v>28545</v>
      </c>
      <c r="D7778" s="157" t="s">
        <v>5</v>
      </c>
      <c r="E7778" s="157"/>
      <c r="F7778" s="101"/>
      <c r="G7778" s="159"/>
      <c r="H7778" s="161"/>
      <c r="I7778" s="168"/>
    </row>
    <row r="7779" ht="15.0" customHeight="1">
      <c r="A7779" s="101" t="s">
        <v>12885</v>
      </c>
      <c r="B7779" s="96" t="str">
        <f>VLOOKUP(A7779,company_data!$A$2:$H$2051,8,FALSE)</f>
        <v>https://www.siriuscom.com/</v>
      </c>
      <c r="C7779" s="157" t="s">
        <v>28546</v>
      </c>
      <c r="D7779" s="157" t="s">
        <v>5</v>
      </c>
      <c r="E7779" s="157"/>
      <c r="F7779" s="101"/>
      <c r="G7779" s="159"/>
      <c r="H7779" s="161"/>
      <c r="I7779" s="168"/>
    </row>
    <row r="7780" ht="15.0" customHeight="1">
      <c r="A7780" s="101" t="s">
        <v>12885</v>
      </c>
      <c r="B7780" s="96" t="str">
        <f>VLOOKUP(A7780,company_data!$A$2:$H$2051,8,FALSE)</f>
        <v>https://www.siriuscom.com/</v>
      </c>
      <c r="C7780" s="157" t="s">
        <v>28547</v>
      </c>
      <c r="D7780" s="157" t="s">
        <v>5</v>
      </c>
      <c r="E7780" s="157"/>
      <c r="F7780" s="101"/>
      <c r="G7780" s="159"/>
      <c r="H7780" s="161"/>
      <c r="I7780" s="168"/>
    </row>
    <row r="7781" ht="15.0" customHeight="1">
      <c r="A7781" s="101" t="s">
        <v>12885</v>
      </c>
      <c r="B7781" s="96" t="str">
        <f>VLOOKUP(A7781,company_data!$A$2:$H$2051,8,FALSE)</f>
        <v>https://www.siriuscom.com/</v>
      </c>
      <c r="C7781" s="157" t="s">
        <v>28548</v>
      </c>
      <c r="D7781" s="157" t="s">
        <v>5</v>
      </c>
      <c r="E7781" s="157"/>
      <c r="F7781" s="101"/>
      <c r="G7781" s="159"/>
      <c r="H7781" s="161"/>
      <c r="I7781" s="168"/>
    </row>
    <row r="7782" ht="15.0" customHeight="1">
      <c r="A7782" s="101" t="s">
        <v>12885</v>
      </c>
      <c r="B7782" s="96" t="str">
        <f>VLOOKUP(A7782,company_data!$A$2:$H$2051,8,FALSE)</f>
        <v>https://www.siriuscom.com/</v>
      </c>
      <c r="C7782" s="157" t="s">
        <v>16668</v>
      </c>
      <c r="D7782" s="157" t="s">
        <v>5</v>
      </c>
      <c r="E7782" s="157"/>
      <c r="F7782" s="101"/>
      <c r="G7782" s="159"/>
      <c r="H7782" s="161"/>
      <c r="I7782" s="168"/>
    </row>
    <row r="7783" ht="15.0" customHeight="1">
      <c r="A7783" s="101" t="s">
        <v>12885</v>
      </c>
      <c r="B7783" s="96" t="str">
        <f>VLOOKUP(A7783,company_data!$A$2:$H$2051,8,FALSE)</f>
        <v>https://www.siriuscom.com/</v>
      </c>
      <c r="C7783" s="157" t="s">
        <v>28549</v>
      </c>
      <c r="D7783" s="157" t="s">
        <v>5</v>
      </c>
      <c r="E7783" s="157"/>
      <c r="F7783" s="101"/>
      <c r="G7783" s="159"/>
      <c r="H7783" s="161"/>
      <c r="I7783" s="168"/>
    </row>
    <row r="7784" ht="15.0" customHeight="1">
      <c r="A7784" s="101" t="s">
        <v>12885</v>
      </c>
      <c r="B7784" s="96" t="str">
        <f>VLOOKUP(A7784,company_data!$A$2:$H$2051,8,FALSE)</f>
        <v>https://www.siriuscom.com/</v>
      </c>
      <c r="C7784" s="157" t="s">
        <v>25501</v>
      </c>
      <c r="D7784" s="157" t="s">
        <v>5</v>
      </c>
      <c r="E7784" s="157"/>
      <c r="F7784" s="101"/>
      <c r="G7784" s="159"/>
      <c r="H7784" s="161"/>
      <c r="I7784" s="168"/>
    </row>
    <row r="7785" ht="15.0" customHeight="1">
      <c r="A7785" s="101" t="s">
        <v>12885</v>
      </c>
      <c r="B7785" s="96" t="str">
        <f>VLOOKUP(A7785,company_data!$A$2:$H$2051,8,FALSE)</f>
        <v>https://www.siriuscom.com/</v>
      </c>
      <c r="C7785" s="157" t="s">
        <v>28550</v>
      </c>
      <c r="D7785" s="157" t="s">
        <v>5</v>
      </c>
      <c r="E7785" s="157"/>
      <c r="F7785" s="101"/>
      <c r="G7785" s="159"/>
      <c r="H7785" s="161"/>
      <c r="I7785" s="168"/>
    </row>
    <row r="7786" ht="15.0" customHeight="1">
      <c r="A7786" s="101" t="s">
        <v>12885</v>
      </c>
      <c r="B7786" s="96" t="str">
        <f>VLOOKUP(A7786,company_data!$A$2:$H$2051,8,FALSE)</f>
        <v>https://www.siriuscom.com/</v>
      </c>
      <c r="C7786" s="157" t="s">
        <v>28551</v>
      </c>
      <c r="D7786" s="157" t="s">
        <v>5</v>
      </c>
      <c r="E7786" s="157"/>
      <c r="F7786" s="101"/>
      <c r="G7786" s="159"/>
      <c r="H7786" s="161"/>
      <c r="I7786" s="168"/>
    </row>
    <row r="7787" ht="15.0" customHeight="1">
      <c r="A7787" s="101" t="s">
        <v>12885</v>
      </c>
      <c r="B7787" s="96" t="str">
        <f>VLOOKUP(A7787,company_data!$A$2:$H$2051,8,FALSE)</f>
        <v>https://www.siriuscom.com/</v>
      </c>
      <c r="C7787" s="157" t="s">
        <v>16051</v>
      </c>
      <c r="D7787" s="157" t="s">
        <v>5</v>
      </c>
      <c r="E7787" s="157"/>
      <c r="F7787" s="101"/>
      <c r="G7787" s="159"/>
      <c r="H7787" s="161"/>
      <c r="I7787" s="168"/>
    </row>
    <row r="7788" ht="15.0" customHeight="1">
      <c r="A7788" s="101" t="s">
        <v>12885</v>
      </c>
      <c r="B7788" s="96" t="str">
        <f>VLOOKUP(A7788,company_data!$A$2:$H$2051,8,FALSE)</f>
        <v>https://www.siriuscom.com/</v>
      </c>
      <c r="C7788" s="157" t="s">
        <v>26315</v>
      </c>
      <c r="D7788" s="157" t="s">
        <v>5</v>
      </c>
      <c r="E7788" s="157"/>
      <c r="F7788" s="101"/>
      <c r="G7788" s="159"/>
      <c r="H7788" s="161"/>
      <c r="I7788" s="168"/>
    </row>
    <row r="7789" ht="15.0" customHeight="1">
      <c r="A7789" s="101" t="s">
        <v>12885</v>
      </c>
      <c r="B7789" s="96" t="str">
        <f>VLOOKUP(A7789,company_data!$A$2:$H$2051,8,FALSE)</f>
        <v>https://www.siriuscom.com/</v>
      </c>
      <c r="C7789" s="157" t="s">
        <v>28552</v>
      </c>
      <c r="D7789" s="157" t="s">
        <v>5</v>
      </c>
      <c r="E7789" s="157"/>
      <c r="F7789" s="101"/>
      <c r="G7789" s="159"/>
      <c r="H7789" s="161"/>
      <c r="I7789" s="168"/>
    </row>
    <row r="7790" ht="15.0" customHeight="1">
      <c r="A7790" s="101" t="s">
        <v>12885</v>
      </c>
      <c r="B7790" s="96" t="str">
        <f>VLOOKUP(A7790,company_data!$A$2:$H$2051,8,FALSE)</f>
        <v>https://www.siriuscom.com/</v>
      </c>
      <c r="C7790" s="157" t="s">
        <v>28553</v>
      </c>
      <c r="D7790" s="157" t="s">
        <v>5</v>
      </c>
      <c r="E7790" s="157"/>
      <c r="F7790" s="101"/>
      <c r="G7790" s="159"/>
      <c r="H7790" s="161"/>
      <c r="I7790" s="168"/>
    </row>
    <row r="7791" ht="15.0" customHeight="1">
      <c r="A7791" s="101" t="s">
        <v>12885</v>
      </c>
      <c r="B7791" s="96" t="str">
        <f>VLOOKUP(A7791,company_data!$A$2:$H$2051,8,FALSE)</f>
        <v>https://www.siriuscom.com/</v>
      </c>
      <c r="C7791" s="157" t="s">
        <v>28554</v>
      </c>
      <c r="D7791" s="157" t="s">
        <v>5</v>
      </c>
      <c r="E7791" s="157"/>
      <c r="F7791" s="101"/>
      <c r="G7791" s="159"/>
      <c r="H7791" s="161"/>
      <c r="I7791" s="168"/>
    </row>
    <row r="7792" ht="15.0" customHeight="1">
      <c r="A7792" s="101" t="s">
        <v>12885</v>
      </c>
      <c r="B7792" s="96" t="str">
        <f>VLOOKUP(A7792,company_data!$A$2:$H$2051,8,FALSE)</f>
        <v>https://www.siriuscom.com/</v>
      </c>
      <c r="C7792" s="157" t="s">
        <v>18972</v>
      </c>
      <c r="D7792" s="157" t="s">
        <v>5</v>
      </c>
      <c r="E7792" s="157"/>
      <c r="F7792" s="101"/>
      <c r="G7792" s="159"/>
      <c r="H7792" s="161"/>
      <c r="I7792" s="168"/>
    </row>
    <row r="7793" ht="15.0" customHeight="1">
      <c r="A7793" s="101" t="s">
        <v>12895</v>
      </c>
      <c r="B7793" s="96" t="str">
        <f>VLOOKUP(A7793,company_data!$A$2:$H$2051,8,FALSE)</f>
        <v>https://www.sirp.io/</v>
      </c>
      <c r="C7793" s="158" t="s">
        <v>28555</v>
      </c>
      <c r="D7793" s="158" t="s">
        <v>18</v>
      </c>
      <c r="E7793" s="158" t="s">
        <v>18548</v>
      </c>
      <c r="F7793" s="101"/>
      <c r="G7793" s="159"/>
      <c r="H7793" s="161"/>
      <c r="I7793" s="161"/>
    </row>
    <row r="7794" ht="15.0" customHeight="1">
      <c r="A7794" s="101" t="s">
        <v>12895</v>
      </c>
      <c r="B7794" s="96" t="str">
        <f>VLOOKUP(A7794,company_data!$A$2:$H$2051,8,FALSE)</f>
        <v>https://www.sirp.io/</v>
      </c>
      <c r="C7794" s="158" t="s">
        <v>28556</v>
      </c>
      <c r="D7794" s="158" t="s">
        <v>18</v>
      </c>
      <c r="E7794" s="158" t="s">
        <v>18548</v>
      </c>
      <c r="F7794" s="101"/>
      <c r="G7794" s="159"/>
      <c r="H7794" s="161"/>
      <c r="I7794" s="161"/>
    </row>
    <row r="7795" ht="15.0" customHeight="1">
      <c r="A7795" s="101" t="s">
        <v>12895</v>
      </c>
      <c r="B7795" s="96" t="str">
        <f>VLOOKUP(A7795,company_data!$A$2:$H$2051,8,FALSE)</f>
        <v>https://www.sirp.io/</v>
      </c>
      <c r="C7795" s="158" t="s">
        <v>28557</v>
      </c>
      <c r="D7795" s="158" t="s">
        <v>18</v>
      </c>
      <c r="E7795" s="158" t="s">
        <v>18548</v>
      </c>
      <c r="F7795" s="101"/>
      <c r="G7795" s="159"/>
      <c r="H7795" s="161"/>
      <c r="I7795" s="161"/>
    </row>
    <row r="7796" ht="15.0" customHeight="1">
      <c r="A7796" s="101" t="s">
        <v>12895</v>
      </c>
      <c r="B7796" s="96" t="str">
        <f>VLOOKUP(A7796,company_data!$A$2:$H$2051,8,FALSE)</f>
        <v>https://www.sirp.io/</v>
      </c>
      <c r="C7796" s="158" t="s">
        <v>28558</v>
      </c>
      <c r="D7796" s="158" t="s">
        <v>18</v>
      </c>
      <c r="E7796" s="158" t="s">
        <v>18548</v>
      </c>
      <c r="F7796" s="101"/>
      <c r="G7796" s="159"/>
      <c r="H7796" s="161"/>
      <c r="I7796" s="161"/>
    </row>
    <row r="7797" ht="15.0" customHeight="1">
      <c r="A7797" s="101" t="s">
        <v>12895</v>
      </c>
      <c r="B7797" s="96" t="str">
        <f>VLOOKUP(A7797,company_data!$A$2:$H$2051,8,FALSE)</f>
        <v>https://www.sirp.io/</v>
      </c>
      <c r="C7797" s="158" t="s">
        <v>28559</v>
      </c>
      <c r="D7797" s="158" t="s">
        <v>18</v>
      </c>
      <c r="E7797" s="158" t="s">
        <v>18548</v>
      </c>
      <c r="F7797" s="101"/>
      <c r="G7797" s="159"/>
      <c r="H7797" s="161"/>
      <c r="I7797" s="161"/>
    </row>
    <row r="7798" ht="15.0" customHeight="1">
      <c r="A7798" s="101" t="s">
        <v>12915</v>
      </c>
      <c r="B7798" s="96" t="str">
        <f>VLOOKUP(A7798,company_data!$A$2:$H$2051,8,FALSE)</f>
        <v>https://www.sitelock.com/</v>
      </c>
      <c r="C7798" s="157" t="s">
        <v>16620</v>
      </c>
      <c r="D7798" s="157" t="s">
        <v>9</v>
      </c>
      <c r="E7798" s="157" t="s">
        <v>16772</v>
      </c>
      <c r="F7798" s="101"/>
      <c r="G7798" s="159" t="s">
        <v>28560</v>
      </c>
      <c r="H7798" s="161" t="s">
        <v>28561</v>
      </c>
      <c r="I7798" s="161"/>
    </row>
    <row r="7799" ht="15.0" customHeight="1">
      <c r="A7799" s="101" t="s">
        <v>12915</v>
      </c>
      <c r="B7799" s="96" t="str">
        <f>VLOOKUP(A7799,company_data!$A$2:$H$2051,8,FALSE)</f>
        <v>https://www.sitelock.com/</v>
      </c>
      <c r="C7799" s="157" t="s">
        <v>28562</v>
      </c>
      <c r="D7799" s="158" t="s">
        <v>10</v>
      </c>
      <c r="E7799" s="157" t="s">
        <v>19504</v>
      </c>
      <c r="F7799" s="101"/>
      <c r="G7799" s="159" t="s">
        <v>28560</v>
      </c>
      <c r="H7799" s="161" t="s">
        <v>28563</v>
      </c>
      <c r="I7799" s="161"/>
    </row>
    <row r="7800" ht="15.0" customHeight="1">
      <c r="A7800" s="101" t="s">
        <v>12915</v>
      </c>
      <c r="B7800" s="96" t="str">
        <f>VLOOKUP(A7800,company_data!$A$2:$H$2051,8,FALSE)</f>
        <v>https://www.sitelock.com/</v>
      </c>
      <c r="C7800" s="157" t="s">
        <v>28564</v>
      </c>
      <c r="D7800" s="157" t="s">
        <v>11</v>
      </c>
      <c r="E7800" s="157" t="s">
        <v>17708</v>
      </c>
      <c r="F7800" s="101"/>
      <c r="G7800" s="159" t="s">
        <v>28560</v>
      </c>
      <c r="H7800" s="161" t="s">
        <v>28565</v>
      </c>
      <c r="I7800" s="161"/>
    </row>
    <row r="7801" ht="15.0" customHeight="1">
      <c r="A7801" s="101" t="s">
        <v>12915</v>
      </c>
      <c r="B7801" s="96" t="str">
        <f>VLOOKUP(A7801,company_data!$A$2:$H$2051,8,FALSE)</f>
        <v>https://www.sitelock.com/</v>
      </c>
      <c r="C7801" s="157" t="s">
        <v>28566</v>
      </c>
      <c r="D7801" s="157" t="s">
        <v>8</v>
      </c>
      <c r="E7801" s="158" t="s">
        <v>16480</v>
      </c>
      <c r="F7801" s="101"/>
      <c r="G7801" s="159" t="s">
        <v>28560</v>
      </c>
      <c r="H7801" s="161" t="s">
        <v>28567</v>
      </c>
      <c r="I7801" s="161"/>
    </row>
    <row r="7802" ht="15.0" customHeight="1">
      <c r="A7802" s="101" t="s">
        <v>12915</v>
      </c>
      <c r="B7802" s="96" t="str">
        <f>VLOOKUP(A7802,company_data!$A$2:$H$2051,8,FALSE)</f>
        <v>https://www.sitelock.com/</v>
      </c>
      <c r="C7802" s="157" t="s">
        <v>28568</v>
      </c>
      <c r="D7802" s="157" t="s">
        <v>8</v>
      </c>
      <c r="E7802" s="157" t="s">
        <v>28569</v>
      </c>
      <c r="F7802" s="101"/>
      <c r="G7802" s="159" t="s">
        <v>28560</v>
      </c>
      <c r="H7802" s="161" t="s">
        <v>28570</v>
      </c>
      <c r="I7802" s="161"/>
    </row>
    <row r="7803" ht="15.0" customHeight="1">
      <c r="A7803" s="101" t="s">
        <v>12915</v>
      </c>
      <c r="B7803" s="96" t="str">
        <f>VLOOKUP(A7803,company_data!$A$2:$H$2051,8,FALSE)</f>
        <v>https://www.sitelock.com/</v>
      </c>
      <c r="C7803" s="157" t="s">
        <v>28571</v>
      </c>
      <c r="D7803" s="157" t="s">
        <v>8</v>
      </c>
      <c r="E7803" s="157" t="s">
        <v>20165</v>
      </c>
      <c r="F7803" s="101"/>
      <c r="G7803" s="159" t="s">
        <v>28560</v>
      </c>
      <c r="H7803" s="161"/>
      <c r="I7803" s="161"/>
    </row>
    <row r="7804" ht="15.0" customHeight="1">
      <c r="A7804" s="101" t="s">
        <v>12915</v>
      </c>
      <c r="B7804" s="96" t="str">
        <f>VLOOKUP(A7804,company_data!$A$2:$H$2051,8,FALSE)</f>
        <v>https://www.sitelock.com/</v>
      </c>
      <c r="C7804" s="157" t="s">
        <v>28572</v>
      </c>
      <c r="D7804" s="157" t="s">
        <v>8</v>
      </c>
      <c r="E7804" s="157" t="s">
        <v>28573</v>
      </c>
      <c r="F7804" s="101"/>
      <c r="G7804" s="159" t="s">
        <v>28560</v>
      </c>
      <c r="H7804" s="161" t="s">
        <v>28574</v>
      </c>
      <c r="I7804" s="161"/>
    </row>
    <row r="7805" ht="15.0" customHeight="1">
      <c r="A7805" s="101" t="s">
        <v>12915</v>
      </c>
      <c r="B7805" s="96" t="str">
        <f>VLOOKUP(A7805,company_data!$A$2:$H$2051,8,FALSE)</f>
        <v>https://www.sitelock.com/</v>
      </c>
      <c r="C7805" s="157" t="s">
        <v>28575</v>
      </c>
      <c r="D7805" s="157" t="s">
        <v>57</v>
      </c>
      <c r="E7805" s="157"/>
      <c r="F7805" s="101"/>
      <c r="G7805" s="159" t="s">
        <v>28560</v>
      </c>
      <c r="H7805" s="161" t="s">
        <v>28576</v>
      </c>
      <c r="I7805" s="161"/>
    </row>
    <row r="7806" ht="15.0" customHeight="1">
      <c r="A7806" s="101" t="s">
        <v>11488</v>
      </c>
      <c r="B7806" s="96" t="str">
        <f>VLOOKUP(A7806,company_data!$A$2:$H$2051,8,FALSE)</f>
        <v>www.reversinglabs.com/</v>
      </c>
      <c r="C7806" s="157" t="s">
        <v>28577</v>
      </c>
      <c r="D7806" s="158" t="s">
        <v>17</v>
      </c>
      <c r="E7806" s="157"/>
      <c r="F7806" s="101"/>
      <c r="G7806" s="159"/>
      <c r="H7806" s="161" t="s">
        <v>28578</v>
      </c>
      <c r="I7806" s="161"/>
    </row>
    <row r="7807" ht="15.0" customHeight="1">
      <c r="A7807" s="101" t="s">
        <v>11606</v>
      </c>
      <c r="B7807" s="96" t="str">
        <f>VLOOKUP(A7807,company_data!$A$2:$H$2051,8,FALSE)</f>
        <v>https://www.riskiq.com/</v>
      </c>
      <c r="C7807" s="158" t="s">
        <v>28579</v>
      </c>
      <c r="D7807" s="158" t="s">
        <v>17</v>
      </c>
      <c r="E7807" s="157"/>
      <c r="F7807" s="101"/>
      <c r="G7807" s="159"/>
      <c r="H7807" s="161"/>
      <c r="I7807" s="161"/>
    </row>
    <row r="7808" ht="15.0" customHeight="1">
      <c r="A7808" s="101" t="s">
        <v>12931</v>
      </c>
      <c r="B7808" s="96" t="str">
        <f>VLOOKUP(A7808,company_data!$A$2:$H$2051,8,FALSE)</f>
        <v>https://www.sken.ai/</v>
      </c>
      <c r="C7808" s="157" t="s">
        <v>28580</v>
      </c>
      <c r="D7808" s="158" t="s">
        <v>8</v>
      </c>
      <c r="E7808" s="158" t="s">
        <v>28581</v>
      </c>
      <c r="F7808" s="97" t="s">
        <v>28582</v>
      </c>
      <c r="G7808" s="159"/>
      <c r="H7808" s="161" t="s">
        <v>28583</v>
      </c>
      <c r="I7808" s="161"/>
    </row>
    <row r="7809" ht="15.0" customHeight="1">
      <c r="A7809" s="101" t="s">
        <v>12937</v>
      </c>
      <c r="B7809" s="96" t="str">
        <f>VLOOKUP(A7809,company_data!$A$2:$H$2051,8,FALSE)</f>
        <v>https://www.skillbridgetraining.com/</v>
      </c>
      <c r="C7809" s="157" t="s">
        <v>28584</v>
      </c>
      <c r="D7809" s="157" t="s">
        <v>11</v>
      </c>
      <c r="E7809" s="157"/>
      <c r="F7809" s="101"/>
      <c r="G7809" s="159"/>
      <c r="H7809" s="161" t="s">
        <v>28585</v>
      </c>
      <c r="I7809" s="161"/>
    </row>
    <row r="7810" ht="15.0" customHeight="1">
      <c r="A7810" s="101" t="s">
        <v>12937</v>
      </c>
      <c r="B7810" s="96" t="str">
        <f>VLOOKUP(A7810,company_data!$A$2:$H$2051,8,FALSE)</f>
        <v>https://www.skillbridgetraining.com/</v>
      </c>
      <c r="C7810" s="157" t="s">
        <v>28586</v>
      </c>
      <c r="D7810" s="157" t="s">
        <v>11</v>
      </c>
      <c r="E7810" s="157"/>
      <c r="F7810" s="101"/>
      <c r="G7810" s="159"/>
      <c r="H7810" s="161" t="s">
        <v>28587</v>
      </c>
      <c r="I7810" s="161"/>
    </row>
    <row r="7811" ht="15.0" customHeight="1">
      <c r="A7811" s="101" t="s">
        <v>12937</v>
      </c>
      <c r="B7811" s="96" t="str">
        <f>VLOOKUP(A7811,company_data!$A$2:$H$2051,8,FALSE)</f>
        <v>https://www.skillbridgetraining.com/</v>
      </c>
      <c r="C7811" s="157" t="s">
        <v>28588</v>
      </c>
      <c r="D7811" s="157" t="s">
        <v>11</v>
      </c>
      <c r="E7811" s="157"/>
      <c r="F7811" s="101"/>
      <c r="G7811" s="159"/>
      <c r="H7811" s="161" t="s">
        <v>28589</v>
      </c>
      <c r="I7811" s="161"/>
    </row>
    <row r="7812" ht="15.0" customHeight="1">
      <c r="A7812" s="101" t="s">
        <v>12937</v>
      </c>
      <c r="B7812" s="96" t="str">
        <f>VLOOKUP(A7812,company_data!$A$2:$H$2051,8,FALSE)</f>
        <v>https://www.skillbridgetraining.com/</v>
      </c>
      <c r="C7812" s="157" t="s">
        <v>28590</v>
      </c>
      <c r="D7812" s="157" t="s">
        <v>11</v>
      </c>
      <c r="E7812" s="157"/>
      <c r="F7812" s="101"/>
      <c r="G7812" s="159"/>
      <c r="H7812" s="161" t="s">
        <v>28591</v>
      </c>
      <c r="I7812" s="161"/>
    </row>
    <row r="7813" ht="15.0" customHeight="1">
      <c r="A7813" s="101" t="s">
        <v>12937</v>
      </c>
      <c r="B7813" s="96" t="str">
        <f>VLOOKUP(A7813,company_data!$A$2:$H$2051,8,FALSE)</f>
        <v>https://www.skillbridgetraining.com/</v>
      </c>
      <c r="C7813" s="157" t="s">
        <v>28592</v>
      </c>
      <c r="D7813" s="157" t="s">
        <v>11</v>
      </c>
      <c r="E7813" s="157"/>
      <c r="F7813" s="101"/>
      <c r="G7813" s="159"/>
      <c r="H7813" s="161" t="s">
        <v>28593</v>
      </c>
      <c r="I7813" s="161"/>
    </row>
    <row r="7814" ht="15.0" customHeight="1">
      <c r="A7814" s="101" t="s">
        <v>12937</v>
      </c>
      <c r="B7814" s="96" t="str">
        <f>VLOOKUP(A7814,company_data!$A$2:$H$2051,8,FALSE)</f>
        <v>https://www.skillbridgetraining.com/</v>
      </c>
      <c r="C7814" s="157" t="s">
        <v>28594</v>
      </c>
      <c r="D7814" s="157" t="s">
        <v>11</v>
      </c>
      <c r="E7814" s="157"/>
      <c r="F7814" s="101"/>
      <c r="G7814" s="159"/>
      <c r="H7814" s="161"/>
      <c r="I7814" s="161"/>
    </row>
    <row r="7815" ht="15.0" customHeight="1">
      <c r="A7815" s="101" t="s">
        <v>12937</v>
      </c>
      <c r="B7815" s="96" t="str">
        <f>VLOOKUP(A7815,company_data!$A$2:$H$2051,8,FALSE)</f>
        <v>https://www.skillbridgetraining.com/</v>
      </c>
      <c r="C7815" s="157" t="s">
        <v>28595</v>
      </c>
      <c r="D7815" s="157" t="s">
        <v>11</v>
      </c>
      <c r="E7815" s="157"/>
      <c r="F7815" s="101"/>
      <c r="G7815" s="159"/>
      <c r="H7815" s="161" t="s">
        <v>28596</v>
      </c>
      <c r="I7815" s="161"/>
    </row>
    <row r="7816" ht="15.0" customHeight="1">
      <c r="A7816" s="101" t="s">
        <v>12937</v>
      </c>
      <c r="B7816" s="96" t="str">
        <f>VLOOKUP(A7816,company_data!$A$2:$H$2051,8,FALSE)</f>
        <v>https://www.skillbridgetraining.com/</v>
      </c>
      <c r="C7816" s="157" t="s">
        <v>28597</v>
      </c>
      <c r="D7816" s="157" t="s">
        <v>11</v>
      </c>
      <c r="E7816" s="157"/>
      <c r="F7816" s="101"/>
      <c r="G7816" s="159"/>
      <c r="H7816" s="161" t="s">
        <v>28598</v>
      </c>
      <c r="I7816" s="161"/>
    </row>
    <row r="7817" ht="15.0" customHeight="1">
      <c r="A7817" s="101" t="s">
        <v>12948</v>
      </c>
      <c r="B7817" s="96" t="str">
        <f>VLOOKUP(A7817,company_data!$A$2:$H$2051,8,FALSE)</f>
        <v>https://www.skyboxsecurity.com/</v>
      </c>
      <c r="C7817" s="157" t="s">
        <v>28599</v>
      </c>
      <c r="D7817" s="158" t="s">
        <v>15</v>
      </c>
      <c r="E7817" s="158" t="s">
        <v>28600</v>
      </c>
      <c r="F7817" s="101"/>
      <c r="G7817" s="159"/>
      <c r="H7817" s="161" t="s">
        <v>28601</v>
      </c>
      <c r="I7817" s="161"/>
    </row>
    <row r="7818" ht="15.0" customHeight="1">
      <c r="A7818" s="101" t="s">
        <v>12948</v>
      </c>
      <c r="B7818" s="96" t="str">
        <f>VLOOKUP(A7818,company_data!$A$2:$H$2051,8,FALSE)</f>
        <v>https://www.skyboxsecurity.com/</v>
      </c>
      <c r="C7818" s="157" t="s">
        <v>28602</v>
      </c>
      <c r="D7818" s="158" t="s">
        <v>10</v>
      </c>
      <c r="E7818" s="157" t="s">
        <v>16539</v>
      </c>
      <c r="F7818" s="101"/>
      <c r="G7818" s="159"/>
      <c r="H7818" s="161" t="s">
        <v>28603</v>
      </c>
      <c r="I7818" s="161"/>
    </row>
    <row r="7819" ht="15.0" customHeight="1">
      <c r="A7819" s="101" t="s">
        <v>12948</v>
      </c>
      <c r="B7819" s="96" t="str">
        <f>VLOOKUP(A7819,company_data!$A$2:$H$2051,8,FALSE)</f>
        <v>https://www.skyboxsecurity.com/</v>
      </c>
      <c r="C7819" s="157" t="s">
        <v>28604</v>
      </c>
      <c r="D7819" s="158" t="s">
        <v>10</v>
      </c>
      <c r="E7819" s="157" t="s">
        <v>16539</v>
      </c>
      <c r="F7819" s="101"/>
      <c r="G7819" s="159"/>
      <c r="H7819" s="161" t="s">
        <v>28605</v>
      </c>
      <c r="I7819" s="161"/>
    </row>
    <row r="7820" ht="15.0" customHeight="1">
      <c r="A7820" s="101" t="s">
        <v>12948</v>
      </c>
      <c r="B7820" s="96" t="str">
        <f>VLOOKUP(A7820,company_data!$A$2:$H$2051,8,FALSE)</f>
        <v>https://www.skyboxsecurity.com/</v>
      </c>
      <c r="C7820" s="157" t="s">
        <v>28606</v>
      </c>
      <c r="D7820" s="158" t="s">
        <v>35</v>
      </c>
      <c r="E7820" s="157"/>
      <c r="F7820" s="101"/>
      <c r="G7820" s="159"/>
      <c r="H7820" s="161" t="s">
        <v>28607</v>
      </c>
      <c r="I7820" s="161"/>
    </row>
    <row r="7821" ht="15.0" customHeight="1">
      <c r="A7821" s="101" t="s">
        <v>12948</v>
      </c>
      <c r="B7821" s="96" t="str">
        <f>VLOOKUP(A7821,company_data!$A$2:$H$2051,8,FALSE)</f>
        <v>https://www.skyboxsecurity.com/</v>
      </c>
      <c r="C7821" s="157" t="s">
        <v>28608</v>
      </c>
      <c r="D7821" s="158" t="s">
        <v>10</v>
      </c>
      <c r="E7821" s="157"/>
      <c r="F7821" s="101"/>
      <c r="G7821" s="159"/>
      <c r="H7821" s="161" t="s">
        <v>28609</v>
      </c>
      <c r="I7821" s="161"/>
    </row>
    <row r="7822" ht="15.0" customHeight="1">
      <c r="A7822" s="101" t="s">
        <v>12948</v>
      </c>
      <c r="B7822" s="96" t="str">
        <f>VLOOKUP(A7822,company_data!$A$2:$H$2051,8,FALSE)</f>
        <v>https://www.skyboxsecurity.com/</v>
      </c>
      <c r="C7822" s="157" t="s">
        <v>28610</v>
      </c>
      <c r="D7822" s="158" t="s">
        <v>10</v>
      </c>
      <c r="E7822" s="157"/>
      <c r="F7822" s="101"/>
      <c r="G7822" s="159"/>
      <c r="H7822" s="161" t="s">
        <v>28611</v>
      </c>
      <c r="I7822" s="161"/>
    </row>
    <row r="7823" ht="15.0" customHeight="1">
      <c r="A7823" s="101" t="s">
        <v>12948</v>
      </c>
      <c r="B7823" s="96" t="str">
        <f>VLOOKUP(A7823,company_data!$A$2:$H$2051,8,FALSE)</f>
        <v>https://www.skyboxsecurity.com/</v>
      </c>
      <c r="C7823" s="157" t="s">
        <v>28612</v>
      </c>
      <c r="D7823" s="158" t="s">
        <v>10</v>
      </c>
      <c r="E7823" s="157"/>
      <c r="F7823" s="101"/>
      <c r="G7823" s="159"/>
      <c r="H7823" s="161" t="s">
        <v>28613</v>
      </c>
      <c r="I7823" s="161"/>
    </row>
    <row r="7824" ht="15.0" customHeight="1">
      <c r="A7824" s="101" t="s">
        <v>12948</v>
      </c>
      <c r="B7824" s="96" t="str">
        <f>VLOOKUP(A7824,company_data!$A$2:$H$2051,8,FALSE)</f>
        <v>https://www.skyboxsecurity.com/</v>
      </c>
      <c r="C7824" s="157" t="s">
        <v>28614</v>
      </c>
      <c r="D7824" s="158" t="s">
        <v>22</v>
      </c>
      <c r="E7824" s="157"/>
      <c r="F7824" s="101"/>
      <c r="G7824" s="159"/>
      <c r="H7824" s="161" t="s">
        <v>28615</v>
      </c>
      <c r="I7824" s="161"/>
    </row>
    <row r="7825" ht="15.0" customHeight="1">
      <c r="A7825" s="101" t="s">
        <v>12948</v>
      </c>
      <c r="B7825" s="96" t="str">
        <f>VLOOKUP(A7825,company_data!$A$2:$H$2051,8,FALSE)</f>
        <v>https://www.skyboxsecurity.com/</v>
      </c>
      <c r="C7825" s="157" t="s">
        <v>28616</v>
      </c>
      <c r="D7825" s="157" t="s">
        <v>22</v>
      </c>
      <c r="E7825" s="157"/>
      <c r="F7825" s="101"/>
      <c r="G7825" s="159"/>
      <c r="H7825" s="161" t="s">
        <v>28617</v>
      </c>
      <c r="I7825" s="161"/>
    </row>
    <row r="7826" ht="15.0" customHeight="1">
      <c r="A7826" s="101" t="s">
        <v>12969</v>
      </c>
      <c r="B7826" s="96" t="str">
        <f>VLOOKUP(A7826,company_data!$A$2:$H$2051,8,FALSE)</f>
        <v>https://www.slashnext.com/</v>
      </c>
      <c r="C7826" s="158" t="s">
        <v>28618</v>
      </c>
      <c r="D7826" s="158" t="s">
        <v>33</v>
      </c>
      <c r="E7826" s="157"/>
      <c r="F7826" s="101"/>
      <c r="G7826" s="159"/>
      <c r="H7826" s="161"/>
      <c r="I7826" s="161"/>
    </row>
    <row r="7827" ht="15.0" customHeight="1">
      <c r="A7827" s="101" t="s">
        <v>12969</v>
      </c>
      <c r="B7827" s="96" t="str">
        <f>VLOOKUP(A7827,company_data!$A$2:$H$2051,8,FALSE)</f>
        <v>https://www.slashnext.com/</v>
      </c>
      <c r="C7827" s="158" t="s">
        <v>28619</v>
      </c>
      <c r="D7827" s="158" t="s">
        <v>33</v>
      </c>
      <c r="E7827" s="157"/>
      <c r="F7827" s="101"/>
      <c r="G7827" s="159"/>
      <c r="H7827" s="161"/>
      <c r="I7827" s="161"/>
    </row>
    <row r="7828" ht="15.0" customHeight="1">
      <c r="A7828" s="101" t="s">
        <v>12969</v>
      </c>
      <c r="B7828" s="96" t="str">
        <f>VLOOKUP(A7828,company_data!$A$2:$H$2051,8,FALSE)</f>
        <v>https://www.slashnext.com/</v>
      </c>
      <c r="C7828" s="158" t="s">
        <v>28620</v>
      </c>
      <c r="D7828" s="158" t="s">
        <v>33</v>
      </c>
      <c r="E7828" s="157"/>
      <c r="F7828" s="101"/>
      <c r="G7828" s="159"/>
      <c r="H7828" s="161"/>
      <c r="I7828" s="161"/>
    </row>
    <row r="7829" ht="15.0" customHeight="1">
      <c r="A7829" s="101" t="s">
        <v>12969</v>
      </c>
      <c r="B7829" s="96" t="str">
        <f>VLOOKUP(A7829,company_data!$A$2:$H$2051,8,FALSE)</f>
        <v>https://www.slashnext.com/</v>
      </c>
      <c r="C7829" s="158" t="s">
        <v>28621</v>
      </c>
      <c r="D7829" s="158" t="s">
        <v>33</v>
      </c>
      <c r="E7829" s="157"/>
      <c r="F7829" s="101"/>
      <c r="G7829" s="159"/>
      <c r="H7829" s="161"/>
      <c r="I7829" s="161"/>
    </row>
    <row r="7830" ht="15.0" customHeight="1">
      <c r="A7830" s="101" t="s">
        <v>12969</v>
      </c>
      <c r="B7830" s="96" t="str">
        <f>VLOOKUP(A7830,company_data!$A$2:$H$2051,8,FALSE)</f>
        <v>https://www.slashnext.com/</v>
      </c>
      <c r="C7830" s="158" t="s">
        <v>28622</v>
      </c>
      <c r="D7830" s="158" t="s">
        <v>33</v>
      </c>
      <c r="E7830" s="157"/>
      <c r="F7830" s="101"/>
      <c r="G7830" s="159"/>
      <c r="H7830" s="161"/>
      <c r="I7830" s="161"/>
    </row>
    <row r="7831" ht="15.0" customHeight="1">
      <c r="A7831" s="101" t="s">
        <v>12969</v>
      </c>
      <c r="B7831" s="96" t="str">
        <f>VLOOKUP(A7831,company_data!$A$2:$H$2051,8,FALSE)</f>
        <v>https://www.slashnext.com/</v>
      </c>
      <c r="C7831" s="158" t="s">
        <v>28623</v>
      </c>
      <c r="D7831" s="158" t="s">
        <v>33</v>
      </c>
      <c r="E7831" s="157"/>
      <c r="F7831" s="101"/>
      <c r="G7831" s="159"/>
      <c r="H7831" s="161"/>
      <c r="I7831" s="161"/>
    </row>
    <row r="7832" ht="15.0" customHeight="1">
      <c r="A7832" s="101" t="s">
        <v>12969</v>
      </c>
      <c r="B7832" s="96" t="str">
        <f>VLOOKUP(A7832,company_data!$A$2:$H$2051,8,FALSE)</f>
        <v>https://www.slashnext.com/</v>
      </c>
      <c r="C7832" s="158" t="s">
        <v>28624</v>
      </c>
      <c r="D7832" s="158" t="s">
        <v>33</v>
      </c>
      <c r="E7832" s="157"/>
      <c r="F7832" s="101"/>
      <c r="G7832" s="159"/>
      <c r="H7832" s="161"/>
      <c r="I7832" s="161"/>
    </row>
    <row r="7833" ht="15.0" customHeight="1">
      <c r="A7833" s="101" t="s">
        <v>12969</v>
      </c>
      <c r="B7833" s="96" t="str">
        <f>VLOOKUP(A7833,company_data!$A$2:$H$2051,8,FALSE)</f>
        <v>https://www.slashnext.com/</v>
      </c>
      <c r="C7833" s="158" t="s">
        <v>28625</v>
      </c>
      <c r="D7833" s="158" t="s">
        <v>33</v>
      </c>
      <c r="E7833" s="157"/>
      <c r="F7833" s="101"/>
      <c r="G7833" s="159"/>
      <c r="H7833" s="161"/>
      <c r="I7833" s="161"/>
    </row>
    <row r="7834" ht="15.0" customHeight="1">
      <c r="A7834" s="101" t="s">
        <v>12977</v>
      </c>
      <c r="B7834" s="96" t="str">
        <f>VLOOKUP(A7834,company_data!$A$2:$H$2051,8,FALSE)</f>
        <v>https://www.smartvault.com/</v>
      </c>
      <c r="C7834" s="157" t="s">
        <v>28626</v>
      </c>
      <c r="D7834" s="158" t="s">
        <v>24</v>
      </c>
      <c r="E7834" s="157"/>
      <c r="F7834" s="101"/>
      <c r="G7834" s="159"/>
      <c r="H7834" s="161" t="s">
        <v>28627</v>
      </c>
      <c r="I7834" s="161"/>
    </row>
    <row r="7835" ht="15.0" customHeight="1">
      <c r="A7835" s="101" t="s">
        <v>12986</v>
      </c>
      <c r="B7835" s="96" t="str">
        <f>VLOOKUP(A7835,company_data!$A$2:$H$2051,8,FALSE)</f>
        <v>https://www.smokescreen.io/</v>
      </c>
      <c r="C7835" s="157" t="s">
        <v>28628</v>
      </c>
      <c r="D7835" s="158" t="s">
        <v>45</v>
      </c>
      <c r="E7835" s="157"/>
      <c r="F7835" s="157"/>
      <c r="G7835" s="159"/>
      <c r="H7835" s="161"/>
      <c r="I7835" s="161"/>
    </row>
    <row r="7836" ht="15.0" customHeight="1">
      <c r="A7836" s="101" t="s">
        <v>12992</v>
      </c>
      <c r="B7836" s="96" t="str">
        <f>VLOOKUP(A7836,company_data!$A$2:$H$2051,8,FALSE)</f>
        <v>https://www.smoothwall.com/</v>
      </c>
      <c r="C7836" s="158" t="s">
        <v>28629</v>
      </c>
      <c r="D7836" s="158" t="s">
        <v>10</v>
      </c>
      <c r="E7836" s="158" t="s">
        <v>28630</v>
      </c>
      <c r="F7836" s="97" t="s">
        <v>28631</v>
      </c>
      <c r="G7836" s="159"/>
      <c r="H7836" s="161" t="s">
        <v>28632</v>
      </c>
      <c r="I7836" s="161"/>
    </row>
    <row r="7837" ht="15.0" customHeight="1">
      <c r="A7837" s="101" t="s">
        <v>12992</v>
      </c>
      <c r="B7837" s="96" t="str">
        <f>VLOOKUP(A7837,company_data!$A$2:$H$2051,8,FALSE)</f>
        <v>https://www.smoothwall.com/</v>
      </c>
      <c r="C7837" s="158" t="s">
        <v>28633</v>
      </c>
      <c r="D7837" s="158" t="s">
        <v>23</v>
      </c>
      <c r="E7837" s="157"/>
      <c r="F7837" s="97" t="s">
        <v>28631</v>
      </c>
      <c r="G7837" s="159"/>
      <c r="H7837" s="161"/>
      <c r="I7837" s="161"/>
    </row>
    <row r="7838" ht="15.0" customHeight="1">
      <c r="A7838" s="101" t="s">
        <v>12382</v>
      </c>
      <c r="B7838" s="96" t="str">
        <f>VLOOKUP(A7838,company_data!$A$2:$H$2051,8,FALSE)</f>
        <v>https://www.snowflake.com/</v>
      </c>
      <c r="C7838" s="157" t="s">
        <v>28634</v>
      </c>
      <c r="D7838" s="158" t="s">
        <v>12</v>
      </c>
      <c r="E7838" s="158" t="s">
        <v>15886</v>
      </c>
      <c r="F7838" s="97" t="s">
        <v>18</v>
      </c>
      <c r="G7838" s="159"/>
      <c r="H7838" s="161" t="s">
        <v>28635</v>
      </c>
      <c r="I7838" s="161"/>
    </row>
    <row r="7839" ht="15.0" customHeight="1">
      <c r="A7839" s="101" t="s">
        <v>12999</v>
      </c>
      <c r="B7839" s="96" t="str">
        <f>VLOOKUP(A7839,company_data!$A$2:$H$2051,8,FALSE)</f>
        <v>https://snyk.io/</v>
      </c>
      <c r="C7839" s="157" t="s">
        <v>28636</v>
      </c>
      <c r="D7839" s="158" t="s">
        <v>8</v>
      </c>
      <c r="E7839" s="158" t="s">
        <v>28637</v>
      </c>
      <c r="F7839" s="101"/>
      <c r="G7839" s="159"/>
      <c r="H7839" s="161" t="s">
        <v>28638</v>
      </c>
      <c r="I7839" s="161"/>
    </row>
    <row r="7840" ht="15.0" customHeight="1">
      <c r="A7840" s="101" t="s">
        <v>12999</v>
      </c>
      <c r="B7840" s="96" t="str">
        <f>VLOOKUP(A7840,company_data!$A$2:$H$2051,8,FALSE)</f>
        <v>https://snyk.io/</v>
      </c>
      <c r="C7840" s="158" t="s">
        <v>28639</v>
      </c>
      <c r="D7840" s="158" t="s">
        <v>8</v>
      </c>
      <c r="E7840" s="158" t="s">
        <v>19142</v>
      </c>
      <c r="F7840" s="101"/>
      <c r="G7840" s="159"/>
      <c r="H7840" s="161" t="s">
        <v>28640</v>
      </c>
      <c r="I7840" s="161"/>
    </row>
    <row r="7841" ht="15.0" customHeight="1">
      <c r="A7841" s="101" t="s">
        <v>12999</v>
      </c>
      <c r="B7841" s="96" t="str">
        <f>VLOOKUP(A7841,company_data!$A$2:$H$2051,8,FALSE)</f>
        <v>https://snyk.io/</v>
      </c>
      <c r="C7841" s="157" t="s">
        <v>28641</v>
      </c>
      <c r="D7841" s="158" t="s">
        <v>8</v>
      </c>
      <c r="E7841" s="158" t="s">
        <v>19145</v>
      </c>
      <c r="F7841" s="101"/>
      <c r="G7841" s="159"/>
      <c r="H7841" s="161" t="s">
        <v>28642</v>
      </c>
      <c r="I7841" s="161"/>
    </row>
    <row r="7842" ht="15.0" customHeight="1">
      <c r="A7842" s="101" t="s">
        <v>13008</v>
      </c>
      <c r="B7842" s="96" t="str">
        <f>VLOOKUP(A7842,company_data!$A$2:$H$2051,8,FALSE)</f>
        <v>https://socexperts.com/</v>
      </c>
      <c r="C7842" s="158" t="s">
        <v>19377</v>
      </c>
      <c r="D7842" s="158" t="s">
        <v>11</v>
      </c>
      <c r="E7842" s="157"/>
      <c r="F7842" s="101"/>
      <c r="G7842" s="159"/>
      <c r="H7842" s="161"/>
      <c r="I7842" s="161"/>
    </row>
    <row r="7843" ht="15.0" customHeight="1">
      <c r="A7843" s="101" t="s">
        <v>13022</v>
      </c>
      <c r="B7843" s="96" t="str">
        <f>VLOOKUP(A7843,company_data!$A$2:$H$2051,8,FALSE)</f>
        <v>https://www.soffid.com/</v>
      </c>
      <c r="C7843" s="157" t="s">
        <v>28643</v>
      </c>
      <c r="D7843" s="157" t="s">
        <v>6</v>
      </c>
      <c r="E7843" s="157" t="s">
        <v>16904</v>
      </c>
      <c r="F7843" s="101"/>
      <c r="G7843" s="159"/>
      <c r="H7843" s="161" t="s">
        <v>28644</v>
      </c>
      <c r="I7843" s="161"/>
    </row>
    <row r="7844" ht="15.0" customHeight="1">
      <c r="A7844" s="101" t="s">
        <v>13029</v>
      </c>
      <c r="B7844" s="96" t="str">
        <f>VLOOKUP(A7844,company_data!$A$2:$H$2051,8,FALSE)</f>
        <v>https://www.sdsusa.com/</v>
      </c>
      <c r="C7844" s="157" t="s">
        <v>28645</v>
      </c>
      <c r="D7844" s="158" t="s">
        <v>14</v>
      </c>
      <c r="E7844" s="158" t="s">
        <v>28646</v>
      </c>
      <c r="F7844" s="101"/>
      <c r="G7844" s="159"/>
      <c r="H7844" s="161" t="s">
        <v>28647</v>
      </c>
      <c r="I7844" s="161"/>
    </row>
    <row r="7845" ht="15.0" customHeight="1">
      <c r="A7845" s="101" t="s">
        <v>13029</v>
      </c>
      <c r="B7845" s="96" t="str">
        <f>VLOOKUP(A7845,company_data!$A$2:$H$2051,8,FALSE)</f>
        <v>https://www.sdsusa.com/</v>
      </c>
      <c r="C7845" s="157" t="s">
        <v>28648</v>
      </c>
      <c r="D7845" s="158" t="s">
        <v>18</v>
      </c>
      <c r="E7845" s="158" t="s">
        <v>28646</v>
      </c>
      <c r="F7845" s="101"/>
      <c r="G7845" s="159"/>
      <c r="H7845" s="161" t="s">
        <v>28649</v>
      </c>
      <c r="I7845" s="161"/>
    </row>
    <row r="7846" ht="15.0" customHeight="1">
      <c r="A7846" s="101" t="s">
        <v>13029</v>
      </c>
      <c r="B7846" s="96" t="str">
        <f>VLOOKUP(A7846,company_data!$A$2:$H$2051,8,FALSE)</f>
        <v>https://www.sdsusa.com/</v>
      </c>
      <c r="C7846" s="157" t="s">
        <v>28650</v>
      </c>
      <c r="D7846" s="158" t="s">
        <v>13</v>
      </c>
      <c r="E7846" s="158" t="s">
        <v>28651</v>
      </c>
      <c r="F7846" s="101"/>
      <c r="G7846" s="159"/>
      <c r="H7846" s="161" t="s">
        <v>28652</v>
      </c>
      <c r="I7846" s="161"/>
    </row>
    <row r="7847" ht="15.0" customHeight="1">
      <c r="A7847" s="101" t="s">
        <v>13029</v>
      </c>
      <c r="B7847" s="96" t="str">
        <f>VLOOKUP(A7847,company_data!$A$2:$H$2051,8,FALSE)</f>
        <v>https://www.sdsusa.com/</v>
      </c>
      <c r="C7847" s="157" t="s">
        <v>28653</v>
      </c>
      <c r="D7847" s="158" t="s">
        <v>13</v>
      </c>
      <c r="E7847" s="157"/>
      <c r="F7847" s="101"/>
      <c r="G7847" s="159"/>
      <c r="H7847" s="161" t="s">
        <v>28654</v>
      </c>
      <c r="I7847" s="161"/>
    </row>
    <row r="7848" ht="15.0" customHeight="1">
      <c r="A7848" s="101" t="s">
        <v>13029</v>
      </c>
      <c r="B7848" s="96" t="str">
        <f>VLOOKUP(A7848,company_data!$A$2:$H$2051,8,FALSE)</f>
        <v>https://www.sdsusa.com/</v>
      </c>
      <c r="C7848" s="157" t="s">
        <v>28655</v>
      </c>
      <c r="D7848" s="158" t="s">
        <v>13</v>
      </c>
      <c r="E7848" s="158"/>
      <c r="F7848" s="101"/>
      <c r="G7848" s="159"/>
      <c r="H7848" s="161" t="s">
        <v>28656</v>
      </c>
      <c r="I7848" s="161"/>
    </row>
    <row r="7849" ht="15.0" customHeight="1">
      <c r="A7849" s="101" t="s">
        <v>13029</v>
      </c>
      <c r="B7849" s="96" t="str">
        <f>VLOOKUP(A7849,company_data!$A$2:$H$2051,8,FALSE)</f>
        <v>https://www.sdsusa.com/</v>
      </c>
      <c r="C7849" s="157" t="s">
        <v>28657</v>
      </c>
      <c r="D7849" s="158" t="s">
        <v>13</v>
      </c>
      <c r="E7849" s="158"/>
      <c r="F7849" s="101"/>
      <c r="G7849" s="159"/>
      <c r="H7849" s="161" t="s">
        <v>28658</v>
      </c>
      <c r="I7849" s="161"/>
    </row>
    <row r="7850" ht="15.0" customHeight="1">
      <c r="A7850" s="101" t="s">
        <v>13036</v>
      </c>
      <c r="B7850" s="96" t="str">
        <f>VLOOKUP(A7850,company_data!$A$2:$H$2051,8,FALSE)</f>
        <v>https://www.softwarfare.com/</v>
      </c>
      <c r="C7850" s="157" t="s">
        <v>28659</v>
      </c>
      <c r="D7850" s="157" t="s">
        <v>6</v>
      </c>
      <c r="E7850" s="157" t="s">
        <v>18103</v>
      </c>
      <c r="F7850" s="101"/>
      <c r="G7850" s="159"/>
      <c r="H7850" s="161" t="s">
        <v>28660</v>
      </c>
      <c r="I7850" s="161"/>
    </row>
    <row r="7851" ht="15.0" customHeight="1">
      <c r="A7851" s="101" t="s">
        <v>13036</v>
      </c>
      <c r="B7851" s="96" t="str">
        <f>VLOOKUP(A7851,company_data!$A$2:$H$2051,8,FALSE)</f>
        <v>https://www.softwarfare.com/</v>
      </c>
      <c r="C7851" s="158" t="s">
        <v>28661</v>
      </c>
      <c r="D7851" s="158" t="s">
        <v>5</v>
      </c>
      <c r="E7851" s="158" t="s">
        <v>15871</v>
      </c>
      <c r="F7851" s="101"/>
      <c r="G7851" s="159"/>
      <c r="H7851" s="161" t="s">
        <v>28662</v>
      </c>
      <c r="I7851" s="161"/>
    </row>
    <row r="7852" ht="15.0" customHeight="1">
      <c r="A7852" s="101" t="s">
        <v>13036</v>
      </c>
      <c r="B7852" s="96" t="str">
        <f>VLOOKUP(A7852,company_data!$A$2:$H$2051,8,FALSE)</f>
        <v>https://www.softwarfare.com/</v>
      </c>
      <c r="C7852" s="158" t="s">
        <v>28663</v>
      </c>
      <c r="D7852" s="158" t="s">
        <v>10</v>
      </c>
      <c r="E7852" s="157"/>
      <c r="F7852" s="101"/>
      <c r="G7852" s="159"/>
      <c r="H7852" s="161" t="s">
        <v>28664</v>
      </c>
      <c r="I7852" s="161"/>
    </row>
    <row r="7853" ht="15.0" customHeight="1">
      <c r="A7853" s="101" t="s">
        <v>12730</v>
      </c>
      <c r="B7853" s="96" t="str">
        <f>VLOOKUP(A7853,company_data!$A$2:$H$2051,8,FALSE)</f>
        <v>https://www.solarwinds.com/</v>
      </c>
      <c r="C7853" s="157" t="s">
        <v>17597</v>
      </c>
      <c r="D7853" s="157" t="s">
        <v>6</v>
      </c>
      <c r="E7853" s="157" t="s">
        <v>17598</v>
      </c>
      <c r="F7853" s="101"/>
      <c r="G7853" s="159"/>
      <c r="H7853" s="161" t="s">
        <v>28665</v>
      </c>
      <c r="I7853" s="161"/>
    </row>
    <row r="7854" ht="15.0" customHeight="1">
      <c r="A7854" s="101" t="s">
        <v>12730</v>
      </c>
      <c r="B7854" s="96" t="str">
        <f>VLOOKUP(A7854,company_data!$A$2:$H$2051,8,FALSE)</f>
        <v>https://www.solarwinds.com/</v>
      </c>
      <c r="C7854" s="157" t="s">
        <v>28666</v>
      </c>
      <c r="D7854" s="158" t="s">
        <v>39</v>
      </c>
      <c r="E7854" s="157"/>
      <c r="F7854" s="101"/>
      <c r="G7854" s="159"/>
      <c r="H7854" s="161" t="s">
        <v>28667</v>
      </c>
      <c r="I7854" s="161"/>
    </row>
    <row r="7855" ht="15.0" customHeight="1">
      <c r="A7855" s="101" t="s">
        <v>12730</v>
      </c>
      <c r="B7855" s="96" t="str">
        <f>VLOOKUP(A7855,company_data!$A$2:$H$2051,8,FALSE)</f>
        <v>https://www.solarwinds.com/</v>
      </c>
      <c r="C7855" s="157" t="s">
        <v>28668</v>
      </c>
      <c r="D7855" s="158" t="s">
        <v>39</v>
      </c>
      <c r="E7855" s="157"/>
      <c r="F7855" s="101"/>
      <c r="G7855" s="159"/>
      <c r="H7855" s="161" t="s">
        <v>28669</v>
      </c>
      <c r="I7855" s="161"/>
    </row>
    <row r="7856" ht="15.0" customHeight="1">
      <c r="A7856" s="101" t="s">
        <v>12730</v>
      </c>
      <c r="B7856" s="96" t="str">
        <f>VLOOKUP(A7856,company_data!$A$2:$H$2051,8,FALSE)</f>
        <v>https://www.solarwinds.com/</v>
      </c>
      <c r="C7856" s="157" t="s">
        <v>28670</v>
      </c>
      <c r="D7856" s="158" t="s">
        <v>39</v>
      </c>
      <c r="E7856" s="157"/>
      <c r="F7856" s="101"/>
      <c r="G7856" s="159"/>
      <c r="H7856" s="161" t="s">
        <v>28671</v>
      </c>
      <c r="I7856" s="161"/>
    </row>
    <row r="7857" ht="15.0" customHeight="1">
      <c r="A7857" s="101" t="s">
        <v>12730</v>
      </c>
      <c r="B7857" s="96" t="str">
        <f>VLOOKUP(A7857,company_data!$A$2:$H$2051,8,FALSE)</f>
        <v>https://www.solarwinds.com/</v>
      </c>
      <c r="C7857" s="157" t="s">
        <v>28672</v>
      </c>
      <c r="D7857" s="158" t="s">
        <v>39</v>
      </c>
      <c r="E7857" s="157"/>
      <c r="F7857" s="101"/>
      <c r="G7857" s="159"/>
      <c r="H7857" s="161" t="s">
        <v>28673</v>
      </c>
      <c r="I7857" s="161"/>
    </row>
    <row r="7858" ht="15.0" customHeight="1">
      <c r="A7858" s="101" t="s">
        <v>12730</v>
      </c>
      <c r="B7858" s="96" t="str">
        <f>VLOOKUP(A7858,company_data!$A$2:$H$2051,8,FALSE)</f>
        <v>https://www.solarwinds.com/</v>
      </c>
      <c r="C7858" s="157" t="s">
        <v>17542</v>
      </c>
      <c r="D7858" s="158" t="s">
        <v>38</v>
      </c>
      <c r="E7858" s="157"/>
      <c r="F7858" s="101"/>
      <c r="G7858" s="159"/>
      <c r="H7858" s="161" t="s">
        <v>28674</v>
      </c>
      <c r="I7858" s="161"/>
    </row>
    <row r="7859" ht="15.0" customHeight="1">
      <c r="A7859" s="101" t="s">
        <v>12730</v>
      </c>
      <c r="B7859" s="96" t="str">
        <f>VLOOKUP(A7859,company_data!$A$2:$H$2051,8,FALSE)</f>
        <v>https://www.solarwinds.com/</v>
      </c>
      <c r="C7859" s="157" t="s">
        <v>28675</v>
      </c>
      <c r="D7859" s="158" t="s">
        <v>38</v>
      </c>
      <c r="E7859" s="157"/>
      <c r="F7859" s="101"/>
      <c r="G7859" s="159"/>
      <c r="H7859" s="161" t="s">
        <v>28676</v>
      </c>
      <c r="I7859" s="161"/>
    </row>
    <row r="7860" ht="15.0" customHeight="1">
      <c r="A7860" s="101" t="s">
        <v>12730</v>
      </c>
      <c r="B7860" s="96" t="str">
        <f>VLOOKUP(A7860,company_data!$A$2:$H$2051,8,FALSE)</f>
        <v>https://www.solarwinds.com/</v>
      </c>
      <c r="C7860" s="157" t="s">
        <v>28677</v>
      </c>
      <c r="D7860" s="158" t="s">
        <v>47</v>
      </c>
      <c r="E7860" s="157"/>
      <c r="F7860" s="101"/>
      <c r="G7860" s="159"/>
      <c r="H7860" s="161" t="s">
        <v>28678</v>
      </c>
      <c r="I7860" s="161"/>
    </row>
    <row r="7861" ht="15.0" customHeight="1">
      <c r="A7861" s="101" t="s">
        <v>12730</v>
      </c>
      <c r="B7861" s="96" t="str">
        <f>VLOOKUP(A7861,company_data!$A$2:$H$2051,8,FALSE)</f>
        <v>https://www.solarwinds.com/</v>
      </c>
      <c r="C7861" s="157" t="s">
        <v>24925</v>
      </c>
      <c r="D7861" s="158" t="s">
        <v>47</v>
      </c>
      <c r="E7861" s="157"/>
      <c r="F7861" s="101"/>
      <c r="G7861" s="159"/>
      <c r="H7861" s="161" t="s">
        <v>28679</v>
      </c>
      <c r="I7861" s="161"/>
    </row>
    <row r="7862" ht="15.0" customHeight="1">
      <c r="A7862" s="101" t="s">
        <v>12730</v>
      </c>
      <c r="B7862" s="96" t="str">
        <f>VLOOKUP(A7862,company_data!$A$2:$H$2051,8,FALSE)</f>
        <v>https://www.solarwinds.com/</v>
      </c>
      <c r="C7862" s="157" t="s">
        <v>28680</v>
      </c>
      <c r="D7862" s="158" t="s">
        <v>19</v>
      </c>
      <c r="E7862" s="157"/>
      <c r="F7862" s="101"/>
      <c r="G7862" s="159"/>
      <c r="H7862" s="161" t="s">
        <v>28681</v>
      </c>
      <c r="I7862" s="161"/>
    </row>
    <row r="7863" ht="15.0" customHeight="1">
      <c r="A7863" s="101" t="s">
        <v>12730</v>
      </c>
      <c r="B7863" s="96" t="str">
        <f>VLOOKUP(A7863,company_data!$A$2:$H$2051,8,FALSE)</f>
        <v>https://www.solarwinds.com/</v>
      </c>
      <c r="C7863" s="157" t="s">
        <v>28682</v>
      </c>
      <c r="D7863" s="158" t="s">
        <v>6</v>
      </c>
      <c r="E7863" s="157"/>
      <c r="F7863" s="101"/>
      <c r="G7863" s="159"/>
      <c r="H7863" s="161" t="s">
        <v>28683</v>
      </c>
      <c r="I7863" s="161"/>
    </row>
    <row r="7864" ht="15.0" customHeight="1">
      <c r="A7864" s="101" t="s">
        <v>12730</v>
      </c>
      <c r="B7864" s="96" t="str">
        <f>VLOOKUP(A7864,company_data!$A$2:$H$2051,8,FALSE)</f>
        <v>https://www.solarwinds.com/</v>
      </c>
      <c r="C7864" s="157" t="s">
        <v>28684</v>
      </c>
      <c r="D7864" s="158" t="s">
        <v>6</v>
      </c>
      <c r="E7864" s="157"/>
      <c r="F7864" s="101"/>
      <c r="G7864" s="159"/>
      <c r="H7864" s="161"/>
      <c r="I7864" s="161"/>
    </row>
    <row r="7865" ht="15.0" customHeight="1">
      <c r="A7865" s="101" t="s">
        <v>12730</v>
      </c>
      <c r="B7865" s="96" t="str">
        <f>VLOOKUP(A7865,company_data!$A$2:$H$2051,8,FALSE)</f>
        <v>https://www.solarwinds.com/</v>
      </c>
      <c r="C7865" s="157" t="s">
        <v>28685</v>
      </c>
      <c r="D7865" s="158" t="s">
        <v>10</v>
      </c>
      <c r="E7865" s="157"/>
      <c r="F7865" s="101"/>
      <c r="G7865" s="159"/>
      <c r="H7865" s="161" t="s">
        <v>28686</v>
      </c>
      <c r="I7865" s="161"/>
    </row>
    <row r="7866" ht="15.0" customHeight="1">
      <c r="A7866" s="101" t="s">
        <v>12730</v>
      </c>
      <c r="B7866" s="96" t="str">
        <f>VLOOKUP(A7866,company_data!$A$2:$H$2051,8,FALSE)</f>
        <v>https://www.solarwinds.com/</v>
      </c>
      <c r="C7866" s="157" t="s">
        <v>28687</v>
      </c>
      <c r="D7866" s="158" t="s">
        <v>21</v>
      </c>
      <c r="E7866" s="157"/>
      <c r="F7866" s="101"/>
      <c r="G7866" s="159"/>
      <c r="H7866" s="161" t="s">
        <v>28688</v>
      </c>
      <c r="I7866" s="161"/>
    </row>
    <row r="7867" ht="15.0" customHeight="1">
      <c r="A7867" s="101" t="s">
        <v>12730</v>
      </c>
      <c r="B7867" s="96" t="str">
        <f>VLOOKUP(A7867,company_data!$A$2:$H$2051,8,FALSE)</f>
        <v>https://www.solarwinds.com/</v>
      </c>
      <c r="C7867" s="157" t="s">
        <v>28689</v>
      </c>
      <c r="D7867" s="158" t="s">
        <v>21</v>
      </c>
      <c r="E7867" s="157"/>
      <c r="F7867" s="101"/>
      <c r="G7867" s="159"/>
      <c r="H7867" s="161" t="s">
        <v>28690</v>
      </c>
      <c r="I7867" s="161"/>
    </row>
    <row r="7868" ht="15.0" customHeight="1">
      <c r="A7868" s="101" t="s">
        <v>12730</v>
      </c>
      <c r="B7868" s="96" t="str">
        <f>VLOOKUP(A7868,company_data!$A$2:$H$2051,8,FALSE)</f>
        <v>https://www.solarwinds.com/</v>
      </c>
      <c r="C7868" s="157" t="s">
        <v>28691</v>
      </c>
      <c r="D7868" s="158" t="s">
        <v>21</v>
      </c>
      <c r="E7868" s="157"/>
      <c r="F7868" s="101"/>
      <c r="G7868" s="159"/>
      <c r="H7868" s="161" t="s">
        <v>28692</v>
      </c>
      <c r="I7868" s="161"/>
    </row>
    <row r="7869" ht="15.0" customHeight="1">
      <c r="A7869" s="101" t="s">
        <v>12730</v>
      </c>
      <c r="B7869" s="96" t="str">
        <f>VLOOKUP(A7869,company_data!$A$2:$H$2051,8,FALSE)</f>
        <v>https://www.solarwinds.com/</v>
      </c>
      <c r="C7869" s="157" t="s">
        <v>28693</v>
      </c>
      <c r="D7869" s="158" t="s">
        <v>21</v>
      </c>
      <c r="E7869" s="157"/>
      <c r="F7869" s="101"/>
      <c r="G7869" s="159"/>
      <c r="H7869" s="161" t="s">
        <v>28694</v>
      </c>
      <c r="I7869" s="161"/>
    </row>
    <row r="7870" ht="15.0" customHeight="1">
      <c r="A7870" s="101" t="s">
        <v>12730</v>
      </c>
      <c r="B7870" s="96" t="str">
        <f>VLOOKUP(A7870,company_data!$A$2:$H$2051,8,FALSE)</f>
        <v>https://www.solarwinds.com/</v>
      </c>
      <c r="C7870" s="157" t="s">
        <v>28695</v>
      </c>
      <c r="D7870" s="158" t="s">
        <v>21</v>
      </c>
      <c r="E7870" s="157"/>
      <c r="F7870" s="101"/>
      <c r="G7870" s="159"/>
      <c r="H7870" s="161" t="s">
        <v>28696</v>
      </c>
      <c r="I7870" s="161"/>
    </row>
    <row r="7871" ht="15.0" customHeight="1">
      <c r="A7871" s="101" t="s">
        <v>12730</v>
      </c>
      <c r="B7871" s="96" t="str">
        <f>VLOOKUP(A7871,company_data!$A$2:$H$2051,8,FALSE)</f>
        <v>https://www.solarwinds.com/</v>
      </c>
      <c r="C7871" s="157" t="s">
        <v>28697</v>
      </c>
      <c r="D7871" s="158" t="s">
        <v>21</v>
      </c>
      <c r="E7871" s="157"/>
      <c r="F7871" s="101"/>
      <c r="G7871" s="159"/>
      <c r="H7871" s="161" t="s">
        <v>28698</v>
      </c>
      <c r="I7871" s="161"/>
    </row>
    <row r="7872" ht="15.0" customHeight="1">
      <c r="A7872" s="101" t="s">
        <v>12730</v>
      </c>
      <c r="B7872" s="96" t="str">
        <f>VLOOKUP(A7872,company_data!$A$2:$H$2051,8,FALSE)</f>
        <v>https://www.solarwinds.com/</v>
      </c>
      <c r="C7872" s="157" t="s">
        <v>28699</v>
      </c>
      <c r="D7872" s="158" t="s">
        <v>21</v>
      </c>
      <c r="E7872" s="157"/>
      <c r="F7872" s="101"/>
      <c r="G7872" s="159"/>
      <c r="H7872" s="161" t="s">
        <v>28700</v>
      </c>
      <c r="I7872" s="161"/>
    </row>
    <row r="7873" ht="15.0" customHeight="1">
      <c r="A7873" s="101" t="s">
        <v>12730</v>
      </c>
      <c r="B7873" s="96" t="str">
        <f>VLOOKUP(A7873,company_data!$A$2:$H$2051,8,FALSE)</f>
        <v>https://www.solarwinds.com/</v>
      </c>
      <c r="C7873" s="157" t="s">
        <v>28701</v>
      </c>
      <c r="D7873" s="158" t="s">
        <v>21</v>
      </c>
      <c r="E7873" s="157"/>
      <c r="F7873" s="101"/>
      <c r="G7873" s="159"/>
      <c r="H7873" s="161" t="s">
        <v>28702</v>
      </c>
      <c r="I7873" s="161"/>
    </row>
    <row r="7874" ht="15.0" customHeight="1">
      <c r="A7874" s="101" t="s">
        <v>12730</v>
      </c>
      <c r="B7874" s="96" t="str">
        <f>VLOOKUP(A7874,company_data!$A$2:$H$2051,8,FALSE)</f>
        <v>https://www.solarwinds.com/</v>
      </c>
      <c r="C7874" s="157" t="s">
        <v>28703</v>
      </c>
      <c r="D7874" s="158" t="s">
        <v>57</v>
      </c>
      <c r="E7874" s="157"/>
      <c r="F7874" s="101"/>
      <c r="G7874" s="159"/>
      <c r="H7874" s="161" t="s">
        <v>28704</v>
      </c>
      <c r="I7874" s="161"/>
    </row>
    <row r="7875" ht="15.0" customHeight="1">
      <c r="A7875" s="101" t="s">
        <v>12730</v>
      </c>
      <c r="B7875" s="96" t="str">
        <f>VLOOKUP(A7875,company_data!$A$2:$H$2051,8,FALSE)</f>
        <v>https://www.solarwinds.com/</v>
      </c>
      <c r="C7875" s="157" t="s">
        <v>19505</v>
      </c>
      <c r="D7875" s="158" t="s">
        <v>57</v>
      </c>
      <c r="E7875" s="157"/>
      <c r="F7875" s="101"/>
      <c r="G7875" s="159"/>
      <c r="H7875" s="161" t="s">
        <v>28705</v>
      </c>
      <c r="I7875" s="161"/>
    </row>
    <row r="7876" ht="15.0" customHeight="1">
      <c r="A7876" s="101" t="s">
        <v>12730</v>
      </c>
      <c r="B7876" s="96" t="str">
        <f>VLOOKUP(A7876,company_data!$A$2:$H$2051,8,FALSE)</f>
        <v>https://www.solarwinds.com/</v>
      </c>
      <c r="C7876" s="157" t="s">
        <v>28706</v>
      </c>
      <c r="D7876" s="158" t="s">
        <v>57</v>
      </c>
      <c r="E7876" s="157"/>
      <c r="F7876" s="101"/>
      <c r="G7876" s="159"/>
      <c r="H7876" s="161" t="s">
        <v>28707</v>
      </c>
      <c r="I7876" s="161"/>
    </row>
    <row r="7877" ht="15.0" customHeight="1">
      <c r="A7877" s="101" t="s">
        <v>12730</v>
      </c>
      <c r="B7877" s="96" t="str">
        <f>VLOOKUP(A7877,company_data!$A$2:$H$2051,8,FALSE)</f>
        <v>https://www.solarwinds.com/</v>
      </c>
      <c r="C7877" s="157" t="s">
        <v>28708</v>
      </c>
      <c r="D7877" s="158" t="s">
        <v>26</v>
      </c>
      <c r="E7877" s="157"/>
      <c r="F7877" s="101"/>
      <c r="G7877" s="159"/>
      <c r="H7877" s="161" t="s">
        <v>28709</v>
      </c>
      <c r="I7877" s="161"/>
    </row>
    <row r="7878" ht="15.0" customHeight="1">
      <c r="A7878" s="101" t="s">
        <v>12730</v>
      </c>
      <c r="B7878" s="96" t="str">
        <f>VLOOKUP(A7878,company_data!$A$2:$H$2051,8,FALSE)</f>
        <v>https://www.solarwinds.com/</v>
      </c>
      <c r="C7878" s="157" t="s">
        <v>28710</v>
      </c>
      <c r="D7878" s="158" t="s">
        <v>26</v>
      </c>
      <c r="E7878" s="157"/>
      <c r="F7878" s="101"/>
      <c r="G7878" s="159"/>
      <c r="H7878" s="161" t="s">
        <v>28711</v>
      </c>
      <c r="I7878" s="161"/>
    </row>
    <row r="7879" ht="15.0" customHeight="1">
      <c r="A7879" s="101" t="s">
        <v>12730</v>
      </c>
      <c r="B7879" s="96" t="str">
        <f>VLOOKUP(A7879,company_data!$A$2:$H$2051,8,FALSE)</f>
        <v>https://www.solarwinds.com/</v>
      </c>
      <c r="C7879" s="157" t="s">
        <v>28712</v>
      </c>
      <c r="D7879" s="158" t="s">
        <v>26</v>
      </c>
      <c r="E7879" s="157"/>
      <c r="F7879" s="101"/>
      <c r="G7879" s="159"/>
      <c r="H7879" s="161" t="s">
        <v>28713</v>
      </c>
      <c r="I7879" s="161"/>
    </row>
    <row r="7880" ht="15.0" customHeight="1">
      <c r="A7880" s="101" t="s">
        <v>12730</v>
      </c>
      <c r="B7880" s="96" t="str">
        <f>VLOOKUP(A7880,company_data!$A$2:$H$2051,8,FALSE)</f>
        <v>https://www.solarwinds.com/</v>
      </c>
      <c r="C7880" s="157" t="s">
        <v>28714</v>
      </c>
      <c r="D7880" s="158" t="s">
        <v>26</v>
      </c>
      <c r="E7880" s="157"/>
      <c r="F7880" s="101"/>
      <c r="G7880" s="159"/>
      <c r="H7880" s="161" t="s">
        <v>28715</v>
      </c>
      <c r="I7880" s="161"/>
    </row>
    <row r="7881" ht="15.0" customHeight="1">
      <c r="A7881" s="101" t="s">
        <v>12730</v>
      </c>
      <c r="B7881" s="96" t="str">
        <f>VLOOKUP(A7881,company_data!$A$2:$H$2051,8,FALSE)</f>
        <v>https://www.solarwinds.com/</v>
      </c>
      <c r="C7881" s="157" t="s">
        <v>28716</v>
      </c>
      <c r="D7881" s="158" t="s">
        <v>26</v>
      </c>
      <c r="E7881" s="157"/>
      <c r="F7881" s="101"/>
      <c r="G7881" s="159"/>
      <c r="H7881" s="161" t="s">
        <v>28717</v>
      </c>
      <c r="I7881" s="161"/>
    </row>
    <row r="7882" ht="15.0" customHeight="1">
      <c r="A7882" s="101" t="s">
        <v>12730</v>
      </c>
      <c r="B7882" s="96" t="str">
        <f>VLOOKUP(A7882,company_data!$A$2:$H$2051,8,FALSE)</f>
        <v>https://www.solarwinds.com/</v>
      </c>
      <c r="C7882" s="157" t="s">
        <v>28718</v>
      </c>
      <c r="D7882" s="158" t="s">
        <v>24</v>
      </c>
      <c r="E7882" s="157"/>
      <c r="F7882" s="101"/>
      <c r="G7882" s="159"/>
      <c r="H7882" s="161" t="s">
        <v>28719</v>
      </c>
      <c r="I7882" s="161"/>
    </row>
    <row r="7883" ht="15.0" customHeight="1">
      <c r="A7883" s="101" t="s">
        <v>12730</v>
      </c>
      <c r="B7883" s="96" t="str">
        <f>VLOOKUP(A7883,company_data!$A$2:$H$2051,8,FALSE)</f>
        <v>https://www.solarwinds.com/</v>
      </c>
      <c r="C7883" s="157" t="s">
        <v>28720</v>
      </c>
      <c r="D7883" s="158" t="s">
        <v>24</v>
      </c>
      <c r="E7883" s="157"/>
      <c r="F7883" s="101"/>
      <c r="G7883" s="159"/>
      <c r="H7883" s="161" t="s">
        <v>28721</v>
      </c>
      <c r="I7883" s="161"/>
    </row>
    <row r="7884" ht="15.0" customHeight="1">
      <c r="A7884" s="101" t="s">
        <v>12730</v>
      </c>
      <c r="B7884" s="96" t="str">
        <f>VLOOKUP(A7884,company_data!$A$2:$H$2051,8,FALSE)</f>
        <v>https://www.solarwinds.com/</v>
      </c>
      <c r="C7884" s="157" t="s">
        <v>28722</v>
      </c>
      <c r="D7884" s="158" t="s">
        <v>24</v>
      </c>
      <c r="E7884" s="157"/>
      <c r="F7884" s="101"/>
      <c r="G7884" s="159"/>
      <c r="H7884" s="161" t="s">
        <v>28723</v>
      </c>
      <c r="I7884" s="161"/>
    </row>
    <row r="7885" ht="15.0" customHeight="1">
      <c r="A7885" s="101" t="s">
        <v>12730</v>
      </c>
      <c r="B7885" s="96" t="str">
        <f>VLOOKUP(A7885,company_data!$A$2:$H$2051,8,FALSE)</f>
        <v>https://www.solarwinds.com/</v>
      </c>
      <c r="C7885" s="157" t="s">
        <v>28724</v>
      </c>
      <c r="D7885" s="158" t="s">
        <v>18</v>
      </c>
      <c r="E7885" s="157"/>
      <c r="F7885" s="101"/>
      <c r="G7885" s="159"/>
      <c r="H7885" s="161" t="s">
        <v>28725</v>
      </c>
      <c r="I7885" s="161"/>
    </row>
    <row r="7886" ht="15.0" customHeight="1">
      <c r="A7886" s="101" t="s">
        <v>12730</v>
      </c>
      <c r="B7886" s="96" t="str">
        <f>VLOOKUP(A7886,company_data!$A$2:$H$2051,8,FALSE)</f>
        <v>https://www.solarwinds.com/</v>
      </c>
      <c r="C7886" s="157" t="s">
        <v>28726</v>
      </c>
      <c r="D7886" s="158" t="s">
        <v>18</v>
      </c>
      <c r="E7886" s="157"/>
      <c r="F7886" s="101"/>
      <c r="G7886" s="159"/>
      <c r="H7886" s="161" t="s">
        <v>28727</v>
      </c>
      <c r="I7886" s="161"/>
    </row>
    <row r="7887" ht="15.0" customHeight="1">
      <c r="A7887" s="101" t="s">
        <v>12730</v>
      </c>
      <c r="B7887" s="96" t="str">
        <f>VLOOKUP(A7887,company_data!$A$2:$H$2051,8,FALSE)</f>
        <v>https://www.solarwinds.com/</v>
      </c>
      <c r="C7887" s="157" t="s">
        <v>28728</v>
      </c>
      <c r="D7887" s="158" t="s">
        <v>18</v>
      </c>
      <c r="E7887" s="157"/>
      <c r="F7887" s="101"/>
      <c r="G7887" s="159"/>
      <c r="H7887" s="161" t="s">
        <v>28727</v>
      </c>
      <c r="I7887" s="161"/>
    </row>
    <row r="7888" ht="15.0" customHeight="1">
      <c r="A7888" s="101" t="s">
        <v>12730</v>
      </c>
      <c r="B7888" s="96" t="str">
        <f>VLOOKUP(A7888,company_data!$A$2:$H$2051,8,FALSE)</f>
        <v>https://www.solarwinds.com/</v>
      </c>
      <c r="C7888" s="157" t="s">
        <v>28729</v>
      </c>
      <c r="D7888" s="158" t="s">
        <v>18</v>
      </c>
      <c r="E7888" s="157"/>
      <c r="F7888" s="101"/>
      <c r="G7888" s="159"/>
      <c r="H7888" s="161" t="s">
        <v>28730</v>
      </c>
      <c r="I7888" s="161"/>
    </row>
    <row r="7889" ht="15.0" customHeight="1">
      <c r="A7889" s="101" t="s">
        <v>12730</v>
      </c>
      <c r="B7889" s="96" t="str">
        <f>VLOOKUP(A7889,company_data!$A$2:$H$2051,8,FALSE)</f>
        <v>https://www.solarwinds.com/</v>
      </c>
      <c r="C7889" s="157" t="s">
        <v>28731</v>
      </c>
      <c r="D7889" s="158" t="s">
        <v>18</v>
      </c>
      <c r="E7889" s="157"/>
      <c r="F7889" s="101"/>
      <c r="G7889" s="159"/>
      <c r="H7889" s="161" t="s">
        <v>28732</v>
      </c>
      <c r="I7889" s="161"/>
    </row>
    <row r="7890" ht="15.0" customHeight="1">
      <c r="A7890" s="101" t="s">
        <v>12730</v>
      </c>
      <c r="B7890" s="96" t="str">
        <f>VLOOKUP(A7890,company_data!$A$2:$H$2051,8,FALSE)</f>
        <v>https://www.solarwinds.com/</v>
      </c>
      <c r="C7890" s="157" t="s">
        <v>28733</v>
      </c>
      <c r="D7890" s="158" t="s">
        <v>18</v>
      </c>
      <c r="E7890" s="157"/>
      <c r="F7890" s="101"/>
      <c r="G7890" s="159"/>
      <c r="H7890" s="161" t="s">
        <v>28734</v>
      </c>
      <c r="I7890" s="161"/>
    </row>
    <row r="7891" ht="15.0" customHeight="1">
      <c r="A7891" s="101" t="s">
        <v>12730</v>
      </c>
      <c r="B7891" s="96" t="str">
        <f>VLOOKUP(A7891,company_data!$A$2:$H$2051,8,FALSE)</f>
        <v>https://www.solarwinds.com/</v>
      </c>
      <c r="C7891" s="157" t="s">
        <v>28735</v>
      </c>
      <c r="D7891" s="158" t="s">
        <v>18</v>
      </c>
      <c r="E7891" s="157"/>
      <c r="F7891" s="101"/>
      <c r="G7891" s="159"/>
      <c r="H7891" s="161" t="s">
        <v>28736</v>
      </c>
      <c r="I7891" s="161"/>
    </row>
    <row r="7892" ht="15.0" customHeight="1">
      <c r="A7892" s="101" t="s">
        <v>13056</v>
      </c>
      <c r="B7892" s="96" t="str">
        <f>VLOOKUP(A7892,company_data!$A$2:$H$2051,8,FALSE)</f>
        <v>https://solitonsystems.com/</v>
      </c>
      <c r="C7892" s="158" t="s">
        <v>28737</v>
      </c>
      <c r="D7892" s="158" t="s">
        <v>13</v>
      </c>
      <c r="E7892" s="158" t="s">
        <v>15981</v>
      </c>
      <c r="F7892" s="101"/>
      <c r="G7892" s="159"/>
      <c r="H7892" s="161"/>
      <c r="I7892" s="161"/>
    </row>
    <row r="7893" ht="15.0" customHeight="1">
      <c r="A7893" s="101" t="s">
        <v>13056</v>
      </c>
      <c r="B7893" s="96" t="str">
        <f>VLOOKUP(A7893,company_data!$A$2:$H$2051,8,FALSE)</f>
        <v>https://solitonsystems.com/</v>
      </c>
      <c r="C7893" s="157" t="s">
        <v>28738</v>
      </c>
      <c r="D7893" s="158" t="s">
        <v>6</v>
      </c>
      <c r="E7893" s="158" t="s">
        <v>16476</v>
      </c>
      <c r="F7893" s="101"/>
      <c r="G7893" s="159"/>
      <c r="H7893" s="161" t="s">
        <v>28739</v>
      </c>
      <c r="I7893" s="161"/>
    </row>
    <row r="7894" ht="15.0" customHeight="1">
      <c r="A7894" s="101" t="s">
        <v>13056</v>
      </c>
      <c r="B7894" s="96" t="str">
        <f>VLOOKUP(A7894,company_data!$A$2:$H$2051,8,FALSE)</f>
        <v>https://solitonsystems.com/</v>
      </c>
      <c r="C7894" s="157" t="s">
        <v>28740</v>
      </c>
      <c r="D7894" s="158" t="s">
        <v>20</v>
      </c>
      <c r="E7894" s="158" t="s">
        <v>15892</v>
      </c>
      <c r="F7894" s="101"/>
      <c r="G7894" s="159"/>
      <c r="H7894" s="161" t="s">
        <v>28741</v>
      </c>
      <c r="I7894" s="161"/>
    </row>
    <row r="7895" ht="15.0" customHeight="1">
      <c r="A7895" s="101" t="s">
        <v>13056</v>
      </c>
      <c r="B7895" s="96" t="str">
        <f>VLOOKUP(A7895,company_data!$A$2:$H$2051,8,FALSE)</f>
        <v>https://solitonsystems.com/</v>
      </c>
      <c r="C7895" s="157" t="s">
        <v>28742</v>
      </c>
      <c r="D7895" s="158" t="s">
        <v>49</v>
      </c>
      <c r="E7895" s="157"/>
      <c r="F7895" s="101"/>
      <c r="G7895" s="159"/>
      <c r="H7895" s="161" t="s">
        <v>28743</v>
      </c>
      <c r="I7895" s="161"/>
    </row>
    <row r="7896" ht="15.0" customHeight="1">
      <c r="A7896" s="101" t="s">
        <v>13056</v>
      </c>
      <c r="B7896" s="96" t="str">
        <f>VLOOKUP(A7896,company_data!$A$2:$H$2051,8,FALSE)</f>
        <v>https://solitonsystems.com/</v>
      </c>
      <c r="C7896" s="157" t="s">
        <v>28744</v>
      </c>
      <c r="D7896" s="158" t="s">
        <v>31</v>
      </c>
      <c r="E7896" s="157"/>
      <c r="F7896" s="101"/>
      <c r="G7896" s="159"/>
      <c r="H7896" s="161" t="s">
        <v>28745</v>
      </c>
      <c r="I7896" s="161"/>
    </row>
    <row r="7897" ht="15.0" customHeight="1">
      <c r="A7897" s="101" t="s">
        <v>13056</v>
      </c>
      <c r="B7897" s="96" t="str">
        <f>VLOOKUP(A7897,company_data!$A$2:$H$2051,8,FALSE)</f>
        <v>https://solitonsystems.com/</v>
      </c>
      <c r="C7897" s="157" t="s">
        <v>28746</v>
      </c>
      <c r="D7897" s="158" t="s">
        <v>26</v>
      </c>
      <c r="E7897" s="157"/>
      <c r="F7897" s="101"/>
      <c r="G7897" s="159"/>
      <c r="H7897" s="161" t="s">
        <v>28747</v>
      </c>
      <c r="I7897" s="161"/>
    </row>
    <row r="7898" ht="15.0" customHeight="1">
      <c r="A7898" s="101" t="s">
        <v>13056</v>
      </c>
      <c r="B7898" s="96" t="str">
        <f>VLOOKUP(A7898,company_data!$A$2:$H$2051,8,FALSE)</f>
        <v>https://solitonsystems.com/</v>
      </c>
      <c r="C7898" s="157" t="s">
        <v>28748</v>
      </c>
      <c r="D7898" s="158" t="s">
        <v>24</v>
      </c>
      <c r="E7898" s="157"/>
      <c r="F7898" s="101"/>
      <c r="G7898" s="159"/>
      <c r="H7898" s="161" t="s">
        <v>28749</v>
      </c>
      <c r="I7898" s="161"/>
    </row>
    <row r="7899" ht="15.0" customHeight="1">
      <c r="A7899" s="206" t="s">
        <v>28750</v>
      </c>
      <c r="B7899" s="96" t="str">
        <f>VLOOKUP(A7899,company_data!$A$2:$H$2051,8,FALSE)</f>
        <v>https://www.soluble.ai/</v>
      </c>
      <c r="C7899" s="158" t="s">
        <v>28751</v>
      </c>
      <c r="D7899" s="158" t="s">
        <v>8</v>
      </c>
      <c r="E7899" s="158" t="s">
        <v>28637</v>
      </c>
      <c r="F7899" s="101"/>
      <c r="G7899" s="159"/>
      <c r="H7899" s="161"/>
      <c r="I7899" s="161"/>
    </row>
    <row r="7900" ht="15.0" customHeight="1">
      <c r="A7900" s="101" t="s">
        <v>13072</v>
      </c>
      <c r="B7900" s="96" t="str">
        <f>VLOOKUP(A7900,company_data!$A$2:$H$2051,8,FALSE)</f>
        <v>https://www.somansatech.com/</v>
      </c>
      <c r="C7900" s="157" t="s">
        <v>28752</v>
      </c>
      <c r="D7900" s="158" t="s">
        <v>12</v>
      </c>
      <c r="E7900" s="158" t="s">
        <v>18373</v>
      </c>
      <c r="F7900" s="101"/>
      <c r="G7900" s="159"/>
      <c r="H7900" s="161" t="s">
        <v>28753</v>
      </c>
      <c r="I7900" s="161"/>
    </row>
    <row r="7901" ht="15.0" customHeight="1">
      <c r="A7901" s="101" t="s">
        <v>13072</v>
      </c>
      <c r="B7901" s="96" t="str">
        <f>VLOOKUP(A7901,company_data!$A$2:$H$2051,8,FALSE)</f>
        <v>https://www.somansatech.com/</v>
      </c>
      <c r="C7901" s="157" t="s">
        <v>28754</v>
      </c>
      <c r="D7901" s="158" t="s">
        <v>12</v>
      </c>
      <c r="E7901" s="158" t="s">
        <v>18373</v>
      </c>
      <c r="F7901" s="101"/>
      <c r="G7901" s="159"/>
      <c r="H7901" s="161" t="s">
        <v>28755</v>
      </c>
      <c r="I7901" s="161"/>
    </row>
    <row r="7902" ht="15.0" customHeight="1">
      <c r="A7902" s="101" t="s">
        <v>13072</v>
      </c>
      <c r="B7902" s="96" t="str">
        <f>VLOOKUP(A7902,company_data!$A$2:$H$2051,8,FALSE)</f>
        <v>https://www.somansatech.com/</v>
      </c>
      <c r="C7902" s="157" t="s">
        <v>28756</v>
      </c>
      <c r="D7902" s="158" t="s">
        <v>12</v>
      </c>
      <c r="E7902" s="158" t="s">
        <v>18373</v>
      </c>
      <c r="F7902" s="101"/>
      <c r="G7902" s="159"/>
      <c r="H7902" s="161" t="s">
        <v>28757</v>
      </c>
      <c r="I7902" s="161"/>
    </row>
    <row r="7903" ht="15.0" customHeight="1">
      <c r="A7903" s="101" t="s">
        <v>13072</v>
      </c>
      <c r="B7903" s="96" t="str">
        <f>VLOOKUP(A7903,company_data!$A$2:$H$2051,8,FALSE)</f>
        <v>https://www.somansatech.com/</v>
      </c>
      <c r="C7903" s="157" t="s">
        <v>28758</v>
      </c>
      <c r="D7903" s="158" t="s">
        <v>9</v>
      </c>
      <c r="E7903" s="158" t="s">
        <v>18373</v>
      </c>
      <c r="F7903" s="101"/>
      <c r="G7903" s="159"/>
      <c r="H7903" s="161" t="s">
        <v>28759</v>
      </c>
      <c r="I7903" s="161"/>
    </row>
    <row r="7904" ht="15.0" customHeight="1">
      <c r="A7904" s="97" t="s">
        <v>11564</v>
      </c>
      <c r="B7904" s="105" t="s">
        <v>28760</v>
      </c>
      <c r="C7904" s="158" t="s">
        <v>28761</v>
      </c>
      <c r="D7904" s="158" t="s">
        <v>8</v>
      </c>
      <c r="E7904" s="158" t="s">
        <v>19142</v>
      </c>
      <c r="F7904" s="101"/>
      <c r="G7904" s="159"/>
      <c r="H7904" s="161"/>
      <c r="I7904" s="161"/>
    </row>
    <row r="7905" ht="15.0" customHeight="1">
      <c r="A7905" s="97" t="s">
        <v>11564</v>
      </c>
      <c r="B7905" s="105" t="s">
        <v>28760</v>
      </c>
      <c r="C7905" s="158" t="s">
        <v>28762</v>
      </c>
      <c r="D7905" s="158" t="s">
        <v>8</v>
      </c>
      <c r="E7905" s="158" t="s">
        <v>19142</v>
      </c>
      <c r="F7905" s="101"/>
      <c r="G7905" s="159"/>
      <c r="H7905" s="161"/>
      <c r="I7905" s="161"/>
    </row>
    <row r="7906" ht="15.0" customHeight="1">
      <c r="A7906" s="97" t="s">
        <v>11564</v>
      </c>
      <c r="B7906" s="105" t="s">
        <v>28760</v>
      </c>
      <c r="C7906" s="158" t="s">
        <v>28763</v>
      </c>
      <c r="D7906" s="158" t="s">
        <v>8</v>
      </c>
      <c r="E7906" s="158" t="s">
        <v>19142</v>
      </c>
      <c r="F7906" s="101"/>
      <c r="G7906" s="159"/>
      <c r="H7906" s="161"/>
      <c r="I7906" s="161"/>
    </row>
    <row r="7907" ht="15.0" customHeight="1">
      <c r="A7907" s="97" t="s">
        <v>11564</v>
      </c>
      <c r="B7907" s="105" t="s">
        <v>28760</v>
      </c>
      <c r="C7907" s="158" t="s">
        <v>28764</v>
      </c>
      <c r="D7907" s="158" t="s">
        <v>8</v>
      </c>
      <c r="E7907" s="158" t="s">
        <v>19142</v>
      </c>
      <c r="F7907" s="101"/>
      <c r="G7907" s="159"/>
      <c r="H7907" s="161"/>
      <c r="I7907" s="161"/>
    </row>
    <row r="7908" ht="15.0" customHeight="1">
      <c r="A7908" s="97" t="s">
        <v>11564</v>
      </c>
      <c r="B7908" s="105" t="s">
        <v>28760</v>
      </c>
      <c r="C7908" s="158" t="s">
        <v>28765</v>
      </c>
      <c r="D7908" s="158" t="s">
        <v>8</v>
      </c>
      <c r="E7908" s="158" t="s">
        <v>19142</v>
      </c>
      <c r="F7908" s="101"/>
      <c r="G7908" s="159"/>
      <c r="H7908" s="161"/>
      <c r="I7908" s="161"/>
    </row>
    <row r="7909" ht="15.0" customHeight="1">
      <c r="A7909" s="97" t="s">
        <v>11564</v>
      </c>
      <c r="B7909" s="105" t="s">
        <v>28760</v>
      </c>
      <c r="C7909" s="158" t="s">
        <v>28766</v>
      </c>
      <c r="D7909" s="158" t="s">
        <v>8</v>
      </c>
      <c r="E7909" s="158" t="s">
        <v>28581</v>
      </c>
      <c r="F7909" s="97" t="s">
        <v>28767</v>
      </c>
      <c r="G7909" s="159"/>
      <c r="H7909" s="161"/>
      <c r="I7909" s="161"/>
    </row>
    <row r="7910" ht="15.0" customHeight="1">
      <c r="A7910" s="101" t="s">
        <v>9394</v>
      </c>
      <c r="B7910" s="96" t="str">
        <f>VLOOKUP(A7910,company_data!$A$2:$H$2051,8,FALSE)</f>
        <v>https://www.sonatype.com/</v>
      </c>
      <c r="C7910" s="158" t="s">
        <v>28768</v>
      </c>
      <c r="D7910" s="158" t="s">
        <v>8</v>
      </c>
      <c r="E7910" s="158" t="s">
        <v>19145</v>
      </c>
      <c r="F7910" s="101"/>
      <c r="G7910" s="159"/>
      <c r="H7910" s="161" t="s">
        <v>28769</v>
      </c>
      <c r="I7910" s="161"/>
    </row>
    <row r="7911" ht="15.0" customHeight="1">
      <c r="A7911" s="101" t="s">
        <v>9394</v>
      </c>
      <c r="B7911" s="96" t="str">
        <f>VLOOKUP(A7911,company_data!$A$2:$H$2051,8,FALSE)</f>
        <v>https://www.sonatype.com/</v>
      </c>
      <c r="C7911" s="158" t="s">
        <v>28770</v>
      </c>
      <c r="D7911" s="158" t="s">
        <v>8</v>
      </c>
      <c r="E7911" s="158" t="s">
        <v>19145</v>
      </c>
      <c r="F7911" s="101"/>
      <c r="G7911" s="159"/>
      <c r="H7911" s="161" t="s">
        <v>28771</v>
      </c>
      <c r="I7911" s="161"/>
    </row>
    <row r="7912" ht="15.0" customHeight="1">
      <c r="A7912" s="101" t="s">
        <v>9394</v>
      </c>
      <c r="B7912" s="96" t="str">
        <f>VLOOKUP(A7912,company_data!$A$2:$H$2051,8,FALSE)</f>
        <v>https://www.sonatype.com/</v>
      </c>
      <c r="C7912" s="158" t="s">
        <v>28772</v>
      </c>
      <c r="D7912" s="158" t="s">
        <v>14</v>
      </c>
      <c r="E7912" s="158"/>
      <c r="F7912" s="101"/>
      <c r="G7912" s="159"/>
      <c r="H7912" s="161"/>
      <c r="I7912" s="161"/>
    </row>
    <row r="7913" ht="15.0" customHeight="1">
      <c r="A7913" s="101" t="s">
        <v>9394</v>
      </c>
      <c r="B7913" s="96" t="str">
        <f>VLOOKUP(A7913,company_data!$A$2:$H$2051,8,FALSE)</f>
        <v>https://www.sonatype.com/</v>
      </c>
      <c r="C7913" s="158" t="s">
        <v>28773</v>
      </c>
      <c r="D7913" s="158" t="s">
        <v>50</v>
      </c>
      <c r="E7913" s="157"/>
      <c r="F7913" s="101"/>
      <c r="G7913" s="159"/>
      <c r="H7913" s="161"/>
      <c r="I7913" s="161"/>
    </row>
    <row r="7914" ht="15.0" customHeight="1">
      <c r="A7914" s="101" t="s">
        <v>13087</v>
      </c>
      <c r="B7914" s="96" t="str">
        <f>VLOOKUP(A7914,company_data!$A$2:$H$2051,8,FALSE)</f>
        <v>https://www.sonicwall.com/</v>
      </c>
      <c r="C7914" s="157" t="s">
        <v>28774</v>
      </c>
      <c r="D7914" s="158" t="s">
        <v>10</v>
      </c>
      <c r="E7914" s="158" t="s">
        <v>16110</v>
      </c>
      <c r="F7914" s="101"/>
      <c r="G7914" s="159"/>
      <c r="H7914" s="161" t="s">
        <v>28775</v>
      </c>
      <c r="I7914" s="161"/>
    </row>
    <row r="7915" ht="15.0" customHeight="1">
      <c r="A7915" s="101" t="s">
        <v>13087</v>
      </c>
      <c r="B7915" s="96" t="str">
        <f>VLOOKUP(A7915,company_data!$A$2:$H$2051,8,FALSE)</f>
        <v>https://www.sonicwall.com/</v>
      </c>
      <c r="C7915" s="157" t="s">
        <v>28776</v>
      </c>
      <c r="D7915" s="158" t="s">
        <v>10</v>
      </c>
      <c r="E7915" s="158" t="s">
        <v>16110</v>
      </c>
      <c r="F7915" s="101"/>
      <c r="G7915" s="159"/>
      <c r="H7915" s="161" t="s">
        <v>28777</v>
      </c>
      <c r="I7915" s="161"/>
    </row>
    <row r="7916" ht="15.0" customHeight="1">
      <c r="A7916" s="101" t="s">
        <v>13087</v>
      </c>
      <c r="B7916" s="96" t="str">
        <f>VLOOKUP(A7916,company_data!$A$2:$H$2051,8,FALSE)</f>
        <v>https://www.sonicwall.com/</v>
      </c>
      <c r="C7916" s="157" t="s">
        <v>28778</v>
      </c>
      <c r="D7916" s="158" t="s">
        <v>15</v>
      </c>
      <c r="E7916" s="158" t="s">
        <v>15843</v>
      </c>
      <c r="F7916" s="101"/>
      <c r="G7916" s="159"/>
      <c r="H7916" s="161" t="s">
        <v>28779</v>
      </c>
      <c r="I7916" s="161"/>
    </row>
    <row r="7917" ht="15.0" customHeight="1">
      <c r="A7917" s="101" t="s">
        <v>13087</v>
      </c>
      <c r="B7917" s="96" t="str">
        <f>VLOOKUP(A7917,company_data!$A$2:$H$2051,8,FALSE)</f>
        <v>https://www.sonicwall.com/</v>
      </c>
      <c r="C7917" s="157" t="s">
        <v>28780</v>
      </c>
      <c r="D7917" s="158" t="s">
        <v>9</v>
      </c>
      <c r="E7917" s="158" t="s">
        <v>16371</v>
      </c>
      <c r="F7917" s="101"/>
      <c r="G7917" s="159"/>
      <c r="H7917" s="161" t="s">
        <v>28781</v>
      </c>
      <c r="I7917" s="161"/>
    </row>
    <row r="7918" ht="15.0" customHeight="1">
      <c r="A7918" s="101" t="s">
        <v>13087</v>
      </c>
      <c r="B7918" s="96" t="str">
        <f>VLOOKUP(A7918,company_data!$A$2:$H$2051,8,FALSE)</f>
        <v>https://www.sonicwall.com/</v>
      </c>
      <c r="C7918" s="157" t="s">
        <v>28782</v>
      </c>
      <c r="D7918" s="158" t="s">
        <v>10</v>
      </c>
      <c r="E7918" s="157" t="s">
        <v>23</v>
      </c>
      <c r="F7918" s="101"/>
      <c r="G7918" s="159"/>
      <c r="H7918" s="161" t="s">
        <v>28783</v>
      </c>
      <c r="I7918" s="161"/>
    </row>
    <row r="7919" ht="15.0" customHeight="1">
      <c r="A7919" s="101" t="s">
        <v>13087</v>
      </c>
      <c r="B7919" s="96" t="str">
        <f>VLOOKUP(A7919,company_data!$A$2:$H$2051,8,FALSE)</f>
        <v>https://www.sonicwall.com/</v>
      </c>
      <c r="C7919" s="157" t="s">
        <v>28784</v>
      </c>
      <c r="D7919" s="158" t="s">
        <v>10</v>
      </c>
      <c r="E7919" s="182" t="s">
        <v>23</v>
      </c>
      <c r="F7919" s="101"/>
      <c r="G7919" s="159"/>
      <c r="H7919" s="161" t="s">
        <v>28785</v>
      </c>
      <c r="I7919" s="161"/>
    </row>
    <row r="7920" ht="15.0" customHeight="1">
      <c r="A7920" s="101" t="s">
        <v>13087</v>
      </c>
      <c r="B7920" s="96" t="str">
        <f>VLOOKUP(A7920,company_data!$A$2:$H$2051,8,FALSE)</f>
        <v>https://www.sonicwall.com/</v>
      </c>
      <c r="C7920" s="157" t="s">
        <v>28786</v>
      </c>
      <c r="D7920" s="158" t="s">
        <v>9</v>
      </c>
      <c r="E7920" s="158" t="s">
        <v>17927</v>
      </c>
      <c r="F7920" s="101"/>
      <c r="G7920" s="159"/>
      <c r="H7920" s="161" t="s">
        <v>28787</v>
      </c>
      <c r="I7920" s="161"/>
    </row>
    <row r="7921" ht="15.0" customHeight="1">
      <c r="A7921" s="101" t="s">
        <v>13087</v>
      </c>
      <c r="B7921" s="96" t="str">
        <f>VLOOKUP(A7921,company_data!$A$2:$H$2051,8,FALSE)</f>
        <v>https://www.sonicwall.com/</v>
      </c>
      <c r="C7921" s="157" t="s">
        <v>28788</v>
      </c>
      <c r="D7921" s="158" t="s">
        <v>43</v>
      </c>
      <c r="E7921" s="158" t="s">
        <v>24656</v>
      </c>
      <c r="F7921" s="101"/>
      <c r="G7921" s="159"/>
      <c r="H7921" s="161" t="s">
        <v>28789</v>
      </c>
      <c r="I7921" s="161"/>
    </row>
    <row r="7922" ht="15.0" customHeight="1">
      <c r="A7922" s="101" t="s">
        <v>13087</v>
      </c>
      <c r="B7922" s="96" t="str">
        <f>VLOOKUP(A7922,company_data!$A$2:$H$2051,8,FALSE)</f>
        <v>https://www.sonicwall.com/</v>
      </c>
      <c r="C7922" s="157" t="s">
        <v>28790</v>
      </c>
      <c r="D7922" s="158" t="s">
        <v>10</v>
      </c>
      <c r="E7922" s="157"/>
      <c r="F7922" s="101"/>
      <c r="G7922" s="159"/>
      <c r="H7922" s="161" t="s">
        <v>28791</v>
      </c>
      <c r="I7922" s="161"/>
    </row>
    <row r="7923" ht="15.0" customHeight="1">
      <c r="A7923" s="101" t="s">
        <v>13087</v>
      </c>
      <c r="B7923" s="96" t="str">
        <f>VLOOKUP(A7923,company_data!$A$2:$H$2051,8,FALSE)</f>
        <v>https://www.sonicwall.com/</v>
      </c>
      <c r="C7923" s="157" t="s">
        <v>28792</v>
      </c>
      <c r="D7923" s="158" t="s">
        <v>26</v>
      </c>
      <c r="E7923" s="157"/>
      <c r="F7923" s="101"/>
      <c r="G7923" s="159"/>
      <c r="H7923" s="161" t="s">
        <v>28793</v>
      </c>
      <c r="I7923" s="161"/>
    </row>
    <row r="7924" ht="15.0" customHeight="1">
      <c r="A7924" s="101" t="s">
        <v>13087</v>
      </c>
      <c r="B7924" s="96" t="str">
        <f>VLOOKUP(A7924,company_data!$A$2:$H$2051,8,FALSE)</f>
        <v>https://www.sonicwall.com/</v>
      </c>
      <c r="C7924" s="157" t="s">
        <v>28794</v>
      </c>
      <c r="D7924" s="158" t="s">
        <v>34</v>
      </c>
      <c r="E7924" s="157"/>
      <c r="F7924" s="101"/>
      <c r="G7924" s="159"/>
      <c r="H7924" s="161" t="s">
        <v>28795</v>
      </c>
      <c r="I7924" s="161"/>
    </row>
    <row r="7925" ht="15.0" customHeight="1">
      <c r="A7925" s="101" t="s">
        <v>13094</v>
      </c>
      <c r="B7925" s="96" t="str">
        <f>VLOOKUP(A7925,company_data!$A$2:$H$2051,8,FALSE)</f>
        <v>https://sonraisecurity.com/</v>
      </c>
      <c r="C7925" s="157" t="s">
        <v>28796</v>
      </c>
      <c r="D7925" s="158" t="s">
        <v>15</v>
      </c>
      <c r="E7925" s="158" t="s">
        <v>16146</v>
      </c>
      <c r="F7925" s="101"/>
      <c r="G7925" s="159"/>
      <c r="H7925" s="161" t="s">
        <v>28797</v>
      </c>
      <c r="I7925" s="161"/>
    </row>
    <row r="7926" ht="15.0" customHeight="1">
      <c r="A7926" s="101" t="s">
        <v>13094</v>
      </c>
      <c r="B7926" s="96" t="str">
        <f>VLOOKUP(A7926,company_data!$A$2:$H$2051,8,FALSE)</f>
        <v>https://sonraisecurity.com/</v>
      </c>
      <c r="C7926" s="157" t="s">
        <v>28798</v>
      </c>
      <c r="D7926" s="158" t="s">
        <v>15</v>
      </c>
      <c r="E7926" s="158" t="s">
        <v>16146</v>
      </c>
      <c r="F7926" s="101"/>
      <c r="G7926" s="159"/>
      <c r="H7926" s="161" t="s">
        <v>28799</v>
      </c>
      <c r="I7926" s="161"/>
    </row>
    <row r="7927" ht="15.0" customHeight="1">
      <c r="A7927" s="101" t="s">
        <v>13094</v>
      </c>
      <c r="B7927" s="96" t="str">
        <f>VLOOKUP(A7927,company_data!$A$2:$H$2051,8,FALSE)</f>
        <v>https://sonraisecurity.com/</v>
      </c>
      <c r="C7927" s="157" t="s">
        <v>28800</v>
      </c>
      <c r="D7927" s="158" t="s">
        <v>15</v>
      </c>
      <c r="E7927" s="158" t="s">
        <v>16146</v>
      </c>
      <c r="F7927" s="101"/>
      <c r="G7927" s="159"/>
      <c r="H7927" s="161" t="s">
        <v>28801</v>
      </c>
      <c r="I7927" s="161"/>
    </row>
    <row r="7928" ht="15.0" customHeight="1">
      <c r="A7928" s="101" t="s">
        <v>13094</v>
      </c>
      <c r="B7928" s="96" t="str">
        <f>VLOOKUP(A7928,company_data!$A$2:$H$2051,8,FALSE)</f>
        <v>https://sonraisecurity.com/</v>
      </c>
      <c r="C7928" s="157" t="s">
        <v>28802</v>
      </c>
      <c r="D7928" s="158" t="s">
        <v>15</v>
      </c>
      <c r="E7928" s="158" t="s">
        <v>16146</v>
      </c>
      <c r="F7928" s="101"/>
      <c r="G7928" s="159"/>
      <c r="H7928" s="161" t="s">
        <v>28803</v>
      </c>
      <c r="I7928" s="161"/>
    </row>
    <row r="7929" ht="15.0" customHeight="1">
      <c r="A7929" s="101" t="s">
        <v>13094</v>
      </c>
      <c r="B7929" s="96" t="str">
        <f>VLOOKUP(A7929,company_data!$A$2:$H$2051,8,FALSE)</f>
        <v>https://sonraisecurity.com/</v>
      </c>
      <c r="C7929" s="157" t="s">
        <v>19294</v>
      </c>
      <c r="D7929" s="158" t="s">
        <v>15</v>
      </c>
      <c r="E7929" s="158" t="s">
        <v>16146</v>
      </c>
      <c r="F7929" s="101"/>
      <c r="G7929" s="159"/>
      <c r="H7929" s="161" t="s">
        <v>28804</v>
      </c>
      <c r="I7929" s="161"/>
    </row>
    <row r="7930" ht="15.0" customHeight="1">
      <c r="A7930" s="101" t="s">
        <v>12762</v>
      </c>
      <c r="B7930" s="96" t="str">
        <f>VLOOKUP(A7930,company_data!$A$2:$H$2051,8,FALSE)</f>
        <v>www.sophos.com
</v>
      </c>
      <c r="C7930" s="157" t="s">
        <v>28805</v>
      </c>
      <c r="D7930" s="158" t="s">
        <v>15</v>
      </c>
      <c r="E7930" s="158" t="s">
        <v>16146</v>
      </c>
      <c r="F7930" s="101"/>
      <c r="G7930" s="159"/>
      <c r="H7930" s="161" t="s">
        <v>28806</v>
      </c>
      <c r="I7930" s="161"/>
    </row>
    <row r="7931" ht="15.0" customHeight="1">
      <c r="A7931" s="101" t="s">
        <v>12762</v>
      </c>
      <c r="B7931" s="96" t="str">
        <f>VLOOKUP(A7931,company_data!$A$2:$H$2051,8,FALSE)</f>
        <v>www.sophos.com
</v>
      </c>
      <c r="C7931" s="157" t="s">
        <v>28807</v>
      </c>
      <c r="D7931" s="158" t="s">
        <v>9</v>
      </c>
      <c r="E7931" s="158" t="s">
        <v>16919</v>
      </c>
      <c r="F7931" s="101"/>
      <c r="G7931" s="159"/>
      <c r="H7931" s="161" t="s">
        <v>28808</v>
      </c>
      <c r="I7931" s="161"/>
    </row>
    <row r="7932" ht="15.0" customHeight="1">
      <c r="A7932" s="101" t="s">
        <v>12762</v>
      </c>
      <c r="B7932" s="96" t="str">
        <f>VLOOKUP(A7932,company_data!$A$2:$H$2051,8,FALSE)</f>
        <v>www.sophos.com
</v>
      </c>
      <c r="C7932" s="157" t="s">
        <v>28809</v>
      </c>
      <c r="D7932" s="158" t="s">
        <v>9</v>
      </c>
      <c r="E7932" s="158" t="s">
        <v>16919</v>
      </c>
      <c r="F7932" s="101"/>
      <c r="G7932" s="159"/>
      <c r="H7932" s="161" t="s">
        <v>28810</v>
      </c>
      <c r="I7932" s="161"/>
    </row>
    <row r="7933" ht="15.0" customHeight="1">
      <c r="A7933" s="101" t="s">
        <v>12762</v>
      </c>
      <c r="B7933" s="96" t="str">
        <f>VLOOKUP(A7933,company_data!$A$2:$H$2051,8,FALSE)</f>
        <v>www.sophos.com
</v>
      </c>
      <c r="C7933" s="157" t="s">
        <v>28811</v>
      </c>
      <c r="D7933" s="158" t="s">
        <v>7</v>
      </c>
      <c r="E7933" s="158" t="s">
        <v>15917</v>
      </c>
      <c r="F7933" s="101"/>
      <c r="G7933" s="159"/>
      <c r="H7933" s="161" t="s">
        <v>28812</v>
      </c>
      <c r="I7933" s="161"/>
    </row>
    <row r="7934" ht="15.0" customHeight="1">
      <c r="A7934" s="101" t="s">
        <v>12762</v>
      </c>
      <c r="B7934" s="96" t="str">
        <f>VLOOKUP(A7934,company_data!$A$2:$H$2051,8,FALSE)</f>
        <v>www.sophos.com
</v>
      </c>
      <c r="C7934" s="157" t="s">
        <v>28813</v>
      </c>
      <c r="D7934" s="158" t="s">
        <v>20</v>
      </c>
      <c r="E7934" s="158" t="s">
        <v>15892</v>
      </c>
      <c r="F7934" s="101"/>
      <c r="G7934" s="159"/>
      <c r="H7934" s="161" t="s">
        <v>28814</v>
      </c>
      <c r="I7934" s="161"/>
    </row>
    <row r="7935" ht="15.0" customHeight="1">
      <c r="A7935" s="101" t="s">
        <v>12762</v>
      </c>
      <c r="B7935" s="96" t="str">
        <f>VLOOKUP(A7935,company_data!$A$2:$H$2051,8,FALSE)</f>
        <v>www.sophos.com
</v>
      </c>
      <c r="C7935" s="157" t="s">
        <v>28815</v>
      </c>
      <c r="D7935" s="158" t="s">
        <v>10</v>
      </c>
      <c r="E7935" s="158" t="s">
        <v>28816</v>
      </c>
      <c r="F7935" s="101"/>
      <c r="G7935" s="159"/>
      <c r="H7935" s="161" t="s">
        <v>28817</v>
      </c>
      <c r="I7935" s="161"/>
    </row>
    <row r="7936" ht="15.0" customHeight="1">
      <c r="A7936" s="101" t="s">
        <v>12762</v>
      </c>
      <c r="B7936" s="96" t="str">
        <f>VLOOKUP(A7936,company_data!$A$2:$H$2051,8,FALSE)</f>
        <v>www.sophos.com
</v>
      </c>
      <c r="C7936" s="157" t="s">
        <v>28818</v>
      </c>
      <c r="D7936" s="158" t="s">
        <v>19</v>
      </c>
      <c r="E7936" s="157"/>
      <c r="F7936" s="101"/>
      <c r="G7936" s="159"/>
      <c r="H7936" s="161" t="s">
        <v>28819</v>
      </c>
      <c r="I7936" s="161"/>
    </row>
    <row r="7937" ht="15.0" customHeight="1">
      <c r="A7937" s="101" t="s">
        <v>12762</v>
      </c>
      <c r="B7937" s="96" t="str">
        <f>VLOOKUP(A7937,company_data!$A$2:$H$2051,8,FALSE)</f>
        <v>www.sophos.com
</v>
      </c>
      <c r="C7937" s="157" t="s">
        <v>28820</v>
      </c>
      <c r="D7937" s="158" t="s">
        <v>13</v>
      </c>
      <c r="E7937" s="157"/>
      <c r="F7937" s="101"/>
      <c r="G7937" s="159"/>
      <c r="H7937" s="161" t="s">
        <v>28821</v>
      </c>
      <c r="I7937" s="161"/>
    </row>
    <row r="7938" ht="15.0" customHeight="1">
      <c r="A7938" s="101" t="s">
        <v>12762</v>
      </c>
      <c r="B7938" s="96" t="str">
        <f>VLOOKUP(A7938,company_data!$A$2:$H$2051,8,FALSE)</f>
        <v>www.sophos.com
</v>
      </c>
      <c r="C7938" s="157" t="s">
        <v>28822</v>
      </c>
      <c r="D7938" s="158" t="s">
        <v>23</v>
      </c>
      <c r="E7938" s="157"/>
      <c r="F7938" s="101"/>
      <c r="G7938" s="159"/>
      <c r="H7938" s="161" t="s">
        <v>28823</v>
      </c>
      <c r="I7938" s="161"/>
    </row>
    <row r="7939" ht="15.0" customHeight="1">
      <c r="A7939" s="101" t="s">
        <v>12762</v>
      </c>
      <c r="B7939" s="96" t="str">
        <f>VLOOKUP(A7939,company_data!$A$2:$H$2051,8,FALSE)</f>
        <v>www.sophos.com
</v>
      </c>
      <c r="C7939" s="158" t="s">
        <v>28824</v>
      </c>
      <c r="D7939" s="158" t="s">
        <v>23</v>
      </c>
      <c r="E7939" s="158"/>
      <c r="F7939" s="101"/>
      <c r="G7939" s="159"/>
      <c r="H7939" s="161" t="s">
        <v>28825</v>
      </c>
      <c r="I7939" s="161"/>
    </row>
    <row r="7940" ht="15.0" customHeight="1">
      <c r="A7940" s="101" t="s">
        <v>12762</v>
      </c>
      <c r="B7940" s="96" t="str">
        <f>VLOOKUP(A7940,company_data!$A$2:$H$2051,8,FALSE)</f>
        <v>www.sophos.com
</v>
      </c>
      <c r="C7940" s="157" t="s">
        <v>28826</v>
      </c>
      <c r="D7940" s="158" t="s">
        <v>10</v>
      </c>
      <c r="E7940" s="157"/>
      <c r="F7940" s="101"/>
      <c r="G7940" s="159"/>
      <c r="H7940" s="161" t="s">
        <v>28827</v>
      </c>
      <c r="I7940" s="161"/>
    </row>
    <row r="7941" ht="15.0" customHeight="1">
      <c r="A7941" s="101" t="s">
        <v>12762</v>
      </c>
      <c r="B7941" s="96" t="str">
        <f>VLOOKUP(A7941,company_data!$A$2:$H$2051,8,FALSE)</f>
        <v>www.sophos.com
</v>
      </c>
      <c r="C7941" s="157" t="s">
        <v>28828</v>
      </c>
      <c r="D7941" s="158" t="s">
        <v>33</v>
      </c>
      <c r="E7941" s="157"/>
      <c r="F7941" s="101"/>
      <c r="G7941" s="159"/>
      <c r="H7941" s="161" t="s">
        <v>28829</v>
      </c>
      <c r="I7941" s="161"/>
    </row>
    <row r="7942" ht="15.0" customHeight="1">
      <c r="A7942" s="101" t="s">
        <v>12762</v>
      </c>
      <c r="B7942" s="96" t="str">
        <f>VLOOKUP(A7942,company_data!$A$2:$H$2051,8,FALSE)</f>
        <v>www.sophos.com
</v>
      </c>
      <c r="C7942" s="158" t="s">
        <v>28830</v>
      </c>
      <c r="D7942" s="158" t="s">
        <v>43</v>
      </c>
      <c r="E7942" s="157"/>
      <c r="F7942" s="101"/>
      <c r="G7942" s="159"/>
      <c r="H7942" s="161" t="s">
        <v>28831</v>
      </c>
      <c r="I7942" s="161"/>
    </row>
    <row r="7943" ht="15.0" customHeight="1">
      <c r="A7943" s="101" t="s">
        <v>12762</v>
      </c>
      <c r="B7943" s="96" t="str">
        <f>VLOOKUP(A7943,company_data!$A$2:$H$2051,8,FALSE)</f>
        <v>www.sophos.com
</v>
      </c>
      <c r="C7943" s="158" t="s">
        <v>28832</v>
      </c>
      <c r="D7943" s="158" t="s">
        <v>43</v>
      </c>
      <c r="E7943" s="157"/>
      <c r="F7943" s="101"/>
      <c r="G7943" s="159"/>
      <c r="H7943" s="161"/>
      <c r="I7943" s="161"/>
    </row>
    <row r="7944" ht="15.0" customHeight="1">
      <c r="A7944" s="101" t="s">
        <v>13103</v>
      </c>
      <c r="B7944" s="96" t="str">
        <f>VLOOKUP(A7944,company_data!$A$2:$H$2051,8,FALSE)</f>
        <v>www.soti.net/</v>
      </c>
      <c r="C7944" s="157" t="s">
        <v>28833</v>
      </c>
      <c r="D7944" s="158" t="s">
        <v>20</v>
      </c>
      <c r="E7944" s="158" t="s">
        <v>6</v>
      </c>
      <c r="F7944" s="97" t="s">
        <v>16719</v>
      </c>
      <c r="G7944" s="159"/>
      <c r="H7944" s="161" t="s">
        <v>28834</v>
      </c>
      <c r="I7944" s="161"/>
    </row>
    <row r="7945" ht="15.0" customHeight="1">
      <c r="A7945" s="101" t="s">
        <v>13103</v>
      </c>
      <c r="B7945" s="96" t="str">
        <f>VLOOKUP(A7945,company_data!$A$2:$H$2051,8,FALSE)</f>
        <v>www.soti.net/</v>
      </c>
      <c r="C7945" s="158" t="s">
        <v>28835</v>
      </c>
      <c r="D7945" s="158" t="s">
        <v>20</v>
      </c>
      <c r="E7945" s="158" t="s">
        <v>22650</v>
      </c>
      <c r="F7945" s="101"/>
      <c r="G7945" s="159"/>
      <c r="H7945" s="161"/>
      <c r="I7945" s="161"/>
    </row>
    <row r="7946" ht="15.0" customHeight="1">
      <c r="A7946" s="101" t="s">
        <v>13103</v>
      </c>
      <c r="B7946" s="96" t="str">
        <f>VLOOKUP(A7946,company_data!$A$2:$H$2051,8,FALSE)</f>
        <v>www.soti.net/</v>
      </c>
      <c r="C7946" s="158" t="s">
        <v>28836</v>
      </c>
      <c r="D7946" s="158" t="s">
        <v>5</v>
      </c>
      <c r="E7946" s="158" t="s">
        <v>15871</v>
      </c>
      <c r="F7946" s="101"/>
      <c r="G7946" s="159"/>
      <c r="H7946" s="161" t="s">
        <v>28837</v>
      </c>
      <c r="I7946" s="161"/>
    </row>
    <row r="7947" ht="15.0" customHeight="1">
      <c r="A7947" s="101" t="s">
        <v>13103</v>
      </c>
      <c r="B7947" s="96" t="str">
        <f>VLOOKUP(A7947,company_data!$A$2:$H$2051,8,FALSE)</f>
        <v>www.soti.net/</v>
      </c>
      <c r="C7947" s="157" t="s">
        <v>28838</v>
      </c>
      <c r="D7947" s="158" t="s">
        <v>11</v>
      </c>
      <c r="E7947" s="157"/>
      <c r="F7947" s="101"/>
      <c r="G7947" s="159"/>
      <c r="H7947" s="161" t="s">
        <v>28839</v>
      </c>
      <c r="I7947" s="161"/>
    </row>
    <row r="7948" ht="15.0" customHeight="1">
      <c r="A7948" s="101" t="s">
        <v>13110</v>
      </c>
      <c r="B7948" s="96" t="str">
        <f>VLOOKUP(A7948,company_data!$A$2:$H$2051,8,FALSE)</f>
        <v>sourcedefense.com/
</v>
      </c>
      <c r="C7948" s="157" t="s">
        <v>28840</v>
      </c>
      <c r="D7948" s="158" t="s">
        <v>8</v>
      </c>
      <c r="E7948" s="158" t="s">
        <v>15947</v>
      </c>
      <c r="F7948" s="101"/>
      <c r="G7948" s="159"/>
      <c r="H7948" s="161" t="s">
        <v>28841</v>
      </c>
      <c r="I7948" s="161"/>
    </row>
    <row r="7949" ht="15.0" customHeight="1">
      <c r="A7949" s="101" t="s">
        <v>13110</v>
      </c>
      <c r="B7949" s="96" t="str">
        <f>VLOOKUP(A7949,company_data!$A$2:$H$2051,8,FALSE)</f>
        <v>sourcedefense.com/
</v>
      </c>
      <c r="C7949" s="157" t="s">
        <v>28842</v>
      </c>
      <c r="D7949" s="158" t="s">
        <v>8</v>
      </c>
      <c r="E7949" s="158" t="s">
        <v>15947</v>
      </c>
      <c r="F7949" s="101"/>
      <c r="G7949" s="159"/>
      <c r="H7949" s="161" t="s">
        <v>28843</v>
      </c>
      <c r="I7949" s="161"/>
    </row>
    <row r="7950" ht="15.0" customHeight="1">
      <c r="A7950" s="101" t="s">
        <v>13110</v>
      </c>
      <c r="B7950" s="96" t="str">
        <f>VLOOKUP(A7950,company_data!$A$2:$H$2051,8,FALSE)</f>
        <v>sourcedefense.com/
</v>
      </c>
      <c r="C7950" s="157" t="s">
        <v>28844</v>
      </c>
      <c r="D7950" s="158" t="s">
        <v>8</v>
      </c>
      <c r="E7950" s="158" t="s">
        <v>15947</v>
      </c>
      <c r="F7950" s="101"/>
      <c r="G7950" s="159"/>
      <c r="H7950" s="161" t="s">
        <v>28845</v>
      </c>
      <c r="I7950" s="161"/>
    </row>
    <row r="7951" ht="15.0" customHeight="1">
      <c r="A7951" s="101" t="s">
        <v>13125</v>
      </c>
      <c r="B7951" s="96" t="str">
        <f>VLOOKUP(A7951,company_data!$A$2:$H$2051,8,FALSE)</f>
        <v>https://www.sovereign.ai/</v>
      </c>
      <c r="C7951" s="158" t="s">
        <v>28846</v>
      </c>
      <c r="D7951" s="158" t="s">
        <v>5</v>
      </c>
      <c r="E7951" s="157" t="s">
        <v>17764</v>
      </c>
      <c r="F7951" s="101"/>
      <c r="G7951" s="159"/>
      <c r="H7951" s="161" t="s">
        <v>28847</v>
      </c>
      <c r="I7951" s="161"/>
    </row>
    <row r="7952" ht="15.0" customHeight="1">
      <c r="A7952" s="101" t="s">
        <v>13130</v>
      </c>
      <c r="B7952" s="96" t="str">
        <f>VLOOKUP(A7952,company_data!$A$2:$H$2051,8,FALSE)</f>
        <v>https://www.spamhaus.com/</v>
      </c>
      <c r="C7952" s="157" t="s">
        <v>28848</v>
      </c>
      <c r="D7952" s="158" t="s">
        <v>10</v>
      </c>
      <c r="E7952" s="158" t="s">
        <v>28849</v>
      </c>
      <c r="F7952" s="101"/>
      <c r="G7952" s="159"/>
      <c r="H7952" s="161" t="s">
        <v>28850</v>
      </c>
      <c r="I7952" s="161"/>
    </row>
    <row r="7953" ht="15.0" customHeight="1">
      <c r="A7953" s="101" t="s">
        <v>13130</v>
      </c>
      <c r="B7953" s="96" t="str">
        <f>VLOOKUP(A7953,company_data!$A$2:$H$2051,8,FALSE)</f>
        <v>https://www.spamhaus.com/</v>
      </c>
      <c r="C7953" s="157" t="s">
        <v>28851</v>
      </c>
      <c r="D7953" s="158" t="s">
        <v>10</v>
      </c>
      <c r="E7953" s="157" t="s">
        <v>28851</v>
      </c>
      <c r="F7953" s="101"/>
      <c r="G7953" s="159"/>
      <c r="H7953" s="161" t="s">
        <v>28852</v>
      </c>
      <c r="I7953" s="161"/>
    </row>
    <row r="7954" ht="15.0" customHeight="1">
      <c r="A7954" s="101" t="s">
        <v>13130</v>
      </c>
      <c r="B7954" s="96" t="str">
        <f>VLOOKUP(A7954,company_data!$A$2:$H$2051,8,FALSE)</f>
        <v>https://www.spamhaus.com/</v>
      </c>
      <c r="C7954" s="157" t="s">
        <v>28853</v>
      </c>
      <c r="D7954" s="158" t="s">
        <v>19</v>
      </c>
      <c r="E7954" s="157"/>
      <c r="F7954" s="101"/>
      <c r="G7954" s="159"/>
      <c r="H7954" s="161" t="s">
        <v>28854</v>
      </c>
      <c r="I7954" s="161"/>
    </row>
    <row r="7955" ht="15.0" customHeight="1">
      <c r="A7955" s="101" t="s">
        <v>13130</v>
      </c>
      <c r="B7955" s="96" t="str">
        <f>VLOOKUP(A7955,company_data!$A$2:$H$2051,8,FALSE)</f>
        <v>https://www.spamhaus.com/</v>
      </c>
      <c r="C7955" s="157" t="s">
        <v>28855</v>
      </c>
      <c r="D7955" s="158" t="s">
        <v>19</v>
      </c>
      <c r="E7955" s="157"/>
      <c r="F7955" s="101"/>
      <c r="G7955" s="159"/>
      <c r="H7955" s="161" t="s">
        <v>28856</v>
      </c>
      <c r="I7955" s="161"/>
    </row>
    <row r="7956" ht="15.0" customHeight="1">
      <c r="A7956" s="101" t="s">
        <v>13136</v>
      </c>
      <c r="B7956" s="96" t="str">
        <f>VLOOKUP(A7956,company_data!$A$2:$H$2051,8,FALSE)</f>
        <v>https://www.sparkcognition.com/</v>
      </c>
      <c r="C7956" s="157" t="s">
        <v>28857</v>
      </c>
      <c r="D7956" s="158" t="s">
        <v>9</v>
      </c>
      <c r="E7956" s="158" t="s">
        <v>16110</v>
      </c>
      <c r="F7956" s="101"/>
      <c r="G7956" s="159"/>
      <c r="H7956" s="161" t="s">
        <v>28858</v>
      </c>
      <c r="I7956" s="161"/>
    </row>
    <row r="7957" ht="15.0" customHeight="1">
      <c r="A7957" s="101" t="s">
        <v>13154</v>
      </c>
      <c r="B7957" s="96" t="str">
        <f>VLOOKUP(A7957,company_data!$A$2:$H$2051,8,FALSE)</f>
        <v>https://www.sparrowfasoo.com/en</v>
      </c>
      <c r="C7957" s="157" t="s">
        <v>28859</v>
      </c>
      <c r="D7957" s="158" t="s">
        <v>8</v>
      </c>
      <c r="E7957" s="158" t="s">
        <v>16203</v>
      </c>
      <c r="F7957" s="101"/>
      <c r="G7957" s="159"/>
      <c r="H7957" s="161" t="s">
        <v>28860</v>
      </c>
      <c r="I7957" s="161"/>
    </row>
    <row r="7958" ht="15.0" customHeight="1">
      <c r="A7958" s="101" t="s">
        <v>13154</v>
      </c>
      <c r="B7958" s="96" t="str">
        <f>VLOOKUP(A7958,company_data!$A$2:$H$2051,8,FALSE)</f>
        <v>https://www.sparrowfasoo.com/en</v>
      </c>
      <c r="C7958" s="157" t="s">
        <v>28861</v>
      </c>
      <c r="D7958" s="158" t="s">
        <v>8</v>
      </c>
      <c r="E7958" s="158" t="s">
        <v>19175</v>
      </c>
      <c r="F7958" s="101"/>
      <c r="G7958" s="159"/>
      <c r="H7958" s="161" t="s">
        <v>28862</v>
      </c>
      <c r="I7958" s="161"/>
    </row>
    <row r="7959" ht="15.0" customHeight="1">
      <c r="A7959" s="101" t="s">
        <v>13154</v>
      </c>
      <c r="B7959" s="96" t="str">
        <f>VLOOKUP(A7959,company_data!$A$2:$H$2051,8,FALSE)</f>
        <v>https://www.sparrowfasoo.com/en</v>
      </c>
      <c r="C7959" s="157" t="s">
        <v>28863</v>
      </c>
      <c r="D7959" s="157" t="s">
        <v>5</v>
      </c>
      <c r="E7959" s="157" t="s">
        <v>15850</v>
      </c>
      <c r="F7959" s="101"/>
      <c r="G7959" s="159"/>
      <c r="H7959" s="161" t="s">
        <v>28864</v>
      </c>
      <c r="I7959" s="161"/>
    </row>
    <row r="7960" ht="15.0" customHeight="1">
      <c r="A7960" s="101" t="s">
        <v>13154</v>
      </c>
      <c r="B7960" s="96" t="str">
        <f>VLOOKUP(A7960,company_data!$A$2:$H$2051,8,FALSE)</f>
        <v>https://www.sparrowfasoo.com/en</v>
      </c>
      <c r="C7960" s="157" t="s">
        <v>28865</v>
      </c>
      <c r="D7960" s="157" t="s">
        <v>5</v>
      </c>
      <c r="E7960" s="158" t="s">
        <v>15871</v>
      </c>
      <c r="F7960" s="101"/>
      <c r="G7960" s="159"/>
      <c r="H7960" s="161" t="s">
        <v>28866</v>
      </c>
      <c r="I7960" s="161"/>
    </row>
    <row r="7961" ht="15.0" customHeight="1">
      <c r="A7961" s="101" t="s">
        <v>13154</v>
      </c>
      <c r="B7961" s="96" t="str">
        <f>VLOOKUP(A7961,company_data!$A$2:$H$2051,8,FALSE)</f>
        <v>https://www.sparrowfasoo.com/en</v>
      </c>
      <c r="C7961" s="157" t="s">
        <v>28867</v>
      </c>
      <c r="D7961" s="157" t="s">
        <v>5</v>
      </c>
      <c r="E7961" s="158" t="s">
        <v>15871</v>
      </c>
      <c r="F7961" s="101"/>
      <c r="G7961" s="159"/>
      <c r="H7961" s="161" t="s">
        <v>28868</v>
      </c>
      <c r="I7961" s="161"/>
    </row>
    <row r="7962" ht="15.0" customHeight="1">
      <c r="A7962" s="101" t="s">
        <v>13154</v>
      </c>
      <c r="B7962" s="96" t="str">
        <f>VLOOKUP(A7962,company_data!$A$2:$H$2051,8,FALSE)</f>
        <v>https://www.sparrowfasoo.com/en</v>
      </c>
      <c r="C7962" s="157" t="s">
        <v>28869</v>
      </c>
      <c r="D7962" s="157" t="s">
        <v>5</v>
      </c>
      <c r="E7962" s="158" t="s">
        <v>15871</v>
      </c>
      <c r="F7962" s="101"/>
      <c r="G7962" s="159"/>
      <c r="H7962" s="161" t="s">
        <v>28870</v>
      </c>
      <c r="I7962" s="161"/>
    </row>
    <row r="7963" ht="15.0" customHeight="1">
      <c r="A7963" s="101" t="s">
        <v>13154</v>
      </c>
      <c r="B7963" s="96" t="str">
        <f>VLOOKUP(A7963,company_data!$A$2:$H$2051,8,FALSE)</f>
        <v>https://www.sparrowfasoo.com/en</v>
      </c>
      <c r="C7963" s="157" t="s">
        <v>28871</v>
      </c>
      <c r="D7963" s="158" t="s">
        <v>8</v>
      </c>
      <c r="E7963" s="158" t="s">
        <v>19142</v>
      </c>
      <c r="F7963" s="101"/>
      <c r="G7963" s="159"/>
      <c r="H7963" s="161" t="s">
        <v>28872</v>
      </c>
      <c r="I7963" s="161"/>
    </row>
    <row r="7964" ht="15.0" customHeight="1">
      <c r="A7964" s="101" t="s">
        <v>13154</v>
      </c>
      <c r="B7964" s="96" t="str">
        <f>VLOOKUP(A7964,company_data!$A$2:$H$2051,8,FALSE)</f>
        <v>https://www.sparrowfasoo.com/en</v>
      </c>
      <c r="C7964" s="157" t="s">
        <v>28873</v>
      </c>
      <c r="D7964" s="158" t="s">
        <v>8</v>
      </c>
      <c r="E7964" s="158" t="s">
        <v>28874</v>
      </c>
      <c r="F7964" s="101"/>
      <c r="G7964" s="159"/>
      <c r="H7964" s="161" t="s">
        <v>28875</v>
      </c>
      <c r="I7964" s="161"/>
    </row>
    <row r="7965" ht="15.0" customHeight="1">
      <c r="A7965" s="101" t="s">
        <v>13154</v>
      </c>
      <c r="B7965" s="96" t="str">
        <f>VLOOKUP(A7965,company_data!$A$2:$H$2051,8,FALSE)</f>
        <v>https://www.sparrowfasoo.com/en</v>
      </c>
      <c r="C7965" s="157" t="s">
        <v>28876</v>
      </c>
      <c r="D7965" s="158" t="s">
        <v>8</v>
      </c>
      <c r="E7965" s="158" t="s">
        <v>16898</v>
      </c>
      <c r="F7965" s="97"/>
      <c r="G7965" s="159"/>
      <c r="H7965" s="161" t="s">
        <v>28877</v>
      </c>
      <c r="I7965" s="161"/>
    </row>
    <row r="7966" ht="15.0" customHeight="1">
      <c r="A7966" s="101" t="s">
        <v>13154</v>
      </c>
      <c r="B7966" s="96" t="str">
        <f>VLOOKUP(A7966,company_data!$A$2:$H$2051,8,FALSE)</f>
        <v>https://www.sparrowfasoo.com/en</v>
      </c>
      <c r="C7966" s="157" t="s">
        <v>28878</v>
      </c>
      <c r="D7966" s="158" t="s">
        <v>8</v>
      </c>
      <c r="E7966" s="158"/>
      <c r="F7966" s="101"/>
      <c r="G7966" s="159"/>
      <c r="H7966" s="161" t="s">
        <v>28879</v>
      </c>
      <c r="I7966" s="161"/>
    </row>
    <row r="7967" ht="15.0" customHeight="1">
      <c r="A7967" s="101" t="s">
        <v>13154</v>
      </c>
      <c r="B7967" s="96" t="str">
        <f>VLOOKUP(A7967,company_data!$A$2:$H$2051,8,FALSE)</f>
        <v>https://www.sparrowfasoo.com/en</v>
      </c>
      <c r="C7967" s="157" t="s">
        <v>17104</v>
      </c>
      <c r="D7967" s="158" t="s">
        <v>7</v>
      </c>
      <c r="E7967" s="157"/>
      <c r="F7967" s="101"/>
      <c r="G7967" s="159"/>
      <c r="H7967" s="161" t="s">
        <v>28880</v>
      </c>
      <c r="I7967" s="161"/>
    </row>
    <row r="7968" ht="15.0" customHeight="1">
      <c r="A7968" s="101" t="s">
        <v>13164</v>
      </c>
      <c r="B7968" s="96" t="str">
        <f>VLOOKUP(A7968,company_data!$A$2:$H$2051,8,FALSE)</f>
        <v>www.specterops.io/
</v>
      </c>
      <c r="C7968" s="158" t="s">
        <v>28881</v>
      </c>
      <c r="D7968" s="157" t="s">
        <v>5</v>
      </c>
      <c r="E7968" s="158" t="s">
        <v>15871</v>
      </c>
      <c r="F7968" s="101"/>
      <c r="G7968" s="159"/>
      <c r="H7968" s="161"/>
      <c r="I7968" s="161"/>
    </row>
    <row r="7969" ht="15.0" customHeight="1">
      <c r="A7969" s="101" t="s">
        <v>13164</v>
      </c>
      <c r="B7969" s="96" t="str">
        <f>VLOOKUP(A7969,company_data!$A$2:$H$2051,8,FALSE)</f>
        <v>www.specterops.io/
</v>
      </c>
      <c r="C7969" s="158" t="s">
        <v>28882</v>
      </c>
      <c r="D7969" s="157" t="s">
        <v>5</v>
      </c>
      <c r="E7969" s="158" t="s">
        <v>15871</v>
      </c>
      <c r="F7969" s="101"/>
      <c r="G7969" s="159"/>
      <c r="H7969" s="161"/>
      <c r="I7969" s="161"/>
    </row>
    <row r="7970" ht="15.0" customHeight="1">
      <c r="A7970" s="101" t="s">
        <v>13164</v>
      </c>
      <c r="B7970" s="96" t="str">
        <f>VLOOKUP(A7970,company_data!$A$2:$H$2051,8,FALSE)</f>
        <v>www.specterops.io/
</v>
      </c>
      <c r="C7970" s="158" t="s">
        <v>16907</v>
      </c>
      <c r="D7970" s="157" t="s">
        <v>5</v>
      </c>
      <c r="E7970" s="158" t="s">
        <v>16275</v>
      </c>
      <c r="F7970" s="101"/>
      <c r="G7970" s="159"/>
      <c r="H7970" s="161"/>
      <c r="I7970" s="161"/>
    </row>
    <row r="7971" ht="15.0" customHeight="1">
      <c r="A7971" s="101" t="s">
        <v>13170</v>
      </c>
      <c r="B7971" s="96" t="str">
        <f>VLOOKUP(A7971,company_data!$A$2:$H$2051,8,FALSE)</f>
        <v>sphericaldefence.com</v>
      </c>
      <c r="C7971" s="157"/>
      <c r="D7971" s="158" t="s">
        <v>8</v>
      </c>
      <c r="E7971" s="158" t="s">
        <v>15915</v>
      </c>
      <c r="F7971" s="101"/>
      <c r="G7971" s="159"/>
      <c r="H7971" s="161"/>
      <c r="I7971" s="161"/>
    </row>
    <row r="7972" ht="15.0" customHeight="1">
      <c r="A7972" s="101" t="s">
        <v>13177</v>
      </c>
      <c r="B7972" s="96" t="str">
        <f>VLOOKUP(A7972,company_data!$A$2:$H$2051,8,FALSE)</f>
        <v>spin.ai
</v>
      </c>
      <c r="C7972" s="157" t="s">
        <v>28883</v>
      </c>
      <c r="D7972" s="158" t="s">
        <v>38</v>
      </c>
      <c r="E7972" s="157"/>
      <c r="F7972" s="101"/>
      <c r="G7972" s="159"/>
      <c r="H7972" s="161" t="s">
        <v>28884</v>
      </c>
      <c r="I7972" s="161"/>
    </row>
    <row r="7973" ht="15.0" customHeight="1">
      <c r="A7973" s="101" t="s">
        <v>13177</v>
      </c>
      <c r="B7973" s="96" t="str">
        <f>VLOOKUP(A7973,company_data!$A$2:$H$2051,8,FALSE)</f>
        <v>spin.ai
</v>
      </c>
      <c r="C7973" s="157" t="s">
        <v>28885</v>
      </c>
      <c r="D7973" s="158" t="s">
        <v>38</v>
      </c>
      <c r="E7973" s="157"/>
      <c r="F7973" s="101"/>
      <c r="G7973" s="159"/>
      <c r="H7973" s="161" t="s">
        <v>28884</v>
      </c>
      <c r="I7973" s="161"/>
    </row>
    <row r="7974" ht="15.0" customHeight="1">
      <c r="A7974" s="101" t="s">
        <v>13177</v>
      </c>
      <c r="B7974" s="96" t="str">
        <f>VLOOKUP(A7974,company_data!$A$2:$H$2051,8,FALSE)</f>
        <v>spin.ai
</v>
      </c>
      <c r="C7974" s="157" t="s">
        <v>28886</v>
      </c>
      <c r="D7974" s="158" t="s">
        <v>38</v>
      </c>
      <c r="E7974" s="157"/>
      <c r="F7974" s="101"/>
      <c r="G7974" s="159"/>
      <c r="H7974" s="161" t="s">
        <v>28887</v>
      </c>
      <c r="I7974" s="161"/>
    </row>
    <row r="7975" ht="15.0" customHeight="1">
      <c r="A7975" s="101" t="s">
        <v>13177</v>
      </c>
      <c r="B7975" s="96" t="str">
        <f>VLOOKUP(A7975,company_data!$A$2:$H$2051,8,FALSE)</f>
        <v>spin.ai
</v>
      </c>
      <c r="C7975" s="157" t="s">
        <v>28888</v>
      </c>
      <c r="D7975" s="158" t="s">
        <v>38</v>
      </c>
      <c r="E7975" s="157"/>
      <c r="F7975" s="101"/>
      <c r="G7975" s="159"/>
      <c r="H7975" s="161" t="s">
        <v>28889</v>
      </c>
      <c r="I7975" s="161"/>
    </row>
    <row r="7976" ht="15.0" customHeight="1">
      <c r="A7976" s="101" t="s">
        <v>13177</v>
      </c>
      <c r="B7976" s="96" t="str">
        <f>VLOOKUP(A7976,company_data!$A$2:$H$2051,8,FALSE)</f>
        <v>spin.ai
</v>
      </c>
      <c r="C7976" s="157" t="s">
        <v>28890</v>
      </c>
      <c r="D7976" s="158" t="s">
        <v>38</v>
      </c>
      <c r="E7976" s="157"/>
      <c r="F7976" s="101"/>
      <c r="G7976" s="159"/>
      <c r="H7976" s="161" t="s">
        <v>28891</v>
      </c>
      <c r="I7976" s="161"/>
    </row>
    <row r="7977" ht="15.0" customHeight="1">
      <c r="A7977" s="101" t="s">
        <v>13177</v>
      </c>
      <c r="B7977" s="96" t="str">
        <f>VLOOKUP(A7977,company_data!$A$2:$H$2051,8,FALSE)</f>
        <v>spin.ai
</v>
      </c>
      <c r="C7977" s="157" t="s">
        <v>28892</v>
      </c>
      <c r="D7977" s="158" t="s">
        <v>14</v>
      </c>
      <c r="E7977" s="157"/>
      <c r="F7977" s="101"/>
      <c r="G7977" s="159"/>
      <c r="H7977" s="161" t="s">
        <v>28893</v>
      </c>
      <c r="I7977" s="161"/>
    </row>
    <row r="7978" ht="15.0" customHeight="1">
      <c r="A7978" s="101" t="s">
        <v>12862</v>
      </c>
      <c r="B7978" s="96" t="str">
        <f>VLOOKUP(A7978,company_data!$A$2:$H$2051,8,FALSE)</f>
        <v>https://www.spirent.com/</v>
      </c>
      <c r="C7978" s="158" t="s">
        <v>28894</v>
      </c>
      <c r="D7978" s="158" t="s">
        <v>58</v>
      </c>
      <c r="E7978" s="158" t="s">
        <v>28895</v>
      </c>
      <c r="F7978" s="101"/>
      <c r="G7978" s="159"/>
      <c r="H7978" s="161"/>
      <c r="I7978" s="161"/>
    </row>
    <row r="7979" ht="15.0" customHeight="1">
      <c r="A7979" s="101" t="s">
        <v>12862</v>
      </c>
      <c r="B7979" s="96" t="str">
        <f>VLOOKUP(A7979,company_data!$A$2:$H$2051,8,FALSE)</f>
        <v>https://www.spirent.com/</v>
      </c>
      <c r="C7979" s="157" t="s">
        <v>28896</v>
      </c>
      <c r="D7979" s="158" t="s">
        <v>5</v>
      </c>
      <c r="E7979" s="158" t="s">
        <v>15843</v>
      </c>
      <c r="F7979" s="101"/>
      <c r="G7979" s="159"/>
      <c r="H7979" s="161" t="s">
        <v>28897</v>
      </c>
      <c r="I7979" s="161"/>
    </row>
    <row r="7980" ht="15.0" customHeight="1">
      <c r="A7980" s="101" t="s">
        <v>12862</v>
      </c>
      <c r="B7980" s="96" t="str">
        <f>VLOOKUP(A7980,company_data!$A$2:$H$2051,8,FALSE)</f>
        <v>https://www.spirent.com/</v>
      </c>
      <c r="C7980" s="158" t="s">
        <v>28898</v>
      </c>
      <c r="D7980" s="158" t="s">
        <v>5</v>
      </c>
      <c r="E7980" s="158" t="s">
        <v>21700</v>
      </c>
      <c r="F7980" s="101"/>
      <c r="G7980" s="159"/>
      <c r="H7980" s="161" t="s">
        <v>28899</v>
      </c>
      <c r="I7980" s="161"/>
    </row>
    <row r="7981" ht="15.0" customHeight="1">
      <c r="A7981" s="101" t="s">
        <v>12862</v>
      </c>
      <c r="B7981" s="96" t="str">
        <f>VLOOKUP(A7981,company_data!$A$2:$H$2051,8,FALSE)</f>
        <v>https://www.spirent.com/</v>
      </c>
      <c r="C7981" s="158" t="s">
        <v>28900</v>
      </c>
      <c r="D7981" s="158" t="s">
        <v>5</v>
      </c>
      <c r="E7981" s="158" t="s">
        <v>21700</v>
      </c>
      <c r="F7981" s="101"/>
      <c r="G7981" s="159"/>
      <c r="H7981" s="161" t="s">
        <v>28901</v>
      </c>
      <c r="I7981" s="161"/>
    </row>
    <row r="7982" ht="15.0" customHeight="1">
      <c r="A7982" s="101" t="s">
        <v>12862</v>
      </c>
      <c r="B7982" s="96" t="str">
        <f>VLOOKUP(A7982,company_data!$A$2:$H$2051,8,FALSE)</f>
        <v>https://www.spirent.com/</v>
      </c>
      <c r="C7982" s="158" t="s">
        <v>28902</v>
      </c>
      <c r="D7982" s="158" t="s">
        <v>5</v>
      </c>
      <c r="E7982" s="158" t="s">
        <v>17180</v>
      </c>
      <c r="F7982" s="158" t="s">
        <v>17918</v>
      </c>
      <c r="G7982" s="159"/>
      <c r="H7982" s="161" t="s">
        <v>28903</v>
      </c>
      <c r="I7982" s="161"/>
    </row>
    <row r="7983" ht="15.0" customHeight="1">
      <c r="A7983" s="101" t="s">
        <v>12862</v>
      </c>
      <c r="B7983" s="96" t="str">
        <f>VLOOKUP(A7983,company_data!$A$2:$H$2051,8,FALSE)</f>
        <v>https://www.spirent.com/</v>
      </c>
      <c r="C7983" s="157" t="s">
        <v>28904</v>
      </c>
      <c r="D7983" s="158" t="s">
        <v>5</v>
      </c>
      <c r="E7983" s="157"/>
      <c r="F7983" s="101"/>
      <c r="G7983" s="159"/>
      <c r="H7983" s="161" t="s">
        <v>28905</v>
      </c>
      <c r="I7983" s="161"/>
    </row>
    <row r="7984" ht="15.0" customHeight="1">
      <c r="A7984" s="101" t="s">
        <v>12862</v>
      </c>
      <c r="B7984" s="96" t="str">
        <f>VLOOKUP(A7984,company_data!$A$2:$H$2051,8,FALSE)</f>
        <v>https://www.spirent.com/</v>
      </c>
      <c r="C7984" s="157" t="s">
        <v>28906</v>
      </c>
      <c r="D7984" s="158" t="s">
        <v>7</v>
      </c>
      <c r="E7984" s="157"/>
      <c r="F7984" s="101"/>
      <c r="G7984" s="159"/>
      <c r="H7984" s="161" t="s">
        <v>28907</v>
      </c>
      <c r="I7984" s="161"/>
    </row>
    <row r="7985" ht="15.0" customHeight="1">
      <c r="A7985" s="101" t="s">
        <v>12862</v>
      </c>
      <c r="B7985" s="96" t="str">
        <f>VLOOKUP(A7985,company_data!$A$2:$H$2051,8,FALSE)</f>
        <v>https://www.spirent.com/</v>
      </c>
      <c r="C7985" s="158" t="s">
        <v>28908</v>
      </c>
      <c r="D7985" s="158" t="s">
        <v>10</v>
      </c>
      <c r="E7985" s="157"/>
      <c r="F7985" s="101"/>
      <c r="G7985" s="159"/>
      <c r="H7985" s="161"/>
      <c r="I7985" s="161"/>
    </row>
    <row r="7986" ht="15.0" customHeight="1">
      <c r="A7986" s="101" t="s">
        <v>13185</v>
      </c>
      <c r="B7986" s="96" t="str">
        <f>VLOOKUP(A7986,company_data!$A$2:$H$2051,8,FALSE)</f>
        <v>https://www.spirion.com/</v>
      </c>
      <c r="C7986" s="158" t="s">
        <v>28909</v>
      </c>
      <c r="D7986" s="158" t="s">
        <v>12</v>
      </c>
      <c r="E7986" s="158" t="s">
        <v>14</v>
      </c>
      <c r="F7986" s="101"/>
      <c r="G7986" s="159"/>
      <c r="H7986" s="161"/>
      <c r="I7986" s="161"/>
    </row>
    <row r="7987" ht="15.0" customHeight="1">
      <c r="A7987" s="101" t="s">
        <v>13185</v>
      </c>
      <c r="B7987" s="96" t="str">
        <f>VLOOKUP(A7987,company_data!$A$2:$H$2051,8,FALSE)</f>
        <v>https://www.spirion.com/</v>
      </c>
      <c r="C7987" s="157" t="s">
        <v>28910</v>
      </c>
      <c r="D7987" s="158" t="s">
        <v>12</v>
      </c>
      <c r="E7987" s="158" t="s">
        <v>14</v>
      </c>
      <c r="F7987" s="101"/>
      <c r="G7987" s="159"/>
      <c r="H7987" s="161" t="s">
        <v>28911</v>
      </c>
      <c r="I7987" s="161"/>
    </row>
    <row r="7988" ht="15.0" customHeight="1">
      <c r="A7988" s="101" t="s">
        <v>13185</v>
      </c>
      <c r="B7988" s="96" t="str">
        <f>VLOOKUP(A7988,company_data!$A$2:$H$2051,8,FALSE)</f>
        <v>https://www.spirion.com/</v>
      </c>
      <c r="C7988" s="158" t="s">
        <v>28912</v>
      </c>
      <c r="D7988" s="158" t="s">
        <v>12</v>
      </c>
      <c r="E7988" s="158" t="s">
        <v>14</v>
      </c>
      <c r="F7988" s="101"/>
      <c r="G7988" s="159"/>
      <c r="H7988" s="161"/>
      <c r="I7988" s="161"/>
    </row>
    <row r="7989" ht="15.0" customHeight="1">
      <c r="A7989" s="101" t="s">
        <v>13185</v>
      </c>
      <c r="B7989" s="96" t="str">
        <f>VLOOKUP(A7989,company_data!$A$2:$H$2051,8,FALSE)</f>
        <v>https://www.spirion.com/</v>
      </c>
      <c r="C7989" s="158" t="s">
        <v>28913</v>
      </c>
      <c r="D7989" s="158" t="s">
        <v>12</v>
      </c>
      <c r="E7989" s="158" t="s">
        <v>14</v>
      </c>
      <c r="F7989" s="101"/>
      <c r="G7989" s="159"/>
      <c r="H7989" s="161"/>
      <c r="I7989" s="161"/>
    </row>
    <row r="7990" ht="15.0" customHeight="1">
      <c r="A7990" s="101" t="s">
        <v>13185</v>
      </c>
      <c r="B7990" s="96" t="str">
        <f>VLOOKUP(A7990,company_data!$A$2:$H$2051,8,FALSE)</f>
        <v>https://www.spirion.com/</v>
      </c>
      <c r="C7990" s="157" t="s">
        <v>28914</v>
      </c>
      <c r="D7990" s="157" t="s">
        <v>5</v>
      </c>
      <c r="E7990" s="157" t="s">
        <v>15871</v>
      </c>
      <c r="F7990" s="101"/>
      <c r="G7990" s="159"/>
      <c r="H7990" s="161" t="s">
        <v>28915</v>
      </c>
      <c r="I7990" s="161"/>
    </row>
    <row r="7991" ht="15.0" customHeight="1">
      <c r="A7991" s="101" t="s">
        <v>10547</v>
      </c>
      <c r="B7991" s="96" t="str">
        <f>VLOOKUP(A7991,company_data!$A$2:$H$2051,8,FALSE)</f>
        <v>www.splunk.com
</v>
      </c>
      <c r="C7991" s="157" t="s">
        <v>28916</v>
      </c>
      <c r="D7991" s="158" t="s">
        <v>18</v>
      </c>
      <c r="E7991" s="158" t="s">
        <v>18548</v>
      </c>
      <c r="F7991" s="101"/>
      <c r="G7991" s="159"/>
      <c r="H7991" s="161" t="s">
        <v>28917</v>
      </c>
      <c r="I7991" s="161"/>
    </row>
    <row r="7992" ht="15.0" customHeight="1">
      <c r="A7992" s="101" t="s">
        <v>10547</v>
      </c>
      <c r="B7992" s="96" t="str">
        <f>VLOOKUP(A7992,company_data!$A$2:$H$2051,8,FALSE)</f>
        <v>www.splunk.com
</v>
      </c>
      <c r="C7992" s="157" t="s">
        <v>28918</v>
      </c>
      <c r="D7992" s="158" t="s">
        <v>18</v>
      </c>
      <c r="E7992" s="157" t="s">
        <v>17083</v>
      </c>
      <c r="F7992" s="101"/>
      <c r="G7992" s="159"/>
      <c r="H7992" s="161" t="s">
        <v>28919</v>
      </c>
      <c r="I7992" s="161"/>
    </row>
    <row r="7993" ht="15.0" customHeight="1">
      <c r="A7993" s="101" t="s">
        <v>10547</v>
      </c>
      <c r="B7993" s="96" t="str">
        <f>VLOOKUP(A7993,company_data!$A$2:$H$2051,8,FALSE)</f>
        <v>www.splunk.com
</v>
      </c>
      <c r="C7993" s="157" t="s">
        <v>28920</v>
      </c>
      <c r="D7993" s="158" t="s">
        <v>18</v>
      </c>
      <c r="E7993" s="157"/>
      <c r="F7993" s="101"/>
      <c r="G7993" s="159"/>
      <c r="H7993" s="161" t="s">
        <v>28921</v>
      </c>
      <c r="I7993" s="161"/>
    </row>
    <row r="7994" ht="15.0" customHeight="1">
      <c r="A7994" s="101" t="s">
        <v>10547</v>
      </c>
      <c r="B7994" s="96" t="str">
        <f>VLOOKUP(A7994,company_data!$A$2:$H$2051,8,FALSE)</f>
        <v>www.splunk.com
</v>
      </c>
      <c r="C7994" s="157" t="s">
        <v>28922</v>
      </c>
      <c r="D7994" s="158" t="s">
        <v>18</v>
      </c>
      <c r="E7994" s="157"/>
      <c r="F7994" s="101"/>
      <c r="G7994" s="159"/>
      <c r="H7994" s="161" t="s">
        <v>28923</v>
      </c>
      <c r="I7994" s="161"/>
    </row>
    <row r="7995" ht="15.0" customHeight="1">
      <c r="A7995" s="101" t="s">
        <v>10547</v>
      </c>
      <c r="B7995" s="96" t="str">
        <f>VLOOKUP(A7995,company_data!$A$2:$H$2051,8,FALSE)</f>
        <v>www.splunk.com
</v>
      </c>
      <c r="C7995" s="157" t="s">
        <v>28924</v>
      </c>
      <c r="D7995" s="158" t="s">
        <v>18</v>
      </c>
      <c r="E7995" s="157"/>
      <c r="F7995" s="101"/>
      <c r="G7995" s="159"/>
      <c r="H7995" s="161" t="s">
        <v>28925</v>
      </c>
      <c r="I7995" s="161"/>
    </row>
    <row r="7996" ht="15.0" customHeight="1">
      <c r="A7996" s="101" t="s">
        <v>10547</v>
      </c>
      <c r="B7996" s="96" t="str">
        <f>VLOOKUP(A7996,company_data!$A$2:$H$2051,8,FALSE)</f>
        <v>www.splunk.com
</v>
      </c>
      <c r="C7996" s="157" t="s">
        <v>28926</v>
      </c>
      <c r="D7996" s="158" t="s">
        <v>18</v>
      </c>
      <c r="E7996" s="157"/>
      <c r="F7996" s="101"/>
      <c r="G7996" s="159"/>
      <c r="H7996" s="161" t="s">
        <v>28927</v>
      </c>
      <c r="I7996" s="161"/>
    </row>
    <row r="7997" ht="15.0" customHeight="1">
      <c r="A7997" s="101" t="s">
        <v>10547</v>
      </c>
      <c r="B7997" s="96" t="str">
        <f>VLOOKUP(A7997,company_data!$A$2:$H$2051,8,FALSE)</f>
        <v>www.splunk.com
</v>
      </c>
      <c r="C7997" s="157" t="s">
        <v>28928</v>
      </c>
      <c r="D7997" s="158" t="s">
        <v>18</v>
      </c>
      <c r="E7997" s="157"/>
      <c r="F7997" s="101"/>
      <c r="G7997" s="159"/>
      <c r="H7997" s="161" t="s">
        <v>28929</v>
      </c>
      <c r="I7997" s="161"/>
    </row>
    <row r="7998" ht="15.0" customHeight="1">
      <c r="A7998" s="101" t="s">
        <v>10547</v>
      </c>
      <c r="B7998" s="96" t="str">
        <f>VLOOKUP(A7998,company_data!$A$2:$H$2051,8,FALSE)</f>
        <v>www.splunk.com
</v>
      </c>
      <c r="C7998" s="157" t="s">
        <v>28930</v>
      </c>
      <c r="D7998" s="158" t="s">
        <v>18</v>
      </c>
      <c r="E7998" s="157"/>
      <c r="F7998" s="101"/>
      <c r="G7998" s="159"/>
      <c r="H7998" s="161" t="s">
        <v>28931</v>
      </c>
      <c r="I7998" s="161"/>
    </row>
    <row r="7999" ht="15.0" customHeight="1">
      <c r="A7999" s="101" t="s">
        <v>10547</v>
      </c>
      <c r="B7999" s="96" t="str">
        <f>VLOOKUP(A7999,company_data!$A$2:$H$2051,8,FALSE)</f>
        <v>www.splunk.com
</v>
      </c>
      <c r="C7999" s="157" t="s">
        <v>28932</v>
      </c>
      <c r="D7999" s="158" t="s">
        <v>18</v>
      </c>
      <c r="E7999" s="157"/>
      <c r="F7999" s="101"/>
      <c r="G7999" s="159"/>
      <c r="H7999" s="161" t="s">
        <v>28933</v>
      </c>
      <c r="I7999" s="161"/>
    </row>
    <row r="8000" ht="15.0" customHeight="1">
      <c r="A8000" s="101" t="s">
        <v>13192</v>
      </c>
      <c r="B8000" s="96" t="str">
        <f>VLOOKUP(A8000,company_data!$A$2:$H$2051,8,FALSE)</f>
        <v>https://spohnsolutions.com/#</v>
      </c>
      <c r="C8000" s="158" t="s">
        <v>28934</v>
      </c>
      <c r="D8000" s="158" t="s">
        <v>5</v>
      </c>
      <c r="E8000" s="158" t="s">
        <v>15871</v>
      </c>
      <c r="F8000" s="101"/>
      <c r="G8000" s="159"/>
      <c r="H8000" s="161" t="s">
        <v>28935</v>
      </c>
      <c r="I8000" s="161"/>
    </row>
    <row r="8001" ht="15.0" customHeight="1">
      <c r="A8001" s="101" t="s">
        <v>13192</v>
      </c>
      <c r="B8001" s="96" t="str">
        <f>VLOOKUP(A8001,company_data!$A$2:$H$2051,8,FALSE)</f>
        <v>https://spohnsolutions.com/#</v>
      </c>
      <c r="C8001" s="158" t="s">
        <v>16452</v>
      </c>
      <c r="D8001" s="158" t="s">
        <v>5</v>
      </c>
      <c r="E8001" s="158" t="s">
        <v>15871</v>
      </c>
      <c r="F8001" s="101"/>
      <c r="G8001" s="159"/>
      <c r="H8001" s="161"/>
      <c r="I8001" s="161"/>
    </row>
    <row r="8002" ht="15.0" customHeight="1">
      <c r="A8002" s="101" t="s">
        <v>13192</v>
      </c>
      <c r="B8002" s="96" t="str">
        <f>VLOOKUP(A8002,company_data!$A$2:$H$2051,8,FALSE)</f>
        <v>https://spohnsolutions.com/#</v>
      </c>
      <c r="C8002" s="158" t="s">
        <v>15850</v>
      </c>
      <c r="D8002" s="158" t="s">
        <v>5</v>
      </c>
      <c r="E8002" s="158" t="s">
        <v>15871</v>
      </c>
      <c r="F8002" s="97" t="s">
        <v>17003</v>
      </c>
      <c r="G8002" s="159"/>
      <c r="H8002" s="161"/>
      <c r="I8002" s="161"/>
    </row>
    <row r="8003" ht="15.0" customHeight="1">
      <c r="A8003" s="101" t="s">
        <v>13192</v>
      </c>
      <c r="B8003" s="96" t="str">
        <f>VLOOKUP(A8003,company_data!$A$2:$H$2051,8,FALSE)</f>
        <v>https://spohnsolutions.com/#</v>
      </c>
      <c r="C8003" s="158" t="s">
        <v>28936</v>
      </c>
      <c r="D8003" s="158" t="s">
        <v>5</v>
      </c>
      <c r="E8003" s="158" t="s">
        <v>15871</v>
      </c>
      <c r="F8003" s="101"/>
      <c r="G8003" s="159"/>
      <c r="H8003" s="161"/>
      <c r="I8003" s="161"/>
    </row>
    <row r="8004" ht="15.0" customHeight="1">
      <c r="A8004" s="101" t="s">
        <v>13192</v>
      </c>
      <c r="B8004" s="96" t="str">
        <f>VLOOKUP(A8004,company_data!$A$2:$H$2051,8,FALSE)</f>
        <v>https://spohnsolutions.com/#</v>
      </c>
      <c r="C8004" s="158" t="s">
        <v>17848</v>
      </c>
      <c r="D8004" s="158" t="s">
        <v>5</v>
      </c>
      <c r="E8004" s="158" t="s">
        <v>15871</v>
      </c>
      <c r="F8004" s="101"/>
      <c r="G8004" s="159"/>
      <c r="H8004" s="161"/>
      <c r="I8004" s="161"/>
    </row>
    <row r="8005" ht="15.0" customHeight="1">
      <c r="A8005" s="101" t="s">
        <v>13192</v>
      </c>
      <c r="B8005" s="96" t="str">
        <f>VLOOKUP(A8005,company_data!$A$2:$H$2051,8,FALSE)</f>
        <v>https://spohnsolutions.com/#</v>
      </c>
      <c r="C8005" s="158" t="s">
        <v>17842</v>
      </c>
      <c r="D8005" s="158" t="s">
        <v>5</v>
      </c>
      <c r="E8005" s="158" t="s">
        <v>15871</v>
      </c>
      <c r="F8005" s="101"/>
      <c r="G8005" s="159"/>
      <c r="H8005" s="161"/>
      <c r="I8005" s="161"/>
    </row>
    <row r="8006" ht="15.0" customHeight="1">
      <c r="A8006" s="101" t="s">
        <v>13192</v>
      </c>
      <c r="B8006" s="96" t="str">
        <f>VLOOKUP(A8006,company_data!$A$2:$H$2051,8,FALSE)</f>
        <v>https://spohnsolutions.com/#</v>
      </c>
      <c r="C8006" s="158" t="s">
        <v>15853</v>
      </c>
      <c r="D8006" s="158" t="s">
        <v>62</v>
      </c>
      <c r="E8006" s="158" t="s">
        <v>15871</v>
      </c>
      <c r="F8006" s="101"/>
      <c r="G8006" s="159"/>
      <c r="H8006" s="161"/>
      <c r="I8006" s="161"/>
    </row>
    <row r="8007" ht="15.0" customHeight="1">
      <c r="A8007" s="101" t="s">
        <v>13192</v>
      </c>
      <c r="B8007" s="96" t="str">
        <f>VLOOKUP(A8007,company_data!$A$2:$H$2051,8,FALSE)</f>
        <v>https://spohnsolutions.com/#</v>
      </c>
      <c r="C8007" s="157" t="s">
        <v>28937</v>
      </c>
      <c r="D8007" s="157" t="s">
        <v>11</v>
      </c>
      <c r="E8007" s="157"/>
      <c r="F8007" s="101"/>
      <c r="G8007" s="159"/>
      <c r="H8007" s="161" t="s">
        <v>28938</v>
      </c>
      <c r="I8007" s="161"/>
    </row>
    <row r="8008" ht="15.0" customHeight="1">
      <c r="A8008" s="101" t="s">
        <v>13198</v>
      </c>
      <c r="B8008" s="96" t="str">
        <f>VLOOKUP(A8008,company_data!$A$2:$H$2051,8,FALSE)</f>
        <v>https://www.spotflux.com/</v>
      </c>
      <c r="C8008" s="157"/>
      <c r="D8008" s="158" t="s">
        <v>10</v>
      </c>
      <c r="E8008" s="158" t="s">
        <v>16620</v>
      </c>
      <c r="F8008" s="101"/>
      <c r="G8008" s="159"/>
      <c r="H8008" s="161"/>
      <c r="I8008" s="161"/>
    </row>
    <row r="8009" ht="15.0" customHeight="1">
      <c r="A8009" s="101" t="s">
        <v>13205</v>
      </c>
      <c r="B8009" s="96" t="str">
        <f>VLOOKUP(A8009,company_data!$A$2:$H$2051,8,FALSE)</f>
        <v>https://www.springlabs.com/</v>
      </c>
      <c r="C8009" s="157"/>
      <c r="D8009" s="158" t="s">
        <v>24</v>
      </c>
      <c r="E8009" s="157"/>
      <c r="F8009" s="101"/>
      <c r="G8009" s="159"/>
      <c r="H8009" s="161"/>
      <c r="I8009" s="161"/>
    </row>
    <row r="8010" ht="15.0" customHeight="1">
      <c r="A8010" s="101" t="s">
        <v>13214</v>
      </c>
      <c r="B8010" s="96" t="str">
        <f>VLOOKUP(A8010,company_data!$A$2:$H$2051,8,FALSE)</f>
        <v>https://spycloud.com/</v>
      </c>
      <c r="C8010" s="157" t="s">
        <v>28939</v>
      </c>
      <c r="D8010" s="158" t="s">
        <v>48</v>
      </c>
      <c r="E8010" s="157" t="s">
        <v>18329</v>
      </c>
      <c r="F8010" s="101"/>
      <c r="G8010" s="159"/>
      <c r="H8010" s="161" t="s">
        <v>28940</v>
      </c>
      <c r="I8010" s="161"/>
    </row>
    <row r="8011" ht="15.0" customHeight="1">
      <c r="A8011" s="101" t="s">
        <v>13214</v>
      </c>
      <c r="B8011" s="96" t="str">
        <f>VLOOKUP(A8011,company_data!$A$2:$H$2051,8,FALSE)</f>
        <v>https://spycloud.com/</v>
      </c>
      <c r="C8011" s="157" t="s">
        <v>28941</v>
      </c>
      <c r="D8011" s="158" t="s">
        <v>60</v>
      </c>
      <c r="E8011" s="158" t="s">
        <v>28942</v>
      </c>
      <c r="F8011" s="101"/>
      <c r="G8011" s="159"/>
      <c r="H8011" s="161" t="s">
        <v>28943</v>
      </c>
      <c r="I8011" s="161"/>
    </row>
    <row r="8012" ht="15.0" customHeight="1">
      <c r="A8012" s="101" t="s">
        <v>13214</v>
      </c>
      <c r="B8012" s="96" t="str">
        <f>VLOOKUP(A8012,company_data!$A$2:$H$2051,8,FALSE)</f>
        <v>https://spycloud.com/</v>
      </c>
      <c r="C8012" s="157" t="s">
        <v>28944</v>
      </c>
      <c r="D8012" s="158" t="s">
        <v>60</v>
      </c>
      <c r="E8012" s="158" t="s">
        <v>28942</v>
      </c>
      <c r="F8012" s="101"/>
      <c r="G8012" s="159"/>
      <c r="H8012" s="161" t="s">
        <v>28945</v>
      </c>
      <c r="I8012" s="161"/>
    </row>
    <row r="8013" ht="15.0" customHeight="1">
      <c r="A8013" s="101" t="s">
        <v>13214</v>
      </c>
      <c r="B8013" s="96" t="str">
        <f>VLOOKUP(A8013,company_data!$A$2:$H$2051,8,FALSE)</f>
        <v>https://spycloud.com/</v>
      </c>
      <c r="C8013" s="157" t="s">
        <v>28946</v>
      </c>
      <c r="D8013" s="158" t="s">
        <v>60</v>
      </c>
      <c r="E8013" s="158" t="s">
        <v>28942</v>
      </c>
      <c r="F8013" s="101"/>
      <c r="G8013" s="159"/>
      <c r="H8013" s="161" t="s">
        <v>28947</v>
      </c>
      <c r="I8013" s="161"/>
    </row>
    <row r="8014" ht="15.0" customHeight="1">
      <c r="A8014" s="101" t="s">
        <v>13214</v>
      </c>
      <c r="B8014" s="96" t="str">
        <f>VLOOKUP(A8014,company_data!$A$2:$H$2051,8,FALSE)</f>
        <v>https://spycloud.com/</v>
      </c>
      <c r="C8014" s="157" t="s">
        <v>28948</v>
      </c>
      <c r="D8014" s="158" t="s">
        <v>60</v>
      </c>
      <c r="E8014" s="158" t="s">
        <v>28949</v>
      </c>
      <c r="F8014" s="101"/>
      <c r="G8014" s="159"/>
      <c r="H8014" s="161" t="s">
        <v>28950</v>
      </c>
      <c r="I8014" s="161"/>
    </row>
    <row r="8015" ht="15.0" customHeight="1">
      <c r="A8015" s="101" t="s">
        <v>13214</v>
      </c>
      <c r="B8015" s="96" t="str">
        <f>VLOOKUP(A8015,company_data!$A$2:$H$2051,8,FALSE)</f>
        <v>https://spycloud.com/</v>
      </c>
      <c r="C8015" s="157" t="s">
        <v>28951</v>
      </c>
      <c r="D8015" s="158" t="s">
        <v>60</v>
      </c>
      <c r="E8015" s="158" t="s">
        <v>28949</v>
      </c>
      <c r="F8015" s="101"/>
      <c r="G8015" s="159"/>
      <c r="H8015" s="161" t="s">
        <v>28952</v>
      </c>
      <c r="I8015" s="161"/>
    </row>
    <row r="8016" ht="15.0" customHeight="1">
      <c r="A8016" s="101" t="s">
        <v>13214</v>
      </c>
      <c r="B8016" s="96" t="str">
        <f>VLOOKUP(A8016,company_data!$A$2:$H$2051,8,FALSE)</f>
        <v>https://spycloud.com/</v>
      </c>
      <c r="C8016" s="157" t="s">
        <v>28953</v>
      </c>
      <c r="D8016" s="158" t="s">
        <v>27</v>
      </c>
      <c r="E8016" s="157"/>
      <c r="F8016" s="101"/>
      <c r="G8016" s="159"/>
      <c r="H8016" s="161" t="s">
        <v>28954</v>
      </c>
      <c r="I8016" s="161"/>
    </row>
    <row r="8017" ht="15.0" customHeight="1">
      <c r="A8017" s="101" t="s">
        <v>13223</v>
      </c>
      <c r="B8017" s="96" t="str">
        <f>VLOOKUP(A8017,company_data!$A$2:$H$2051,8,FALSE)</f>
        <v>https://spyglassltd.com/</v>
      </c>
      <c r="C8017" s="157" t="s">
        <v>20124</v>
      </c>
      <c r="D8017" s="158" t="s">
        <v>5</v>
      </c>
      <c r="E8017" s="158" t="s">
        <v>28955</v>
      </c>
      <c r="F8017" s="101"/>
      <c r="G8017" s="159"/>
      <c r="H8017" s="161" t="s">
        <v>28956</v>
      </c>
      <c r="I8017" s="161"/>
    </row>
    <row r="8018" ht="15.0" customHeight="1">
      <c r="A8018" s="101" t="s">
        <v>13223</v>
      </c>
      <c r="B8018" s="96" t="str">
        <f>VLOOKUP(A8018,company_data!$A$2:$H$2051,8,FALSE)</f>
        <v>https://spyglassltd.com/</v>
      </c>
      <c r="C8018" s="157" t="s">
        <v>28957</v>
      </c>
      <c r="D8018" s="157" t="s">
        <v>5</v>
      </c>
      <c r="E8018" s="158" t="s">
        <v>15871</v>
      </c>
      <c r="F8018" s="101"/>
      <c r="G8018" s="159"/>
      <c r="H8018" s="161" t="s">
        <v>28958</v>
      </c>
      <c r="I8018" s="161"/>
    </row>
    <row r="8019" ht="15.0" customHeight="1">
      <c r="A8019" s="101" t="s">
        <v>13223</v>
      </c>
      <c r="B8019" s="96" t="str">
        <f>VLOOKUP(A8019,company_data!$A$2:$H$2051,8,FALSE)</f>
        <v>https://spyglassltd.com/</v>
      </c>
      <c r="C8019" s="158" t="s">
        <v>28959</v>
      </c>
      <c r="D8019" s="157" t="s">
        <v>5</v>
      </c>
      <c r="E8019" s="158" t="s">
        <v>15871</v>
      </c>
      <c r="F8019" s="101"/>
      <c r="G8019" s="159"/>
      <c r="H8019" s="161" t="s">
        <v>28960</v>
      </c>
      <c r="I8019" s="161"/>
    </row>
    <row r="8020" ht="15.0" customHeight="1">
      <c r="A8020" s="101" t="s">
        <v>13223</v>
      </c>
      <c r="B8020" s="96" t="str">
        <f>VLOOKUP(A8020,company_data!$A$2:$H$2051,8,FALSE)</f>
        <v>https://spyglassltd.com/</v>
      </c>
      <c r="C8020" s="157" t="s">
        <v>28961</v>
      </c>
      <c r="D8020" s="157" t="s">
        <v>5</v>
      </c>
      <c r="E8020" s="158" t="s">
        <v>15871</v>
      </c>
      <c r="F8020" s="101"/>
      <c r="G8020" s="159"/>
      <c r="H8020" s="161" t="s">
        <v>28962</v>
      </c>
      <c r="I8020" s="161"/>
    </row>
    <row r="8021" ht="15.0" customHeight="1">
      <c r="A8021" s="101" t="s">
        <v>13223</v>
      </c>
      <c r="B8021" s="96" t="str">
        <f>VLOOKUP(A8021,company_data!$A$2:$H$2051,8,FALSE)</f>
        <v>https://spyglassltd.com/</v>
      </c>
      <c r="C8021" s="158" t="s">
        <v>28963</v>
      </c>
      <c r="D8021" s="157" t="s">
        <v>5</v>
      </c>
      <c r="E8021" s="158" t="s">
        <v>15871</v>
      </c>
      <c r="F8021" s="101"/>
      <c r="G8021" s="159"/>
      <c r="H8021" s="161" t="s">
        <v>28964</v>
      </c>
      <c r="I8021" s="161"/>
    </row>
    <row r="8022" ht="15.0" customHeight="1">
      <c r="A8022" s="101" t="s">
        <v>13223</v>
      </c>
      <c r="B8022" s="96" t="str">
        <f>VLOOKUP(A8022,company_data!$A$2:$H$2051,8,FALSE)</f>
        <v>https://spyglassltd.com/</v>
      </c>
      <c r="C8022" s="157" t="s">
        <v>16868</v>
      </c>
      <c r="D8022" s="157" t="s">
        <v>5</v>
      </c>
      <c r="E8022" s="158" t="s">
        <v>15871</v>
      </c>
      <c r="F8022" s="101"/>
      <c r="G8022" s="159"/>
      <c r="H8022" s="161" t="s">
        <v>28965</v>
      </c>
      <c r="I8022" s="161"/>
    </row>
    <row r="8023" ht="15.0" customHeight="1">
      <c r="A8023" s="101" t="s">
        <v>13237</v>
      </c>
      <c r="B8023" s="96" t="str">
        <f>VLOOKUP(A8023,company_data!$A$2:$H$2051,8,FALSE)</f>
        <v>https://www.sqt-training.com/</v>
      </c>
      <c r="C8023" s="158" t="s">
        <v>28966</v>
      </c>
      <c r="D8023" s="158" t="s">
        <v>11</v>
      </c>
      <c r="E8023" s="157"/>
      <c r="F8023" s="101"/>
      <c r="G8023" s="159"/>
      <c r="H8023" s="161"/>
      <c r="I8023" s="161"/>
    </row>
    <row r="8024" ht="15.0" customHeight="1">
      <c r="A8024" s="101" t="s">
        <v>13243</v>
      </c>
      <c r="B8024" s="96" t="str">
        <f>VLOOKUP(A8024,company_data!$A$2:$H$2051,8,FALSE)</f>
        <v>https://www.sri.com/</v>
      </c>
      <c r="C8024" s="157" t="s">
        <v>28967</v>
      </c>
      <c r="D8024" s="158" t="s">
        <v>56</v>
      </c>
      <c r="E8024" s="157"/>
      <c r="F8024" s="101"/>
      <c r="G8024" s="159"/>
      <c r="H8024" s="161" t="s">
        <v>28968</v>
      </c>
      <c r="I8024" s="161"/>
    </row>
    <row r="8025" ht="15.0" customHeight="1">
      <c r="A8025" s="101" t="s">
        <v>13251</v>
      </c>
      <c r="B8025" s="96" t="str">
        <f>VLOOKUP(A8025,company_data!$A$2:$H$2051,8,FALSE)</f>
        <v>https://www.ss8.com/</v>
      </c>
      <c r="C8025" s="158" t="s">
        <v>28969</v>
      </c>
      <c r="D8025" s="158" t="s">
        <v>21</v>
      </c>
      <c r="E8025" s="158" t="s">
        <v>14</v>
      </c>
      <c r="F8025" s="101"/>
      <c r="G8025" s="159"/>
      <c r="H8025" s="161" t="s">
        <v>28970</v>
      </c>
      <c r="I8025" s="161"/>
    </row>
    <row r="8026" ht="15.0" customHeight="1">
      <c r="A8026" s="101" t="s">
        <v>13251</v>
      </c>
      <c r="B8026" s="96" t="str">
        <f>VLOOKUP(A8026,company_data!$A$2:$H$2051,8,FALSE)</f>
        <v>https://www.ss8.com/</v>
      </c>
      <c r="C8026" s="158" t="s">
        <v>28971</v>
      </c>
      <c r="D8026" s="158" t="s">
        <v>21</v>
      </c>
      <c r="E8026" s="158" t="s">
        <v>14</v>
      </c>
      <c r="F8026" s="101"/>
      <c r="G8026" s="159"/>
      <c r="H8026" s="161" t="s">
        <v>28972</v>
      </c>
      <c r="I8026" s="161"/>
    </row>
    <row r="8027" ht="15.0" customHeight="1">
      <c r="A8027" s="101" t="s">
        <v>13262</v>
      </c>
      <c r="B8027" s="96" t="str">
        <f>VLOOKUP(A8027,company_data!$A$2:$H$2051,8,FALSE)</f>
        <v>https://www.ssh.com/</v>
      </c>
      <c r="C8027" s="158" t="s">
        <v>28973</v>
      </c>
      <c r="D8027" s="158" t="s">
        <v>5</v>
      </c>
      <c r="E8027" s="158" t="s">
        <v>15871</v>
      </c>
      <c r="F8027" s="101"/>
      <c r="G8027" s="159"/>
      <c r="H8027" s="161"/>
      <c r="I8027" s="161"/>
    </row>
    <row r="8028" ht="15.0" customHeight="1">
      <c r="A8028" s="101" t="s">
        <v>13262</v>
      </c>
      <c r="B8028" s="96" t="str">
        <f>VLOOKUP(A8028,company_data!$A$2:$H$2051,8,FALSE)</f>
        <v>https://www.ssh.com/</v>
      </c>
      <c r="C8028" s="158" t="s">
        <v>15871</v>
      </c>
      <c r="D8028" s="158" t="s">
        <v>5</v>
      </c>
      <c r="E8028" s="158" t="s">
        <v>15871</v>
      </c>
      <c r="F8028" s="101"/>
      <c r="G8028" s="159"/>
      <c r="H8028" s="161"/>
      <c r="I8028" s="161"/>
    </row>
    <row r="8029" ht="15.0" customHeight="1">
      <c r="A8029" s="101" t="s">
        <v>13262</v>
      </c>
      <c r="B8029" s="96" t="str">
        <f>VLOOKUP(A8029,company_data!$A$2:$H$2051,8,FALSE)</f>
        <v>https://www.ssh.com/</v>
      </c>
      <c r="C8029" s="157" t="s">
        <v>28974</v>
      </c>
      <c r="D8029" s="158" t="s">
        <v>13</v>
      </c>
      <c r="E8029" s="157"/>
      <c r="F8029" s="101"/>
      <c r="G8029" s="159"/>
      <c r="H8029" s="161" t="s">
        <v>28975</v>
      </c>
      <c r="I8029" s="161"/>
    </row>
    <row r="8030" ht="15.0" customHeight="1">
      <c r="A8030" s="101" t="s">
        <v>13262</v>
      </c>
      <c r="B8030" s="96" t="str">
        <f>VLOOKUP(A8030,company_data!$A$2:$H$2051,8,FALSE)</f>
        <v>https://www.ssh.com/</v>
      </c>
      <c r="C8030" s="157" t="s">
        <v>28976</v>
      </c>
      <c r="D8030" s="158" t="s">
        <v>13</v>
      </c>
      <c r="E8030" s="157"/>
      <c r="F8030" s="101"/>
      <c r="G8030" s="159"/>
      <c r="H8030" s="161" t="s">
        <v>28977</v>
      </c>
      <c r="I8030" s="161"/>
    </row>
    <row r="8031" ht="15.0" customHeight="1">
      <c r="A8031" s="101" t="s">
        <v>13262</v>
      </c>
      <c r="B8031" s="96" t="str">
        <f>VLOOKUP(A8031,company_data!$A$2:$H$2051,8,FALSE)</f>
        <v>https://www.ssh.com/</v>
      </c>
      <c r="C8031" s="158" t="s">
        <v>28978</v>
      </c>
      <c r="D8031" s="158" t="s">
        <v>13</v>
      </c>
      <c r="E8031" s="157"/>
      <c r="F8031" s="101"/>
      <c r="G8031" s="159"/>
      <c r="H8031" s="161"/>
      <c r="I8031" s="161"/>
    </row>
    <row r="8032" ht="15.0" customHeight="1">
      <c r="A8032" s="101" t="s">
        <v>13262</v>
      </c>
      <c r="B8032" s="96" t="str">
        <f>VLOOKUP(A8032,company_data!$A$2:$H$2051,8,FALSE)</f>
        <v>https://www.ssh.com/</v>
      </c>
      <c r="C8032" s="157" t="s">
        <v>28979</v>
      </c>
      <c r="D8032" s="158" t="s">
        <v>13</v>
      </c>
      <c r="E8032" s="157"/>
      <c r="F8032" s="101"/>
      <c r="G8032" s="159"/>
      <c r="H8032" s="161" t="s">
        <v>28980</v>
      </c>
      <c r="I8032" s="161"/>
    </row>
    <row r="8033" ht="15.0" customHeight="1">
      <c r="A8033" s="101" t="s">
        <v>13262</v>
      </c>
      <c r="B8033" s="96" t="str">
        <f>VLOOKUP(A8033,company_data!$A$2:$H$2051,8,FALSE)</f>
        <v>https://www.ssh.com/</v>
      </c>
      <c r="C8033" s="157" t="s">
        <v>28981</v>
      </c>
      <c r="D8033" s="158" t="s">
        <v>6</v>
      </c>
      <c r="E8033" s="157"/>
      <c r="F8033" s="101"/>
      <c r="G8033" s="159"/>
      <c r="H8033" s="161" t="s">
        <v>28982</v>
      </c>
      <c r="I8033" s="161"/>
    </row>
    <row r="8034" ht="15.0" customHeight="1">
      <c r="A8034" s="101" t="s">
        <v>13268</v>
      </c>
      <c r="B8034" s="96" t="str">
        <f>VLOOKUP(A8034,company_data!$A$2:$H$2051,8,FALSE)</f>
        <v>https://www.ssl.com/</v>
      </c>
      <c r="C8034" s="158" t="s">
        <v>28983</v>
      </c>
      <c r="D8034" s="158" t="s">
        <v>13</v>
      </c>
      <c r="E8034" s="157"/>
      <c r="F8034" s="101"/>
      <c r="G8034" s="159"/>
      <c r="H8034" s="161"/>
      <c r="I8034" s="161"/>
    </row>
    <row r="8035" ht="15.0" customHeight="1">
      <c r="A8035" s="101" t="s">
        <v>13268</v>
      </c>
      <c r="B8035" s="96" t="str">
        <f>VLOOKUP(A8035,company_data!$A$2:$H$2051,8,FALSE)</f>
        <v>https://www.ssl.com/</v>
      </c>
      <c r="C8035" s="158" t="s">
        <v>19345</v>
      </c>
      <c r="D8035" s="158" t="s">
        <v>13</v>
      </c>
      <c r="E8035" s="157"/>
      <c r="F8035" s="101"/>
      <c r="G8035" s="159"/>
      <c r="H8035" s="161"/>
      <c r="I8035" s="161"/>
    </row>
    <row r="8036" ht="15.0" customHeight="1">
      <c r="A8036" s="101" t="s">
        <v>13268</v>
      </c>
      <c r="B8036" s="96" t="str">
        <f>VLOOKUP(A8036,company_data!$A$2:$H$2051,8,FALSE)</f>
        <v>https://www.ssl.com/</v>
      </c>
      <c r="C8036" s="158" t="s">
        <v>28984</v>
      </c>
      <c r="D8036" s="158" t="s">
        <v>13</v>
      </c>
      <c r="E8036" s="157"/>
      <c r="F8036" s="101"/>
      <c r="G8036" s="159"/>
      <c r="H8036" s="161"/>
      <c r="I8036" s="161"/>
    </row>
    <row r="8037" ht="15.0" customHeight="1">
      <c r="A8037" s="101" t="s">
        <v>13268</v>
      </c>
      <c r="B8037" s="96" t="str">
        <f>VLOOKUP(A8037,company_data!$A$2:$H$2051,8,FALSE)</f>
        <v>https://www.ssl.com/</v>
      </c>
      <c r="C8037" s="158" t="s">
        <v>28985</v>
      </c>
      <c r="D8037" s="158" t="s">
        <v>13</v>
      </c>
      <c r="E8037" s="157"/>
      <c r="F8037" s="101"/>
      <c r="G8037" s="159"/>
      <c r="H8037" s="161"/>
      <c r="I8037" s="161"/>
    </row>
    <row r="8038" ht="15.0" customHeight="1">
      <c r="A8038" s="101" t="s">
        <v>13268</v>
      </c>
      <c r="B8038" s="96" t="str">
        <f>VLOOKUP(A8038,company_data!$A$2:$H$2051,8,FALSE)</f>
        <v>https://www.ssl.com/</v>
      </c>
      <c r="C8038" s="158" t="s">
        <v>28986</v>
      </c>
      <c r="D8038" s="158" t="s">
        <v>25</v>
      </c>
      <c r="E8038" s="157"/>
      <c r="F8038" s="101"/>
      <c r="G8038" s="159"/>
      <c r="H8038" s="161" t="s">
        <v>28987</v>
      </c>
      <c r="I8038" s="161"/>
    </row>
    <row r="8039" ht="15.0" customHeight="1">
      <c r="A8039" s="101" t="s">
        <v>13273</v>
      </c>
      <c r="B8039" s="96" t="str">
        <f>VLOOKUP(A8039,company_data!$A$2:$H$2051,8,FALSE)</f>
        <v>https://www.stackhawk.com/</v>
      </c>
      <c r="C8039" s="158" t="s">
        <v>28988</v>
      </c>
      <c r="D8039" s="158" t="s">
        <v>8</v>
      </c>
      <c r="E8039" s="158" t="s">
        <v>16203</v>
      </c>
      <c r="F8039" s="101"/>
      <c r="G8039" s="159"/>
      <c r="H8039" s="161" t="s">
        <v>28989</v>
      </c>
      <c r="I8039" s="161"/>
    </row>
    <row r="8040" ht="15.0" customHeight="1">
      <c r="A8040" s="101" t="s">
        <v>13273</v>
      </c>
      <c r="B8040" s="96" t="str">
        <f>VLOOKUP(A8040,company_data!$A$2:$H$2051,8,FALSE)</f>
        <v>https://www.stackhawk.com/</v>
      </c>
      <c r="C8040" s="158" t="s">
        <v>28990</v>
      </c>
      <c r="D8040" s="158" t="s">
        <v>8</v>
      </c>
      <c r="E8040" s="158" t="s">
        <v>16203</v>
      </c>
      <c r="F8040" s="101"/>
      <c r="G8040" s="159"/>
      <c r="H8040" s="161"/>
      <c r="I8040" s="161"/>
    </row>
    <row r="8041" ht="15.0" customHeight="1">
      <c r="A8041" s="101" t="s">
        <v>13273</v>
      </c>
      <c r="B8041" s="96" t="str">
        <f>VLOOKUP(A8041,company_data!$A$2:$H$2051,8,FALSE)</f>
        <v>https://www.stackhawk.com/</v>
      </c>
      <c r="C8041" s="158" t="s">
        <v>28991</v>
      </c>
      <c r="D8041" s="158" t="s">
        <v>8</v>
      </c>
      <c r="E8041" s="158" t="s">
        <v>16203</v>
      </c>
      <c r="F8041" s="101"/>
      <c r="G8041" s="159"/>
      <c r="H8041" s="161"/>
      <c r="I8041" s="161"/>
    </row>
    <row r="8042" ht="15.0" customHeight="1">
      <c r="A8042" s="101" t="s">
        <v>13279</v>
      </c>
      <c r="B8042" s="96" t="str">
        <f>VLOOKUP(A8042,company_data!$A$2:$H$2051,8,FALSE)</f>
        <v>https://www.stackpath.com/</v>
      </c>
      <c r="C8042" s="157" t="s">
        <v>16560</v>
      </c>
      <c r="D8042" s="157" t="s">
        <v>8</v>
      </c>
      <c r="E8042" s="158" t="s">
        <v>16480</v>
      </c>
      <c r="F8042" s="101"/>
      <c r="G8042" s="159"/>
      <c r="H8042" s="161" t="s">
        <v>28992</v>
      </c>
      <c r="I8042" s="161"/>
    </row>
    <row r="8043" ht="15.0" customHeight="1">
      <c r="A8043" s="101" t="s">
        <v>13279</v>
      </c>
      <c r="B8043" s="96" t="str">
        <f>VLOOKUP(A8043,company_data!$A$2:$H$2051,8,FALSE)</f>
        <v>https://www.stackpath.com/</v>
      </c>
      <c r="C8043" s="158" t="s">
        <v>28993</v>
      </c>
      <c r="D8043" s="157" t="s">
        <v>8</v>
      </c>
      <c r="E8043" s="157"/>
      <c r="F8043" s="101"/>
      <c r="G8043" s="159"/>
      <c r="H8043" s="161"/>
      <c r="I8043" s="161"/>
    </row>
    <row r="8044" ht="15.0" customHeight="1">
      <c r="A8044" s="101" t="s">
        <v>13279</v>
      </c>
      <c r="B8044" s="96" t="str">
        <f>VLOOKUP(A8044,company_data!$A$2:$H$2051,8,FALSE)</f>
        <v>https://www.stackpath.com/</v>
      </c>
      <c r="C8044" s="158" t="s">
        <v>28994</v>
      </c>
      <c r="D8044" s="158" t="s">
        <v>13</v>
      </c>
      <c r="E8044" s="157"/>
      <c r="F8044" s="101"/>
      <c r="G8044" s="159"/>
      <c r="H8044" s="161"/>
      <c r="I8044" s="161"/>
    </row>
    <row r="8045" ht="15.0" customHeight="1">
      <c r="A8045" s="101" t="s">
        <v>13296</v>
      </c>
      <c r="B8045" s="96" t="str">
        <f>VLOOKUP(A8045,company_data!$A$2:$H$2051,8,FALSE)</f>
        <v>https://www.starlab.io/</v>
      </c>
      <c r="C8045" s="158" t="s">
        <v>28995</v>
      </c>
      <c r="D8045" s="158" t="s">
        <v>40</v>
      </c>
      <c r="E8045" s="158" t="s">
        <v>17435</v>
      </c>
      <c r="F8045" s="101"/>
      <c r="G8045" s="159"/>
      <c r="H8045" s="161" t="s">
        <v>28996</v>
      </c>
      <c r="I8045" s="161"/>
    </row>
    <row r="8046" ht="15.0" customHeight="1">
      <c r="A8046" s="101" t="s">
        <v>13296</v>
      </c>
      <c r="B8046" s="96" t="str">
        <f>VLOOKUP(A8046,company_data!$A$2:$H$2051,8,FALSE)</f>
        <v>https://www.starlab.io/</v>
      </c>
      <c r="C8046" s="158" t="s">
        <v>28997</v>
      </c>
      <c r="D8046" s="158" t="s">
        <v>40</v>
      </c>
      <c r="E8046" s="158" t="s">
        <v>17435</v>
      </c>
      <c r="F8046" s="101"/>
      <c r="G8046" s="159"/>
      <c r="H8046" s="161" t="s">
        <v>28998</v>
      </c>
      <c r="I8046" s="161"/>
    </row>
    <row r="8047" ht="15.0" customHeight="1">
      <c r="A8047" s="101" t="s">
        <v>13296</v>
      </c>
      <c r="B8047" s="96" t="str">
        <f>VLOOKUP(A8047,company_data!$A$2:$H$2051,8,FALSE)</f>
        <v>https://www.starlab.io/</v>
      </c>
      <c r="C8047" s="158" t="s">
        <v>28997</v>
      </c>
      <c r="D8047" s="158" t="s">
        <v>40</v>
      </c>
      <c r="E8047" s="158" t="s">
        <v>17435</v>
      </c>
      <c r="F8047" s="101"/>
      <c r="G8047" s="159"/>
      <c r="H8047" s="161"/>
      <c r="I8047" s="161"/>
    </row>
    <row r="8048" ht="15.0" customHeight="1">
      <c r="A8048" s="101" t="s">
        <v>13311</v>
      </c>
      <c r="B8048" s="96" t="str">
        <f>VLOOKUP(A8048,company_data!$A$2:$H$2051,8,FALSE)</f>
        <v>https://stealth-soft.com/</v>
      </c>
      <c r="C8048" s="158" t="s">
        <v>28999</v>
      </c>
      <c r="D8048" s="158" t="s">
        <v>24</v>
      </c>
      <c r="E8048" s="158"/>
      <c r="F8048" s="101"/>
      <c r="G8048" s="159"/>
      <c r="H8048" s="161"/>
      <c r="I8048" s="161"/>
    </row>
    <row r="8049" ht="15.0" customHeight="1">
      <c r="A8049" s="101" t="s">
        <v>13324</v>
      </c>
      <c r="B8049" s="96" t="str">
        <f>VLOOKUP(A8049,company_data!$A$2:$H$2051,8,FALSE)</f>
        <v>https://www.stealthworker.com/</v>
      </c>
      <c r="C8049" s="157" t="s">
        <v>29000</v>
      </c>
      <c r="D8049" s="158" t="s">
        <v>5</v>
      </c>
      <c r="E8049" s="158" t="s">
        <v>15871</v>
      </c>
      <c r="F8049" s="101"/>
      <c r="G8049" s="159"/>
      <c r="H8049" s="161" t="s">
        <v>29001</v>
      </c>
      <c r="I8049" s="161"/>
    </row>
    <row r="8050" ht="15.0" customHeight="1">
      <c r="A8050" s="101" t="s">
        <v>13324</v>
      </c>
      <c r="B8050" s="96" t="str">
        <f>VLOOKUP(A8050,company_data!$A$2:$H$2051,8,FALSE)</f>
        <v>https://www.stealthworker.com/</v>
      </c>
      <c r="C8050" s="157" t="s">
        <v>29002</v>
      </c>
      <c r="D8050" s="158" t="s">
        <v>5</v>
      </c>
      <c r="E8050" s="158" t="s">
        <v>15871</v>
      </c>
      <c r="F8050" s="101"/>
      <c r="G8050" s="159"/>
      <c r="H8050" s="161" t="s">
        <v>29003</v>
      </c>
      <c r="I8050" s="161"/>
    </row>
    <row r="8051" ht="15.0" customHeight="1">
      <c r="A8051" s="101" t="s">
        <v>13337</v>
      </c>
      <c r="B8051" s="96" t="str">
        <f>VLOOKUP(A8051,company_data!$A$2:$H$2051,8,FALSE)</f>
        <v>https://www.steelcloud.com/</v>
      </c>
      <c r="C8051" s="157" t="s">
        <v>29004</v>
      </c>
      <c r="D8051" s="158" t="s">
        <v>14</v>
      </c>
      <c r="E8051" s="157"/>
      <c r="F8051" s="101"/>
      <c r="G8051" s="159"/>
      <c r="H8051" s="161" t="s">
        <v>29005</v>
      </c>
      <c r="I8051" s="161"/>
    </row>
    <row r="8052" ht="15.0" customHeight="1">
      <c r="A8052" s="101" t="s">
        <v>13344</v>
      </c>
      <c r="B8052" s="96" t="str">
        <f>VLOOKUP(A8052,company_data!$A$2:$H$2051,8,FALSE)</f>
        <v>https://stellarcyber.ai/</v>
      </c>
      <c r="C8052" s="158" t="s">
        <v>29006</v>
      </c>
      <c r="D8052" s="157" t="s">
        <v>18</v>
      </c>
      <c r="E8052" s="157" t="s">
        <v>19214</v>
      </c>
      <c r="F8052" s="101"/>
      <c r="G8052" s="159"/>
      <c r="H8052" s="161" t="s">
        <v>29007</v>
      </c>
      <c r="I8052" s="161"/>
    </row>
    <row r="8053" ht="15.0" customHeight="1">
      <c r="A8053" s="101" t="s">
        <v>13352</v>
      </c>
      <c r="B8053" s="96" t="str">
        <f>VLOOKUP(A8053,company_data!$A$2:$H$2051,8,FALSE)</f>
        <v>https://www.sternumiot.com/</v>
      </c>
      <c r="C8053" s="157" t="s">
        <v>29008</v>
      </c>
      <c r="D8053" s="158" t="s">
        <v>25</v>
      </c>
      <c r="E8053" s="158" t="s">
        <v>17918</v>
      </c>
      <c r="F8053" s="157"/>
      <c r="G8053" s="159"/>
      <c r="H8053" s="161" t="s">
        <v>29009</v>
      </c>
      <c r="I8053" s="161"/>
    </row>
    <row r="8054" ht="15.0" customHeight="1">
      <c r="A8054" s="101" t="s">
        <v>13352</v>
      </c>
      <c r="B8054" s="96" t="str">
        <f>VLOOKUP(A8054,company_data!$A$2:$H$2051,8,FALSE)</f>
        <v>https://www.sternumiot.com/</v>
      </c>
      <c r="C8054" s="157" t="s">
        <v>29010</v>
      </c>
      <c r="D8054" s="158" t="s">
        <v>25</v>
      </c>
      <c r="E8054" s="158" t="s">
        <v>17918</v>
      </c>
      <c r="F8054" s="101"/>
      <c r="G8054" s="159"/>
      <c r="H8054" s="161" t="s">
        <v>29011</v>
      </c>
      <c r="I8054" s="161"/>
    </row>
    <row r="8055" ht="15.0" customHeight="1">
      <c r="A8055" s="101" t="s">
        <v>13352</v>
      </c>
      <c r="B8055" s="96" t="str">
        <f>VLOOKUP(A8055,company_data!$A$2:$H$2051,8,FALSE)</f>
        <v>https://www.sternumiot.com/</v>
      </c>
      <c r="C8055" s="157" t="s">
        <v>29012</v>
      </c>
      <c r="D8055" s="158" t="s">
        <v>25</v>
      </c>
      <c r="E8055" s="158" t="s">
        <v>17918</v>
      </c>
      <c r="F8055" s="101"/>
      <c r="G8055" s="159"/>
      <c r="H8055" s="161" t="s">
        <v>29013</v>
      </c>
      <c r="I8055" s="161"/>
    </row>
    <row r="8056" ht="15.0" customHeight="1">
      <c r="A8056" s="101" t="s">
        <v>13358</v>
      </c>
      <c r="B8056" s="96" t="str">
        <f>VLOOKUP(A8056,company_data!$A$2:$H$2051,8,FALSE)</f>
        <v>https://www.stig.net/</v>
      </c>
      <c r="C8056" s="157" t="s">
        <v>19950</v>
      </c>
      <c r="D8056" s="157" t="s">
        <v>7</v>
      </c>
      <c r="E8056" s="157"/>
      <c r="F8056" s="101"/>
      <c r="G8056" s="159"/>
      <c r="H8056" s="161" t="s">
        <v>29014</v>
      </c>
      <c r="I8056" s="161"/>
    </row>
    <row r="8057" ht="15.0" customHeight="1">
      <c r="A8057" s="101" t="s">
        <v>13358</v>
      </c>
      <c r="B8057" s="96" t="str">
        <f>VLOOKUP(A8057,company_data!$A$2:$H$2051,8,FALSE)</f>
        <v>https://www.stig.net/</v>
      </c>
      <c r="C8057" s="157" t="s">
        <v>29015</v>
      </c>
      <c r="D8057" s="157" t="s">
        <v>5</v>
      </c>
      <c r="E8057" s="158" t="s">
        <v>15871</v>
      </c>
      <c r="F8057" s="101"/>
      <c r="G8057" s="159"/>
      <c r="H8057" s="161" t="s">
        <v>29016</v>
      </c>
      <c r="I8057" s="161"/>
    </row>
    <row r="8058" ht="15.0" customHeight="1">
      <c r="A8058" s="101" t="s">
        <v>13358</v>
      </c>
      <c r="B8058" s="96" t="str">
        <f>VLOOKUP(A8058,company_data!$A$2:$H$2051,8,FALSE)</f>
        <v>https://www.stig.net/</v>
      </c>
      <c r="C8058" s="157" t="s">
        <v>29017</v>
      </c>
      <c r="D8058" s="157" t="s">
        <v>5</v>
      </c>
      <c r="E8058" s="158" t="s">
        <v>15871</v>
      </c>
      <c r="F8058" s="101"/>
      <c r="G8058" s="159"/>
      <c r="H8058" s="161" t="s">
        <v>29018</v>
      </c>
      <c r="I8058" s="161"/>
    </row>
    <row r="8059" ht="15.0" customHeight="1">
      <c r="A8059" s="101" t="s">
        <v>13366</v>
      </c>
      <c r="B8059" s="96" t="str">
        <f>VLOOKUP(A8059,company_data!$A$2:$H$2051,8,FALSE)</f>
        <v>https://www.stickman.com.au/</v>
      </c>
      <c r="C8059" s="157" t="s">
        <v>29019</v>
      </c>
      <c r="D8059" s="157" t="s">
        <v>5</v>
      </c>
      <c r="E8059" s="157" t="s">
        <v>15850</v>
      </c>
      <c r="F8059" s="101"/>
      <c r="G8059" s="159"/>
      <c r="H8059" s="161" t="s">
        <v>29020</v>
      </c>
      <c r="I8059" s="161"/>
    </row>
    <row r="8060" ht="15.0" customHeight="1">
      <c r="A8060" s="101" t="s">
        <v>13366</v>
      </c>
      <c r="B8060" s="96" t="str">
        <f>VLOOKUP(A8060,company_data!$A$2:$H$2051,8,FALSE)</f>
        <v>https://www.stickman.com.au/</v>
      </c>
      <c r="C8060" s="157" t="s">
        <v>17633</v>
      </c>
      <c r="D8060" s="157" t="s">
        <v>5</v>
      </c>
      <c r="E8060" s="157"/>
      <c r="F8060" s="101"/>
      <c r="G8060" s="159"/>
      <c r="H8060" s="161" t="s">
        <v>29021</v>
      </c>
      <c r="I8060" s="161"/>
    </row>
    <row r="8061" ht="15.0" customHeight="1">
      <c r="A8061" s="101" t="s">
        <v>13366</v>
      </c>
      <c r="B8061" s="96" t="str">
        <f>VLOOKUP(A8061,company_data!$A$2:$H$2051,8,FALSE)</f>
        <v>https://www.stickman.com.au/</v>
      </c>
      <c r="C8061" s="157" t="s">
        <v>26280</v>
      </c>
      <c r="D8061" s="157" t="s">
        <v>5</v>
      </c>
      <c r="E8061" s="157"/>
      <c r="F8061" s="101"/>
      <c r="G8061" s="159"/>
      <c r="H8061" s="161" t="s">
        <v>29022</v>
      </c>
      <c r="I8061" s="161"/>
    </row>
    <row r="8062" ht="15.0" customHeight="1">
      <c r="A8062" s="101" t="s">
        <v>13366</v>
      </c>
      <c r="B8062" s="96" t="str">
        <f>VLOOKUP(A8062,company_data!$A$2:$H$2051,8,FALSE)</f>
        <v>https://www.stickman.com.au/</v>
      </c>
      <c r="C8062" s="157" t="s">
        <v>29023</v>
      </c>
      <c r="D8062" s="157" t="s">
        <v>5</v>
      </c>
      <c r="E8062" s="157"/>
      <c r="F8062" s="101"/>
      <c r="G8062" s="159"/>
      <c r="H8062" s="161" t="s">
        <v>29024</v>
      </c>
      <c r="I8062" s="161"/>
    </row>
    <row r="8063" ht="15.0" customHeight="1">
      <c r="A8063" s="101" t="s">
        <v>13373</v>
      </c>
      <c r="B8063" s="96" t="str">
        <f>VLOOKUP(A8063,company_data!$A$2:$H$2051,8,FALSE)</f>
        <v>https://www.stormshield.com/?utm_source=linkedin&amp;utm_medium=social&amp;utm_campaign=profile</v>
      </c>
      <c r="C8063" s="157" t="s">
        <v>29025</v>
      </c>
      <c r="D8063" s="158" t="s">
        <v>9</v>
      </c>
      <c r="E8063" s="158" t="s">
        <v>18070</v>
      </c>
      <c r="F8063" s="101"/>
      <c r="G8063" s="159"/>
      <c r="H8063" s="161" t="s">
        <v>29026</v>
      </c>
      <c r="I8063" s="160" t="s">
        <v>29027</v>
      </c>
    </row>
    <row r="8064" ht="15.0" customHeight="1">
      <c r="A8064" s="101" t="s">
        <v>13373</v>
      </c>
      <c r="B8064" s="96" t="str">
        <f>VLOOKUP(A8064,company_data!$A$2:$H$2051,8,FALSE)</f>
        <v>https://www.stormshield.com/?utm_source=linkedin&amp;utm_medium=social&amp;utm_campaign=profile</v>
      </c>
      <c r="C8064" s="157" t="s">
        <v>15886</v>
      </c>
      <c r="D8064" s="158" t="s">
        <v>12</v>
      </c>
      <c r="E8064" s="157"/>
      <c r="F8064" s="101"/>
      <c r="G8064" s="159"/>
      <c r="H8064" s="161" t="s">
        <v>29028</v>
      </c>
      <c r="I8064" s="160" t="s">
        <v>29027</v>
      </c>
    </row>
    <row r="8065" ht="15.0" customHeight="1">
      <c r="A8065" s="101" t="s">
        <v>13373</v>
      </c>
      <c r="B8065" s="96" t="str">
        <f>VLOOKUP(A8065,company_data!$A$2:$H$2051,8,FALSE)</f>
        <v>https://www.stormshield.com/?utm_source=linkedin&amp;utm_medium=social&amp;utm_campaign=profile</v>
      </c>
      <c r="C8065" s="157" t="s">
        <v>16090</v>
      </c>
      <c r="D8065" s="158" t="s">
        <v>9</v>
      </c>
      <c r="E8065" s="157"/>
      <c r="F8065" s="101"/>
      <c r="G8065" s="159"/>
      <c r="H8065" s="161" t="s">
        <v>29029</v>
      </c>
      <c r="I8065" s="160" t="s">
        <v>29027</v>
      </c>
    </row>
    <row r="8066" ht="15.0" customHeight="1">
      <c r="A8066" s="101" t="s">
        <v>13373</v>
      </c>
      <c r="B8066" s="96" t="str">
        <f>VLOOKUP(A8066,company_data!$A$2:$H$2051,8,FALSE)</f>
        <v>https://www.stormshield.com/?utm_source=linkedin&amp;utm_medium=social&amp;utm_campaign=profile</v>
      </c>
      <c r="C8066" s="157" t="s">
        <v>16091</v>
      </c>
      <c r="D8066" s="158" t="s">
        <v>10</v>
      </c>
      <c r="E8066" s="157"/>
      <c r="F8066" s="101"/>
      <c r="G8066" s="159"/>
      <c r="H8066" s="161" t="s">
        <v>29030</v>
      </c>
      <c r="I8066" s="160" t="s">
        <v>29027</v>
      </c>
    </row>
    <row r="8067" ht="15.0" customHeight="1">
      <c r="A8067" s="101" t="s">
        <v>13381</v>
      </c>
      <c r="B8067" s="96" t="str">
        <f>VLOOKUP(A8067,company_data!$A$2:$H$2051,8,FALSE)</f>
        <v>https://www.s-cyber.com</v>
      </c>
      <c r="C8067" s="157" t="s">
        <v>29031</v>
      </c>
      <c r="D8067" s="158" t="s">
        <v>5</v>
      </c>
      <c r="E8067" s="157"/>
      <c r="F8067" s="101"/>
      <c r="G8067" s="170"/>
      <c r="H8067" s="161" t="s">
        <v>29032</v>
      </c>
      <c r="I8067" s="161"/>
    </row>
    <row r="8068" ht="15.0" customHeight="1">
      <c r="A8068" s="101" t="s">
        <v>13381</v>
      </c>
      <c r="B8068" s="96" t="str">
        <f>VLOOKUP(A8068,company_data!$A$2:$H$2051,8,FALSE)</f>
        <v>https://www.s-cyber.com</v>
      </c>
      <c r="C8068" s="157" t="s">
        <v>29033</v>
      </c>
      <c r="D8068" s="158" t="s">
        <v>59</v>
      </c>
      <c r="E8068" s="157"/>
      <c r="F8068" s="101"/>
      <c r="G8068" s="170"/>
      <c r="H8068" s="161" t="s">
        <v>29034</v>
      </c>
      <c r="I8068" s="161"/>
    </row>
    <row r="8069" ht="15.0" customHeight="1">
      <c r="A8069" s="101" t="s">
        <v>13381</v>
      </c>
      <c r="B8069" s="96" t="str">
        <f>VLOOKUP(A8069,company_data!$A$2:$H$2051,8,FALSE)</f>
        <v>https://www.s-cyber.com</v>
      </c>
      <c r="C8069" s="157" t="s">
        <v>29035</v>
      </c>
      <c r="D8069" s="157" t="s">
        <v>11</v>
      </c>
      <c r="E8069" s="157"/>
      <c r="F8069" s="101"/>
      <c r="G8069" s="170"/>
      <c r="H8069" s="161" t="s">
        <v>29036</v>
      </c>
      <c r="I8069" s="161"/>
    </row>
    <row r="8070" ht="15.0" customHeight="1">
      <c r="A8070" s="101" t="s">
        <v>11716</v>
      </c>
      <c r="B8070" s="96" t="str">
        <f>VLOOKUP(A8070,company_data!$A$2:$H$2051,8,FALSE)</f>
        <v>https://www.rsa.com/</v>
      </c>
      <c r="C8070" s="157" t="s">
        <v>29037</v>
      </c>
      <c r="D8070" s="158" t="s">
        <v>17</v>
      </c>
      <c r="E8070" s="157"/>
      <c r="F8070" s="101"/>
      <c r="G8070" s="159"/>
      <c r="H8070" s="161" t="s">
        <v>29038</v>
      </c>
      <c r="I8070" s="161"/>
    </row>
    <row r="8071" ht="15.0" customHeight="1">
      <c r="A8071" s="101" t="s">
        <v>13387</v>
      </c>
      <c r="B8071" s="96" t="str">
        <f>VLOOKUP(A8071,company_data!$A$2:$H$2051,8,FALSE)</f>
        <v>https://stratumsecurity.com/</v>
      </c>
      <c r="C8071" s="157" t="s">
        <v>29039</v>
      </c>
      <c r="D8071" s="157" t="s">
        <v>5</v>
      </c>
      <c r="E8071" s="158" t="s">
        <v>15871</v>
      </c>
      <c r="F8071" s="101"/>
      <c r="G8071" s="159"/>
      <c r="H8071" s="161" t="s">
        <v>29040</v>
      </c>
      <c r="I8071" s="161"/>
    </row>
    <row r="8072" ht="15.0" customHeight="1">
      <c r="A8072" s="101" t="s">
        <v>13387</v>
      </c>
      <c r="B8072" s="96" t="str">
        <f>VLOOKUP(A8072,company_data!$A$2:$H$2051,8,FALSE)</f>
        <v>https://stratumsecurity.com/</v>
      </c>
      <c r="C8072" s="157" t="s">
        <v>29041</v>
      </c>
      <c r="D8072" s="157" t="s">
        <v>5</v>
      </c>
      <c r="E8072" s="158" t="s">
        <v>15871</v>
      </c>
      <c r="F8072" s="101"/>
      <c r="G8072" s="159"/>
      <c r="H8072" s="161" t="s">
        <v>29042</v>
      </c>
      <c r="I8072" s="161"/>
    </row>
    <row r="8073" ht="15.0" customHeight="1">
      <c r="A8073" s="101" t="s">
        <v>13387</v>
      </c>
      <c r="B8073" s="96" t="str">
        <f>VLOOKUP(A8073,company_data!$A$2:$H$2051,8,FALSE)</f>
        <v>https://stratumsecurity.com/</v>
      </c>
      <c r="C8073" s="157" t="s">
        <v>28536</v>
      </c>
      <c r="D8073" s="157" t="s">
        <v>5</v>
      </c>
      <c r="E8073" s="158" t="s">
        <v>15871</v>
      </c>
      <c r="F8073" s="101"/>
      <c r="G8073" s="159"/>
      <c r="H8073" s="161" t="s">
        <v>29043</v>
      </c>
      <c r="I8073" s="161"/>
    </row>
    <row r="8074" ht="15.0" customHeight="1">
      <c r="A8074" s="101" t="s">
        <v>13387</v>
      </c>
      <c r="B8074" s="96" t="str">
        <f>VLOOKUP(A8074,company_data!$A$2:$H$2051,8,FALSE)</f>
        <v>https://stratumsecurity.com/</v>
      </c>
      <c r="C8074" s="157" t="s">
        <v>17017</v>
      </c>
      <c r="D8074" s="157" t="s">
        <v>5</v>
      </c>
      <c r="E8074" s="158" t="s">
        <v>15871</v>
      </c>
      <c r="F8074" s="101"/>
      <c r="G8074" s="159"/>
      <c r="H8074" s="161" t="s">
        <v>29044</v>
      </c>
      <c r="I8074" s="161"/>
    </row>
    <row r="8075" ht="15.0" customHeight="1">
      <c r="A8075" s="101" t="s">
        <v>13387</v>
      </c>
      <c r="B8075" s="96" t="str">
        <f>VLOOKUP(A8075,company_data!$A$2:$H$2051,8,FALSE)</f>
        <v>https://stratumsecurity.com/</v>
      </c>
      <c r="C8075" s="157" t="s">
        <v>29045</v>
      </c>
      <c r="D8075" s="157" t="s">
        <v>11</v>
      </c>
      <c r="E8075" s="157"/>
      <c r="F8075" s="101"/>
      <c r="G8075" s="159"/>
      <c r="H8075" s="161" t="s">
        <v>29046</v>
      </c>
      <c r="I8075" s="161"/>
    </row>
    <row r="8076" ht="15.0" customHeight="1">
      <c r="A8076" s="101" t="s">
        <v>13393</v>
      </c>
      <c r="B8076" s="96" t="str">
        <f>VLOOKUP(A8076,company_data!$A$2:$H$2051,8,FALSE)</f>
        <v>https://stridepoint.com/</v>
      </c>
      <c r="C8076" s="158" t="s">
        <v>28966</v>
      </c>
      <c r="D8076" s="158" t="s">
        <v>11</v>
      </c>
      <c r="E8076" s="158" t="s">
        <v>14</v>
      </c>
      <c r="F8076" s="101"/>
      <c r="G8076" s="159"/>
      <c r="H8076" s="161"/>
      <c r="I8076" s="161"/>
    </row>
    <row r="8077" ht="15.0" customHeight="1">
      <c r="A8077" s="101" t="s">
        <v>13393</v>
      </c>
      <c r="B8077" s="96" t="str">
        <f>VLOOKUP(A8077,company_data!$A$2:$H$2051,8,FALSE)</f>
        <v>https://stridepoint.com/</v>
      </c>
      <c r="C8077" s="158" t="s">
        <v>16672</v>
      </c>
      <c r="D8077" s="157" t="s">
        <v>5</v>
      </c>
      <c r="E8077" s="158" t="s">
        <v>15871</v>
      </c>
      <c r="F8077" s="101"/>
      <c r="G8077" s="159"/>
      <c r="H8077" s="161"/>
      <c r="I8077" s="161"/>
    </row>
    <row r="8078" ht="15.0" customHeight="1">
      <c r="A8078" s="101" t="s">
        <v>13393</v>
      </c>
      <c r="B8078" s="96" t="str">
        <f>VLOOKUP(A8078,company_data!$A$2:$H$2051,8,FALSE)</f>
        <v>https://stridepoint.com/</v>
      </c>
      <c r="C8078" s="158" t="s">
        <v>17708</v>
      </c>
      <c r="D8078" s="158" t="s">
        <v>41</v>
      </c>
      <c r="E8078" s="157"/>
      <c r="F8078" s="101"/>
      <c r="G8078" s="159"/>
      <c r="H8078" s="161"/>
      <c r="I8078" s="161"/>
    </row>
    <row r="8079" ht="15.0" customHeight="1">
      <c r="A8079" s="101" t="s">
        <v>13393</v>
      </c>
      <c r="B8079" s="96" t="str">
        <f>VLOOKUP(A8079,company_data!$A$2:$H$2051,8,FALSE)</f>
        <v>https://stridepoint.com/</v>
      </c>
      <c r="C8079" s="158" t="s">
        <v>29047</v>
      </c>
      <c r="D8079" s="158" t="s">
        <v>62</v>
      </c>
      <c r="E8079" s="157"/>
      <c r="F8079" s="101"/>
      <c r="G8079" s="159"/>
      <c r="H8079" s="161"/>
      <c r="I8079" s="161"/>
    </row>
    <row r="8080" ht="15.0" customHeight="1">
      <c r="A8080" s="101" t="s">
        <v>13012</v>
      </c>
      <c r="B8080" s="96" t="str">
        <f>VLOOKUP(A8080,company_data!$A$2:$H$2051,8,FALSE)</f>
        <v>https://www.strikeforcetech.com/</v>
      </c>
      <c r="C8080" s="157" t="s">
        <v>29048</v>
      </c>
      <c r="D8080" s="158" t="s">
        <v>9</v>
      </c>
      <c r="E8080" s="158" t="s">
        <v>16090</v>
      </c>
      <c r="F8080" s="101"/>
      <c r="G8080" s="159"/>
      <c r="H8080" s="161" t="s">
        <v>29049</v>
      </c>
      <c r="I8080" s="161"/>
    </row>
    <row r="8081" ht="15.0" customHeight="1">
      <c r="A8081" s="101" t="s">
        <v>13012</v>
      </c>
      <c r="B8081" s="96" t="str">
        <f>VLOOKUP(A8081,company_data!$A$2:$H$2051,8,FALSE)</f>
        <v>https://www.strikeforcetech.com/</v>
      </c>
      <c r="C8081" s="157" t="s">
        <v>29050</v>
      </c>
      <c r="D8081" s="158" t="s">
        <v>20</v>
      </c>
      <c r="E8081" s="158" t="s">
        <v>28506</v>
      </c>
      <c r="F8081" s="101"/>
      <c r="G8081" s="159"/>
      <c r="H8081" s="161" t="s">
        <v>29051</v>
      </c>
      <c r="I8081" s="161"/>
    </row>
    <row r="8082" ht="15.0" customHeight="1">
      <c r="A8082" s="101" t="s">
        <v>13012</v>
      </c>
      <c r="B8082" s="96" t="str">
        <f>VLOOKUP(A8082,company_data!$A$2:$H$2051,8,FALSE)</f>
        <v>https://www.strikeforcetech.com/</v>
      </c>
      <c r="C8082" s="157" t="s">
        <v>29052</v>
      </c>
      <c r="D8082" s="158" t="s">
        <v>13</v>
      </c>
      <c r="E8082" s="158" t="s">
        <v>29053</v>
      </c>
      <c r="F8082" s="101"/>
      <c r="G8082" s="159"/>
      <c r="H8082" s="161" t="s">
        <v>29054</v>
      </c>
      <c r="I8082" s="161"/>
    </row>
    <row r="8083" ht="15.0" customHeight="1">
      <c r="A8083" s="101" t="s">
        <v>13012</v>
      </c>
      <c r="B8083" s="96" t="str">
        <f>VLOOKUP(A8083,company_data!$A$2:$H$2051,8,FALSE)</f>
        <v>https://www.strikeforcetech.com/</v>
      </c>
      <c r="C8083" s="158" t="s">
        <v>29055</v>
      </c>
      <c r="D8083" s="158" t="s">
        <v>13</v>
      </c>
      <c r="E8083" s="157"/>
      <c r="F8083" s="101"/>
      <c r="G8083" s="159"/>
      <c r="H8083" s="161" t="s">
        <v>29056</v>
      </c>
      <c r="I8083" s="161"/>
    </row>
    <row r="8084" ht="15.0" customHeight="1">
      <c r="A8084" s="101" t="s">
        <v>13012</v>
      </c>
      <c r="B8084" s="96" t="str">
        <f>VLOOKUP(A8084,company_data!$A$2:$H$2051,8,FALSE)</f>
        <v>https://www.strikeforcetech.com/</v>
      </c>
      <c r="C8084" s="157" t="s">
        <v>29057</v>
      </c>
      <c r="D8084" s="158" t="s">
        <v>6</v>
      </c>
      <c r="E8084" s="157"/>
      <c r="F8084" s="101"/>
      <c r="G8084" s="159"/>
      <c r="H8084" s="161" t="s">
        <v>29058</v>
      </c>
      <c r="I8084" s="161"/>
    </row>
    <row r="8085" ht="15.0" customHeight="1">
      <c r="A8085" s="101" t="s">
        <v>13398</v>
      </c>
      <c r="B8085" s="96" t="str">
        <f>VLOOKUP(A8085,company_data!$A$2:$H$2051,8,FALSE)</f>
        <v>https://www.strongkey.com/</v>
      </c>
      <c r="C8085" s="158" t="s">
        <v>29059</v>
      </c>
      <c r="D8085" s="158" t="s">
        <v>13</v>
      </c>
      <c r="E8085" s="157"/>
      <c r="F8085" s="101"/>
      <c r="G8085" s="159"/>
      <c r="H8085" s="161"/>
      <c r="I8085" s="161"/>
    </row>
    <row r="8086" ht="15.0" customHeight="1">
      <c r="A8086" s="101" t="s">
        <v>13398</v>
      </c>
      <c r="B8086" s="96" t="str">
        <f>VLOOKUP(A8086,company_data!$A$2:$H$2051,8,FALSE)</f>
        <v>https://www.strongkey.com/</v>
      </c>
      <c r="C8086" s="158" t="s">
        <v>29060</v>
      </c>
      <c r="D8086" s="158" t="s">
        <v>13</v>
      </c>
      <c r="E8086" s="157"/>
      <c r="F8086" s="101"/>
      <c r="G8086" s="159"/>
      <c r="H8086" s="161"/>
      <c r="I8086" s="161"/>
    </row>
    <row r="8087" ht="15.0" customHeight="1">
      <c r="A8087" s="101" t="s">
        <v>13398</v>
      </c>
      <c r="B8087" s="96" t="str">
        <f>VLOOKUP(A8087,company_data!$A$2:$H$2051,8,FALSE)</f>
        <v>https://www.strongkey.com/</v>
      </c>
      <c r="C8087" s="158" t="s">
        <v>29061</v>
      </c>
      <c r="D8087" s="158" t="s">
        <v>13</v>
      </c>
      <c r="E8087" s="157"/>
      <c r="F8087" s="101"/>
      <c r="G8087" s="159"/>
      <c r="H8087" s="161" t="s">
        <v>29062</v>
      </c>
      <c r="I8087" s="161"/>
    </row>
    <row r="8088" ht="15.0" customHeight="1">
      <c r="A8088" s="101" t="s">
        <v>13398</v>
      </c>
      <c r="B8088" s="96" t="str">
        <f>VLOOKUP(A8088,company_data!$A$2:$H$2051,8,FALSE)</f>
        <v>https://www.strongkey.com/</v>
      </c>
      <c r="C8088" s="158" t="s">
        <v>29063</v>
      </c>
      <c r="D8088" s="158" t="s">
        <v>13</v>
      </c>
      <c r="E8088" s="157"/>
      <c r="F8088" s="101"/>
      <c r="G8088" s="159"/>
      <c r="H8088" s="161" t="s">
        <v>29064</v>
      </c>
      <c r="I8088" s="161"/>
    </row>
    <row r="8089" ht="15.0" customHeight="1">
      <c r="A8089" s="101" t="s">
        <v>13398</v>
      </c>
      <c r="B8089" s="96" t="str">
        <f>VLOOKUP(A8089,company_data!$A$2:$H$2051,8,FALSE)</f>
        <v>https://www.strongkey.com/</v>
      </c>
      <c r="C8089" s="158" t="s">
        <v>29065</v>
      </c>
      <c r="D8089" s="158" t="s">
        <v>13</v>
      </c>
      <c r="E8089" s="157"/>
      <c r="F8089" s="101"/>
      <c r="G8089" s="159"/>
      <c r="H8089" s="161" t="s">
        <v>29066</v>
      </c>
      <c r="I8089" s="161"/>
    </row>
    <row r="8090" ht="15.0" customHeight="1">
      <c r="A8090" s="101" t="s">
        <v>13398</v>
      </c>
      <c r="B8090" s="96" t="str">
        <f>VLOOKUP(A8090,company_data!$A$2:$H$2051,8,FALSE)</f>
        <v>https://www.strongkey.com/</v>
      </c>
      <c r="C8090" s="158" t="s">
        <v>29067</v>
      </c>
      <c r="D8090" s="158" t="s">
        <v>6</v>
      </c>
      <c r="E8090" s="157"/>
      <c r="F8090" s="101"/>
      <c r="G8090" s="159"/>
      <c r="H8090" s="161"/>
      <c r="I8090" s="161"/>
    </row>
    <row r="8091" ht="15.0" customHeight="1">
      <c r="A8091" s="97" t="s">
        <v>13406</v>
      </c>
      <c r="B8091" s="105" t="s">
        <v>29068</v>
      </c>
      <c r="C8091" s="173" t="s">
        <v>29069</v>
      </c>
      <c r="D8091" s="173" t="s">
        <v>14</v>
      </c>
      <c r="E8091" s="157"/>
      <c r="F8091" s="101"/>
      <c r="G8091" s="159"/>
      <c r="H8091" s="160"/>
      <c r="I8091" s="237" t="s">
        <v>29070</v>
      </c>
    </row>
    <row r="8092" ht="15.0" customHeight="1">
      <c r="A8092" s="97" t="s">
        <v>13406</v>
      </c>
      <c r="B8092" s="105" t="s">
        <v>29068</v>
      </c>
      <c r="C8092" s="173" t="s">
        <v>29071</v>
      </c>
      <c r="D8092" s="173" t="s">
        <v>14</v>
      </c>
      <c r="E8092" s="157"/>
      <c r="F8092" s="101"/>
      <c r="G8092" s="159"/>
      <c r="H8092" s="161"/>
      <c r="I8092" s="237" t="s">
        <v>29070</v>
      </c>
    </row>
    <row r="8093" ht="15.0" customHeight="1">
      <c r="A8093" s="97" t="s">
        <v>13406</v>
      </c>
      <c r="B8093" s="105" t="s">
        <v>29068</v>
      </c>
      <c r="C8093" s="173" t="s">
        <v>29072</v>
      </c>
      <c r="D8093" s="173" t="s">
        <v>14</v>
      </c>
      <c r="E8093" s="157"/>
      <c r="F8093" s="101"/>
      <c r="G8093" s="159"/>
      <c r="H8093" s="161"/>
      <c r="I8093" s="237" t="s">
        <v>29070</v>
      </c>
    </row>
    <row r="8094" ht="15.0" customHeight="1">
      <c r="A8094" s="97" t="s">
        <v>13406</v>
      </c>
      <c r="B8094" s="105" t="s">
        <v>29068</v>
      </c>
      <c r="C8094" s="173" t="s">
        <v>29073</v>
      </c>
      <c r="D8094" s="173" t="s">
        <v>14</v>
      </c>
      <c r="E8094" s="157"/>
      <c r="F8094" s="101"/>
      <c r="G8094" s="159"/>
      <c r="H8094" s="161"/>
      <c r="I8094" s="237" t="s">
        <v>29070</v>
      </c>
    </row>
    <row r="8095" ht="15.0" customHeight="1">
      <c r="A8095" s="101" t="s">
        <v>13408</v>
      </c>
      <c r="B8095" s="96" t="str">
        <f>VLOOKUP(A8095,company_data!$A$2:$H$2051,8,FALSE)</f>
        <v>www.styra.com/</v>
      </c>
      <c r="C8095" s="157" t="s">
        <v>29074</v>
      </c>
      <c r="D8095" s="158" t="s">
        <v>8</v>
      </c>
      <c r="E8095" s="157"/>
      <c r="F8095" s="101"/>
      <c r="G8095" s="159"/>
      <c r="H8095" s="161" t="s">
        <v>29075</v>
      </c>
      <c r="I8095" s="161"/>
    </row>
    <row r="8096" ht="15.0" customHeight="1">
      <c r="A8096" s="101" t="s">
        <v>13408</v>
      </c>
      <c r="B8096" s="96" t="str">
        <f>VLOOKUP(A8096,company_data!$A$2:$H$2051,8,FALSE)</f>
        <v>www.styra.com/</v>
      </c>
      <c r="C8096" s="157" t="s">
        <v>29076</v>
      </c>
      <c r="D8096" s="158" t="s">
        <v>8</v>
      </c>
      <c r="E8096" s="157"/>
      <c r="F8096" s="101"/>
      <c r="G8096" s="159"/>
      <c r="H8096" s="161" t="s">
        <v>29077</v>
      </c>
      <c r="I8096" s="161"/>
    </row>
    <row r="8097" ht="15.0" customHeight="1">
      <c r="A8097" s="101" t="s">
        <v>13408</v>
      </c>
      <c r="B8097" s="96" t="str">
        <f>VLOOKUP(A8097,company_data!$A$2:$H$2051,8,FALSE)</f>
        <v>www.styra.com/</v>
      </c>
      <c r="C8097" s="157" t="s">
        <v>29078</v>
      </c>
      <c r="D8097" s="158" t="s">
        <v>8</v>
      </c>
      <c r="E8097" s="157"/>
      <c r="F8097" s="101"/>
      <c r="G8097" s="159"/>
      <c r="H8097" s="161" t="s">
        <v>29079</v>
      </c>
      <c r="I8097" s="161"/>
    </row>
    <row r="8098" ht="15.0" customHeight="1">
      <c r="A8098" s="101" t="s">
        <v>13416</v>
      </c>
      <c r="B8098" s="96" t="str">
        <f>VLOOKUP(A8098,company_data!$A$2:$H$2051,8,FALSE)</f>
        <v>https://www.subuno.com/</v>
      </c>
      <c r="C8098" s="158" t="s">
        <v>29080</v>
      </c>
      <c r="D8098" s="158" t="s">
        <v>8</v>
      </c>
      <c r="E8098" s="158" t="s">
        <v>23755</v>
      </c>
      <c r="F8098" s="101"/>
      <c r="G8098" s="159"/>
      <c r="H8098" s="161" t="s">
        <v>29081</v>
      </c>
      <c r="I8098" s="161"/>
    </row>
    <row r="8099" ht="15.0" customHeight="1">
      <c r="A8099" s="101" t="s">
        <v>13421</v>
      </c>
      <c r="B8099" s="96" t="str">
        <f>VLOOKUP(A8099,company_data!$A$2:$H$2051,8,FALSE)</f>
        <v>https://sucuri.net/</v>
      </c>
      <c r="C8099" s="157" t="s">
        <v>29082</v>
      </c>
      <c r="D8099" s="165" t="s">
        <v>8</v>
      </c>
      <c r="E8099" s="165" t="s">
        <v>16480</v>
      </c>
      <c r="F8099" s="101"/>
      <c r="G8099" s="159"/>
      <c r="H8099" s="161" t="s">
        <v>29083</v>
      </c>
      <c r="I8099" s="161"/>
    </row>
    <row r="8100" ht="15.0" customHeight="1">
      <c r="A8100" s="101" t="s">
        <v>13421</v>
      </c>
      <c r="B8100" s="96" t="str">
        <f>VLOOKUP(A8100,company_data!$A$2:$H$2051,8,FALSE)</f>
        <v>https://sucuri.net/</v>
      </c>
      <c r="C8100" s="157" t="s">
        <v>29084</v>
      </c>
      <c r="D8100" s="158" t="s">
        <v>7</v>
      </c>
      <c r="E8100" s="158" t="s">
        <v>29085</v>
      </c>
      <c r="F8100" s="97" t="s">
        <v>16480</v>
      </c>
      <c r="G8100" s="159"/>
      <c r="H8100" s="161" t="s">
        <v>29086</v>
      </c>
      <c r="I8100" s="161"/>
    </row>
    <row r="8101" ht="15.0" customHeight="1">
      <c r="A8101" s="101" t="s">
        <v>5175</v>
      </c>
      <c r="B8101" s="96" t="str">
        <f>VLOOKUP(A8101,company_data!$A$2:$H$2051,8,FALSE)</f>
        <v>www.sumologic.com
</v>
      </c>
      <c r="C8101" s="158" t="s">
        <v>29087</v>
      </c>
      <c r="D8101" s="158" t="s">
        <v>18</v>
      </c>
      <c r="E8101" s="157"/>
      <c r="F8101" s="101"/>
      <c r="G8101" s="159"/>
      <c r="H8101" s="161" t="s">
        <v>29088</v>
      </c>
      <c r="I8101" s="161"/>
    </row>
    <row r="8102" ht="15.0" customHeight="1">
      <c r="A8102" s="101" t="s">
        <v>5175</v>
      </c>
      <c r="B8102" s="96" t="str">
        <f>VLOOKUP(A8102,company_data!$A$2:$H$2051,8,FALSE)</f>
        <v>www.sumologic.com
</v>
      </c>
      <c r="C8102" s="158" t="s">
        <v>29089</v>
      </c>
      <c r="D8102" s="158" t="s">
        <v>18</v>
      </c>
      <c r="E8102" s="157"/>
      <c r="F8102" s="101"/>
      <c r="G8102" s="159"/>
      <c r="H8102" s="161" t="s">
        <v>29090</v>
      </c>
      <c r="I8102" s="161"/>
    </row>
    <row r="8103" ht="15.0" customHeight="1">
      <c r="A8103" s="101" t="s">
        <v>5175</v>
      </c>
      <c r="B8103" s="96" t="str">
        <f>VLOOKUP(A8103,company_data!$A$2:$H$2051,8,FALSE)</f>
        <v>www.sumologic.com
</v>
      </c>
      <c r="C8103" s="158" t="s">
        <v>29091</v>
      </c>
      <c r="D8103" s="158" t="s">
        <v>18</v>
      </c>
      <c r="E8103" s="157"/>
      <c r="F8103" s="101"/>
      <c r="G8103" s="159"/>
      <c r="H8103" s="161" t="s">
        <v>29092</v>
      </c>
      <c r="I8103" s="161"/>
    </row>
    <row r="8104" ht="15.0" customHeight="1">
      <c r="A8104" s="101" t="s">
        <v>5175</v>
      </c>
      <c r="B8104" s="96" t="str">
        <f>VLOOKUP(A8104,company_data!$A$2:$H$2051,8,FALSE)</f>
        <v>www.sumologic.com
</v>
      </c>
      <c r="C8104" s="158" t="s">
        <v>29093</v>
      </c>
      <c r="D8104" s="158" t="s">
        <v>18</v>
      </c>
      <c r="E8104" s="157"/>
      <c r="F8104" s="101"/>
      <c r="G8104" s="159"/>
      <c r="H8104" s="161"/>
      <c r="I8104" s="161"/>
    </row>
    <row r="8105" ht="15.0" customHeight="1">
      <c r="A8105" s="101" t="s">
        <v>5175</v>
      </c>
      <c r="B8105" s="96" t="str">
        <f>VLOOKUP(A8105,company_data!$A$2:$H$2051,8,FALSE)</f>
        <v>www.sumologic.com
</v>
      </c>
      <c r="C8105" s="158" t="s">
        <v>29094</v>
      </c>
      <c r="D8105" s="158" t="s">
        <v>18</v>
      </c>
      <c r="E8105" s="157"/>
      <c r="F8105" s="101"/>
      <c r="G8105" s="159"/>
      <c r="H8105" s="161"/>
      <c r="I8105" s="161"/>
    </row>
    <row r="8106" ht="15.0" customHeight="1">
      <c r="A8106" s="101" t="s">
        <v>13437</v>
      </c>
      <c r="B8106" s="96" t="str">
        <f>VLOOKUP(A8106,company_data!$A$2:$H$2051,8,FALSE)</f>
        <v>https://www.superantispyware.com/</v>
      </c>
      <c r="C8106" s="158" t="s">
        <v>29095</v>
      </c>
      <c r="D8106" s="158" t="s">
        <v>9</v>
      </c>
      <c r="E8106" s="158" t="s">
        <v>16110</v>
      </c>
      <c r="F8106" s="101"/>
      <c r="G8106" s="159"/>
      <c r="H8106" s="161" t="s">
        <v>29096</v>
      </c>
      <c r="I8106" s="161"/>
    </row>
    <row r="8107" ht="15.0" customHeight="1">
      <c r="A8107" s="101" t="s">
        <v>13437</v>
      </c>
      <c r="B8107" s="96" t="str">
        <f>VLOOKUP(A8107,company_data!$A$2:$H$2051,8,FALSE)</f>
        <v>https://www.superantispyware.com/</v>
      </c>
      <c r="C8107" s="158" t="s">
        <v>29097</v>
      </c>
      <c r="D8107" s="158" t="s">
        <v>9</v>
      </c>
      <c r="E8107" s="158" t="s">
        <v>16110</v>
      </c>
      <c r="F8107" s="101"/>
      <c r="G8107" s="159"/>
      <c r="H8107" s="161" t="s">
        <v>29098</v>
      </c>
      <c r="I8107" s="161"/>
    </row>
    <row r="8108" ht="15.0" customHeight="1">
      <c r="A8108" s="101" t="s">
        <v>13437</v>
      </c>
      <c r="B8108" s="96" t="str">
        <f>VLOOKUP(A8108,company_data!$A$2:$H$2051,8,FALSE)</f>
        <v>https://www.superantispyware.com/</v>
      </c>
      <c r="C8108" s="157" t="s">
        <v>29099</v>
      </c>
      <c r="D8108" s="158" t="s">
        <v>9</v>
      </c>
      <c r="E8108" s="158" t="s">
        <v>16110</v>
      </c>
      <c r="F8108" s="101"/>
      <c r="G8108" s="159"/>
      <c r="H8108" s="161" t="s">
        <v>29100</v>
      </c>
      <c r="I8108" s="161"/>
    </row>
    <row r="8109" ht="15.0" customHeight="1">
      <c r="A8109" s="101" t="s">
        <v>13437</v>
      </c>
      <c r="B8109" s="96" t="str">
        <f>VLOOKUP(A8109,company_data!$A$2:$H$2051,8,FALSE)</f>
        <v>https://www.superantispyware.com/</v>
      </c>
      <c r="C8109" s="157" t="s">
        <v>29101</v>
      </c>
      <c r="D8109" s="158" t="s">
        <v>9</v>
      </c>
      <c r="E8109" s="158" t="s">
        <v>16110</v>
      </c>
      <c r="F8109" s="101"/>
      <c r="G8109" s="159"/>
      <c r="H8109" s="161" t="s">
        <v>29102</v>
      </c>
      <c r="I8109" s="161"/>
    </row>
    <row r="8110" ht="15.0" customHeight="1">
      <c r="A8110" s="101" t="s">
        <v>13437</v>
      </c>
      <c r="B8110" s="96" t="str">
        <f>VLOOKUP(A8110,company_data!$A$2:$H$2051,8,FALSE)</f>
        <v>https://www.superantispyware.com/</v>
      </c>
      <c r="C8110" s="157" t="s">
        <v>29103</v>
      </c>
      <c r="D8110" s="158" t="s">
        <v>9</v>
      </c>
      <c r="E8110" s="158" t="s">
        <v>16110</v>
      </c>
      <c r="F8110" s="101"/>
      <c r="G8110" s="159"/>
      <c r="H8110" s="161" t="s">
        <v>29104</v>
      </c>
      <c r="I8110" s="161"/>
    </row>
    <row r="8111" ht="15.0" customHeight="1">
      <c r="A8111" s="101" t="s">
        <v>13437</v>
      </c>
      <c r="B8111" s="96" t="str">
        <f>VLOOKUP(A8111,company_data!$A$2:$H$2051,8,FALSE)</f>
        <v>https://www.superantispyware.com/</v>
      </c>
      <c r="C8111" s="157" t="s">
        <v>29105</v>
      </c>
      <c r="D8111" s="158" t="s">
        <v>13</v>
      </c>
      <c r="E8111" s="157"/>
      <c r="F8111" s="101"/>
      <c r="G8111" s="159"/>
      <c r="H8111" s="161" t="s">
        <v>29106</v>
      </c>
      <c r="I8111" s="161"/>
    </row>
    <row r="8112" ht="15.0" customHeight="1">
      <c r="A8112" s="101" t="s">
        <v>13442</v>
      </c>
      <c r="B8112" s="96" t="str">
        <f>VLOOKUP(A8112,company_data!$A$2:$H$2051,8,FALSE)</f>
        <v>https://www.surecloud.com/</v>
      </c>
      <c r="C8112" s="158" t="s">
        <v>17191</v>
      </c>
      <c r="D8112" s="158" t="s">
        <v>14</v>
      </c>
      <c r="E8112" s="158" t="s">
        <v>16856</v>
      </c>
      <c r="F8112" s="101"/>
      <c r="G8112" s="159"/>
      <c r="H8112" s="161" t="s">
        <v>29107</v>
      </c>
      <c r="I8112" s="161"/>
    </row>
    <row r="8113" ht="15.0" customHeight="1">
      <c r="A8113" s="101" t="s">
        <v>13442</v>
      </c>
      <c r="B8113" s="96" t="str">
        <f>VLOOKUP(A8113,company_data!$A$2:$H$2051,8,FALSE)</f>
        <v>https://www.surecloud.com/</v>
      </c>
      <c r="C8113" s="158" t="s">
        <v>29108</v>
      </c>
      <c r="D8113" s="158" t="s">
        <v>14</v>
      </c>
      <c r="E8113" s="158" t="s">
        <v>16856</v>
      </c>
      <c r="F8113" s="101"/>
      <c r="G8113" s="159"/>
      <c r="H8113" s="161" t="s">
        <v>29109</v>
      </c>
      <c r="I8113" s="161"/>
    </row>
    <row r="8114" ht="15.0" customHeight="1">
      <c r="A8114" s="101" t="s">
        <v>13442</v>
      </c>
      <c r="B8114" s="96" t="str">
        <f>VLOOKUP(A8114,company_data!$A$2:$H$2051,8,FALSE)</f>
        <v>https://www.surecloud.com/</v>
      </c>
      <c r="C8114" s="158" t="s">
        <v>29110</v>
      </c>
      <c r="D8114" s="158" t="s">
        <v>14</v>
      </c>
      <c r="E8114" s="158" t="s">
        <v>16856</v>
      </c>
      <c r="F8114" s="101"/>
      <c r="G8114" s="159"/>
      <c r="H8114" s="161"/>
      <c r="I8114" s="161"/>
    </row>
    <row r="8115" ht="15.0" customHeight="1">
      <c r="A8115" s="101" t="s">
        <v>13442</v>
      </c>
      <c r="B8115" s="96" t="str">
        <f>VLOOKUP(A8115,company_data!$A$2:$H$2051,8,FALSE)</f>
        <v>https://www.surecloud.com/</v>
      </c>
      <c r="C8115" s="158" t="s">
        <v>29111</v>
      </c>
      <c r="D8115" s="158" t="s">
        <v>14</v>
      </c>
      <c r="E8115" s="158" t="s">
        <v>16856</v>
      </c>
      <c r="F8115" s="101"/>
      <c r="G8115" s="159"/>
      <c r="H8115" s="161"/>
      <c r="I8115" s="161"/>
    </row>
    <row r="8116" ht="15.0" customHeight="1">
      <c r="A8116" s="101" t="s">
        <v>13442</v>
      </c>
      <c r="B8116" s="96" t="str">
        <f>VLOOKUP(A8116,company_data!$A$2:$H$2051,8,FALSE)</f>
        <v>https://www.surecloud.com/</v>
      </c>
      <c r="C8116" s="157" t="s">
        <v>29112</v>
      </c>
      <c r="D8116" s="158" t="s">
        <v>14</v>
      </c>
      <c r="E8116" s="158" t="s">
        <v>16856</v>
      </c>
      <c r="F8116" s="101"/>
      <c r="G8116" s="159"/>
      <c r="H8116" s="161" t="s">
        <v>29113</v>
      </c>
      <c r="I8116" s="161"/>
    </row>
    <row r="8117" ht="15.0" customHeight="1">
      <c r="A8117" s="101" t="s">
        <v>13442</v>
      </c>
      <c r="B8117" s="96" t="str">
        <f>VLOOKUP(A8117,company_data!$A$2:$H$2051,8,FALSE)</f>
        <v>https://www.surecloud.com/</v>
      </c>
      <c r="C8117" s="158" t="s">
        <v>17359</v>
      </c>
      <c r="D8117" s="158" t="s">
        <v>14</v>
      </c>
      <c r="E8117" s="158" t="s">
        <v>16856</v>
      </c>
      <c r="F8117" s="101"/>
      <c r="G8117" s="159"/>
      <c r="H8117" s="161" t="s">
        <v>29114</v>
      </c>
      <c r="I8117" s="161"/>
    </row>
    <row r="8118" ht="15.0" customHeight="1">
      <c r="A8118" s="101" t="s">
        <v>13442</v>
      </c>
      <c r="B8118" s="96" t="str">
        <f>VLOOKUP(A8118,company_data!$A$2:$H$2051,8,FALSE)</f>
        <v>https://www.surecloud.com/</v>
      </c>
      <c r="C8118" s="157" t="s">
        <v>18599</v>
      </c>
      <c r="D8118" s="158" t="s">
        <v>27</v>
      </c>
      <c r="E8118" s="158" t="s">
        <v>16856</v>
      </c>
      <c r="F8118" s="101"/>
      <c r="G8118" s="159"/>
      <c r="H8118" s="161" t="s">
        <v>29115</v>
      </c>
      <c r="I8118" s="161"/>
    </row>
    <row r="8119" ht="15.0" customHeight="1">
      <c r="A8119" s="101" t="s">
        <v>13442</v>
      </c>
      <c r="B8119" s="96" t="str">
        <f>VLOOKUP(A8119,company_data!$A$2:$H$2051,8,FALSE)</f>
        <v>https://www.surecloud.com/</v>
      </c>
      <c r="C8119" s="158" t="s">
        <v>15857</v>
      </c>
      <c r="D8119" s="158" t="s">
        <v>22</v>
      </c>
      <c r="E8119" s="158" t="s">
        <v>16856</v>
      </c>
      <c r="F8119" s="101"/>
      <c r="G8119" s="159"/>
      <c r="H8119" s="161"/>
      <c r="I8119" s="161"/>
    </row>
    <row r="8120" ht="15.0" customHeight="1">
      <c r="A8120" s="101" t="s">
        <v>13442</v>
      </c>
      <c r="B8120" s="96" t="str">
        <f>VLOOKUP(A8120,company_data!$A$2:$H$2051,8,FALSE)</f>
        <v>https://www.surecloud.com/</v>
      </c>
      <c r="C8120" s="158" t="s">
        <v>29116</v>
      </c>
      <c r="D8120" s="158" t="s">
        <v>5</v>
      </c>
      <c r="E8120" s="158" t="s">
        <v>15871</v>
      </c>
      <c r="F8120" s="101"/>
      <c r="G8120" s="159"/>
      <c r="H8120" s="161"/>
      <c r="I8120" s="161"/>
    </row>
    <row r="8121" ht="15.0" customHeight="1">
      <c r="A8121" s="101" t="s">
        <v>13460</v>
      </c>
      <c r="B8121" s="96" t="str">
        <f>VLOOKUP(A8121,company_data!$A$2:$H$2051,8,FALSE)</f>
        <v>https://www.surepassid.com/</v>
      </c>
      <c r="C8121" s="158" t="s">
        <v>29117</v>
      </c>
      <c r="D8121" s="158" t="s">
        <v>6</v>
      </c>
      <c r="E8121" s="158" t="s">
        <v>16476</v>
      </c>
      <c r="F8121" s="101"/>
      <c r="G8121" s="159"/>
      <c r="H8121" s="161"/>
      <c r="I8121" s="161"/>
    </row>
    <row r="8122" ht="15.0" customHeight="1">
      <c r="A8122" s="101" t="s">
        <v>13460</v>
      </c>
      <c r="B8122" s="96" t="str">
        <f>VLOOKUP(A8122,company_data!$A$2:$H$2051,8,FALSE)</f>
        <v>https://www.surepassid.com/</v>
      </c>
      <c r="C8122" s="158" t="s">
        <v>29118</v>
      </c>
      <c r="D8122" s="158" t="s">
        <v>6</v>
      </c>
      <c r="E8122" s="158" t="s">
        <v>16476</v>
      </c>
      <c r="F8122" s="101"/>
      <c r="G8122" s="159"/>
      <c r="H8122" s="161"/>
      <c r="I8122" s="161"/>
    </row>
    <row r="8123" ht="15.0" customHeight="1">
      <c r="A8123" s="101" t="s">
        <v>13460</v>
      </c>
      <c r="B8123" s="96" t="str">
        <f>VLOOKUP(A8123,company_data!$A$2:$H$2051,8,FALSE)</f>
        <v>https://www.surepassid.com/</v>
      </c>
      <c r="C8123" s="158" t="s">
        <v>29119</v>
      </c>
      <c r="D8123" s="158" t="s">
        <v>6</v>
      </c>
      <c r="E8123" s="158" t="s">
        <v>16476</v>
      </c>
      <c r="F8123" s="101"/>
      <c r="G8123" s="159"/>
      <c r="H8123" s="161"/>
      <c r="I8123" s="161"/>
    </row>
    <row r="8124" ht="15.0" customHeight="1">
      <c r="A8124" s="101" t="s">
        <v>13460</v>
      </c>
      <c r="B8124" s="96" t="str">
        <f>VLOOKUP(A8124,company_data!$A$2:$H$2051,8,FALSE)</f>
        <v>https://www.surepassid.com/</v>
      </c>
      <c r="C8124" s="158" t="s">
        <v>29120</v>
      </c>
      <c r="D8124" s="158" t="s">
        <v>6</v>
      </c>
      <c r="E8124" s="158" t="s">
        <v>16476</v>
      </c>
      <c r="F8124" s="101"/>
      <c r="G8124" s="159"/>
      <c r="H8124" s="161"/>
      <c r="I8124" s="161"/>
    </row>
    <row r="8125" ht="15.0" customHeight="1">
      <c r="A8125" s="101" t="s">
        <v>11775</v>
      </c>
      <c r="B8125" s="96" t="str">
        <f>VLOOKUP(A8125,company_data!$A$2:$H$2051,8,FALSE)</f>
        <v>https://www.s21sec.com/</v>
      </c>
      <c r="C8125" s="158" t="s">
        <v>29121</v>
      </c>
      <c r="D8125" s="158" t="s">
        <v>17</v>
      </c>
      <c r="E8125" s="158"/>
      <c r="F8125" s="101"/>
      <c r="G8125" s="159"/>
      <c r="H8125" s="161"/>
      <c r="I8125" s="161"/>
    </row>
    <row r="8126" ht="15.0" customHeight="1">
      <c r="A8126" s="101" t="s">
        <v>11784</v>
      </c>
      <c r="B8126" s="96" t="str">
        <f>VLOOKUP(A8126,company_data!$A$2:$H$2051,8,FALSE)</f>
        <v>https://sabatgroup.com/</v>
      </c>
      <c r="C8126" s="157" t="s">
        <v>29122</v>
      </c>
      <c r="D8126" s="158" t="s">
        <v>17</v>
      </c>
      <c r="E8126" s="157"/>
      <c r="F8126" s="101"/>
      <c r="G8126" s="159"/>
      <c r="H8126" s="161" t="s">
        <v>29123</v>
      </c>
      <c r="I8126" s="161"/>
    </row>
    <row r="8127" ht="15.0" customHeight="1">
      <c r="A8127" s="101" t="s">
        <v>11954</v>
      </c>
      <c r="B8127" s="96" t="str">
        <f>VLOOKUP(A8127,company_data!$A$2:$H$2051,8,FALSE)</f>
        <v>https://www.secureworks.com/</v>
      </c>
      <c r="C8127" s="157" t="s">
        <v>18394</v>
      </c>
      <c r="D8127" s="158" t="s">
        <v>17</v>
      </c>
      <c r="E8127" s="157"/>
      <c r="F8127" s="101"/>
      <c r="G8127" s="159"/>
      <c r="H8127" s="161" t="s">
        <v>29124</v>
      </c>
      <c r="I8127" s="161"/>
    </row>
    <row r="8128" ht="15.0" customHeight="1">
      <c r="A8128" s="101" t="s">
        <v>13381</v>
      </c>
      <c r="B8128" s="96" t="str">
        <f>VLOOKUP(A8128,company_data!$A$2:$H$2051,8,FALSE)</f>
        <v>https://www.s-cyber.com</v>
      </c>
      <c r="C8128" s="157" t="s">
        <v>29125</v>
      </c>
      <c r="D8128" s="158" t="s">
        <v>17</v>
      </c>
      <c r="E8128" s="157"/>
      <c r="F8128" s="101"/>
      <c r="G8128" s="170"/>
      <c r="H8128" s="161" t="s">
        <v>29126</v>
      </c>
      <c r="I8128" s="161"/>
    </row>
    <row r="8129" ht="15.0" customHeight="1">
      <c r="A8129" s="101" t="s">
        <v>13487</v>
      </c>
      <c r="B8129" s="96" t="str">
        <f>VLOOKUP(A8129,company_data!$A$2:$H$2051,8,FALSE)</f>
        <v>https://www.suridata.ai/</v>
      </c>
      <c r="C8129" s="157" t="s">
        <v>29127</v>
      </c>
      <c r="D8129" s="158" t="s">
        <v>12</v>
      </c>
      <c r="E8129" s="158" t="s">
        <v>18487</v>
      </c>
      <c r="F8129" s="97" t="s">
        <v>17132</v>
      </c>
      <c r="G8129" s="159"/>
      <c r="H8129" s="161" t="s">
        <v>29128</v>
      </c>
      <c r="I8129" s="161"/>
    </row>
    <row r="8130" ht="15.0" customHeight="1">
      <c r="A8130" s="101" t="s">
        <v>13494</v>
      </c>
      <c r="B8130" s="96" t="str">
        <f>VLOOKUP(A8130,company_data!$A$2:$H$2051,8,FALSE)</f>
        <v>https://swaintechs.com/</v>
      </c>
      <c r="C8130" s="157" t="s">
        <v>16319</v>
      </c>
      <c r="D8130" s="158" t="s">
        <v>5</v>
      </c>
      <c r="E8130" s="157" t="s">
        <v>15871</v>
      </c>
      <c r="F8130" s="101"/>
      <c r="G8130" s="159"/>
      <c r="H8130" s="161" t="s">
        <v>29129</v>
      </c>
      <c r="I8130" s="161"/>
    </row>
    <row r="8131" ht="15.0" customHeight="1">
      <c r="A8131" s="101" t="s">
        <v>13503</v>
      </c>
      <c r="B8131" s="96" t="str">
        <f>VLOOKUP(A8131,company_data!$A$2:$H$2051,8,FALSE)</f>
        <v>https://www.swascan.com/</v>
      </c>
      <c r="C8131" s="158" t="s">
        <v>15850</v>
      </c>
      <c r="D8131" s="158" t="s">
        <v>5</v>
      </c>
      <c r="E8131" s="158" t="s">
        <v>17003</v>
      </c>
      <c r="F8131" s="97"/>
      <c r="G8131" s="159"/>
      <c r="H8131" s="161"/>
      <c r="I8131" s="161"/>
    </row>
    <row r="8132" ht="15.0" customHeight="1">
      <c r="A8132" s="101" t="s">
        <v>13503</v>
      </c>
      <c r="B8132" s="96" t="str">
        <f>VLOOKUP(A8132,company_data!$A$2:$H$2051,8,FALSE)</f>
        <v>https://www.swascan.com/</v>
      </c>
      <c r="C8132" s="158" t="s">
        <v>29130</v>
      </c>
      <c r="D8132" s="158" t="s">
        <v>11</v>
      </c>
      <c r="E8132" s="158" t="s">
        <v>25157</v>
      </c>
      <c r="F8132" s="101"/>
      <c r="G8132" s="159"/>
      <c r="H8132" s="161" t="s">
        <v>29131</v>
      </c>
      <c r="I8132" s="161"/>
    </row>
    <row r="8133" ht="15.0" customHeight="1">
      <c r="A8133" s="101" t="s">
        <v>13503</v>
      </c>
      <c r="B8133" s="96" t="str">
        <f>VLOOKUP(A8133,company_data!$A$2:$H$2051,8,FALSE)</f>
        <v>https://www.swascan.com/</v>
      </c>
      <c r="C8133" s="157" t="s">
        <v>29132</v>
      </c>
      <c r="D8133" s="158" t="s">
        <v>11</v>
      </c>
      <c r="E8133" s="158" t="s">
        <v>25157</v>
      </c>
      <c r="F8133" s="101"/>
      <c r="G8133" s="159"/>
      <c r="H8133" s="161" t="s">
        <v>29133</v>
      </c>
      <c r="I8133" s="161"/>
    </row>
    <row r="8134" ht="15.0" customHeight="1">
      <c r="A8134" s="101" t="s">
        <v>13503</v>
      </c>
      <c r="B8134" s="96" t="str">
        <f>VLOOKUP(A8134,company_data!$A$2:$H$2051,8,FALSE)</f>
        <v>https://www.swascan.com/</v>
      </c>
      <c r="C8134" s="157" t="s">
        <v>29134</v>
      </c>
      <c r="D8134" s="158" t="s">
        <v>22</v>
      </c>
      <c r="E8134" s="157" t="s">
        <v>15871</v>
      </c>
      <c r="F8134" s="101"/>
      <c r="G8134" s="159"/>
      <c r="H8134" s="161" t="s">
        <v>29135</v>
      </c>
      <c r="I8134" s="161"/>
    </row>
    <row r="8135" ht="15.0" customHeight="1">
      <c r="A8135" s="101" t="s">
        <v>13503</v>
      </c>
      <c r="B8135" s="96" t="str">
        <f>VLOOKUP(A8135,company_data!$A$2:$H$2051,8,FALSE)</f>
        <v>https://www.swascan.com/</v>
      </c>
      <c r="C8135" s="157" t="s">
        <v>29136</v>
      </c>
      <c r="D8135" s="158" t="s">
        <v>8</v>
      </c>
      <c r="E8135" s="158" t="s">
        <v>15857</v>
      </c>
      <c r="F8135" s="101"/>
      <c r="G8135" s="159"/>
      <c r="H8135" s="161" t="s">
        <v>29137</v>
      </c>
      <c r="I8135" s="161"/>
    </row>
    <row r="8136" ht="15.0" customHeight="1">
      <c r="A8136" s="101" t="s">
        <v>13503</v>
      </c>
      <c r="B8136" s="96" t="str">
        <f>VLOOKUP(A8136,company_data!$A$2:$H$2051,8,FALSE)</f>
        <v>https://www.swascan.com/</v>
      </c>
      <c r="C8136" s="157" t="s">
        <v>29138</v>
      </c>
      <c r="D8136" s="158" t="s">
        <v>8</v>
      </c>
      <c r="E8136" s="158" t="s">
        <v>15857</v>
      </c>
      <c r="F8136" s="97"/>
      <c r="G8136" s="159"/>
      <c r="H8136" s="161" t="s">
        <v>29139</v>
      </c>
      <c r="I8136" s="161"/>
    </row>
    <row r="8137" ht="15.0" customHeight="1">
      <c r="A8137" s="101" t="s">
        <v>13503</v>
      </c>
      <c r="B8137" s="96" t="str">
        <f>VLOOKUP(A8137,company_data!$A$2:$H$2051,8,FALSE)</f>
        <v>https://www.swascan.com/</v>
      </c>
      <c r="C8137" s="157" t="s">
        <v>25083</v>
      </c>
      <c r="D8137" s="158" t="s">
        <v>14</v>
      </c>
      <c r="E8137" s="157"/>
      <c r="F8137" s="101"/>
      <c r="G8137" s="159"/>
      <c r="H8137" s="161" t="s">
        <v>29140</v>
      </c>
      <c r="I8137" s="161"/>
    </row>
    <row r="8138" ht="15.0" customHeight="1">
      <c r="A8138" s="101" t="s">
        <v>13503</v>
      </c>
      <c r="B8138" s="96" t="str">
        <f>VLOOKUP(A8138,company_data!$A$2:$H$2051,8,FALSE)</f>
        <v>https://www.swascan.com/</v>
      </c>
      <c r="C8138" s="158" t="s">
        <v>29141</v>
      </c>
      <c r="D8138" s="158" t="s">
        <v>14</v>
      </c>
      <c r="E8138" s="157"/>
      <c r="F8138" s="101"/>
      <c r="G8138" s="159"/>
      <c r="H8138" s="161" t="s">
        <v>29142</v>
      </c>
      <c r="I8138" s="161"/>
    </row>
    <row r="8139" ht="15.0" customHeight="1">
      <c r="A8139" s="101" t="s">
        <v>13503</v>
      </c>
      <c r="B8139" s="96" t="str">
        <f>VLOOKUP(A8139,company_data!$A$2:$H$2051,8,FALSE)</f>
        <v>https://www.swascan.com/</v>
      </c>
      <c r="C8139" s="157" t="s">
        <v>29143</v>
      </c>
      <c r="D8139" s="158" t="s">
        <v>22</v>
      </c>
      <c r="E8139" s="157"/>
      <c r="F8139" s="101"/>
      <c r="G8139" s="159"/>
      <c r="H8139" s="161" t="s">
        <v>29144</v>
      </c>
      <c r="I8139" s="161"/>
    </row>
    <row r="8140" ht="15.0" customHeight="1">
      <c r="A8140" s="101" t="s">
        <v>13470</v>
      </c>
      <c r="B8140" s="96" t="str">
        <f>VLOOKUP(A8140,company_data!$A$2:$H$2051,8,FALSE)</f>
        <v>https://www.surevine.com/</v>
      </c>
      <c r="C8140" s="158" t="s">
        <v>29145</v>
      </c>
      <c r="D8140" s="158" t="s">
        <v>17</v>
      </c>
      <c r="E8140" s="157"/>
      <c r="F8140" s="101"/>
      <c r="G8140" s="159"/>
      <c r="H8140" s="161"/>
      <c r="I8140" s="161"/>
    </row>
    <row r="8141" ht="15.0" customHeight="1">
      <c r="A8141" s="101" t="s">
        <v>13512</v>
      </c>
      <c r="B8141" s="96" t="str">
        <f>VLOOKUP(A8141,company_data!$A$2:$H$2051,8,FALSE)</f>
        <v>https://www.swimlane.com/</v>
      </c>
      <c r="C8141" s="157" t="s">
        <v>29146</v>
      </c>
      <c r="D8141" s="157" t="s">
        <v>5</v>
      </c>
      <c r="E8141" s="157" t="s">
        <v>15871</v>
      </c>
      <c r="F8141" s="101"/>
      <c r="G8141" s="159"/>
      <c r="H8141" s="161" t="s">
        <v>29147</v>
      </c>
      <c r="I8141" s="161"/>
    </row>
    <row r="8142" ht="15.0" customHeight="1">
      <c r="A8142" s="101" t="s">
        <v>13512</v>
      </c>
      <c r="B8142" s="96" t="str">
        <f>VLOOKUP(A8142,company_data!$A$2:$H$2051,8,FALSE)</f>
        <v>https://www.swimlane.com/</v>
      </c>
      <c r="C8142" s="158" t="s">
        <v>29148</v>
      </c>
      <c r="D8142" s="158" t="s">
        <v>18</v>
      </c>
      <c r="E8142" s="158" t="s">
        <v>18548</v>
      </c>
      <c r="F8142" s="101"/>
      <c r="G8142" s="159"/>
      <c r="H8142" s="161" t="s">
        <v>29149</v>
      </c>
      <c r="I8142" s="161"/>
    </row>
    <row r="8143" ht="15.0" customHeight="1">
      <c r="A8143" s="101" t="s">
        <v>13512</v>
      </c>
      <c r="B8143" s="96" t="str">
        <f>VLOOKUP(A8143,company_data!$A$2:$H$2051,8,FALSE)</f>
        <v>https://www.swimlane.com/</v>
      </c>
      <c r="C8143" s="157" t="s">
        <v>29150</v>
      </c>
      <c r="D8143" s="157" t="s">
        <v>11</v>
      </c>
      <c r="E8143" s="157"/>
      <c r="F8143" s="101"/>
      <c r="G8143" s="159"/>
      <c r="H8143" s="161" t="s">
        <v>29151</v>
      </c>
      <c r="I8143" s="161"/>
    </row>
    <row r="8144" ht="15.0" customHeight="1">
      <c r="A8144" s="101" t="s">
        <v>13522</v>
      </c>
      <c r="B8144" s="96" t="str">
        <f>VLOOKUP(A8144,company_data!$A$2:$H$2051,8,FALSE)</f>
        <v>https://swivelsecure.com/</v>
      </c>
      <c r="C8144" s="157" t="s">
        <v>29152</v>
      </c>
      <c r="D8144" s="158" t="s">
        <v>6</v>
      </c>
      <c r="E8144" s="158" t="s">
        <v>16476</v>
      </c>
      <c r="F8144" s="101"/>
      <c r="G8144" s="159"/>
      <c r="H8144" s="161" t="s">
        <v>29153</v>
      </c>
      <c r="I8144" s="161"/>
    </row>
    <row r="8145" ht="15.0" customHeight="1">
      <c r="A8145" s="101" t="s">
        <v>13522</v>
      </c>
      <c r="B8145" s="96" t="str">
        <f>VLOOKUP(A8145,company_data!$A$2:$H$2051,8,FALSE)</f>
        <v>https://swivelsecure.com/</v>
      </c>
      <c r="C8145" s="157" t="s">
        <v>29154</v>
      </c>
      <c r="D8145" s="158" t="s">
        <v>6</v>
      </c>
      <c r="E8145" s="158" t="s">
        <v>16476</v>
      </c>
      <c r="F8145" s="101"/>
      <c r="G8145" s="159"/>
      <c r="H8145" s="161" t="s">
        <v>29155</v>
      </c>
      <c r="I8145" s="161"/>
    </row>
    <row r="8146" ht="15.0" customHeight="1">
      <c r="A8146" s="101" t="s">
        <v>13522</v>
      </c>
      <c r="B8146" s="96" t="str">
        <f>VLOOKUP(A8146,company_data!$A$2:$H$2051,8,FALSE)</f>
        <v>https://swivelsecure.com/</v>
      </c>
      <c r="C8146" s="157" t="s">
        <v>29156</v>
      </c>
      <c r="D8146" s="158" t="s">
        <v>6</v>
      </c>
      <c r="E8146" s="158" t="s">
        <v>16476</v>
      </c>
      <c r="F8146" s="101"/>
      <c r="G8146" s="159"/>
      <c r="H8146" s="161" t="s">
        <v>29157</v>
      </c>
      <c r="I8146" s="161"/>
    </row>
    <row r="8147" ht="15.0" customHeight="1">
      <c r="A8147" s="101" t="s">
        <v>13531</v>
      </c>
      <c r="B8147" s="96" t="str">
        <f>VLOOKUP(A8147,company_data!$A$2:$H$2051,8,FALSE)</f>
        <v>https://sword-grc.com/</v>
      </c>
      <c r="C8147" s="157" t="s">
        <v>29158</v>
      </c>
      <c r="D8147" s="158" t="s">
        <v>14</v>
      </c>
      <c r="E8147" s="158" t="s">
        <v>16856</v>
      </c>
      <c r="F8147" s="101"/>
      <c r="G8147" s="159"/>
      <c r="H8147" s="161" t="s">
        <v>29159</v>
      </c>
      <c r="I8147" s="161"/>
    </row>
    <row r="8148" ht="15.0" customHeight="1">
      <c r="A8148" s="101" t="s">
        <v>13531</v>
      </c>
      <c r="B8148" s="96" t="str">
        <f>VLOOKUP(A8148,company_data!$A$2:$H$2051,8,FALSE)</f>
        <v>https://sword-grc.com/</v>
      </c>
      <c r="C8148" s="157" t="s">
        <v>29160</v>
      </c>
      <c r="D8148" s="158" t="s">
        <v>14</v>
      </c>
      <c r="E8148" s="158" t="s">
        <v>16856</v>
      </c>
      <c r="F8148" s="101"/>
      <c r="G8148" s="159"/>
      <c r="H8148" s="161" t="s">
        <v>29161</v>
      </c>
      <c r="I8148" s="161"/>
    </row>
    <row r="8149" ht="15.0" customHeight="1">
      <c r="A8149" s="101" t="s">
        <v>13531</v>
      </c>
      <c r="B8149" s="96" t="str">
        <f>VLOOKUP(A8149,company_data!$A$2:$H$2051,8,FALSE)</f>
        <v>https://sword-grc.com/</v>
      </c>
      <c r="C8149" s="157" t="s">
        <v>29162</v>
      </c>
      <c r="D8149" s="158" t="s">
        <v>14</v>
      </c>
      <c r="E8149" s="158" t="s">
        <v>16856</v>
      </c>
      <c r="F8149" s="101"/>
      <c r="G8149" s="159"/>
      <c r="H8149" s="161" t="s">
        <v>29163</v>
      </c>
      <c r="I8149" s="161"/>
    </row>
    <row r="8150" ht="15.0" customHeight="1">
      <c r="A8150" s="101" t="s">
        <v>13531</v>
      </c>
      <c r="B8150" s="96" t="str">
        <f>VLOOKUP(A8150,company_data!$A$2:$H$2051,8,FALSE)</f>
        <v>https://sword-grc.com/</v>
      </c>
      <c r="C8150" s="157" t="s">
        <v>29164</v>
      </c>
      <c r="D8150" s="158" t="s">
        <v>14</v>
      </c>
      <c r="E8150" s="158" t="s">
        <v>16856</v>
      </c>
      <c r="F8150" s="101"/>
      <c r="G8150" s="159"/>
      <c r="H8150" s="161" t="s">
        <v>29165</v>
      </c>
      <c r="I8150" s="161"/>
    </row>
    <row r="8151" ht="15.0" customHeight="1">
      <c r="A8151" s="101" t="s">
        <v>13531</v>
      </c>
      <c r="B8151" s="96" t="str">
        <f>VLOOKUP(A8151,company_data!$A$2:$H$2051,8,FALSE)</f>
        <v>https://sword-grc.com/</v>
      </c>
      <c r="C8151" s="157" t="s">
        <v>29166</v>
      </c>
      <c r="D8151" s="158" t="s">
        <v>27</v>
      </c>
      <c r="E8151" s="157"/>
      <c r="F8151" s="101"/>
      <c r="G8151" s="159"/>
      <c r="H8151" s="161" t="s">
        <v>29167</v>
      </c>
      <c r="I8151" s="161"/>
    </row>
    <row r="8152" ht="15.0" customHeight="1">
      <c r="A8152" s="101" t="s">
        <v>13531</v>
      </c>
      <c r="B8152" s="96" t="str">
        <f>VLOOKUP(A8152,company_data!$A$2:$H$2051,8,FALSE)</f>
        <v>https://sword-grc.com/</v>
      </c>
      <c r="C8152" s="157" t="s">
        <v>29168</v>
      </c>
      <c r="D8152" s="158" t="s">
        <v>27</v>
      </c>
      <c r="E8152" s="157"/>
      <c r="F8152" s="101"/>
      <c r="G8152" s="159"/>
      <c r="H8152" s="161" t="s">
        <v>29169</v>
      </c>
      <c r="I8152" s="161"/>
    </row>
    <row r="8153" ht="15.0" customHeight="1">
      <c r="A8153" s="101" t="s">
        <v>13540</v>
      </c>
      <c r="B8153" s="96" t="str">
        <f>VLOOKUP(A8153,company_data!$A$2:$H$2051,8,FALSE)</f>
        <v>https://sygnia.co/</v>
      </c>
      <c r="C8153" s="157" t="s">
        <v>29170</v>
      </c>
      <c r="D8153" s="158" t="s">
        <v>5</v>
      </c>
      <c r="E8153" s="157" t="s">
        <v>15871</v>
      </c>
      <c r="F8153" s="101"/>
      <c r="G8153" s="159"/>
      <c r="H8153" s="161" t="s">
        <v>29171</v>
      </c>
      <c r="I8153" s="161"/>
    </row>
    <row r="8154" ht="15.0" customHeight="1">
      <c r="A8154" s="101" t="s">
        <v>13540</v>
      </c>
      <c r="B8154" s="96" t="str">
        <f>VLOOKUP(A8154,company_data!$A$2:$H$2051,8,FALSE)</f>
        <v>https://sygnia.co/</v>
      </c>
      <c r="C8154" s="157" t="s">
        <v>29172</v>
      </c>
      <c r="D8154" s="158" t="s">
        <v>5</v>
      </c>
      <c r="E8154" s="157" t="s">
        <v>15871</v>
      </c>
      <c r="F8154" s="101"/>
      <c r="G8154" s="159"/>
      <c r="H8154" s="161" t="s">
        <v>29173</v>
      </c>
      <c r="I8154" s="161"/>
    </row>
    <row r="8155" ht="15.0" customHeight="1">
      <c r="A8155" s="101" t="s">
        <v>13540</v>
      </c>
      <c r="B8155" s="96" t="str">
        <f>VLOOKUP(A8155,company_data!$A$2:$H$2051,8,FALSE)</f>
        <v>https://sygnia.co/</v>
      </c>
      <c r="C8155" s="158" t="s">
        <v>29174</v>
      </c>
      <c r="D8155" s="158" t="s">
        <v>5</v>
      </c>
      <c r="E8155" s="158" t="s">
        <v>16275</v>
      </c>
      <c r="F8155" s="101"/>
      <c r="G8155" s="159"/>
      <c r="H8155" s="161"/>
      <c r="I8155" s="161"/>
    </row>
    <row r="8156" ht="15.0" customHeight="1">
      <c r="A8156" s="101" t="s">
        <v>13548</v>
      </c>
      <c r="B8156" s="96" t="str">
        <f>VLOOKUP(A8156,company_data!$A$2:$H$2051,8,FALSE)</f>
        <v>https://www.sylint.com/</v>
      </c>
      <c r="C8156" s="158" t="s">
        <v>29175</v>
      </c>
      <c r="D8156" s="158" t="s">
        <v>16</v>
      </c>
      <c r="E8156" s="158" t="s">
        <v>29176</v>
      </c>
      <c r="F8156" s="101"/>
      <c r="G8156" s="159"/>
      <c r="H8156" s="161"/>
      <c r="I8156" s="161"/>
    </row>
    <row r="8157" ht="15.0" customHeight="1">
      <c r="A8157" s="101" t="s">
        <v>13548</v>
      </c>
      <c r="B8157" s="96" t="str">
        <f>VLOOKUP(A8157,company_data!$A$2:$H$2051,8,FALSE)</f>
        <v>https://www.sylint.com/</v>
      </c>
      <c r="C8157" s="158" t="s">
        <v>16160</v>
      </c>
      <c r="D8157" s="158" t="s">
        <v>7</v>
      </c>
      <c r="E8157" s="158" t="s">
        <v>16196</v>
      </c>
      <c r="F8157" s="101"/>
      <c r="G8157" s="159"/>
      <c r="H8157" s="161"/>
      <c r="I8157" s="161"/>
    </row>
    <row r="8158" ht="15.0" customHeight="1">
      <c r="A8158" s="101" t="s">
        <v>13548</v>
      </c>
      <c r="B8158" s="96" t="str">
        <f>VLOOKUP(A8158,company_data!$A$2:$H$2051,8,FALSE)</f>
        <v>https://www.sylint.com/</v>
      </c>
      <c r="C8158" s="158" t="s">
        <v>20864</v>
      </c>
      <c r="D8158" s="158" t="s">
        <v>5</v>
      </c>
      <c r="E8158" s="157" t="s">
        <v>15871</v>
      </c>
      <c r="F8158" s="101"/>
      <c r="G8158" s="159"/>
      <c r="H8158" s="161"/>
      <c r="I8158" s="161"/>
    </row>
    <row r="8159" ht="15.0" customHeight="1">
      <c r="A8159" s="101" t="s">
        <v>13548</v>
      </c>
      <c r="B8159" s="96" t="str">
        <f>VLOOKUP(A8159,company_data!$A$2:$H$2051,8,FALSE)</f>
        <v>https://www.sylint.com/</v>
      </c>
      <c r="C8159" s="158" t="s">
        <v>23921</v>
      </c>
      <c r="D8159" s="158" t="s">
        <v>5</v>
      </c>
      <c r="E8159" s="157" t="s">
        <v>15871</v>
      </c>
      <c r="F8159" s="101"/>
      <c r="G8159" s="159"/>
      <c r="H8159" s="161"/>
      <c r="I8159" s="161"/>
    </row>
    <row r="8160" ht="15.0" customHeight="1">
      <c r="A8160" s="101" t="s">
        <v>13159</v>
      </c>
      <c r="B8160" s="96" t="str">
        <f>VLOOKUP(A8160,company_data!$A$2:$H$2051,8,FALSE)</f>
        <v>https://www.broadcom.com/</v>
      </c>
      <c r="C8160" s="158" t="s">
        <v>18659</v>
      </c>
      <c r="D8160" s="158" t="s">
        <v>12</v>
      </c>
      <c r="E8160" s="158" t="s">
        <v>16110</v>
      </c>
      <c r="F8160" s="101"/>
      <c r="G8160" s="159"/>
      <c r="H8160" s="161"/>
      <c r="I8160" s="161"/>
    </row>
    <row r="8161" ht="15.0" customHeight="1">
      <c r="A8161" s="101" t="s">
        <v>13159</v>
      </c>
      <c r="B8161" s="96" t="str">
        <f>VLOOKUP(A8161,company_data!$A$2:$H$2051,8,FALSE)</f>
        <v>https://www.broadcom.com/</v>
      </c>
      <c r="C8161" s="158" t="s">
        <v>18630</v>
      </c>
      <c r="D8161" s="158" t="s">
        <v>9</v>
      </c>
      <c r="E8161" s="158" t="s">
        <v>16110</v>
      </c>
      <c r="F8161" s="97" t="s">
        <v>16111</v>
      </c>
      <c r="G8161" s="159"/>
      <c r="H8161" s="161"/>
      <c r="I8161" s="161"/>
    </row>
    <row r="8162" ht="15.0" customHeight="1">
      <c r="A8162" s="101" t="s">
        <v>13159</v>
      </c>
      <c r="B8162" s="96" t="str">
        <f>VLOOKUP(A8162,company_data!$A$2:$H$2051,8,FALSE)</f>
        <v>https://www.broadcom.com/</v>
      </c>
      <c r="C8162" s="158" t="s">
        <v>18681</v>
      </c>
      <c r="D8162" s="158" t="s">
        <v>9</v>
      </c>
      <c r="E8162" s="158" t="s">
        <v>16110</v>
      </c>
      <c r="F8162" s="97" t="s">
        <v>16111</v>
      </c>
      <c r="G8162" s="159"/>
      <c r="H8162" s="161"/>
      <c r="I8162" s="161"/>
    </row>
    <row r="8163" ht="15.0" customHeight="1">
      <c r="A8163" s="101" t="s">
        <v>13159</v>
      </c>
      <c r="B8163" s="96" t="str">
        <f>VLOOKUP(A8163,company_data!$A$2:$H$2051,8,FALSE)</f>
        <v>https://www.broadcom.com/</v>
      </c>
      <c r="C8163" s="158" t="s">
        <v>18643</v>
      </c>
      <c r="D8163" s="158" t="s">
        <v>9</v>
      </c>
      <c r="E8163" s="158" t="s">
        <v>16110</v>
      </c>
      <c r="F8163" s="101"/>
      <c r="G8163" s="159"/>
      <c r="H8163" s="161"/>
      <c r="I8163" s="161"/>
    </row>
    <row r="8164" ht="15.0" customHeight="1">
      <c r="A8164" s="101" t="s">
        <v>13159</v>
      </c>
      <c r="B8164" s="96" t="str">
        <f>VLOOKUP(A8164,company_data!$A$2:$H$2051,8,FALSE)</f>
        <v>https://www.broadcom.com/</v>
      </c>
      <c r="C8164" s="158" t="s">
        <v>16367</v>
      </c>
      <c r="D8164" s="158" t="s">
        <v>15</v>
      </c>
      <c r="E8164" s="158" t="s">
        <v>17427</v>
      </c>
      <c r="F8164" s="101"/>
      <c r="G8164" s="159"/>
      <c r="H8164" s="161"/>
      <c r="I8164" s="161"/>
    </row>
    <row r="8165" ht="15.0" customHeight="1">
      <c r="A8165" s="101" t="s">
        <v>13159</v>
      </c>
      <c r="B8165" s="96" t="str">
        <f>VLOOKUP(A8165,company_data!$A$2:$H$2051,8,FALSE)</f>
        <v>https://www.broadcom.com/</v>
      </c>
      <c r="C8165" s="158" t="s">
        <v>16478</v>
      </c>
      <c r="D8165" s="158" t="s">
        <v>8</v>
      </c>
      <c r="E8165" s="158" t="s">
        <v>24398</v>
      </c>
      <c r="F8165" s="101"/>
      <c r="G8165" s="159"/>
      <c r="H8165" s="161"/>
      <c r="I8165" s="161"/>
    </row>
    <row r="8166" ht="15.0" customHeight="1">
      <c r="A8166" s="101" t="s">
        <v>13554</v>
      </c>
      <c r="B8166" s="96" t="str">
        <f>VLOOKUP(A8166,company_data!$A$2:$H$2051,8,FALSE)</f>
        <v>https://symbolsecurity.com/</v>
      </c>
      <c r="C8166" s="158" t="s">
        <v>29177</v>
      </c>
      <c r="D8166" s="158" t="s">
        <v>7</v>
      </c>
      <c r="E8166" s="158" t="s">
        <v>17552</v>
      </c>
      <c r="F8166" s="101"/>
      <c r="G8166" s="159"/>
      <c r="H8166" s="161"/>
      <c r="I8166" s="161"/>
    </row>
    <row r="8167" ht="15.0" customHeight="1">
      <c r="A8167" s="101" t="s">
        <v>13554</v>
      </c>
      <c r="B8167" s="96" t="str">
        <f>VLOOKUP(A8167,company_data!$A$2:$H$2051,8,FALSE)</f>
        <v>https://symbolsecurity.com/</v>
      </c>
      <c r="C8167" s="158" t="s">
        <v>29178</v>
      </c>
      <c r="D8167" s="158" t="s">
        <v>7</v>
      </c>
      <c r="E8167" s="158" t="s">
        <v>17552</v>
      </c>
      <c r="F8167" s="101"/>
      <c r="G8167" s="159"/>
      <c r="H8167" s="161"/>
      <c r="I8167" s="161"/>
    </row>
    <row r="8168" ht="15.0" customHeight="1">
      <c r="A8168" s="101" t="s">
        <v>13554</v>
      </c>
      <c r="B8168" s="96" t="str">
        <f>VLOOKUP(A8168,company_data!$A$2:$H$2051,8,FALSE)</f>
        <v>https://symbolsecurity.com/</v>
      </c>
      <c r="C8168" s="158" t="s">
        <v>17708</v>
      </c>
      <c r="D8168" s="158" t="s">
        <v>11</v>
      </c>
      <c r="E8168" s="158" t="s">
        <v>19602</v>
      </c>
      <c r="F8168" s="101"/>
      <c r="G8168" s="159"/>
      <c r="H8168" s="161"/>
      <c r="I8168" s="161"/>
    </row>
    <row r="8169" ht="15.0" customHeight="1">
      <c r="A8169" s="101" t="s">
        <v>13554</v>
      </c>
      <c r="B8169" s="96" t="str">
        <f>VLOOKUP(A8169,company_data!$A$2:$H$2051,8,FALSE)</f>
        <v>https://symbolsecurity.com/</v>
      </c>
      <c r="C8169" s="158" t="s">
        <v>29179</v>
      </c>
      <c r="D8169" s="158" t="s">
        <v>7</v>
      </c>
      <c r="E8169" s="158" t="s">
        <v>27271</v>
      </c>
      <c r="F8169" s="101"/>
      <c r="G8169" s="159"/>
      <c r="H8169" s="161" t="s">
        <v>29180</v>
      </c>
      <c r="I8169" s="161"/>
    </row>
    <row r="8170" ht="15.0" customHeight="1">
      <c r="A8170" s="101" t="s">
        <v>13554</v>
      </c>
      <c r="B8170" s="96" t="str">
        <f>VLOOKUP(A8170,company_data!$A$2:$H$2051,8,FALSE)</f>
        <v>https://symbolsecurity.com/</v>
      </c>
      <c r="C8170" s="158" t="s">
        <v>29181</v>
      </c>
      <c r="D8170" s="158" t="s">
        <v>7</v>
      </c>
      <c r="E8170" s="157"/>
      <c r="F8170" s="101"/>
      <c r="G8170" s="159"/>
      <c r="H8170" s="161"/>
      <c r="I8170" s="161"/>
    </row>
    <row r="8171" ht="15.0" customHeight="1">
      <c r="A8171" s="101" t="s">
        <v>13554</v>
      </c>
      <c r="B8171" s="96" t="str">
        <f>VLOOKUP(A8171,company_data!$A$2:$H$2051,8,FALSE)</f>
        <v>https://symbolsecurity.com/</v>
      </c>
      <c r="C8171" s="158" t="s">
        <v>21398</v>
      </c>
      <c r="D8171" s="158" t="s">
        <v>33</v>
      </c>
      <c r="E8171" s="157"/>
      <c r="F8171" s="101"/>
      <c r="G8171" s="159"/>
      <c r="H8171" s="161"/>
      <c r="I8171" s="161"/>
    </row>
    <row r="8172" ht="15.0" customHeight="1">
      <c r="A8172" s="97" t="s">
        <v>13558</v>
      </c>
      <c r="B8172" s="96" t="str">
        <f>VLOOKUP(A8172,company_data!$A$2:$H$2051,8,FALSE)</f>
        <v>https://www.symmetry-systems.com/</v>
      </c>
      <c r="C8172" s="158"/>
      <c r="D8172" s="158" t="s">
        <v>12</v>
      </c>
      <c r="E8172" s="158" t="s">
        <v>29182</v>
      </c>
      <c r="F8172" s="101"/>
      <c r="G8172" s="159"/>
      <c r="H8172" s="160"/>
      <c r="I8172" s="161"/>
    </row>
    <row r="8173" ht="15.0" customHeight="1">
      <c r="A8173" s="101" t="s">
        <v>13577</v>
      </c>
      <c r="B8173" s="96" t="str">
        <f>VLOOKUP(A8173,company_data!$A$2:$H$2051,8,FALSE)</f>
        <v>https://symosis.com/</v>
      </c>
      <c r="C8173" s="158" t="s">
        <v>16160</v>
      </c>
      <c r="D8173" s="158" t="s">
        <v>7</v>
      </c>
      <c r="E8173" s="158" t="s">
        <v>16196</v>
      </c>
      <c r="F8173" s="101"/>
      <c r="G8173" s="159"/>
      <c r="H8173" s="161"/>
      <c r="I8173" s="161"/>
    </row>
    <row r="8174" ht="15.0" customHeight="1">
      <c r="A8174" s="101" t="s">
        <v>13577</v>
      </c>
      <c r="B8174" s="96" t="str">
        <f>VLOOKUP(A8174,company_data!$A$2:$H$2051,8,FALSE)</f>
        <v>https://symosis.com/</v>
      </c>
      <c r="C8174" s="158" t="s">
        <v>16868</v>
      </c>
      <c r="D8174" s="158" t="s">
        <v>5</v>
      </c>
      <c r="E8174" s="157" t="s">
        <v>15871</v>
      </c>
      <c r="F8174" s="101"/>
      <c r="G8174" s="159"/>
      <c r="H8174" s="161"/>
      <c r="I8174" s="161"/>
    </row>
    <row r="8175" ht="15.0" customHeight="1">
      <c r="A8175" s="101" t="s">
        <v>13577</v>
      </c>
      <c r="B8175" s="96" t="str">
        <f>VLOOKUP(A8175,company_data!$A$2:$H$2051,8,FALSE)</f>
        <v>https://symosis.com/</v>
      </c>
      <c r="C8175" s="158" t="s">
        <v>17708</v>
      </c>
      <c r="D8175" s="158" t="s">
        <v>41</v>
      </c>
      <c r="E8175" s="157"/>
      <c r="F8175" s="101"/>
      <c r="G8175" s="159"/>
      <c r="H8175" s="161"/>
      <c r="I8175" s="161"/>
    </row>
    <row r="8176" ht="15.0" customHeight="1">
      <c r="A8176" s="101" t="s">
        <v>13577</v>
      </c>
      <c r="B8176" s="96" t="str">
        <f>VLOOKUP(A8176,company_data!$A$2:$H$2051,8,FALSE)</f>
        <v>https://symosis.com/</v>
      </c>
      <c r="C8176" s="158" t="s">
        <v>21403</v>
      </c>
      <c r="D8176" s="158" t="s">
        <v>11</v>
      </c>
      <c r="E8176" s="157"/>
      <c r="F8176" s="101"/>
      <c r="G8176" s="159"/>
      <c r="H8176" s="161"/>
      <c r="I8176" s="161"/>
    </row>
    <row r="8177" ht="15.0" customHeight="1">
      <c r="A8177" s="97" t="s">
        <v>29183</v>
      </c>
      <c r="B8177" s="105" t="s">
        <v>2880</v>
      </c>
      <c r="C8177" s="158" t="s">
        <v>29184</v>
      </c>
      <c r="D8177" s="158" t="s">
        <v>6</v>
      </c>
      <c r="E8177" s="158"/>
      <c r="F8177" s="101"/>
      <c r="G8177" s="159"/>
      <c r="H8177" s="160" t="s">
        <v>29185</v>
      </c>
      <c r="I8177" s="161"/>
    </row>
    <row r="8178" ht="15.0" customHeight="1">
      <c r="A8178" s="101" t="s">
        <v>13581</v>
      </c>
      <c r="B8178" s="96" t="str">
        <f>VLOOKUP(A8178,company_data!$A$2:$H$2051,8,FALSE)</f>
        <v>https://www.synack.com/</v>
      </c>
      <c r="C8178" s="158" t="s">
        <v>29186</v>
      </c>
      <c r="D8178" s="158" t="s">
        <v>7</v>
      </c>
      <c r="E8178" s="158" t="s">
        <v>29187</v>
      </c>
      <c r="F8178" s="101"/>
      <c r="G8178" s="159"/>
      <c r="H8178" s="161" t="s">
        <v>29188</v>
      </c>
      <c r="I8178" s="161"/>
    </row>
    <row r="8179" ht="15.0" customHeight="1">
      <c r="A8179" s="101" t="s">
        <v>13581</v>
      </c>
      <c r="B8179" s="96" t="str">
        <f>VLOOKUP(A8179,company_data!$A$2:$H$2051,8,FALSE)</f>
        <v>https://www.synack.com/</v>
      </c>
      <c r="C8179" s="158" t="s">
        <v>29189</v>
      </c>
      <c r="D8179" s="158" t="s">
        <v>7</v>
      </c>
      <c r="E8179" s="158" t="s">
        <v>29187</v>
      </c>
      <c r="F8179" s="101"/>
      <c r="G8179" s="159"/>
      <c r="H8179" s="161" t="s">
        <v>29190</v>
      </c>
      <c r="I8179" s="161"/>
    </row>
    <row r="8180" ht="15.0" customHeight="1">
      <c r="A8180" s="101" t="s">
        <v>13581</v>
      </c>
      <c r="B8180" s="96" t="str">
        <f>VLOOKUP(A8180,company_data!$A$2:$H$2051,8,FALSE)</f>
        <v>https://www.synack.com/</v>
      </c>
      <c r="C8180" s="158" t="s">
        <v>29191</v>
      </c>
      <c r="D8180" s="158" t="s">
        <v>7</v>
      </c>
      <c r="E8180" s="158" t="s">
        <v>29192</v>
      </c>
      <c r="F8180" s="97" t="s">
        <v>18730</v>
      </c>
      <c r="G8180" s="159"/>
      <c r="H8180" s="161" t="s">
        <v>29193</v>
      </c>
      <c r="I8180" s="161"/>
    </row>
    <row r="8181" ht="15.0" customHeight="1">
      <c r="A8181" s="101" t="s">
        <v>13581</v>
      </c>
      <c r="B8181" s="96" t="str">
        <f>VLOOKUP(A8181,company_data!$A$2:$H$2051,8,FALSE)</f>
        <v>https://www.synack.com/</v>
      </c>
      <c r="C8181" s="158" t="s">
        <v>26923</v>
      </c>
      <c r="D8181" s="158" t="s">
        <v>7</v>
      </c>
      <c r="E8181" s="158" t="s">
        <v>29194</v>
      </c>
      <c r="F8181" s="101"/>
      <c r="G8181" s="159"/>
      <c r="H8181" s="161" t="s">
        <v>29195</v>
      </c>
      <c r="I8181" s="161"/>
    </row>
    <row r="8182" ht="15.0" customHeight="1">
      <c r="A8182" s="101" t="s">
        <v>13581</v>
      </c>
      <c r="B8182" s="96" t="str">
        <f>VLOOKUP(A8182,company_data!$A$2:$H$2051,8,FALSE)</f>
        <v>https://www.synack.com/</v>
      </c>
      <c r="C8182" s="158" t="s">
        <v>29196</v>
      </c>
      <c r="D8182" s="158" t="s">
        <v>7</v>
      </c>
      <c r="E8182" s="158" t="s">
        <v>18365</v>
      </c>
      <c r="F8182" s="101"/>
      <c r="G8182" s="159"/>
      <c r="H8182" s="161" t="s">
        <v>29197</v>
      </c>
      <c r="I8182" s="161"/>
    </row>
    <row r="8183" ht="15.0" customHeight="1">
      <c r="A8183" s="101" t="s">
        <v>13589</v>
      </c>
      <c r="B8183" s="96" t="str">
        <f>VLOOKUP(A8183,company_data!$A$2:$H$2051,8,FALSE)</f>
        <v>https://www.syncdog.com/</v>
      </c>
      <c r="C8183" s="157" t="s">
        <v>29198</v>
      </c>
      <c r="D8183" s="158" t="s">
        <v>20</v>
      </c>
      <c r="E8183" s="158" t="s">
        <v>15892</v>
      </c>
      <c r="F8183" s="101"/>
      <c r="G8183" s="159"/>
      <c r="H8183" s="161" t="s">
        <v>29199</v>
      </c>
      <c r="I8183" s="161"/>
    </row>
    <row r="8184" ht="15.0" customHeight="1">
      <c r="A8184" s="101" t="s">
        <v>13589</v>
      </c>
      <c r="B8184" s="96" t="str">
        <f>VLOOKUP(A8184,company_data!$A$2:$H$2051,8,FALSE)</f>
        <v>https://www.syncdog.com/</v>
      </c>
      <c r="C8184" s="157" t="s">
        <v>29200</v>
      </c>
      <c r="D8184" s="158" t="s">
        <v>20</v>
      </c>
      <c r="E8184" s="158" t="s">
        <v>15892</v>
      </c>
      <c r="F8184" s="101"/>
      <c r="G8184" s="159"/>
      <c r="H8184" s="161" t="s">
        <v>29201</v>
      </c>
      <c r="I8184" s="161"/>
    </row>
    <row r="8185" ht="15.0" customHeight="1">
      <c r="A8185" s="101" t="s">
        <v>13596</v>
      </c>
      <c r="B8185" s="96" t="str">
        <f>VLOOKUP(A8185,company_data!$A$2:$H$2051,8,FALSE)</f>
        <v>https://www.precisely.com/</v>
      </c>
      <c r="C8185" s="158" t="s">
        <v>29202</v>
      </c>
      <c r="D8185" s="158" t="s">
        <v>18</v>
      </c>
      <c r="E8185" s="158" t="s">
        <v>29203</v>
      </c>
      <c r="F8185" s="97" t="s">
        <v>13</v>
      </c>
      <c r="G8185" s="159"/>
      <c r="H8185" s="161" t="s">
        <v>29204</v>
      </c>
      <c r="I8185" s="161"/>
    </row>
    <row r="8186" ht="15.0" customHeight="1">
      <c r="A8186" s="101" t="s">
        <v>13596</v>
      </c>
      <c r="B8186" s="96" t="str">
        <f>VLOOKUP(A8186,company_data!$A$2:$H$2051,8,FALSE)</f>
        <v>https://www.precisely.com/</v>
      </c>
      <c r="C8186" s="158" t="s">
        <v>29205</v>
      </c>
      <c r="D8186" s="158" t="s">
        <v>18</v>
      </c>
      <c r="E8186" s="158" t="s">
        <v>29203</v>
      </c>
      <c r="F8186" s="97" t="s">
        <v>13</v>
      </c>
      <c r="G8186" s="159"/>
      <c r="H8186" s="161" t="s">
        <v>29206</v>
      </c>
      <c r="I8186" s="161"/>
    </row>
    <row r="8187" ht="15.0" customHeight="1">
      <c r="A8187" s="101" t="s">
        <v>13623</v>
      </c>
      <c r="B8187" s="96" t="str">
        <f>VLOOKUP(A8187,company_data!$A$2:$H$2051,8,FALSE)</f>
        <v>https://www.syndis.is/</v>
      </c>
      <c r="C8187" s="157" t="s">
        <v>17459</v>
      </c>
      <c r="D8187" s="158" t="s">
        <v>5</v>
      </c>
      <c r="E8187" s="158" t="s">
        <v>15831</v>
      </c>
      <c r="F8187" s="101"/>
      <c r="G8187" s="159"/>
      <c r="H8187" s="161" t="s">
        <v>29207</v>
      </c>
      <c r="I8187" s="161"/>
    </row>
    <row r="8188" ht="15.0" customHeight="1">
      <c r="A8188" s="101" t="s">
        <v>13623</v>
      </c>
      <c r="B8188" s="96" t="str">
        <f>VLOOKUP(A8188,company_data!$A$2:$H$2051,8,FALSE)</f>
        <v>https://www.syndis.is/</v>
      </c>
      <c r="C8188" s="157" t="s">
        <v>19950</v>
      </c>
      <c r="D8188" s="157" t="s">
        <v>7</v>
      </c>
      <c r="E8188" s="157" t="s">
        <v>16391</v>
      </c>
      <c r="F8188" s="101"/>
      <c r="G8188" s="159"/>
      <c r="H8188" s="161" t="s">
        <v>29208</v>
      </c>
      <c r="I8188" s="161"/>
    </row>
    <row r="8189" ht="15.0" customHeight="1">
      <c r="A8189" s="101" t="s">
        <v>13623</v>
      </c>
      <c r="B8189" s="96" t="str">
        <f>VLOOKUP(A8189,company_data!$A$2:$H$2051,8,FALSE)</f>
        <v>https://www.syndis.is/</v>
      </c>
      <c r="C8189" s="157" t="s">
        <v>29209</v>
      </c>
      <c r="D8189" s="158" t="s">
        <v>5</v>
      </c>
      <c r="E8189" s="158" t="s">
        <v>15850</v>
      </c>
      <c r="F8189" s="101"/>
      <c r="G8189" s="159"/>
      <c r="H8189" s="161" t="s">
        <v>29210</v>
      </c>
      <c r="I8189" s="161"/>
    </row>
    <row r="8190" ht="15.0" customHeight="1">
      <c r="A8190" s="101" t="s">
        <v>13623</v>
      </c>
      <c r="B8190" s="96" t="str">
        <f>VLOOKUP(A8190,company_data!$A$2:$H$2051,8,FALSE)</f>
        <v>https://www.syndis.is/</v>
      </c>
      <c r="C8190" s="157" t="s">
        <v>23570</v>
      </c>
      <c r="D8190" s="157" t="s">
        <v>5</v>
      </c>
      <c r="E8190" s="157" t="s">
        <v>15850</v>
      </c>
      <c r="F8190" s="101"/>
      <c r="G8190" s="159"/>
      <c r="H8190" s="161" t="s">
        <v>29211</v>
      </c>
      <c r="I8190" s="161"/>
    </row>
    <row r="8191" ht="15.0" customHeight="1">
      <c r="A8191" s="101" t="s">
        <v>13623</v>
      </c>
      <c r="B8191" s="96" t="str">
        <f>VLOOKUP(A8191,company_data!$A$2:$H$2051,8,FALSE)</f>
        <v>https://www.syndis.is/</v>
      </c>
      <c r="C8191" s="157" t="s">
        <v>29212</v>
      </c>
      <c r="D8191" s="157" t="s">
        <v>5</v>
      </c>
      <c r="E8191" s="158" t="s">
        <v>15871</v>
      </c>
      <c r="F8191" s="97" t="s">
        <v>15862</v>
      </c>
      <c r="G8191" s="159"/>
      <c r="H8191" s="161" t="s">
        <v>29213</v>
      </c>
      <c r="I8191" s="161"/>
    </row>
    <row r="8192" ht="15.0" customHeight="1">
      <c r="A8192" s="101" t="s">
        <v>13623</v>
      </c>
      <c r="B8192" s="96" t="str">
        <f>VLOOKUP(A8192,company_data!$A$2:$H$2051,8,FALSE)</f>
        <v>https://www.syndis.is/</v>
      </c>
      <c r="C8192" s="157" t="s">
        <v>29214</v>
      </c>
      <c r="D8192" s="157" t="s">
        <v>11</v>
      </c>
      <c r="E8192" s="157" t="s">
        <v>17708</v>
      </c>
      <c r="F8192" s="101"/>
      <c r="G8192" s="159"/>
      <c r="H8192" s="161" t="s">
        <v>29215</v>
      </c>
      <c r="I8192" s="161"/>
    </row>
    <row r="8193" ht="15.0" customHeight="1">
      <c r="A8193" s="101" t="s">
        <v>13623</v>
      </c>
      <c r="B8193" s="96" t="str">
        <f>VLOOKUP(A8193,company_data!$A$2:$H$2051,8,FALSE)</f>
        <v>https://www.syndis.is/</v>
      </c>
      <c r="C8193" s="157" t="s">
        <v>23514</v>
      </c>
      <c r="D8193" s="157" t="s">
        <v>5</v>
      </c>
      <c r="E8193" s="157"/>
      <c r="F8193" s="101"/>
      <c r="G8193" s="159"/>
      <c r="H8193" s="161" t="s">
        <v>29216</v>
      </c>
      <c r="I8193" s="161"/>
    </row>
    <row r="8194" ht="15.0" customHeight="1">
      <c r="A8194" s="101" t="s">
        <v>13623</v>
      </c>
      <c r="B8194" s="96" t="str">
        <f>VLOOKUP(A8194,company_data!$A$2:$H$2051,8,FALSE)</f>
        <v>https://www.syndis.is/</v>
      </c>
      <c r="C8194" s="157" t="s">
        <v>29217</v>
      </c>
      <c r="D8194" s="158" t="s">
        <v>5</v>
      </c>
      <c r="E8194" s="157"/>
      <c r="F8194" s="101"/>
      <c r="G8194" s="159"/>
      <c r="H8194" s="161" t="s">
        <v>29218</v>
      </c>
      <c r="I8194" s="161"/>
    </row>
    <row r="8195" ht="15.0" customHeight="1">
      <c r="A8195" s="101" t="s">
        <v>13623</v>
      </c>
      <c r="B8195" s="96" t="str">
        <f>VLOOKUP(A8195,company_data!$A$2:$H$2051,8,FALSE)</f>
        <v>https://www.syndis.is/</v>
      </c>
      <c r="C8195" s="157" t="s">
        <v>29219</v>
      </c>
      <c r="D8195" s="158" t="s">
        <v>16</v>
      </c>
      <c r="E8195" s="157"/>
      <c r="F8195" s="101"/>
      <c r="G8195" s="159"/>
      <c r="H8195" s="161" t="s">
        <v>29220</v>
      </c>
      <c r="I8195" s="161"/>
    </row>
    <row r="8196" ht="15.0" customHeight="1">
      <c r="A8196" s="101" t="s">
        <v>13623</v>
      </c>
      <c r="B8196" s="96" t="str">
        <f>VLOOKUP(A8196,company_data!$A$2:$H$2051,8,FALSE)</f>
        <v>https://www.syndis.is/</v>
      </c>
      <c r="C8196" s="157" t="s">
        <v>29221</v>
      </c>
      <c r="D8196" s="157" t="s">
        <v>11</v>
      </c>
      <c r="E8196" s="157"/>
      <c r="F8196" s="101"/>
      <c r="G8196" s="159"/>
      <c r="H8196" s="161" t="s">
        <v>29222</v>
      </c>
      <c r="I8196" s="161"/>
    </row>
    <row r="8197" ht="15.0" customHeight="1">
      <c r="A8197" s="101" t="s">
        <v>13627</v>
      </c>
      <c r="B8197" s="96" t="str">
        <f>VLOOKUP(A8197,company_data!$A$2:$H$2051,8,FALSE)</f>
        <v>https://www.synercomm.com/</v>
      </c>
      <c r="C8197" s="158" t="s">
        <v>29223</v>
      </c>
      <c r="D8197" s="158" t="s">
        <v>5</v>
      </c>
      <c r="E8197" s="158" t="s">
        <v>15871</v>
      </c>
      <c r="F8197" s="97" t="s">
        <v>14</v>
      </c>
      <c r="G8197" s="159"/>
      <c r="H8197" s="161"/>
      <c r="I8197" s="161"/>
    </row>
    <row r="8198" ht="15.0" customHeight="1">
      <c r="A8198" s="101" t="s">
        <v>13627</v>
      </c>
      <c r="B8198" s="96" t="str">
        <f>VLOOKUP(A8198,company_data!$A$2:$H$2051,8,FALSE)</f>
        <v>https://www.synercomm.com/</v>
      </c>
      <c r="C8198" s="158" t="s">
        <v>18043</v>
      </c>
      <c r="D8198" s="158" t="s">
        <v>5</v>
      </c>
      <c r="E8198" s="158" t="s">
        <v>15871</v>
      </c>
      <c r="F8198" s="97" t="s">
        <v>20132</v>
      </c>
      <c r="G8198" s="159"/>
      <c r="H8198" s="161"/>
      <c r="I8198" s="161"/>
    </row>
    <row r="8199" ht="15.0" customHeight="1">
      <c r="A8199" s="101" t="s">
        <v>13627</v>
      </c>
      <c r="B8199" s="96" t="str">
        <f>VLOOKUP(A8199,company_data!$A$2:$H$2051,8,FALSE)</f>
        <v>https://www.synercomm.com/</v>
      </c>
      <c r="C8199" s="158" t="s">
        <v>15850</v>
      </c>
      <c r="D8199" s="158" t="s">
        <v>5</v>
      </c>
      <c r="E8199" s="158" t="s">
        <v>15871</v>
      </c>
      <c r="F8199" s="97" t="s">
        <v>17003</v>
      </c>
      <c r="G8199" s="159"/>
      <c r="H8199" s="161"/>
      <c r="I8199" s="161"/>
    </row>
    <row r="8200" ht="15.0" customHeight="1">
      <c r="A8200" s="101" t="s">
        <v>13627</v>
      </c>
      <c r="B8200" s="96" t="str">
        <f>VLOOKUP(A8200,company_data!$A$2:$H$2051,8,FALSE)</f>
        <v>https://www.synercomm.com/</v>
      </c>
      <c r="C8200" s="158" t="s">
        <v>29224</v>
      </c>
      <c r="D8200" s="158" t="s">
        <v>5</v>
      </c>
      <c r="E8200" s="158" t="s">
        <v>15871</v>
      </c>
      <c r="F8200" s="97" t="s">
        <v>16275</v>
      </c>
      <c r="G8200" s="159"/>
      <c r="H8200" s="161"/>
      <c r="I8200" s="161"/>
    </row>
    <row r="8201" ht="15.0" customHeight="1">
      <c r="A8201" s="101" t="s">
        <v>13627</v>
      </c>
      <c r="B8201" s="96" t="str">
        <f>VLOOKUP(A8201,company_data!$A$2:$H$2051,8,FALSE)</f>
        <v>https://www.synercomm.com/</v>
      </c>
      <c r="C8201" s="158" t="s">
        <v>29225</v>
      </c>
      <c r="D8201" s="158" t="s">
        <v>5</v>
      </c>
      <c r="E8201" s="158" t="s">
        <v>15871</v>
      </c>
      <c r="F8201" s="97" t="s">
        <v>15862</v>
      </c>
      <c r="G8201" s="159"/>
      <c r="H8201" s="161"/>
      <c r="I8201" s="161"/>
    </row>
    <row r="8202" ht="15.0" customHeight="1">
      <c r="A8202" s="101" t="s">
        <v>13627</v>
      </c>
      <c r="B8202" s="96" t="str">
        <f>VLOOKUP(A8202,company_data!$A$2:$H$2051,8,FALSE)</f>
        <v>https://www.synercomm.com/</v>
      </c>
      <c r="C8202" s="158" t="s">
        <v>29226</v>
      </c>
      <c r="D8202" s="158" t="s">
        <v>5</v>
      </c>
      <c r="E8202" s="158" t="s">
        <v>15871</v>
      </c>
      <c r="F8202" s="97" t="s">
        <v>19112</v>
      </c>
      <c r="G8202" s="159"/>
      <c r="H8202" s="161"/>
      <c r="I8202" s="161"/>
    </row>
    <row r="8203" ht="15.0" customHeight="1">
      <c r="A8203" s="101" t="s">
        <v>2381</v>
      </c>
      <c r="B8203" s="96" t="str">
        <f>VLOOKUP(A8203,company_data!$A$2:$H$2051,8,FALSE)</f>
        <v>https://www.synopsys.com/</v>
      </c>
      <c r="C8203" s="158" t="s">
        <v>29227</v>
      </c>
      <c r="D8203" s="158" t="s">
        <v>8</v>
      </c>
      <c r="E8203" s="158" t="s">
        <v>15915</v>
      </c>
      <c r="F8203" s="101"/>
      <c r="G8203" s="159"/>
      <c r="H8203" s="161"/>
      <c r="I8203" s="161"/>
    </row>
    <row r="8204" ht="15.0" customHeight="1">
      <c r="A8204" s="101" t="s">
        <v>2381</v>
      </c>
      <c r="B8204" s="96" t="str">
        <f>VLOOKUP(A8204,company_data!$A$2:$H$2051,8,FALSE)</f>
        <v>https://www.synopsys.com/</v>
      </c>
      <c r="C8204" s="158" t="s">
        <v>28399</v>
      </c>
      <c r="D8204" s="158" t="s">
        <v>5</v>
      </c>
      <c r="E8204" s="158" t="s">
        <v>29228</v>
      </c>
      <c r="F8204" s="101"/>
      <c r="G8204" s="159"/>
      <c r="H8204" s="161"/>
      <c r="I8204" s="161"/>
    </row>
    <row r="8205" ht="15.0" customHeight="1">
      <c r="A8205" s="101" t="s">
        <v>2381</v>
      </c>
      <c r="B8205" s="96" t="str">
        <f>VLOOKUP(A8205,company_data!$A$2:$H$2051,8,FALSE)</f>
        <v>https://www.synopsys.com/</v>
      </c>
      <c r="C8205" s="158" t="s">
        <v>29229</v>
      </c>
      <c r="D8205" s="158" t="s">
        <v>8</v>
      </c>
      <c r="E8205" s="158" t="s">
        <v>29230</v>
      </c>
      <c r="F8205" s="101"/>
      <c r="G8205" s="159"/>
      <c r="H8205" s="161"/>
      <c r="I8205" s="161"/>
    </row>
    <row r="8206" ht="15.0" customHeight="1">
      <c r="A8206" s="101" t="s">
        <v>2381</v>
      </c>
      <c r="B8206" s="96" t="str">
        <f>VLOOKUP(A8206,company_data!$A$2:$H$2051,8,FALSE)</f>
        <v>https://www.synopsys.com/</v>
      </c>
      <c r="C8206" s="158" t="s">
        <v>29231</v>
      </c>
      <c r="D8206" s="158" t="s">
        <v>8</v>
      </c>
      <c r="E8206" s="158" t="s">
        <v>19112</v>
      </c>
      <c r="F8206" s="101"/>
      <c r="G8206" s="159"/>
      <c r="H8206" s="161"/>
      <c r="I8206" s="161"/>
    </row>
    <row r="8207" ht="15.0" customHeight="1">
      <c r="A8207" s="101" t="s">
        <v>2381</v>
      </c>
      <c r="B8207" s="96" t="str">
        <f>VLOOKUP(A8207,company_data!$A$2:$H$2051,8,FALSE)</f>
        <v>https://www.synopsys.com/</v>
      </c>
      <c r="C8207" s="158" t="s">
        <v>29232</v>
      </c>
      <c r="D8207" s="158" t="s">
        <v>8</v>
      </c>
      <c r="E8207" s="158" t="s">
        <v>29233</v>
      </c>
      <c r="F8207" s="101"/>
      <c r="G8207" s="159"/>
      <c r="H8207" s="161"/>
      <c r="I8207" s="161"/>
    </row>
    <row r="8208" ht="15.0" customHeight="1">
      <c r="A8208" s="101" t="s">
        <v>2381</v>
      </c>
      <c r="B8208" s="96" t="str">
        <f>VLOOKUP(A8208,company_data!$A$2:$H$2051,8,FALSE)</f>
        <v>https://www.synopsys.com/</v>
      </c>
      <c r="C8208" s="158" t="s">
        <v>29234</v>
      </c>
      <c r="D8208" s="158" t="s">
        <v>8</v>
      </c>
      <c r="E8208" s="158" t="s">
        <v>19139</v>
      </c>
      <c r="F8208" s="101"/>
      <c r="G8208" s="159"/>
      <c r="H8208" s="161"/>
      <c r="I8208" s="161"/>
    </row>
    <row r="8209" ht="15.0" customHeight="1">
      <c r="A8209" s="101" t="s">
        <v>2381</v>
      </c>
      <c r="B8209" s="96" t="str">
        <f>VLOOKUP(A8209,company_data!$A$2:$H$2051,8,FALSE)</f>
        <v>https://www.synopsys.com/</v>
      </c>
      <c r="C8209" s="158" t="s">
        <v>29235</v>
      </c>
      <c r="D8209" s="158" t="s">
        <v>8</v>
      </c>
      <c r="E8209" s="158" t="s">
        <v>19142</v>
      </c>
      <c r="F8209" s="101"/>
      <c r="G8209" s="159"/>
      <c r="H8209" s="161"/>
      <c r="I8209" s="161"/>
    </row>
    <row r="8210" ht="15.0" customHeight="1">
      <c r="A8210" s="101" t="s">
        <v>2381</v>
      </c>
      <c r="B8210" s="96" t="str">
        <f>VLOOKUP(A8210,company_data!$A$2:$H$2051,8,FALSE)</f>
        <v>https://www.synopsys.com/</v>
      </c>
      <c r="C8210" s="158" t="s">
        <v>29236</v>
      </c>
      <c r="D8210" s="158" t="s">
        <v>8</v>
      </c>
      <c r="E8210" s="158" t="s">
        <v>19145</v>
      </c>
      <c r="F8210" s="101"/>
      <c r="G8210" s="159"/>
      <c r="H8210" s="161"/>
      <c r="I8210" s="161"/>
    </row>
    <row r="8211" ht="15.0" customHeight="1">
      <c r="A8211" s="101" t="s">
        <v>2381</v>
      </c>
      <c r="B8211" s="96" t="str">
        <f>VLOOKUP(A8211,company_data!$A$2:$H$2051,8,FALSE)</f>
        <v>https://www.synopsys.com/</v>
      </c>
      <c r="C8211" s="158" t="s">
        <v>29237</v>
      </c>
      <c r="D8211" s="158" t="s">
        <v>5</v>
      </c>
      <c r="E8211" s="158" t="s">
        <v>16868</v>
      </c>
      <c r="F8211" s="101"/>
      <c r="G8211" s="159"/>
      <c r="H8211" s="161"/>
      <c r="I8211" s="161"/>
    </row>
    <row r="8212" ht="15.0" customHeight="1">
      <c r="A8212" s="101" t="s">
        <v>2381</v>
      </c>
      <c r="B8212" s="96" t="str">
        <f>VLOOKUP(A8212,company_data!$A$2:$H$2051,8,FALSE)</f>
        <v>https://www.synopsys.com/</v>
      </c>
      <c r="C8212" s="158" t="s">
        <v>29238</v>
      </c>
      <c r="D8212" s="158" t="s">
        <v>5</v>
      </c>
      <c r="E8212" s="158" t="s">
        <v>29239</v>
      </c>
      <c r="F8212" s="101"/>
      <c r="G8212" s="159"/>
      <c r="H8212" s="161"/>
      <c r="I8212" s="161"/>
    </row>
    <row r="8213" ht="15.0" customHeight="1">
      <c r="A8213" s="101" t="s">
        <v>2381</v>
      </c>
      <c r="B8213" s="96" t="str">
        <f>VLOOKUP(A8213,company_data!$A$2:$H$2051,8,FALSE)</f>
        <v>https://www.synopsys.com/</v>
      </c>
      <c r="C8213" s="158" t="s">
        <v>29240</v>
      </c>
      <c r="D8213" s="158" t="s">
        <v>5</v>
      </c>
      <c r="E8213" s="158" t="s">
        <v>26280</v>
      </c>
      <c r="F8213" s="101"/>
      <c r="G8213" s="159"/>
      <c r="H8213" s="161"/>
      <c r="I8213" s="161"/>
    </row>
    <row r="8214" ht="15.0" customHeight="1">
      <c r="A8214" s="101" t="s">
        <v>2381</v>
      </c>
      <c r="B8214" s="96" t="str">
        <f>VLOOKUP(A8214,company_data!$A$2:$H$2051,8,FALSE)</f>
        <v>https://www.synopsys.com/</v>
      </c>
      <c r="C8214" s="158" t="s">
        <v>21403</v>
      </c>
      <c r="D8214" s="158" t="s">
        <v>11</v>
      </c>
      <c r="E8214" s="157"/>
      <c r="F8214" s="101"/>
      <c r="G8214" s="159"/>
      <c r="H8214" s="161"/>
      <c r="I8214" s="161"/>
    </row>
    <row r="8215" ht="15.0" customHeight="1">
      <c r="A8215" s="97" t="s">
        <v>13636</v>
      </c>
      <c r="B8215" s="96" t="str">
        <f>VLOOKUP(A8215,company_data!$A$2:$H$2051,8,FALSE)</f>
        <v>https://sysdig.com/</v>
      </c>
      <c r="C8215" s="158" t="s">
        <v>29241</v>
      </c>
      <c r="D8215" s="158" t="s">
        <v>46</v>
      </c>
      <c r="E8215" s="158" t="s">
        <v>17063</v>
      </c>
      <c r="F8215" s="101"/>
      <c r="G8215" s="159"/>
      <c r="H8215" s="161"/>
      <c r="I8215" s="161"/>
    </row>
    <row r="8216" ht="15.0" customHeight="1">
      <c r="A8216" s="101" t="s">
        <v>13636</v>
      </c>
      <c r="B8216" s="96" t="str">
        <f>VLOOKUP(A8216,company_data!$A$2:$H$2051,8,FALSE)</f>
        <v>https://sysdig.com/</v>
      </c>
      <c r="C8216" s="158" t="s">
        <v>29242</v>
      </c>
      <c r="D8216" s="158" t="s">
        <v>8</v>
      </c>
      <c r="E8216" s="158" t="s">
        <v>29243</v>
      </c>
      <c r="F8216" s="97" t="s">
        <v>14</v>
      </c>
      <c r="G8216" s="159"/>
      <c r="H8216" s="161" t="s">
        <v>29244</v>
      </c>
      <c r="I8216" s="161"/>
    </row>
    <row r="8217" ht="15.0" customHeight="1">
      <c r="A8217" s="101" t="s">
        <v>13636</v>
      </c>
      <c r="B8217" s="96" t="str">
        <f>VLOOKUP(A8217,company_data!$A$2:$H$2051,8,FALSE)</f>
        <v>https://sysdig.com/</v>
      </c>
      <c r="C8217" s="158" t="s">
        <v>29245</v>
      </c>
      <c r="D8217" s="158" t="s">
        <v>50</v>
      </c>
      <c r="E8217" s="158" t="s">
        <v>29246</v>
      </c>
      <c r="F8217" s="97" t="s">
        <v>14</v>
      </c>
      <c r="G8217" s="159"/>
      <c r="H8217" s="161" t="s">
        <v>29247</v>
      </c>
      <c r="I8217" s="161"/>
    </row>
    <row r="8218" ht="15.0" customHeight="1">
      <c r="A8218" s="97" t="s">
        <v>13636</v>
      </c>
      <c r="B8218" s="96" t="str">
        <f>VLOOKUP(A8218,company_data!$A$2:$H$2051,8,FALSE)</f>
        <v>https://sysdig.com/</v>
      </c>
      <c r="C8218" s="158" t="s">
        <v>29248</v>
      </c>
      <c r="D8218" s="158" t="s">
        <v>50</v>
      </c>
      <c r="E8218" s="158" t="s">
        <v>29246</v>
      </c>
      <c r="F8218" s="101"/>
      <c r="G8218" s="159"/>
      <c r="H8218" s="161"/>
      <c r="I8218" s="161"/>
    </row>
    <row r="8219" ht="15.0" customHeight="1">
      <c r="A8219" s="101" t="s">
        <v>13668</v>
      </c>
      <c r="B8219" s="96" t="str">
        <f>VLOOKUP(A8219,company_data!$A$2:$H$2051,8,FALSE)</f>
        <v>https://sysnetgs.com/</v>
      </c>
      <c r="C8219" s="157" t="s">
        <v>29249</v>
      </c>
      <c r="D8219" s="158" t="s">
        <v>5</v>
      </c>
      <c r="E8219" s="158" t="s">
        <v>15871</v>
      </c>
      <c r="F8219" s="97" t="s">
        <v>20132</v>
      </c>
      <c r="G8219" s="159"/>
      <c r="H8219" s="161" t="s">
        <v>29250</v>
      </c>
      <c r="I8219" s="161"/>
    </row>
    <row r="8220" ht="15.0" customHeight="1">
      <c r="A8220" s="101" t="s">
        <v>13668</v>
      </c>
      <c r="B8220" s="96" t="str">
        <f>VLOOKUP(A8220,company_data!$A$2:$H$2051,8,FALSE)</f>
        <v>https://sysnetgs.com/</v>
      </c>
      <c r="C8220" s="158" t="s">
        <v>29251</v>
      </c>
      <c r="D8220" s="158" t="s">
        <v>5</v>
      </c>
      <c r="E8220" s="158" t="s">
        <v>15871</v>
      </c>
      <c r="F8220" s="97" t="s">
        <v>16735</v>
      </c>
      <c r="G8220" s="159"/>
      <c r="H8220" s="161" t="s">
        <v>29252</v>
      </c>
      <c r="I8220" s="161"/>
    </row>
    <row r="8221" ht="15.0" customHeight="1">
      <c r="A8221" s="101" t="s">
        <v>13668</v>
      </c>
      <c r="B8221" s="96" t="str">
        <f>VLOOKUP(A8221,company_data!$A$2:$H$2051,8,FALSE)</f>
        <v>https://sysnetgs.com/</v>
      </c>
      <c r="C8221" s="157" t="s">
        <v>29253</v>
      </c>
      <c r="D8221" s="158" t="s">
        <v>5</v>
      </c>
      <c r="E8221" s="158" t="s">
        <v>15871</v>
      </c>
      <c r="F8221" s="97" t="s">
        <v>15857</v>
      </c>
      <c r="G8221" s="159"/>
      <c r="H8221" s="161" t="s">
        <v>29254</v>
      </c>
      <c r="I8221" s="161"/>
    </row>
    <row r="8222" ht="15.0" customHeight="1">
      <c r="A8222" s="101" t="s">
        <v>13668</v>
      </c>
      <c r="B8222" s="96" t="str">
        <f>VLOOKUP(A8222,company_data!$A$2:$H$2051,8,FALSE)</f>
        <v>https://sysnetgs.com/</v>
      </c>
      <c r="C8222" s="157" t="s">
        <v>16225</v>
      </c>
      <c r="D8222" s="158" t="s">
        <v>5</v>
      </c>
      <c r="E8222" s="158" t="s">
        <v>15871</v>
      </c>
      <c r="F8222" s="97" t="s">
        <v>14</v>
      </c>
      <c r="G8222" s="159"/>
      <c r="H8222" s="161" t="s">
        <v>29255</v>
      </c>
      <c r="I8222" s="161"/>
    </row>
    <row r="8223" ht="15.0" customHeight="1">
      <c r="A8223" s="101" t="s">
        <v>13677</v>
      </c>
      <c r="B8223" s="96" t="str">
        <f>VLOOKUP(A8223,company_data!$A$2:$H$2051,8,FALSE)</f>
        <v>https://systemexperts.com/</v>
      </c>
      <c r="C8223" s="157" t="s">
        <v>14</v>
      </c>
      <c r="D8223" s="158" t="s">
        <v>5</v>
      </c>
      <c r="E8223" s="158" t="s">
        <v>15871</v>
      </c>
      <c r="F8223" s="97" t="s">
        <v>14</v>
      </c>
      <c r="G8223" s="159"/>
      <c r="H8223" s="161" t="s">
        <v>29256</v>
      </c>
      <c r="I8223" s="161"/>
    </row>
    <row r="8224" ht="15.0" customHeight="1">
      <c r="A8224" s="101" t="s">
        <v>13677</v>
      </c>
      <c r="B8224" s="96" t="str">
        <f>VLOOKUP(A8224,company_data!$A$2:$H$2051,8,FALSE)</f>
        <v>https://systemexperts.com/</v>
      </c>
      <c r="C8224" s="157" t="s">
        <v>29257</v>
      </c>
      <c r="D8224" s="158" t="s">
        <v>5</v>
      </c>
      <c r="E8224" s="158" t="s">
        <v>15871</v>
      </c>
      <c r="F8224" s="101"/>
      <c r="G8224" s="159"/>
      <c r="H8224" s="161" t="s">
        <v>29258</v>
      </c>
      <c r="I8224" s="161"/>
    </row>
    <row r="8225" ht="15.0" customHeight="1">
      <c r="A8225" s="101" t="s">
        <v>13677</v>
      </c>
      <c r="B8225" s="96" t="str">
        <f>VLOOKUP(A8225,company_data!$A$2:$H$2051,8,FALSE)</f>
        <v>https://systemexperts.com/</v>
      </c>
      <c r="C8225" s="157" t="s">
        <v>29259</v>
      </c>
      <c r="D8225" s="158" t="s">
        <v>5</v>
      </c>
      <c r="E8225" s="158" t="s">
        <v>15871</v>
      </c>
      <c r="F8225" s="97" t="s">
        <v>18</v>
      </c>
      <c r="G8225" s="159"/>
      <c r="H8225" s="161" t="s">
        <v>29260</v>
      </c>
      <c r="I8225" s="161"/>
    </row>
    <row r="8226" ht="15.0" customHeight="1">
      <c r="A8226" s="101" t="s">
        <v>13677</v>
      </c>
      <c r="B8226" s="96" t="str">
        <f>VLOOKUP(A8226,company_data!$A$2:$H$2051,8,FALSE)</f>
        <v>https://systemexperts.com/</v>
      </c>
      <c r="C8226" s="157" t="s">
        <v>17786</v>
      </c>
      <c r="D8226" s="158" t="s">
        <v>5</v>
      </c>
      <c r="E8226" s="158" t="s">
        <v>15871</v>
      </c>
      <c r="F8226" s="97" t="s">
        <v>15857</v>
      </c>
      <c r="G8226" s="159"/>
      <c r="H8226" s="161" t="s">
        <v>29261</v>
      </c>
      <c r="I8226" s="161"/>
    </row>
    <row r="8227" ht="15.0" customHeight="1">
      <c r="A8227" s="101" t="s">
        <v>13677</v>
      </c>
      <c r="B8227" s="96" t="str">
        <f>VLOOKUP(A8227,company_data!$A$2:$H$2051,8,FALSE)</f>
        <v>https://systemexperts.com/</v>
      </c>
      <c r="C8227" s="157" t="s">
        <v>18599</v>
      </c>
      <c r="D8227" s="158" t="s">
        <v>5</v>
      </c>
      <c r="E8227" s="158" t="s">
        <v>15871</v>
      </c>
      <c r="F8227" s="97" t="s">
        <v>21858</v>
      </c>
      <c r="G8227" s="159"/>
      <c r="H8227" s="161" t="s">
        <v>29262</v>
      </c>
      <c r="I8227" s="161"/>
    </row>
    <row r="8228" ht="15.0" customHeight="1">
      <c r="A8228" s="238" t="s">
        <v>13684</v>
      </c>
      <c r="B8228" s="191" t="s">
        <v>13686</v>
      </c>
      <c r="C8228" s="192" t="s">
        <v>29263</v>
      </c>
      <c r="D8228" s="192" t="s">
        <v>6</v>
      </c>
      <c r="E8228" s="239"/>
      <c r="F8228" s="193"/>
      <c r="G8228" s="194"/>
      <c r="H8228" s="195" t="s">
        <v>29264</v>
      </c>
      <c r="I8228" s="196"/>
    </row>
    <row r="8229" ht="15.0" customHeight="1">
      <c r="A8229" s="190" t="s">
        <v>13695</v>
      </c>
      <c r="B8229" s="191" t="s">
        <v>13698</v>
      </c>
      <c r="C8229" s="192" t="s">
        <v>29265</v>
      </c>
      <c r="D8229" s="192" t="s">
        <v>11</v>
      </c>
      <c r="E8229" s="239"/>
      <c r="F8229" s="193"/>
      <c r="G8229" s="194"/>
      <c r="H8229" s="195" t="s">
        <v>29266</v>
      </c>
      <c r="I8229" s="196"/>
    </row>
    <row r="8230" ht="15.0" customHeight="1">
      <c r="A8230" s="190" t="s">
        <v>13702</v>
      </c>
      <c r="B8230" s="191" t="s">
        <v>13705</v>
      </c>
      <c r="C8230" s="192" t="s">
        <v>24346</v>
      </c>
      <c r="D8230" s="192" t="s">
        <v>5</v>
      </c>
      <c r="E8230" s="192" t="s">
        <v>17764</v>
      </c>
      <c r="F8230" s="193"/>
      <c r="G8230" s="194"/>
      <c r="H8230" s="195" t="s">
        <v>29267</v>
      </c>
      <c r="I8230" s="196"/>
    </row>
    <row r="8231" ht="15.0" customHeight="1">
      <c r="A8231" s="190" t="s">
        <v>13702</v>
      </c>
      <c r="B8231" s="191" t="s">
        <v>13705</v>
      </c>
      <c r="C8231" s="192" t="s">
        <v>5</v>
      </c>
      <c r="D8231" s="192" t="s">
        <v>5</v>
      </c>
      <c r="E8231" s="239"/>
      <c r="F8231" s="193"/>
      <c r="G8231" s="194"/>
      <c r="H8231" s="195" t="s">
        <v>29268</v>
      </c>
      <c r="I8231" s="196"/>
    </row>
    <row r="8232" ht="15.0" customHeight="1">
      <c r="A8232" s="190" t="s">
        <v>13702</v>
      </c>
      <c r="B8232" s="191" t="s">
        <v>13705</v>
      </c>
      <c r="C8232" s="192" t="s">
        <v>29269</v>
      </c>
      <c r="D8232" s="192" t="s">
        <v>56</v>
      </c>
      <c r="E8232" s="239"/>
      <c r="F8232" s="193"/>
      <c r="G8232" s="194"/>
      <c r="H8232" s="195" t="s">
        <v>29270</v>
      </c>
      <c r="I8232" s="196"/>
    </row>
    <row r="8233" ht="15.0" customHeight="1">
      <c r="A8233" s="190" t="s">
        <v>13702</v>
      </c>
      <c r="B8233" s="191" t="s">
        <v>13705</v>
      </c>
      <c r="C8233" s="192" t="s">
        <v>29271</v>
      </c>
      <c r="D8233" s="192" t="s">
        <v>41</v>
      </c>
      <c r="E8233" s="239"/>
      <c r="F8233" s="193"/>
      <c r="G8233" s="194"/>
      <c r="H8233" s="195" t="s">
        <v>29272</v>
      </c>
      <c r="I8233" s="196"/>
    </row>
    <row r="8234" ht="15.0" customHeight="1">
      <c r="A8234" s="190" t="s">
        <v>13709</v>
      </c>
      <c r="B8234" s="191" t="s">
        <v>13712</v>
      </c>
      <c r="C8234" s="192" t="s">
        <v>29273</v>
      </c>
      <c r="D8234" s="192" t="s">
        <v>12</v>
      </c>
      <c r="E8234" s="239"/>
      <c r="F8234" s="193"/>
      <c r="G8234" s="194"/>
      <c r="H8234" s="195"/>
      <c r="I8234" s="196"/>
    </row>
    <row r="8235" ht="15.0" customHeight="1">
      <c r="A8235" s="190" t="s">
        <v>13709</v>
      </c>
      <c r="B8235" s="191" t="s">
        <v>13712</v>
      </c>
      <c r="C8235" s="192" t="s">
        <v>29274</v>
      </c>
      <c r="D8235" s="192" t="s">
        <v>12</v>
      </c>
      <c r="E8235" s="239"/>
      <c r="F8235" s="193"/>
      <c r="G8235" s="194"/>
      <c r="H8235" s="195"/>
      <c r="I8235" s="196"/>
    </row>
    <row r="8236" ht="15.0" customHeight="1">
      <c r="A8236" s="190" t="s">
        <v>13717</v>
      </c>
      <c r="B8236" s="191" t="s">
        <v>13720</v>
      </c>
      <c r="C8236" s="192" t="s">
        <v>17708</v>
      </c>
      <c r="D8236" s="192" t="s">
        <v>11</v>
      </c>
      <c r="E8236" s="192" t="s">
        <v>17708</v>
      </c>
      <c r="G8236" s="194"/>
      <c r="H8236" s="195" t="s">
        <v>29275</v>
      </c>
      <c r="I8236" s="196"/>
    </row>
    <row r="8237" ht="15.0" customHeight="1">
      <c r="A8237" s="190" t="s">
        <v>13717</v>
      </c>
      <c r="B8237" s="191" t="s">
        <v>13720</v>
      </c>
      <c r="C8237" s="192" t="s">
        <v>29276</v>
      </c>
      <c r="D8237" s="192" t="s">
        <v>5</v>
      </c>
      <c r="E8237" s="192" t="s">
        <v>15859</v>
      </c>
      <c r="F8237" s="193"/>
      <c r="G8237" s="194"/>
      <c r="H8237" s="195" t="s">
        <v>29277</v>
      </c>
      <c r="I8237" s="196"/>
    </row>
    <row r="8238" ht="15.0" customHeight="1">
      <c r="A8238" s="190" t="s">
        <v>13717</v>
      </c>
      <c r="B8238" s="191" t="s">
        <v>13720</v>
      </c>
      <c r="C8238" s="192" t="s">
        <v>29278</v>
      </c>
      <c r="D8238" s="192" t="s">
        <v>5</v>
      </c>
      <c r="E8238" s="239"/>
      <c r="F8238" s="193"/>
      <c r="G8238" s="194"/>
      <c r="H8238" s="195" t="s">
        <v>29279</v>
      </c>
      <c r="I8238" s="196"/>
    </row>
    <row r="8239" ht="15.0" customHeight="1">
      <c r="A8239" s="190" t="s">
        <v>13717</v>
      </c>
      <c r="B8239" s="191" t="s">
        <v>13720</v>
      </c>
      <c r="C8239" s="192" t="s">
        <v>29280</v>
      </c>
      <c r="D8239" s="158" t="s">
        <v>5</v>
      </c>
      <c r="E8239" s="239"/>
      <c r="F8239" s="193"/>
      <c r="G8239" s="194"/>
      <c r="H8239" s="195" t="s">
        <v>29281</v>
      </c>
      <c r="I8239" s="196"/>
    </row>
    <row r="8240" ht="15.0" customHeight="1">
      <c r="A8240" s="190" t="s">
        <v>13717</v>
      </c>
      <c r="B8240" s="191" t="s">
        <v>13720</v>
      </c>
      <c r="C8240" s="192" t="s">
        <v>29282</v>
      </c>
      <c r="D8240" s="158" t="s">
        <v>5</v>
      </c>
      <c r="E8240" s="239"/>
      <c r="F8240" s="193"/>
      <c r="G8240" s="194"/>
      <c r="H8240" s="195" t="s">
        <v>29283</v>
      </c>
      <c r="I8240" s="196"/>
    </row>
    <row r="8241" ht="15.0" customHeight="1">
      <c r="A8241" s="190" t="s">
        <v>13717</v>
      </c>
      <c r="B8241" s="191" t="s">
        <v>13720</v>
      </c>
      <c r="C8241" s="192" t="s">
        <v>29284</v>
      </c>
      <c r="D8241" s="240" t="s">
        <v>46</v>
      </c>
      <c r="E8241" s="239"/>
      <c r="F8241" s="193"/>
      <c r="G8241" s="194"/>
      <c r="H8241" s="195" t="s">
        <v>29285</v>
      </c>
      <c r="I8241" s="196"/>
    </row>
    <row r="8242" ht="15.0" customHeight="1">
      <c r="A8242" s="190" t="s">
        <v>13717</v>
      </c>
      <c r="B8242" s="191" t="s">
        <v>13720</v>
      </c>
      <c r="C8242" s="192" t="s">
        <v>29286</v>
      </c>
      <c r="D8242" s="192" t="s">
        <v>31</v>
      </c>
      <c r="E8242" s="239"/>
      <c r="F8242" s="193"/>
      <c r="G8242" s="194"/>
      <c r="H8242" s="195" t="s">
        <v>29287</v>
      </c>
      <c r="I8242" s="196"/>
    </row>
    <row r="8243" ht="15.0" customHeight="1">
      <c r="A8243" s="190" t="s">
        <v>13717</v>
      </c>
      <c r="B8243" s="191" t="s">
        <v>13720</v>
      </c>
      <c r="C8243" s="192" t="s">
        <v>29288</v>
      </c>
      <c r="D8243" s="192" t="s">
        <v>26</v>
      </c>
      <c r="E8243" s="239"/>
      <c r="F8243" s="193"/>
      <c r="G8243" s="194"/>
      <c r="H8243" s="195" t="s">
        <v>29289</v>
      </c>
      <c r="I8243" s="196"/>
    </row>
    <row r="8244" ht="15.0" customHeight="1">
      <c r="A8244" s="190" t="s">
        <v>13717</v>
      </c>
      <c r="B8244" s="191" t="s">
        <v>13720</v>
      </c>
      <c r="C8244" s="192" t="s">
        <v>29290</v>
      </c>
      <c r="D8244" s="192" t="s">
        <v>22</v>
      </c>
      <c r="E8244" s="192"/>
      <c r="F8244" s="193"/>
      <c r="G8244" s="194"/>
      <c r="H8244" s="195" t="s">
        <v>29291</v>
      </c>
      <c r="I8244" s="196"/>
    </row>
    <row r="8245" ht="15.0" customHeight="1">
      <c r="A8245" s="190" t="s">
        <v>13722</v>
      </c>
      <c r="B8245" s="191" t="s">
        <v>13725</v>
      </c>
      <c r="C8245" s="192" t="s">
        <v>29292</v>
      </c>
      <c r="D8245" s="192" t="s">
        <v>8</v>
      </c>
      <c r="E8245" s="239"/>
      <c r="F8245" s="193"/>
      <c r="G8245" s="194"/>
      <c r="H8245" s="195" t="s">
        <v>29293</v>
      </c>
      <c r="I8245" s="196"/>
    </row>
    <row r="8246" ht="15.0" customHeight="1">
      <c r="A8246" s="190" t="s">
        <v>13722</v>
      </c>
      <c r="B8246" s="191" t="s">
        <v>13725</v>
      </c>
      <c r="C8246" s="192" t="s">
        <v>29294</v>
      </c>
      <c r="D8246" s="192" t="s">
        <v>39</v>
      </c>
      <c r="E8246" s="239"/>
      <c r="F8246" s="193"/>
      <c r="G8246" s="194"/>
      <c r="H8246" s="195" t="s">
        <v>29295</v>
      </c>
      <c r="I8246" s="196"/>
    </row>
    <row r="8247" ht="15.0" customHeight="1">
      <c r="A8247" s="190" t="s">
        <v>13722</v>
      </c>
      <c r="B8247" s="191" t="s">
        <v>13725</v>
      </c>
      <c r="C8247" s="192" t="s">
        <v>29296</v>
      </c>
      <c r="D8247" s="192" t="s">
        <v>39</v>
      </c>
      <c r="E8247" s="239"/>
      <c r="F8247" s="193"/>
      <c r="G8247" s="194"/>
      <c r="H8247" s="195" t="s">
        <v>29297</v>
      </c>
      <c r="I8247" s="196"/>
    </row>
    <row r="8248" ht="15.0" customHeight="1">
      <c r="A8248" s="190" t="s">
        <v>13722</v>
      </c>
      <c r="B8248" s="191" t="s">
        <v>13725</v>
      </c>
      <c r="C8248" s="192" t="s">
        <v>29298</v>
      </c>
      <c r="D8248" s="192" t="s">
        <v>39</v>
      </c>
      <c r="E8248" s="239"/>
      <c r="F8248" s="193"/>
      <c r="G8248" s="194"/>
      <c r="H8248" s="195" t="s">
        <v>29299</v>
      </c>
      <c r="I8248" s="196"/>
    </row>
    <row r="8249" ht="15.0" customHeight="1">
      <c r="A8249" s="190" t="s">
        <v>13722</v>
      </c>
      <c r="B8249" s="191" t="s">
        <v>13725</v>
      </c>
      <c r="C8249" s="192" t="s">
        <v>29300</v>
      </c>
      <c r="D8249" s="192" t="s">
        <v>14</v>
      </c>
      <c r="E8249" s="239"/>
      <c r="F8249" s="193"/>
      <c r="G8249" s="194"/>
      <c r="H8249" s="195" t="s">
        <v>29301</v>
      </c>
      <c r="I8249" s="196"/>
    </row>
    <row r="8250" ht="15.0" customHeight="1">
      <c r="A8250" s="190" t="s">
        <v>13722</v>
      </c>
      <c r="B8250" s="191" t="s">
        <v>13725</v>
      </c>
      <c r="C8250" s="192" t="s">
        <v>29302</v>
      </c>
      <c r="D8250" s="192" t="s">
        <v>47</v>
      </c>
      <c r="F8250" s="193"/>
      <c r="G8250" s="194"/>
      <c r="H8250" s="195" t="s">
        <v>29303</v>
      </c>
      <c r="I8250" s="196"/>
    </row>
    <row r="8251" ht="15.0" customHeight="1">
      <c r="A8251" s="190" t="s">
        <v>13722</v>
      </c>
      <c r="B8251" s="191" t="s">
        <v>13725</v>
      </c>
      <c r="C8251" s="192" t="s">
        <v>29304</v>
      </c>
      <c r="D8251" s="192" t="s">
        <v>12</v>
      </c>
      <c r="E8251" s="239"/>
      <c r="F8251" s="193"/>
      <c r="G8251" s="194"/>
      <c r="H8251" s="195" t="s">
        <v>29305</v>
      </c>
      <c r="I8251" s="196"/>
    </row>
    <row r="8252" ht="15.0" customHeight="1">
      <c r="A8252" s="190" t="s">
        <v>13722</v>
      </c>
      <c r="B8252" s="191" t="s">
        <v>13725</v>
      </c>
      <c r="C8252" s="192" t="s">
        <v>29306</v>
      </c>
      <c r="D8252" s="192" t="s">
        <v>57</v>
      </c>
      <c r="E8252" s="239"/>
      <c r="F8252" s="193"/>
      <c r="G8252" s="194"/>
      <c r="H8252" s="195" t="s">
        <v>29307</v>
      </c>
      <c r="I8252" s="196"/>
    </row>
    <row r="8253" ht="15.0" customHeight="1">
      <c r="A8253" s="190" t="s">
        <v>13722</v>
      </c>
      <c r="B8253" s="191" t="s">
        <v>13725</v>
      </c>
      <c r="C8253" s="192" t="s">
        <v>29308</v>
      </c>
      <c r="D8253" s="192" t="s">
        <v>30</v>
      </c>
      <c r="E8253" s="239"/>
      <c r="F8253" s="193"/>
      <c r="G8253" s="194"/>
      <c r="H8253" s="195" t="s">
        <v>29309</v>
      </c>
      <c r="I8253" s="196"/>
    </row>
    <row r="8254" ht="15.0" customHeight="1">
      <c r="A8254" s="190" t="s">
        <v>13722</v>
      </c>
      <c r="B8254" s="191" t="s">
        <v>13725</v>
      </c>
      <c r="C8254" s="192" t="s">
        <v>29310</v>
      </c>
      <c r="D8254" s="192" t="s">
        <v>22</v>
      </c>
      <c r="E8254" s="192"/>
      <c r="F8254" s="193"/>
      <c r="G8254" s="194"/>
      <c r="H8254" s="195" t="s">
        <v>29311</v>
      </c>
      <c r="I8254" s="196"/>
    </row>
    <row r="8255" ht="15.0" customHeight="1">
      <c r="A8255" s="190" t="s">
        <v>13731</v>
      </c>
      <c r="B8255" s="191" t="s">
        <v>13735</v>
      </c>
      <c r="C8255" s="192" t="s">
        <v>29312</v>
      </c>
      <c r="D8255" s="192" t="s">
        <v>5</v>
      </c>
      <c r="E8255" s="239"/>
      <c r="F8255" s="193"/>
      <c r="G8255" s="194"/>
      <c r="H8255" s="195" t="s">
        <v>29313</v>
      </c>
      <c r="I8255" s="196"/>
    </row>
    <row r="8256" ht="15.0" customHeight="1">
      <c r="A8256" s="190" t="s">
        <v>13731</v>
      </c>
      <c r="B8256" s="191" t="s">
        <v>13735</v>
      </c>
      <c r="C8256" s="192" t="s">
        <v>29314</v>
      </c>
      <c r="D8256" s="192" t="s">
        <v>5</v>
      </c>
      <c r="E8256" s="239"/>
      <c r="F8256" s="193"/>
      <c r="G8256" s="194"/>
      <c r="H8256" s="195" t="s">
        <v>29315</v>
      </c>
      <c r="I8256" s="196"/>
    </row>
    <row r="8257" ht="15.0" customHeight="1">
      <c r="A8257" s="190" t="s">
        <v>13731</v>
      </c>
      <c r="B8257" s="191" t="s">
        <v>13735</v>
      </c>
      <c r="C8257" s="192" t="s">
        <v>29316</v>
      </c>
      <c r="D8257" s="192" t="s">
        <v>5</v>
      </c>
      <c r="E8257" s="239"/>
      <c r="F8257" s="193"/>
      <c r="G8257" s="194"/>
      <c r="H8257" s="195" t="s">
        <v>29317</v>
      </c>
      <c r="I8257" s="196"/>
    </row>
    <row r="8258" ht="15.0" customHeight="1">
      <c r="A8258" s="190" t="s">
        <v>13731</v>
      </c>
      <c r="B8258" s="191" t="s">
        <v>13735</v>
      </c>
      <c r="C8258" s="192" t="s">
        <v>29318</v>
      </c>
      <c r="D8258" s="192" t="s">
        <v>5</v>
      </c>
      <c r="E8258" s="239"/>
      <c r="F8258" s="193"/>
      <c r="G8258" s="194"/>
      <c r="H8258" s="195" t="s">
        <v>29319</v>
      </c>
      <c r="I8258" s="196"/>
    </row>
    <row r="8259" ht="15.0" customHeight="1">
      <c r="A8259" s="190" t="s">
        <v>13731</v>
      </c>
      <c r="B8259" s="191" t="s">
        <v>13735</v>
      </c>
      <c r="C8259" s="192" t="s">
        <v>29320</v>
      </c>
      <c r="D8259" s="192" t="s">
        <v>5</v>
      </c>
      <c r="E8259" s="239"/>
      <c r="F8259" s="193"/>
      <c r="G8259" s="194"/>
      <c r="H8259" s="195" t="s">
        <v>29321</v>
      </c>
      <c r="I8259" s="196"/>
    </row>
    <row r="8260" ht="15.0" customHeight="1">
      <c r="A8260" s="190" t="s">
        <v>13731</v>
      </c>
      <c r="B8260" s="191" t="s">
        <v>13735</v>
      </c>
      <c r="C8260" s="192" t="s">
        <v>25626</v>
      </c>
      <c r="D8260" s="192" t="s">
        <v>11</v>
      </c>
      <c r="E8260" s="239"/>
      <c r="F8260" s="193"/>
      <c r="G8260" s="194"/>
      <c r="H8260" s="195" t="s">
        <v>29322</v>
      </c>
      <c r="I8260" s="196"/>
    </row>
    <row r="8261" ht="15.0" customHeight="1">
      <c r="A8261" s="190" t="s">
        <v>13739</v>
      </c>
      <c r="B8261" s="191" t="s">
        <v>13744</v>
      </c>
      <c r="C8261" s="192" t="s">
        <v>29323</v>
      </c>
      <c r="D8261" s="192" t="s">
        <v>5</v>
      </c>
      <c r="E8261" s="192" t="s">
        <v>15862</v>
      </c>
      <c r="F8261" s="193"/>
      <c r="G8261" s="194"/>
      <c r="H8261" s="195" t="s">
        <v>29324</v>
      </c>
      <c r="I8261" s="196"/>
    </row>
    <row r="8262" ht="15.0" customHeight="1">
      <c r="A8262" s="190" t="s">
        <v>13739</v>
      </c>
      <c r="B8262" s="191" t="s">
        <v>13744</v>
      </c>
      <c r="C8262" s="192" t="s">
        <v>29325</v>
      </c>
      <c r="D8262" s="192" t="s">
        <v>5</v>
      </c>
      <c r="E8262" s="192" t="s">
        <v>15862</v>
      </c>
      <c r="F8262" s="193"/>
      <c r="G8262" s="194"/>
      <c r="H8262" s="195" t="s">
        <v>29326</v>
      </c>
      <c r="I8262" s="196"/>
    </row>
    <row r="8263" ht="15.0" customHeight="1">
      <c r="A8263" s="190" t="s">
        <v>13739</v>
      </c>
      <c r="B8263" s="191" t="s">
        <v>13744</v>
      </c>
      <c r="C8263" s="192" t="s">
        <v>29327</v>
      </c>
      <c r="D8263" s="192" t="s">
        <v>5</v>
      </c>
      <c r="E8263" s="192" t="s">
        <v>15862</v>
      </c>
      <c r="F8263" s="193"/>
      <c r="G8263" s="194"/>
      <c r="H8263" s="195" t="s">
        <v>29328</v>
      </c>
      <c r="I8263" s="196"/>
    </row>
    <row r="8264" ht="15.0" customHeight="1">
      <c r="A8264" s="190" t="s">
        <v>13739</v>
      </c>
      <c r="B8264" s="191" t="s">
        <v>13744</v>
      </c>
      <c r="C8264" s="192" t="s">
        <v>29329</v>
      </c>
      <c r="D8264" s="192" t="s">
        <v>7</v>
      </c>
      <c r="E8264" s="192" t="s">
        <v>18723</v>
      </c>
      <c r="F8264" s="193"/>
      <c r="G8264" s="194"/>
      <c r="H8264" s="195" t="s">
        <v>29330</v>
      </c>
      <c r="I8264" s="196"/>
    </row>
    <row r="8265" ht="15.0" customHeight="1">
      <c r="A8265" s="190" t="s">
        <v>13739</v>
      </c>
      <c r="B8265" s="191" t="s">
        <v>13744</v>
      </c>
      <c r="C8265" s="192" t="s">
        <v>29331</v>
      </c>
      <c r="D8265" s="192" t="s">
        <v>5</v>
      </c>
      <c r="E8265" s="192" t="s">
        <v>16090</v>
      </c>
      <c r="F8265" s="193"/>
      <c r="G8265" s="194"/>
      <c r="H8265" s="195" t="s">
        <v>29332</v>
      </c>
      <c r="I8265" s="196"/>
    </row>
    <row r="8266" ht="15.0" customHeight="1">
      <c r="A8266" s="190" t="s">
        <v>13739</v>
      </c>
      <c r="B8266" s="191" t="s">
        <v>13744</v>
      </c>
      <c r="C8266" s="192" t="s">
        <v>29333</v>
      </c>
      <c r="D8266" s="192" t="s">
        <v>5</v>
      </c>
      <c r="E8266" s="192" t="s">
        <v>17202</v>
      </c>
      <c r="F8266" s="193"/>
      <c r="G8266" s="194"/>
      <c r="H8266" s="195" t="s">
        <v>29334</v>
      </c>
      <c r="I8266" s="196"/>
    </row>
    <row r="8267" ht="15.0" customHeight="1">
      <c r="A8267" s="190" t="s">
        <v>13739</v>
      </c>
      <c r="B8267" s="191" t="s">
        <v>13744</v>
      </c>
      <c r="C8267" s="192" t="s">
        <v>29335</v>
      </c>
      <c r="D8267" s="192" t="s">
        <v>5</v>
      </c>
      <c r="E8267" s="192" t="s">
        <v>17003</v>
      </c>
      <c r="F8267" s="193"/>
      <c r="G8267" s="194"/>
      <c r="H8267" s="195" t="s">
        <v>29336</v>
      </c>
      <c r="I8267" s="196"/>
    </row>
    <row r="8268" ht="15.0" customHeight="1">
      <c r="A8268" s="190" t="s">
        <v>13739</v>
      </c>
      <c r="B8268" s="191" t="s">
        <v>13744</v>
      </c>
      <c r="C8268" s="192" t="s">
        <v>29337</v>
      </c>
      <c r="D8268" s="192" t="s">
        <v>5</v>
      </c>
      <c r="E8268" s="192" t="s">
        <v>17180</v>
      </c>
      <c r="F8268" s="193"/>
      <c r="G8268" s="194"/>
      <c r="H8268" s="195" t="s">
        <v>29338</v>
      </c>
      <c r="I8268" s="196"/>
    </row>
    <row r="8269" ht="15.0" customHeight="1">
      <c r="A8269" s="190" t="s">
        <v>13739</v>
      </c>
      <c r="B8269" s="191" t="s">
        <v>13744</v>
      </c>
      <c r="C8269" s="192" t="s">
        <v>29339</v>
      </c>
      <c r="D8269" s="192" t="s">
        <v>5</v>
      </c>
      <c r="E8269" s="239"/>
      <c r="F8269" s="193"/>
      <c r="G8269" s="194"/>
      <c r="H8269" s="195" t="s">
        <v>29340</v>
      </c>
      <c r="I8269" s="196"/>
    </row>
    <row r="8270" ht="15.0" customHeight="1">
      <c r="A8270" s="190" t="s">
        <v>13739</v>
      </c>
      <c r="B8270" s="191" t="s">
        <v>13744</v>
      </c>
      <c r="C8270" s="192" t="s">
        <v>29341</v>
      </c>
      <c r="D8270" s="192" t="s">
        <v>5</v>
      </c>
      <c r="E8270" s="239"/>
      <c r="F8270" s="193"/>
      <c r="G8270" s="194"/>
      <c r="H8270" s="195" t="s">
        <v>29342</v>
      </c>
      <c r="I8270" s="196"/>
    </row>
    <row r="8271" ht="15.0" customHeight="1">
      <c r="A8271" s="190" t="s">
        <v>13747</v>
      </c>
      <c r="B8271" s="191" t="s">
        <v>13750</v>
      </c>
      <c r="C8271" s="192" t="s">
        <v>20868</v>
      </c>
      <c r="D8271" s="192" t="s">
        <v>5</v>
      </c>
      <c r="E8271" s="239"/>
      <c r="F8271" s="193"/>
      <c r="G8271" s="194"/>
      <c r="H8271" s="196"/>
      <c r="I8271" s="241"/>
    </row>
    <row r="8272" ht="15.0" customHeight="1">
      <c r="A8272" s="190" t="s">
        <v>13754</v>
      </c>
      <c r="B8272" s="191" t="s">
        <v>13756</v>
      </c>
      <c r="C8272" s="192" t="s">
        <v>16501</v>
      </c>
      <c r="D8272" s="192" t="s">
        <v>5</v>
      </c>
      <c r="E8272" s="192" t="s">
        <v>15917</v>
      </c>
      <c r="F8272" s="193"/>
      <c r="G8272" s="194"/>
      <c r="H8272" s="195" t="s">
        <v>29343</v>
      </c>
      <c r="I8272" s="242"/>
    </row>
    <row r="8273" ht="15.0" customHeight="1">
      <c r="A8273" s="190" t="s">
        <v>13754</v>
      </c>
      <c r="B8273" s="191" t="s">
        <v>13756</v>
      </c>
      <c r="C8273" s="192" t="s">
        <v>23570</v>
      </c>
      <c r="D8273" s="192" t="s">
        <v>5</v>
      </c>
      <c r="E8273" s="192" t="s">
        <v>15850</v>
      </c>
      <c r="F8273" s="193"/>
      <c r="G8273" s="194"/>
      <c r="H8273" s="195" t="s">
        <v>29344</v>
      </c>
      <c r="I8273" s="242"/>
    </row>
    <row r="8274" ht="15.0" customHeight="1">
      <c r="A8274" s="190" t="s">
        <v>13754</v>
      </c>
      <c r="B8274" s="191" t="s">
        <v>13756</v>
      </c>
      <c r="C8274" s="192" t="s">
        <v>15843</v>
      </c>
      <c r="D8274" s="192" t="s">
        <v>15</v>
      </c>
      <c r="E8274" s="239"/>
      <c r="F8274" s="193"/>
      <c r="G8274" s="194"/>
      <c r="H8274" s="195" t="s">
        <v>29345</v>
      </c>
      <c r="I8274" s="242"/>
    </row>
    <row r="8275" ht="15.0" customHeight="1">
      <c r="A8275" s="190" t="s">
        <v>13759</v>
      </c>
      <c r="B8275" s="191" t="s">
        <v>13762</v>
      </c>
      <c r="C8275" s="192" t="s">
        <v>17193</v>
      </c>
      <c r="D8275" s="158" t="s">
        <v>5</v>
      </c>
      <c r="E8275" s="239"/>
      <c r="F8275" s="193"/>
      <c r="G8275" s="194"/>
      <c r="H8275" s="195" t="s">
        <v>29346</v>
      </c>
      <c r="I8275" s="196"/>
    </row>
    <row r="8276" ht="15.0" customHeight="1">
      <c r="A8276" s="190" t="s">
        <v>13759</v>
      </c>
      <c r="B8276" s="191" t="s">
        <v>13762</v>
      </c>
      <c r="C8276" s="192" t="s">
        <v>29175</v>
      </c>
      <c r="D8276" s="192" t="s">
        <v>16</v>
      </c>
      <c r="E8276" s="239"/>
      <c r="F8276" s="193"/>
      <c r="G8276" s="194"/>
      <c r="H8276" s="195" t="s">
        <v>29347</v>
      </c>
      <c r="I8276" s="196"/>
    </row>
    <row r="8277" ht="15.0" customHeight="1">
      <c r="A8277" s="190" t="s">
        <v>13772</v>
      </c>
      <c r="B8277" s="191" t="s">
        <v>13775</v>
      </c>
      <c r="C8277" s="192" t="s">
        <v>17508</v>
      </c>
      <c r="D8277" s="192" t="s">
        <v>5</v>
      </c>
      <c r="E8277" s="192" t="s">
        <v>15843</v>
      </c>
      <c r="F8277" s="193"/>
      <c r="G8277" s="194"/>
      <c r="H8277" s="196"/>
      <c r="I8277" s="196"/>
    </row>
    <row r="8278" ht="15.0" customHeight="1">
      <c r="A8278" s="190" t="s">
        <v>13772</v>
      </c>
      <c r="B8278" s="191" t="s">
        <v>13775</v>
      </c>
      <c r="C8278" s="192" t="s">
        <v>20384</v>
      </c>
      <c r="D8278" s="192" t="s">
        <v>5</v>
      </c>
      <c r="E8278" s="192" t="s">
        <v>14</v>
      </c>
      <c r="F8278" s="193"/>
      <c r="G8278" s="194"/>
      <c r="H8278" s="196"/>
      <c r="I8278" s="196"/>
    </row>
    <row r="8279" ht="15.0" customHeight="1">
      <c r="A8279" s="190" t="s">
        <v>13772</v>
      </c>
      <c r="B8279" s="191" t="s">
        <v>13775</v>
      </c>
      <c r="C8279" s="192" t="s">
        <v>29348</v>
      </c>
      <c r="D8279" s="192" t="s">
        <v>5</v>
      </c>
      <c r="E8279" s="192" t="s">
        <v>29349</v>
      </c>
      <c r="F8279" s="193"/>
      <c r="G8279" s="194"/>
      <c r="H8279" s="196"/>
      <c r="I8279" s="196"/>
    </row>
    <row r="8280" ht="15.0" customHeight="1">
      <c r="A8280" s="190" t="s">
        <v>13772</v>
      </c>
      <c r="B8280" s="191" t="s">
        <v>13775</v>
      </c>
      <c r="C8280" s="192" t="s">
        <v>29350</v>
      </c>
      <c r="D8280" s="192" t="s">
        <v>5</v>
      </c>
      <c r="E8280" s="192" t="s">
        <v>15917</v>
      </c>
      <c r="F8280" s="193"/>
      <c r="G8280" s="194"/>
      <c r="H8280" s="196"/>
      <c r="I8280" s="196"/>
    </row>
    <row r="8281" ht="15.0" customHeight="1">
      <c r="A8281" s="190" t="s">
        <v>13772</v>
      </c>
      <c r="B8281" s="191" t="s">
        <v>13775</v>
      </c>
      <c r="C8281" s="192" t="s">
        <v>15850</v>
      </c>
      <c r="D8281" s="192" t="s">
        <v>5</v>
      </c>
      <c r="E8281" s="192" t="s">
        <v>17003</v>
      </c>
      <c r="F8281" s="193"/>
      <c r="G8281" s="194"/>
      <c r="H8281" s="196"/>
      <c r="I8281" s="196"/>
    </row>
    <row r="8282" ht="15.0" customHeight="1">
      <c r="A8282" s="190" t="s">
        <v>13772</v>
      </c>
      <c r="B8282" s="191" t="s">
        <v>13775</v>
      </c>
      <c r="C8282" s="192" t="s">
        <v>29351</v>
      </c>
      <c r="D8282" s="158" t="s">
        <v>58</v>
      </c>
      <c r="E8282" s="192" t="s">
        <v>27120</v>
      </c>
      <c r="F8282" s="193"/>
      <c r="G8282" s="194"/>
      <c r="H8282" s="195" t="s">
        <v>29352</v>
      </c>
      <c r="I8282" s="196"/>
    </row>
    <row r="8283" ht="15.0" customHeight="1">
      <c r="A8283" s="190" t="s">
        <v>13772</v>
      </c>
      <c r="B8283" s="191" t="s">
        <v>13775</v>
      </c>
      <c r="C8283" s="192" t="s">
        <v>29353</v>
      </c>
      <c r="D8283" s="192" t="s">
        <v>5</v>
      </c>
      <c r="E8283" s="192" t="s">
        <v>18</v>
      </c>
      <c r="F8283" s="193"/>
      <c r="G8283" s="194"/>
      <c r="H8283" s="196"/>
      <c r="I8283" s="196"/>
    </row>
    <row r="8284" ht="15.0" customHeight="1">
      <c r="A8284" s="190" t="s">
        <v>13772</v>
      </c>
      <c r="B8284" s="191" t="s">
        <v>13775</v>
      </c>
      <c r="C8284" s="192" t="s">
        <v>29354</v>
      </c>
      <c r="D8284" s="192" t="s">
        <v>7</v>
      </c>
      <c r="E8284" s="192" t="s">
        <v>16934</v>
      </c>
      <c r="F8284" s="193"/>
      <c r="G8284" s="194"/>
      <c r="H8284" s="195" t="s">
        <v>29355</v>
      </c>
      <c r="I8284" s="196"/>
    </row>
    <row r="8285" ht="15.0" customHeight="1">
      <c r="A8285" s="190" t="s">
        <v>13772</v>
      </c>
      <c r="B8285" s="191" t="s">
        <v>13775</v>
      </c>
      <c r="C8285" s="192" t="s">
        <v>17353</v>
      </c>
      <c r="D8285" s="192" t="s">
        <v>7</v>
      </c>
      <c r="F8285" s="193"/>
      <c r="G8285" s="194"/>
      <c r="H8285" s="196"/>
      <c r="I8285" s="196"/>
    </row>
    <row r="8286" ht="15.0" customHeight="1">
      <c r="A8286" s="190" t="s">
        <v>13772</v>
      </c>
      <c r="B8286" s="191" t="s">
        <v>13775</v>
      </c>
      <c r="C8286" s="192" t="s">
        <v>29356</v>
      </c>
      <c r="D8286" s="192" t="s">
        <v>22</v>
      </c>
      <c r="E8286" s="192"/>
      <c r="F8286" s="193"/>
      <c r="G8286" s="194"/>
      <c r="H8286" s="195"/>
      <c r="I8286" s="196"/>
    </row>
    <row r="8287" ht="15.0" customHeight="1">
      <c r="A8287" s="190" t="s">
        <v>13780</v>
      </c>
      <c r="B8287" s="191" t="s">
        <v>13783</v>
      </c>
      <c r="C8287" s="239"/>
      <c r="D8287" s="192" t="s">
        <v>11</v>
      </c>
      <c r="E8287" s="239"/>
      <c r="F8287" s="193"/>
      <c r="G8287" s="194"/>
      <c r="H8287" s="196"/>
      <c r="I8287" s="196"/>
    </row>
    <row r="8288" ht="15.0" customHeight="1">
      <c r="A8288" s="190" t="s">
        <v>13560</v>
      </c>
      <c r="B8288" s="191" t="s">
        <v>13562</v>
      </c>
      <c r="C8288" s="239"/>
      <c r="D8288" s="192" t="s">
        <v>56</v>
      </c>
      <c r="E8288" s="239"/>
      <c r="F8288" s="193"/>
      <c r="G8288" s="194"/>
      <c r="H8288" s="196"/>
      <c r="I8288" s="241"/>
    </row>
    <row r="8289" ht="15.0" customHeight="1">
      <c r="A8289" s="190" t="s">
        <v>13329</v>
      </c>
      <c r="B8289" s="191" t="s">
        <v>13332</v>
      </c>
      <c r="C8289" s="192" t="s">
        <v>17193</v>
      </c>
      <c r="D8289" s="192" t="s">
        <v>5</v>
      </c>
      <c r="E8289" s="192" t="s">
        <v>29357</v>
      </c>
      <c r="F8289" s="193"/>
      <c r="G8289" s="194"/>
      <c r="H8289" s="195" t="s">
        <v>29358</v>
      </c>
      <c r="I8289" s="196"/>
    </row>
    <row r="8290" ht="15.0" customHeight="1">
      <c r="A8290" s="190" t="s">
        <v>13329</v>
      </c>
      <c r="B8290" s="191" t="s">
        <v>13332</v>
      </c>
      <c r="C8290" s="192" t="s">
        <v>29359</v>
      </c>
      <c r="D8290" s="192" t="s">
        <v>15</v>
      </c>
      <c r="E8290" s="239"/>
      <c r="F8290" s="193"/>
      <c r="G8290" s="194"/>
      <c r="H8290" s="195" t="s">
        <v>29360</v>
      </c>
      <c r="I8290" s="196"/>
    </row>
    <row r="8291" ht="15.0" customHeight="1">
      <c r="A8291" s="190" t="s">
        <v>13329</v>
      </c>
      <c r="B8291" s="191" t="s">
        <v>13332</v>
      </c>
      <c r="C8291" s="192" t="s">
        <v>24496</v>
      </c>
      <c r="D8291" s="192" t="s">
        <v>5</v>
      </c>
      <c r="E8291" s="239"/>
      <c r="F8291" s="193"/>
      <c r="G8291" s="194"/>
      <c r="H8291" s="195" t="s">
        <v>29361</v>
      </c>
      <c r="I8291" s="196"/>
    </row>
    <row r="8292" ht="15.0" customHeight="1">
      <c r="A8292" s="190" t="s">
        <v>13786</v>
      </c>
      <c r="B8292" s="191" t="s">
        <v>13790</v>
      </c>
      <c r="C8292" s="192" t="s">
        <v>29362</v>
      </c>
      <c r="D8292" s="192" t="s">
        <v>5</v>
      </c>
      <c r="E8292" s="192" t="s">
        <v>18695</v>
      </c>
      <c r="F8292" s="193"/>
      <c r="G8292" s="194"/>
      <c r="H8292" s="195" t="s">
        <v>29363</v>
      </c>
      <c r="I8292" s="196"/>
    </row>
    <row r="8293" ht="15.0" customHeight="1">
      <c r="A8293" s="190" t="s">
        <v>13786</v>
      </c>
      <c r="B8293" s="191" t="s">
        <v>13790</v>
      </c>
      <c r="C8293" s="192" t="s">
        <v>29364</v>
      </c>
      <c r="D8293" s="192" t="s">
        <v>14</v>
      </c>
      <c r="E8293" s="239"/>
      <c r="F8293" s="193"/>
      <c r="G8293" s="194"/>
      <c r="H8293" s="195" t="s">
        <v>29365</v>
      </c>
      <c r="I8293" s="196"/>
    </row>
    <row r="8294" ht="15.0" customHeight="1">
      <c r="A8294" s="190" t="s">
        <v>13786</v>
      </c>
      <c r="B8294" s="191" t="s">
        <v>13790</v>
      </c>
      <c r="C8294" s="192" t="s">
        <v>29366</v>
      </c>
      <c r="D8294" s="192" t="s">
        <v>14</v>
      </c>
      <c r="E8294" s="239"/>
      <c r="F8294" s="193"/>
      <c r="G8294" s="194"/>
      <c r="H8294" s="195" t="s">
        <v>29367</v>
      </c>
      <c r="I8294" s="196"/>
    </row>
    <row r="8295" ht="15.0" customHeight="1">
      <c r="A8295" s="190" t="s">
        <v>13786</v>
      </c>
      <c r="B8295" s="191" t="s">
        <v>13790</v>
      </c>
      <c r="C8295" s="192" t="s">
        <v>19485</v>
      </c>
      <c r="D8295" s="192" t="s">
        <v>6</v>
      </c>
      <c r="E8295" s="239"/>
      <c r="F8295" s="193"/>
      <c r="G8295" s="194"/>
      <c r="H8295" s="195" t="s">
        <v>29368</v>
      </c>
      <c r="I8295" s="196"/>
    </row>
    <row r="8296" ht="15.0" customHeight="1">
      <c r="A8296" s="190" t="s">
        <v>13795</v>
      </c>
      <c r="B8296" s="191" t="s">
        <v>13798</v>
      </c>
      <c r="C8296" s="192" t="s">
        <v>16121</v>
      </c>
      <c r="D8296" s="240" t="s">
        <v>12</v>
      </c>
      <c r="E8296" s="239"/>
      <c r="F8296" s="193"/>
      <c r="G8296" s="194"/>
      <c r="H8296" s="195" t="s">
        <v>29369</v>
      </c>
      <c r="I8296" s="196"/>
    </row>
    <row r="8297" ht="15.0" customHeight="1">
      <c r="A8297" s="190" t="s">
        <v>13795</v>
      </c>
      <c r="B8297" s="191" t="s">
        <v>13798</v>
      </c>
      <c r="C8297" s="192" t="s">
        <v>17418</v>
      </c>
      <c r="D8297" s="192" t="s">
        <v>12</v>
      </c>
      <c r="E8297" s="239"/>
      <c r="F8297" s="193"/>
      <c r="G8297" s="194"/>
      <c r="H8297" s="195" t="s">
        <v>29370</v>
      </c>
      <c r="I8297" s="196"/>
    </row>
    <row r="8298" ht="15.0" customHeight="1">
      <c r="A8298" s="190" t="s">
        <v>13795</v>
      </c>
      <c r="B8298" s="191" t="s">
        <v>13798</v>
      </c>
      <c r="C8298" s="192" t="s">
        <v>15940</v>
      </c>
      <c r="D8298" s="192" t="s">
        <v>16</v>
      </c>
      <c r="E8298" s="239"/>
      <c r="F8298" s="193"/>
      <c r="G8298" s="194"/>
      <c r="H8298" s="195" t="s">
        <v>29371</v>
      </c>
      <c r="I8298" s="196"/>
    </row>
    <row r="8299" ht="15.0" customHeight="1">
      <c r="A8299" s="190" t="s">
        <v>13795</v>
      </c>
      <c r="B8299" s="191" t="s">
        <v>13798</v>
      </c>
      <c r="C8299" s="192" t="s">
        <v>17193</v>
      </c>
      <c r="D8299" s="192" t="s">
        <v>32</v>
      </c>
      <c r="E8299" s="239"/>
      <c r="F8299" s="193"/>
      <c r="G8299" s="194"/>
      <c r="H8299" s="195" t="s">
        <v>29372</v>
      </c>
      <c r="I8299" s="196"/>
    </row>
    <row r="8300" ht="15.0" customHeight="1">
      <c r="A8300" s="190" t="s">
        <v>13802</v>
      </c>
      <c r="B8300" s="191" t="s">
        <v>13805</v>
      </c>
      <c r="C8300" s="240" t="s">
        <v>29373</v>
      </c>
      <c r="D8300" s="240" t="s">
        <v>5</v>
      </c>
      <c r="E8300" s="192" t="s">
        <v>15850</v>
      </c>
      <c r="F8300" s="190" t="s">
        <v>16091</v>
      </c>
      <c r="G8300" s="194"/>
      <c r="H8300" s="195"/>
      <c r="I8300" s="196"/>
    </row>
    <row r="8301" ht="15.0" customHeight="1">
      <c r="A8301" s="190" t="s">
        <v>13802</v>
      </c>
      <c r="B8301" s="191" t="s">
        <v>13805</v>
      </c>
      <c r="C8301" s="240" t="s">
        <v>17708</v>
      </c>
      <c r="D8301" s="240" t="s">
        <v>11</v>
      </c>
      <c r="E8301" s="192" t="s">
        <v>33</v>
      </c>
      <c r="F8301" s="190" t="s">
        <v>14</v>
      </c>
      <c r="G8301" s="194"/>
      <c r="H8301" s="195" t="s">
        <v>29374</v>
      </c>
      <c r="I8301" s="196"/>
    </row>
    <row r="8302" ht="15.0" customHeight="1">
      <c r="A8302" s="190" t="s">
        <v>13802</v>
      </c>
      <c r="B8302" s="191" t="s">
        <v>13805</v>
      </c>
      <c r="C8302" s="240" t="s">
        <v>29375</v>
      </c>
      <c r="D8302" s="240" t="s">
        <v>5</v>
      </c>
      <c r="E8302" s="192" t="s">
        <v>25328</v>
      </c>
      <c r="F8302" s="193"/>
      <c r="G8302" s="194"/>
      <c r="H8302" s="195"/>
      <c r="I8302" s="196"/>
    </row>
    <row r="8303" ht="15.0" customHeight="1">
      <c r="A8303" s="190" t="s">
        <v>13802</v>
      </c>
      <c r="B8303" s="191" t="s">
        <v>13805</v>
      </c>
      <c r="C8303" s="240" t="s">
        <v>29376</v>
      </c>
      <c r="D8303" s="240" t="s">
        <v>5</v>
      </c>
      <c r="E8303" s="192" t="s">
        <v>15881</v>
      </c>
      <c r="F8303" s="190" t="s">
        <v>15853</v>
      </c>
      <c r="G8303" s="194"/>
      <c r="H8303" s="195"/>
      <c r="I8303" s="196"/>
    </row>
    <row r="8304" ht="15.0" customHeight="1">
      <c r="A8304" s="190" t="s">
        <v>13802</v>
      </c>
      <c r="B8304" s="191" t="s">
        <v>13805</v>
      </c>
      <c r="C8304" s="240" t="s">
        <v>29377</v>
      </c>
      <c r="D8304" s="240" t="s">
        <v>5</v>
      </c>
      <c r="E8304" s="192" t="s">
        <v>15881</v>
      </c>
      <c r="F8304" s="190" t="s">
        <v>14</v>
      </c>
      <c r="G8304" s="194"/>
      <c r="H8304" s="195"/>
      <c r="I8304" s="196"/>
    </row>
    <row r="8305" ht="15.0" customHeight="1">
      <c r="A8305" s="190" t="s">
        <v>13802</v>
      </c>
      <c r="B8305" s="191" t="s">
        <v>13805</v>
      </c>
      <c r="C8305" s="240" t="s">
        <v>29378</v>
      </c>
      <c r="D8305" s="240" t="s">
        <v>5</v>
      </c>
      <c r="E8305" s="192" t="s">
        <v>15881</v>
      </c>
      <c r="F8305" s="190" t="s">
        <v>17180</v>
      </c>
      <c r="G8305" s="194"/>
      <c r="H8305" s="195"/>
      <c r="I8305" s="196"/>
    </row>
    <row r="8306" ht="15.0" customHeight="1">
      <c r="A8306" s="190" t="s">
        <v>13802</v>
      </c>
      <c r="B8306" s="191" t="s">
        <v>13805</v>
      </c>
      <c r="C8306" s="240" t="s">
        <v>29379</v>
      </c>
      <c r="D8306" s="240" t="s">
        <v>5</v>
      </c>
      <c r="E8306" s="192" t="s">
        <v>15881</v>
      </c>
      <c r="F8306" s="190" t="s">
        <v>15917</v>
      </c>
      <c r="G8306" s="194"/>
      <c r="H8306" s="195"/>
      <c r="I8306" s="196"/>
    </row>
    <row r="8307" ht="15.0" customHeight="1">
      <c r="A8307" s="190" t="s">
        <v>13802</v>
      </c>
      <c r="B8307" s="191" t="s">
        <v>13805</v>
      </c>
      <c r="C8307" s="240" t="s">
        <v>27154</v>
      </c>
      <c r="D8307" s="240" t="s">
        <v>5</v>
      </c>
      <c r="E8307" s="192" t="s">
        <v>15881</v>
      </c>
      <c r="F8307" s="190" t="s">
        <v>16273</v>
      </c>
      <c r="G8307" s="194"/>
      <c r="H8307" s="195"/>
      <c r="I8307" s="196"/>
    </row>
    <row r="8308" ht="15.0" customHeight="1">
      <c r="A8308" s="190" t="s">
        <v>13802</v>
      </c>
      <c r="B8308" s="191" t="s">
        <v>13805</v>
      </c>
      <c r="C8308" s="240" t="s">
        <v>28433</v>
      </c>
      <c r="D8308" s="240" t="s">
        <v>5</v>
      </c>
      <c r="E8308" s="192" t="s">
        <v>15881</v>
      </c>
      <c r="F8308" s="190" t="s">
        <v>15862</v>
      </c>
      <c r="G8308" s="194"/>
      <c r="H8308" s="195"/>
      <c r="I8308" s="196"/>
    </row>
    <row r="8309" ht="15.0" customHeight="1">
      <c r="A8309" s="190" t="s">
        <v>13802</v>
      </c>
      <c r="B8309" s="191" t="s">
        <v>13805</v>
      </c>
      <c r="C8309" s="240" t="s">
        <v>29380</v>
      </c>
      <c r="D8309" s="240" t="s">
        <v>5</v>
      </c>
      <c r="E8309" s="192" t="s">
        <v>15881</v>
      </c>
      <c r="F8309" s="190" t="s">
        <v>15862</v>
      </c>
      <c r="G8309" s="194"/>
      <c r="H8309" s="195"/>
      <c r="I8309" s="196"/>
    </row>
    <row r="8310" ht="15.0" customHeight="1">
      <c r="A8310" s="190" t="s">
        <v>13802</v>
      </c>
      <c r="B8310" s="191" t="s">
        <v>13805</v>
      </c>
      <c r="C8310" s="240" t="s">
        <v>29381</v>
      </c>
      <c r="D8310" s="240" t="s">
        <v>5</v>
      </c>
      <c r="E8310" s="192" t="s">
        <v>16102</v>
      </c>
      <c r="F8310" s="193"/>
      <c r="G8310" s="194"/>
      <c r="H8310" s="195"/>
      <c r="I8310" s="196"/>
    </row>
    <row r="8311" ht="15.0" customHeight="1">
      <c r="A8311" s="190" t="s">
        <v>13802</v>
      </c>
      <c r="B8311" s="191" t="s">
        <v>13805</v>
      </c>
      <c r="C8311" s="240" t="s">
        <v>16162</v>
      </c>
      <c r="D8311" s="240" t="s">
        <v>5</v>
      </c>
      <c r="E8311" s="192" t="s">
        <v>16843</v>
      </c>
      <c r="F8311" s="193"/>
      <c r="G8311" s="194"/>
      <c r="H8311" s="195" t="s">
        <v>29382</v>
      </c>
      <c r="I8311" s="196"/>
    </row>
    <row r="8312" ht="15.0" customHeight="1">
      <c r="A8312" s="190" t="s">
        <v>15609</v>
      </c>
      <c r="B8312" s="191" t="s">
        <v>15614</v>
      </c>
      <c r="C8312" s="192" t="s">
        <v>29383</v>
      </c>
      <c r="D8312" s="158" t="s">
        <v>5</v>
      </c>
      <c r="E8312" s="158" t="s">
        <v>15850</v>
      </c>
      <c r="F8312" s="193"/>
      <c r="G8312" s="194"/>
      <c r="H8312" s="195" t="s">
        <v>29384</v>
      </c>
      <c r="I8312" s="196"/>
    </row>
    <row r="8313" ht="15.0" customHeight="1">
      <c r="A8313" s="190" t="s">
        <v>15609</v>
      </c>
      <c r="B8313" s="191" t="s">
        <v>15614</v>
      </c>
      <c r="C8313" s="192" t="s">
        <v>29385</v>
      </c>
      <c r="D8313" s="192" t="s">
        <v>5</v>
      </c>
      <c r="E8313" s="239"/>
      <c r="F8313" s="193"/>
      <c r="G8313" s="194"/>
      <c r="H8313" s="195" t="s">
        <v>29386</v>
      </c>
      <c r="I8313" s="196"/>
    </row>
    <row r="8314" ht="15.0" customHeight="1">
      <c r="A8314" s="190" t="s">
        <v>15609</v>
      </c>
      <c r="B8314" s="191" t="s">
        <v>15614</v>
      </c>
      <c r="C8314" s="192" t="s">
        <v>29387</v>
      </c>
      <c r="D8314" s="192" t="s">
        <v>5</v>
      </c>
      <c r="E8314" s="239"/>
      <c r="F8314" s="193"/>
      <c r="G8314" s="194"/>
      <c r="H8314" s="195" t="s">
        <v>29388</v>
      </c>
      <c r="I8314" s="196"/>
    </row>
    <row r="8315" ht="15.0" customHeight="1">
      <c r="A8315" s="190" t="s">
        <v>15609</v>
      </c>
      <c r="B8315" s="191" t="s">
        <v>15614</v>
      </c>
      <c r="C8315" s="192" t="s">
        <v>29389</v>
      </c>
      <c r="D8315" s="192" t="s">
        <v>41</v>
      </c>
      <c r="E8315" s="239"/>
      <c r="F8315" s="193"/>
      <c r="G8315" s="194"/>
      <c r="H8315" s="195" t="s">
        <v>29390</v>
      </c>
      <c r="I8315" s="196"/>
    </row>
    <row r="8316" ht="15.0" customHeight="1">
      <c r="A8316" s="190" t="s">
        <v>13810</v>
      </c>
      <c r="B8316" s="191" t="s">
        <v>13813</v>
      </c>
      <c r="C8316" s="192" t="s">
        <v>29391</v>
      </c>
      <c r="D8316" s="192" t="s">
        <v>13</v>
      </c>
      <c r="E8316" s="192" t="s">
        <v>49</v>
      </c>
      <c r="F8316" s="193"/>
      <c r="G8316" s="194"/>
      <c r="H8316" s="195" t="s">
        <v>29392</v>
      </c>
      <c r="I8316" s="196"/>
    </row>
    <row r="8317" ht="15.0" customHeight="1">
      <c r="A8317" s="190" t="s">
        <v>13810</v>
      </c>
      <c r="B8317" s="191" t="s">
        <v>13813</v>
      </c>
      <c r="C8317" s="192" t="s">
        <v>29393</v>
      </c>
      <c r="D8317" s="192" t="s">
        <v>12</v>
      </c>
      <c r="E8317" s="192" t="s">
        <v>13</v>
      </c>
      <c r="F8317" s="193"/>
      <c r="G8317" s="194"/>
      <c r="H8317" s="195" t="s">
        <v>29394</v>
      </c>
      <c r="I8317" s="196"/>
    </row>
    <row r="8318" ht="15.0" customHeight="1">
      <c r="A8318" s="190" t="s">
        <v>13810</v>
      </c>
      <c r="B8318" s="191" t="s">
        <v>13813</v>
      </c>
      <c r="C8318" s="192" t="s">
        <v>29395</v>
      </c>
      <c r="D8318" s="192" t="s">
        <v>6</v>
      </c>
      <c r="E8318" s="192" t="s">
        <v>13</v>
      </c>
      <c r="F8318" s="193"/>
      <c r="G8318" s="194"/>
      <c r="H8318" s="195" t="s">
        <v>29396</v>
      </c>
      <c r="I8318" s="196"/>
    </row>
    <row r="8319" ht="15.0" customHeight="1">
      <c r="A8319" s="190" t="s">
        <v>13810</v>
      </c>
      <c r="B8319" s="191" t="s">
        <v>13813</v>
      </c>
      <c r="C8319" s="192" t="s">
        <v>29397</v>
      </c>
      <c r="D8319" s="192" t="s">
        <v>6</v>
      </c>
      <c r="E8319" s="192" t="s">
        <v>13</v>
      </c>
      <c r="F8319" s="193"/>
      <c r="G8319" s="194"/>
      <c r="H8319" s="195" t="s">
        <v>29398</v>
      </c>
      <c r="I8319" s="196"/>
    </row>
    <row r="8320" ht="15.0" customHeight="1">
      <c r="A8320" s="190" t="s">
        <v>13810</v>
      </c>
      <c r="B8320" s="191" t="s">
        <v>13813</v>
      </c>
      <c r="C8320" s="192" t="s">
        <v>29399</v>
      </c>
      <c r="D8320" s="192" t="s">
        <v>25</v>
      </c>
      <c r="E8320" s="192" t="s">
        <v>13</v>
      </c>
      <c r="F8320" s="193"/>
      <c r="G8320" s="194"/>
      <c r="H8320" s="195" t="s">
        <v>29400</v>
      </c>
      <c r="I8320" s="196"/>
    </row>
    <row r="8321" ht="15.0" customHeight="1">
      <c r="A8321" s="190" t="s">
        <v>13810</v>
      </c>
      <c r="B8321" s="191" t="s">
        <v>13813</v>
      </c>
      <c r="C8321" s="192" t="s">
        <v>29401</v>
      </c>
      <c r="D8321" s="192" t="s">
        <v>20</v>
      </c>
      <c r="E8321" s="192" t="s">
        <v>13</v>
      </c>
      <c r="F8321" s="193"/>
      <c r="G8321" s="194"/>
      <c r="H8321" s="195" t="s">
        <v>29402</v>
      </c>
      <c r="I8321" s="196"/>
    </row>
    <row r="8322" ht="15.0" customHeight="1">
      <c r="A8322" s="190" t="s">
        <v>13826</v>
      </c>
      <c r="B8322" s="191" t="s">
        <v>13830</v>
      </c>
      <c r="C8322" s="192" t="s">
        <v>29403</v>
      </c>
      <c r="D8322" s="192" t="s">
        <v>58</v>
      </c>
      <c r="E8322" s="192" t="s">
        <v>29404</v>
      </c>
      <c r="F8322" s="190" t="s">
        <v>29405</v>
      </c>
      <c r="G8322" s="194"/>
      <c r="H8322" s="195" t="s">
        <v>29406</v>
      </c>
      <c r="I8322" s="196"/>
    </row>
    <row r="8323" ht="15.0" customHeight="1">
      <c r="A8323" s="190" t="s">
        <v>13826</v>
      </c>
      <c r="B8323" s="191" t="s">
        <v>13830</v>
      </c>
      <c r="C8323" s="192" t="s">
        <v>29407</v>
      </c>
      <c r="D8323" s="158" t="s">
        <v>10</v>
      </c>
      <c r="E8323" s="192" t="s">
        <v>23594</v>
      </c>
      <c r="F8323" s="193"/>
      <c r="G8323" s="194"/>
      <c r="H8323" s="195" t="s">
        <v>29408</v>
      </c>
      <c r="I8323" s="196"/>
    </row>
    <row r="8324" ht="15.0" customHeight="1">
      <c r="A8324" s="190" t="s">
        <v>13826</v>
      </c>
      <c r="B8324" s="191" t="s">
        <v>13830</v>
      </c>
      <c r="C8324" s="192" t="s">
        <v>29409</v>
      </c>
      <c r="D8324" s="192" t="s">
        <v>42</v>
      </c>
      <c r="E8324" s="192" t="s">
        <v>16722</v>
      </c>
      <c r="F8324" s="193"/>
      <c r="G8324" s="194"/>
      <c r="H8324" s="195" t="s">
        <v>29410</v>
      </c>
      <c r="I8324" s="196"/>
    </row>
    <row r="8325" ht="15.0" customHeight="1">
      <c r="A8325" s="190" t="s">
        <v>13826</v>
      </c>
      <c r="B8325" s="191" t="s">
        <v>13830</v>
      </c>
      <c r="C8325" s="192" t="s">
        <v>29411</v>
      </c>
      <c r="D8325" s="192" t="s">
        <v>16</v>
      </c>
      <c r="E8325" s="239"/>
      <c r="F8325" s="193"/>
      <c r="G8325" s="194"/>
      <c r="H8325" s="195" t="s">
        <v>29412</v>
      </c>
      <c r="I8325" s="196"/>
    </row>
    <row r="8326" ht="15.0" customHeight="1">
      <c r="A8326" s="190" t="s">
        <v>13826</v>
      </c>
      <c r="B8326" s="191" t="s">
        <v>13830</v>
      </c>
      <c r="C8326" s="192" t="s">
        <v>29413</v>
      </c>
      <c r="D8326" s="192" t="s">
        <v>21</v>
      </c>
      <c r="E8326" s="239"/>
      <c r="F8326" s="193"/>
      <c r="G8326" s="194"/>
      <c r="H8326" s="195" t="s">
        <v>29414</v>
      </c>
      <c r="I8326" s="196"/>
    </row>
    <row r="8327" ht="15.0" customHeight="1">
      <c r="A8327" s="190" t="s">
        <v>13831</v>
      </c>
      <c r="B8327" s="191" t="s">
        <v>13834</v>
      </c>
      <c r="C8327" s="192" t="s">
        <v>29415</v>
      </c>
      <c r="D8327" s="192" t="s">
        <v>26</v>
      </c>
      <c r="E8327" s="192" t="s">
        <v>9</v>
      </c>
      <c r="F8327" s="193"/>
      <c r="G8327" s="194"/>
      <c r="H8327" s="196"/>
      <c r="I8327" s="196"/>
    </row>
    <row r="8328" ht="15.0" customHeight="1">
      <c r="A8328" s="190" t="s">
        <v>13567</v>
      </c>
      <c r="B8328" s="191" t="s">
        <v>13570</v>
      </c>
      <c r="C8328" s="192" t="s">
        <v>23238</v>
      </c>
      <c r="D8328" s="192" t="s">
        <v>14</v>
      </c>
      <c r="E8328" s="192" t="s">
        <v>6</v>
      </c>
      <c r="F8328" s="193"/>
      <c r="G8328" s="194"/>
      <c r="H8328" s="195" t="s">
        <v>29416</v>
      </c>
      <c r="I8328" s="196"/>
    </row>
    <row r="8329" ht="15.0" customHeight="1">
      <c r="A8329" s="190" t="s">
        <v>13567</v>
      </c>
      <c r="B8329" s="191" t="s">
        <v>13570</v>
      </c>
      <c r="C8329" s="192" t="s">
        <v>16319</v>
      </c>
      <c r="D8329" s="192" t="s">
        <v>5</v>
      </c>
      <c r="E8329" s="192" t="s">
        <v>16391</v>
      </c>
      <c r="F8329" s="193"/>
      <c r="G8329" s="194"/>
      <c r="H8329" s="195" t="s">
        <v>29417</v>
      </c>
      <c r="I8329" s="196"/>
    </row>
    <row r="8330" ht="15.0" customHeight="1">
      <c r="A8330" s="190" t="s">
        <v>13567</v>
      </c>
      <c r="B8330" s="191" t="s">
        <v>13570</v>
      </c>
      <c r="C8330" s="192" t="s">
        <v>29418</v>
      </c>
      <c r="D8330" s="192" t="s">
        <v>14</v>
      </c>
      <c r="E8330" s="239"/>
      <c r="F8330" s="193"/>
      <c r="G8330" s="194"/>
      <c r="H8330" s="195" t="s">
        <v>29419</v>
      </c>
      <c r="I8330" s="196"/>
    </row>
    <row r="8331" ht="15.0" customHeight="1">
      <c r="A8331" s="190" t="s">
        <v>13567</v>
      </c>
      <c r="B8331" s="191" t="s">
        <v>13570</v>
      </c>
      <c r="C8331" s="192" t="s">
        <v>16700</v>
      </c>
      <c r="D8331" s="192" t="s">
        <v>6</v>
      </c>
      <c r="E8331" s="239"/>
      <c r="F8331" s="193"/>
      <c r="G8331" s="194"/>
      <c r="H8331" s="195" t="s">
        <v>29420</v>
      </c>
      <c r="I8331" s="196"/>
    </row>
    <row r="8332" ht="15.0" customHeight="1">
      <c r="A8332" s="190" t="s">
        <v>13567</v>
      </c>
      <c r="B8332" s="191" t="s">
        <v>13570</v>
      </c>
      <c r="C8332" s="192" t="s">
        <v>29421</v>
      </c>
      <c r="D8332" s="192" t="s">
        <v>20</v>
      </c>
      <c r="E8332" s="239"/>
      <c r="F8332" s="193"/>
      <c r="G8332" s="194"/>
      <c r="H8332" s="195" t="s">
        <v>29422</v>
      </c>
      <c r="I8332" s="196"/>
    </row>
    <row r="8333" ht="15.0" customHeight="1">
      <c r="A8333" s="190" t="s">
        <v>337</v>
      </c>
      <c r="B8333" s="191" t="s">
        <v>13616</v>
      </c>
      <c r="C8333" s="192" t="s">
        <v>19623</v>
      </c>
      <c r="D8333" s="192" t="s">
        <v>5</v>
      </c>
      <c r="E8333" s="192" t="s">
        <v>14</v>
      </c>
      <c r="F8333" s="193"/>
      <c r="G8333" s="194"/>
      <c r="H8333" s="195"/>
      <c r="I8333" s="196"/>
    </row>
    <row r="8334" ht="15.0" customHeight="1">
      <c r="A8334" s="190" t="s">
        <v>337</v>
      </c>
      <c r="B8334" s="191" t="s">
        <v>13616</v>
      </c>
      <c r="C8334" s="192" t="s">
        <v>29423</v>
      </c>
      <c r="D8334" s="192" t="s">
        <v>5</v>
      </c>
      <c r="E8334" s="192" t="s">
        <v>16128</v>
      </c>
      <c r="F8334" s="193"/>
      <c r="G8334" s="194"/>
      <c r="H8334" s="195"/>
      <c r="I8334" s="196"/>
    </row>
    <row r="8335" ht="15.0" customHeight="1">
      <c r="A8335" s="190" t="s">
        <v>337</v>
      </c>
      <c r="B8335" s="191" t="s">
        <v>13616</v>
      </c>
      <c r="C8335" s="192" t="s">
        <v>29424</v>
      </c>
      <c r="D8335" s="192" t="s">
        <v>5</v>
      </c>
      <c r="E8335" s="192" t="s">
        <v>16090</v>
      </c>
      <c r="F8335" s="193"/>
      <c r="G8335" s="194"/>
      <c r="H8335" s="195"/>
      <c r="I8335" s="196"/>
    </row>
    <row r="8336" ht="15.0" customHeight="1">
      <c r="A8336" s="190" t="s">
        <v>337</v>
      </c>
      <c r="B8336" s="191" t="s">
        <v>13616</v>
      </c>
      <c r="C8336" s="192" t="s">
        <v>18091</v>
      </c>
      <c r="D8336" s="192" t="s">
        <v>7</v>
      </c>
      <c r="E8336" s="192" t="s">
        <v>16341</v>
      </c>
      <c r="F8336" s="193"/>
      <c r="G8336" s="194"/>
      <c r="H8336" s="195"/>
      <c r="I8336" s="196"/>
    </row>
    <row r="8337" ht="15.0" customHeight="1">
      <c r="A8337" s="190" t="s">
        <v>337</v>
      </c>
      <c r="B8337" s="191" t="s">
        <v>13616</v>
      </c>
      <c r="C8337" s="192" t="s">
        <v>29425</v>
      </c>
      <c r="D8337" s="192" t="s">
        <v>5</v>
      </c>
      <c r="E8337" s="192" t="s">
        <v>16091</v>
      </c>
      <c r="F8337" s="193"/>
      <c r="G8337" s="194"/>
      <c r="H8337" s="195"/>
      <c r="I8337" s="196"/>
    </row>
    <row r="8338" ht="15.0" customHeight="1">
      <c r="A8338" s="190" t="s">
        <v>337</v>
      </c>
      <c r="B8338" s="191" t="s">
        <v>13616</v>
      </c>
      <c r="C8338" s="192" t="s">
        <v>29426</v>
      </c>
      <c r="D8338" s="192" t="s">
        <v>5</v>
      </c>
      <c r="E8338" s="192" t="s">
        <v>15857</v>
      </c>
      <c r="F8338" s="193"/>
      <c r="G8338" s="194"/>
      <c r="H8338" s="195"/>
      <c r="I8338" s="196"/>
    </row>
    <row r="8339" ht="15.0" customHeight="1">
      <c r="A8339" s="190" t="s">
        <v>13844</v>
      </c>
      <c r="B8339" s="191" t="s">
        <v>13847</v>
      </c>
      <c r="C8339" s="192" t="s">
        <v>29427</v>
      </c>
      <c r="D8339" s="192" t="s">
        <v>34</v>
      </c>
      <c r="E8339" s="239"/>
      <c r="F8339" s="193"/>
      <c r="G8339" s="194"/>
      <c r="H8339" s="195"/>
      <c r="I8339" s="196"/>
    </row>
    <row r="8340" ht="15.0" customHeight="1">
      <c r="A8340" s="190" t="s">
        <v>13844</v>
      </c>
      <c r="B8340" s="191" t="s">
        <v>13847</v>
      </c>
      <c r="C8340" s="192" t="s">
        <v>29428</v>
      </c>
      <c r="D8340" s="192" t="s">
        <v>34</v>
      </c>
      <c r="E8340" s="239"/>
      <c r="F8340" s="193"/>
      <c r="G8340" s="194"/>
      <c r="H8340" s="195"/>
      <c r="I8340" s="196"/>
    </row>
    <row r="8341" ht="15.0" customHeight="1">
      <c r="A8341" s="190" t="s">
        <v>13844</v>
      </c>
      <c r="B8341" s="191" t="s">
        <v>13847</v>
      </c>
      <c r="C8341" s="192" t="s">
        <v>29429</v>
      </c>
      <c r="D8341" s="192" t="s">
        <v>34</v>
      </c>
      <c r="E8341" s="239"/>
      <c r="F8341" s="193"/>
      <c r="G8341" s="194"/>
      <c r="H8341" s="195"/>
      <c r="I8341" s="196"/>
    </row>
    <row r="8342" ht="15.0" customHeight="1">
      <c r="A8342" s="190" t="s">
        <v>13862</v>
      </c>
      <c r="B8342" s="191" t="s">
        <v>13864</v>
      </c>
      <c r="C8342" s="192" t="s">
        <v>19272</v>
      </c>
      <c r="D8342" s="192" t="s">
        <v>5</v>
      </c>
      <c r="E8342" s="192" t="s">
        <v>15</v>
      </c>
      <c r="F8342" s="193"/>
      <c r="G8342" s="194"/>
      <c r="H8342" s="195" t="s">
        <v>29430</v>
      </c>
      <c r="I8342" s="196"/>
    </row>
    <row r="8343" ht="15.0" customHeight="1">
      <c r="A8343" s="190" t="s">
        <v>13862</v>
      </c>
      <c r="B8343" s="191" t="s">
        <v>13864</v>
      </c>
      <c r="C8343" s="192" t="s">
        <v>14</v>
      </c>
      <c r="D8343" s="192" t="s">
        <v>5</v>
      </c>
      <c r="E8343" s="192" t="s">
        <v>14</v>
      </c>
      <c r="F8343" s="193"/>
      <c r="G8343" s="194"/>
      <c r="H8343" s="195" t="s">
        <v>29431</v>
      </c>
      <c r="I8343" s="196"/>
    </row>
    <row r="8344" ht="15.0" customHeight="1">
      <c r="A8344" s="190" t="s">
        <v>13862</v>
      </c>
      <c r="B8344" s="191" t="s">
        <v>13864</v>
      </c>
      <c r="C8344" s="192" t="s">
        <v>29432</v>
      </c>
      <c r="D8344" s="192" t="s">
        <v>5</v>
      </c>
      <c r="E8344" s="192" t="s">
        <v>14</v>
      </c>
      <c r="F8344" s="190" t="s">
        <v>16856</v>
      </c>
      <c r="G8344" s="194"/>
      <c r="H8344" s="195" t="s">
        <v>29433</v>
      </c>
      <c r="I8344" s="196"/>
    </row>
    <row r="8345" ht="15.0" customHeight="1">
      <c r="A8345" s="190" t="s">
        <v>13862</v>
      </c>
      <c r="B8345" s="191" t="s">
        <v>13864</v>
      </c>
      <c r="C8345" s="192" t="s">
        <v>20328</v>
      </c>
      <c r="D8345" s="192" t="s">
        <v>46</v>
      </c>
      <c r="E8345" s="192" t="s">
        <v>14</v>
      </c>
      <c r="F8345" s="193"/>
      <c r="G8345" s="194"/>
      <c r="H8345" s="195" t="s">
        <v>29434</v>
      </c>
      <c r="I8345" s="196"/>
    </row>
    <row r="8346" ht="15.0" customHeight="1">
      <c r="A8346" s="190" t="s">
        <v>13862</v>
      </c>
      <c r="B8346" s="191" t="s">
        <v>13864</v>
      </c>
      <c r="C8346" s="192" t="s">
        <v>29435</v>
      </c>
      <c r="D8346" s="192" t="s">
        <v>5</v>
      </c>
      <c r="E8346" s="192" t="s">
        <v>17359</v>
      </c>
      <c r="F8346" s="190" t="s">
        <v>14</v>
      </c>
      <c r="G8346" s="194"/>
      <c r="H8346" s="195" t="s">
        <v>29436</v>
      </c>
      <c r="I8346" s="196"/>
    </row>
    <row r="8347" ht="15.0" customHeight="1">
      <c r="A8347" s="190" t="s">
        <v>13862</v>
      </c>
      <c r="B8347" s="191" t="s">
        <v>13864</v>
      </c>
      <c r="C8347" s="192" t="s">
        <v>29437</v>
      </c>
      <c r="D8347" s="192" t="s">
        <v>5</v>
      </c>
      <c r="E8347" s="239"/>
      <c r="F8347" s="193"/>
      <c r="G8347" s="194"/>
      <c r="H8347" s="195" t="s">
        <v>29438</v>
      </c>
      <c r="I8347" s="196"/>
    </row>
    <row r="8348" ht="15.0" customHeight="1">
      <c r="A8348" s="190" t="s">
        <v>13862</v>
      </c>
      <c r="B8348" s="191" t="s">
        <v>13864</v>
      </c>
      <c r="C8348" s="192" t="s">
        <v>16008</v>
      </c>
      <c r="D8348" s="192" t="s">
        <v>5</v>
      </c>
      <c r="E8348" s="239"/>
      <c r="F8348" s="193"/>
      <c r="G8348" s="194"/>
      <c r="H8348" s="195" t="s">
        <v>29439</v>
      </c>
      <c r="I8348" s="196"/>
    </row>
    <row r="8349" ht="15.0" customHeight="1">
      <c r="A8349" s="190" t="s">
        <v>13862</v>
      </c>
      <c r="B8349" s="191" t="s">
        <v>13864</v>
      </c>
      <c r="C8349" s="192" t="s">
        <v>29440</v>
      </c>
      <c r="D8349" s="192" t="s">
        <v>5</v>
      </c>
      <c r="E8349" s="239"/>
      <c r="F8349" s="193"/>
      <c r="G8349" s="194"/>
      <c r="H8349" s="195" t="s">
        <v>29441</v>
      </c>
      <c r="I8349" s="196"/>
    </row>
    <row r="8350" ht="15.0" customHeight="1">
      <c r="A8350" s="190" t="s">
        <v>13862</v>
      </c>
      <c r="B8350" s="191" t="s">
        <v>13864</v>
      </c>
      <c r="C8350" s="192" t="s">
        <v>29442</v>
      </c>
      <c r="D8350" s="192" t="s">
        <v>5</v>
      </c>
      <c r="E8350" s="239"/>
      <c r="F8350" s="193"/>
      <c r="G8350" s="194"/>
      <c r="H8350" s="195" t="s">
        <v>29443</v>
      </c>
      <c r="I8350" s="196"/>
    </row>
    <row r="8351" ht="15.0" customHeight="1">
      <c r="A8351" s="190" t="s">
        <v>13862</v>
      </c>
      <c r="B8351" s="191" t="s">
        <v>13864</v>
      </c>
      <c r="C8351" s="192" t="s">
        <v>29444</v>
      </c>
      <c r="D8351" s="192" t="s">
        <v>5</v>
      </c>
      <c r="E8351" s="239"/>
      <c r="F8351" s="193"/>
      <c r="G8351" s="194"/>
      <c r="H8351" s="195" t="s">
        <v>29445</v>
      </c>
      <c r="I8351" s="196"/>
    </row>
    <row r="8352" ht="15.0" customHeight="1">
      <c r="A8352" s="190" t="s">
        <v>13862</v>
      </c>
      <c r="B8352" s="191" t="s">
        <v>13864</v>
      </c>
      <c r="C8352" s="192" t="s">
        <v>5</v>
      </c>
      <c r="D8352" s="192" t="s">
        <v>5</v>
      </c>
      <c r="E8352" s="239"/>
      <c r="F8352" s="193"/>
      <c r="G8352" s="194"/>
      <c r="H8352" s="195" t="s">
        <v>29446</v>
      </c>
      <c r="I8352" s="196"/>
    </row>
    <row r="8353" ht="15.0" customHeight="1">
      <c r="A8353" s="190" t="s">
        <v>13862</v>
      </c>
      <c r="B8353" s="191" t="s">
        <v>13864</v>
      </c>
      <c r="C8353" s="192" t="s">
        <v>29447</v>
      </c>
      <c r="D8353" s="192" t="s">
        <v>5</v>
      </c>
      <c r="E8353" s="239"/>
      <c r="F8353" s="193"/>
      <c r="G8353" s="194"/>
      <c r="H8353" s="195" t="s">
        <v>29448</v>
      </c>
      <c r="I8353" s="196"/>
    </row>
    <row r="8354" ht="15.0" customHeight="1">
      <c r="A8354" s="190" t="s">
        <v>13862</v>
      </c>
      <c r="B8354" s="191" t="s">
        <v>13864</v>
      </c>
      <c r="C8354" s="192" t="s">
        <v>17193</v>
      </c>
      <c r="D8354" s="192" t="s">
        <v>5</v>
      </c>
      <c r="E8354" s="239"/>
      <c r="F8354" s="193"/>
      <c r="G8354" s="194"/>
      <c r="H8354" s="195" t="s">
        <v>29449</v>
      </c>
      <c r="I8354" s="196"/>
    </row>
    <row r="8355" ht="15.0" customHeight="1">
      <c r="A8355" s="190" t="s">
        <v>13862</v>
      </c>
      <c r="B8355" s="191" t="s">
        <v>13864</v>
      </c>
      <c r="C8355" s="192" t="s">
        <v>25186</v>
      </c>
      <c r="D8355" s="192" t="s">
        <v>5</v>
      </c>
      <c r="E8355" s="239"/>
      <c r="F8355" s="193"/>
      <c r="G8355" s="194"/>
      <c r="H8355" s="195" t="s">
        <v>29450</v>
      </c>
      <c r="I8355" s="196"/>
    </row>
    <row r="8356" ht="15.0" customHeight="1">
      <c r="A8356" s="190" t="s">
        <v>13862</v>
      </c>
      <c r="B8356" s="191" t="s">
        <v>13864</v>
      </c>
      <c r="C8356" s="192" t="s">
        <v>27545</v>
      </c>
      <c r="D8356" s="192" t="s">
        <v>5</v>
      </c>
      <c r="E8356" s="239"/>
      <c r="F8356" s="193"/>
      <c r="G8356" s="194"/>
      <c r="H8356" s="195" t="s">
        <v>29451</v>
      </c>
      <c r="I8356" s="196"/>
    </row>
    <row r="8357" ht="15.0" customHeight="1">
      <c r="A8357" s="190" t="s">
        <v>13862</v>
      </c>
      <c r="B8357" s="191" t="s">
        <v>13864</v>
      </c>
      <c r="C8357" s="192" t="s">
        <v>29452</v>
      </c>
      <c r="D8357" s="192" t="s">
        <v>46</v>
      </c>
      <c r="E8357" s="239"/>
      <c r="F8357" s="193"/>
      <c r="G8357" s="194"/>
      <c r="H8357" s="195" t="s">
        <v>29453</v>
      </c>
      <c r="I8357" s="196"/>
    </row>
    <row r="8358" ht="15.0" customHeight="1">
      <c r="A8358" s="190" t="s">
        <v>13862</v>
      </c>
      <c r="B8358" s="191" t="s">
        <v>13864</v>
      </c>
      <c r="C8358" s="192" t="s">
        <v>29454</v>
      </c>
      <c r="D8358" s="192" t="s">
        <v>27</v>
      </c>
      <c r="E8358" s="239"/>
      <c r="F8358" s="193"/>
      <c r="G8358" s="194"/>
      <c r="H8358" s="195" t="s">
        <v>29455</v>
      </c>
      <c r="I8358" s="196"/>
    </row>
    <row r="8359" ht="15.0" customHeight="1">
      <c r="A8359" s="190" t="s">
        <v>13862</v>
      </c>
      <c r="B8359" s="191" t="s">
        <v>13864</v>
      </c>
      <c r="C8359" s="192" t="s">
        <v>29456</v>
      </c>
      <c r="D8359" s="192" t="s">
        <v>27</v>
      </c>
      <c r="E8359" s="239"/>
      <c r="F8359" s="193"/>
      <c r="G8359" s="194"/>
      <c r="H8359" s="195" t="s">
        <v>29457</v>
      </c>
      <c r="I8359" s="196"/>
    </row>
    <row r="8360" ht="15.0" customHeight="1">
      <c r="A8360" s="190" t="s">
        <v>13867</v>
      </c>
      <c r="B8360" s="191" t="s">
        <v>13870</v>
      </c>
      <c r="C8360" s="192" t="s">
        <v>29458</v>
      </c>
      <c r="D8360" s="240" t="s">
        <v>42</v>
      </c>
      <c r="E8360" s="239"/>
      <c r="F8360" s="193"/>
      <c r="G8360" s="194"/>
      <c r="H8360" s="195" t="s">
        <v>29459</v>
      </c>
      <c r="I8360" s="196"/>
    </row>
    <row r="8361" ht="15.0" customHeight="1">
      <c r="A8361" s="190" t="s">
        <v>13867</v>
      </c>
      <c r="B8361" s="191" t="s">
        <v>13870</v>
      </c>
      <c r="C8361" s="192" t="s">
        <v>29460</v>
      </c>
      <c r="D8361" s="192" t="s">
        <v>27</v>
      </c>
      <c r="E8361" s="239"/>
      <c r="F8361" s="193"/>
      <c r="G8361" s="194"/>
      <c r="H8361" s="195" t="s">
        <v>29461</v>
      </c>
      <c r="I8361" s="196"/>
    </row>
    <row r="8362" ht="15.0" customHeight="1">
      <c r="A8362" s="190" t="s">
        <v>13647</v>
      </c>
      <c r="B8362" s="191" t="s">
        <v>13650</v>
      </c>
      <c r="C8362" s="243" t="s">
        <v>29462</v>
      </c>
      <c r="D8362" s="192" t="s">
        <v>48</v>
      </c>
      <c r="E8362" s="158" t="s">
        <v>18329</v>
      </c>
      <c r="F8362" s="97"/>
      <c r="G8362" s="244"/>
      <c r="H8362" s="195"/>
      <c r="I8362" s="196"/>
    </row>
    <row r="8363" ht="15.0" customHeight="1">
      <c r="A8363" s="190" t="s">
        <v>13647</v>
      </c>
      <c r="B8363" s="191" t="s">
        <v>13650</v>
      </c>
      <c r="C8363" s="192" t="s">
        <v>18885</v>
      </c>
      <c r="D8363" s="192" t="s">
        <v>8</v>
      </c>
      <c r="E8363" s="97" t="s">
        <v>16203</v>
      </c>
      <c r="F8363" s="97"/>
      <c r="G8363" s="244" t="s">
        <v>21839</v>
      </c>
      <c r="H8363" s="195" t="s">
        <v>29463</v>
      </c>
      <c r="I8363" s="196"/>
    </row>
    <row r="8364" ht="15.0" customHeight="1">
      <c r="A8364" s="190" t="s">
        <v>13647</v>
      </c>
      <c r="B8364" s="191" t="s">
        <v>13650</v>
      </c>
      <c r="C8364" s="192" t="s">
        <v>29464</v>
      </c>
      <c r="D8364" s="192" t="s">
        <v>14</v>
      </c>
      <c r="E8364" s="192" t="s">
        <v>29464</v>
      </c>
      <c r="F8364" s="193"/>
      <c r="G8364" s="244" t="s">
        <v>21839</v>
      </c>
      <c r="H8364" s="195" t="s">
        <v>29465</v>
      </c>
      <c r="I8364" s="196"/>
    </row>
    <row r="8365" ht="15.0" customHeight="1">
      <c r="A8365" s="190" t="s">
        <v>13647</v>
      </c>
      <c r="B8365" s="191" t="s">
        <v>13650</v>
      </c>
      <c r="C8365" s="192" t="s">
        <v>29466</v>
      </c>
      <c r="D8365" s="192" t="s">
        <v>35</v>
      </c>
      <c r="E8365" s="192" t="s">
        <v>15857</v>
      </c>
      <c r="G8365" s="244" t="s">
        <v>21839</v>
      </c>
      <c r="H8365" s="195" t="s">
        <v>29467</v>
      </c>
      <c r="I8365" s="196"/>
    </row>
    <row r="8366" ht="15.0" customHeight="1">
      <c r="A8366" s="190" t="s">
        <v>13647</v>
      </c>
      <c r="B8366" s="191" t="s">
        <v>13650</v>
      </c>
      <c r="C8366" s="245" t="s">
        <v>29468</v>
      </c>
      <c r="D8366" s="192" t="s">
        <v>22</v>
      </c>
      <c r="E8366" s="192" t="s">
        <v>15857</v>
      </c>
      <c r="G8366" s="244" t="s">
        <v>21839</v>
      </c>
      <c r="H8366" s="195" t="s">
        <v>29469</v>
      </c>
      <c r="I8366" s="196"/>
    </row>
    <row r="8367" ht="15.0" customHeight="1">
      <c r="A8367" s="190" t="s">
        <v>13647</v>
      </c>
      <c r="B8367" s="191" t="s">
        <v>13650</v>
      </c>
      <c r="C8367" s="245" t="s">
        <v>29470</v>
      </c>
      <c r="D8367" s="192" t="s">
        <v>22</v>
      </c>
      <c r="E8367" s="192" t="s">
        <v>15857</v>
      </c>
      <c r="G8367" s="244" t="s">
        <v>21839</v>
      </c>
      <c r="H8367" s="195" t="s">
        <v>29471</v>
      </c>
      <c r="I8367" s="196"/>
    </row>
    <row r="8368" ht="15.0" customHeight="1">
      <c r="A8368" s="190" t="s">
        <v>13647</v>
      </c>
      <c r="B8368" s="191" t="s">
        <v>13650</v>
      </c>
      <c r="C8368" s="192" t="s">
        <v>29472</v>
      </c>
      <c r="D8368" s="192" t="s">
        <v>22</v>
      </c>
      <c r="E8368" s="192" t="s">
        <v>24810</v>
      </c>
      <c r="F8368" s="193"/>
      <c r="G8368" s="244" t="s">
        <v>21839</v>
      </c>
      <c r="H8368" s="195" t="s">
        <v>29473</v>
      </c>
      <c r="I8368" s="196"/>
    </row>
    <row r="8369" ht="15.0" customHeight="1">
      <c r="A8369" s="190" t="s">
        <v>13647</v>
      </c>
      <c r="B8369" s="191" t="s">
        <v>13650</v>
      </c>
      <c r="C8369" s="192" t="s">
        <v>29474</v>
      </c>
      <c r="D8369" s="192" t="s">
        <v>22</v>
      </c>
      <c r="E8369" s="192" t="s">
        <v>29475</v>
      </c>
      <c r="F8369" s="193"/>
      <c r="G8369" s="244" t="s">
        <v>21839</v>
      </c>
      <c r="H8369" s="195" t="s">
        <v>29476</v>
      </c>
      <c r="I8369" s="196"/>
    </row>
    <row r="8370" ht="15.0" customHeight="1">
      <c r="A8370" s="190" t="s">
        <v>13647</v>
      </c>
      <c r="B8370" s="191" t="s">
        <v>13650</v>
      </c>
      <c r="C8370" s="192" t="s">
        <v>17063</v>
      </c>
      <c r="D8370" s="192" t="s">
        <v>50</v>
      </c>
      <c r="E8370" s="239"/>
      <c r="F8370" s="193"/>
      <c r="G8370" s="244" t="s">
        <v>21839</v>
      </c>
      <c r="H8370" s="195" t="s">
        <v>29477</v>
      </c>
      <c r="I8370" s="196"/>
    </row>
    <row r="8371" ht="15.0" customHeight="1">
      <c r="A8371" s="190" t="s">
        <v>13882</v>
      </c>
      <c r="B8371" s="191" t="s">
        <v>13887</v>
      </c>
      <c r="C8371" s="192" t="s">
        <v>29478</v>
      </c>
      <c r="D8371" s="192" t="s">
        <v>24</v>
      </c>
      <c r="E8371" s="192" t="s">
        <v>6</v>
      </c>
      <c r="F8371" s="193"/>
      <c r="G8371" s="194"/>
      <c r="H8371" s="195" t="s">
        <v>29479</v>
      </c>
      <c r="I8371" s="196"/>
    </row>
    <row r="8372" ht="15.0" customHeight="1">
      <c r="A8372" s="190" t="s">
        <v>13890</v>
      </c>
      <c r="B8372" s="191" t="s">
        <v>13894</v>
      </c>
      <c r="C8372" s="192" t="s">
        <v>29480</v>
      </c>
      <c r="D8372" s="192" t="s">
        <v>12</v>
      </c>
      <c r="E8372" s="192" t="s">
        <v>16090</v>
      </c>
      <c r="F8372" s="193"/>
      <c r="G8372" s="194"/>
      <c r="H8372" s="195" t="s">
        <v>29481</v>
      </c>
      <c r="I8372" s="196"/>
    </row>
    <row r="8373" ht="15.0" customHeight="1">
      <c r="A8373" s="190" t="s">
        <v>13890</v>
      </c>
      <c r="B8373" s="191" t="s">
        <v>13894</v>
      </c>
      <c r="C8373" s="192" t="s">
        <v>29482</v>
      </c>
      <c r="D8373" s="192" t="s">
        <v>55</v>
      </c>
      <c r="E8373" s="239"/>
      <c r="F8373" s="193"/>
      <c r="G8373" s="194"/>
      <c r="H8373" s="195" t="s">
        <v>29483</v>
      </c>
      <c r="I8373" s="196"/>
    </row>
    <row r="8374" ht="15.0" customHeight="1">
      <c r="A8374" s="190" t="s">
        <v>13890</v>
      </c>
      <c r="B8374" s="191" t="s">
        <v>13894</v>
      </c>
      <c r="C8374" s="192" t="s">
        <v>29484</v>
      </c>
      <c r="D8374" s="192" t="s">
        <v>21</v>
      </c>
      <c r="E8374" s="239"/>
      <c r="F8374" s="193"/>
      <c r="G8374" s="194"/>
      <c r="H8374" s="195" t="s">
        <v>29485</v>
      </c>
      <c r="I8374" s="196"/>
    </row>
    <row r="8375" ht="15.0" customHeight="1">
      <c r="A8375" s="190" t="s">
        <v>13897</v>
      </c>
      <c r="B8375" s="191" t="s">
        <v>13899</v>
      </c>
      <c r="C8375" s="192" t="s">
        <v>29486</v>
      </c>
      <c r="D8375" s="192" t="s">
        <v>12</v>
      </c>
      <c r="E8375" s="192" t="s">
        <v>18373</v>
      </c>
      <c r="F8375" s="190" t="s">
        <v>27271</v>
      </c>
      <c r="G8375" s="194"/>
      <c r="H8375" s="195" t="s">
        <v>29487</v>
      </c>
      <c r="I8375" s="196"/>
    </row>
    <row r="8376" ht="15.0" customHeight="1">
      <c r="A8376" s="190" t="s">
        <v>13904</v>
      </c>
      <c r="B8376" s="191" t="s">
        <v>13908</v>
      </c>
      <c r="C8376" s="192" t="s">
        <v>19950</v>
      </c>
      <c r="D8376" s="192" t="s">
        <v>7</v>
      </c>
      <c r="E8376" s="192" t="s">
        <v>16391</v>
      </c>
      <c r="F8376" s="193"/>
      <c r="G8376" s="194"/>
      <c r="H8376" s="195" t="s">
        <v>29488</v>
      </c>
      <c r="I8376" s="196"/>
    </row>
    <row r="8377" ht="15.0" customHeight="1">
      <c r="A8377" s="190" t="s">
        <v>13904</v>
      </c>
      <c r="B8377" s="191" t="s">
        <v>13908</v>
      </c>
      <c r="C8377" s="192" t="s">
        <v>21398</v>
      </c>
      <c r="D8377" s="192" t="s">
        <v>11</v>
      </c>
      <c r="E8377" s="192" t="s">
        <v>33</v>
      </c>
      <c r="F8377" s="193"/>
      <c r="G8377" s="194"/>
      <c r="H8377" s="195" t="s">
        <v>29489</v>
      </c>
      <c r="I8377" s="196"/>
    </row>
    <row r="8378" ht="15.0" customHeight="1">
      <c r="A8378" s="190" t="s">
        <v>13904</v>
      </c>
      <c r="B8378" s="191" t="s">
        <v>13908</v>
      </c>
      <c r="C8378" s="192" t="s">
        <v>29490</v>
      </c>
      <c r="D8378" s="192" t="s">
        <v>11</v>
      </c>
      <c r="E8378" s="192" t="s">
        <v>17708</v>
      </c>
      <c r="G8378" s="194"/>
      <c r="H8378" s="195" t="s">
        <v>29491</v>
      </c>
      <c r="I8378" s="196"/>
    </row>
    <row r="8379" ht="15.0" customHeight="1">
      <c r="A8379" s="190" t="s">
        <v>13904</v>
      </c>
      <c r="B8379" s="191" t="s">
        <v>13908</v>
      </c>
      <c r="C8379" s="192" t="s">
        <v>28564</v>
      </c>
      <c r="D8379" s="192" t="s">
        <v>11</v>
      </c>
      <c r="E8379" s="192" t="s">
        <v>17708</v>
      </c>
      <c r="G8379" s="194"/>
      <c r="H8379" s="195" t="s">
        <v>29492</v>
      </c>
      <c r="I8379" s="196"/>
    </row>
    <row r="8380" ht="15.0" customHeight="1">
      <c r="A8380" s="190" t="s">
        <v>13904</v>
      </c>
      <c r="B8380" s="191" t="s">
        <v>13908</v>
      </c>
      <c r="C8380" s="192" t="s">
        <v>29493</v>
      </c>
      <c r="D8380" s="192" t="s">
        <v>5</v>
      </c>
      <c r="E8380" s="239"/>
      <c r="F8380" s="193"/>
      <c r="G8380" s="194"/>
      <c r="H8380" s="195" t="s">
        <v>29494</v>
      </c>
      <c r="I8380" s="196"/>
    </row>
    <row r="8381" ht="15.0" customHeight="1">
      <c r="A8381" s="190" t="s">
        <v>13904</v>
      </c>
      <c r="B8381" s="191" t="s">
        <v>13908</v>
      </c>
      <c r="C8381" s="192" t="s">
        <v>29495</v>
      </c>
      <c r="D8381" s="192" t="s">
        <v>41</v>
      </c>
      <c r="E8381" s="239"/>
      <c r="F8381" s="193"/>
      <c r="G8381" s="194"/>
      <c r="H8381" s="195" t="s">
        <v>29496</v>
      </c>
      <c r="I8381" s="196"/>
    </row>
    <row r="8382" ht="15.0" customHeight="1">
      <c r="A8382" s="190" t="s">
        <v>13904</v>
      </c>
      <c r="B8382" s="191" t="s">
        <v>13908</v>
      </c>
      <c r="C8382" s="192" t="s">
        <v>29497</v>
      </c>
      <c r="D8382" s="192" t="s">
        <v>11</v>
      </c>
      <c r="E8382" s="239"/>
      <c r="F8382" s="193"/>
      <c r="G8382" s="194"/>
      <c r="H8382" s="195" t="s">
        <v>29498</v>
      </c>
      <c r="I8382" s="196"/>
    </row>
    <row r="8383" ht="15.0" customHeight="1">
      <c r="A8383" s="190" t="s">
        <v>13904</v>
      </c>
      <c r="B8383" s="191" t="s">
        <v>13908</v>
      </c>
      <c r="C8383" s="192" t="s">
        <v>29499</v>
      </c>
      <c r="D8383" s="192" t="s">
        <v>11</v>
      </c>
      <c r="E8383" s="239"/>
      <c r="F8383" s="193"/>
      <c r="G8383" s="194"/>
      <c r="H8383" s="195" t="s">
        <v>29500</v>
      </c>
      <c r="I8383" s="196"/>
    </row>
    <row r="8384" ht="15.0" customHeight="1">
      <c r="A8384" s="190" t="s">
        <v>13913</v>
      </c>
      <c r="B8384" s="191" t="s">
        <v>13916</v>
      </c>
      <c r="C8384" s="192" t="s">
        <v>16625</v>
      </c>
      <c r="D8384" s="192" t="s">
        <v>5</v>
      </c>
      <c r="E8384" s="192" t="s">
        <v>15843</v>
      </c>
      <c r="F8384" s="193"/>
      <c r="G8384" s="194"/>
      <c r="H8384" s="195" t="s">
        <v>29501</v>
      </c>
      <c r="I8384" s="196"/>
    </row>
    <row r="8385" ht="15.0" customHeight="1">
      <c r="A8385" s="190" t="s">
        <v>13913</v>
      </c>
      <c r="B8385" s="191" t="s">
        <v>13916</v>
      </c>
      <c r="C8385" s="192" t="s">
        <v>29502</v>
      </c>
      <c r="D8385" s="192" t="s">
        <v>5</v>
      </c>
      <c r="E8385" s="192" t="s">
        <v>15831</v>
      </c>
      <c r="F8385" s="193"/>
      <c r="G8385" s="194"/>
      <c r="H8385" s="195" t="s">
        <v>29503</v>
      </c>
      <c r="I8385" s="196"/>
    </row>
    <row r="8386" ht="15.0" customHeight="1">
      <c r="A8386" s="190" t="s">
        <v>13913</v>
      </c>
      <c r="B8386" s="191" t="s">
        <v>13916</v>
      </c>
      <c r="C8386" s="192" t="s">
        <v>29504</v>
      </c>
      <c r="D8386" s="192" t="s">
        <v>7</v>
      </c>
      <c r="E8386" s="192" t="s">
        <v>16391</v>
      </c>
      <c r="F8386" s="193"/>
      <c r="G8386" s="194"/>
      <c r="H8386" s="195" t="s">
        <v>29505</v>
      </c>
      <c r="I8386" s="196"/>
    </row>
    <row r="8387" ht="15.0" customHeight="1">
      <c r="A8387" s="190" t="s">
        <v>13913</v>
      </c>
      <c r="B8387" s="191" t="s">
        <v>13916</v>
      </c>
      <c r="C8387" s="192" t="s">
        <v>17708</v>
      </c>
      <c r="D8387" s="192" t="s">
        <v>11</v>
      </c>
      <c r="E8387" s="192" t="s">
        <v>17708</v>
      </c>
      <c r="G8387" s="194"/>
      <c r="H8387" s="195" t="s">
        <v>29506</v>
      </c>
      <c r="I8387" s="196"/>
    </row>
    <row r="8388" ht="15.0" customHeight="1">
      <c r="A8388" s="190" t="s">
        <v>13913</v>
      </c>
      <c r="B8388" s="191" t="s">
        <v>13916</v>
      </c>
      <c r="C8388" s="192" t="s">
        <v>19186</v>
      </c>
      <c r="D8388" s="192" t="s">
        <v>14</v>
      </c>
      <c r="E8388" s="239"/>
      <c r="F8388" s="193"/>
      <c r="G8388" s="194"/>
      <c r="H8388" s="195" t="s">
        <v>29507</v>
      </c>
      <c r="I8388" s="196"/>
    </row>
    <row r="8389" ht="15.0" customHeight="1">
      <c r="A8389" s="190" t="s">
        <v>13913</v>
      </c>
      <c r="B8389" s="191" t="s">
        <v>13916</v>
      </c>
      <c r="C8389" s="192" t="s">
        <v>29508</v>
      </c>
      <c r="D8389" s="192" t="s">
        <v>5</v>
      </c>
      <c r="E8389" s="239"/>
      <c r="F8389" s="193"/>
      <c r="G8389" s="194"/>
      <c r="H8389" s="195" t="s">
        <v>29509</v>
      </c>
      <c r="I8389" s="196"/>
    </row>
    <row r="8390" ht="15.0" customHeight="1">
      <c r="A8390" s="190" t="s">
        <v>13913</v>
      </c>
      <c r="B8390" s="191" t="s">
        <v>13916</v>
      </c>
      <c r="C8390" s="192" t="s">
        <v>29510</v>
      </c>
      <c r="D8390" s="192" t="s">
        <v>5</v>
      </c>
      <c r="E8390" s="239"/>
      <c r="F8390" s="193"/>
      <c r="G8390" s="194"/>
      <c r="H8390" s="195" t="s">
        <v>29511</v>
      </c>
      <c r="I8390" s="196"/>
    </row>
    <row r="8391" ht="15.0" customHeight="1">
      <c r="A8391" s="190" t="s">
        <v>13913</v>
      </c>
      <c r="B8391" s="191" t="s">
        <v>13916</v>
      </c>
      <c r="C8391" s="192" t="s">
        <v>17513</v>
      </c>
      <c r="D8391" s="192" t="s">
        <v>6</v>
      </c>
      <c r="E8391" s="239"/>
      <c r="F8391" s="193"/>
      <c r="G8391" s="194"/>
      <c r="H8391" s="195" t="s">
        <v>29512</v>
      </c>
      <c r="I8391" s="196"/>
    </row>
    <row r="8392" ht="15.0" customHeight="1">
      <c r="A8392" s="190" t="s">
        <v>13921</v>
      </c>
      <c r="B8392" s="191" t="s">
        <v>13924</v>
      </c>
      <c r="C8392" s="192" t="s">
        <v>29513</v>
      </c>
      <c r="D8392" s="192" t="s">
        <v>19</v>
      </c>
      <c r="E8392" s="192" t="s">
        <v>12</v>
      </c>
      <c r="F8392" s="193"/>
      <c r="G8392" s="194"/>
      <c r="H8392" s="195" t="s">
        <v>29514</v>
      </c>
      <c r="I8392" s="196"/>
    </row>
    <row r="8393" ht="15.0" customHeight="1">
      <c r="A8393" s="190" t="s">
        <v>13921</v>
      </c>
      <c r="B8393" s="191" t="s">
        <v>13924</v>
      </c>
      <c r="C8393" s="192" t="s">
        <v>29515</v>
      </c>
      <c r="D8393" s="192" t="s">
        <v>19</v>
      </c>
      <c r="E8393" s="192" t="s">
        <v>12</v>
      </c>
      <c r="F8393" s="193"/>
      <c r="G8393" s="194"/>
      <c r="H8393" s="195" t="s">
        <v>29516</v>
      </c>
      <c r="I8393" s="196"/>
    </row>
    <row r="8394" ht="15.0" customHeight="1">
      <c r="A8394" s="190" t="s">
        <v>13921</v>
      </c>
      <c r="B8394" s="191" t="s">
        <v>13924</v>
      </c>
      <c r="C8394" s="192" t="s">
        <v>29517</v>
      </c>
      <c r="D8394" s="192" t="s">
        <v>19</v>
      </c>
      <c r="E8394" s="192" t="s">
        <v>11</v>
      </c>
      <c r="F8394" s="193"/>
      <c r="G8394" s="194"/>
      <c r="H8394" s="195" t="s">
        <v>29518</v>
      </c>
      <c r="I8394" s="196"/>
    </row>
    <row r="8395" ht="15.0" customHeight="1">
      <c r="A8395" s="190" t="s">
        <v>13921</v>
      </c>
      <c r="B8395" s="191" t="s">
        <v>13924</v>
      </c>
      <c r="C8395" s="192" t="s">
        <v>29519</v>
      </c>
      <c r="D8395" s="192" t="s">
        <v>30</v>
      </c>
      <c r="E8395" s="239"/>
      <c r="F8395" s="193"/>
      <c r="G8395" s="194"/>
      <c r="H8395" s="195" t="s">
        <v>29520</v>
      </c>
      <c r="I8395" s="196"/>
    </row>
    <row r="8396" ht="15.0" customHeight="1">
      <c r="A8396" s="190" t="s">
        <v>13929</v>
      </c>
      <c r="B8396" s="191" t="s">
        <v>13932</v>
      </c>
      <c r="C8396" s="192" t="s">
        <v>15917</v>
      </c>
      <c r="D8396" s="192" t="s">
        <v>5</v>
      </c>
      <c r="E8396" s="192" t="s">
        <v>15831</v>
      </c>
      <c r="F8396" s="193"/>
      <c r="G8396" s="194"/>
      <c r="H8396" s="195" t="s">
        <v>29521</v>
      </c>
      <c r="I8396" s="196"/>
    </row>
    <row r="8397" ht="15.0" customHeight="1">
      <c r="A8397" s="190" t="s">
        <v>13929</v>
      </c>
      <c r="B8397" s="191" t="s">
        <v>13932</v>
      </c>
      <c r="C8397" s="192" t="s">
        <v>29522</v>
      </c>
      <c r="D8397" s="192" t="s">
        <v>15</v>
      </c>
      <c r="E8397" s="239"/>
      <c r="F8397" s="193"/>
      <c r="G8397" s="194"/>
      <c r="H8397" s="195" t="s">
        <v>29523</v>
      </c>
      <c r="I8397" s="196"/>
    </row>
    <row r="8398" ht="15.0" customHeight="1">
      <c r="A8398" s="190" t="s">
        <v>13929</v>
      </c>
      <c r="B8398" s="191" t="s">
        <v>13932</v>
      </c>
      <c r="C8398" s="192" t="s">
        <v>14</v>
      </c>
      <c r="D8398" s="192" t="s">
        <v>14</v>
      </c>
      <c r="E8398" s="239"/>
      <c r="F8398" s="193"/>
      <c r="G8398" s="194"/>
      <c r="H8398" s="195" t="s">
        <v>29524</v>
      </c>
      <c r="I8398" s="196"/>
    </row>
    <row r="8399" ht="15.0" customHeight="1">
      <c r="A8399" s="190" t="s">
        <v>13929</v>
      </c>
      <c r="B8399" s="191" t="s">
        <v>13932</v>
      </c>
      <c r="C8399" s="192" t="s">
        <v>25186</v>
      </c>
      <c r="D8399" s="192" t="s">
        <v>5</v>
      </c>
      <c r="E8399" s="239"/>
      <c r="F8399" s="193"/>
      <c r="G8399" s="194"/>
      <c r="H8399" s="195" t="s">
        <v>29525</v>
      </c>
      <c r="I8399" s="196"/>
    </row>
    <row r="8400" ht="15.0" customHeight="1">
      <c r="A8400" s="190" t="s">
        <v>13929</v>
      </c>
      <c r="B8400" s="191" t="s">
        <v>13932</v>
      </c>
      <c r="C8400" s="192" t="s">
        <v>22278</v>
      </c>
      <c r="D8400" s="192" t="s">
        <v>54</v>
      </c>
      <c r="E8400" s="239"/>
      <c r="F8400" s="193"/>
      <c r="G8400" s="194"/>
      <c r="H8400" s="195" t="s">
        <v>29526</v>
      </c>
      <c r="I8400" s="196"/>
    </row>
    <row r="8401" ht="15.0" customHeight="1">
      <c r="A8401" s="101" t="s">
        <v>13479</v>
      </c>
      <c r="B8401" s="96" t="str">
        <f>VLOOKUP(A8401,company_data!$A$2:$H$2051,8,FALSE)</f>
        <v>https://www.surfwatchlabs.com/</v>
      </c>
      <c r="C8401" s="158" t="s">
        <v>29527</v>
      </c>
      <c r="D8401" s="158" t="s">
        <v>17</v>
      </c>
      <c r="E8401" s="157"/>
      <c r="F8401" s="101"/>
      <c r="G8401" s="159"/>
      <c r="H8401" s="161" t="s">
        <v>29528</v>
      </c>
      <c r="I8401" s="161"/>
    </row>
    <row r="8402" ht="15.0" customHeight="1">
      <c r="A8402" s="190" t="s">
        <v>13938</v>
      </c>
      <c r="B8402" s="191" t="s">
        <v>13942</v>
      </c>
      <c r="C8402" s="192" t="s">
        <v>29529</v>
      </c>
      <c r="D8402" s="158" t="s">
        <v>10</v>
      </c>
      <c r="E8402" s="192" t="s">
        <v>13</v>
      </c>
      <c r="F8402" s="193"/>
      <c r="G8402" s="194"/>
      <c r="H8402" s="195" t="s">
        <v>29530</v>
      </c>
      <c r="I8402" s="196"/>
    </row>
    <row r="8403" ht="15.0" customHeight="1">
      <c r="A8403" s="190" t="s">
        <v>13938</v>
      </c>
      <c r="B8403" s="191" t="s">
        <v>13942</v>
      </c>
      <c r="C8403" s="192" t="s">
        <v>26036</v>
      </c>
      <c r="D8403" s="192" t="s">
        <v>6</v>
      </c>
      <c r="E8403" s="192" t="s">
        <v>16476</v>
      </c>
      <c r="F8403" s="193"/>
      <c r="G8403" s="194"/>
      <c r="H8403" s="195" t="s">
        <v>29531</v>
      </c>
      <c r="I8403" s="196"/>
    </row>
    <row r="8404" ht="15.0" customHeight="1">
      <c r="A8404" s="190" t="s">
        <v>13938</v>
      </c>
      <c r="B8404" s="191" t="s">
        <v>13942</v>
      </c>
      <c r="C8404" s="192" t="s">
        <v>18067</v>
      </c>
      <c r="D8404" s="192" t="s">
        <v>12</v>
      </c>
      <c r="E8404" s="192" t="s">
        <v>18067</v>
      </c>
      <c r="F8404" s="193"/>
      <c r="G8404" s="194"/>
      <c r="H8404" s="195" t="s">
        <v>29532</v>
      </c>
      <c r="I8404" s="196"/>
    </row>
    <row r="8405" ht="15.0" customHeight="1">
      <c r="A8405" s="190" t="s">
        <v>13938</v>
      </c>
      <c r="B8405" s="191" t="s">
        <v>13942</v>
      </c>
      <c r="C8405" s="192" t="s">
        <v>29533</v>
      </c>
      <c r="D8405" s="192" t="s">
        <v>12</v>
      </c>
      <c r="E8405" s="239"/>
      <c r="F8405" s="193"/>
      <c r="G8405" s="194"/>
      <c r="H8405" s="195" t="s">
        <v>29534</v>
      </c>
      <c r="I8405" s="196"/>
    </row>
    <row r="8406" ht="15.0" customHeight="1">
      <c r="A8406" s="190" t="s">
        <v>13938</v>
      </c>
      <c r="B8406" s="191" t="s">
        <v>13942</v>
      </c>
      <c r="C8406" s="192" t="s">
        <v>29535</v>
      </c>
      <c r="D8406" s="192" t="s">
        <v>12</v>
      </c>
      <c r="E8406" s="239"/>
      <c r="F8406" s="193"/>
      <c r="G8406" s="194"/>
      <c r="H8406" s="195" t="s">
        <v>29536</v>
      </c>
      <c r="I8406" s="196"/>
    </row>
    <row r="8407" ht="15.0" customHeight="1">
      <c r="A8407" s="190" t="s">
        <v>13938</v>
      </c>
      <c r="B8407" s="191" t="s">
        <v>13942</v>
      </c>
      <c r="C8407" s="192" t="s">
        <v>29537</v>
      </c>
      <c r="D8407" s="192" t="s">
        <v>12</v>
      </c>
      <c r="E8407" s="239"/>
      <c r="F8407" s="193"/>
      <c r="G8407" s="194"/>
      <c r="H8407" s="195" t="s">
        <v>29538</v>
      </c>
      <c r="I8407" s="196"/>
    </row>
    <row r="8408" ht="15.0" customHeight="1">
      <c r="A8408" s="190" t="s">
        <v>13938</v>
      </c>
      <c r="B8408" s="191" t="s">
        <v>13942</v>
      </c>
      <c r="C8408" s="192" t="s">
        <v>15981</v>
      </c>
      <c r="D8408" s="192" t="s">
        <v>12</v>
      </c>
      <c r="E8408" s="239"/>
      <c r="F8408" s="193"/>
      <c r="G8408" s="194"/>
      <c r="H8408" s="195" t="s">
        <v>29539</v>
      </c>
      <c r="I8408" s="196"/>
    </row>
    <row r="8409" ht="15.0" customHeight="1">
      <c r="A8409" s="190" t="s">
        <v>13938</v>
      </c>
      <c r="B8409" s="191" t="s">
        <v>13942</v>
      </c>
      <c r="C8409" s="192" t="s">
        <v>29540</v>
      </c>
      <c r="D8409" s="192" t="s">
        <v>40</v>
      </c>
      <c r="E8409" s="239"/>
      <c r="F8409" s="193"/>
      <c r="G8409" s="194"/>
      <c r="H8409" s="195" t="s">
        <v>29541</v>
      </c>
      <c r="I8409" s="196"/>
    </row>
    <row r="8410" ht="15.0" customHeight="1">
      <c r="A8410" s="190" t="s">
        <v>13938</v>
      </c>
      <c r="B8410" s="191" t="s">
        <v>13942</v>
      </c>
      <c r="C8410" s="192" t="s">
        <v>29542</v>
      </c>
      <c r="D8410" s="192" t="s">
        <v>40</v>
      </c>
      <c r="E8410" s="239"/>
      <c r="F8410" s="193"/>
      <c r="G8410" s="194"/>
      <c r="H8410" s="195" t="s">
        <v>29543</v>
      </c>
      <c r="I8410" s="196"/>
    </row>
    <row r="8411" ht="15.0" customHeight="1">
      <c r="A8411" s="190" t="s">
        <v>13938</v>
      </c>
      <c r="B8411" s="191" t="s">
        <v>13942</v>
      </c>
      <c r="C8411" s="192" t="s">
        <v>17072</v>
      </c>
      <c r="D8411" s="192" t="s">
        <v>6</v>
      </c>
      <c r="E8411" s="239"/>
      <c r="F8411" s="193"/>
      <c r="G8411" s="194"/>
      <c r="H8411" s="195" t="s">
        <v>29544</v>
      </c>
      <c r="I8411" s="196"/>
    </row>
    <row r="8412" ht="15.0" customHeight="1">
      <c r="A8412" s="190" t="s">
        <v>13938</v>
      </c>
      <c r="B8412" s="191" t="s">
        <v>13942</v>
      </c>
      <c r="C8412" s="192" t="s">
        <v>29545</v>
      </c>
      <c r="D8412" s="192" t="s">
        <v>6</v>
      </c>
      <c r="E8412" s="239"/>
      <c r="F8412" s="193"/>
      <c r="G8412" s="194"/>
      <c r="H8412" s="195" t="s">
        <v>29546</v>
      </c>
      <c r="I8412" s="196"/>
    </row>
    <row r="8413" ht="15.0" customHeight="1">
      <c r="A8413" s="190" t="s">
        <v>13938</v>
      </c>
      <c r="B8413" s="191" t="s">
        <v>13942</v>
      </c>
      <c r="C8413" s="192" t="s">
        <v>29547</v>
      </c>
      <c r="D8413" s="192" t="s">
        <v>57</v>
      </c>
      <c r="E8413" s="239"/>
      <c r="F8413" s="193"/>
      <c r="G8413" s="194"/>
      <c r="H8413" s="195" t="s">
        <v>29548</v>
      </c>
      <c r="I8413" s="196"/>
    </row>
    <row r="8414" ht="15.0" customHeight="1">
      <c r="A8414" s="190" t="s">
        <v>13947</v>
      </c>
      <c r="B8414" s="191" t="s">
        <v>13951</v>
      </c>
      <c r="C8414" s="192" t="s">
        <v>19345</v>
      </c>
      <c r="D8414" s="192" t="s">
        <v>13</v>
      </c>
      <c r="E8414" s="192" t="s">
        <v>19348</v>
      </c>
      <c r="F8414" s="193"/>
      <c r="G8414" s="194"/>
      <c r="H8414" s="195" t="s">
        <v>29549</v>
      </c>
      <c r="I8414" s="196"/>
    </row>
    <row r="8415" ht="15.0" customHeight="1">
      <c r="A8415" s="190" t="s">
        <v>13947</v>
      </c>
      <c r="B8415" s="191" t="s">
        <v>13951</v>
      </c>
      <c r="C8415" s="192" t="s">
        <v>29550</v>
      </c>
      <c r="D8415" s="192" t="s">
        <v>13</v>
      </c>
      <c r="E8415" s="192" t="s">
        <v>19348</v>
      </c>
      <c r="F8415" s="193"/>
      <c r="G8415" s="194"/>
      <c r="H8415" s="195" t="s">
        <v>29551</v>
      </c>
      <c r="I8415" s="196"/>
    </row>
    <row r="8416" ht="15.0" customHeight="1">
      <c r="A8416" s="190" t="s">
        <v>13947</v>
      </c>
      <c r="B8416" s="191" t="s">
        <v>13951</v>
      </c>
      <c r="C8416" s="192" t="s">
        <v>29552</v>
      </c>
      <c r="D8416" s="192" t="s">
        <v>13</v>
      </c>
      <c r="E8416" s="192" t="s">
        <v>19348</v>
      </c>
      <c r="F8416" s="193"/>
      <c r="G8416" s="194"/>
      <c r="H8416" s="195" t="s">
        <v>29553</v>
      </c>
      <c r="I8416" s="196"/>
    </row>
    <row r="8417" ht="15.0" customHeight="1">
      <c r="A8417" s="190" t="s">
        <v>13947</v>
      </c>
      <c r="B8417" s="191" t="s">
        <v>13951</v>
      </c>
      <c r="C8417" s="192" t="s">
        <v>29554</v>
      </c>
      <c r="D8417" s="192" t="s">
        <v>13</v>
      </c>
      <c r="E8417" s="192" t="s">
        <v>19348</v>
      </c>
      <c r="F8417" s="193"/>
      <c r="G8417" s="194"/>
      <c r="H8417" s="195" t="s">
        <v>29555</v>
      </c>
      <c r="I8417" s="196"/>
    </row>
    <row r="8418" ht="15.0" customHeight="1">
      <c r="A8418" s="190" t="s">
        <v>13947</v>
      </c>
      <c r="B8418" s="191" t="s">
        <v>13951</v>
      </c>
      <c r="C8418" s="192" t="s">
        <v>29556</v>
      </c>
      <c r="D8418" s="192" t="s">
        <v>13</v>
      </c>
      <c r="E8418" s="192" t="s">
        <v>19348</v>
      </c>
      <c r="F8418" s="193"/>
      <c r="G8418" s="194"/>
      <c r="H8418" s="195" t="s">
        <v>29557</v>
      </c>
      <c r="I8418" s="196"/>
    </row>
    <row r="8419" ht="15.0" customHeight="1">
      <c r="A8419" s="190" t="s">
        <v>13947</v>
      </c>
      <c r="B8419" s="191" t="s">
        <v>13951</v>
      </c>
      <c r="C8419" s="192" t="s">
        <v>29558</v>
      </c>
      <c r="D8419" s="192" t="s">
        <v>13</v>
      </c>
      <c r="E8419" s="192" t="s">
        <v>19348</v>
      </c>
      <c r="F8419" s="193"/>
      <c r="G8419" s="194"/>
      <c r="H8419" s="195" t="s">
        <v>29559</v>
      </c>
      <c r="I8419" s="196"/>
    </row>
    <row r="8420" ht="15.0" customHeight="1">
      <c r="A8420" s="190" t="s">
        <v>13947</v>
      </c>
      <c r="B8420" s="191" t="s">
        <v>13951</v>
      </c>
      <c r="C8420" s="192" t="s">
        <v>29560</v>
      </c>
      <c r="D8420" s="192" t="s">
        <v>13</v>
      </c>
      <c r="E8420" s="192" t="s">
        <v>19348</v>
      </c>
      <c r="F8420" s="193"/>
      <c r="G8420" s="194"/>
      <c r="H8420" s="195" t="s">
        <v>29561</v>
      </c>
      <c r="I8420" s="196"/>
    </row>
    <row r="8421" ht="15.0" customHeight="1">
      <c r="A8421" s="190" t="s">
        <v>13947</v>
      </c>
      <c r="B8421" s="191" t="s">
        <v>13951</v>
      </c>
      <c r="C8421" s="192" t="s">
        <v>29562</v>
      </c>
      <c r="D8421" s="192" t="s">
        <v>13</v>
      </c>
      <c r="E8421" s="192" t="s">
        <v>19348</v>
      </c>
      <c r="F8421" s="193"/>
      <c r="G8421" s="194"/>
      <c r="H8421" s="195" t="s">
        <v>29563</v>
      </c>
      <c r="I8421" s="196"/>
    </row>
    <row r="8422" ht="15.0" customHeight="1">
      <c r="A8422" s="190" t="s">
        <v>13947</v>
      </c>
      <c r="B8422" s="191" t="s">
        <v>13951</v>
      </c>
      <c r="C8422" s="192" t="s">
        <v>29564</v>
      </c>
      <c r="D8422" s="192" t="s">
        <v>13</v>
      </c>
      <c r="E8422" s="192" t="s">
        <v>19348</v>
      </c>
      <c r="F8422" s="193"/>
      <c r="G8422" s="194"/>
      <c r="H8422" s="195" t="s">
        <v>29565</v>
      </c>
      <c r="I8422" s="196"/>
    </row>
    <row r="8423" ht="15.0" customHeight="1">
      <c r="A8423" s="190" t="s">
        <v>13958</v>
      </c>
      <c r="B8423" s="191" t="s">
        <v>13961</v>
      </c>
      <c r="C8423" s="192" t="s">
        <v>29566</v>
      </c>
      <c r="D8423" s="192" t="s">
        <v>8</v>
      </c>
      <c r="E8423" s="192" t="s">
        <v>16934</v>
      </c>
      <c r="F8423" s="190" t="s">
        <v>14</v>
      </c>
      <c r="G8423" s="194"/>
      <c r="H8423" s="195" t="s">
        <v>29567</v>
      </c>
      <c r="I8423" s="196"/>
    </row>
    <row r="8424" ht="15.0" customHeight="1">
      <c r="A8424" s="190" t="s">
        <v>13958</v>
      </c>
      <c r="B8424" s="191" t="s">
        <v>13961</v>
      </c>
      <c r="C8424" s="192" t="s">
        <v>18072</v>
      </c>
      <c r="D8424" s="192" t="s">
        <v>8</v>
      </c>
      <c r="E8424" s="192" t="s">
        <v>16934</v>
      </c>
      <c r="F8424" s="190" t="s">
        <v>14</v>
      </c>
      <c r="G8424" s="194"/>
      <c r="H8424" s="195" t="s">
        <v>29568</v>
      </c>
      <c r="I8424" s="196"/>
    </row>
    <row r="8425" ht="15.0" customHeight="1">
      <c r="A8425" s="190" t="s">
        <v>13958</v>
      </c>
      <c r="B8425" s="191" t="s">
        <v>13961</v>
      </c>
      <c r="C8425" s="192" t="s">
        <v>16519</v>
      </c>
      <c r="D8425" s="192" t="s">
        <v>8</v>
      </c>
      <c r="E8425" s="192" t="s">
        <v>16934</v>
      </c>
      <c r="F8425" s="190" t="s">
        <v>13</v>
      </c>
      <c r="G8425" s="194"/>
      <c r="H8425" s="195" t="s">
        <v>29569</v>
      </c>
      <c r="I8425" s="196"/>
    </row>
    <row r="8426" ht="15.0" customHeight="1">
      <c r="A8426" s="190" t="s">
        <v>13958</v>
      </c>
      <c r="B8426" s="191" t="s">
        <v>13961</v>
      </c>
      <c r="C8426" s="192" t="s">
        <v>19737</v>
      </c>
      <c r="D8426" s="192" t="s">
        <v>8</v>
      </c>
      <c r="E8426" s="192" t="s">
        <v>16934</v>
      </c>
      <c r="F8426" s="190" t="s">
        <v>14</v>
      </c>
      <c r="G8426" s="194"/>
      <c r="H8426" s="195" t="s">
        <v>29570</v>
      </c>
      <c r="I8426" s="196"/>
    </row>
    <row r="8427" ht="15.0" customHeight="1">
      <c r="A8427" s="190" t="s">
        <v>13958</v>
      </c>
      <c r="B8427" s="191" t="s">
        <v>13961</v>
      </c>
      <c r="C8427" s="192" t="s">
        <v>29571</v>
      </c>
      <c r="D8427" s="192" t="s">
        <v>8</v>
      </c>
      <c r="E8427" s="192" t="s">
        <v>16934</v>
      </c>
      <c r="F8427" s="190" t="s">
        <v>16110</v>
      </c>
      <c r="G8427" s="194"/>
      <c r="H8427" s="195" t="s">
        <v>29572</v>
      </c>
      <c r="I8427" s="196"/>
    </row>
    <row r="8428" ht="15.0" customHeight="1">
      <c r="A8428" s="190" t="s">
        <v>13958</v>
      </c>
      <c r="B8428" s="191" t="s">
        <v>13961</v>
      </c>
      <c r="C8428" s="192" t="s">
        <v>29573</v>
      </c>
      <c r="D8428" s="192" t="s">
        <v>8</v>
      </c>
      <c r="E8428" s="192" t="s">
        <v>16934</v>
      </c>
      <c r="F8428" s="190" t="s">
        <v>16110</v>
      </c>
      <c r="G8428" s="194"/>
      <c r="H8428" s="195" t="s">
        <v>29574</v>
      </c>
      <c r="I8428" s="196"/>
    </row>
    <row r="8429" ht="15.0" customHeight="1">
      <c r="A8429" s="190" t="s">
        <v>13958</v>
      </c>
      <c r="B8429" s="191" t="s">
        <v>13961</v>
      </c>
      <c r="C8429" s="192" t="s">
        <v>29575</v>
      </c>
      <c r="D8429" s="192" t="s">
        <v>27</v>
      </c>
      <c r="E8429" s="192" t="s">
        <v>16934</v>
      </c>
      <c r="F8429" s="193"/>
      <c r="G8429" s="194"/>
      <c r="H8429" s="195" t="s">
        <v>29576</v>
      </c>
      <c r="I8429" s="196"/>
    </row>
    <row r="8430" ht="15.0" customHeight="1">
      <c r="A8430" s="190" t="s">
        <v>13966</v>
      </c>
      <c r="B8430" s="191" t="s">
        <v>13970</v>
      </c>
      <c r="C8430" s="192" t="s">
        <v>29577</v>
      </c>
      <c r="D8430" s="192" t="s">
        <v>5</v>
      </c>
      <c r="E8430" s="192" t="s">
        <v>29578</v>
      </c>
      <c r="F8430" s="193"/>
      <c r="G8430" s="194"/>
      <c r="H8430" s="195" t="s">
        <v>29579</v>
      </c>
      <c r="I8430" s="196"/>
    </row>
    <row r="8431" ht="15.0" customHeight="1">
      <c r="A8431" s="190" t="s">
        <v>13966</v>
      </c>
      <c r="B8431" s="191" t="s">
        <v>13970</v>
      </c>
      <c r="C8431" s="192" t="s">
        <v>29580</v>
      </c>
      <c r="D8431" s="192" t="s">
        <v>5</v>
      </c>
      <c r="E8431" s="239"/>
      <c r="F8431" s="193"/>
      <c r="G8431" s="194"/>
      <c r="H8431" s="195" t="s">
        <v>29581</v>
      </c>
      <c r="I8431" s="196"/>
    </row>
    <row r="8432" ht="15.0" customHeight="1">
      <c r="A8432" s="190" t="s">
        <v>13966</v>
      </c>
      <c r="B8432" s="191" t="s">
        <v>13970</v>
      </c>
      <c r="C8432" s="192" t="s">
        <v>29582</v>
      </c>
      <c r="D8432" s="192" t="s">
        <v>5</v>
      </c>
      <c r="E8432" s="239"/>
      <c r="F8432" s="193"/>
      <c r="G8432" s="194"/>
      <c r="H8432" s="195" t="s">
        <v>29583</v>
      </c>
      <c r="I8432" s="196"/>
    </row>
    <row r="8433" ht="15.0" customHeight="1">
      <c r="A8433" s="190" t="s">
        <v>13974</v>
      </c>
      <c r="B8433" s="191" t="s">
        <v>13977</v>
      </c>
      <c r="C8433" s="192" t="s">
        <v>16319</v>
      </c>
      <c r="D8433" s="192" t="s">
        <v>5</v>
      </c>
      <c r="E8433" s="239"/>
      <c r="F8433" s="193"/>
      <c r="G8433" s="194"/>
      <c r="H8433" s="195" t="s">
        <v>29584</v>
      </c>
      <c r="I8433" s="196"/>
    </row>
    <row r="8434" ht="15.0" customHeight="1">
      <c r="A8434" s="190" t="s">
        <v>13974</v>
      </c>
      <c r="B8434" s="191" t="s">
        <v>13977</v>
      </c>
      <c r="C8434" s="192" t="s">
        <v>29585</v>
      </c>
      <c r="D8434" s="192" t="s">
        <v>5</v>
      </c>
      <c r="E8434" s="239"/>
      <c r="F8434" s="193"/>
      <c r="G8434" s="194"/>
      <c r="H8434" s="195" t="s">
        <v>29586</v>
      </c>
      <c r="I8434" s="196"/>
    </row>
    <row r="8435" ht="15.0" customHeight="1">
      <c r="A8435" s="190" t="s">
        <v>13974</v>
      </c>
      <c r="B8435" s="191" t="s">
        <v>13977</v>
      </c>
      <c r="C8435" s="192" t="s">
        <v>16102</v>
      </c>
      <c r="D8435" s="192" t="s">
        <v>27</v>
      </c>
      <c r="E8435" s="239"/>
      <c r="F8435" s="193"/>
      <c r="G8435" s="194"/>
      <c r="H8435" s="195" t="s">
        <v>29587</v>
      </c>
      <c r="I8435" s="196"/>
    </row>
    <row r="8436" ht="15.0" customHeight="1">
      <c r="A8436" s="190" t="s">
        <v>13980</v>
      </c>
      <c r="B8436" s="191" t="s">
        <v>13984</v>
      </c>
      <c r="C8436" s="192" t="s">
        <v>29588</v>
      </c>
      <c r="D8436" s="192" t="s">
        <v>41</v>
      </c>
      <c r="E8436" s="239"/>
      <c r="F8436" s="193"/>
      <c r="G8436" s="194"/>
      <c r="H8436" s="195" t="s">
        <v>29589</v>
      </c>
      <c r="I8436" s="196"/>
    </row>
    <row r="8437" ht="15.0" customHeight="1">
      <c r="A8437" s="190" t="s">
        <v>13980</v>
      </c>
      <c r="B8437" s="191" t="s">
        <v>13984</v>
      </c>
      <c r="C8437" s="192" t="s">
        <v>29590</v>
      </c>
      <c r="D8437" s="192" t="s">
        <v>41</v>
      </c>
      <c r="E8437" s="239"/>
      <c r="F8437" s="193"/>
      <c r="G8437" s="194"/>
      <c r="H8437" s="195" t="s">
        <v>29591</v>
      </c>
      <c r="I8437" s="196"/>
    </row>
    <row r="8438" ht="15.0" customHeight="1">
      <c r="A8438" s="190" t="s">
        <v>13980</v>
      </c>
      <c r="B8438" s="191" t="s">
        <v>13984</v>
      </c>
      <c r="D8438" s="192" t="s">
        <v>41</v>
      </c>
      <c r="E8438" s="239"/>
      <c r="F8438" s="193"/>
      <c r="G8438" s="194"/>
      <c r="H8438" s="196"/>
      <c r="I8438" s="196"/>
    </row>
    <row r="8439" ht="15.0" customHeight="1">
      <c r="A8439" s="190" t="s">
        <v>13980</v>
      </c>
      <c r="B8439" s="191" t="s">
        <v>13984</v>
      </c>
      <c r="C8439" s="192" t="s">
        <v>29592</v>
      </c>
      <c r="D8439" s="192" t="s">
        <v>11</v>
      </c>
      <c r="E8439" s="239"/>
      <c r="F8439" s="193"/>
      <c r="G8439" s="194"/>
      <c r="H8439" s="195" t="s">
        <v>29593</v>
      </c>
      <c r="I8439" s="196"/>
    </row>
    <row r="8440" ht="15.0" customHeight="1">
      <c r="A8440" s="190" t="s">
        <v>13987</v>
      </c>
      <c r="B8440" s="191" t="s">
        <v>13990</v>
      </c>
      <c r="C8440" s="192" t="s">
        <v>29594</v>
      </c>
      <c r="D8440" s="192" t="s">
        <v>25</v>
      </c>
      <c r="E8440" s="192" t="s">
        <v>16006</v>
      </c>
      <c r="F8440" s="193"/>
      <c r="G8440" s="194"/>
      <c r="H8440" s="195" t="s">
        <v>29595</v>
      </c>
      <c r="I8440" s="196"/>
    </row>
    <row r="8441" ht="15.0" customHeight="1">
      <c r="A8441" s="190" t="s">
        <v>13987</v>
      </c>
      <c r="B8441" s="191" t="s">
        <v>13990</v>
      </c>
      <c r="C8441" s="192" t="s">
        <v>29596</v>
      </c>
      <c r="D8441" s="192" t="s">
        <v>30</v>
      </c>
      <c r="E8441" s="192" t="s">
        <v>16006</v>
      </c>
      <c r="F8441" s="193"/>
      <c r="G8441" s="194"/>
      <c r="H8441" s="195" t="s">
        <v>29597</v>
      </c>
      <c r="I8441" s="196"/>
    </row>
    <row r="8442" ht="15.0" customHeight="1">
      <c r="A8442" s="190" t="s">
        <v>13996</v>
      </c>
      <c r="B8442" s="191" t="s">
        <v>13999</v>
      </c>
      <c r="C8442" s="192" t="s">
        <v>29598</v>
      </c>
      <c r="D8442" s="192" t="s">
        <v>45</v>
      </c>
      <c r="E8442" s="239"/>
      <c r="F8442" s="193"/>
      <c r="G8442" s="244" t="s">
        <v>21839</v>
      </c>
      <c r="H8442" s="196"/>
      <c r="I8442" s="196"/>
    </row>
    <row r="8443" ht="15.0" customHeight="1">
      <c r="A8443" s="190" t="s">
        <v>14002</v>
      </c>
      <c r="B8443" s="191" t="s">
        <v>14005</v>
      </c>
      <c r="C8443" s="192" t="s">
        <v>29599</v>
      </c>
      <c r="D8443" s="192" t="s">
        <v>21</v>
      </c>
      <c r="E8443" s="192" t="s">
        <v>29600</v>
      </c>
      <c r="F8443" s="193"/>
      <c r="G8443" s="194"/>
      <c r="H8443" s="195" t="s">
        <v>29601</v>
      </c>
      <c r="I8443" s="196"/>
    </row>
    <row r="8444" ht="15.0" customHeight="1">
      <c r="A8444" s="190" t="s">
        <v>14002</v>
      </c>
      <c r="B8444" s="191" t="s">
        <v>14005</v>
      </c>
      <c r="C8444" s="192" t="s">
        <v>29602</v>
      </c>
      <c r="D8444" s="192" t="s">
        <v>21</v>
      </c>
      <c r="E8444" s="192"/>
      <c r="F8444" s="193"/>
      <c r="G8444" s="194"/>
      <c r="H8444" s="195" t="s">
        <v>29603</v>
      </c>
      <c r="I8444" s="196"/>
    </row>
    <row r="8445" ht="15.0" customHeight="1">
      <c r="A8445" s="190" t="s">
        <v>14002</v>
      </c>
      <c r="B8445" s="191" t="s">
        <v>14005</v>
      </c>
      <c r="C8445" s="192" t="s">
        <v>29604</v>
      </c>
      <c r="D8445" s="192" t="s">
        <v>21</v>
      </c>
      <c r="E8445" s="192"/>
      <c r="F8445" s="193"/>
      <c r="G8445" s="194"/>
      <c r="H8445" s="195" t="s">
        <v>29605</v>
      </c>
      <c r="I8445" s="196"/>
    </row>
    <row r="8446" ht="15.0" customHeight="1">
      <c r="A8446" s="190" t="s">
        <v>14002</v>
      </c>
      <c r="B8446" s="191" t="s">
        <v>14005</v>
      </c>
      <c r="C8446" s="192" t="s">
        <v>29606</v>
      </c>
      <c r="D8446" s="192" t="s">
        <v>21</v>
      </c>
      <c r="E8446" s="192"/>
      <c r="F8446" s="193"/>
      <c r="G8446" s="194"/>
      <c r="H8446" s="195" t="s">
        <v>29607</v>
      </c>
      <c r="I8446" s="196"/>
    </row>
    <row r="8447" ht="15.0" customHeight="1">
      <c r="A8447" s="101" t="s">
        <v>13479</v>
      </c>
      <c r="B8447" s="96" t="str">
        <f>VLOOKUP(A8447,company_data!$A$2:$H$2051,8,FALSE)</f>
        <v>https://www.surfwatchlabs.com/</v>
      </c>
      <c r="C8447" s="158" t="s">
        <v>29608</v>
      </c>
      <c r="D8447" s="158" t="s">
        <v>17</v>
      </c>
      <c r="E8447" s="157"/>
      <c r="F8447" s="101"/>
      <c r="G8447" s="159"/>
      <c r="H8447" s="161" t="s">
        <v>29609</v>
      </c>
      <c r="I8447" s="161"/>
    </row>
    <row r="8448" ht="15.0" customHeight="1">
      <c r="A8448" s="190" t="s">
        <v>14011</v>
      </c>
      <c r="B8448" s="191" t="s">
        <v>14014</v>
      </c>
      <c r="C8448" s="192" t="s">
        <v>23570</v>
      </c>
      <c r="D8448" s="192" t="s">
        <v>5</v>
      </c>
      <c r="E8448" s="192" t="s">
        <v>17003</v>
      </c>
      <c r="F8448" s="193"/>
      <c r="G8448" s="194"/>
      <c r="H8448" s="195" t="s">
        <v>29610</v>
      </c>
      <c r="I8448" s="196"/>
    </row>
    <row r="8449" ht="15.0" customHeight="1">
      <c r="A8449" s="190" t="s">
        <v>14011</v>
      </c>
      <c r="B8449" s="191" t="s">
        <v>14014</v>
      </c>
      <c r="C8449" s="192" t="s">
        <v>29611</v>
      </c>
      <c r="D8449" s="192" t="s">
        <v>5</v>
      </c>
      <c r="E8449" s="192" t="s">
        <v>24624</v>
      </c>
      <c r="F8449" s="193"/>
      <c r="G8449" s="194"/>
      <c r="H8449" s="195" t="s">
        <v>29612</v>
      </c>
      <c r="I8449" s="196"/>
    </row>
    <row r="8450" ht="15.0" customHeight="1">
      <c r="A8450" s="190" t="s">
        <v>14011</v>
      </c>
      <c r="B8450" s="191" t="s">
        <v>14014</v>
      </c>
      <c r="C8450" s="192" t="s">
        <v>29613</v>
      </c>
      <c r="D8450" s="192" t="s">
        <v>5</v>
      </c>
      <c r="E8450" s="239"/>
      <c r="F8450" s="193"/>
      <c r="G8450" s="194"/>
      <c r="H8450" s="195" t="s">
        <v>29614</v>
      </c>
      <c r="I8450" s="196"/>
    </row>
    <row r="8451" ht="15.0" customHeight="1">
      <c r="A8451" s="190" t="s">
        <v>14011</v>
      </c>
      <c r="B8451" s="191" t="s">
        <v>14014</v>
      </c>
      <c r="C8451" s="192" t="s">
        <v>17459</v>
      </c>
      <c r="D8451" s="192" t="s">
        <v>32</v>
      </c>
      <c r="E8451" s="239"/>
      <c r="F8451" s="193"/>
      <c r="G8451" s="194"/>
      <c r="H8451" s="195" t="s">
        <v>29615</v>
      </c>
      <c r="I8451" s="196"/>
    </row>
    <row r="8452" ht="15.0" customHeight="1">
      <c r="A8452" s="190" t="s">
        <v>14011</v>
      </c>
      <c r="B8452" s="191" t="s">
        <v>14014</v>
      </c>
      <c r="C8452" s="192" t="s">
        <v>18781</v>
      </c>
      <c r="D8452" s="192" t="s">
        <v>11</v>
      </c>
      <c r="E8452" s="239"/>
      <c r="F8452" s="193"/>
      <c r="G8452" s="194"/>
      <c r="H8452" s="195" t="s">
        <v>29616</v>
      </c>
      <c r="I8452" s="196"/>
    </row>
    <row r="8453" ht="15.0" customHeight="1">
      <c r="A8453" s="190" t="s">
        <v>14017</v>
      </c>
      <c r="B8453" s="191" t="s">
        <v>14020</v>
      </c>
      <c r="C8453" s="192" t="s">
        <v>29617</v>
      </c>
      <c r="D8453" s="192" t="s">
        <v>7</v>
      </c>
      <c r="E8453" s="192" t="s">
        <v>29618</v>
      </c>
      <c r="F8453" s="193"/>
      <c r="G8453" s="194"/>
      <c r="H8453" s="195" t="s">
        <v>29619</v>
      </c>
      <c r="I8453" s="196"/>
    </row>
    <row r="8454" ht="15.0" customHeight="1">
      <c r="A8454" s="190" t="s">
        <v>14017</v>
      </c>
      <c r="B8454" s="191" t="s">
        <v>14020</v>
      </c>
      <c r="C8454" s="192" t="s">
        <v>29620</v>
      </c>
      <c r="D8454" s="192" t="s">
        <v>7</v>
      </c>
      <c r="E8454" s="192" t="s">
        <v>29618</v>
      </c>
      <c r="F8454" s="190" t="s">
        <v>44</v>
      </c>
      <c r="G8454" s="194"/>
      <c r="H8454" s="195" t="s">
        <v>29621</v>
      </c>
      <c r="I8454" s="196"/>
    </row>
    <row r="8455" ht="15.0" customHeight="1">
      <c r="A8455" s="190" t="s">
        <v>14017</v>
      </c>
      <c r="B8455" s="191" t="s">
        <v>14020</v>
      </c>
      <c r="C8455" s="192" t="s">
        <v>28800</v>
      </c>
      <c r="D8455" s="192" t="s">
        <v>15</v>
      </c>
      <c r="E8455" s="192"/>
      <c r="F8455" s="193"/>
      <c r="G8455" s="194"/>
      <c r="H8455" s="195"/>
      <c r="I8455" s="196"/>
    </row>
    <row r="8456" ht="15.0" customHeight="1">
      <c r="A8456" s="190" t="s">
        <v>14026</v>
      </c>
      <c r="B8456" s="191" t="s">
        <v>14028</v>
      </c>
      <c r="C8456" s="192" t="s">
        <v>20008</v>
      </c>
      <c r="D8456" s="192" t="s">
        <v>7</v>
      </c>
      <c r="E8456" s="192" t="s">
        <v>16341</v>
      </c>
      <c r="F8456" s="193"/>
      <c r="G8456" s="194"/>
      <c r="H8456" s="195" t="s">
        <v>29622</v>
      </c>
      <c r="I8456" s="196"/>
    </row>
    <row r="8457" ht="15.0" customHeight="1">
      <c r="A8457" s="190" t="s">
        <v>14026</v>
      </c>
      <c r="B8457" s="191" t="s">
        <v>14028</v>
      </c>
      <c r="C8457" s="192" t="s">
        <v>29623</v>
      </c>
      <c r="D8457" s="192" t="s">
        <v>15</v>
      </c>
      <c r="E8457" s="239"/>
      <c r="F8457" s="193"/>
      <c r="G8457" s="194"/>
      <c r="H8457" s="195" t="s">
        <v>29624</v>
      </c>
      <c r="I8457" s="196"/>
    </row>
    <row r="8458" ht="15.0" customHeight="1">
      <c r="A8458" s="101" t="s">
        <v>13479</v>
      </c>
      <c r="B8458" s="96" t="str">
        <f>VLOOKUP(A8458,company_data!$A$2:$H$2051,8,FALSE)</f>
        <v>https://www.surfwatchlabs.com/</v>
      </c>
      <c r="C8458" s="158" t="s">
        <v>29625</v>
      </c>
      <c r="D8458" s="158" t="s">
        <v>17</v>
      </c>
      <c r="E8458" s="157"/>
      <c r="F8458" s="101"/>
      <c r="G8458" s="159"/>
      <c r="H8458" s="161" t="s">
        <v>29626</v>
      </c>
      <c r="I8458" s="161"/>
    </row>
    <row r="8459" ht="15.0" customHeight="1">
      <c r="A8459" s="101" t="s">
        <v>13503</v>
      </c>
      <c r="B8459" s="96" t="str">
        <f>VLOOKUP(A8459,company_data!$A$2:$H$2051,8,FALSE)</f>
        <v>https://www.swascan.com/</v>
      </c>
      <c r="C8459" s="157" t="s">
        <v>29627</v>
      </c>
      <c r="D8459" s="158" t="s">
        <v>17</v>
      </c>
      <c r="E8459" s="157"/>
      <c r="F8459" s="101"/>
      <c r="G8459" s="159"/>
      <c r="H8459" s="161" t="s">
        <v>29628</v>
      </c>
      <c r="I8459" s="161"/>
    </row>
    <row r="8460" ht="15.0" customHeight="1">
      <c r="A8460" s="190" t="s">
        <v>13929</v>
      </c>
      <c r="B8460" s="191" t="s">
        <v>13932</v>
      </c>
      <c r="C8460" s="192" t="s">
        <v>15856</v>
      </c>
      <c r="D8460" s="158" t="s">
        <v>17</v>
      </c>
      <c r="E8460" s="239"/>
      <c r="F8460" s="193"/>
      <c r="G8460" s="194"/>
      <c r="H8460" s="195" t="s">
        <v>29629</v>
      </c>
      <c r="I8460" s="196"/>
    </row>
    <row r="8461" ht="15.0" customHeight="1">
      <c r="A8461" s="190" t="s">
        <v>9529</v>
      </c>
      <c r="B8461" s="191" t="s">
        <v>14045</v>
      </c>
      <c r="C8461" s="192" t="s">
        <v>29630</v>
      </c>
      <c r="D8461" s="192" t="s">
        <v>36</v>
      </c>
      <c r="E8461" s="192" t="s">
        <v>18548</v>
      </c>
      <c r="F8461" s="193"/>
      <c r="G8461" s="194"/>
      <c r="H8461" s="195"/>
      <c r="I8461" s="196"/>
    </row>
    <row r="8462" ht="15.0" customHeight="1">
      <c r="A8462" s="190" t="s">
        <v>9529</v>
      </c>
      <c r="B8462" s="191" t="s">
        <v>14045</v>
      </c>
      <c r="C8462" s="192" t="s">
        <v>29631</v>
      </c>
      <c r="D8462" s="192" t="s">
        <v>42</v>
      </c>
      <c r="E8462" s="239"/>
      <c r="F8462" s="193"/>
      <c r="G8462" s="194"/>
      <c r="H8462" s="195" t="s">
        <v>29632</v>
      </c>
      <c r="I8462" s="196"/>
    </row>
    <row r="8463" ht="15.0" customHeight="1">
      <c r="A8463" s="190" t="s">
        <v>9529</v>
      </c>
      <c r="B8463" s="191" t="s">
        <v>14045</v>
      </c>
      <c r="C8463" s="192" t="s">
        <v>26358</v>
      </c>
      <c r="D8463" s="192" t="s">
        <v>59</v>
      </c>
      <c r="E8463" s="239"/>
      <c r="F8463" s="193"/>
      <c r="G8463" s="194"/>
      <c r="H8463" s="195" t="s">
        <v>29633</v>
      </c>
      <c r="I8463" s="196"/>
    </row>
    <row r="8464" ht="15.0" customHeight="1">
      <c r="A8464" s="190" t="s">
        <v>14061</v>
      </c>
      <c r="B8464" s="191" t="s">
        <v>14065</v>
      </c>
      <c r="C8464" s="192" t="s">
        <v>29634</v>
      </c>
      <c r="D8464" s="192" t="s">
        <v>9</v>
      </c>
      <c r="E8464" s="192" t="s">
        <v>16364</v>
      </c>
      <c r="F8464" s="193"/>
      <c r="G8464" s="194"/>
      <c r="H8464" s="195" t="s">
        <v>29635</v>
      </c>
      <c r="I8464" s="196"/>
    </row>
    <row r="8465" ht="15.0" customHeight="1">
      <c r="A8465" s="190" t="s">
        <v>14061</v>
      </c>
      <c r="B8465" s="191" t="s">
        <v>14065</v>
      </c>
      <c r="C8465" s="192" t="s">
        <v>29636</v>
      </c>
      <c r="D8465" s="192" t="s">
        <v>12</v>
      </c>
      <c r="E8465" s="192" t="s">
        <v>19834</v>
      </c>
      <c r="F8465" s="190" t="s">
        <v>29637</v>
      </c>
      <c r="G8465" s="194"/>
      <c r="H8465" s="195" t="s">
        <v>29638</v>
      </c>
      <c r="I8465" s="196"/>
    </row>
    <row r="8466" ht="15.0" customHeight="1">
      <c r="A8466" s="190" t="s">
        <v>14061</v>
      </c>
      <c r="B8466" s="191" t="s">
        <v>14065</v>
      </c>
      <c r="C8466" s="192" t="s">
        <v>29639</v>
      </c>
      <c r="D8466" s="192" t="s">
        <v>9</v>
      </c>
      <c r="E8466" s="192" t="s">
        <v>16411</v>
      </c>
      <c r="F8466" s="193"/>
      <c r="G8466" s="194"/>
      <c r="H8466" s="196"/>
      <c r="I8466" s="196"/>
    </row>
    <row r="8467" ht="15.0" customHeight="1">
      <c r="A8467" s="190" t="s">
        <v>14068</v>
      </c>
      <c r="B8467" s="191" t="s">
        <v>14071</v>
      </c>
      <c r="C8467" s="192" t="s">
        <v>29640</v>
      </c>
      <c r="D8467" s="192" t="s">
        <v>30</v>
      </c>
      <c r="E8467" s="192" t="s">
        <v>16006</v>
      </c>
      <c r="F8467" s="193"/>
      <c r="G8467" s="194"/>
      <c r="H8467" s="195" t="s">
        <v>29641</v>
      </c>
      <c r="I8467" s="196"/>
    </row>
    <row r="8468" ht="15.0" customHeight="1">
      <c r="A8468" s="190" t="s">
        <v>14068</v>
      </c>
      <c r="B8468" s="191" t="s">
        <v>14071</v>
      </c>
      <c r="C8468" s="192" t="s">
        <v>18062</v>
      </c>
      <c r="D8468" s="192" t="s">
        <v>9</v>
      </c>
      <c r="E8468" s="192" t="s">
        <v>16919</v>
      </c>
      <c r="F8468" s="193"/>
      <c r="G8468" s="194"/>
      <c r="H8468" s="195"/>
      <c r="I8468" s="196"/>
    </row>
    <row r="8469" ht="15.0" customHeight="1">
      <c r="A8469" s="190" t="s">
        <v>14068</v>
      </c>
      <c r="B8469" s="191" t="s">
        <v>14071</v>
      </c>
      <c r="C8469" s="192" t="s">
        <v>29642</v>
      </c>
      <c r="D8469" s="192" t="s">
        <v>36</v>
      </c>
      <c r="E8469" s="192" t="s">
        <v>21551</v>
      </c>
      <c r="F8469" s="193"/>
      <c r="G8469" s="194"/>
      <c r="H8469" s="195" t="s">
        <v>29643</v>
      </c>
      <c r="I8469" s="196"/>
    </row>
    <row r="8470" ht="15.0" customHeight="1">
      <c r="A8470" s="190" t="s">
        <v>14026</v>
      </c>
      <c r="B8470" s="191" t="s">
        <v>14028</v>
      </c>
      <c r="C8470" s="192" t="s">
        <v>29644</v>
      </c>
      <c r="D8470" s="158" t="s">
        <v>17</v>
      </c>
      <c r="E8470" s="239"/>
      <c r="F8470" s="193"/>
      <c r="G8470" s="194"/>
      <c r="H8470" s="195" t="s">
        <v>29645</v>
      </c>
      <c r="I8470" s="196"/>
    </row>
    <row r="8471" ht="15.0" customHeight="1">
      <c r="A8471" s="190" t="s">
        <v>14086</v>
      </c>
      <c r="B8471" s="191" t="s">
        <v>14089</v>
      </c>
      <c r="C8471" s="192" t="s">
        <v>29646</v>
      </c>
      <c r="D8471" s="192" t="s">
        <v>8</v>
      </c>
      <c r="E8471" s="192" t="s">
        <v>46</v>
      </c>
      <c r="F8471" s="193"/>
      <c r="G8471" s="194"/>
      <c r="H8471" s="195" t="s">
        <v>29647</v>
      </c>
      <c r="I8471" s="196"/>
    </row>
    <row r="8472" ht="15.0" customHeight="1">
      <c r="A8472" s="190" t="s">
        <v>14086</v>
      </c>
      <c r="B8472" s="191" t="s">
        <v>14089</v>
      </c>
      <c r="C8472" s="192" t="s">
        <v>29648</v>
      </c>
      <c r="D8472" s="192" t="s">
        <v>15</v>
      </c>
      <c r="E8472" s="239"/>
      <c r="F8472" s="193"/>
      <c r="G8472" s="194"/>
      <c r="H8472" s="195" t="s">
        <v>29649</v>
      </c>
      <c r="I8472" s="196"/>
    </row>
    <row r="8473" ht="15.0" customHeight="1">
      <c r="A8473" s="190" t="s">
        <v>14086</v>
      </c>
      <c r="B8473" s="191" t="s">
        <v>14089</v>
      </c>
      <c r="C8473" s="192" t="s">
        <v>29650</v>
      </c>
      <c r="D8473" s="192" t="s">
        <v>61</v>
      </c>
      <c r="E8473" s="239"/>
      <c r="F8473" s="193"/>
      <c r="G8473" s="194"/>
      <c r="H8473" s="195" t="s">
        <v>29651</v>
      </c>
      <c r="I8473" s="196"/>
    </row>
    <row r="8474" ht="15.0" customHeight="1">
      <c r="A8474" s="190" t="s">
        <v>14092</v>
      </c>
      <c r="B8474" s="191" t="s">
        <v>14096</v>
      </c>
      <c r="C8474" s="192" t="s">
        <v>15843</v>
      </c>
      <c r="D8474" s="192" t="s">
        <v>41</v>
      </c>
      <c r="E8474" s="192" t="s">
        <v>15</v>
      </c>
      <c r="F8474" s="193"/>
      <c r="G8474" s="194"/>
      <c r="H8474" s="196"/>
      <c r="I8474" s="196"/>
    </row>
    <row r="8475" ht="15.0" customHeight="1">
      <c r="A8475" s="190" t="s">
        <v>14092</v>
      </c>
      <c r="B8475" s="191" t="s">
        <v>14096</v>
      </c>
      <c r="C8475" s="192" t="s">
        <v>29652</v>
      </c>
      <c r="D8475" s="192" t="s">
        <v>41</v>
      </c>
      <c r="E8475" s="239"/>
      <c r="F8475" s="193"/>
      <c r="G8475" s="194"/>
      <c r="H8475" s="196"/>
      <c r="I8475" s="196"/>
    </row>
    <row r="8476" ht="15.0" customHeight="1">
      <c r="A8476" s="190" t="s">
        <v>14092</v>
      </c>
      <c r="B8476" s="191" t="s">
        <v>14096</v>
      </c>
      <c r="C8476" s="192" t="s">
        <v>37</v>
      </c>
      <c r="D8476" s="192" t="s">
        <v>41</v>
      </c>
      <c r="E8476" s="239"/>
      <c r="F8476" s="193"/>
      <c r="G8476" s="194"/>
      <c r="H8476" s="196"/>
      <c r="I8476" s="196"/>
    </row>
    <row r="8477" ht="15.0" customHeight="1">
      <c r="A8477" s="190" t="s">
        <v>14092</v>
      </c>
      <c r="B8477" s="191" t="s">
        <v>14096</v>
      </c>
      <c r="C8477" s="192" t="s">
        <v>29653</v>
      </c>
      <c r="D8477" s="192" t="s">
        <v>41</v>
      </c>
      <c r="E8477" s="239"/>
      <c r="F8477" s="193"/>
      <c r="G8477" s="194"/>
      <c r="H8477" s="196"/>
      <c r="I8477" s="196"/>
    </row>
    <row r="8478" ht="15.0" customHeight="1">
      <c r="A8478" s="190" t="s">
        <v>14092</v>
      </c>
      <c r="B8478" s="191" t="s">
        <v>14096</v>
      </c>
      <c r="C8478" s="192" t="s">
        <v>29654</v>
      </c>
      <c r="D8478" s="192" t="s">
        <v>41</v>
      </c>
      <c r="E8478" s="239"/>
      <c r="F8478" s="193"/>
      <c r="G8478" s="194"/>
      <c r="H8478" s="196"/>
      <c r="I8478" s="196"/>
    </row>
    <row r="8479" ht="15.0" customHeight="1">
      <c r="A8479" s="190" t="s">
        <v>14097</v>
      </c>
      <c r="B8479" s="191" t="s">
        <v>14100</v>
      </c>
      <c r="C8479" s="192" t="s">
        <v>29655</v>
      </c>
      <c r="D8479" s="192" t="s">
        <v>32</v>
      </c>
      <c r="E8479" s="192" t="s">
        <v>15831</v>
      </c>
      <c r="F8479" s="193"/>
      <c r="G8479" s="244" t="s">
        <v>21839</v>
      </c>
      <c r="H8479" s="195" t="s">
        <v>29656</v>
      </c>
      <c r="I8479" s="196"/>
    </row>
    <row r="8480" ht="15.0" customHeight="1">
      <c r="A8480" s="190" t="s">
        <v>14097</v>
      </c>
      <c r="B8480" s="191" t="s">
        <v>14100</v>
      </c>
      <c r="C8480" s="192" t="s">
        <v>15871</v>
      </c>
      <c r="D8480" s="192" t="s">
        <v>5</v>
      </c>
      <c r="E8480" s="192" t="s">
        <v>15871</v>
      </c>
      <c r="F8480" s="193"/>
      <c r="G8480" s="244" t="s">
        <v>21839</v>
      </c>
      <c r="H8480" s="195" t="s">
        <v>29657</v>
      </c>
      <c r="I8480" s="196"/>
    </row>
    <row r="8481" ht="15.0" customHeight="1">
      <c r="A8481" s="190" t="s">
        <v>14097</v>
      </c>
      <c r="B8481" s="191" t="s">
        <v>14100</v>
      </c>
      <c r="C8481" s="192" t="s">
        <v>29658</v>
      </c>
      <c r="D8481" s="192" t="s">
        <v>18</v>
      </c>
      <c r="E8481" s="192" t="s">
        <v>18548</v>
      </c>
      <c r="F8481" s="193"/>
      <c r="G8481" s="244" t="s">
        <v>21839</v>
      </c>
      <c r="H8481" s="195"/>
      <c r="I8481" s="196"/>
    </row>
    <row r="8482" ht="15.0" customHeight="1">
      <c r="A8482" s="190" t="s">
        <v>14026</v>
      </c>
      <c r="B8482" s="191" t="s">
        <v>14028</v>
      </c>
      <c r="C8482" s="192" t="s">
        <v>29659</v>
      </c>
      <c r="D8482" s="158" t="s">
        <v>17</v>
      </c>
      <c r="E8482" s="239"/>
      <c r="F8482" s="193"/>
      <c r="G8482" s="194"/>
      <c r="H8482" s="195" t="s">
        <v>29660</v>
      </c>
      <c r="I8482" s="196"/>
    </row>
    <row r="8483" ht="15.0" customHeight="1">
      <c r="A8483" s="190" t="s">
        <v>14106</v>
      </c>
      <c r="B8483" s="191" t="s">
        <v>14109</v>
      </c>
      <c r="C8483" s="192" t="s">
        <v>29661</v>
      </c>
      <c r="D8483" s="192" t="s">
        <v>11</v>
      </c>
      <c r="E8483" s="192" t="s">
        <v>18362</v>
      </c>
      <c r="F8483" s="193"/>
      <c r="G8483" s="194"/>
      <c r="H8483" s="195" t="s">
        <v>29662</v>
      </c>
      <c r="I8483" s="196"/>
    </row>
    <row r="8484" ht="15.0" customHeight="1">
      <c r="A8484" s="190" t="s">
        <v>14106</v>
      </c>
      <c r="B8484" s="191" t="s">
        <v>14109</v>
      </c>
      <c r="C8484" s="192" t="s">
        <v>29663</v>
      </c>
      <c r="D8484" s="192" t="s">
        <v>11</v>
      </c>
      <c r="E8484" s="239"/>
      <c r="F8484" s="193"/>
      <c r="G8484" s="194"/>
      <c r="H8484" s="195" t="s">
        <v>29664</v>
      </c>
      <c r="I8484" s="196"/>
    </row>
    <row r="8485" ht="15.0" customHeight="1">
      <c r="A8485" s="190" t="s">
        <v>14112</v>
      </c>
      <c r="B8485" s="191" t="s">
        <v>14115</v>
      </c>
      <c r="C8485" s="192" t="s">
        <v>29665</v>
      </c>
      <c r="D8485" s="158" t="s">
        <v>10</v>
      </c>
      <c r="E8485" s="192" t="s">
        <v>16474</v>
      </c>
      <c r="F8485" s="193"/>
      <c r="G8485" s="194"/>
      <c r="H8485" s="195" t="s">
        <v>29666</v>
      </c>
      <c r="I8485" s="196"/>
    </row>
    <row r="8486" ht="15.0" customHeight="1">
      <c r="A8486" s="190" t="s">
        <v>14112</v>
      </c>
      <c r="B8486" s="191" t="s">
        <v>14115</v>
      </c>
      <c r="C8486" s="192" t="s">
        <v>29667</v>
      </c>
      <c r="D8486" s="192" t="s">
        <v>9</v>
      </c>
      <c r="E8486" s="239"/>
      <c r="F8486" s="193"/>
      <c r="G8486" s="194"/>
      <c r="H8486" s="195" t="s">
        <v>29668</v>
      </c>
      <c r="I8486" s="196"/>
    </row>
    <row r="8487" ht="15.0" customHeight="1">
      <c r="A8487" s="190" t="s">
        <v>14112</v>
      </c>
      <c r="B8487" s="191" t="s">
        <v>14115</v>
      </c>
      <c r="C8487" s="192" t="s">
        <v>29669</v>
      </c>
      <c r="D8487" s="158" t="s">
        <v>10</v>
      </c>
      <c r="E8487" s="192"/>
      <c r="F8487" s="193"/>
      <c r="G8487" s="194"/>
      <c r="H8487" s="195" t="s">
        <v>29670</v>
      </c>
      <c r="I8487" s="196"/>
    </row>
    <row r="8488" ht="15.0" customHeight="1">
      <c r="A8488" s="190" t="s">
        <v>14026</v>
      </c>
      <c r="B8488" s="191" t="s">
        <v>14028</v>
      </c>
      <c r="C8488" s="192" t="s">
        <v>29671</v>
      </c>
      <c r="D8488" s="158" t="s">
        <v>17</v>
      </c>
      <c r="E8488" s="239"/>
      <c r="F8488" s="193"/>
      <c r="G8488" s="194"/>
      <c r="H8488" s="195" t="s">
        <v>29672</v>
      </c>
      <c r="I8488" s="196"/>
    </row>
    <row r="8489" ht="15.0" customHeight="1">
      <c r="A8489" s="190" t="s">
        <v>14077</v>
      </c>
      <c r="B8489" s="191" t="s">
        <v>14080</v>
      </c>
      <c r="C8489" s="239"/>
      <c r="D8489" s="158" t="s">
        <v>17</v>
      </c>
      <c r="E8489" s="239"/>
      <c r="F8489" s="193"/>
      <c r="G8489" s="194"/>
      <c r="H8489" s="196"/>
      <c r="I8489" s="196"/>
    </row>
    <row r="8490" ht="15.0" customHeight="1">
      <c r="A8490" s="190" t="s">
        <v>14120</v>
      </c>
      <c r="B8490" s="191" t="s">
        <v>14123</v>
      </c>
      <c r="C8490" s="192" t="s">
        <v>29673</v>
      </c>
      <c r="D8490" s="192" t="s">
        <v>8</v>
      </c>
      <c r="E8490" s="158" t="s">
        <v>16467</v>
      </c>
      <c r="F8490" s="193"/>
      <c r="G8490" s="194"/>
      <c r="H8490" s="195" t="s">
        <v>29674</v>
      </c>
      <c r="I8490" s="196"/>
    </row>
    <row r="8491" ht="15.0" customHeight="1">
      <c r="A8491" s="190" t="s">
        <v>14120</v>
      </c>
      <c r="B8491" s="191" t="s">
        <v>14123</v>
      </c>
      <c r="C8491" s="192" t="s">
        <v>29675</v>
      </c>
      <c r="D8491" s="192" t="s">
        <v>8</v>
      </c>
      <c r="E8491" s="239"/>
      <c r="F8491" s="193"/>
      <c r="G8491" s="194"/>
      <c r="H8491" s="195" t="s">
        <v>29676</v>
      </c>
      <c r="I8491" s="196"/>
    </row>
    <row r="8492" ht="15.0" customHeight="1">
      <c r="A8492" s="190" t="s">
        <v>14120</v>
      </c>
      <c r="B8492" s="191" t="s">
        <v>14123</v>
      </c>
      <c r="C8492" s="192" t="s">
        <v>29677</v>
      </c>
      <c r="D8492" s="192" t="s">
        <v>8</v>
      </c>
      <c r="E8492" s="239"/>
      <c r="F8492" s="193"/>
      <c r="G8492" s="194"/>
      <c r="H8492" s="195" t="s">
        <v>29678</v>
      </c>
      <c r="I8492" s="196"/>
    </row>
    <row r="8493" ht="15.0" customHeight="1">
      <c r="A8493" s="190" t="s">
        <v>14120</v>
      </c>
      <c r="B8493" s="191" t="s">
        <v>14123</v>
      </c>
      <c r="C8493" s="192" t="s">
        <v>29679</v>
      </c>
      <c r="D8493" s="158" t="s">
        <v>28</v>
      </c>
      <c r="E8493" s="239"/>
      <c r="F8493" s="193"/>
      <c r="G8493" s="194"/>
      <c r="H8493" s="195" t="s">
        <v>29680</v>
      </c>
      <c r="I8493" s="196"/>
    </row>
    <row r="8494" ht="15.0" customHeight="1">
      <c r="A8494" s="190" t="s">
        <v>14128</v>
      </c>
      <c r="B8494" s="191" t="s">
        <v>14131</v>
      </c>
      <c r="C8494" s="192" t="s">
        <v>29681</v>
      </c>
      <c r="D8494" s="192" t="s">
        <v>48</v>
      </c>
      <c r="E8494" s="239"/>
      <c r="F8494" s="193"/>
      <c r="G8494" s="194"/>
      <c r="H8494" s="195" t="s">
        <v>29682</v>
      </c>
      <c r="I8494" s="196"/>
    </row>
    <row r="8495" ht="15.0" customHeight="1">
      <c r="A8495" s="190" t="s">
        <v>14128</v>
      </c>
      <c r="B8495" s="191" t="s">
        <v>14131</v>
      </c>
      <c r="C8495" s="192" t="s">
        <v>29683</v>
      </c>
      <c r="D8495" s="192" t="s">
        <v>15</v>
      </c>
      <c r="E8495" s="239"/>
      <c r="F8495" s="193"/>
      <c r="G8495" s="194"/>
      <c r="H8495" s="195" t="s">
        <v>29684</v>
      </c>
      <c r="I8495" s="196"/>
    </row>
    <row r="8496" ht="15.0" customHeight="1">
      <c r="A8496" s="190" t="s">
        <v>14128</v>
      </c>
      <c r="B8496" s="191" t="s">
        <v>14131</v>
      </c>
      <c r="C8496" s="192" t="s">
        <v>29685</v>
      </c>
      <c r="D8496" s="192" t="s">
        <v>46</v>
      </c>
      <c r="E8496" s="239"/>
      <c r="F8496" s="193"/>
      <c r="G8496" s="194"/>
      <c r="H8496" s="195" t="s">
        <v>29686</v>
      </c>
      <c r="I8496" s="196"/>
    </row>
    <row r="8497" ht="15.0" customHeight="1">
      <c r="A8497" s="190" t="s">
        <v>14128</v>
      </c>
      <c r="B8497" s="191" t="s">
        <v>14131</v>
      </c>
      <c r="C8497" s="192" t="s">
        <v>29687</v>
      </c>
      <c r="D8497" s="192" t="s">
        <v>9</v>
      </c>
      <c r="E8497" s="192" t="s">
        <v>16411</v>
      </c>
      <c r="F8497" s="193"/>
      <c r="G8497" s="194"/>
      <c r="H8497" s="195" t="s">
        <v>29688</v>
      </c>
      <c r="I8497" s="196"/>
    </row>
    <row r="8498" ht="15.0" customHeight="1">
      <c r="A8498" s="190" t="s">
        <v>14128</v>
      </c>
      <c r="B8498" s="191" t="s">
        <v>14131</v>
      </c>
      <c r="C8498" s="192" t="s">
        <v>29689</v>
      </c>
      <c r="D8498" s="192" t="s">
        <v>6</v>
      </c>
      <c r="E8498" s="239"/>
      <c r="F8498" s="193"/>
      <c r="G8498" s="194"/>
      <c r="H8498" s="195" t="s">
        <v>29690</v>
      </c>
      <c r="I8498" s="196"/>
    </row>
    <row r="8499" ht="15.0" customHeight="1">
      <c r="A8499" s="190" t="s">
        <v>14128</v>
      </c>
      <c r="B8499" s="191" t="s">
        <v>14131</v>
      </c>
      <c r="C8499" s="192" t="s">
        <v>29691</v>
      </c>
      <c r="D8499" s="192" t="s">
        <v>6</v>
      </c>
      <c r="E8499" s="239"/>
      <c r="F8499" s="193"/>
      <c r="G8499" s="194"/>
      <c r="H8499" s="195" t="s">
        <v>29692</v>
      </c>
      <c r="I8499" s="196"/>
    </row>
    <row r="8500" ht="15.0" customHeight="1">
      <c r="A8500" s="190" t="s">
        <v>14128</v>
      </c>
      <c r="B8500" s="191" t="s">
        <v>14131</v>
      </c>
      <c r="C8500" s="192" t="s">
        <v>29693</v>
      </c>
      <c r="D8500" s="192" t="s">
        <v>31</v>
      </c>
      <c r="E8500" s="239"/>
      <c r="F8500" s="193"/>
      <c r="G8500" s="194"/>
      <c r="H8500" s="195" t="s">
        <v>29694</v>
      </c>
      <c r="I8500" s="196"/>
    </row>
    <row r="8501" ht="15.0" customHeight="1">
      <c r="A8501" s="190" t="s">
        <v>14128</v>
      </c>
      <c r="B8501" s="191" t="s">
        <v>14131</v>
      </c>
      <c r="C8501" s="192" t="s">
        <v>29695</v>
      </c>
      <c r="D8501" s="192" t="s">
        <v>31</v>
      </c>
      <c r="E8501" s="239"/>
      <c r="F8501" s="193"/>
      <c r="G8501" s="194"/>
      <c r="H8501" s="195" t="s">
        <v>29696</v>
      </c>
      <c r="I8501" s="196"/>
    </row>
    <row r="8502" ht="15.0" customHeight="1">
      <c r="A8502" s="190" t="s">
        <v>14128</v>
      </c>
      <c r="B8502" s="191" t="s">
        <v>14131</v>
      </c>
      <c r="C8502" s="192" t="s">
        <v>29697</v>
      </c>
      <c r="D8502" s="158" t="s">
        <v>10</v>
      </c>
      <c r="E8502" s="239"/>
      <c r="F8502" s="193"/>
      <c r="G8502" s="194"/>
      <c r="H8502" s="195" t="s">
        <v>29698</v>
      </c>
      <c r="I8502" s="196"/>
    </row>
    <row r="8503" ht="15.0" customHeight="1">
      <c r="A8503" s="190" t="s">
        <v>14128</v>
      </c>
      <c r="B8503" s="191" t="s">
        <v>14131</v>
      </c>
      <c r="C8503" s="192" t="s">
        <v>29699</v>
      </c>
      <c r="D8503" s="192" t="s">
        <v>34</v>
      </c>
      <c r="E8503" s="239"/>
      <c r="F8503" s="193"/>
      <c r="G8503" s="194"/>
      <c r="H8503" s="195" t="s">
        <v>29700</v>
      </c>
      <c r="I8503" s="196"/>
    </row>
    <row r="8504" ht="15.0" customHeight="1">
      <c r="A8504" s="190" t="s">
        <v>14144</v>
      </c>
      <c r="B8504" s="191" t="s">
        <v>14147</v>
      </c>
      <c r="C8504" s="192" t="s">
        <v>29701</v>
      </c>
      <c r="D8504" s="192" t="s">
        <v>50</v>
      </c>
      <c r="E8504" s="239"/>
      <c r="F8504" s="193"/>
      <c r="G8504" s="194"/>
      <c r="H8504" s="195" t="s">
        <v>29702</v>
      </c>
      <c r="I8504" s="196"/>
    </row>
    <row r="8505" ht="15.0" customHeight="1">
      <c r="A8505" s="190" t="s">
        <v>14144</v>
      </c>
      <c r="B8505" s="191" t="s">
        <v>14147</v>
      </c>
      <c r="C8505" s="192" t="s">
        <v>29703</v>
      </c>
      <c r="D8505" s="192" t="s">
        <v>50</v>
      </c>
      <c r="E8505" s="239"/>
      <c r="F8505" s="193"/>
      <c r="G8505" s="194"/>
      <c r="H8505" s="195" t="s">
        <v>29704</v>
      </c>
      <c r="I8505" s="196"/>
    </row>
    <row r="8506" ht="15.0" customHeight="1">
      <c r="A8506" s="190" t="s">
        <v>14144</v>
      </c>
      <c r="B8506" s="191" t="s">
        <v>14147</v>
      </c>
      <c r="C8506" s="192" t="s">
        <v>29705</v>
      </c>
      <c r="D8506" s="192" t="s">
        <v>50</v>
      </c>
      <c r="E8506" s="239"/>
      <c r="F8506" s="193"/>
      <c r="G8506" s="194"/>
      <c r="H8506" s="195" t="s">
        <v>29706</v>
      </c>
      <c r="I8506" s="196"/>
    </row>
    <row r="8507" ht="15.0" customHeight="1">
      <c r="A8507" s="190" t="s">
        <v>14152</v>
      </c>
      <c r="B8507" s="191" t="s">
        <v>14154</v>
      </c>
      <c r="C8507" s="192" t="s">
        <v>29707</v>
      </c>
      <c r="D8507" s="192" t="s">
        <v>8</v>
      </c>
      <c r="E8507" s="192" t="s">
        <v>15915</v>
      </c>
      <c r="F8507" s="193"/>
      <c r="G8507" s="194"/>
      <c r="H8507" s="195" t="s">
        <v>29708</v>
      </c>
      <c r="I8507" s="196"/>
    </row>
    <row r="8508" ht="15.0" customHeight="1">
      <c r="A8508" s="190" t="s">
        <v>14152</v>
      </c>
      <c r="B8508" s="191" t="s">
        <v>14154</v>
      </c>
      <c r="C8508" s="192" t="s">
        <v>29709</v>
      </c>
      <c r="D8508" s="192" t="s">
        <v>8</v>
      </c>
      <c r="E8508" s="239"/>
      <c r="F8508" s="193"/>
      <c r="G8508" s="194"/>
      <c r="H8508" s="195" t="s">
        <v>29710</v>
      </c>
      <c r="I8508" s="196"/>
    </row>
    <row r="8509" ht="15.0" customHeight="1">
      <c r="A8509" s="190" t="s">
        <v>14158</v>
      </c>
      <c r="B8509" s="191" t="s">
        <v>14160</v>
      </c>
      <c r="C8509" s="192" t="s">
        <v>29711</v>
      </c>
      <c r="D8509" s="246" t="s">
        <v>5</v>
      </c>
      <c r="E8509" s="239"/>
      <c r="F8509" s="193"/>
      <c r="G8509" s="194"/>
      <c r="H8509" s="195" t="s">
        <v>29712</v>
      </c>
      <c r="I8509" s="196"/>
    </row>
    <row r="8510" ht="15.0" customHeight="1">
      <c r="A8510" s="190" t="s">
        <v>14158</v>
      </c>
      <c r="B8510" s="191" t="s">
        <v>14160</v>
      </c>
      <c r="C8510" s="192" t="s">
        <v>29713</v>
      </c>
      <c r="D8510" s="246" t="s">
        <v>5</v>
      </c>
      <c r="E8510" s="239"/>
      <c r="F8510" s="193"/>
      <c r="G8510" s="194"/>
      <c r="H8510" s="196"/>
      <c r="I8510" s="196"/>
    </row>
    <row r="8511" ht="15.0" customHeight="1">
      <c r="A8511" s="190" t="s">
        <v>14163</v>
      </c>
      <c r="B8511" s="191" t="s">
        <v>14166</v>
      </c>
      <c r="C8511" s="239"/>
      <c r="D8511" s="192" t="s">
        <v>21</v>
      </c>
      <c r="E8511" s="239"/>
      <c r="F8511" s="193"/>
      <c r="G8511" s="194"/>
      <c r="H8511" s="196"/>
      <c r="I8511" s="196"/>
    </row>
    <row r="8512" ht="15.0" customHeight="1">
      <c r="A8512" s="190" t="s">
        <v>14173</v>
      </c>
      <c r="B8512" s="191" t="s">
        <v>14175</v>
      </c>
      <c r="C8512" s="192" t="s">
        <v>29714</v>
      </c>
      <c r="D8512" s="192" t="s">
        <v>19</v>
      </c>
      <c r="E8512" s="239"/>
      <c r="F8512" s="193"/>
      <c r="G8512" s="194"/>
      <c r="H8512" s="195" t="s">
        <v>29715</v>
      </c>
      <c r="I8512" s="196"/>
    </row>
    <row r="8513" ht="15.0" customHeight="1">
      <c r="A8513" s="190" t="s">
        <v>14173</v>
      </c>
      <c r="B8513" s="191" t="s">
        <v>14175</v>
      </c>
      <c r="C8513" s="192" t="s">
        <v>17912</v>
      </c>
      <c r="D8513" s="192" t="s">
        <v>19</v>
      </c>
      <c r="E8513" s="239"/>
      <c r="F8513" s="193"/>
      <c r="G8513" s="194"/>
      <c r="H8513" s="195" t="s">
        <v>29716</v>
      </c>
      <c r="I8513" s="196"/>
    </row>
    <row r="8514" ht="15.0" customHeight="1">
      <c r="A8514" s="190" t="s">
        <v>14173</v>
      </c>
      <c r="B8514" s="191" t="s">
        <v>14175</v>
      </c>
      <c r="C8514" s="192" t="s">
        <v>29717</v>
      </c>
      <c r="D8514" s="240" t="s">
        <v>37</v>
      </c>
      <c r="E8514" s="239"/>
      <c r="F8514" s="193"/>
      <c r="G8514" s="194"/>
      <c r="H8514" s="195" t="s">
        <v>29718</v>
      </c>
      <c r="I8514" s="196"/>
    </row>
    <row r="8515" ht="15.0" customHeight="1">
      <c r="A8515" s="190" t="s">
        <v>14182</v>
      </c>
      <c r="B8515" s="191" t="s">
        <v>14186</v>
      </c>
      <c r="C8515" s="192" t="s">
        <v>29719</v>
      </c>
      <c r="D8515" s="192" t="s">
        <v>5</v>
      </c>
      <c r="E8515" s="192" t="s">
        <v>17297</v>
      </c>
      <c r="F8515" s="193"/>
      <c r="G8515" s="194"/>
      <c r="H8515" s="195" t="s">
        <v>29720</v>
      </c>
      <c r="I8515" s="196"/>
    </row>
    <row r="8516" ht="15.0" customHeight="1">
      <c r="A8516" s="190" t="s">
        <v>14182</v>
      </c>
      <c r="B8516" s="191" t="s">
        <v>14186</v>
      </c>
      <c r="C8516" s="192" t="s">
        <v>29721</v>
      </c>
      <c r="D8516" s="192" t="s">
        <v>5</v>
      </c>
      <c r="E8516" s="192" t="s">
        <v>17297</v>
      </c>
      <c r="F8516" s="193"/>
      <c r="G8516" s="194"/>
      <c r="H8516" s="195" t="s">
        <v>29722</v>
      </c>
      <c r="I8516" s="196"/>
    </row>
    <row r="8517" ht="15.0" customHeight="1">
      <c r="A8517" s="190" t="s">
        <v>14182</v>
      </c>
      <c r="B8517" s="191" t="s">
        <v>14186</v>
      </c>
      <c r="C8517" s="192" t="s">
        <v>29723</v>
      </c>
      <c r="D8517" s="192" t="s">
        <v>5</v>
      </c>
      <c r="E8517" s="192" t="s">
        <v>17297</v>
      </c>
      <c r="F8517" s="193"/>
      <c r="G8517" s="194"/>
      <c r="H8517" s="195" t="s">
        <v>29724</v>
      </c>
      <c r="I8517" s="196"/>
    </row>
    <row r="8518" ht="15.0" customHeight="1">
      <c r="A8518" s="190" t="s">
        <v>14182</v>
      </c>
      <c r="B8518" s="191" t="s">
        <v>14186</v>
      </c>
      <c r="C8518" s="192" t="s">
        <v>29725</v>
      </c>
      <c r="D8518" s="192" t="s">
        <v>5</v>
      </c>
      <c r="E8518" s="192" t="s">
        <v>17297</v>
      </c>
      <c r="F8518" s="193"/>
      <c r="G8518" s="194"/>
      <c r="H8518" s="195" t="s">
        <v>29726</v>
      </c>
      <c r="I8518" s="196"/>
    </row>
    <row r="8519" ht="15.0" customHeight="1">
      <c r="A8519" s="190" t="s">
        <v>14202</v>
      </c>
      <c r="B8519" s="191" t="s">
        <v>14204</v>
      </c>
      <c r="C8519" s="192" t="s">
        <v>29727</v>
      </c>
      <c r="D8519" s="240" t="s">
        <v>12</v>
      </c>
      <c r="E8519" s="239"/>
      <c r="F8519" s="193"/>
      <c r="G8519" s="194"/>
      <c r="H8519" s="195" t="s">
        <v>29728</v>
      </c>
      <c r="I8519" s="196"/>
    </row>
    <row r="8520" ht="15.0" customHeight="1">
      <c r="A8520" s="190" t="s">
        <v>14202</v>
      </c>
      <c r="B8520" s="191" t="s">
        <v>14204</v>
      </c>
      <c r="C8520" s="192" t="s">
        <v>29729</v>
      </c>
      <c r="D8520" s="192" t="s">
        <v>12</v>
      </c>
      <c r="E8520" s="239"/>
      <c r="F8520" s="193"/>
      <c r="G8520" s="194"/>
      <c r="H8520" s="195" t="s">
        <v>29730</v>
      </c>
      <c r="I8520" s="196"/>
    </row>
    <row r="8521" ht="15.0" customHeight="1">
      <c r="A8521" s="190" t="s">
        <v>14202</v>
      </c>
      <c r="B8521" s="191" t="s">
        <v>14204</v>
      </c>
      <c r="C8521" s="192" t="s">
        <v>29731</v>
      </c>
      <c r="D8521" s="192" t="s">
        <v>12</v>
      </c>
      <c r="E8521" s="239"/>
      <c r="F8521" s="193"/>
      <c r="G8521" s="194"/>
      <c r="H8521" s="195" t="s">
        <v>29732</v>
      </c>
      <c r="I8521" s="196"/>
    </row>
    <row r="8522" ht="15.0" customHeight="1">
      <c r="A8522" s="190" t="s">
        <v>14202</v>
      </c>
      <c r="B8522" s="191" t="s">
        <v>14204</v>
      </c>
      <c r="C8522" s="192" t="s">
        <v>29733</v>
      </c>
      <c r="D8522" s="192" t="s">
        <v>54</v>
      </c>
      <c r="E8522" s="239"/>
      <c r="F8522" s="193"/>
      <c r="G8522" s="194"/>
      <c r="H8522" s="195" t="s">
        <v>29734</v>
      </c>
      <c r="I8522" s="196"/>
    </row>
    <row r="8523" ht="15.0" customHeight="1">
      <c r="A8523" s="190" t="s">
        <v>14209</v>
      </c>
      <c r="B8523" s="191" t="s">
        <v>14212</v>
      </c>
      <c r="C8523" s="192" t="s">
        <v>15882</v>
      </c>
      <c r="D8523" s="192" t="s">
        <v>39</v>
      </c>
      <c r="E8523" s="192" t="s">
        <v>26942</v>
      </c>
      <c r="F8523" s="193"/>
      <c r="G8523" s="194"/>
      <c r="H8523" s="195"/>
      <c r="I8523" s="196"/>
    </row>
    <row r="8524" ht="15.0" customHeight="1">
      <c r="A8524" s="190" t="s">
        <v>14097</v>
      </c>
      <c r="B8524" s="191" t="s">
        <v>14100</v>
      </c>
      <c r="C8524" s="192" t="s">
        <v>20067</v>
      </c>
      <c r="D8524" s="158" t="s">
        <v>17</v>
      </c>
      <c r="E8524" s="239"/>
      <c r="F8524" s="193"/>
      <c r="G8524" s="244" t="s">
        <v>21839</v>
      </c>
      <c r="H8524" s="195" t="s">
        <v>29735</v>
      </c>
      <c r="I8524" s="196"/>
    </row>
    <row r="8525" ht="15.0" customHeight="1">
      <c r="A8525" s="190" t="s">
        <v>14112</v>
      </c>
      <c r="B8525" s="191" t="s">
        <v>14115</v>
      </c>
      <c r="C8525" s="192" t="s">
        <v>29736</v>
      </c>
      <c r="D8525" s="158" t="s">
        <v>17</v>
      </c>
      <c r="E8525" s="239"/>
      <c r="F8525" s="193"/>
      <c r="G8525" s="194"/>
      <c r="H8525" s="195" t="s">
        <v>29737</v>
      </c>
      <c r="I8525" s="196"/>
    </row>
    <row r="8526" ht="15.0" customHeight="1">
      <c r="A8526" s="190" t="s">
        <v>14225</v>
      </c>
      <c r="B8526" s="191" t="s">
        <v>14229</v>
      </c>
      <c r="C8526" s="192" t="s">
        <v>23570</v>
      </c>
      <c r="D8526" s="192" t="s">
        <v>5</v>
      </c>
      <c r="E8526" s="192" t="s">
        <v>15850</v>
      </c>
      <c r="F8526" s="193"/>
      <c r="G8526" s="194"/>
      <c r="H8526" s="195" t="s">
        <v>29738</v>
      </c>
      <c r="I8526" s="196"/>
    </row>
    <row r="8527" ht="15.0" customHeight="1">
      <c r="A8527" s="190" t="s">
        <v>14225</v>
      </c>
      <c r="B8527" s="191" t="s">
        <v>14229</v>
      </c>
      <c r="C8527" s="192" t="s">
        <v>19231</v>
      </c>
      <c r="D8527" s="192" t="s">
        <v>5</v>
      </c>
      <c r="E8527" s="192" t="s">
        <v>15853</v>
      </c>
      <c r="F8527" s="193"/>
      <c r="G8527" s="194"/>
      <c r="H8527" s="195" t="s">
        <v>29739</v>
      </c>
      <c r="I8527" s="196"/>
    </row>
    <row r="8528" ht="15.0" customHeight="1">
      <c r="A8528" s="190" t="s">
        <v>14225</v>
      </c>
      <c r="B8528" s="191" t="s">
        <v>14229</v>
      </c>
      <c r="C8528" s="192" t="s">
        <v>18364</v>
      </c>
      <c r="D8528" s="192" t="s">
        <v>5</v>
      </c>
      <c r="E8528" s="192" t="s">
        <v>15859</v>
      </c>
      <c r="F8528" s="193"/>
      <c r="G8528" s="194"/>
      <c r="H8528" s="195" t="s">
        <v>29740</v>
      </c>
      <c r="I8528" s="196"/>
    </row>
    <row r="8529" ht="15.0" customHeight="1">
      <c r="A8529" s="190" t="s">
        <v>14225</v>
      </c>
      <c r="B8529" s="191" t="s">
        <v>14229</v>
      </c>
      <c r="C8529" s="192" t="s">
        <v>29741</v>
      </c>
      <c r="D8529" s="192" t="s">
        <v>5</v>
      </c>
      <c r="E8529" s="192" t="s">
        <v>16162</v>
      </c>
      <c r="F8529" s="193"/>
      <c r="G8529" s="194"/>
      <c r="H8529" s="195" t="s">
        <v>29742</v>
      </c>
      <c r="I8529" s="196"/>
    </row>
    <row r="8530" ht="15.0" customHeight="1">
      <c r="A8530" s="190" t="s">
        <v>14225</v>
      </c>
      <c r="B8530" s="191" t="s">
        <v>14229</v>
      </c>
      <c r="C8530" s="192" t="s">
        <v>29743</v>
      </c>
      <c r="D8530" s="192" t="s">
        <v>5</v>
      </c>
      <c r="E8530" s="239"/>
      <c r="F8530" s="193"/>
      <c r="G8530" s="194"/>
      <c r="H8530" s="195" t="s">
        <v>29744</v>
      </c>
      <c r="I8530" s="196"/>
    </row>
    <row r="8531" ht="15.0" customHeight="1">
      <c r="A8531" s="190" t="s">
        <v>14225</v>
      </c>
      <c r="B8531" s="191" t="s">
        <v>14229</v>
      </c>
      <c r="C8531" s="192" t="s">
        <v>29745</v>
      </c>
      <c r="D8531" s="247" t="s">
        <v>22</v>
      </c>
      <c r="E8531" s="192"/>
      <c r="F8531" s="193"/>
      <c r="G8531" s="194"/>
      <c r="H8531" s="195" t="s">
        <v>29746</v>
      </c>
      <c r="I8531" s="196"/>
    </row>
    <row r="8532" ht="15.0" customHeight="1">
      <c r="A8532" s="190" t="s">
        <v>14225</v>
      </c>
      <c r="B8532" s="191" t="s">
        <v>14229</v>
      </c>
      <c r="C8532" s="192" t="s">
        <v>29747</v>
      </c>
      <c r="D8532" s="192" t="s">
        <v>43</v>
      </c>
      <c r="E8532" s="239"/>
      <c r="F8532" s="193"/>
      <c r="G8532" s="194"/>
      <c r="H8532" s="195" t="s">
        <v>29748</v>
      </c>
      <c r="I8532" s="196"/>
    </row>
    <row r="8533" ht="15.0" customHeight="1">
      <c r="A8533" s="190" t="s">
        <v>15631</v>
      </c>
      <c r="B8533" s="191" t="s">
        <v>15632</v>
      </c>
      <c r="C8533" s="239"/>
      <c r="D8533" s="158" t="s">
        <v>10</v>
      </c>
      <c r="E8533" s="239"/>
      <c r="F8533" s="193"/>
      <c r="G8533" s="194"/>
      <c r="H8533" s="196"/>
      <c r="I8533" s="196"/>
    </row>
    <row r="8534" ht="15.0" customHeight="1">
      <c r="A8534" s="190" t="s">
        <v>14250</v>
      </c>
      <c r="B8534" s="191" t="s">
        <v>14254</v>
      </c>
      <c r="C8534" s="192" t="s">
        <v>16361</v>
      </c>
      <c r="D8534" s="192" t="s">
        <v>9</v>
      </c>
      <c r="E8534" s="192" t="s">
        <v>16110</v>
      </c>
      <c r="F8534" s="190" t="s">
        <v>16111</v>
      </c>
      <c r="G8534" s="194"/>
      <c r="H8534" s="195" t="s">
        <v>29749</v>
      </c>
      <c r="I8534" s="196"/>
    </row>
    <row r="8535" ht="15.0" customHeight="1">
      <c r="A8535" s="190" t="s">
        <v>14250</v>
      </c>
      <c r="B8535" s="191" t="s">
        <v>14254</v>
      </c>
      <c r="C8535" s="192" t="s">
        <v>29750</v>
      </c>
      <c r="D8535" s="192" t="s">
        <v>9</v>
      </c>
      <c r="E8535" s="192" t="s">
        <v>16110</v>
      </c>
      <c r="F8535" s="190" t="s">
        <v>16111</v>
      </c>
      <c r="G8535" s="194"/>
      <c r="H8535" s="195" t="s">
        <v>29751</v>
      </c>
      <c r="I8535" s="196"/>
    </row>
    <row r="8536" ht="15.0" customHeight="1">
      <c r="A8536" s="190" t="s">
        <v>14250</v>
      </c>
      <c r="B8536" s="191" t="s">
        <v>14254</v>
      </c>
      <c r="C8536" s="192" t="s">
        <v>29752</v>
      </c>
      <c r="D8536" s="192" t="s">
        <v>9</v>
      </c>
      <c r="E8536" s="192" t="s">
        <v>16110</v>
      </c>
      <c r="F8536" s="190" t="s">
        <v>16111</v>
      </c>
      <c r="G8536" s="194"/>
      <c r="H8536" s="195" t="s">
        <v>29753</v>
      </c>
      <c r="I8536" s="196"/>
    </row>
    <row r="8537" ht="15.0" customHeight="1">
      <c r="A8537" s="190" t="s">
        <v>14250</v>
      </c>
      <c r="B8537" s="191" t="s">
        <v>14254</v>
      </c>
      <c r="C8537" s="192" t="s">
        <v>29754</v>
      </c>
      <c r="D8537" s="192" t="s">
        <v>9</v>
      </c>
      <c r="E8537" s="192" t="s">
        <v>16110</v>
      </c>
      <c r="F8537" s="190" t="s">
        <v>16111</v>
      </c>
      <c r="G8537" s="194"/>
      <c r="H8537" s="195" t="s">
        <v>29755</v>
      </c>
      <c r="I8537" s="196"/>
    </row>
    <row r="8538" ht="15.0" customHeight="1">
      <c r="A8538" s="190" t="s">
        <v>14250</v>
      </c>
      <c r="B8538" s="191" t="s">
        <v>14254</v>
      </c>
      <c r="C8538" s="192" t="s">
        <v>29756</v>
      </c>
      <c r="D8538" s="192" t="s">
        <v>9</v>
      </c>
      <c r="E8538" s="192" t="s">
        <v>16110</v>
      </c>
      <c r="F8538" s="190" t="s">
        <v>16111</v>
      </c>
      <c r="G8538" s="194"/>
      <c r="H8538" s="195"/>
      <c r="I8538" s="196"/>
    </row>
    <row r="8539" ht="15.0" customHeight="1">
      <c r="A8539" s="190" t="s">
        <v>14250</v>
      </c>
      <c r="B8539" s="191" t="s">
        <v>14254</v>
      </c>
      <c r="C8539" s="192" t="s">
        <v>15892</v>
      </c>
      <c r="D8539" s="192" t="s">
        <v>20</v>
      </c>
      <c r="E8539" s="192" t="s">
        <v>16110</v>
      </c>
      <c r="F8539" s="193"/>
      <c r="G8539" s="194"/>
      <c r="H8539" s="195" t="s">
        <v>29757</v>
      </c>
      <c r="I8539" s="196"/>
    </row>
    <row r="8540" ht="15.0" customHeight="1">
      <c r="A8540" s="190" t="s">
        <v>14250</v>
      </c>
      <c r="B8540" s="191" t="s">
        <v>14254</v>
      </c>
      <c r="C8540" s="192" t="s">
        <v>29758</v>
      </c>
      <c r="D8540" s="192" t="s">
        <v>9</v>
      </c>
      <c r="E8540" s="192" t="s">
        <v>29759</v>
      </c>
      <c r="F8540" s="193"/>
      <c r="G8540" s="194"/>
      <c r="H8540" s="195" t="s">
        <v>29760</v>
      </c>
      <c r="I8540" s="196"/>
    </row>
    <row r="8541" ht="15.0" customHeight="1">
      <c r="A8541" s="190" t="s">
        <v>14255</v>
      </c>
      <c r="B8541" s="191" t="s">
        <v>14258</v>
      </c>
      <c r="C8541" s="239"/>
      <c r="D8541" s="192" t="s">
        <v>9</v>
      </c>
      <c r="E8541" s="192"/>
      <c r="F8541" s="193"/>
      <c r="G8541" s="194"/>
      <c r="H8541" s="196"/>
      <c r="I8541" s="196"/>
    </row>
    <row r="8542" ht="15.0" customHeight="1">
      <c r="A8542" s="190" t="s">
        <v>14261</v>
      </c>
      <c r="B8542" s="191" t="s">
        <v>14264</v>
      </c>
      <c r="C8542" s="192" t="s">
        <v>29761</v>
      </c>
      <c r="D8542" s="192" t="s">
        <v>5</v>
      </c>
      <c r="E8542" s="239"/>
      <c r="F8542" s="193"/>
      <c r="G8542" s="244" t="s">
        <v>21839</v>
      </c>
      <c r="H8542" s="195" t="s">
        <v>29762</v>
      </c>
      <c r="I8542" s="196"/>
    </row>
    <row r="8543" ht="15.0" customHeight="1">
      <c r="A8543" s="190" t="s">
        <v>14261</v>
      </c>
      <c r="B8543" s="191" t="s">
        <v>14264</v>
      </c>
      <c r="C8543" s="192" t="s">
        <v>29763</v>
      </c>
      <c r="D8543" s="192" t="s">
        <v>5</v>
      </c>
      <c r="E8543" s="239"/>
      <c r="F8543" s="193"/>
      <c r="G8543" s="244" t="s">
        <v>21839</v>
      </c>
      <c r="H8543" s="195" t="s">
        <v>29764</v>
      </c>
      <c r="I8543" s="196"/>
    </row>
    <row r="8544" ht="15.0" customHeight="1">
      <c r="A8544" s="190" t="s">
        <v>14261</v>
      </c>
      <c r="B8544" s="191" t="s">
        <v>14264</v>
      </c>
      <c r="C8544" s="192" t="s">
        <v>29765</v>
      </c>
      <c r="D8544" s="192" t="s">
        <v>5</v>
      </c>
      <c r="E8544" s="239"/>
      <c r="F8544" s="193"/>
      <c r="G8544" s="244" t="s">
        <v>21839</v>
      </c>
      <c r="H8544" s="195" t="s">
        <v>29766</v>
      </c>
      <c r="I8544" s="196"/>
    </row>
    <row r="8545" ht="15.0" customHeight="1">
      <c r="A8545" s="190" t="s">
        <v>14261</v>
      </c>
      <c r="B8545" s="191" t="s">
        <v>14264</v>
      </c>
      <c r="C8545" s="192" t="s">
        <v>21410</v>
      </c>
      <c r="D8545" s="192" t="s">
        <v>5</v>
      </c>
      <c r="E8545" s="239"/>
      <c r="F8545" s="193"/>
      <c r="G8545" s="244" t="s">
        <v>21839</v>
      </c>
      <c r="H8545" s="195"/>
      <c r="I8545" s="196"/>
    </row>
    <row r="8546" ht="15.0" customHeight="1">
      <c r="A8546" s="190" t="s">
        <v>14261</v>
      </c>
      <c r="B8546" s="191" t="s">
        <v>14264</v>
      </c>
      <c r="C8546" s="192" t="s">
        <v>15850</v>
      </c>
      <c r="D8546" s="192" t="s">
        <v>5</v>
      </c>
      <c r="E8546" s="239"/>
      <c r="F8546" s="193"/>
      <c r="G8546" s="244" t="s">
        <v>21839</v>
      </c>
      <c r="H8546" s="195"/>
      <c r="I8546" s="196"/>
    </row>
    <row r="8547" ht="15.0" customHeight="1">
      <c r="A8547" s="190" t="s">
        <v>14261</v>
      </c>
      <c r="B8547" s="191" t="s">
        <v>14264</v>
      </c>
      <c r="C8547" s="192" t="s">
        <v>29767</v>
      </c>
      <c r="D8547" s="192" t="s">
        <v>5</v>
      </c>
      <c r="E8547" s="239"/>
      <c r="F8547" s="193"/>
      <c r="G8547" s="244" t="s">
        <v>21839</v>
      </c>
      <c r="H8547" s="195"/>
      <c r="I8547" s="196"/>
    </row>
    <row r="8548" ht="15.0" customHeight="1">
      <c r="A8548" s="190" t="s">
        <v>14261</v>
      </c>
      <c r="B8548" s="191" t="s">
        <v>14264</v>
      </c>
      <c r="C8548" s="192" t="s">
        <v>29768</v>
      </c>
      <c r="D8548" s="192" t="s">
        <v>5</v>
      </c>
      <c r="E8548" s="239"/>
      <c r="F8548" s="193"/>
      <c r="G8548" s="244" t="s">
        <v>21839</v>
      </c>
      <c r="H8548" s="195"/>
      <c r="I8548" s="196"/>
    </row>
    <row r="8549" ht="15.0" customHeight="1">
      <c r="A8549" s="190" t="s">
        <v>14261</v>
      </c>
      <c r="B8549" s="191" t="s">
        <v>14264</v>
      </c>
      <c r="C8549" s="192" t="s">
        <v>18091</v>
      </c>
      <c r="D8549" s="192" t="s">
        <v>7</v>
      </c>
      <c r="E8549" s="239"/>
      <c r="F8549" s="193"/>
      <c r="G8549" s="244" t="s">
        <v>21839</v>
      </c>
      <c r="H8549" s="195"/>
      <c r="I8549" s="196"/>
    </row>
    <row r="8550" ht="15.0" customHeight="1">
      <c r="A8550" s="190" t="s">
        <v>14261</v>
      </c>
      <c r="B8550" s="191" t="s">
        <v>14264</v>
      </c>
      <c r="C8550" s="192" t="s">
        <v>29769</v>
      </c>
      <c r="D8550" s="192" t="s">
        <v>11</v>
      </c>
      <c r="E8550" s="239"/>
      <c r="F8550" s="193"/>
      <c r="G8550" s="244" t="s">
        <v>21839</v>
      </c>
      <c r="H8550" s="195"/>
      <c r="I8550" s="196"/>
    </row>
    <row r="8551" ht="15.0" customHeight="1">
      <c r="A8551" s="190" t="s">
        <v>14266</v>
      </c>
      <c r="B8551" s="191" t="s">
        <v>14269</v>
      </c>
      <c r="C8551" s="192" t="s">
        <v>17708</v>
      </c>
      <c r="D8551" s="192" t="s">
        <v>11</v>
      </c>
      <c r="E8551" s="192" t="s">
        <v>19602</v>
      </c>
      <c r="F8551" s="193"/>
      <c r="G8551" s="194"/>
      <c r="H8551" s="195" t="s">
        <v>29770</v>
      </c>
      <c r="I8551" s="196"/>
    </row>
    <row r="8552" ht="15.0" customHeight="1">
      <c r="A8552" s="190" t="s">
        <v>14266</v>
      </c>
      <c r="B8552" s="191" t="s">
        <v>14269</v>
      </c>
      <c r="C8552" s="192" t="s">
        <v>29771</v>
      </c>
      <c r="D8552" s="192" t="s">
        <v>5</v>
      </c>
      <c r="E8552" s="239"/>
      <c r="F8552" s="193"/>
      <c r="G8552" s="194"/>
      <c r="H8552" s="195"/>
      <c r="I8552" s="196"/>
    </row>
    <row r="8553" ht="15.0" customHeight="1">
      <c r="A8553" s="190" t="s">
        <v>14266</v>
      </c>
      <c r="B8553" s="191" t="s">
        <v>14269</v>
      </c>
      <c r="C8553" s="192" t="s">
        <v>24014</v>
      </c>
      <c r="D8553" s="192" t="s">
        <v>5</v>
      </c>
      <c r="E8553" s="239"/>
      <c r="F8553" s="193"/>
      <c r="G8553" s="194"/>
      <c r="H8553" s="195"/>
      <c r="I8553" s="196"/>
    </row>
    <row r="8554" ht="15.0" customHeight="1">
      <c r="A8554" s="190" t="s">
        <v>14266</v>
      </c>
      <c r="B8554" s="191" t="s">
        <v>14269</v>
      </c>
      <c r="C8554" s="192" t="s">
        <v>25479</v>
      </c>
      <c r="D8554" s="192" t="s">
        <v>5</v>
      </c>
      <c r="E8554" s="239"/>
      <c r="F8554" s="193"/>
      <c r="G8554" s="194"/>
      <c r="H8554" s="195"/>
      <c r="I8554" s="196"/>
    </row>
    <row r="8555" ht="15.0" customHeight="1">
      <c r="A8555" s="190" t="s">
        <v>14266</v>
      </c>
      <c r="B8555" s="191" t="s">
        <v>14269</v>
      </c>
      <c r="C8555" s="192" t="s">
        <v>29772</v>
      </c>
      <c r="D8555" s="192" t="s">
        <v>5</v>
      </c>
      <c r="E8555" s="239"/>
      <c r="F8555" s="193"/>
      <c r="G8555" s="194"/>
      <c r="H8555" s="195"/>
      <c r="I8555" s="196"/>
    </row>
    <row r="8556" ht="15.0" customHeight="1">
      <c r="A8556" s="190" t="s">
        <v>14266</v>
      </c>
      <c r="B8556" s="191" t="s">
        <v>14269</v>
      </c>
      <c r="C8556" s="192" t="s">
        <v>15850</v>
      </c>
      <c r="D8556" s="192" t="s">
        <v>5</v>
      </c>
      <c r="E8556" s="239"/>
      <c r="F8556" s="193"/>
      <c r="G8556" s="194"/>
      <c r="H8556" s="195"/>
      <c r="I8556" s="196"/>
    </row>
    <row r="8557" ht="15.0" customHeight="1">
      <c r="A8557" s="190" t="s">
        <v>14266</v>
      </c>
      <c r="B8557" s="191" t="s">
        <v>14269</v>
      </c>
      <c r="C8557" s="192" t="s">
        <v>29773</v>
      </c>
      <c r="D8557" s="192" t="s">
        <v>5</v>
      </c>
      <c r="E8557" s="239"/>
      <c r="F8557" s="193"/>
      <c r="G8557" s="194"/>
      <c r="H8557" s="195"/>
      <c r="I8557" s="196"/>
    </row>
    <row r="8558" ht="15.0" customHeight="1">
      <c r="A8558" s="190" t="s">
        <v>14266</v>
      </c>
      <c r="B8558" s="191" t="s">
        <v>14269</v>
      </c>
      <c r="C8558" s="192" t="s">
        <v>15897</v>
      </c>
      <c r="D8558" s="192" t="s">
        <v>5</v>
      </c>
      <c r="E8558" s="239"/>
      <c r="F8558" s="193"/>
      <c r="G8558" s="194"/>
      <c r="H8558" s="195"/>
      <c r="I8558" s="196"/>
    </row>
    <row r="8559" ht="15.0" customHeight="1">
      <c r="A8559" s="190" t="s">
        <v>14266</v>
      </c>
      <c r="B8559" s="191" t="s">
        <v>14269</v>
      </c>
      <c r="C8559" s="192" t="s">
        <v>29774</v>
      </c>
      <c r="D8559" s="192" t="s">
        <v>5</v>
      </c>
      <c r="E8559" s="239"/>
      <c r="F8559" s="193"/>
      <c r="G8559" s="194"/>
      <c r="H8559" s="195"/>
      <c r="I8559" s="196"/>
    </row>
    <row r="8560" ht="15.0" customHeight="1">
      <c r="A8560" s="190" t="s">
        <v>14266</v>
      </c>
      <c r="B8560" s="191" t="s">
        <v>14269</v>
      </c>
      <c r="C8560" s="192" t="s">
        <v>15853</v>
      </c>
      <c r="D8560" s="192" t="s">
        <v>5</v>
      </c>
      <c r="E8560" s="239"/>
      <c r="F8560" s="193"/>
      <c r="G8560" s="194"/>
      <c r="H8560" s="195"/>
      <c r="I8560" s="196"/>
    </row>
    <row r="8561" ht="15.0" customHeight="1">
      <c r="A8561" s="190" t="s">
        <v>14266</v>
      </c>
      <c r="B8561" s="191" t="s">
        <v>14269</v>
      </c>
      <c r="C8561" s="192" t="s">
        <v>16162</v>
      </c>
      <c r="D8561" s="192" t="s">
        <v>5</v>
      </c>
      <c r="E8561" s="239"/>
      <c r="F8561" s="193"/>
      <c r="G8561" s="194"/>
      <c r="H8561" s="195"/>
      <c r="I8561" s="196"/>
    </row>
    <row r="8562" ht="15.0" customHeight="1">
      <c r="A8562" s="190" t="s">
        <v>14266</v>
      </c>
      <c r="B8562" s="191" t="s">
        <v>14269</v>
      </c>
      <c r="C8562" s="192" t="s">
        <v>29775</v>
      </c>
      <c r="D8562" s="192" t="s">
        <v>5</v>
      </c>
      <c r="E8562" s="239"/>
      <c r="F8562" s="193"/>
      <c r="G8562" s="194"/>
      <c r="H8562" s="195"/>
      <c r="I8562" s="196"/>
    </row>
    <row r="8563" ht="15.0" customHeight="1">
      <c r="A8563" s="190" t="s">
        <v>14266</v>
      </c>
      <c r="B8563" s="191" t="s">
        <v>14269</v>
      </c>
      <c r="C8563" s="192" t="s">
        <v>29776</v>
      </c>
      <c r="D8563" s="192" t="s">
        <v>22</v>
      </c>
      <c r="E8563" s="192"/>
      <c r="F8563" s="193"/>
      <c r="G8563" s="194"/>
      <c r="H8563" s="195" t="s">
        <v>29777</v>
      </c>
      <c r="I8563" s="196"/>
    </row>
    <row r="8564" ht="15.0" customHeight="1">
      <c r="A8564" s="190" t="s">
        <v>14286</v>
      </c>
      <c r="B8564" s="191" t="s">
        <v>14288</v>
      </c>
      <c r="C8564" s="192" t="s">
        <v>29778</v>
      </c>
      <c r="D8564" s="192" t="s">
        <v>8</v>
      </c>
      <c r="E8564" s="239"/>
      <c r="F8564" s="193"/>
      <c r="G8564" s="194"/>
      <c r="H8564" s="195" t="s">
        <v>29779</v>
      </c>
      <c r="I8564" s="196"/>
    </row>
    <row r="8565" ht="15.0" customHeight="1">
      <c r="A8565" s="190" t="s">
        <v>14286</v>
      </c>
      <c r="B8565" s="191" t="s">
        <v>14288</v>
      </c>
      <c r="C8565" s="192" t="s">
        <v>29780</v>
      </c>
      <c r="D8565" s="192" t="s">
        <v>8</v>
      </c>
      <c r="E8565" s="239"/>
      <c r="F8565" s="193"/>
      <c r="G8565" s="194"/>
      <c r="H8565" s="195" t="s">
        <v>29781</v>
      </c>
      <c r="I8565" s="196"/>
    </row>
    <row r="8566" ht="15.0" customHeight="1">
      <c r="A8566" s="190" t="s">
        <v>14286</v>
      </c>
      <c r="B8566" s="191" t="s">
        <v>14288</v>
      </c>
      <c r="C8566" s="192" t="s">
        <v>29782</v>
      </c>
      <c r="D8566" s="192" t="s">
        <v>8</v>
      </c>
      <c r="E8566" s="239"/>
      <c r="F8566" s="193"/>
      <c r="G8566" s="194"/>
      <c r="H8566" s="195" t="s">
        <v>29783</v>
      </c>
      <c r="I8566" s="196"/>
    </row>
    <row r="8567" ht="15.0" customHeight="1">
      <c r="A8567" s="190" t="s">
        <v>14286</v>
      </c>
      <c r="B8567" s="191" t="s">
        <v>14288</v>
      </c>
      <c r="C8567" s="192" t="s">
        <v>17524</v>
      </c>
      <c r="D8567" s="192" t="s">
        <v>8</v>
      </c>
      <c r="E8567" s="248"/>
      <c r="F8567" s="249"/>
      <c r="G8567" s="194"/>
      <c r="H8567" s="195" t="s">
        <v>29784</v>
      </c>
      <c r="I8567" s="196"/>
    </row>
    <row r="8568" ht="15.0" customHeight="1">
      <c r="A8568" s="190" t="s">
        <v>14286</v>
      </c>
      <c r="B8568" s="191" t="s">
        <v>14288</v>
      </c>
      <c r="C8568" s="192" t="s">
        <v>29785</v>
      </c>
      <c r="D8568" s="192" t="s">
        <v>20</v>
      </c>
      <c r="E8568" s="239"/>
      <c r="F8568" s="193"/>
      <c r="G8568" s="194"/>
      <c r="H8568" s="195" t="s">
        <v>29786</v>
      </c>
      <c r="I8568" s="196"/>
    </row>
    <row r="8569" ht="15.0" customHeight="1">
      <c r="A8569" s="190" t="s">
        <v>14291</v>
      </c>
      <c r="B8569" s="191" t="s">
        <v>14293</v>
      </c>
      <c r="C8569" s="192" t="s">
        <v>29787</v>
      </c>
      <c r="D8569" s="192" t="s">
        <v>5</v>
      </c>
      <c r="E8569" s="192" t="s">
        <v>21449</v>
      </c>
      <c r="F8569" s="193"/>
      <c r="G8569" s="194"/>
      <c r="H8569" s="195" t="s">
        <v>29788</v>
      </c>
      <c r="I8569" s="196"/>
    </row>
    <row r="8570" ht="15.0" customHeight="1">
      <c r="A8570" s="190" t="s">
        <v>14291</v>
      </c>
      <c r="B8570" s="191" t="s">
        <v>14293</v>
      </c>
      <c r="C8570" s="192" t="s">
        <v>29789</v>
      </c>
      <c r="D8570" s="192" t="s">
        <v>5</v>
      </c>
      <c r="E8570" s="192" t="s">
        <v>14</v>
      </c>
      <c r="F8570" s="193"/>
      <c r="G8570" s="194"/>
      <c r="H8570" s="195" t="s">
        <v>29790</v>
      </c>
      <c r="I8570" s="196"/>
    </row>
    <row r="8571" ht="15.0" customHeight="1">
      <c r="A8571" s="190" t="s">
        <v>14291</v>
      </c>
      <c r="B8571" s="191" t="s">
        <v>14293</v>
      </c>
      <c r="C8571" s="192" t="s">
        <v>23570</v>
      </c>
      <c r="D8571" s="192" t="s">
        <v>5</v>
      </c>
      <c r="E8571" s="192" t="s">
        <v>15850</v>
      </c>
      <c r="F8571" s="193"/>
      <c r="G8571" s="194"/>
      <c r="H8571" s="195" t="s">
        <v>29791</v>
      </c>
      <c r="I8571" s="196"/>
    </row>
    <row r="8572" ht="15.0" customHeight="1">
      <c r="A8572" s="190" t="s">
        <v>14291</v>
      </c>
      <c r="B8572" s="191" t="s">
        <v>14293</v>
      </c>
      <c r="C8572" s="192" t="s">
        <v>29792</v>
      </c>
      <c r="D8572" s="192" t="s">
        <v>8</v>
      </c>
      <c r="E8572" s="248"/>
      <c r="F8572" s="249"/>
      <c r="G8572" s="194"/>
      <c r="H8572" s="195" t="s">
        <v>29793</v>
      </c>
      <c r="I8572" s="196"/>
    </row>
    <row r="8573" ht="15.0" customHeight="1">
      <c r="A8573" s="190" t="s">
        <v>14291</v>
      </c>
      <c r="B8573" s="191" t="s">
        <v>14293</v>
      </c>
      <c r="C8573" s="192" t="s">
        <v>29794</v>
      </c>
      <c r="D8573" s="192" t="s">
        <v>5</v>
      </c>
      <c r="E8573" s="239"/>
      <c r="F8573" s="193"/>
      <c r="G8573" s="194"/>
      <c r="H8573" s="195" t="s">
        <v>29795</v>
      </c>
      <c r="I8573" s="196"/>
    </row>
    <row r="8574" ht="15.0" customHeight="1">
      <c r="A8574" s="190" t="s">
        <v>14291</v>
      </c>
      <c r="B8574" s="191" t="s">
        <v>14293</v>
      </c>
      <c r="C8574" s="192" t="s">
        <v>29796</v>
      </c>
      <c r="D8574" s="192" t="s">
        <v>7</v>
      </c>
      <c r="E8574" s="239"/>
      <c r="F8574" s="193"/>
      <c r="G8574" s="194"/>
      <c r="H8574" s="195" t="s">
        <v>29797</v>
      </c>
      <c r="I8574" s="196"/>
    </row>
    <row r="8575" ht="15.0" customHeight="1">
      <c r="A8575" s="190" t="s">
        <v>14296</v>
      </c>
      <c r="B8575" s="191" t="s">
        <v>14299</v>
      </c>
      <c r="C8575" s="192" t="s">
        <v>29798</v>
      </c>
      <c r="D8575" s="192" t="s">
        <v>6</v>
      </c>
      <c r="E8575" s="192" t="s">
        <v>29799</v>
      </c>
      <c r="F8575" s="193"/>
      <c r="G8575" s="244" t="s">
        <v>21839</v>
      </c>
      <c r="H8575" s="195" t="s">
        <v>29800</v>
      </c>
      <c r="I8575" s="196"/>
    </row>
    <row r="8576" ht="15.0" customHeight="1">
      <c r="A8576" s="190" t="s">
        <v>14296</v>
      </c>
      <c r="B8576" s="191" t="s">
        <v>14299</v>
      </c>
      <c r="C8576" s="192" t="s">
        <v>29801</v>
      </c>
      <c r="D8576" s="192" t="s">
        <v>6</v>
      </c>
      <c r="E8576" s="192" t="s">
        <v>16476</v>
      </c>
      <c r="F8576" s="190"/>
      <c r="G8576" s="244" t="s">
        <v>21839</v>
      </c>
      <c r="H8576" s="195" t="s">
        <v>29802</v>
      </c>
      <c r="I8576" s="196"/>
    </row>
    <row r="8577" ht="15.0" customHeight="1">
      <c r="A8577" s="190" t="s">
        <v>14296</v>
      </c>
      <c r="B8577" s="191" t="s">
        <v>14299</v>
      </c>
      <c r="C8577" s="192" t="s">
        <v>29803</v>
      </c>
      <c r="D8577" s="192" t="s">
        <v>6</v>
      </c>
      <c r="E8577" s="239"/>
      <c r="F8577" s="193"/>
      <c r="G8577" s="244" t="s">
        <v>21839</v>
      </c>
      <c r="H8577" s="195" t="s">
        <v>29804</v>
      </c>
      <c r="I8577" s="196"/>
    </row>
    <row r="8578" ht="15.0" customHeight="1">
      <c r="A8578" s="190" t="s">
        <v>14303</v>
      </c>
      <c r="B8578" s="191" t="s">
        <v>14306</v>
      </c>
      <c r="C8578" s="192" t="s">
        <v>29805</v>
      </c>
      <c r="D8578" s="192" t="s">
        <v>45</v>
      </c>
      <c r="E8578" s="192" t="s">
        <v>24315</v>
      </c>
      <c r="F8578" s="193"/>
      <c r="G8578" s="194"/>
      <c r="H8578" s="195" t="s">
        <v>29806</v>
      </c>
      <c r="I8578" s="196"/>
    </row>
    <row r="8579" ht="15.0" customHeight="1">
      <c r="A8579" s="190" t="s">
        <v>14303</v>
      </c>
      <c r="B8579" s="191" t="s">
        <v>14306</v>
      </c>
      <c r="C8579" s="192" t="s">
        <v>29807</v>
      </c>
      <c r="D8579" s="192" t="s">
        <v>45</v>
      </c>
      <c r="E8579" s="239"/>
      <c r="F8579" s="193"/>
      <c r="G8579" s="194"/>
      <c r="H8579" s="195" t="s">
        <v>29808</v>
      </c>
      <c r="I8579" s="196"/>
    </row>
    <row r="8580" ht="15.0" customHeight="1">
      <c r="A8580" s="190" t="s">
        <v>14315</v>
      </c>
      <c r="B8580" s="191" t="s">
        <v>14317</v>
      </c>
      <c r="C8580" s="192" t="s">
        <v>16422</v>
      </c>
      <c r="D8580" s="192" t="s">
        <v>5</v>
      </c>
      <c r="E8580" s="192" t="s">
        <v>16421</v>
      </c>
      <c r="F8580" s="190" t="s">
        <v>16422</v>
      </c>
      <c r="G8580" s="194"/>
      <c r="H8580" s="195" t="s">
        <v>29809</v>
      </c>
      <c r="I8580" s="196"/>
    </row>
    <row r="8581" ht="15.0" customHeight="1">
      <c r="A8581" s="190" t="s">
        <v>3269</v>
      </c>
      <c r="B8581" s="191" t="s">
        <v>13689</v>
      </c>
      <c r="C8581" s="192" t="s">
        <v>29810</v>
      </c>
      <c r="D8581" s="192" t="s">
        <v>9</v>
      </c>
      <c r="E8581" s="192" t="s">
        <v>29811</v>
      </c>
      <c r="F8581" s="193"/>
      <c r="G8581" s="194"/>
      <c r="H8581" s="195"/>
      <c r="I8581" s="196"/>
    </row>
    <row r="8582" ht="15.0" customHeight="1">
      <c r="A8582" s="190" t="s">
        <v>3269</v>
      </c>
      <c r="B8582" s="191" t="s">
        <v>13689</v>
      </c>
      <c r="C8582" s="192" t="s">
        <v>29812</v>
      </c>
      <c r="D8582" s="192" t="s">
        <v>9</v>
      </c>
      <c r="E8582" s="192" t="s">
        <v>29811</v>
      </c>
      <c r="F8582" s="190" t="s">
        <v>29759</v>
      </c>
      <c r="G8582" s="194"/>
      <c r="H8582" s="195"/>
      <c r="I8582" s="196"/>
    </row>
    <row r="8583" ht="15.0" customHeight="1">
      <c r="A8583" s="190" t="s">
        <v>3269</v>
      </c>
      <c r="B8583" s="191" t="s">
        <v>13689</v>
      </c>
      <c r="C8583" s="192" t="s">
        <v>29813</v>
      </c>
      <c r="D8583" s="192" t="s">
        <v>9</v>
      </c>
      <c r="E8583" s="192" t="s">
        <v>29811</v>
      </c>
      <c r="F8583" s="190" t="s">
        <v>29759</v>
      </c>
      <c r="G8583" s="194"/>
      <c r="H8583" s="195"/>
      <c r="I8583" s="196"/>
    </row>
    <row r="8584" ht="15.0" customHeight="1">
      <c r="A8584" s="190" t="s">
        <v>3269</v>
      </c>
      <c r="B8584" s="191" t="s">
        <v>13689</v>
      </c>
      <c r="C8584" s="192" t="s">
        <v>21887</v>
      </c>
      <c r="D8584" s="192" t="s">
        <v>9</v>
      </c>
      <c r="E8584" s="192" t="s">
        <v>29811</v>
      </c>
      <c r="F8584" s="190" t="s">
        <v>29759</v>
      </c>
      <c r="G8584" s="194"/>
      <c r="H8584" s="195"/>
      <c r="I8584" s="196"/>
    </row>
    <row r="8585" ht="15.0" customHeight="1">
      <c r="A8585" s="190" t="s">
        <v>3269</v>
      </c>
      <c r="B8585" s="191" t="s">
        <v>13689</v>
      </c>
      <c r="C8585" s="192" t="s">
        <v>29814</v>
      </c>
      <c r="D8585" s="192" t="s">
        <v>35</v>
      </c>
      <c r="E8585" s="192" t="s">
        <v>29811</v>
      </c>
      <c r="F8585" s="193"/>
      <c r="G8585" s="194"/>
      <c r="H8585" s="195"/>
      <c r="I8585" s="196"/>
    </row>
    <row r="8586" ht="15.0" customHeight="1">
      <c r="A8586" s="190" t="s">
        <v>3269</v>
      </c>
      <c r="B8586" s="191" t="s">
        <v>13689</v>
      </c>
      <c r="C8586" s="192" t="s">
        <v>15892</v>
      </c>
      <c r="D8586" s="192" t="s">
        <v>20</v>
      </c>
      <c r="E8586" s="192" t="s">
        <v>29811</v>
      </c>
      <c r="F8586" s="190" t="s">
        <v>29759</v>
      </c>
      <c r="G8586" s="194"/>
      <c r="H8586" s="195"/>
      <c r="I8586" s="196"/>
    </row>
    <row r="8587" ht="15.0" customHeight="1">
      <c r="A8587" s="190" t="s">
        <v>3269</v>
      </c>
      <c r="B8587" s="191" t="s">
        <v>13689</v>
      </c>
      <c r="C8587" s="192" t="s">
        <v>29815</v>
      </c>
      <c r="D8587" s="192" t="s">
        <v>15</v>
      </c>
      <c r="E8587" s="192" t="s">
        <v>16146</v>
      </c>
      <c r="F8587" s="193"/>
      <c r="G8587" s="194"/>
      <c r="H8587" s="195"/>
      <c r="I8587" s="196"/>
    </row>
    <row r="8588" ht="15.0" customHeight="1">
      <c r="A8588" s="190" t="s">
        <v>3269</v>
      </c>
      <c r="B8588" s="191" t="s">
        <v>13689</v>
      </c>
      <c r="C8588" s="192" t="s">
        <v>29816</v>
      </c>
      <c r="D8588" s="192" t="s">
        <v>15</v>
      </c>
      <c r="E8588" s="192" t="s">
        <v>16367</v>
      </c>
      <c r="F8588" s="193"/>
      <c r="G8588" s="194"/>
      <c r="H8588" s="195"/>
      <c r="I8588" s="196"/>
    </row>
    <row r="8589" ht="15.0" customHeight="1">
      <c r="A8589" s="190" t="s">
        <v>3269</v>
      </c>
      <c r="B8589" s="191" t="s">
        <v>13689</v>
      </c>
      <c r="C8589" s="192" t="s">
        <v>29817</v>
      </c>
      <c r="D8589" s="192" t="s">
        <v>12</v>
      </c>
      <c r="E8589" s="192" t="s">
        <v>17132</v>
      </c>
      <c r="F8589" s="190" t="s">
        <v>29759</v>
      </c>
      <c r="G8589" s="194"/>
      <c r="H8589" s="195"/>
      <c r="I8589" s="196"/>
    </row>
    <row r="8590" ht="15.0" customHeight="1">
      <c r="A8590" s="190" t="s">
        <v>3269</v>
      </c>
      <c r="B8590" s="191" t="s">
        <v>13689</v>
      </c>
      <c r="C8590" s="192" t="s">
        <v>29817</v>
      </c>
      <c r="D8590" s="192" t="s">
        <v>12</v>
      </c>
      <c r="E8590" s="192" t="s">
        <v>17132</v>
      </c>
      <c r="F8590" s="190" t="s">
        <v>29759</v>
      </c>
      <c r="G8590" s="194"/>
      <c r="H8590" s="195"/>
      <c r="I8590" s="196"/>
    </row>
    <row r="8591" ht="15.0" customHeight="1">
      <c r="A8591" s="190" t="s">
        <v>3269</v>
      </c>
      <c r="B8591" s="191" t="s">
        <v>13689</v>
      </c>
      <c r="C8591" s="192" t="s">
        <v>29818</v>
      </c>
      <c r="D8591" s="192" t="s">
        <v>7</v>
      </c>
      <c r="E8591" s="192" t="s">
        <v>21551</v>
      </c>
      <c r="F8591" s="193"/>
      <c r="G8591" s="194"/>
      <c r="H8591" s="195"/>
      <c r="I8591" s="196"/>
    </row>
    <row r="8592" ht="15.0" customHeight="1">
      <c r="A8592" s="190" t="s">
        <v>3269</v>
      </c>
      <c r="B8592" s="191" t="s">
        <v>13689</v>
      </c>
      <c r="C8592" s="192" t="s">
        <v>29819</v>
      </c>
      <c r="D8592" s="192" t="s">
        <v>8</v>
      </c>
      <c r="E8592" s="158" t="s">
        <v>16898</v>
      </c>
      <c r="F8592" s="190"/>
      <c r="G8592" s="194"/>
      <c r="H8592" s="195"/>
      <c r="I8592" s="196"/>
    </row>
    <row r="8593" ht="15.0" customHeight="1">
      <c r="A8593" s="190" t="s">
        <v>3269</v>
      </c>
      <c r="B8593" s="191" t="s">
        <v>13689</v>
      </c>
      <c r="C8593" s="192" t="s">
        <v>29820</v>
      </c>
      <c r="D8593" s="192" t="s">
        <v>43</v>
      </c>
      <c r="E8593" s="192" t="s">
        <v>17180</v>
      </c>
      <c r="F8593" s="190" t="s">
        <v>29759</v>
      </c>
      <c r="G8593" s="194"/>
      <c r="H8593" s="195"/>
      <c r="I8593" s="196"/>
    </row>
    <row r="8594" ht="15.0" customHeight="1">
      <c r="A8594" s="190" t="s">
        <v>3269</v>
      </c>
      <c r="B8594" s="191" t="s">
        <v>13689</v>
      </c>
      <c r="C8594" s="192" t="s">
        <v>29821</v>
      </c>
      <c r="D8594" s="192" t="s">
        <v>9</v>
      </c>
      <c r="E8594" s="192" t="s">
        <v>19128</v>
      </c>
      <c r="F8594" s="193"/>
      <c r="G8594" s="194"/>
      <c r="H8594" s="195"/>
      <c r="I8594" s="196"/>
    </row>
    <row r="8595" ht="15.0" customHeight="1">
      <c r="A8595" s="190" t="s">
        <v>3269</v>
      </c>
      <c r="B8595" s="191" t="s">
        <v>13689</v>
      </c>
      <c r="C8595" s="192" t="s">
        <v>29822</v>
      </c>
      <c r="D8595" s="192" t="s">
        <v>8</v>
      </c>
      <c r="E8595" s="192" t="s">
        <v>29823</v>
      </c>
      <c r="F8595" s="193"/>
      <c r="G8595" s="194"/>
      <c r="H8595" s="195"/>
      <c r="I8595" s="196"/>
    </row>
    <row r="8596" ht="15.0" customHeight="1">
      <c r="A8596" s="190" t="s">
        <v>3269</v>
      </c>
      <c r="B8596" s="191" t="s">
        <v>13689</v>
      </c>
      <c r="C8596" s="192" t="s">
        <v>29824</v>
      </c>
      <c r="D8596" s="192" t="s">
        <v>8</v>
      </c>
      <c r="E8596" s="192" t="s">
        <v>29823</v>
      </c>
      <c r="F8596" s="193"/>
      <c r="G8596" s="194"/>
      <c r="H8596" s="195"/>
      <c r="I8596" s="196"/>
    </row>
    <row r="8597" ht="15.0" customHeight="1">
      <c r="A8597" s="190" t="s">
        <v>3269</v>
      </c>
      <c r="B8597" s="191" t="s">
        <v>13689</v>
      </c>
      <c r="C8597" s="192" t="s">
        <v>29825</v>
      </c>
      <c r="D8597" s="192" t="s">
        <v>15</v>
      </c>
      <c r="E8597" s="239"/>
      <c r="F8597" s="193"/>
      <c r="G8597" s="194"/>
      <c r="H8597" s="195"/>
      <c r="I8597" s="196"/>
    </row>
    <row r="8598" ht="15.0" customHeight="1">
      <c r="A8598" s="190" t="s">
        <v>3269</v>
      </c>
      <c r="B8598" s="191" t="s">
        <v>13689</v>
      </c>
      <c r="C8598" s="192" t="s">
        <v>29826</v>
      </c>
      <c r="D8598" s="192" t="s">
        <v>50</v>
      </c>
      <c r="E8598" s="239"/>
      <c r="F8598" s="193"/>
      <c r="G8598" s="194"/>
      <c r="H8598" s="195"/>
      <c r="I8598" s="196"/>
    </row>
    <row r="8599" ht="15.0" customHeight="1">
      <c r="A8599" s="190" t="s">
        <v>3269</v>
      </c>
      <c r="B8599" s="191" t="s">
        <v>13689</v>
      </c>
      <c r="C8599" s="192" t="s">
        <v>29827</v>
      </c>
      <c r="D8599" s="192" t="s">
        <v>12</v>
      </c>
      <c r="E8599" s="192"/>
      <c r="F8599" s="193"/>
      <c r="G8599" s="194"/>
      <c r="H8599" s="195"/>
      <c r="I8599" s="196"/>
    </row>
    <row r="8600" ht="15.0" customHeight="1">
      <c r="A8600" s="190" t="s">
        <v>3269</v>
      </c>
      <c r="B8600" s="191" t="s">
        <v>13689</v>
      </c>
      <c r="C8600" s="192" t="s">
        <v>29828</v>
      </c>
      <c r="D8600" s="192" t="s">
        <v>12</v>
      </c>
      <c r="E8600" s="239"/>
      <c r="F8600" s="193"/>
      <c r="G8600" s="194"/>
      <c r="H8600" s="195"/>
      <c r="I8600" s="196"/>
    </row>
    <row r="8601" ht="15.0" customHeight="1">
      <c r="A8601" s="190" t="s">
        <v>3269</v>
      </c>
      <c r="B8601" s="191" t="s">
        <v>13689</v>
      </c>
      <c r="C8601" s="192" t="s">
        <v>29829</v>
      </c>
      <c r="D8601" s="192" t="s">
        <v>19</v>
      </c>
      <c r="E8601" s="239"/>
      <c r="F8601" s="193"/>
      <c r="G8601" s="194"/>
      <c r="H8601" s="195"/>
      <c r="I8601" s="196"/>
    </row>
    <row r="8602" ht="15.0" customHeight="1">
      <c r="A8602" s="190" t="s">
        <v>3269</v>
      </c>
      <c r="B8602" s="191" t="s">
        <v>13689</v>
      </c>
      <c r="C8602" s="192" t="s">
        <v>29830</v>
      </c>
      <c r="D8602" s="192" t="s">
        <v>19</v>
      </c>
      <c r="E8602" s="239"/>
      <c r="F8602" s="193"/>
      <c r="G8602" s="194"/>
      <c r="H8602" s="195"/>
      <c r="I8602" s="196"/>
    </row>
    <row r="8603" ht="15.0" customHeight="1">
      <c r="A8603" s="190" t="s">
        <v>3269</v>
      </c>
      <c r="B8603" s="191" t="s">
        <v>13689</v>
      </c>
      <c r="C8603" s="192" t="s">
        <v>29831</v>
      </c>
      <c r="D8603" s="192" t="s">
        <v>19</v>
      </c>
      <c r="E8603" s="239"/>
      <c r="F8603" s="193"/>
      <c r="G8603" s="194"/>
      <c r="H8603" s="195"/>
      <c r="I8603" s="196"/>
    </row>
    <row r="8604" ht="15.0" customHeight="1">
      <c r="A8604" s="190" t="s">
        <v>3269</v>
      </c>
      <c r="B8604" s="191" t="s">
        <v>13689</v>
      </c>
      <c r="C8604" s="192" t="s">
        <v>29832</v>
      </c>
      <c r="D8604" s="192" t="s">
        <v>19</v>
      </c>
      <c r="E8604" s="239"/>
      <c r="F8604" s="193"/>
      <c r="G8604" s="194"/>
      <c r="H8604" s="195"/>
      <c r="I8604" s="196"/>
    </row>
    <row r="8605" ht="15.0" customHeight="1">
      <c r="A8605" s="190" t="s">
        <v>3269</v>
      </c>
      <c r="B8605" s="191" t="s">
        <v>13689</v>
      </c>
      <c r="C8605" s="192" t="s">
        <v>29833</v>
      </c>
      <c r="D8605" s="192" t="s">
        <v>53</v>
      </c>
      <c r="E8605" s="239"/>
      <c r="F8605" s="193"/>
      <c r="G8605" s="194"/>
      <c r="H8605" s="195"/>
      <c r="I8605" s="196"/>
    </row>
    <row r="8606" ht="15.0" customHeight="1">
      <c r="A8606" s="190" t="s">
        <v>3269</v>
      </c>
      <c r="B8606" s="191" t="s">
        <v>13689</v>
      </c>
      <c r="C8606" s="192" t="s">
        <v>29834</v>
      </c>
      <c r="D8606" s="192" t="s">
        <v>53</v>
      </c>
      <c r="E8606" s="239"/>
      <c r="F8606" s="193"/>
      <c r="G8606" s="194"/>
      <c r="H8606" s="195"/>
      <c r="I8606" s="196"/>
    </row>
    <row r="8607" ht="15.0" customHeight="1">
      <c r="A8607" s="190" t="s">
        <v>3269</v>
      </c>
      <c r="B8607" s="191" t="s">
        <v>13689</v>
      </c>
      <c r="C8607" s="192" t="s">
        <v>29835</v>
      </c>
      <c r="D8607" s="192" t="s">
        <v>53</v>
      </c>
      <c r="E8607" s="239"/>
      <c r="F8607" s="193"/>
      <c r="G8607" s="194"/>
      <c r="H8607" s="195"/>
      <c r="I8607" s="196"/>
    </row>
    <row r="8608" ht="15.0" customHeight="1">
      <c r="A8608" s="190" t="s">
        <v>3269</v>
      </c>
      <c r="B8608" s="191" t="s">
        <v>13689</v>
      </c>
      <c r="C8608" s="192" t="s">
        <v>29836</v>
      </c>
      <c r="D8608" s="192" t="s">
        <v>25</v>
      </c>
      <c r="E8608" s="239"/>
      <c r="F8608" s="193"/>
      <c r="G8608" s="194"/>
      <c r="H8608" s="195"/>
      <c r="I8608" s="196"/>
    </row>
    <row r="8609" ht="15.0" customHeight="1">
      <c r="A8609" s="190" t="s">
        <v>3269</v>
      </c>
      <c r="B8609" s="191" t="s">
        <v>13689</v>
      </c>
      <c r="C8609" s="192" t="s">
        <v>29837</v>
      </c>
      <c r="D8609" s="192" t="s">
        <v>20</v>
      </c>
      <c r="E8609" s="239"/>
      <c r="F8609" s="193"/>
      <c r="G8609" s="194"/>
      <c r="H8609" s="195"/>
      <c r="I8609" s="196"/>
    </row>
    <row r="8610" ht="15.0" customHeight="1">
      <c r="A8610" s="190" t="s">
        <v>3269</v>
      </c>
      <c r="B8610" s="191" t="s">
        <v>13689</v>
      </c>
      <c r="C8610" s="192" t="s">
        <v>29838</v>
      </c>
      <c r="D8610" s="192" t="s">
        <v>33</v>
      </c>
      <c r="E8610" s="239"/>
      <c r="F8610" s="193"/>
      <c r="G8610" s="194"/>
      <c r="H8610" s="195"/>
      <c r="I8610" s="196"/>
    </row>
    <row r="8611" ht="15.0" customHeight="1">
      <c r="A8611" s="190" t="s">
        <v>3269</v>
      </c>
      <c r="B8611" s="191" t="s">
        <v>13689</v>
      </c>
      <c r="C8611" s="192" t="s">
        <v>29839</v>
      </c>
      <c r="D8611" s="192" t="s">
        <v>36</v>
      </c>
      <c r="E8611" s="239"/>
      <c r="F8611" s="193"/>
      <c r="G8611" s="194"/>
      <c r="H8611" s="195"/>
      <c r="I8611" s="196"/>
    </row>
    <row r="8612" ht="15.0" customHeight="1">
      <c r="A8612" s="190" t="s">
        <v>14323</v>
      </c>
      <c r="B8612" s="191" t="s">
        <v>14325</v>
      </c>
      <c r="C8612" s="192" t="s">
        <v>29840</v>
      </c>
      <c r="D8612" s="192" t="s">
        <v>24</v>
      </c>
      <c r="E8612" s="192" t="s">
        <v>29841</v>
      </c>
      <c r="F8612" s="193"/>
      <c r="G8612" s="244" t="s">
        <v>21839</v>
      </c>
      <c r="H8612" s="195" t="s">
        <v>29842</v>
      </c>
      <c r="I8612" s="196"/>
    </row>
    <row r="8613" ht="15.0" customHeight="1">
      <c r="A8613" s="190" t="s">
        <v>14323</v>
      </c>
      <c r="B8613" s="191" t="s">
        <v>14325</v>
      </c>
      <c r="C8613" s="192" t="s">
        <v>29843</v>
      </c>
      <c r="D8613" s="192" t="s">
        <v>24</v>
      </c>
      <c r="E8613" s="192" t="s">
        <v>29841</v>
      </c>
      <c r="F8613" s="193"/>
      <c r="G8613" s="244" t="s">
        <v>21839</v>
      </c>
      <c r="H8613" s="195" t="s">
        <v>29844</v>
      </c>
      <c r="I8613" s="196"/>
    </row>
    <row r="8614" ht="15.0" customHeight="1">
      <c r="A8614" s="190" t="s">
        <v>14323</v>
      </c>
      <c r="B8614" s="191" t="s">
        <v>14325</v>
      </c>
      <c r="C8614" s="192" t="s">
        <v>29845</v>
      </c>
      <c r="D8614" s="192" t="s">
        <v>24</v>
      </c>
      <c r="E8614" s="192" t="s">
        <v>29841</v>
      </c>
      <c r="F8614" s="193"/>
      <c r="G8614" s="244" t="s">
        <v>21839</v>
      </c>
      <c r="H8614" s="195" t="s">
        <v>29846</v>
      </c>
      <c r="I8614" s="196"/>
    </row>
    <row r="8615" ht="15.0" customHeight="1">
      <c r="A8615" s="190" t="s">
        <v>14323</v>
      </c>
      <c r="B8615" s="191" t="s">
        <v>14325</v>
      </c>
      <c r="C8615" s="192" t="s">
        <v>29847</v>
      </c>
      <c r="D8615" s="192" t="s">
        <v>24</v>
      </c>
      <c r="E8615" s="192" t="s">
        <v>29841</v>
      </c>
      <c r="F8615" s="193"/>
      <c r="G8615" s="244" t="s">
        <v>21839</v>
      </c>
      <c r="H8615" s="195" t="s">
        <v>29848</v>
      </c>
      <c r="I8615" s="196"/>
    </row>
    <row r="8616" ht="15.0" customHeight="1">
      <c r="A8616" s="190" t="s">
        <v>15633</v>
      </c>
      <c r="B8616" s="96" t="str">
        <f>VLOOKUP(A8616,company_data!$A$2:$H$2051,8,FALSE)</f>
        <v>https://triagingx.com</v>
      </c>
      <c r="C8616" s="192" t="s">
        <v>29849</v>
      </c>
      <c r="D8616" s="192" t="s">
        <v>37</v>
      </c>
      <c r="E8616" s="192" t="s">
        <v>16388</v>
      </c>
      <c r="F8616" s="193"/>
      <c r="G8616" s="244" t="s">
        <v>21839</v>
      </c>
      <c r="H8616" s="195"/>
      <c r="I8616" s="196"/>
    </row>
    <row r="8617" ht="15.0" customHeight="1">
      <c r="A8617" s="190" t="s">
        <v>15633</v>
      </c>
      <c r="B8617" s="96" t="str">
        <f>VLOOKUP(A8617,company_data!$A$2:$H$2051,8,FALSE)</f>
        <v>https://triagingx.com</v>
      </c>
      <c r="C8617" s="192" t="s">
        <v>29850</v>
      </c>
      <c r="D8617" s="192" t="s">
        <v>9</v>
      </c>
      <c r="E8617" s="192"/>
      <c r="F8617" s="193"/>
      <c r="G8617" s="244" t="s">
        <v>21839</v>
      </c>
      <c r="H8617" s="195"/>
      <c r="I8617" s="196"/>
    </row>
    <row r="8618" ht="15.0" customHeight="1">
      <c r="A8618" s="190" t="s">
        <v>15633</v>
      </c>
      <c r="B8618" s="96" t="str">
        <f>VLOOKUP(A8618,company_data!$A$2:$H$2051,8,FALSE)</f>
        <v>https://triagingx.com</v>
      </c>
      <c r="C8618" s="192" t="s">
        <v>29851</v>
      </c>
      <c r="D8618" s="192" t="s">
        <v>30</v>
      </c>
      <c r="E8618" s="239"/>
      <c r="F8618" s="193"/>
      <c r="G8618" s="244" t="s">
        <v>21839</v>
      </c>
      <c r="H8618" s="196"/>
      <c r="I8618" s="196"/>
    </row>
    <row r="8619" ht="15.0" customHeight="1">
      <c r="A8619" s="190" t="s">
        <v>14337</v>
      </c>
      <c r="B8619" s="96" t="str">
        <f>VLOOKUP(A8619,company_data!$A$2:$H$2051,8,FALSE)</f>
        <v>https://trilliumsecure.com/</v>
      </c>
      <c r="C8619" s="192" t="s">
        <v>29852</v>
      </c>
      <c r="D8619" s="192" t="s">
        <v>25</v>
      </c>
      <c r="E8619" s="192" t="s">
        <v>29853</v>
      </c>
      <c r="F8619" s="193"/>
      <c r="G8619" s="194"/>
      <c r="H8619" s="195" t="s">
        <v>29854</v>
      </c>
      <c r="I8619" s="196"/>
    </row>
    <row r="8620" ht="15.0" customHeight="1">
      <c r="A8620" s="190" t="s">
        <v>14337</v>
      </c>
      <c r="B8620" s="96" t="str">
        <f>VLOOKUP(A8620,company_data!$A$2:$H$2051,8,FALSE)</f>
        <v>https://trilliumsecure.com/</v>
      </c>
      <c r="C8620" s="192" t="s">
        <v>29855</v>
      </c>
      <c r="D8620" s="192" t="s">
        <v>25</v>
      </c>
      <c r="E8620" s="239"/>
      <c r="F8620" s="193"/>
      <c r="G8620" s="194"/>
      <c r="H8620" s="195" t="s">
        <v>29856</v>
      </c>
      <c r="I8620" s="196"/>
    </row>
    <row r="8621" ht="15.0" customHeight="1">
      <c r="A8621" s="190" t="s">
        <v>14359</v>
      </c>
      <c r="B8621" s="96" t="str">
        <f>VLOOKUP(A8621,company_data!$A$2:$H$2051,8,FALSE)</f>
        <v>https://www.trinitycyber.com/en-us/</v>
      </c>
      <c r="C8621" s="192" t="s">
        <v>29857</v>
      </c>
      <c r="D8621" s="192" t="s">
        <v>7</v>
      </c>
      <c r="E8621" s="239"/>
      <c r="F8621" s="193"/>
      <c r="G8621" s="194"/>
      <c r="H8621" s="195" t="s">
        <v>29858</v>
      </c>
      <c r="I8621" s="196"/>
    </row>
    <row r="8622" ht="15.0" customHeight="1">
      <c r="A8622" s="190" t="s">
        <v>14367</v>
      </c>
      <c r="B8622" s="96" t="str">
        <f>VLOOKUP(A8622,company_data!$A$2:$H$2051,8,FALSE)</f>
        <v>https://www.tripwire.com/</v>
      </c>
      <c r="C8622" s="192" t="s">
        <v>29859</v>
      </c>
      <c r="D8622" s="192" t="s">
        <v>35</v>
      </c>
      <c r="E8622" s="192" t="s">
        <v>24315</v>
      </c>
      <c r="F8622" s="193"/>
      <c r="G8622" s="194"/>
      <c r="H8622" s="195" t="s">
        <v>29860</v>
      </c>
      <c r="I8622" s="196"/>
    </row>
    <row r="8623" ht="15.0" customHeight="1">
      <c r="A8623" s="190" t="s">
        <v>14367</v>
      </c>
      <c r="B8623" s="96" t="str">
        <f>VLOOKUP(A8623,company_data!$A$2:$H$2051,8,FALSE)</f>
        <v>https://www.tripwire.com/</v>
      </c>
      <c r="C8623" s="192" t="s">
        <v>29861</v>
      </c>
      <c r="D8623" s="192" t="s">
        <v>53</v>
      </c>
      <c r="E8623" s="192" t="s">
        <v>24315</v>
      </c>
      <c r="F8623" s="193"/>
      <c r="G8623" s="194"/>
      <c r="H8623" s="195" t="s">
        <v>29862</v>
      </c>
      <c r="I8623" s="196"/>
    </row>
    <row r="8624" ht="15.0" customHeight="1">
      <c r="A8624" s="190" t="s">
        <v>14367</v>
      </c>
      <c r="B8624" s="96" t="str">
        <f>VLOOKUP(A8624,company_data!$A$2:$H$2051,8,FALSE)</f>
        <v>https://www.tripwire.com/</v>
      </c>
      <c r="C8624" s="192" t="s">
        <v>29863</v>
      </c>
      <c r="D8624" s="192" t="s">
        <v>14</v>
      </c>
      <c r="E8624" s="192" t="s">
        <v>17334</v>
      </c>
      <c r="F8624" s="193"/>
      <c r="G8624" s="194"/>
      <c r="H8624" s="195" t="s">
        <v>29864</v>
      </c>
      <c r="I8624" s="196"/>
    </row>
    <row r="8625" ht="15.0" customHeight="1">
      <c r="A8625" s="190" t="s">
        <v>14367</v>
      </c>
      <c r="B8625" s="96" t="str">
        <f>VLOOKUP(A8625,company_data!$A$2:$H$2051,8,FALSE)</f>
        <v>https://www.tripwire.com/</v>
      </c>
      <c r="C8625" s="192" t="s">
        <v>29865</v>
      </c>
      <c r="D8625" s="192" t="s">
        <v>47</v>
      </c>
      <c r="F8625" s="193"/>
      <c r="G8625" s="194"/>
      <c r="H8625" s="195" t="s">
        <v>29866</v>
      </c>
      <c r="I8625" s="196"/>
    </row>
    <row r="8626" ht="15.0" customHeight="1">
      <c r="A8626" s="190" t="s">
        <v>14367</v>
      </c>
      <c r="B8626" s="96" t="str">
        <f>VLOOKUP(A8626,company_data!$A$2:$H$2051,8,FALSE)</f>
        <v>https://www.tripwire.com/</v>
      </c>
      <c r="C8626" s="192" t="s">
        <v>29867</v>
      </c>
      <c r="D8626" s="192" t="s">
        <v>46</v>
      </c>
      <c r="E8626" s="239"/>
      <c r="F8626" s="193"/>
      <c r="G8626" s="194"/>
      <c r="H8626" s="195" t="s">
        <v>29868</v>
      </c>
      <c r="I8626" s="196"/>
    </row>
    <row r="8627" ht="15.0" customHeight="1">
      <c r="A8627" s="190" t="s">
        <v>14367</v>
      </c>
      <c r="B8627" s="96" t="str">
        <f>VLOOKUP(A8627,company_data!$A$2:$H$2051,8,FALSE)</f>
        <v>https://www.tripwire.com/</v>
      </c>
      <c r="C8627" s="192" t="s">
        <v>29869</v>
      </c>
      <c r="D8627" s="192" t="s">
        <v>7</v>
      </c>
      <c r="E8627" s="248"/>
      <c r="F8627" s="193"/>
      <c r="G8627" s="194"/>
      <c r="H8627" s="195" t="s">
        <v>29870</v>
      </c>
      <c r="I8627" s="196"/>
    </row>
    <row r="8628" ht="15.0" customHeight="1">
      <c r="A8628" s="190" t="s">
        <v>14367</v>
      </c>
      <c r="B8628" s="96" t="str">
        <f>VLOOKUP(A8628,company_data!$A$2:$H$2051,8,FALSE)</f>
        <v>https://www.tripwire.com/</v>
      </c>
      <c r="C8628" s="192" t="s">
        <v>29871</v>
      </c>
      <c r="D8628" s="192" t="s">
        <v>21</v>
      </c>
      <c r="E8628" s="239"/>
      <c r="F8628" s="193"/>
      <c r="G8628" s="194"/>
      <c r="H8628" s="195" t="s">
        <v>29872</v>
      </c>
      <c r="I8628" s="196"/>
    </row>
    <row r="8629" ht="15.0" customHeight="1">
      <c r="A8629" s="190" t="s">
        <v>14367</v>
      </c>
      <c r="B8629" s="96" t="str">
        <f>VLOOKUP(A8629,company_data!$A$2:$H$2051,8,FALSE)</f>
        <v>https://www.tripwire.com/</v>
      </c>
      <c r="C8629" s="192" t="s">
        <v>29873</v>
      </c>
      <c r="D8629" s="247" t="s">
        <v>22</v>
      </c>
      <c r="E8629" s="192"/>
      <c r="F8629" s="193"/>
      <c r="G8629" s="194"/>
      <c r="H8629" s="195" t="s">
        <v>29874</v>
      </c>
      <c r="I8629" s="196"/>
    </row>
    <row r="8630" ht="15.0" customHeight="1">
      <c r="A8630" s="190" t="s">
        <v>14376</v>
      </c>
      <c r="B8630" s="96" t="str">
        <f>VLOOKUP(A8630,company_data!$A$2:$H$2051,8,FALSE)</f>
        <v>https://www.trojanhorsesecurity.com/</v>
      </c>
      <c r="C8630" s="192" t="s">
        <v>27646</v>
      </c>
      <c r="D8630" s="192" t="s">
        <v>5</v>
      </c>
      <c r="E8630" s="192" t="s">
        <v>14</v>
      </c>
      <c r="F8630" s="193"/>
      <c r="G8630" s="194"/>
      <c r="H8630" s="195" t="s">
        <v>29875</v>
      </c>
      <c r="I8630" s="196"/>
    </row>
    <row r="8631" ht="15.0" customHeight="1">
      <c r="A8631" s="190" t="s">
        <v>14376</v>
      </c>
      <c r="B8631" s="96" t="str">
        <f>VLOOKUP(A8631,company_data!$A$2:$H$2051,8,FALSE)</f>
        <v>https://www.trojanhorsesecurity.com/</v>
      </c>
      <c r="C8631" s="192" t="s">
        <v>15850</v>
      </c>
      <c r="D8631" s="192" t="s">
        <v>5</v>
      </c>
      <c r="E8631" s="192" t="s">
        <v>15850</v>
      </c>
      <c r="F8631" s="193"/>
      <c r="G8631" s="194"/>
      <c r="H8631" s="195" t="s">
        <v>29876</v>
      </c>
      <c r="I8631" s="196"/>
    </row>
    <row r="8632" ht="15.0" customHeight="1">
      <c r="A8632" s="190" t="s">
        <v>14376</v>
      </c>
      <c r="B8632" s="96" t="str">
        <f>VLOOKUP(A8632,company_data!$A$2:$H$2051,8,FALSE)</f>
        <v>https://www.trojanhorsesecurity.com/</v>
      </c>
      <c r="C8632" s="192" t="s">
        <v>16162</v>
      </c>
      <c r="D8632" s="192" t="s">
        <v>5</v>
      </c>
      <c r="E8632" s="192" t="s">
        <v>16162</v>
      </c>
      <c r="F8632" s="193"/>
      <c r="G8632" s="194"/>
      <c r="H8632" s="195" t="s">
        <v>29877</v>
      </c>
      <c r="I8632" s="196"/>
    </row>
    <row r="8633" ht="15.0" customHeight="1">
      <c r="A8633" s="190" t="s">
        <v>14376</v>
      </c>
      <c r="B8633" s="96" t="str">
        <f>VLOOKUP(A8633,company_data!$A$2:$H$2051,8,FALSE)</f>
        <v>https://www.trojanhorsesecurity.com/</v>
      </c>
      <c r="C8633" s="192" t="s">
        <v>24539</v>
      </c>
      <c r="D8633" s="192" t="s">
        <v>8</v>
      </c>
      <c r="E8633" s="248"/>
      <c r="F8633" s="193"/>
      <c r="G8633" s="194"/>
      <c r="H8633" s="195" t="s">
        <v>29878</v>
      </c>
      <c r="I8633" s="196"/>
    </row>
    <row r="8634" ht="15.0" customHeight="1">
      <c r="A8634" s="190" t="s">
        <v>14376</v>
      </c>
      <c r="B8634" s="96" t="str">
        <f>VLOOKUP(A8634,company_data!$A$2:$H$2051,8,FALSE)</f>
        <v>https://www.trojanhorsesecurity.com/</v>
      </c>
      <c r="C8634" s="192" t="s">
        <v>29879</v>
      </c>
      <c r="D8634" s="192" t="s">
        <v>5</v>
      </c>
      <c r="E8634" s="239"/>
      <c r="F8634" s="193"/>
      <c r="G8634" s="194"/>
      <c r="H8634" s="195" t="s">
        <v>29880</v>
      </c>
      <c r="I8634" s="196"/>
    </row>
    <row r="8635" ht="15.0" customHeight="1">
      <c r="A8635" s="190" t="s">
        <v>14393</v>
      </c>
      <c r="B8635" s="96" t="str">
        <f>VLOOKUP(A8635,company_data!$A$2:$H$2051,8,FALSE)</f>
        <v>https://truefort.com/</v>
      </c>
      <c r="C8635" s="192" t="s">
        <v>16367</v>
      </c>
      <c r="D8635" s="192" t="s">
        <v>8</v>
      </c>
      <c r="E8635" s="192" t="s">
        <v>15</v>
      </c>
      <c r="F8635" s="193"/>
      <c r="G8635" s="194"/>
      <c r="H8635" s="196"/>
      <c r="I8635" s="196"/>
    </row>
    <row r="8636" ht="15.0" customHeight="1">
      <c r="A8636" s="190" t="s">
        <v>14393</v>
      </c>
      <c r="B8636" s="96" t="str">
        <f>VLOOKUP(A8636,company_data!$A$2:$H$2051,8,FALSE)</f>
        <v>https://truefort.com/</v>
      </c>
      <c r="C8636" s="192" t="s">
        <v>29881</v>
      </c>
      <c r="D8636" s="192" t="s">
        <v>8</v>
      </c>
      <c r="E8636" s="192" t="s">
        <v>17930</v>
      </c>
      <c r="F8636" s="193"/>
      <c r="G8636" s="194"/>
      <c r="H8636" s="196"/>
      <c r="I8636" s="196"/>
    </row>
    <row r="8637" ht="15.0" customHeight="1">
      <c r="A8637" s="190" t="s">
        <v>14402</v>
      </c>
      <c r="B8637" s="96" t="str">
        <f>VLOOKUP(A8637,company_data!$A$2:$H$2051,8,FALSE)</f>
        <v>https://truepic.com/</v>
      </c>
      <c r="C8637" s="192" t="s">
        <v>29882</v>
      </c>
      <c r="D8637" s="192" t="s">
        <v>12</v>
      </c>
      <c r="E8637" s="239"/>
      <c r="F8637" s="193"/>
      <c r="G8637" s="194"/>
      <c r="H8637" s="195" t="s">
        <v>29883</v>
      </c>
      <c r="I8637" s="196"/>
    </row>
    <row r="8638" ht="15.0" customHeight="1">
      <c r="A8638" s="190" t="s">
        <v>14410</v>
      </c>
      <c r="B8638" s="96" t="str">
        <f>VLOOKUP(A8638,company_data!$A$2:$H$2051,8,FALSE)</f>
        <v>https://truestack.com/</v>
      </c>
      <c r="C8638" s="192" t="s">
        <v>29884</v>
      </c>
      <c r="D8638" s="192" t="s">
        <v>24</v>
      </c>
      <c r="E8638" s="192" t="s">
        <v>16620</v>
      </c>
      <c r="F8638" s="193"/>
      <c r="G8638" s="194"/>
      <c r="H8638" s="195" t="s">
        <v>29885</v>
      </c>
      <c r="I8638" s="196"/>
    </row>
    <row r="8639" ht="15.0" customHeight="1">
      <c r="A8639" s="190" t="s">
        <v>14437</v>
      </c>
      <c r="B8639" s="96" t="str">
        <f>VLOOKUP(A8639,company_data!$A$2:$H$2051,8,FALSE)</f>
        <v>https://www.trugrid.com/home</v>
      </c>
      <c r="C8639" s="192" t="s">
        <v>29886</v>
      </c>
      <c r="D8639" s="192" t="s">
        <v>26</v>
      </c>
      <c r="E8639" s="192" t="s">
        <v>13</v>
      </c>
      <c r="F8639" s="193"/>
      <c r="G8639" s="194"/>
      <c r="H8639" s="195" t="s">
        <v>29887</v>
      </c>
      <c r="I8639" s="196"/>
    </row>
    <row r="8640" ht="15.0" customHeight="1">
      <c r="A8640" s="190" t="s">
        <v>14437</v>
      </c>
      <c r="B8640" s="96" t="str">
        <f>VLOOKUP(A8640,company_data!$A$2:$H$2051,8,FALSE)</f>
        <v>https://www.trugrid.com/home</v>
      </c>
      <c r="C8640" s="192" t="s">
        <v>29888</v>
      </c>
      <c r="D8640" s="192" t="s">
        <v>26</v>
      </c>
      <c r="E8640" s="192" t="s">
        <v>13</v>
      </c>
      <c r="F8640" s="193"/>
      <c r="G8640" s="194"/>
      <c r="H8640" s="195" t="s">
        <v>29889</v>
      </c>
      <c r="I8640" s="196"/>
    </row>
    <row r="8641" ht="15.0" customHeight="1">
      <c r="A8641" s="190" t="s">
        <v>14437</v>
      </c>
      <c r="B8641" s="96" t="str">
        <f>VLOOKUP(A8641,company_data!$A$2:$H$2051,8,FALSE)</f>
        <v>https://www.trugrid.com/home</v>
      </c>
      <c r="C8641" s="192" t="s">
        <v>29890</v>
      </c>
      <c r="D8641" s="192" t="s">
        <v>26</v>
      </c>
      <c r="E8641" s="192" t="s">
        <v>13</v>
      </c>
      <c r="F8641" s="193"/>
      <c r="G8641" s="194"/>
      <c r="H8641" s="195" t="s">
        <v>29891</v>
      </c>
      <c r="I8641" s="196"/>
    </row>
    <row r="8642" ht="15.0" customHeight="1">
      <c r="A8642" s="190" t="s">
        <v>14445</v>
      </c>
      <c r="B8642" s="96" t="str">
        <f>VLOOKUP(A8642,company_data!$A$2:$H$2051,8,FALSE)</f>
        <v>https://www.trulyprotect.com/</v>
      </c>
      <c r="C8642" s="192" t="s">
        <v>29892</v>
      </c>
      <c r="D8642" s="192" t="s">
        <v>49</v>
      </c>
      <c r="E8642" s="239"/>
      <c r="F8642" s="193"/>
      <c r="G8642" s="194"/>
      <c r="H8642" s="195" t="s">
        <v>29893</v>
      </c>
      <c r="I8642" s="196"/>
    </row>
    <row r="8643" ht="15.0" customHeight="1">
      <c r="A8643" s="190" t="s">
        <v>14452</v>
      </c>
      <c r="B8643" s="96" t="str">
        <f>VLOOKUP(A8643,company_data!$A$2:$H$2051,8,FALSE)</f>
        <v>https://www.trusecconsulting.com/</v>
      </c>
      <c r="C8643" s="192" t="s">
        <v>29894</v>
      </c>
      <c r="D8643" s="192" t="s">
        <v>5</v>
      </c>
      <c r="E8643" s="192" t="s">
        <v>15831</v>
      </c>
      <c r="F8643" s="193"/>
      <c r="G8643" s="194"/>
      <c r="H8643" s="195" t="s">
        <v>29895</v>
      </c>
      <c r="I8643" s="196"/>
    </row>
    <row r="8644" ht="15.0" customHeight="1">
      <c r="A8644" s="190" t="s">
        <v>14452</v>
      </c>
      <c r="B8644" s="96" t="str">
        <f>VLOOKUP(A8644,company_data!$A$2:$H$2051,8,FALSE)</f>
        <v>https://www.trusecconsulting.com/</v>
      </c>
      <c r="C8644" s="192" t="s">
        <v>29896</v>
      </c>
      <c r="D8644" s="192" t="s">
        <v>5</v>
      </c>
      <c r="E8644" s="239"/>
      <c r="F8644" s="193"/>
      <c r="G8644" s="194"/>
      <c r="H8644" s="195" t="s">
        <v>29897</v>
      </c>
      <c r="I8644" s="196"/>
    </row>
    <row r="8645" ht="15.0" customHeight="1">
      <c r="A8645" s="190" t="s">
        <v>14452</v>
      </c>
      <c r="B8645" s="96" t="str">
        <f>VLOOKUP(A8645,company_data!$A$2:$H$2051,8,FALSE)</f>
        <v>https://www.trusecconsulting.com/</v>
      </c>
      <c r="C8645" s="192" t="s">
        <v>29898</v>
      </c>
      <c r="D8645" s="192" t="s">
        <v>5</v>
      </c>
      <c r="E8645" s="239"/>
      <c r="F8645" s="193"/>
      <c r="G8645" s="194"/>
      <c r="H8645" s="195" t="s">
        <v>29899</v>
      </c>
      <c r="I8645" s="196"/>
    </row>
    <row r="8646" ht="15.0" customHeight="1">
      <c r="A8646" s="190" t="s">
        <v>14452</v>
      </c>
      <c r="B8646" s="96" t="str">
        <f>VLOOKUP(A8646,company_data!$A$2:$H$2051,8,FALSE)</f>
        <v>https://www.trusecconsulting.com/</v>
      </c>
      <c r="C8646" s="192" t="s">
        <v>29900</v>
      </c>
      <c r="D8646" s="192" t="s">
        <v>5</v>
      </c>
      <c r="E8646" s="239"/>
      <c r="F8646" s="193"/>
      <c r="G8646" s="194"/>
      <c r="H8646" s="195" t="s">
        <v>29901</v>
      </c>
      <c r="I8646" s="196"/>
    </row>
    <row r="8647" ht="15.0" customHeight="1">
      <c r="A8647" s="190" t="s">
        <v>14452</v>
      </c>
      <c r="B8647" s="96" t="str">
        <f>VLOOKUP(A8647,company_data!$A$2:$H$2051,8,FALSE)</f>
        <v>https://www.trusecconsulting.com/</v>
      </c>
      <c r="C8647" s="192" t="s">
        <v>29902</v>
      </c>
      <c r="D8647" s="192" t="s">
        <v>5</v>
      </c>
      <c r="E8647" s="239"/>
      <c r="F8647" s="193"/>
      <c r="G8647" s="194"/>
      <c r="H8647" s="195" t="s">
        <v>29903</v>
      </c>
      <c r="I8647" s="196"/>
    </row>
    <row r="8648" ht="15.0" customHeight="1">
      <c r="A8648" s="190" t="s">
        <v>14469</v>
      </c>
      <c r="B8648" s="96" t="str">
        <f>VLOOKUP(A8648,company_data!$A$2:$H$2051,8,FALSE)</f>
        <v>https://www.trusfort.com/</v>
      </c>
      <c r="C8648" s="192" t="s">
        <v>29904</v>
      </c>
      <c r="D8648" s="192" t="s">
        <v>6</v>
      </c>
      <c r="E8648" s="192" t="s">
        <v>16476</v>
      </c>
      <c r="F8648" s="193"/>
      <c r="G8648" s="194"/>
      <c r="H8648" s="195"/>
      <c r="I8648" s="196"/>
    </row>
    <row r="8649" ht="15.0" customHeight="1">
      <c r="A8649" s="190" t="s">
        <v>14469</v>
      </c>
      <c r="B8649" s="96" t="str">
        <f>VLOOKUP(A8649,company_data!$A$2:$H$2051,8,FALSE)</f>
        <v>https://www.trusfort.com/</v>
      </c>
      <c r="C8649" s="192" t="s">
        <v>29905</v>
      </c>
      <c r="D8649" s="192" t="s">
        <v>6</v>
      </c>
      <c r="E8649" s="248"/>
      <c r="F8649" s="193"/>
      <c r="G8649" s="194"/>
      <c r="H8649" s="195" t="s">
        <v>29906</v>
      </c>
      <c r="I8649" s="196"/>
    </row>
    <row r="8650" ht="15.0" customHeight="1">
      <c r="A8650" s="190" t="s">
        <v>14469</v>
      </c>
      <c r="B8650" s="96" t="str">
        <f>VLOOKUP(A8650,company_data!$A$2:$H$2051,8,FALSE)</f>
        <v>https://www.trusfort.com/</v>
      </c>
      <c r="C8650" s="192" t="s">
        <v>29907</v>
      </c>
      <c r="D8650" s="192" t="s">
        <v>6</v>
      </c>
      <c r="E8650" s="248"/>
      <c r="F8650" s="193"/>
      <c r="G8650" s="194"/>
      <c r="H8650" s="195"/>
      <c r="I8650" s="196"/>
    </row>
    <row r="8651" ht="15.0" customHeight="1">
      <c r="A8651" s="190" t="s">
        <v>14469</v>
      </c>
      <c r="B8651" s="96" t="str">
        <f>VLOOKUP(A8651,company_data!$A$2:$H$2051,8,FALSE)</f>
        <v>https://www.trusfort.com/</v>
      </c>
      <c r="C8651" s="192" t="s">
        <v>29908</v>
      </c>
      <c r="D8651" s="192" t="s">
        <v>34</v>
      </c>
      <c r="E8651" s="192"/>
      <c r="F8651" s="193"/>
      <c r="G8651" s="194"/>
      <c r="H8651" s="195" t="s">
        <v>29909</v>
      </c>
      <c r="I8651" s="196"/>
    </row>
    <row r="8652" ht="15.0" customHeight="1">
      <c r="A8652" s="190" t="s">
        <v>14476</v>
      </c>
      <c r="B8652" s="96" t="str">
        <f>VLOOKUP(A8652,company_data!$A$2:$H$2051,8,FALSE)</f>
        <v>https://www.trusona.com/</v>
      </c>
      <c r="C8652" s="192" t="s">
        <v>29910</v>
      </c>
      <c r="D8652" s="192" t="s">
        <v>6</v>
      </c>
      <c r="E8652" s="192" t="s">
        <v>16476</v>
      </c>
      <c r="F8652" s="193"/>
      <c r="G8652" s="194"/>
      <c r="H8652" s="195" t="s">
        <v>29911</v>
      </c>
      <c r="I8652" s="196"/>
    </row>
    <row r="8653" ht="15.0" customHeight="1">
      <c r="A8653" s="190" t="s">
        <v>14476</v>
      </c>
      <c r="B8653" s="96" t="str">
        <f>VLOOKUP(A8653,company_data!$A$2:$H$2051,8,FALSE)</f>
        <v>https://www.trusona.com/</v>
      </c>
      <c r="C8653" s="192" t="s">
        <v>29912</v>
      </c>
      <c r="D8653" s="192" t="s">
        <v>6</v>
      </c>
      <c r="E8653" s="192" t="s">
        <v>16476</v>
      </c>
      <c r="F8653" s="193"/>
      <c r="G8653" s="194"/>
      <c r="H8653" s="195" t="s">
        <v>29913</v>
      </c>
      <c r="I8653" s="196"/>
    </row>
    <row r="8654" ht="15.0" customHeight="1">
      <c r="A8654" s="190" t="s">
        <v>14476</v>
      </c>
      <c r="B8654" s="96" t="str">
        <f>VLOOKUP(A8654,company_data!$A$2:$H$2051,8,FALSE)</f>
        <v>https://www.trusona.com/</v>
      </c>
      <c r="C8654" s="192" t="s">
        <v>25740</v>
      </c>
      <c r="D8654" s="192" t="s">
        <v>6</v>
      </c>
      <c r="E8654" s="192" t="s">
        <v>18011</v>
      </c>
      <c r="F8654" s="193"/>
      <c r="G8654" s="194"/>
      <c r="H8654" s="195" t="s">
        <v>29914</v>
      </c>
      <c r="I8654" s="196"/>
    </row>
    <row r="8655" ht="15.0" customHeight="1">
      <c r="A8655" s="190" t="s">
        <v>14476</v>
      </c>
      <c r="B8655" s="96" t="str">
        <f>VLOOKUP(A8655,company_data!$A$2:$H$2051,8,FALSE)</f>
        <v>https://www.trusona.com/</v>
      </c>
      <c r="C8655" s="192" t="s">
        <v>29915</v>
      </c>
      <c r="D8655" s="192" t="s">
        <v>6</v>
      </c>
      <c r="E8655" s="192" t="s">
        <v>18011</v>
      </c>
      <c r="F8655" s="193"/>
      <c r="G8655" s="194"/>
      <c r="H8655" s="195" t="s">
        <v>29916</v>
      </c>
      <c r="I8655" s="196"/>
    </row>
    <row r="8656" ht="15.0" customHeight="1">
      <c r="A8656" s="190" t="s">
        <v>14476</v>
      </c>
      <c r="B8656" s="96" t="str">
        <f>VLOOKUP(A8656,company_data!$A$2:$H$2051,8,FALSE)</f>
        <v>https://www.trusona.com/</v>
      </c>
      <c r="C8656" s="192" t="s">
        <v>29917</v>
      </c>
      <c r="D8656" s="192" t="s">
        <v>6</v>
      </c>
      <c r="E8656" s="239"/>
      <c r="F8656" s="193"/>
      <c r="G8656" s="194"/>
      <c r="H8656" s="195" t="s">
        <v>29918</v>
      </c>
      <c r="I8656" s="196"/>
    </row>
    <row r="8657" ht="15.0" customHeight="1">
      <c r="A8657" s="190" t="s">
        <v>14476</v>
      </c>
      <c r="B8657" s="96" t="str">
        <f>VLOOKUP(A8657,company_data!$A$2:$H$2051,8,FALSE)</f>
        <v>https://www.trusona.com/</v>
      </c>
      <c r="C8657" s="192" t="s">
        <v>29919</v>
      </c>
      <c r="D8657" s="192" t="s">
        <v>6</v>
      </c>
      <c r="E8657" s="239"/>
      <c r="F8657" s="193"/>
      <c r="G8657" s="194"/>
      <c r="H8657" s="195" t="s">
        <v>29920</v>
      </c>
      <c r="I8657" s="196"/>
    </row>
    <row r="8658" ht="15.0" customHeight="1">
      <c r="A8658" s="190" t="s">
        <v>14476</v>
      </c>
      <c r="B8658" s="96" t="str">
        <f>VLOOKUP(A8658,company_data!$A$2:$H$2051,8,FALSE)</f>
        <v>https://www.trusona.com/</v>
      </c>
      <c r="C8658" s="192" t="s">
        <v>29921</v>
      </c>
      <c r="D8658" s="192" t="s">
        <v>6</v>
      </c>
      <c r="E8658" s="239"/>
      <c r="F8658" s="193"/>
      <c r="G8658" s="194"/>
      <c r="H8658" s="195" t="s">
        <v>29922</v>
      </c>
      <c r="I8658" s="196"/>
    </row>
    <row r="8659" ht="15.0" customHeight="1">
      <c r="A8659" s="190" t="s">
        <v>14476</v>
      </c>
      <c r="B8659" s="96" t="str">
        <f>VLOOKUP(A8659,company_data!$A$2:$H$2051,8,FALSE)</f>
        <v>https://www.trusona.com/</v>
      </c>
      <c r="C8659" s="192" t="s">
        <v>29923</v>
      </c>
      <c r="D8659" s="192" t="s">
        <v>6</v>
      </c>
      <c r="E8659" s="239"/>
      <c r="F8659" s="193"/>
      <c r="G8659" s="194"/>
      <c r="H8659" s="195" t="s">
        <v>29924</v>
      </c>
      <c r="I8659" s="196"/>
    </row>
    <row r="8660" ht="15.0" customHeight="1">
      <c r="A8660" s="190" t="s">
        <v>14476</v>
      </c>
      <c r="B8660" s="96" t="str">
        <f>VLOOKUP(A8660,company_data!$A$2:$H$2051,8,FALSE)</f>
        <v>https://www.trusona.com/</v>
      </c>
      <c r="C8660" s="192" t="s">
        <v>29925</v>
      </c>
      <c r="D8660" s="192" t="s">
        <v>6</v>
      </c>
      <c r="E8660" s="239"/>
      <c r="F8660" s="193"/>
      <c r="G8660" s="194"/>
      <c r="H8660" s="195" t="s">
        <v>29926</v>
      </c>
      <c r="I8660" s="196"/>
    </row>
    <row r="8661" ht="15.0" customHeight="1">
      <c r="A8661" s="190" t="s">
        <v>14482</v>
      </c>
      <c r="B8661" s="96" t="str">
        <f>VLOOKUP(A8661,company_data!$A$2:$H$2051,8,FALSE)</f>
        <v>https://www.trustar.co/</v>
      </c>
      <c r="C8661" s="192" t="s">
        <v>29927</v>
      </c>
      <c r="D8661" s="192" t="s">
        <v>30</v>
      </c>
      <c r="E8661" s="192" t="s">
        <v>18548</v>
      </c>
      <c r="F8661" s="193"/>
      <c r="G8661" s="194"/>
      <c r="H8661" s="195" t="s">
        <v>29928</v>
      </c>
      <c r="I8661" s="196"/>
    </row>
    <row r="8662" ht="15.0" customHeight="1">
      <c r="A8662" s="190" t="s">
        <v>14488</v>
      </c>
      <c r="B8662" s="96" t="str">
        <f>VLOOKUP(A8662,company_data!$A$2:$H$2051,8,FALSE)</f>
        <v>https://trustarc.com/</v>
      </c>
      <c r="C8662" s="192" t="s">
        <v>29929</v>
      </c>
      <c r="D8662" s="192" t="s">
        <v>14</v>
      </c>
      <c r="E8662" s="192" t="s">
        <v>54</v>
      </c>
      <c r="F8662" s="193"/>
      <c r="G8662" s="194"/>
      <c r="H8662" s="195" t="s">
        <v>29930</v>
      </c>
      <c r="I8662" s="196"/>
    </row>
    <row r="8663" ht="15.0" customHeight="1">
      <c r="A8663" s="190" t="s">
        <v>14488</v>
      </c>
      <c r="B8663" s="96" t="str">
        <f>VLOOKUP(A8663,company_data!$A$2:$H$2051,8,FALSE)</f>
        <v>https://trustarc.com/</v>
      </c>
      <c r="C8663" s="192" t="s">
        <v>29931</v>
      </c>
      <c r="D8663" s="192" t="s">
        <v>56</v>
      </c>
      <c r="E8663" s="192" t="s">
        <v>54</v>
      </c>
      <c r="F8663" s="193"/>
      <c r="G8663" s="194"/>
      <c r="H8663" s="195" t="s">
        <v>29932</v>
      </c>
      <c r="I8663" s="196"/>
    </row>
    <row r="8664" ht="15.0" customHeight="1">
      <c r="A8664" s="190" t="s">
        <v>14488</v>
      </c>
      <c r="B8664" s="96" t="str">
        <f>VLOOKUP(A8664,company_data!$A$2:$H$2051,8,FALSE)</f>
        <v>https://trustarc.com/</v>
      </c>
      <c r="C8664" s="192" t="s">
        <v>29933</v>
      </c>
      <c r="D8664" s="192" t="s">
        <v>54</v>
      </c>
      <c r="E8664" s="239"/>
      <c r="F8664" s="193"/>
      <c r="G8664" s="194"/>
      <c r="H8664" s="195" t="s">
        <v>29934</v>
      </c>
      <c r="I8664" s="196"/>
    </row>
    <row r="8665" ht="15.0" customHeight="1">
      <c r="A8665" s="190" t="s">
        <v>14488</v>
      </c>
      <c r="B8665" s="96" t="str">
        <f>VLOOKUP(A8665,company_data!$A$2:$H$2051,8,FALSE)</f>
        <v>https://trustarc.com/</v>
      </c>
      <c r="C8665" s="192" t="s">
        <v>29935</v>
      </c>
      <c r="D8665" s="192" t="s">
        <v>54</v>
      </c>
      <c r="E8665" s="239"/>
      <c r="F8665" s="193"/>
      <c r="G8665" s="194"/>
      <c r="H8665" s="195" t="s">
        <v>29936</v>
      </c>
      <c r="I8665" s="196"/>
    </row>
    <row r="8666" ht="15.0" customHeight="1">
      <c r="A8666" s="190" t="s">
        <v>14488</v>
      </c>
      <c r="B8666" s="96" t="str">
        <f>VLOOKUP(A8666,company_data!$A$2:$H$2051,8,FALSE)</f>
        <v>https://trustarc.com/</v>
      </c>
      <c r="C8666" s="192" t="s">
        <v>29937</v>
      </c>
      <c r="D8666" s="192" t="s">
        <v>54</v>
      </c>
      <c r="E8666" s="248"/>
      <c r="F8666" s="193"/>
      <c r="G8666" s="194"/>
      <c r="H8666" s="195" t="s">
        <v>29938</v>
      </c>
      <c r="I8666" s="196"/>
    </row>
    <row r="8667" ht="15.0" customHeight="1">
      <c r="A8667" s="190" t="s">
        <v>14488</v>
      </c>
      <c r="B8667" s="96" t="str">
        <f>VLOOKUP(A8667,company_data!$A$2:$H$2051,8,FALSE)</f>
        <v>https://trustarc.com/</v>
      </c>
      <c r="C8667" s="192" t="s">
        <v>17359</v>
      </c>
      <c r="D8667" s="192" t="s">
        <v>54</v>
      </c>
      <c r="E8667" s="239"/>
      <c r="F8667" s="193"/>
      <c r="G8667" s="194"/>
      <c r="H8667" s="195" t="s">
        <v>29939</v>
      </c>
      <c r="I8667" s="196"/>
    </row>
    <row r="8668" ht="15.0" customHeight="1">
      <c r="A8668" s="190" t="s">
        <v>14488</v>
      </c>
      <c r="B8668" s="96" t="str">
        <f>VLOOKUP(A8668,company_data!$A$2:$H$2051,8,FALSE)</f>
        <v>https://trustarc.com/</v>
      </c>
      <c r="C8668" s="192" t="s">
        <v>29940</v>
      </c>
      <c r="D8668" s="192" t="s">
        <v>54</v>
      </c>
      <c r="E8668" s="239"/>
      <c r="F8668" s="193"/>
      <c r="G8668" s="194"/>
      <c r="H8668" s="195" t="s">
        <v>29941</v>
      </c>
      <c r="I8668" s="196"/>
    </row>
    <row r="8669" ht="15.0" customHeight="1">
      <c r="A8669" s="190" t="s">
        <v>14497</v>
      </c>
      <c r="B8669" s="96" t="str">
        <f>VLOOKUP(A8669,company_data!$A$2:$H$2051,8,FALSE)</f>
        <v>https://www.trustedknight.com/</v>
      </c>
      <c r="C8669" s="192" t="s">
        <v>29942</v>
      </c>
      <c r="D8669" s="192" t="s">
        <v>8</v>
      </c>
      <c r="E8669" s="239"/>
      <c r="F8669" s="193"/>
      <c r="G8669" s="194"/>
      <c r="H8669" s="195" t="s">
        <v>29943</v>
      </c>
      <c r="I8669" s="196"/>
    </row>
    <row r="8670" ht="15.0" customHeight="1">
      <c r="A8670" s="190" t="s">
        <v>14497</v>
      </c>
      <c r="B8670" s="96" t="str">
        <f>VLOOKUP(A8670,company_data!$A$2:$H$2051,8,FALSE)</f>
        <v>https://www.trustedknight.com/</v>
      </c>
      <c r="C8670" s="192" t="s">
        <v>29944</v>
      </c>
      <c r="D8670" s="192" t="s">
        <v>9</v>
      </c>
      <c r="E8670" s="239"/>
      <c r="F8670" s="193"/>
      <c r="G8670" s="194"/>
      <c r="H8670" s="195" t="s">
        <v>29945</v>
      </c>
      <c r="I8670" s="196"/>
    </row>
    <row r="8671" ht="15.0" customHeight="1">
      <c r="A8671" s="190" t="s">
        <v>14497</v>
      </c>
      <c r="B8671" s="96" t="str">
        <f>VLOOKUP(A8671,company_data!$A$2:$H$2051,8,FALSE)</f>
        <v>https://www.trustedknight.com/</v>
      </c>
      <c r="C8671" s="192" t="s">
        <v>29946</v>
      </c>
      <c r="D8671" s="192" t="s">
        <v>9</v>
      </c>
      <c r="E8671" s="239"/>
      <c r="F8671" s="193"/>
      <c r="G8671" s="194"/>
      <c r="H8671" s="195" t="s">
        <v>29947</v>
      </c>
      <c r="I8671" s="196"/>
    </row>
    <row r="8672" ht="15.0" customHeight="1">
      <c r="A8672" s="190" t="s">
        <v>14497</v>
      </c>
      <c r="B8672" s="96" t="str">
        <f>VLOOKUP(A8672,company_data!$A$2:$H$2051,8,FALSE)</f>
        <v>https://www.trustedknight.com/</v>
      </c>
      <c r="C8672" s="192" t="s">
        <v>29948</v>
      </c>
      <c r="D8672" s="192" t="s">
        <v>37</v>
      </c>
      <c r="E8672" s="239"/>
      <c r="F8672" s="193"/>
      <c r="G8672" s="194"/>
      <c r="H8672" s="195" t="s">
        <v>29949</v>
      </c>
      <c r="I8672" s="196"/>
    </row>
    <row r="8673" ht="15.0" customHeight="1">
      <c r="A8673" s="190" t="s">
        <v>14503</v>
      </c>
      <c r="B8673" s="96" t="str">
        <f>VLOOKUP(A8673,company_data!$A$2:$H$2051,8,FALSE)</f>
        <v>https://www.trusted-objects.com/</v>
      </c>
      <c r="C8673" s="192" t="s">
        <v>29950</v>
      </c>
      <c r="D8673" s="192" t="s">
        <v>25</v>
      </c>
      <c r="E8673" s="239"/>
      <c r="F8673" s="193"/>
      <c r="G8673" s="194"/>
      <c r="H8673" s="195" t="s">
        <v>29951</v>
      </c>
      <c r="I8673" s="196"/>
    </row>
    <row r="8674" ht="15.0" customHeight="1">
      <c r="A8674" s="190" t="s">
        <v>14503</v>
      </c>
      <c r="B8674" s="96" t="str">
        <f>VLOOKUP(A8674,company_data!$A$2:$H$2051,8,FALSE)</f>
        <v>https://www.trusted-objects.com/</v>
      </c>
      <c r="C8674" s="192" t="s">
        <v>29952</v>
      </c>
      <c r="D8674" s="192" t="s">
        <v>25</v>
      </c>
      <c r="E8674" s="239"/>
      <c r="F8674" s="193"/>
      <c r="G8674" s="194"/>
      <c r="H8674" s="195" t="s">
        <v>29953</v>
      </c>
      <c r="I8674" s="196"/>
    </row>
    <row r="8675" ht="15.0" customHeight="1">
      <c r="A8675" s="190" t="s">
        <v>14509</v>
      </c>
      <c r="B8675" s="96" t="str">
        <f>VLOOKUP(A8675,company_data!$A$2:$H$2051,8,FALSE)</f>
        <v>https://www.trustedsec.com/</v>
      </c>
      <c r="C8675" s="192" t="s">
        <v>29954</v>
      </c>
      <c r="D8675" s="192" t="s">
        <v>5</v>
      </c>
      <c r="E8675" s="192" t="s">
        <v>15831</v>
      </c>
      <c r="F8675" s="193"/>
      <c r="G8675" s="194"/>
      <c r="H8675" s="195" t="s">
        <v>29955</v>
      </c>
      <c r="I8675" s="196"/>
    </row>
    <row r="8676" ht="15.0" customHeight="1">
      <c r="A8676" s="190" t="s">
        <v>14509</v>
      </c>
      <c r="B8676" s="96" t="str">
        <f>VLOOKUP(A8676,company_data!$A$2:$H$2051,8,FALSE)</f>
        <v>https://www.trustedsec.com/</v>
      </c>
      <c r="C8676" s="192" t="s">
        <v>29956</v>
      </c>
      <c r="D8676" s="192" t="s">
        <v>5</v>
      </c>
      <c r="E8676" s="239"/>
      <c r="F8676" s="193"/>
      <c r="G8676" s="194"/>
      <c r="H8676" s="195" t="s">
        <v>29957</v>
      </c>
      <c r="I8676" s="196"/>
    </row>
    <row r="8677" ht="15.0" customHeight="1">
      <c r="A8677" s="190" t="s">
        <v>14509</v>
      </c>
      <c r="B8677" s="96" t="str">
        <f>VLOOKUP(A8677,company_data!$A$2:$H$2051,8,FALSE)</f>
        <v>https://www.trustedsec.com/</v>
      </c>
      <c r="C8677" s="192" t="s">
        <v>29958</v>
      </c>
      <c r="D8677" s="192" t="s">
        <v>5</v>
      </c>
      <c r="E8677" s="239"/>
      <c r="F8677" s="193"/>
      <c r="G8677" s="194"/>
      <c r="H8677" s="195" t="s">
        <v>29959</v>
      </c>
      <c r="I8677" s="196"/>
    </row>
    <row r="8678" ht="15.0" customHeight="1">
      <c r="A8678" s="190" t="s">
        <v>14509</v>
      </c>
      <c r="B8678" s="96" t="str">
        <f>VLOOKUP(A8678,company_data!$A$2:$H$2051,8,FALSE)</f>
        <v>https://www.trustedsec.com/</v>
      </c>
      <c r="C8678" s="192" t="s">
        <v>29960</v>
      </c>
      <c r="D8678" s="192" t="s">
        <v>5</v>
      </c>
      <c r="E8678" s="239"/>
      <c r="F8678" s="193"/>
      <c r="G8678" s="194"/>
      <c r="H8678" s="195" t="s">
        <v>29961</v>
      </c>
      <c r="I8678" s="196"/>
    </row>
    <row r="8679" ht="15.0" customHeight="1">
      <c r="A8679" s="190" t="s">
        <v>14509</v>
      </c>
      <c r="B8679" s="96" t="str">
        <f>VLOOKUP(A8679,company_data!$A$2:$H$2051,8,FALSE)</f>
        <v>https://www.trustedsec.com/</v>
      </c>
      <c r="C8679" s="192" t="s">
        <v>29962</v>
      </c>
      <c r="D8679" s="192" t="s">
        <v>11</v>
      </c>
      <c r="E8679" s="239"/>
      <c r="F8679" s="193"/>
      <c r="G8679" s="194"/>
      <c r="H8679" s="195" t="s">
        <v>29963</v>
      </c>
      <c r="I8679" s="196"/>
    </row>
    <row r="8680" ht="15.0" customHeight="1">
      <c r="A8680" s="190" t="s">
        <v>14517</v>
      </c>
      <c r="B8680" s="96" t="str">
        <f>VLOOKUP(A8680,company_data!$A$2:$H$2051,8,FALSE)</f>
        <v>https://www.trustgo.com/</v>
      </c>
      <c r="C8680" s="239"/>
      <c r="D8680" s="192" t="s">
        <v>20</v>
      </c>
      <c r="E8680" s="239"/>
      <c r="F8680" s="193"/>
      <c r="G8680" s="194"/>
      <c r="H8680" s="196"/>
      <c r="I8680" s="196"/>
    </row>
    <row r="8681" ht="15.0" customHeight="1">
      <c r="A8681" s="190" t="s">
        <v>14525</v>
      </c>
      <c r="B8681" s="96" t="str">
        <f>VLOOKUP(A8681,company_data!$A$2:$H$2051,8,FALSE)</f>
        <v>https://trustifi.com/</v>
      </c>
      <c r="C8681" s="192" t="s">
        <v>29964</v>
      </c>
      <c r="D8681" s="192" t="s">
        <v>19</v>
      </c>
      <c r="E8681" s="239"/>
      <c r="F8681" s="193"/>
      <c r="G8681" s="194"/>
      <c r="H8681" s="195" t="s">
        <v>29965</v>
      </c>
      <c r="I8681" s="196"/>
    </row>
    <row r="8682" ht="15.0" customHeight="1">
      <c r="A8682" s="190" t="s">
        <v>14525</v>
      </c>
      <c r="B8682" s="96" t="str">
        <f>VLOOKUP(A8682,company_data!$A$2:$H$2051,8,FALSE)</f>
        <v>https://trustifi.com/</v>
      </c>
      <c r="C8682" s="192" t="s">
        <v>29966</v>
      </c>
      <c r="D8682" s="192" t="s">
        <v>19</v>
      </c>
      <c r="E8682" s="239"/>
      <c r="F8682" s="193"/>
      <c r="G8682" s="194"/>
      <c r="H8682" s="195" t="s">
        <v>29967</v>
      </c>
      <c r="I8682" s="196"/>
    </row>
    <row r="8683" ht="15.0" customHeight="1">
      <c r="A8683" s="190" t="s">
        <v>14531</v>
      </c>
      <c r="B8683" s="96" t="str">
        <f>VLOOKUP(A8683,company_data!$A$2:$H$2051,8,FALSE)</f>
        <v>https://www.trustlook.com/</v>
      </c>
      <c r="C8683" s="192" t="s">
        <v>29968</v>
      </c>
      <c r="D8683" s="192" t="s">
        <v>20</v>
      </c>
      <c r="E8683" s="192" t="s">
        <v>29969</v>
      </c>
      <c r="F8683" s="190" t="s">
        <v>15862</v>
      </c>
      <c r="G8683" s="244" t="s">
        <v>21839</v>
      </c>
      <c r="H8683" s="195" t="s">
        <v>29970</v>
      </c>
      <c r="I8683" s="196"/>
    </row>
    <row r="8684" ht="15.0" customHeight="1">
      <c r="A8684" s="190" t="s">
        <v>14531</v>
      </c>
      <c r="B8684" s="96" t="str">
        <f>VLOOKUP(A8684,company_data!$A$2:$H$2051,8,FALSE)</f>
        <v>https://www.trustlook.com/</v>
      </c>
      <c r="C8684" s="192" t="s">
        <v>29971</v>
      </c>
      <c r="D8684" s="247" t="s">
        <v>22</v>
      </c>
      <c r="E8684" s="192" t="s">
        <v>29972</v>
      </c>
      <c r="F8684" s="193"/>
      <c r="G8684" s="244" t="s">
        <v>21839</v>
      </c>
      <c r="H8684" s="195" t="s">
        <v>29973</v>
      </c>
      <c r="I8684" s="196"/>
    </row>
    <row r="8685" ht="15.0" customHeight="1">
      <c r="A8685" s="190" t="s">
        <v>14531</v>
      </c>
      <c r="B8685" s="96" t="str">
        <f>VLOOKUP(A8685,company_data!$A$2:$H$2051,8,FALSE)</f>
        <v>https://www.trustlook.com/</v>
      </c>
      <c r="C8685" s="192" t="s">
        <v>29974</v>
      </c>
      <c r="D8685" s="192" t="s">
        <v>37</v>
      </c>
      <c r="E8685" s="192" t="s">
        <v>29974</v>
      </c>
      <c r="F8685" s="193"/>
      <c r="G8685" s="244" t="s">
        <v>21839</v>
      </c>
      <c r="H8685" s="195" t="s">
        <v>29975</v>
      </c>
      <c r="I8685" s="196"/>
    </row>
    <row r="8686" ht="15.0" customHeight="1">
      <c r="A8686" s="190" t="s">
        <v>14531</v>
      </c>
      <c r="B8686" s="96" t="str">
        <f>VLOOKUP(A8686,company_data!$A$2:$H$2051,8,FALSE)</f>
        <v>https://www.trustlook.com/</v>
      </c>
      <c r="C8686" s="192" t="s">
        <v>18660</v>
      </c>
      <c r="D8686" s="192" t="s">
        <v>37</v>
      </c>
      <c r="E8686" s="239"/>
      <c r="F8686" s="193"/>
      <c r="G8686" s="244" t="s">
        <v>21839</v>
      </c>
      <c r="H8686" s="195" t="s">
        <v>29976</v>
      </c>
      <c r="I8686" s="196"/>
    </row>
    <row r="8687" ht="15.0" customHeight="1">
      <c r="A8687" s="190" t="s">
        <v>14531</v>
      </c>
      <c r="B8687" s="96" t="str">
        <f>VLOOKUP(A8687,company_data!$A$2:$H$2051,8,FALSE)</f>
        <v>https://www.trustlook.com/</v>
      </c>
      <c r="C8687" s="192" t="s">
        <v>29977</v>
      </c>
      <c r="D8687" s="192" t="s">
        <v>43</v>
      </c>
      <c r="E8687" s="239"/>
      <c r="F8687" s="193"/>
      <c r="G8687" s="244" t="s">
        <v>21839</v>
      </c>
      <c r="H8687" s="195" t="s">
        <v>29978</v>
      </c>
      <c r="I8687" s="196"/>
    </row>
    <row r="8688" ht="15.0" customHeight="1">
      <c r="A8688" s="190" t="s">
        <v>14537</v>
      </c>
      <c r="B8688" s="96" t="str">
        <f>VLOOKUP(A8688,company_data!$A$2:$H$2051,8,FALSE)</f>
        <v>https://trustmapp.com/</v>
      </c>
      <c r="C8688" s="192" t="s">
        <v>14537</v>
      </c>
      <c r="D8688" s="192" t="s">
        <v>14</v>
      </c>
      <c r="E8688" s="192" t="s">
        <v>16856</v>
      </c>
      <c r="F8688" s="193"/>
      <c r="G8688" s="194"/>
      <c r="H8688" s="195" t="s">
        <v>29979</v>
      </c>
      <c r="I8688" s="196"/>
    </row>
    <row r="8689" ht="15.0" customHeight="1">
      <c r="A8689" s="190" t="s">
        <v>14542</v>
      </c>
      <c r="B8689" s="96" t="str">
        <f>VLOOKUP(A8689,company_data!$A$2:$H$2051,8,FALSE)</f>
        <v>https://www.trustonic.com/</v>
      </c>
      <c r="C8689" s="192" t="s">
        <v>15871</v>
      </c>
      <c r="D8689" s="192" t="s">
        <v>5</v>
      </c>
      <c r="E8689" s="192" t="s">
        <v>15871</v>
      </c>
      <c r="F8689" s="193"/>
      <c r="G8689" s="194"/>
      <c r="H8689" s="195" t="s">
        <v>29980</v>
      </c>
      <c r="I8689" s="196"/>
    </row>
    <row r="8690" ht="15.0" customHeight="1">
      <c r="A8690" s="190" t="s">
        <v>14542</v>
      </c>
      <c r="B8690" s="96" t="str">
        <f>VLOOKUP(A8690,company_data!$A$2:$H$2051,8,FALSE)</f>
        <v>https://www.trustonic.com/</v>
      </c>
      <c r="C8690" s="192" t="s">
        <v>15862</v>
      </c>
      <c r="D8690" s="192" t="s">
        <v>8</v>
      </c>
      <c r="E8690" s="239"/>
      <c r="F8690" s="193"/>
      <c r="G8690" s="194"/>
      <c r="H8690" s="195" t="s">
        <v>29981</v>
      </c>
      <c r="I8690" s="196"/>
    </row>
    <row r="8691" ht="15.0" customHeight="1">
      <c r="A8691" s="190" t="s">
        <v>14542</v>
      </c>
      <c r="B8691" s="96" t="str">
        <f>VLOOKUP(A8691,company_data!$A$2:$H$2051,8,FALSE)</f>
        <v>https://www.trustonic.com/</v>
      </c>
      <c r="C8691" s="192" t="s">
        <v>29982</v>
      </c>
      <c r="D8691" s="192" t="s">
        <v>40</v>
      </c>
      <c r="E8691" s="239"/>
      <c r="F8691" s="193"/>
      <c r="G8691" s="194"/>
      <c r="H8691" s="195" t="s">
        <v>29983</v>
      </c>
      <c r="I8691" s="196"/>
    </row>
    <row r="8692" ht="15.0" customHeight="1">
      <c r="A8692" s="190" t="s">
        <v>14542</v>
      </c>
      <c r="B8692" s="96" t="str">
        <f>VLOOKUP(A8692,company_data!$A$2:$H$2051,8,FALSE)</f>
        <v>https://www.trustonic.com/</v>
      </c>
      <c r="C8692" s="192" t="s">
        <v>29984</v>
      </c>
      <c r="D8692" s="192" t="s">
        <v>20</v>
      </c>
      <c r="E8692" s="239"/>
      <c r="F8692" s="193"/>
      <c r="G8692" s="194"/>
      <c r="H8692" s="195" t="s">
        <v>29985</v>
      </c>
      <c r="I8692" s="196"/>
    </row>
    <row r="8693" ht="15.0" customHeight="1">
      <c r="A8693" s="190" t="s">
        <v>14550</v>
      </c>
      <c r="B8693" s="96" t="str">
        <f>VLOOKUP(A8693,company_data!$A$2:$H$2051,8,FALSE)</f>
        <v>https://www.trustport.com/en/home-users</v>
      </c>
      <c r="C8693" s="192" t="s">
        <v>29986</v>
      </c>
      <c r="D8693" s="192" t="s">
        <v>9</v>
      </c>
      <c r="E8693" s="192" t="s">
        <v>16110</v>
      </c>
      <c r="F8693" s="190" t="s">
        <v>16111</v>
      </c>
      <c r="G8693" s="194"/>
      <c r="H8693" s="195" t="s">
        <v>29987</v>
      </c>
      <c r="I8693" s="196"/>
    </row>
    <row r="8694" ht="15.0" customHeight="1">
      <c r="A8694" s="190" t="s">
        <v>14550</v>
      </c>
      <c r="B8694" s="96" t="str">
        <f>VLOOKUP(A8694,company_data!$A$2:$H$2051,8,FALSE)</f>
        <v>https://www.trustport.com/en/home-users</v>
      </c>
      <c r="C8694" s="192" t="s">
        <v>29988</v>
      </c>
      <c r="D8694" s="192" t="s">
        <v>9</v>
      </c>
      <c r="E8694" s="192" t="s">
        <v>16110</v>
      </c>
      <c r="F8694" s="190" t="s">
        <v>16111</v>
      </c>
      <c r="G8694" s="194"/>
      <c r="H8694" s="195" t="s">
        <v>29989</v>
      </c>
      <c r="I8694" s="196"/>
    </row>
    <row r="8695" ht="15.0" customHeight="1">
      <c r="A8695" s="190" t="s">
        <v>14550</v>
      </c>
      <c r="B8695" s="96" t="str">
        <f>VLOOKUP(A8695,company_data!$A$2:$H$2051,8,FALSE)</f>
        <v>https://www.trustport.com/en/home-users</v>
      </c>
      <c r="C8695" s="192" t="s">
        <v>29990</v>
      </c>
      <c r="D8695" s="192" t="s">
        <v>9</v>
      </c>
      <c r="E8695" s="192" t="s">
        <v>16110</v>
      </c>
      <c r="F8695" s="193"/>
      <c r="G8695" s="194"/>
      <c r="H8695" s="195" t="s">
        <v>29991</v>
      </c>
      <c r="I8695" s="196"/>
    </row>
    <row r="8696" ht="15.0" customHeight="1">
      <c r="A8696" s="190" t="s">
        <v>14550</v>
      </c>
      <c r="B8696" s="96" t="str">
        <f>VLOOKUP(A8696,company_data!$A$2:$H$2051,8,FALSE)</f>
        <v>https://www.trustport.com/en/home-users</v>
      </c>
      <c r="C8696" s="192" t="s">
        <v>29992</v>
      </c>
      <c r="D8696" s="192" t="s">
        <v>9</v>
      </c>
      <c r="E8696" s="192" t="s">
        <v>16110</v>
      </c>
      <c r="F8696" s="190" t="s">
        <v>16111</v>
      </c>
      <c r="G8696" s="194"/>
      <c r="H8696" s="195" t="s">
        <v>29993</v>
      </c>
      <c r="I8696" s="196"/>
    </row>
    <row r="8697" ht="15.0" customHeight="1">
      <c r="A8697" s="190" t="s">
        <v>14550</v>
      </c>
      <c r="B8697" s="96" t="str">
        <f>VLOOKUP(A8697,company_data!$A$2:$H$2051,8,FALSE)</f>
        <v>https://www.trustport.com/en/home-users</v>
      </c>
      <c r="C8697" s="192" t="s">
        <v>29994</v>
      </c>
      <c r="D8697" s="192" t="s">
        <v>20</v>
      </c>
      <c r="E8697" s="192" t="s">
        <v>16110</v>
      </c>
      <c r="F8697" s="193"/>
      <c r="G8697" s="194"/>
      <c r="H8697" s="195" t="s">
        <v>29995</v>
      </c>
      <c r="I8697" s="196"/>
    </row>
    <row r="8698" ht="15.0" customHeight="1">
      <c r="A8698" s="190" t="s">
        <v>14550</v>
      </c>
      <c r="B8698" s="96" t="str">
        <f>VLOOKUP(A8698,company_data!$A$2:$H$2051,8,FALSE)</f>
        <v>https://www.trustport.com/en/home-users</v>
      </c>
      <c r="C8698" s="192" t="s">
        <v>29996</v>
      </c>
      <c r="D8698" s="192" t="s">
        <v>9</v>
      </c>
      <c r="E8698" s="192" t="s">
        <v>13</v>
      </c>
      <c r="F8698" s="193"/>
      <c r="G8698" s="194"/>
      <c r="H8698" s="195" t="s">
        <v>29997</v>
      </c>
      <c r="I8698" s="196"/>
    </row>
    <row r="8699" ht="15.0" customHeight="1">
      <c r="A8699" s="190" t="s">
        <v>14550</v>
      </c>
      <c r="B8699" s="96" t="str">
        <f>VLOOKUP(A8699,company_data!$A$2:$H$2051,8,FALSE)</f>
        <v>https://www.trustport.com/en/home-users</v>
      </c>
      <c r="C8699" s="192" t="s">
        <v>29998</v>
      </c>
      <c r="D8699" s="192" t="s">
        <v>19</v>
      </c>
      <c r="E8699" s="192" t="s">
        <v>24398</v>
      </c>
      <c r="F8699" s="193"/>
      <c r="G8699" s="194"/>
      <c r="H8699" s="195" t="s">
        <v>29999</v>
      </c>
      <c r="I8699" s="196"/>
    </row>
    <row r="8700" ht="15.0" customHeight="1">
      <c r="A8700" s="97" t="s">
        <v>14558</v>
      </c>
      <c r="B8700" s="96" t="str">
        <f>VLOOKUP(A8700,company_data!$A$2:$H$2051,8,FALSE)</f>
        <v>https://www.trustwave.com/en-us/</v>
      </c>
      <c r="C8700" s="158" t="s">
        <v>30000</v>
      </c>
      <c r="D8700" s="157" t="s">
        <v>5</v>
      </c>
      <c r="E8700" s="158" t="s">
        <v>14</v>
      </c>
      <c r="F8700" s="101"/>
      <c r="G8700" s="159"/>
      <c r="H8700" s="160" t="s">
        <v>30001</v>
      </c>
      <c r="I8700" s="168"/>
    </row>
    <row r="8701" ht="15.0" customHeight="1">
      <c r="A8701" s="97" t="s">
        <v>14558</v>
      </c>
      <c r="B8701" s="96" t="str">
        <f>VLOOKUP(A8701,company_data!$A$2:$H$2051,8,FALSE)</f>
        <v>https://www.trustwave.com/en-us/</v>
      </c>
      <c r="C8701" s="158" t="s">
        <v>30002</v>
      </c>
      <c r="D8701" s="158" t="s">
        <v>5</v>
      </c>
      <c r="E8701" s="158" t="s">
        <v>16319</v>
      </c>
      <c r="F8701" s="101"/>
      <c r="G8701" s="159"/>
      <c r="H8701" s="160" t="s">
        <v>30001</v>
      </c>
      <c r="I8701" s="168"/>
    </row>
    <row r="8702" ht="15.0" customHeight="1">
      <c r="A8702" s="97" t="s">
        <v>14558</v>
      </c>
      <c r="B8702" s="96" t="str">
        <f>VLOOKUP(A8702,company_data!$A$2:$H$2051,8,FALSE)</f>
        <v>https://www.trustwave.com/en-us/</v>
      </c>
      <c r="C8702" s="158" t="s">
        <v>17132</v>
      </c>
      <c r="D8702" s="158" t="s">
        <v>5</v>
      </c>
      <c r="E8702" s="158" t="s">
        <v>17132</v>
      </c>
      <c r="F8702" s="101"/>
      <c r="G8702" s="159"/>
      <c r="H8702" s="160" t="s">
        <v>30001</v>
      </c>
      <c r="I8702" s="168"/>
    </row>
    <row r="8703" ht="15.0" customHeight="1">
      <c r="A8703" s="97" t="s">
        <v>14558</v>
      </c>
      <c r="B8703" s="96" t="str">
        <f>VLOOKUP(A8703,company_data!$A$2:$H$2051,8,FALSE)</f>
        <v>https://www.trustwave.com/en-us/</v>
      </c>
      <c r="C8703" s="158" t="s">
        <v>30003</v>
      </c>
      <c r="D8703" s="157" t="s">
        <v>5</v>
      </c>
      <c r="E8703" s="158" t="s">
        <v>28</v>
      </c>
      <c r="F8703" s="101"/>
      <c r="G8703" s="159"/>
      <c r="H8703" s="160" t="s">
        <v>30001</v>
      </c>
      <c r="I8703" s="168"/>
    </row>
    <row r="8704" ht="15.0" customHeight="1">
      <c r="A8704" s="97" t="s">
        <v>14558</v>
      </c>
      <c r="B8704" s="96" t="str">
        <f>VLOOKUP(A8704,company_data!$A$2:$H$2051,8,FALSE)</f>
        <v>https://www.trustwave.com/en-us/</v>
      </c>
      <c r="C8704" s="158" t="s">
        <v>30004</v>
      </c>
      <c r="D8704" s="158" t="s">
        <v>5</v>
      </c>
      <c r="E8704" s="158" t="s">
        <v>30005</v>
      </c>
      <c r="F8704" s="101"/>
      <c r="G8704" s="159"/>
      <c r="H8704" s="160" t="s">
        <v>30001</v>
      </c>
      <c r="I8704" s="168"/>
    </row>
    <row r="8705" ht="15.0" customHeight="1">
      <c r="A8705" s="190" t="s">
        <v>14558</v>
      </c>
      <c r="B8705" s="96" t="str">
        <f>VLOOKUP(A8705,company_data!$A$2:$H$2051,8,FALSE)</f>
        <v>https://www.trustwave.com/en-us/</v>
      </c>
      <c r="C8705" s="192" t="s">
        <v>22607</v>
      </c>
      <c r="D8705" s="192" t="s">
        <v>12</v>
      </c>
      <c r="E8705" s="192" t="s">
        <v>16128</v>
      </c>
      <c r="F8705" s="190" t="s">
        <v>30006</v>
      </c>
      <c r="G8705" s="194"/>
      <c r="H8705" s="195" t="s">
        <v>30007</v>
      </c>
      <c r="I8705" s="196"/>
    </row>
    <row r="8706" ht="15.0" customHeight="1">
      <c r="A8706" s="97" t="s">
        <v>14558</v>
      </c>
      <c r="B8706" s="96" t="str">
        <f>VLOOKUP(A8706,company_data!$A$2:$H$2051,8,FALSE)</f>
        <v>https://www.trustwave.com/en-us/</v>
      </c>
      <c r="C8706" s="158" t="s">
        <v>30008</v>
      </c>
      <c r="D8706" s="157" t="s">
        <v>5</v>
      </c>
      <c r="E8706" s="158" t="s">
        <v>9</v>
      </c>
      <c r="F8706" s="101"/>
      <c r="G8706" s="159"/>
      <c r="H8706" s="160" t="s">
        <v>30001</v>
      </c>
      <c r="I8706" s="168"/>
    </row>
    <row r="8707" ht="15.0" customHeight="1">
      <c r="A8707" s="97" t="s">
        <v>14558</v>
      </c>
      <c r="B8707" s="96" t="str">
        <f>VLOOKUP(A8707,company_data!$A$2:$H$2051,8,FALSE)</f>
        <v>https://www.trustwave.com/en-us/</v>
      </c>
      <c r="C8707" s="158" t="s">
        <v>30009</v>
      </c>
      <c r="D8707" s="158" t="s">
        <v>53</v>
      </c>
      <c r="E8707" s="158" t="s">
        <v>30010</v>
      </c>
      <c r="F8707" s="101"/>
      <c r="G8707" s="159"/>
      <c r="H8707" s="160" t="s">
        <v>30001</v>
      </c>
      <c r="I8707" s="168"/>
    </row>
    <row r="8708" ht="15.0" customHeight="1">
      <c r="A8708" s="97" t="s">
        <v>14558</v>
      </c>
      <c r="B8708" s="96" t="str">
        <f>VLOOKUP(A8708,company_data!$A$2:$H$2051,8,FALSE)</f>
        <v>https://www.trustwave.com/en-us/</v>
      </c>
      <c r="C8708" s="158" t="s">
        <v>30011</v>
      </c>
      <c r="D8708" s="158" t="s">
        <v>5</v>
      </c>
      <c r="E8708" s="158" t="s">
        <v>15917</v>
      </c>
      <c r="F8708" s="101"/>
      <c r="G8708" s="159"/>
      <c r="H8708" s="160" t="s">
        <v>30001</v>
      </c>
      <c r="I8708" s="168"/>
    </row>
    <row r="8709" ht="15.0" customHeight="1">
      <c r="A8709" s="97" t="s">
        <v>14558</v>
      </c>
      <c r="B8709" s="96" t="str">
        <f>VLOOKUP(A8709,company_data!$A$2:$H$2051,8,FALSE)</f>
        <v>https://www.trustwave.com/en-us/</v>
      </c>
      <c r="C8709" s="158" t="s">
        <v>30012</v>
      </c>
      <c r="D8709" s="157" t="s">
        <v>5</v>
      </c>
      <c r="E8709" s="158" t="s">
        <v>16391</v>
      </c>
      <c r="F8709" s="101"/>
      <c r="G8709" s="159"/>
      <c r="H8709" s="160" t="s">
        <v>30001</v>
      </c>
      <c r="I8709" s="168"/>
    </row>
    <row r="8710" ht="15.0" customHeight="1">
      <c r="A8710" s="97" t="s">
        <v>14558</v>
      </c>
      <c r="B8710" s="96" t="str">
        <f>VLOOKUP(A8710,company_data!$A$2:$H$2051,8,FALSE)</f>
        <v>https://www.trustwave.com/en-us/</v>
      </c>
      <c r="C8710" s="158" t="s">
        <v>30013</v>
      </c>
      <c r="D8710" s="157" t="s">
        <v>5</v>
      </c>
      <c r="E8710" s="158" t="s">
        <v>16275</v>
      </c>
      <c r="F8710" s="101"/>
      <c r="G8710" s="159"/>
      <c r="H8710" s="160" t="s">
        <v>30001</v>
      </c>
      <c r="I8710" s="168"/>
    </row>
    <row r="8711" ht="15.0" customHeight="1">
      <c r="A8711" s="97" t="s">
        <v>14558</v>
      </c>
      <c r="B8711" s="96" t="str">
        <f>VLOOKUP(A8711,company_data!$A$2:$H$2051,8,FALSE)</f>
        <v>https://www.trustwave.com/en-us/</v>
      </c>
      <c r="C8711" s="158" t="s">
        <v>28399</v>
      </c>
      <c r="D8711" s="157" t="s">
        <v>5</v>
      </c>
      <c r="E8711" s="158" t="s">
        <v>17786</v>
      </c>
      <c r="F8711" s="101"/>
      <c r="G8711" s="159"/>
      <c r="H8711" s="160" t="s">
        <v>30001</v>
      </c>
      <c r="I8711" s="168"/>
    </row>
    <row r="8712" ht="15.0" customHeight="1">
      <c r="A8712" s="97" t="s">
        <v>14558</v>
      </c>
      <c r="B8712" s="96" t="str">
        <f>VLOOKUP(A8712,company_data!$A$2:$H$2051,8,FALSE)</f>
        <v>https://www.trustwave.com/en-us/</v>
      </c>
      <c r="C8712" s="158" t="s">
        <v>30014</v>
      </c>
      <c r="D8712" s="157" t="s">
        <v>5</v>
      </c>
      <c r="E8712" s="158" t="s">
        <v>16186</v>
      </c>
      <c r="F8712" s="101"/>
      <c r="G8712" s="159"/>
      <c r="H8712" s="160" t="s">
        <v>30001</v>
      </c>
      <c r="I8712" s="168"/>
    </row>
    <row r="8713" ht="15.0" customHeight="1">
      <c r="A8713" s="97" t="s">
        <v>14558</v>
      </c>
      <c r="B8713" s="96" t="str">
        <f>VLOOKUP(A8713,company_data!$A$2:$H$2051,8,FALSE)</f>
        <v>https://www.trustwave.com/en-us/</v>
      </c>
      <c r="C8713" s="158" t="s">
        <v>30015</v>
      </c>
      <c r="D8713" s="157" t="s">
        <v>5</v>
      </c>
      <c r="E8713" s="158" t="s">
        <v>16863</v>
      </c>
      <c r="F8713" s="101"/>
      <c r="G8713" s="159"/>
      <c r="H8713" s="160" t="s">
        <v>30001</v>
      </c>
      <c r="I8713" s="168"/>
    </row>
    <row r="8714" ht="15.0" customHeight="1">
      <c r="A8714" s="97" t="s">
        <v>14558</v>
      </c>
      <c r="B8714" s="96" t="str">
        <f>VLOOKUP(A8714,company_data!$A$2:$H$2051,8,FALSE)</f>
        <v>https://www.trustwave.com/en-us/</v>
      </c>
      <c r="C8714" s="158" t="s">
        <v>30016</v>
      </c>
      <c r="D8714" s="158" t="s">
        <v>5</v>
      </c>
      <c r="E8714" s="158" t="s">
        <v>11</v>
      </c>
      <c r="F8714" s="101"/>
      <c r="G8714" s="159"/>
      <c r="H8714" s="160" t="s">
        <v>30001</v>
      </c>
      <c r="I8714" s="168"/>
    </row>
    <row r="8715" ht="15.0" customHeight="1">
      <c r="A8715" s="97" t="s">
        <v>14558</v>
      </c>
      <c r="B8715" s="96" t="str">
        <f>VLOOKUP(A8715,company_data!$A$2:$H$2051,8,FALSE)</f>
        <v>https://www.trustwave.com/en-us/</v>
      </c>
      <c r="C8715" s="158" t="s">
        <v>22974</v>
      </c>
      <c r="D8715" s="158" t="s">
        <v>5</v>
      </c>
      <c r="E8715" s="158" t="s">
        <v>11</v>
      </c>
      <c r="F8715" s="101"/>
      <c r="G8715" s="159"/>
      <c r="H8715" s="160" t="s">
        <v>30001</v>
      </c>
      <c r="I8715" s="168"/>
    </row>
    <row r="8716" ht="15.0" customHeight="1">
      <c r="A8716" s="97" t="s">
        <v>14558</v>
      </c>
      <c r="B8716" s="96" t="str">
        <f>VLOOKUP(A8716,company_data!$A$2:$H$2051,8,FALSE)</f>
        <v>https://www.trustwave.com/en-us/</v>
      </c>
      <c r="C8716" s="158" t="s">
        <v>30017</v>
      </c>
      <c r="D8716" s="158" t="s">
        <v>5</v>
      </c>
      <c r="E8716" s="158" t="s">
        <v>11</v>
      </c>
      <c r="F8716" s="101"/>
      <c r="G8716" s="159"/>
      <c r="H8716" s="160" t="s">
        <v>30001</v>
      </c>
      <c r="I8716" s="168"/>
    </row>
    <row r="8717" ht="15.0" customHeight="1">
      <c r="A8717" s="97" t="s">
        <v>14558</v>
      </c>
      <c r="B8717" s="96" t="str">
        <f>VLOOKUP(A8717,company_data!$A$2:$H$2051,8,FALSE)</f>
        <v>https://www.trustwave.com/en-us/</v>
      </c>
      <c r="C8717" s="158" t="s">
        <v>30018</v>
      </c>
      <c r="D8717" s="158" t="s">
        <v>14</v>
      </c>
      <c r="E8717" s="158"/>
      <c r="F8717" s="101"/>
      <c r="G8717" s="159"/>
      <c r="H8717" s="160" t="s">
        <v>30001</v>
      </c>
      <c r="I8717" s="168"/>
    </row>
    <row r="8718" ht="15.0" customHeight="1">
      <c r="A8718" s="97" t="s">
        <v>14558</v>
      </c>
      <c r="B8718" s="96" t="str">
        <f>VLOOKUP(A8718,company_data!$A$2:$H$2051,8,FALSE)</f>
        <v>https://www.trustwave.com/en-us/</v>
      </c>
      <c r="C8718" s="158" t="s">
        <v>30019</v>
      </c>
      <c r="D8718" s="158" t="s">
        <v>5</v>
      </c>
      <c r="E8718" s="157"/>
      <c r="F8718" s="101"/>
      <c r="G8718" s="159"/>
      <c r="H8718" s="160" t="s">
        <v>30001</v>
      </c>
      <c r="I8718" s="168"/>
    </row>
    <row r="8719" ht="15.0" customHeight="1">
      <c r="A8719" s="190" t="s">
        <v>14558</v>
      </c>
      <c r="B8719" s="96" t="str">
        <f>VLOOKUP(A8719,company_data!$A$2:$H$2051,8,FALSE)</f>
        <v>https://www.trustwave.com/en-us/</v>
      </c>
      <c r="C8719" s="192" t="s">
        <v>5</v>
      </c>
      <c r="D8719" s="192" t="s">
        <v>5</v>
      </c>
      <c r="E8719" s="239"/>
      <c r="F8719" s="193"/>
      <c r="G8719" s="194"/>
      <c r="H8719" s="195" t="s">
        <v>30020</v>
      </c>
      <c r="I8719" s="196"/>
    </row>
    <row r="8720" ht="15.0" customHeight="1">
      <c r="A8720" s="190" t="s">
        <v>14558</v>
      </c>
      <c r="B8720" s="96" t="str">
        <f>VLOOKUP(A8720,company_data!$A$2:$H$2051,8,FALSE)</f>
        <v>https://www.trustwave.com/en-us/</v>
      </c>
      <c r="C8720" s="192" t="s">
        <v>17786</v>
      </c>
      <c r="D8720" s="192" t="s">
        <v>5</v>
      </c>
      <c r="E8720" s="239"/>
      <c r="F8720" s="193"/>
      <c r="G8720" s="194"/>
      <c r="H8720" s="195" t="s">
        <v>30021</v>
      </c>
      <c r="I8720" s="196"/>
    </row>
    <row r="8721" ht="15.0" customHeight="1">
      <c r="A8721" s="97" t="s">
        <v>14558</v>
      </c>
      <c r="B8721" s="96" t="str">
        <f>VLOOKUP(A8721,company_data!$A$2:$H$2051,8,FALSE)</f>
        <v>https://www.trustwave.com/en-us/</v>
      </c>
      <c r="C8721" s="158" t="s">
        <v>30022</v>
      </c>
      <c r="D8721" s="158" t="s">
        <v>12</v>
      </c>
      <c r="E8721" s="158"/>
      <c r="F8721" s="101"/>
      <c r="G8721" s="159"/>
      <c r="H8721" s="160" t="s">
        <v>30001</v>
      </c>
      <c r="I8721" s="168"/>
    </row>
    <row r="8722" ht="15.0" customHeight="1">
      <c r="A8722" s="97" t="s">
        <v>14558</v>
      </c>
      <c r="B8722" s="96" t="str">
        <f>VLOOKUP(A8722,company_data!$A$2:$H$2051,8,FALSE)</f>
        <v>https://www.trustwave.com/en-us/</v>
      </c>
      <c r="C8722" s="158" t="s">
        <v>30023</v>
      </c>
      <c r="D8722" s="158" t="s">
        <v>19</v>
      </c>
      <c r="E8722" s="158"/>
      <c r="F8722" s="101"/>
      <c r="G8722" s="159"/>
      <c r="H8722" s="160" t="s">
        <v>30001</v>
      </c>
      <c r="I8722" s="168"/>
    </row>
    <row r="8723" ht="15.0" customHeight="1">
      <c r="A8723" s="190" t="s">
        <v>14558</v>
      </c>
      <c r="B8723" s="96" t="str">
        <f>VLOOKUP(A8723,company_data!$A$2:$H$2051,8,FALSE)</f>
        <v>https://www.trustwave.com/en-us/</v>
      </c>
      <c r="C8723" s="192" t="s">
        <v>17633</v>
      </c>
      <c r="D8723" s="192" t="s">
        <v>7</v>
      </c>
      <c r="E8723" s="239"/>
      <c r="F8723" s="193"/>
      <c r="G8723" s="194"/>
      <c r="H8723" s="195" t="s">
        <v>30024</v>
      </c>
      <c r="I8723" s="196"/>
    </row>
    <row r="8724" ht="15.0" customHeight="1">
      <c r="A8724" s="190" t="s">
        <v>14558</v>
      </c>
      <c r="B8724" s="96" t="str">
        <f>VLOOKUP(A8724,company_data!$A$2:$H$2051,8,FALSE)</f>
        <v>https://www.trustwave.com/en-us/</v>
      </c>
      <c r="C8724" s="192" t="s">
        <v>28631</v>
      </c>
      <c r="D8724" s="192" t="s">
        <v>11</v>
      </c>
      <c r="E8724" s="239"/>
      <c r="F8724" s="193"/>
      <c r="G8724" s="194"/>
      <c r="H8724" s="195" t="s">
        <v>30025</v>
      </c>
      <c r="I8724" s="196"/>
    </row>
    <row r="8725" ht="15.0" customHeight="1">
      <c r="A8725" s="190" t="s">
        <v>14568</v>
      </c>
      <c r="B8725" s="96" t="str">
        <f>VLOOKUP(A8725,company_data!$A$2:$H$2051,8,FALSE)</f>
        <v>https://www.ts-way.com/it/</v>
      </c>
      <c r="C8725" s="192" t="s">
        <v>30026</v>
      </c>
      <c r="D8725" s="192" t="s">
        <v>22</v>
      </c>
      <c r="E8725" s="192" t="s">
        <v>17003</v>
      </c>
      <c r="F8725" s="193"/>
      <c r="G8725" s="194"/>
      <c r="H8725" s="195" t="s">
        <v>30027</v>
      </c>
      <c r="I8725" s="196"/>
    </row>
    <row r="8726" ht="15.0" customHeight="1">
      <c r="A8726" s="190" t="s">
        <v>14568</v>
      </c>
      <c r="B8726" s="96" t="str">
        <f>VLOOKUP(A8726,company_data!$A$2:$H$2051,8,FALSE)</f>
        <v>https://www.ts-way.com/it/</v>
      </c>
      <c r="C8726" s="192" t="s">
        <v>30028</v>
      </c>
      <c r="D8726" s="192" t="s">
        <v>54</v>
      </c>
      <c r="E8726" s="239"/>
      <c r="F8726" s="193"/>
      <c r="G8726" s="194"/>
      <c r="H8726" s="195" t="s">
        <v>30029</v>
      </c>
      <c r="I8726" s="196"/>
    </row>
    <row r="8727" ht="15.0" customHeight="1">
      <c r="A8727" s="190" t="s">
        <v>14568</v>
      </c>
      <c r="B8727" s="96" t="str">
        <f>VLOOKUP(A8727,company_data!$A$2:$H$2051,8,FALSE)</f>
        <v>https://www.ts-way.com/it/</v>
      </c>
      <c r="C8727" s="192" t="s">
        <v>30030</v>
      </c>
      <c r="D8727" s="192" t="s">
        <v>30</v>
      </c>
      <c r="E8727" s="239"/>
      <c r="F8727" s="193"/>
      <c r="G8727" s="194"/>
      <c r="H8727" s="195" t="s">
        <v>30031</v>
      </c>
      <c r="I8727" s="196"/>
    </row>
    <row r="8728" ht="15.0" customHeight="1">
      <c r="A8728" s="190" t="s">
        <v>14112</v>
      </c>
      <c r="B8728" s="191" t="s">
        <v>14115</v>
      </c>
      <c r="C8728" s="192" t="s">
        <v>30032</v>
      </c>
      <c r="D8728" s="158" t="s">
        <v>17</v>
      </c>
      <c r="E8728" s="239"/>
      <c r="F8728" s="193"/>
      <c r="G8728" s="194"/>
      <c r="H8728" s="195" t="s">
        <v>30033</v>
      </c>
      <c r="I8728" s="196"/>
    </row>
    <row r="8729" ht="15.0" customHeight="1">
      <c r="A8729" s="190" t="s">
        <v>14577</v>
      </c>
      <c r="B8729" s="96" t="str">
        <f>VLOOKUP(A8729,company_data!$A$2:$H$2051,8,FALSE)</f>
        <v>https://www.tufin.com/</v>
      </c>
      <c r="C8729" s="192" t="s">
        <v>30034</v>
      </c>
      <c r="D8729" s="158" t="s">
        <v>10</v>
      </c>
      <c r="E8729" s="192" t="s">
        <v>30035</v>
      </c>
      <c r="F8729" s="193"/>
      <c r="G8729" s="194"/>
      <c r="H8729" s="195" t="s">
        <v>30036</v>
      </c>
      <c r="I8729" s="196"/>
    </row>
    <row r="8730" ht="15.0" customHeight="1">
      <c r="A8730" s="190" t="s">
        <v>14577</v>
      </c>
      <c r="B8730" s="96" t="str">
        <f>VLOOKUP(A8730,company_data!$A$2:$H$2051,8,FALSE)</f>
        <v>https://www.tufin.com/</v>
      </c>
      <c r="C8730" s="192" t="s">
        <v>16777</v>
      </c>
      <c r="D8730" s="192" t="s">
        <v>15</v>
      </c>
      <c r="E8730" s="239"/>
      <c r="F8730" s="193"/>
      <c r="G8730" s="194"/>
      <c r="H8730" s="195" t="s">
        <v>30037</v>
      </c>
      <c r="I8730" s="196"/>
    </row>
    <row r="8731" ht="15.0" customHeight="1">
      <c r="A8731" s="190" t="s">
        <v>14577</v>
      </c>
      <c r="B8731" s="96" t="str">
        <f>VLOOKUP(A8731,company_data!$A$2:$H$2051,8,FALSE)</f>
        <v>https://www.tufin.com/</v>
      </c>
      <c r="C8731" s="192" t="s">
        <v>30038</v>
      </c>
      <c r="D8731" s="158" t="s">
        <v>10</v>
      </c>
      <c r="E8731" s="248"/>
      <c r="F8731" s="193"/>
      <c r="G8731" s="194"/>
      <c r="H8731" s="195" t="s">
        <v>30039</v>
      </c>
      <c r="I8731" s="196"/>
    </row>
    <row r="8732" ht="15.0" customHeight="1">
      <c r="A8732" s="190" t="s">
        <v>14577</v>
      </c>
      <c r="B8732" s="96" t="str">
        <f>VLOOKUP(A8732,company_data!$A$2:$H$2051,8,FALSE)</f>
        <v>https://www.tufin.com/</v>
      </c>
      <c r="C8732" s="192" t="s">
        <v>30040</v>
      </c>
      <c r="D8732" s="158" t="s">
        <v>10</v>
      </c>
      <c r="E8732" s="239"/>
      <c r="F8732" s="193"/>
      <c r="G8732" s="194"/>
      <c r="H8732" s="195" t="s">
        <v>30041</v>
      </c>
      <c r="I8732" s="196"/>
    </row>
    <row r="8733" ht="15.0" customHeight="1">
      <c r="A8733" s="190" t="s">
        <v>14586</v>
      </c>
      <c r="B8733" s="96" t="str">
        <f>VLOOKUP(A8733,company_data!$A$2:$H$2051,8,FALSE)</f>
        <v>https://www.tunnelbear.com/</v>
      </c>
      <c r="C8733" s="192" t="s">
        <v>30042</v>
      </c>
      <c r="D8733" s="192" t="s">
        <v>9</v>
      </c>
      <c r="E8733" s="192" t="s">
        <v>16772</v>
      </c>
      <c r="F8733" s="193"/>
      <c r="G8733" s="194"/>
      <c r="H8733" s="195" t="s">
        <v>30043</v>
      </c>
      <c r="I8733" s="196"/>
    </row>
    <row r="8734" ht="15.0" customHeight="1">
      <c r="A8734" s="190" t="s">
        <v>14603</v>
      </c>
      <c r="B8734" s="96" t="str">
        <f>VLOOKUP(A8734,company_data!$A$2:$H$2051,8,FALSE)</f>
        <v>https://www.twelvedot.com</v>
      </c>
      <c r="C8734" s="192" t="s">
        <v>17459</v>
      </c>
      <c r="D8734" s="192" t="s">
        <v>5</v>
      </c>
      <c r="E8734" s="192" t="s">
        <v>15831</v>
      </c>
      <c r="F8734" s="193"/>
      <c r="G8734" s="194"/>
      <c r="H8734" s="195" t="s">
        <v>30044</v>
      </c>
      <c r="I8734" s="196"/>
    </row>
    <row r="8735" ht="15.0" customHeight="1">
      <c r="A8735" s="190" t="s">
        <v>14603</v>
      </c>
      <c r="B8735" s="96" t="str">
        <f>VLOOKUP(A8735,company_data!$A$2:$H$2051,8,FALSE)</f>
        <v>https://www.twelvedot.com</v>
      </c>
      <c r="C8735" s="192" t="s">
        <v>30045</v>
      </c>
      <c r="D8735" s="192" t="s">
        <v>5</v>
      </c>
      <c r="E8735" s="192" t="s">
        <v>25</v>
      </c>
      <c r="F8735" s="193"/>
      <c r="G8735" s="194"/>
      <c r="H8735" s="195" t="s">
        <v>30046</v>
      </c>
      <c r="I8735" s="196"/>
    </row>
    <row r="8736" ht="15.0" customHeight="1">
      <c r="A8736" s="190" t="s">
        <v>14603</v>
      </c>
      <c r="B8736" s="96" t="str">
        <f>VLOOKUP(A8736,company_data!$A$2:$H$2051,8,FALSE)</f>
        <v>https://www.twelvedot.com</v>
      </c>
      <c r="C8736" s="192" t="s">
        <v>30047</v>
      </c>
      <c r="D8736" s="192" t="s">
        <v>5</v>
      </c>
      <c r="E8736" s="192" t="s">
        <v>20</v>
      </c>
      <c r="F8736" s="193"/>
      <c r="G8736" s="194"/>
      <c r="H8736" s="195" t="s">
        <v>30048</v>
      </c>
      <c r="I8736" s="196"/>
    </row>
    <row r="8737" ht="15.0" customHeight="1">
      <c r="A8737" s="190" t="s">
        <v>14603</v>
      </c>
      <c r="B8737" s="96" t="str">
        <f>VLOOKUP(A8737,company_data!$A$2:$H$2051,8,FALSE)</f>
        <v>https://www.twelvedot.com</v>
      </c>
      <c r="C8737" s="192" t="s">
        <v>30049</v>
      </c>
      <c r="D8737" s="192" t="s">
        <v>5</v>
      </c>
      <c r="E8737" s="192" t="s">
        <v>15850</v>
      </c>
      <c r="F8737" s="193"/>
      <c r="G8737" s="194"/>
      <c r="H8737" s="195" t="s">
        <v>30050</v>
      </c>
      <c r="I8737" s="196"/>
    </row>
    <row r="8738" ht="15.0" customHeight="1">
      <c r="A8738" s="190" t="s">
        <v>14603</v>
      </c>
      <c r="B8738" s="96" t="str">
        <f>VLOOKUP(A8738,company_data!$A$2:$H$2051,8,FALSE)</f>
        <v>https://www.twelvedot.com</v>
      </c>
      <c r="C8738" s="192" t="s">
        <v>30051</v>
      </c>
      <c r="D8738" s="192" t="s">
        <v>5</v>
      </c>
      <c r="E8738" s="192" t="s">
        <v>15859</v>
      </c>
      <c r="F8738" s="193"/>
      <c r="G8738" s="194"/>
      <c r="H8738" s="195" t="s">
        <v>30052</v>
      </c>
      <c r="I8738" s="196"/>
    </row>
    <row r="8739" ht="15.0" customHeight="1">
      <c r="A8739" s="190" t="s">
        <v>14603</v>
      </c>
      <c r="B8739" s="96" t="str">
        <f>VLOOKUP(A8739,company_data!$A$2:$H$2051,8,FALSE)</f>
        <v>https://www.twelvedot.com</v>
      </c>
      <c r="C8739" s="192" t="s">
        <v>30053</v>
      </c>
      <c r="D8739" s="192" t="s">
        <v>5</v>
      </c>
      <c r="E8739" s="239"/>
      <c r="F8739" s="193"/>
      <c r="G8739" s="194"/>
      <c r="H8739" s="195" t="s">
        <v>30054</v>
      </c>
      <c r="I8739" s="196"/>
    </row>
    <row r="8740" ht="15.0" customHeight="1">
      <c r="A8740" s="190" t="s">
        <v>14603</v>
      </c>
      <c r="B8740" s="96" t="str">
        <f>VLOOKUP(A8740,company_data!$A$2:$H$2051,8,FALSE)</f>
        <v>https://www.twelvedot.com</v>
      </c>
      <c r="C8740" s="192" t="s">
        <v>30055</v>
      </c>
      <c r="D8740" s="192" t="s">
        <v>5</v>
      </c>
      <c r="E8740" s="239"/>
      <c r="F8740" s="193"/>
      <c r="G8740" s="194"/>
      <c r="H8740" s="195" t="s">
        <v>30056</v>
      </c>
      <c r="I8740" s="196"/>
    </row>
    <row r="8741" ht="15.0" customHeight="1">
      <c r="A8741" s="190" t="s">
        <v>14603</v>
      </c>
      <c r="B8741" s="96" t="str">
        <f>VLOOKUP(A8741,company_data!$A$2:$H$2051,8,FALSE)</f>
        <v>https://www.twelvedot.com</v>
      </c>
      <c r="C8741" s="192" t="s">
        <v>30057</v>
      </c>
      <c r="D8741" s="192" t="s">
        <v>5</v>
      </c>
      <c r="E8741" s="248"/>
      <c r="F8741" s="193"/>
      <c r="G8741" s="194"/>
      <c r="H8741" s="195" t="s">
        <v>30058</v>
      </c>
      <c r="I8741" s="196"/>
    </row>
    <row r="8742" ht="15.0" customHeight="1">
      <c r="A8742" s="190" t="s">
        <v>15675</v>
      </c>
      <c r="B8742" s="96" t="str">
        <f>VLOOKUP(A8742,company_data!$A$2:$H$2051,8,FALSE)</f>
        <v>#N/A</v>
      </c>
      <c r="C8742" s="192" t="s">
        <v>30059</v>
      </c>
      <c r="D8742" s="192" t="s">
        <v>30</v>
      </c>
      <c r="E8742" s="239"/>
      <c r="F8742" s="193"/>
      <c r="G8742" s="194"/>
      <c r="H8742" s="196"/>
      <c r="I8742" s="196"/>
    </row>
    <row r="8743" ht="15.0" customHeight="1">
      <c r="A8743" s="190" t="s">
        <v>13765</v>
      </c>
      <c r="B8743" s="96" t="str">
        <f>VLOOKUP(A8743,company_data!$A$2:$H$2051,8,FALSE)</f>
        <v>https://securitysalesrecruiters.com/</v>
      </c>
      <c r="C8743" s="192" t="s">
        <v>17764</v>
      </c>
      <c r="D8743" s="192" t="s">
        <v>5</v>
      </c>
      <c r="E8743" s="192" t="s">
        <v>17764</v>
      </c>
      <c r="F8743" s="193"/>
      <c r="G8743" s="194"/>
      <c r="H8743" s="195" t="s">
        <v>30060</v>
      </c>
      <c r="I8743" s="196"/>
    </row>
    <row r="8744" ht="15.0" customHeight="1">
      <c r="A8744" s="190" t="s">
        <v>13765</v>
      </c>
      <c r="B8744" s="96" t="str">
        <f>VLOOKUP(A8744,company_data!$A$2:$H$2051,8,FALSE)</f>
        <v>https://securitysalesrecruiters.com/</v>
      </c>
      <c r="C8744" s="192" t="s">
        <v>30061</v>
      </c>
      <c r="D8744" s="192" t="s">
        <v>7</v>
      </c>
      <c r="E8744" s="192" t="s">
        <v>9</v>
      </c>
      <c r="F8744" s="193"/>
      <c r="G8744" s="194"/>
      <c r="H8744" s="195" t="s">
        <v>30062</v>
      </c>
      <c r="I8744" s="196"/>
    </row>
    <row r="8745" ht="15.0" customHeight="1">
      <c r="A8745" s="190" t="s">
        <v>13765</v>
      </c>
      <c r="B8745" s="96" t="str">
        <f>VLOOKUP(A8745,company_data!$A$2:$H$2051,8,FALSE)</f>
        <v>https://securitysalesrecruiters.com/</v>
      </c>
      <c r="C8745" s="192" t="s">
        <v>30063</v>
      </c>
      <c r="D8745" s="192" t="s">
        <v>5</v>
      </c>
      <c r="E8745" s="239"/>
      <c r="F8745" s="193"/>
      <c r="G8745" s="194"/>
      <c r="H8745" s="195" t="s">
        <v>30064</v>
      </c>
      <c r="I8745" s="196"/>
    </row>
    <row r="8746" ht="15.0" customHeight="1">
      <c r="A8746" s="190" t="s">
        <v>13765</v>
      </c>
      <c r="B8746" s="96" t="str">
        <f>VLOOKUP(A8746,company_data!$A$2:$H$2051,8,FALSE)</f>
        <v>https://securitysalesrecruiters.com/</v>
      </c>
      <c r="C8746" s="192" t="s">
        <v>30065</v>
      </c>
      <c r="D8746" s="192" t="s">
        <v>5</v>
      </c>
      <c r="E8746" s="239"/>
      <c r="F8746" s="193"/>
      <c r="G8746" s="194"/>
      <c r="H8746" s="195" t="s">
        <v>30066</v>
      </c>
      <c r="I8746" s="196"/>
    </row>
    <row r="8747" ht="15.0" customHeight="1">
      <c r="A8747" s="190" t="s">
        <v>14624</v>
      </c>
      <c r="B8747" s="96" t="str">
        <f>VLOOKUP(A8747,company_data!$A$2:$H$2051,8,FALSE)</f>
        <v>www.typingdna.com</v>
      </c>
      <c r="C8747" s="192" t="s">
        <v>30067</v>
      </c>
      <c r="D8747" s="192" t="s">
        <v>6</v>
      </c>
      <c r="E8747" s="192" t="s">
        <v>16476</v>
      </c>
      <c r="F8747" s="193"/>
      <c r="G8747" s="194"/>
      <c r="H8747" s="195" t="s">
        <v>30068</v>
      </c>
      <c r="I8747" s="196"/>
    </row>
    <row r="8748" ht="15.0" customHeight="1">
      <c r="A8748" s="190" t="s">
        <v>14624</v>
      </c>
      <c r="B8748" s="96" t="str">
        <f>VLOOKUP(A8748,company_data!$A$2:$H$2051,8,FALSE)</f>
        <v>www.typingdna.com</v>
      </c>
      <c r="C8748" s="192" t="s">
        <v>30069</v>
      </c>
      <c r="D8748" s="192" t="s">
        <v>6</v>
      </c>
      <c r="E8748" s="239"/>
      <c r="F8748" s="193"/>
      <c r="G8748" s="194"/>
      <c r="H8748" s="195" t="s">
        <v>30070</v>
      </c>
      <c r="I8748" s="196"/>
    </row>
    <row r="8749" ht="15.0" customHeight="1">
      <c r="A8749" s="190" t="s">
        <v>14624</v>
      </c>
      <c r="B8749" s="96" t="str">
        <f>VLOOKUP(A8749,company_data!$A$2:$H$2051,8,FALSE)</f>
        <v>www.typingdna.com</v>
      </c>
      <c r="C8749" s="192" t="s">
        <v>30071</v>
      </c>
      <c r="D8749" s="192" t="s">
        <v>6</v>
      </c>
      <c r="E8749" s="239"/>
      <c r="F8749" s="193"/>
      <c r="G8749" s="194"/>
      <c r="H8749" s="195" t="s">
        <v>30072</v>
      </c>
      <c r="I8749" s="196"/>
    </row>
    <row r="8750" ht="15.0" customHeight="1">
      <c r="A8750" s="101" t="s">
        <v>14655</v>
      </c>
      <c r="B8750" s="96" t="str">
        <f>VLOOKUP(A8750,company_data!$A$2:$H$2051,8,FALSE)</f>
        <v>https://www.unifycloud.com/</v>
      </c>
      <c r="C8750" s="158" t="s">
        <v>30073</v>
      </c>
      <c r="D8750" s="158" t="s">
        <v>15</v>
      </c>
      <c r="E8750" s="158" t="s">
        <v>26465</v>
      </c>
      <c r="F8750" s="101"/>
      <c r="G8750" s="159"/>
      <c r="H8750" s="161"/>
      <c r="I8750" s="161"/>
    </row>
    <row r="8751" ht="15.0" customHeight="1">
      <c r="A8751" s="101" t="s">
        <v>14655</v>
      </c>
      <c r="B8751" s="96" t="str">
        <f>VLOOKUP(A8751,company_data!$A$2:$H$2051,8,FALSE)</f>
        <v>https://www.unifycloud.com/</v>
      </c>
      <c r="C8751" s="158" t="s">
        <v>30074</v>
      </c>
      <c r="D8751" s="158" t="s">
        <v>15</v>
      </c>
      <c r="E8751" s="158" t="s">
        <v>26465</v>
      </c>
      <c r="F8751" s="101"/>
      <c r="G8751" s="159"/>
      <c r="H8751" s="161"/>
      <c r="I8751" s="161"/>
    </row>
    <row r="8752" ht="15.0" customHeight="1">
      <c r="A8752" s="101" t="s">
        <v>14655</v>
      </c>
      <c r="B8752" s="96" t="str">
        <f>VLOOKUP(A8752,company_data!$A$2:$H$2051,8,FALSE)</f>
        <v>https://www.unifycloud.com/</v>
      </c>
      <c r="C8752" s="158" t="s">
        <v>30075</v>
      </c>
      <c r="D8752" s="158" t="s">
        <v>7</v>
      </c>
      <c r="E8752" s="158" t="s">
        <v>26465</v>
      </c>
      <c r="F8752" s="97" t="s">
        <v>14</v>
      </c>
      <c r="G8752" s="159"/>
      <c r="H8752" s="161"/>
      <c r="I8752" s="161"/>
    </row>
    <row r="8753" ht="15.0" customHeight="1">
      <c r="A8753" s="101" t="s">
        <v>14663</v>
      </c>
      <c r="B8753" s="96" t="str">
        <f>VLOOKUP(A8753,company_data!$A$2:$H$2051,8,FALSE)</f>
        <v>https://unify.id/</v>
      </c>
      <c r="C8753" s="157" t="s">
        <v>30076</v>
      </c>
      <c r="D8753" s="158" t="s">
        <v>6</v>
      </c>
      <c r="E8753" s="157"/>
      <c r="F8753" s="101"/>
      <c r="G8753" s="159"/>
      <c r="H8753" s="161" t="s">
        <v>30077</v>
      </c>
      <c r="I8753" s="161"/>
    </row>
    <row r="8754" ht="15.0" customHeight="1">
      <c r="A8754" s="101" t="s">
        <v>14671</v>
      </c>
      <c r="B8754" s="96" t="str">
        <f>VLOOKUP(A8754,company_data!$A$2:$H$2051,8,FALSE)</f>
        <v>https://www.uniken.com/</v>
      </c>
      <c r="C8754" s="157" t="s">
        <v>30078</v>
      </c>
      <c r="D8754" s="158" t="s">
        <v>6</v>
      </c>
      <c r="E8754" s="157"/>
      <c r="F8754" s="101"/>
      <c r="G8754" s="159"/>
      <c r="H8754" s="161" t="s">
        <v>30079</v>
      </c>
      <c r="I8754" s="161"/>
    </row>
    <row r="8755" ht="15.0" customHeight="1">
      <c r="A8755" s="101" t="s">
        <v>14671</v>
      </c>
      <c r="B8755" s="96" t="str">
        <f>VLOOKUP(A8755,company_data!$A$2:$H$2051,8,FALSE)</f>
        <v>https://www.uniken.com/</v>
      </c>
      <c r="C8755" s="157" t="s">
        <v>30080</v>
      </c>
      <c r="D8755" s="158" t="s">
        <v>6</v>
      </c>
      <c r="E8755" s="157"/>
      <c r="F8755" s="101"/>
      <c r="G8755" s="159"/>
      <c r="H8755" s="161" t="s">
        <v>30081</v>
      </c>
      <c r="I8755" s="161"/>
    </row>
    <row r="8756" ht="15.0" customHeight="1">
      <c r="A8756" s="101" t="s">
        <v>14671</v>
      </c>
      <c r="B8756" s="96" t="str">
        <f>VLOOKUP(A8756,company_data!$A$2:$H$2051,8,FALSE)</f>
        <v>https://www.uniken.com/</v>
      </c>
      <c r="C8756" s="157" t="s">
        <v>30082</v>
      </c>
      <c r="D8756" s="158" t="s">
        <v>6</v>
      </c>
      <c r="E8756" s="157"/>
      <c r="F8756" s="101"/>
      <c r="G8756" s="159"/>
      <c r="H8756" s="161" t="s">
        <v>30083</v>
      </c>
      <c r="I8756" s="161"/>
    </row>
    <row r="8757" ht="15.0" customHeight="1">
      <c r="A8757" s="101" t="s">
        <v>14036</v>
      </c>
      <c r="B8757" s="96" t="str">
        <f>VLOOKUP(A8757,company_data!$A$2:$H$2051,8,FALSE)</f>
        <v>https://uniserve.com/</v>
      </c>
      <c r="C8757" s="157" t="s">
        <v>30084</v>
      </c>
      <c r="D8757" s="158" t="s">
        <v>7</v>
      </c>
      <c r="E8757" s="157"/>
      <c r="F8757" s="101"/>
      <c r="G8757" s="159"/>
      <c r="H8757" s="161" t="s">
        <v>30085</v>
      </c>
      <c r="I8757" s="161"/>
    </row>
    <row r="8758" ht="15.0" customHeight="1">
      <c r="A8758" s="101" t="s">
        <v>14036</v>
      </c>
      <c r="B8758" s="96" t="str">
        <f>VLOOKUP(A8758,company_data!$A$2:$H$2051,8,FALSE)</f>
        <v>https://uniserve.com/</v>
      </c>
      <c r="C8758" s="157" t="s">
        <v>30086</v>
      </c>
      <c r="D8758" s="158" t="s">
        <v>7</v>
      </c>
      <c r="E8758" s="157"/>
      <c r="F8758" s="101"/>
      <c r="G8758" s="159"/>
      <c r="H8758" s="161" t="s">
        <v>30087</v>
      </c>
      <c r="I8758" s="161"/>
    </row>
    <row r="8759" ht="15.0" customHeight="1">
      <c r="A8759" s="101" t="s">
        <v>14036</v>
      </c>
      <c r="B8759" s="96" t="str">
        <f>VLOOKUP(A8759,company_data!$A$2:$H$2051,8,FALSE)</f>
        <v>https://uniserve.com/</v>
      </c>
      <c r="C8759" s="157" t="s">
        <v>17633</v>
      </c>
      <c r="D8759" s="158" t="s">
        <v>7</v>
      </c>
      <c r="E8759" s="157"/>
      <c r="F8759" s="101"/>
      <c r="G8759" s="159"/>
      <c r="H8759" s="161" t="s">
        <v>30088</v>
      </c>
      <c r="I8759" s="161"/>
    </row>
    <row r="8760" ht="15.0" customHeight="1">
      <c r="A8760" s="101" t="s">
        <v>14036</v>
      </c>
      <c r="B8760" s="96" t="str">
        <f>VLOOKUP(A8760,company_data!$A$2:$H$2051,8,FALSE)</f>
        <v>https://uniserve.com/</v>
      </c>
      <c r="C8760" s="157" t="s">
        <v>30089</v>
      </c>
      <c r="D8760" s="158" t="s">
        <v>7</v>
      </c>
      <c r="E8760" s="157"/>
      <c r="F8760" s="101"/>
      <c r="G8760" s="159"/>
      <c r="H8760" s="161" t="s">
        <v>30090</v>
      </c>
      <c r="I8760" s="161"/>
    </row>
    <row r="8761" ht="15.0" customHeight="1">
      <c r="A8761" s="101" t="s">
        <v>14190</v>
      </c>
      <c r="B8761" s="96" t="str">
        <f>VLOOKUP(A8761,company_data!$A$2:$H$2051,8,FALSE)</f>
        <v>https://www.unisys.com/</v>
      </c>
      <c r="C8761" s="158" t="s">
        <v>30091</v>
      </c>
      <c r="D8761" s="158" t="s">
        <v>5</v>
      </c>
      <c r="E8761" s="158" t="s">
        <v>15917</v>
      </c>
      <c r="F8761" s="97"/>
      <c r="G8761" s="159"/>
      <c r="H8761" s="161"/>
      <c r="I8761" s="161"/>
    </row>
    <row r="8762" ht="15.0" customHeight="1">
      <c r="A8762" s="101" t="s">
        <v>14190</v>
      </c>
      <c r="B8762" s="96" t="str">
        <f>VLOOKUP(A8762,company_data!$A$2:$H$2051,8,FALSE)</f>
        <v>https://www.unisys.com/</v>
      </c>
      <c r="C8762" s="158" t="s">
        <v>16160</v>
      </c>
      <c r="D8762" s="158" t="s">
        <v>7</v>
      </c>
      <c r="E8762" s="158" t="s">
        <v>16341</v>
      </c>
      <c r="F8762" s="97"/>
      <c r="G8762" s="159"/>
      <c r="H8762" s="161"/>
      <c r="I8762" s="161"/>
    </row>
    <row r="8763" ht="15.0" customHeight="1">
      <c r="A8763" s="101" t="s">
        <v>14190</v>
      </c>
      <c r="B8763" s="96" t="str">
        <f>VLOOKUP(A8763,company_data!$A$2:$H$2051,8,FALSE)</f>
        <v>https://www.unisys.com/</v>
      </c>
      <c r="C8763" s="158" t="s">
        <v>16452</v>
      </c>
      <c r="D8763" s="158" t="s">
        <v>5</v>
      </c>
      <c r="E8763" s="158" t="s">
        <v>15871</v>
      </c>
      <c r="F8763" s="97"/>
      <c r="G8763" s="159"/>
      <c r="H8763" s="161"/>
      <c r="I8763" s="161"/>
    </row>
    <row r="8764" ht="15.0" customHeight="1">
      <c r="A8764" s="101" t="s">
        <v>14190</v>
      </c>
      <c r="B8764" s="96" t="str">
        <f>VLOOKUP(A8764,company_data!$A$2:$H$2051,8,FALSE)</f>
        <v>https://www.unisys.com/</v>
      </c>
      <c r="C8764" s="158" t="s">
        <v>30092</v>
      </c>
      <c r="D8764" s="158" t="s">
        <v>5</v>
      </c>
      <c r="E8764" s="158" t="s">
        <v>17930</v>
      </c>
      <c r="F8764" s="97"/>
      <c r="G8764" s="159"/>
      <c r="H8764" s="161"/>
      <c r="I8764" s="161"/>
    </row>
    <row r="8765" ht="15.0" customHeight="1">
      <c r="A8765" s="101" t="s">
        <v>14190</v>
      </c>
      <c r="B8765" s="96" t="str">
        <f>VLOOKUP(A8765,company_data!$A$2:$H$2051,8,FALSE)</f>
        <v>https://www.unisys.com/</v>
      </c>
      <c r="C8765" s="158" t="s">
        <v>30093</v>
      </c>
      <c r="D8765" s="158" t="s">
        <v>5</v>
      </c>
      <c r="E8765" s="158"/>
      <c r="F8765" s="97"/>
      <c r="G8765" s="159"/>
      <c r="H8765" s="161"/>
      <c r="I8765" s="161"/>
    </row>
    <row r="8766" ht="15.0" customHeight="1">
      <c r="A8766" s="101" t="s">
        <v>14190</v>
      </c>
      <c r="B8766" s="96" t="str">
        <f>VLOOKUP(A8766,company_data!$A$2:$H$2051,8,FALSE)</f>
        <v>https://www.unisys.com/</v>
      </c>
      <c r="C8766" s="158" t="s">
        <v>30094</v>
      </c>
      <c r="D8766" s="158" t="s">
        <v>34</v>
      </c>
      <c r="E8766" s="158"/>
      <c r="F8766" s="97"/>
      <c r="G8766" s="159"/>
      <c r="H8766" s="161"/>
      <c r="I8766" s="161"/>
    </row>
    <row r="8767" ht="15.0" customHeight="1">
      <c r="A8767" s="101" t="s">
        <v>14190</v>
      </c>
      <c r="B8767" s="96" t="str">
        <f>VLOOKUP(A8767,company_data!$A$2:$H$2051,8,FALSE)</f>
        <v>https://www.unisys.com/</v>
      </c>
      <c r="C8767" s="158" t="s">
        <v>30095</v>
      </c>
      <c r="D8767" s="158" t="s">
        <v>34</v>
      </c>
      <c r="E8767" s="158"/>
      <c r="F8767" s="97"/>
      <c r="G8767" s="159"/>
      <c r="H8767" s="161"/>
      <c r="I8767" s="161"/>
    </row>
    <row r="8768" ht="15.0" customHeight="1">
      <c r="A8768" s="101" t="s">
        <v>14681</v>
      </c>
      <c r="B8768" s="96" t="str">
        <f>VLOOKUP(A8768,company_data!$A$2:$H$2051,8,FALSE)</f>
        <v>https://www.united-security-providers.com/</v>
      </c>
      <c r="C8768" s="157" t="s">
        <v>16160</v>
      </c>
      <c r="D8768" s="157" t="s">
        <v>7</v>
      </c>
      <c r="E8768" s="157" t="s">
        <v>16391</v>
      </c>
      <c r="F8768" s="101"/>
      <c r="G8768" s="159"/>
      <c r="H8768" s="161" t="s">
        <v>30096</v>
      </c>
      <c r="I8768" s="161"/>
    </row>
    <row r="8769" ht="15.0" customHeight="1">
      <c r="A8769" s="101" t="s">
        <v>14681</v>
      </c>
      <c r="B8769" s="96" t="str">
        <f>VLOOKUP(A8769,company_data!$A$2:$H$2051,8,FALSE)</f>
        <v>https://www.united-security-providers.com/</v>
      </c>
      <c r="C8769" s="157" t="s">
        <v>30097</v>
      </c>
      <c r="D8769" s="158" t="s">
        <v>31</v>
      </c>
      <c r="E8769" s="158" t="s">
        <v>16934</v>
      </c>
      <c r="F8769" s="101"/>
      <c r="G8769" s="159"/>
      <c r="H8769" s="161" t="s">
        <v>30098</v>
      </c>
      <c r="I8769" s="161"/>
    </row>
    <row r="8770" ht="15.0" customHeight="1">
      <c r="A8770" s="101" t="s">
        <v>14681</v>
      </c>
      <c r="B8770" s="96" t="str">
        <f>VLOOKUP(A8770,company_data!$A$2:$H$2051,8,FALSE)</f>
        <v>https://www.united-security-providers.com/</v>
      </c>
      <c r="C8770" s="157" t="s">
        <v>5</v>
      </c>
      <c r="D8770" s="157" t="s">
        <v>5</v>
      </c>
      <c r="E8770" s="157"/>
      <c r="F8770" s="101"/>
      <c r="G8770" s="159"/>
      <c r="H8770" s="161" t="s">
        <v>30099</v>
      </c>
      <c r="I8770" s="161"/>
    </row>
    <row r="8771" ht="15.0" customHeight="1">
      <c r="A8771" s="101" t="s">
        <v>14681</v>
      </c>
      <c r="B8771" s="96" t="str">
        <f>VLOOKUP(A8771,company_data!$A$2:$H$2051,8,FALSE)</f>
        <v>https://www.united-security-providers.com/</v>
      </c>
      <c r="C8771" s="157" t="s">
        <v>17179</v>
      </c>
      <c r="D8771" s="158" t="s">
        <v>31</v>
      </c>
      <c r="E8771" s="157"/>
      <c r="F8771" s="101"/>
      <c r="G8771" s="159"/>
      <c r="H8771" s="161" t="s">
        <v>30100</v>
      </c>
      <c r="I8771" s="161"/>
    </row>
    <row r="8772" ht="15.0" customHeight="1">
      <c r="A8772" s="101" t="s">
        <v>14231</v>
      </c>
      <c r="B8772" s="96" t="str">
        <f>VLOOKUP(A8772,company_data!$A$2:$H$2051,8,FALSE)</f>
        <v>www.utc.com</v>
      </c>
      <c r="C8772" s="158" t="s">
        <v>30101</v>
      </c>
      <c r="D8772" s="158" t="s">
        <v>5</v>
      </c>
      <c r="E8772" s="158" t="s">
        <v>15862</v>
      </c>
      <c r="F8772" s="101"/>
      <c r="G8772" s="159"/>
      <c r="H8772" s="161"/>
      <c r="I8772" s="161"/>
    </row>
    <row r="8773" ht="15.0" customHeight="1">
      <c r="A8773" s="101" t="s">
        <v>14231</v>
      </c>
      <c r="B8773" s="96" t="str">
        <f>VLOOKUP(A8773,company_data!$A$2:$H$2051,8,FALSE)</f>
        <v>www.utc.com</v>
      </c>
      <c r="C8773" s="158" t="s">
        <v>30102</v>
      </c>
      <c r="D8773" s="158" t="s">
        <v>5</v>
      </c>
      <c r="E8773" s="158" t="s">
        <v>15886</v>
      </c>
      <c r="F8773" s="101"/>
      <c r="G8773" s="159"/>
      <c r="H8773" s="161"/>
      <c r="I8773" s="161"/>
    </row>
    <row r="8774" ht="15.0" customHeight="1">
      <c r="A8774" s="101" t="s">
        <v>14231</v>
      </c>
      <c r="B8774" s="96" t="str">
        <f>VLOOKUP(A8774,company_data!$A$2:$H$2051,8,FALSE)</f>
        <v>www.utc.com</v>
      </c>
      <c r="C8774" s="158" t="s">
        <v>30103</v>
      </c>
      <c r="D8774" s="158" t="s">
        <v>5</v>
      </c>
      <c r="E8774" s="158" t="s">
        <v>16273</v>
      </c>
      <c r="F8774" s="101"/>
      <c r="G8774" s="159"/>
      <c r="H8774" s="161"/>
      <c r="I8774" s="161"/>
    </row>
    <row r="8775" ht="15.0" customHeight="1">
      <c r="A8775" s="101" t="s">
        <v>14231</v>
      </c>
      <c r="B8775" s="96" t="str">
        <f>VLOOKUP(A8775,company_data!$A$2:$H$2051,8,FALSE)</f>
        <v>www.utc.com</v>
      </c>
      <c r="C8775" s="158" t="s">
        <v>30104</v>
      </c>
      <c r="D8775" s="158" t="s">
        <v>5</v>
      </c>
      <c r="E8775" s="158" t="s">
        <v>15871</v>
      </c>
      <c r="F8775" s="101"/>
      <c r="G8775" s="159"/>
      <c r="H8775" s="161" t="s">
        <v>30105</v>
      </c>
      <c r="I8775" s="161"/>
    </row>
    <row r="8776" ht="15.0" customHeight="1">
      <c r="A8776" s="101" t="s">
        <v>14231</v>
      </c>
      <c r="B8776" s="96" t="str">
        <f>VLOOKUP(A8776,company_data!$A$2:$H$2051,8,FALSE)</f>
        <v>www.utc.com</v>
      </c>
      <c r="C8776" s="158" t="s">
        <v>30106</v>
      </c>
      <c r="D8776" s="158" t="s">
        <v>5</v>
      </c>
      <c r="E8776" s="158" t="s">
        <v>15871</v>
      </c>
      <c r="F8776" s="101"/>
      <c r="G8776" s="159"/>
      <c r="H8776" s="161"/>
      <c r="I8776" s="161"/>
    </row>
    <row r="8777" ht="15.0" customHeight="1">
      <c r="A8777" s="101" t="s">
        <v>14231</v>
      </c>
      <c r="B8777" s="96" t="str">
        <f>VLOOKUP(A8777,company_data!$A$2:$H$2051,8,FALSE)</f>
        <v>www.utc.com</v>
      </c>
      <c r="C8777" s="158" t="s">
        <v>30107</v>
      </c>
      <c r="D8777" s="158" t="s">
        <v>5</v>
      </c>
      <c r="E8777" s="158" t="s">
        <v>16275</v>
      </c>
      <c r="F8777" s="101"/>
      <c r="G8777" s="159"/>
      <c r="H8777" s="161"/>
      <c r="I8777" s="161"/>
    </row>
    <row r="8778" ht="15.0" customHeight="1">
      <c r="A8778" s="101" t="s">
        <v>14231</v>
      </c>
      <c r="B8778" s="96" t="str">
        <f>VLOOKUP(A8778,company_data!$A$2:$H$2051,8,FALSE)</f>
        <v>www.utc.com</v>
      </c>
      <c r="C8778" s="158" t="s">
        <v>30108</v>
      </c>
      <c r="D8778" s="158" t="s">
        <v>5</v>
      </c>
      <c r="E8778" s="157"/>
      <c r="F8778" s="101"/>
      <c r="G8778" s="159"/>
      <c r="H8778" s="161"/>
      <c r="I8778" s="161"/>
    </row>
    <row r="8779" ht="15.0" customHeight="1">
      <c r="A8779" s="101" t="s">
        <v>14231</v>
      </c>
      <c r="B8779" s="96" t="str">
        <f>VLOOKUP(A8779,company_data!$A$2:$H$2051,8,FALSE)</f>
        <v>www.utc.com</v>
      </c>
      <c r="C8779" s="158" t="s">
        <v>30109</v>
      </c>
      <c r="D8779" s="158" t="s">
        <v>7</v>
      </c>
      <c r="E8779" s="158"/>
      <c r="F8779" s="101"/>
      <c r="G8779" s="159"/>
      <c r="H8779" s="161"/>
      <c r="I8779" s="161"/>
    </row>
    <row r="8780" ht="15.0" customHeight="1">
      <c r="A8780" s="101" t="s">
        <v>14690</v>
      </c>
      <c r="B8780" s="96" t="str">
        <f>VLOOKUP(A8780,company_data!$A$2:$H$2051,8,FALSE)</f>
        <v>https://www.untangle.com/</v>
      </c>
      <c r="C8780" s="157" t="s">
        <v>30110</v>
      </c>
      <c r="D8780" s="158" t="s">
        <v>10</v>
      </c>
      <c r="E8780" s="158" t="s">
        <v>30111</v>
      </c>
      <c r="F8780" s="97" t="s">
        <v>30111</v>
      </c>
      <c r="G8780" s="159"/>
      <c r="H8780" s="161" t="s">
        <v>30112</v>
      </c>
      <c r="I8780" s="161"/>
    </row>
    <row r="8781" ht="15.0" customHeight="1">
      <c r="A8781" s="101" t="s">
        <v>14690</v>
      </c>
      <c r="B8781" s="96" t="str">
        <f>VLOOKUP(A8781,company_data!$A$2:$H$2051,8,FALSE)</f>
        <v>https://www.untangle.com/</v>
      </c>
      <c r="C8781" s="157" t="s">
        <v>30113</v>
      </c>
      <c r="D8781" s="158" t="s">
        <v>9</v>
      </c>
      <c r="E8781" s="181" t="s">
        <v>19918</v>
      </c>
      <c r="F8781" s="101"/>
      <c r="G8781" s="159"/>
      <c r="H8781" s="161" t="s">
        <v>30114</v>
      </c>
      <c r="I8781" s="161"/>
    </row>
    <row r="8782" ht="15.0" customHeight="1">
      <c r="A8782" s="101" t="s">
        <v>14690</v>
      </c>
      <c r="B8782" s="96" t="str">
        <f>VLOOKUP(A8782,company_data!$A$2:$H$2051,8,FALSE)</f>
        <v>https://www.untangle.com/</v>
      </c>
      <c r="C8782" s="157" t="s">
        <v>30115</v>
      </c>
      <c r="D8782" s="157" t="s">
        <v>18</v>
      </c>
      <c r="E8782" s="157" t="s">
        <v>19214</v>
      </c>
      <c r="F8782" s="101"/>
      <c r="G8782" s="159"/>
      <c r="H8782" s="161" t="s">
        <v>30116</v>
      </c>
      <c r="I8782" s="161"/>
    </row>
    <row r="8783" ht="15.0" customHeight="1">
      <c r="A8783" s="101" t="s">
        <v>14700</v>
      </c>
      <c r="B8783" s="96" t="str">
        <f>VLOOKUP(A8783,company_data!$A$2:$H$2051,8,FALSE)</f>
        <v>www.upguard.com/</v>
      </c>
      <c r="C8783" s="157" t="s">
        <v>30117</v>
      </c>
      <c r="D8783" s="158" t="s">
        <v>42</v>
      </c>
      <c r="E8783" s="157"/>
      <c r="F8783" s="101"/>
      <c r="G8783" s="164" t="s">
        <v>21839</v>
      </c>
      <c r="H8783" s="161" t="s">
        <v>30118</v>
      </c>
      <c r="I8783" s="161"/>
    </row>
    <row r="8784" ht="15.0" customHeight="1">
      <c r="A8784" s="101" t="s">
        <v>14700</v>
      </c>
      <c r="B8784" s="96" t="str">
        <f>VLOOKUP(A8784,company_data!$A$2:$H$2051,8,FALSE)</f>
        <v>www.upguard.com/</v>
      </c>
      <c r="C8784" s="158" t="s">
        <v>30119</v>
      </c>
      <c r="D8784" s="158" t="s">
        <v>27</v>
      </c>
      <c r="E8784" s="157"/>
      <c r="F8784" s="101"/>
      <c r="G8784" s="164" t="s">
        <v>21839</v>
      </c>
      <c r="H8784" s="161" t="s">
        <v>30120</v>
      </c>
      <c r="I8784" s="161"/>
    </row>
    <row r="8785" ht="15.0" customHeight="1">
      <c r="A8785" s="101" t="s">
        <v>14700</v>
      </c>
      <c r="B8785" s="96" t="str">
        <f>VLOOKUP(A8785,company_data!$A$2:$H$2051,8,FALSE)</f>
        <v>www.upguard.com/</v>
      </c>
      <c r="C8785" s="157" t="s">
        <v>30121</v>
      </c>
      <c r="D8785" s="158" t="s">
        <v>27</v>
      </c>
      <c r="E8785" s="157"/>
      <c r="F8785" s="101"/>
      <c r="G8785" s="164" t="s">
        <v>21839</v>
      </c>
      <c r="H8785" s="161" t="s">
        <v>30122</v>
      </c>
      <c r="I8785" s="161"/>
    </row>
    <row r="8786" ht="15.0" customHeight="1">
      <c r="A8786" s="190" t="s">
        <v>14215</v>
      </c>
      <c r="B8786" s="191" t="s">
        <v>14218</v>
      </c>
      <c r="C8786" s="192" t="s">
        <v>30123</v>
      </c>
      <c r="D8786" s="158" t="s">
        <v>17</v>
      </c>
      <c r="E8786" s="239"/>
      <c r="F8786" s="193"/>
      <c r="G8786" s="194"/>
      <c r="H8786" s="195" t="s">
        <v>30124</v>
      </c>
      <c r="I8786" s="196"/>
    </row>
    <row r="8787" ht="15.0" customHeight="1">
      <c r="A8787" s="101" t="s">
        <v>14709</v>
      </c>
      <c r="B8787" s="96" t="str">
        <f>VLOOKUP(A8787,company_data!$A$2:$H$2051,8,FALSE)</f>
        <v>https://upstream.auto/</v>
      </c>
      <c r="C8787" s="166" t="s">
        <v>30125</v>
      </c>
      <c r="D8787" s="167" t="s">
        <v>30</v>
      </c>
      <c r="E8787" s="167" t="s">
        <v>30126</v>
      </c>
      <c r="F8787" s="162"/>
      <c r="G8787" s="159"/>
      <c r="H8787" s="161" t="s">
        <v>30127</v>
      </c>
      <c r="I8787" s="161"/>
    </row>
    <row r="8788" ht="15.0" customHeight="1">
      <c r="A8788" s="101" t="s">
        <v>14717</v>
      </c>
      <c r="B8788" s="96" t="str">
        <f>VLOOKUP(A8788,company_data!$A$2:$H$2051,8,FALSE)</f>
        <v>https://www.uptycs.com/</v>
      </c>
      <c r="C8788" s="157" t="s">
        <v>30128</v>
      </c>
      <c r="D8788" s="158" t="s">
        <v>9</v>
      </c>
      <c r="E8788" s="158" t="s">
        <v>18153</v>
      </c>
      <c r="F8788" s="101"/>
      <c r="G8788" s="164" t="s">
        <v>21839</v>
      </c>
      <c r="H8788" s="161" t="s">
        <v>30129</v>
      </c>
      <c r="I8788" s="162"/>
    </row>
    <row r="8789" ht="15.0" customHeight="1">
      <c r="A8789" s="101" t="s">
        <v>14733</v>
      </c>
      <c r="B8789" s="96" t="str">
        <f>VLOOKUP(A8789,company_data!$A$2:$H$2051,8,FALSE)</f>
        <v>https://urbanesecurity.com/</v>
      </c>
      <c r="C8789" s="157" t="s">
        <v>30130</v>
      </c>
      <c r="D8789" s="158" t="s">
        <v>5</v>
      </c>
      <c r="E8789" s="158" t="s">
        <v>18210</v>
      </c>
      <c r="F8789" s="101"/>
      <c r="G8789" s="159"/>
      <c r="H8789" s="161" t="s">
        <v>30131</v>
      </c>
      <c r="I8789" s="161"/>
    </row>
    <row r="8790" ht="15.0" customHeight="1">
      <c r="A8790" s="101" t="s">
        <v>14733</v>
      </c>
      <c r="B8790" s="96" t="str">
        <f>VLOOKUP(A8790,company_data!$A$2:$H$2051,8,FALSE)</f>
        <v>https://urbanesecurity.com/</v>
      </c>
      <c r="C8790" s="157" t="s">
        <v>30132</v>
      </c>
      <c r="D8790" s="158" t="s">
        <v>5</v>
      </c>
      <c r="E8790" s="158" t="s">
        <v>15850</v>
      </c>
      <c r="F8790" s="97"/>
      <c r="G8790" s="159"/>
      <c r="H8790" s="161" t="s">
        <v>30133</v>
      </c>
      <c r="I8790" s="161"/>
    </row>
    <row r="8791" ht="15.0" customHeight="1">
      <c r="A8791" s="101" t="s">
        <v>14733</v>
      </c>
      <c r="B8791" s="96" t="str">
        <f>VLOOKUP(A8791,company_data!$A$2:$H$2051,8,FALSE)</f>
        <v>https://urbanesecurity.com/</v>
      </c>
      <c r="C8791" s="157" t="s">
        <v>30134</v>
      </c>
      <c r="D8791" s="158" t="s">
        <v>5</v>
      </c>
      <c r="E8791" s="158" t="s">
        <v>15857</v>
      </c>
      <c r="F8791" s="101"/>
      <c r="G8791" s="159"/>
      <c r="H8791" s="161" t="s">
        <v>30135</v>
      </c>
      <c r="I8791" s="162"/>
    </row>
    <row r="8792" ht="15.0" customHeight="1">
      <c r="A8792" s="101" t="s">
        <v>14736</v>
      </c>
      <c r="B8792" s="96" t="str">
        <f>VLOOKUP(A8792,company_data!$A$2:$H$2051,8,FALSE)</f>
        <v>https://www.usdataforensics.com/</v>
      </c>
      <c r="C8792" s="157" t="s">
        <v>16082</v>
      </c>
      <c r="D8792" s="158" t="s">
        <v>16</v>
      </c>
      <c r="E8792" s="158" t="s">
        <v>20361</v>
      </c>
      <c r="F8792" s="101"/>
      <c r="G8792" s="159"/>
      <c r="H8792" s="161" t="s">
        <v>30136</v>
      </c>
      <c r="I8792" s="161"/>
    </row>
    <row r="8793" ht="15.0" customHeight="1">
      <c r="A8793" s="101" t="s">
        <v>14736</v>
      </c>
      <c r="B8793" s="96" t="str">
        <f>VLOOKUP(A8793,company_data!$A$2:$H$2051,8,FALSE)</f>
        <v>https://www.usdataforensics.com/</v>
      </c>
      <c r="C8793" s="157" t="s">
        <v>15924</v>
      </c>
      <c r="D8793" s="158" t="s">
        <v>16</v>
      </c>
      <c r="E8793" s="157"/>
      <c r="F8793" s="101"/>
      <c r="G8793" s="159"/>
      <c r="H8793" s="161" t="s">
        <v>30137</v>
      </c>
      <c r="I8793" s="162"/>
    </row>
    <row r="8794" ht="15.0" customHeight="1">
      <c r="A8794" s="101" t="s">
        <v>14736</v>
      </c>
      <c r="B8794" s="96" t="str">
        <f>VLOOKUP(A8794,company_data!$A$2:$H$2051,8,FALSE)</f>
        <v>https://www.usdataforensics.com/</v>
      </c>
      <c r="C8794" s="157" t="s">
        <v>16121</v>
      </c>
      <c r="D8794" s="158" t="s">
        <v>16</v>
      </c>
      <c r="E8794" s="157"/>
      <c r="F8794" s="101"/>
      <c r="G8794" s="159"/>
      <c r="H8794" s="161" t="s">
        <v>30138</v>
      </c>
      <c r="I8794" s="161"/>
    </row>
    <row r="8795" ht="15.0" customHeight="1">
      <c r="A8795" s="101" t="s">
        <v>14747</v>
      </c>
      <c r="B8795" s="96" t="str">
        <f>VLOOKUP(A8795,company_data!$A$2:$H$2051,8,FALSE)</f>
        <v>https://www.utimaco.com/</v>
      </c>
      <c r="C8795" s="157" t="s">
        <v>30139</v>
      </c>
      <c r="D8795" s="158" t="s">
        <v>12</v>
      </c>
      <c r="E8795" s="157"/>
      <c r="F8795" s="101"/>
      <c r="G8795" s="164"/>
      <c r="H8795" s="161" t="s">
        <v>30140</v>
      </c>
      <c r="I8795" s="160" t="s">
        <v>30141</v>
      </c>
    </row>
    <row r="8796" ht="15.0" customHeight="1">
      <c r="A8796" s="101" t="s">
        <v>14747</v>
      </c>
      <c r="B8796" s="96" t="str">
        <f>VLOOKUP(A8796,company_data!$A$2:$H$2051,8,FALSE)</f>
        <v>https://www.utimaco.com/</v>
      </c>
      <c r="C8796" s="157" t="s">
        <v>30142</v>
      </c>
      <c r="D8796" s="158" t="s">
        <v>12</v>
      </c>
      <c r="E8796" s="157"/>
      <c r="F8796" s="101"/>
      <c r="G8796" s="164"/>
      <c r="H8796" s="161" t="s">
        <v>30143</v>
      </c>
      <c r="I8796" s="167" t="s">
        <v>30141</v>
      </c>
    </row>
    <row r="8797" ht="15.0" customHeight="1">
      <c r="A8797" s="101" t="s">
        <v>14755</v>
      </c>
      <c r="B8797" s="96" t="str">
        <f>VLOOKUP(A8797,company_data!$A$2:$H$2051,8,FALSE)</f>
        <v>https://www.v-key.com/</v>
      </c>
      <c r="C8797" s="205" t="s">
        <v>30144</v>
      </c>
      <c r="D8797" s="250" t="s">
        <v>20</v>
      </c>
      <c r="E8797" s="158" t="s">
        <v>30145</v>
      </c>
      <c r="F8797" s="157"/>
      <c r="G8797" s="164" t="s">
        <v>21839</v>
      </c>
      <c r="H8797" s="161" t="s">
        <v>30146</v>
      </c>
      <c r="I8797" s="161"/>
    </row>
    <row r="8798" ht="15.0" customHeight="1">
      <c r="A8798" s="101" t="s">
        <v>14755</v>
      </c>
      <c r="B8798" s="96" t="str">
        <f>VLOOKUP(A8798,company_data!$A$2:$H$2051,8,FALSE)</f>
        <v>https://www.v-key.com/</v>
      </c>
      <c r="C8798" s="169" t="s">
        <v>30147</v>
      </c>
      <c r="D8798" s="250" t="s">
        <v>6</v>
      </c>
      <c r="E8798" s="158" t="s">
        <v>27112</v>
      </c>
      <c r="F8798" s="158" t="s">
        <v>16476</v>
      </c>
      <c r="G8798" s="164" t="s">
        <v>21839</v>
      </c>
      <c r="H8798" s="161" t="s">
        <v>30148</v>
      </c>
      <c r="I8798" s="161"/>
    </row>
    <row r="8799" ht="15.0" customHeight="1">
      <c r="A8799" s="101" t="s">
        <v>14755</v>
      </c>
      <c r="B8799" s="96" t="str">
        <f>VLOOKUP(A8799,company_data!$A$2:$H$2051,8,FALSE)</f>
        <v>https://www.v-key.com/</v>
      </c>
      <c r="C8799" s="169" t="s">
        <v>30149</v>
      </c>
      <c r="D8799" s="250" t="s">
        <v>6</v>
      </c>
      <c r="E8799" s="158" t="s">
        <v>16476</v>
      </c>
      <c r="F8799" s="157"/>
      <c r="G8799" s="164" t="s">
        <v>21839</v>
      </c>
      <c r="H8799" s="161" t="s">
        <v>30150</v>
      </c>
      <c r="I8799" s="161"/>
    </row>
    <row r="8800" ht="15.0" customHeight="1">
      <c r="A8800" s="101" t="s">
        <v>14755</v>
      </c>
      <c r="B8800" s="96" t="str">
        <f>VLOOKUP(A8800,company_data!$A$2:$H$2051,8,FALSE)</f>
        <v>https://www.v-key.com/</v>
      </c>
      <c r="C8800" s="169" t="s">
        <v>30151</v>
      </c>
      <c r="D8800" s="250" t="s">
        <v>54</v>
      </c>
      <c r="E8800" s="158" t="s">
        <v>30152</v>
      </c>
      <c r="F8800" s="157"/>
      <c r="G8800" s="164" t="s">
        <v>21839</v>
      </c>
      <c r="H8800" s="161" t="s">
        <v>30153</v>
      </c>
      <c r="I8800" s="161"/>
    </row>
    <row r="8801" ht="15.0" customHeight="1">
      <c r="A8801" s="101" t="s">
        <v>14755</v>
      </c>
      <c r="B8801" s="96" t="str">
        <f>VLOOKUP(A8801,company_data!$A$2:$H$2051,8,FALSE)</f>
        <v>https://www.v-key.com/</v>
      </c>
      <c r="C8801" s="169" t="s">
        <v>30154</v>
      </c>
      <c r="D8801" s="250" t="s">
        <v>6</v>
      </c>
      <c r="E8801" s="158" t="s">
        <v>16719</v>
      </c>
      <c r="F8801" s="157"/>
      <c r="G8801" s="164" t="s">
        <v>21839</v>
      </c>
      <c r="H8801" s="161" t="s">
        <v>30155</v>
      </c>
      <c r="I8801" s="161"/>
    </row>
    <row r="8802" ht="15.0" customHeight="1">
      <c r="A8802" s="101" t="s">
        <v>14755</v>
      </c>
      <c r="B8802" s="96" t="str">
        <f>VLOOKUP(A8802,company_data!$A$2:$H$2051,8,FALSE)</f>
        <v>https://www.v-key.com/</v>
      </c>
      <c r="C8802" s="169" t="s">
        <v>30156</v>
      </c>
      <c r="D8802" s="250" t="s">
        <v>20</v>
      </c>
      <c r="E8802" s="158" t="s">
        <v>30157</v>
      </c>
      <c r="F8802" s="157"/>
      <c r="G8802" s="164" t="s">
        <v>21839</v>
      </c>
      <c r="H8802" s="161" t="s">
        <v>30158</v>
      </c>
      <c r="I8802" s="162"/>
    </row>
    <row r="8803" ht="15.0" customHeight="1">
      <c r="A8803" s="101" t="s">
        <v>14768</v>
      </c>
      <c r="B8803" s="96" t="str">
        <f>VLOOKUP(A8803,company_data!$A$2:$H$2051,8,FALSE)</f>
        <v>https://www.vadesecure.com/en/</v>
      </c>
      <c r="C8803" s="169" t="s">
        <v>30159</v>
      </c>
      <c r="D8803" s="250" t="s">
        <v>33</v>
      </c>
      <c r="E8803" s="158" t="s">
        <v>16186</v>
      </c>
      <c r="F8803" s="157"/>
      <c r="G8803" s="164" t="s">
        <v>21839</v>
      </c>
      <c r="H8803" s="161" t="s">
        <v>30160</v>
      </c>
      <c r="I8803" s="161"/>
    </row>
    <row r="8804" ht="15.0" customHeight="1">
      <c r="A8804" s="101" t="s">
        <v>14768</v>
      </c>
      <c r="B8804" s="96" t="str">
        <f>VLOOKUP(A8804,company_data!$A$2:$H$2051,8,FALSE)</f>
        <v>https://www.vadesecure.com/en/</v>
      </c>
      <c r="C8804" s="169" t="s">
        <v>30161</v>
      </c>
      <c r="D8804" s="250" t="s">
        <v>19</v>
      </c>
      <c r="E8804" s="157"/>
      <c r="F8804" s="157"/>
      <c r="G8804" s="164" t="s">
        <v>21839</v>
      </c>
      <c r="H8804" s="161" t="s">
        <v>30162</v>
      </c>
      <c r="I8804" s="161"/>
    </row>
    <row r="8805" ht="15.0" customHeight="1">
      <c r="A8805" s="101" t="s">
        <v>14768</v>
      </c>
      <c r="B8805" s="96" t="str">
        <f>VLOOKUP(A8805,company_data!$A$2:$H$2051,8,FALSE)</f>
        <v>https://www.vadesecure.com/en/</v>
      </c>
      <c r="C8805" s="169" t="s">
        <v>30163</v>
      </c>
      <c r="D8805" s="250" t="s">
        <v>19</v>
      </c>
      <c r="E8805" s="157"/>
      <c r="F8805" s="157"/>
      <c r="G8805" s="164" t="s">
        <v>21839</v>
      </c>
      <c r="H8805" s="161" t="s">
        <v>30164</v>
      </c>
      <c r="I8805" s="161"/>
    </row>
    <row r="8806" ht="15.0" customHeight="1">
      <c r="A8806" s="101" t="s">
        <v>14768</v>
      </c>
      <c r="B8806" s="96" t="str">
        <f>VLOOKUP(A8806,company_data!$A$2:$H$2051,8,FALSE)</f>
        <v>https://www.vadesecure.com/en/</v>
      </c>
      <c r="C8806" s="169" t="s">
        <v>30165</v>
      </c>
      <c r="D8806" s="250" t="s">
        <v>19</v>
      </c>
      <c r="E8806" s="157"/>
      <c r="F8806" s="157"/>
      <c r="G8806" s="164" t="s">
        <v>21839</v>
      </c>
      <c r="H8806" s="161" t="s">
        <v>30166</v>
      </c>
      <c r="I8806" s="162"/>
    </row>
    <row r="8807" ht="15.0" customHeight="1">
      <c r="A8807" s="101" t="s">
        <v>14778</v>
      </c>
      <c r="B8807" s="96" t="str">
        <f>VLOOKUP(A8807,company_data!$A$2:$H$2051,8,FALSE)</f>
        <v>https://www.valimail.com/</v>
      </c>
      <c r="C8807" s="176" t="s">
        <v>30167</v>
      </c>
      <c r="D8807" s="250" t="s">
        <v>19</v>
      </c>
      <c r="E8807" s="158" t="s">
        <v>30167</v>
      </c>
      <c r="F8807" s="157"/>
      <c r="G8807" s="164" t="s">
        <v>21839</v>
      </c>
      <c r="H8807" s="161" t="s">
        <v>30168</v>
      </c>
      <c r="I8807" s="161"/>
    </row>
    <row r="8808" ht="15.0" customHeight="1">
      <c r="A8808" s="101" t="s">
        <v>14784</v>
      </c>
      <c r="B8808" s="96" t="str">
        <f>VLOOKUP(A8808,company_data!$A$2:$H$2051,8,FALSE)</f>
        <v>https://valuementor.com/</v>
      </c>
      <c r="C8808" s="157" t="s">
        <v>19340</v>
      </c>
      <c r="D8808" s="250" t="s">
        <v>5</v>
      </c>
      <c r="E8808" s="158" t="s">
        <v>18888</v>
      </c>
      <c r="F8808" s="97" t="s">
        <v>18698</v>
      </c>
      <c r="G8808" s="164" t="s">
        <v>21839</v>
      </c>
      <c r="H8808" s="161" t="s">
        <v>30169</v>
      </c>
      <c r="I8808" s="161"/>
    </row>
    <row r="8809" ht="15.0" customHeight="1">
      <c r="A8809" s="101" t="s">
        <v>14784</v>
      </c>
      <c r="B8809" s="96" t="str">
        <f>VLOOKUP(A8809,company_data!$A$2:$H$2051,8,FALSE)</f>
        <v>https://valuementor.com/</v>
      </c>
      <c r="C8809" s="157" t="s">
        <v>16160</v>
      </c>
      <c r="D8809" s="250" t="s">
        <v>7</v>
      </c>
      <c r="E8809" s="157" t="s">
        <v>16391</v>
      </c>
      <c r="F8809" s="101"/>
      <c r="G8809" s="164" t="s">
        <v>21839</v>
      </c>
      <c r="H8809" s="161" t="s">
        <v>30170</v>
      </c>
      <c r="I8809" s="161"/>
    </row>
    <row r="8810" ht="15.0" customHeight="1">
      <c r="A8810" s="101" t="s">
        <v>14784</v>
      </c>
      <c r="B8810" s="96" t="str">
        <f>VLOOKUP(A8810,company_data!$A$2:$H$2051,8,FALSE)</f>
        <v>https://valuementor.com/</v>
      </c>
      <c r="C8810" s="157" t="s">
        <v>30171</v>
      </c>
      <c r="D8810" s="250" t="s">
        <v>5</v>
      </c>
      <c r="E8810" s="158" t="s">
        <v>18210</v>
      </c>
      <c r="F8810" s="101"/>
      <c r="G8810" s="164" t="s">
        <v>21839</v>
      </c>
      <c r="H8810" s="161" t="s">
        <v>30172</v>
      </c>
      <c r="I8810" s="161"/>
    </row>
    <row r="8811" ht="15.0" customHeight="1">
      <c r="A8811" s="101" t="s">
        <v>14784</v>
      </c>
      <c r="B8811" s="96" t="str">
        <f>VLOOKUP(A8811,company_data!$A$2:$H$2051,8,FALSE)</f>
        <v>https://valuementor.com/</v>
      </c>
      <c r="C8811" s="157" t="s">
        <v>30173</v>
      </c>
      <c r="D8811" s="250" t="s">
        <v>5</v>
      </c>
      <c r="E8811" s="181" t="s">
        <v>16868</v>
      </c>
      <c r="F8811" s="101"/>
      <c r="G8811" s="164" t="s">
        <v>21839</v>
      </c>
      <c r="H8811" s="161" t="s">
        <v>30174</v>
      </c>
      <c r="I8811" s="162"/>
    </row>
    <row r="8812" ht="15.0" customHeight="1">
      <c r="A8812" s="101" t="s">
        <v>14788</v>
      </c>
      <c r="B8812" s="96" t="str">
        <f>VLOOKUP(A8812,company_data!$A$2:$H$2051,8,FALSE)</f>
        <v>https://www.go2vanguard.com/</v>
      </c>
      <c r="C8812" s="166" t="s">
        <v>30175</v>
      </c>
      <c r="D8812" s="250" t="s">
        <v>5</v>
      </c>
      <c r="E8812" s="158" t="s">
        <v>15831</v>
      </c>
      <c r="F8812" s="101"/>
      <c r="G8812" s="164" t="s">
        <v>21839</v>
      </c>
      <c r="H8812" s="161" t="s">
        <v>30176</v>
      </c>
      <c r="I8812" s="161"/>
    </row>
    <row r="8813" ht="15.0" customHeight="1">
      <c r="A8813" s="101" t="s">
        <v>14788</v>
      </c>
      <c r="B8813" s="96" t="str">
        <f>VLOOKUP(A8813,company_data!$A$2:$H$2051,8,FALSE)</f>
        <v>https://www.go2vanguard.com/</v>
      </c>
      <c r="C8813" s="166" t="s">
        <v>30177</v>
      </c>
      <c r="D8813" s="250" t="s">
        <v>6</v>
      </c>
      <c r="E8813" s="158" t="s">
        <v>16476</v>
      </c>
      <c r="F8813" s="101"/>
      <c r="G8813" s="164" t="s">
        <v>21839</v>
      </c>
      <c r="H8813" s="161" t="s">
        <v>30178</v>
      </c>
      <c r="I8813" s="161"/>
    </row>
    <row r="8814" ht="15.0" customHeight="1">
      <c r="A8814" s="101" t="s">
        <v>14788</v>
      </c>
      <c r="B8814" s="96" t="str">
        <f>VLOOKUP(A8814,company_data!$A$2:$H$2051,8,FALSE)</f>
        <v>https://www.go2vanguard.com/</v>
      </c>
      <c r="C8814" s="166" t="s">
        <v>16196</v>
      </c>
      <c r="D8814" s="250" t="s">
        <v>7</v>
      </c>
      <c r="E8814" s="157" t="s">
        <v>16391</v>
      </c>
      <c r="F8814" s="101"/>
      <c r="G8814" s="164" t="s">
        <v>21839</v>
      </c>
      <c r="H8814" s="161" t="s">
        <v>30179</v>
      </c>
      <c r="I8814" s="161"/>
    </row>
    <row r="8815" ht="15.0" customHeight="1">
      <c r="A8815" s="101" t="s">
        <v>14788</v>
      </c>
      <c r="B8815" s="96" t="str">
        <f>VLOOKUP(A8815,company_data!$A$2:$H$2051,8,FALSE)</f>
        <v>https://www.go2vanguard.com/</v>
      </c>
      <c r="C8815" s="166" t="s">
        <v>15850</v>
      </c>
      <c r="D8815" s="250" t="s">
        <v>5</v>
      </c>
      <c r="E8815" s="157" t="s">
        <v>15850</v>
      </c>
      <c r="F8815" s="101"/>
      <c r="G8815" s="164" t="s">
        <v>21839</v>
      </c>
      <c r="H8815" s="161" t="s">
        <v>30180</v>
      </c>
      <c r="I8815" s="161"/>
    </row>
    <row r="8816" ht="15.0" customHeight="1">
      <c r="A8816" s="101" t="s">
        <v>14788</v>
      </c>
      <c r="B8816" s="96" t="str">
        <f>VLOOKUP(A8816,company_data!$A$2:$H$2051,8,FALSE)</f>
        <v>https://www.go2vanguard.com/</v>
      </c>
      <c r="C8816" s="166" t="s">
        <v>30181</v>
      </c>
      <c r="D8816" s="250" t="s">
        <v>5</v>
      </c>
      <c r="E8816" s="158" t="s">
        <v>30182</v>
      </c>
      <c r="F8816" s="101"/>
      <c r="G8816" s="164" t="s">
        <v>21839</v>
      </c>
      <c r="H8816" s="161" t="s">
        <v>30183</v>
      </c>
      <c r="I8816" s="161"/>
    </row>
    <row r="8817" ht="15.0" customHeight="1">
      <c r="A8817" s="101" t="s">
        <v>14788</v>
      </c>
      <c r="B8817" s="96" t="str">
        <f>VLOOKUP(A8817,company_data!$A$2:$H$2051,8,FALSE)</f>
        <v>https://www.go2vanguard.com/</v>
      </c>
      <c r="C8817" s="224" t="s">
        <v>30175</v>
      </c>
      <c r="D8817" s="250" t="s">
        <v>5</v>
      </c>
      <c r="E8817" s="158" t="s">
        <v>18816</v>
      </c>
      <c r="F8817" s="101"/>
      <c r="G8817" s="164" t="s">
        <v>21839</v>
      </c>
      <c r="H8817" s="161" t="s">
        <v>30184</v>
      </c>
      <c r="I8817" s="161"/>
    </row>
    <row r="8818" ht="15.0" customHeight="1">
      <c r="A8818" s="101" t="s">
        <v>14788</v>
      </c>
      <c r="B8818" s="96" t="str">
        <f>VLOOKUP(A8818,company_data!$A$2:$H$2051,8,FALSE)</f>
        <v>https://www.go2vanguard.com/</v>
      </c>
      <c r="C8818" s="166" t="s">
        <v>16868</v>
      </c>
      <c r="D8818" s="250" t="s">
        <v>5</v>
      </c>
      <c r="E8818" s="158" t="s">
        <v>16868</v>
      </c>
      <c r="F8818" s="101"/>
      <c r="G8818" s="164" t="s">
        <v>21839</v>
      </c>
      <c r="H8818" s="161" t="s">
        <v>30185</v>
      </c>
      <c r="I8818" s="161"/>
    </row>
    <row r="8819" ht="15.0" customHeight="1">
      <c r="A8819" s="101" t="s">
        <v>14788</v>
      </c>
      <c r="B8819" s="96" t="str">
        <f>VLOOKUP(A8819,company_data!$A$2:$H$2051,8,FALSE)</f>
        <v>https://www.go2vanguard.com/</v>
      </c>
      <c r="C8819" s="167" t="s">
        <v>30186</v>
      </c>
      <c r="D8819" s="250" t="s">
        <v>47</v>
      </c>
      <c r="E8819" s="158" t="s">
        <v>30187</v>
      </c>
      <c r="F8819" s="101"/>
      <c r="G8819" s="164" t="s">
        <v>21839</v>
      </c>
      <c r="H8819" s="161"/>
      <c r="I8819" s="161"/>
    </row>
    <row r="8820" ht="15.0" customHeight="1">
      <c r="A8820" s="101" t="s">
        <v>14788</v>
      </c>
      <c r="B8820" s="96" t="str">
        <f>VLOOKUP(A8820,company_data!$A$2:$H$2051,8,FALSE)</f>
        <v>https://www.go2vanguard.com/</v>
      </c>
      <c r="C8820" s="181" t="s">
        <v>30188</v>
      </c>
      <c r="D8820" s="250" t="s">
        <v>47</v>
      </c>
      <c r="E8820" s="158" t="s">
        <v>30187</v>
      </c>
      <c r="F8820" s="101"/>
      <c r="G8820" s="164" t="s">
        <v>21839</v>
      </c>
      <c r="H8820" s="161"/>
      <c r="I8820" s="161"/>
    </row>
    <row r="8821" ht="15.0" customHeight="1">
      <c r="A8821" s="101" t="s">
        <v>14788</v>
      </c>
      <c r="B8821" s="96" t="str">
        <f>VLOOKUP(A8821,company_data!$A$2:$H$2051,8,FALSE)</f>
        <v>https://www.go2vanguard.com/</v>
      </c>
      <c r="C8821" s="167" t="s">
        <v>30189</v>
      </c>
      <c r="D8821" s="250" t="s">
        <v>47</v>
      </c>
      <c r="E8821" s="158" t="s">
        <v>30187</v>
      </c>
      <c r="F8821" s="97" t="s">
        <v>30190</v>
      </c>
      <c r="G8821" s="164" t="s">
        <v>21839</v>
      </c>
      <c r="H8821" s="161"/>
      <c r="I8821" s="161"/>
    </row>
    <row r="8822" ht="15.0" customHeight="1">
      <c r="A8822" s="101" t="s">
        <v>14788</v>
      </c>
      <c r="B8822" s="96" t="str">
        <f>VLOOKUP(A8822,company_data!$A$2:$H$2051,8,FALSE)</f>
        <v>https://www.go2vanguard.com/</v>
      </c>
      <c r="C8822" s="224" t="s">
        <v>30191</v>
      </c>
      <c r="D8822" s="250" t="s">
        <v>9</v>
      </c>
      <c r="E8822" s="158" t="s">
        <v>30187</v>
      </c>
      <c r="F8822" s="97" t="s">
        <v>30192</v>
      </c>
      <c r="G8822" s="164" t="s">
        <v>21839</v>
      </c>
      <c r="H8822" s="161" t="s">
        <v>30193</v>
      </c>
      <c r="I8822" s="161"/>
    </row>
    <row r="8823" ht="15.0" customHeight="1">
      <c r="A8823" s="101" t="s">
        <v>14788</v>
      </c>
      <c r="B8823" s="96" t="str">
        <f>VLOOKUP(A8823,company_data!$A$2:$H$2051,8,FALSE)</f>
        <v>https://www.go2vanguard.com/</v>
      </c>
      <c r="C8823" s="167" t="s">
        <v>30194</v>
      </c>
      <c r="D8823" s="250" t="s">
        <v>6</v>
      </c>
      <c r="E8823" s="158" t="s">
        <v>30187</v>
      </c>
      <c r="F8823" s="97" t="s">
        <v>16719</v>
      </c>
      <c r="G8823" s="164" t="s">
        <v>21839</v>
      </c>
      <c r="H8823" s="161"/>
      <c r="I8823" s="161"/>
    </row>
    <row r="8824" ht="15.0" customHeight="1">
      <c r="A8824" s="101" t="s">
        <v>14788</v>
      </c>
      <c r="B8824" s="96" t="str">
        <f>VLOOKUP(A8824,company_data!$A$2:$H$2051,8,FALSE)</f>
        <v>https://www.go2vanguard.com/</v>
      </c>
      <c r="C8824" s="167" t="s">
        <v>30195</v>
      </c>
      <c r="D8824" s="250" t="s">
        <v>6</v>
      </c>
      <c r="E8824" s="158" t="s">
        <v>30187</v>
      </c>
      <c r="F8824" s="101"/>
      <c r="G8824" s="164" t="s">
        <v>21839</v>
      </c>
      <c r="H8824" s="161"/>
      <c r="I8824" s="161"/>
    </row>
    <row r="8825" ht="15.0" customHeight="1">
      <c r="A8825" s="101" t="s">
        <v>14788</v>
      </c>
      <c r="B8825" s="96" t="str">
        <f>VLOOKUP(A8825,company_data!$A$2:$H$2051,8,FALSE)</f>
        <v>https://www.go2vanguard.com/</v>
      </c>
      <c r="C8825" s="167" t="s">
        <v>30196</v>
      </c>
      <c r="D8825" s="250" t="s">
        <v>6</v>
      </c>
      <c r="E8825" s="158" t="s">
        <v>30187</v>
      </c>
      <c r="F8825" s="101"/>
      <c r="G8825" s="164" t="s">
        <v>21839</v>
      </c>
      <c r="H8825" s="161"/>
      <c r="I8825" s="161"/>
    </row>
    <row r="8826" ht="15.0" customHeight="1">
      <c r="A8826" s="101" t="s">
        <v>14788</v>
      </c>
      <c r="B8826" s="96" t="str">
        <f>VLOOKUP(A8826,company_data!$A$2:$H$2051,8,FALSE)</f>
        <v>https://www.go2vanguard.com/</v>
      </c>
      <c r="C8826" s="167" t="s">
        <v>30197</v>
      </c>
      <c r="D8826" s="250" t="s">
        <v>6</v>
      </c>
      <c r="E8826" s="158" t="s">
        <v>30187</v>
      </c>
      <c r="F8826" s="97" t="s">
        <v>16719</v>
      </c>
      <c r="G8826" s="164" t="s">
        <v>21839</v>
      </c>
      <c r="H8826" s="161"/>
      <c r="I8826" s="161"/>
    </row>
    <row r="8827" ht="15.0" customHeight="1">
      <c r="A8827" s="101" t="s">
        <v>14788</v>
      </c>
      <c r="B8827" s="96" t="str">
        <f>VLOOKUP(A8827,company_data!$A$2:$H$2051,8,FALSE)</f>
        <v>https://www.go2vanguard.com/</v>
      </c>
      <c r="C8827" s="167" t="s">
        <v>30198</v>
      </c>
      <c r="D8827" s="250" t="s">
        <v>6</v>
      </c>
      <c r="E8827" s="158" t="s">
        <v>30187</v>
      </c>
      <c r="F8827" s="97" t="s">
        <v>16476</v>
      </c>
      <c r="G8827" s="164" t="s">
        <v>21839</v>
      </c>
      <c r="H8827" s="161"/>
      <c r="I8827" s="161"/>
    </row>
    <row r="8828" ht="15.0" customHeight="1">
      <c r="A8828" s="101" t="s">
        <v>14788</v>
      </c>
      <c r="B8828" s="96" t="str">
        <f>VLOOKUP(A8828,company_data!$A$2:$H$2051,8,FALSE)</f>
        <v>https://www.go2vanguard.com/</v>
      </c>
      <c r="C8828" s="167" t="s">
        <v>30199</v>
      </c>
      <c r="D8828" s="250" t="s">
        <v>6</v>
      </c>
      <c r="E8828" s="158" t="s">
        <v>30187</v>
      </c>
      <c r="F8828" s="97" t="s">
        <v>16476</v>
      </c>
      <c r="G8828" s="164" t="s">
        <v>21839</v>
      </c>
      <c r="H8828" s="161"/>
      <c r="I8828" s="161"/>
    </row>
    <row r="8829" ht="15.0" customHeight="1">
      <c r="A8829" s="101" t="s">
        <v>14788</v>
      </c>
      <c r="B8829" s="96" t="str">
        <f>VLOOKUP(A8829,company_data!$A$2:$H$2051,8,FALSE)</f>
        <v>https://www.go2vanguard.com/</v>
      </c>
      <c r="C8829" s="167" t="s">
        <v>30200</v>
      </c>
      <c r="D8829" s="250" t="s">
        <v>53</v>
      </c>
      <c r="E8829" s="158" t="s">
        <v>30187</v>
      </c>
      <c r="F8829" s="97" t="s">
        <v>24366</v>
      </c>
      <c r="G8829" s="164" t="s">
        <v>21839</v>
      </c>
      <c r="H8829" s="161"/>
      <c r="I8829" s="161"/>
    </row>
    <row r="8830" ht="15.0" customHeight="1">
      <c r="A8830" s="101" t="s">
        <v>14788</v>
      </c>
      <c r="B8830" s="96" t="str">
        <f>VLOOKUP(A8830,company_data!$A$2:$H$2051,8,FALSE)</f>
        <v>https://www.go2vanguard.com/</v>
      </c>
      <c r="C8830" s="167" t="s">
        <v>30201</v>
      </c>
      <c r="D8830" s="250" t="s">
        <v>18</v>
      </c>
      <c r="E8830" s="158" t="s">
        <v>30187</v>
      </c>
      <c r="F8830" s="97" t="s">
        <v>30202</v>
      </c>
      <c r="G8830" s="164" t="s">
        <v>21839</v>
      </c>
      <c r="H8830" s="161"/>
      <c r="I8830" s="161"/>
    </row>
    <row r="8831" ht="15.0" customHeight="1">
      <c r="A8831" s="101" t="s">
        <v>14788</v>
      </c>
      <c r="B8831" s="96" t="str">
        <f>VLOOKUP(A8831,company_data!$A$2:$H$2051,8,FALSE)</f>
        <v>https://www.go2vanguard.com/</v>
      </c>
      <c r="C8831" s="167" t="s">
        <v>30203</v>
      </c>
      <c r="D8831" s="250" t="s">
        <v>18</v>
      </c>
      <c r="E8831" s="158" t="s">
        <v>30187</v>
      </c>
      <c r="F8831" s="97" t="s">
        <v>30204</v>
      </c>
      <c r="G8831" s="164" t="s">
        <v>21839</v>
      </c>
      <c r="H8831" s="161"/>
      <c r="I8831" s="161"/>
    </row>
    <row r="8832" ht="15.0" customHeight="1">
      <c r="A8832" s="101" t="s">
        <v>14788</v>
      </c>
      <c r="B8832" s="96" t="str">
        <f>VLOOKUP(A8832,company_data!$A$2:$H$2051,8,FALSE)</f>
        <v>https://www.go2vanguard.com/</v>
      </c>
      <c r="C8832" s="166" t="s">
        <v>30205</v>
      </c>
      <c r="D8832" s="250" t="s">
        <v>18</v>
      </c>
      <c r="E8832" s="158" t="s">
        <v>30187</v>
      </c>
      <c r="F8832" s="97" t="s">
        <v>16556</v>
      </c>
      <c r="G8832" s="164" t="s">
        <v>21839</v>
      </c>
      <c r="H8832" s="161" t="s">
        <v>30206</v>
      </c>
      <c r="I8832" s="251"/>
    </row>
    <row r="8833" ht="15.0" customHeight="1">
      <c r="A8833" s="101" t="s">
        <v>14788</v>
      </c>
      <c r="B8833" s="96" t="str">
        <f>VLOOKUP(A8833,company_data!$A$2:$H$2051,8,FALSE)</f>
        <v>https://www.go2vanguard.com/</v>
      </c>
      <c r="C8833" s="167" t="s">
        <v>30207</v>
      </c>
      <c r="D8833" s="250" t="s">
        <v>22</v>
      </c>
      <c r="E8833" s="158" t="s">
        <v>30187</v>
      </c>
      <c r="F8833" s="101"/>
      <c r="G8833" s="164" t="s">
        <v>21839</v>
      </c>
      <c r="H8833" s="161"/>
      <c r="I8833" s="161"/>
    </row>
    <row r="8834" ht="15.0" customHeight="1">
      <c r="A8834" s="101" t="s">
        <v>14796</v>
      </c>
      <c r="B8834" s="96" t="str">
        <f>VLOOKUP(A8834,company_data!$A$2:$H$2051,8,FALSE)</f>
        <v>https://www.vaporstream.com/</v>
      </c>
      <c r="C8834" s="169" t="s">
        <v>15917</v>
      </c>
      <c r="D8834" s="250" t="s">
        <v>5</v>
      </c>
      <c r="E8834" s="158" t="s">
        <v>15831</v>
      </c>
      <c r="F8834" s="157"/>
      <c r="G8834" s="159"/>
      <c r="H8834" s="161" t="s">
        <v>30208</v>
      </c>
      <c r="I8834" s="161"/>
    </row>
    <row r="8835" ht="15.0" customHeight="1">
      <c r="A8835" s="101" t="s">
        <v>14796</v>
      </c>
      <c r="B8835" s="96" t="str">
        <f>VLOOKUP(A8835,company_data!$A$2:$H$2051,8,FALSE)</f>
        <v>https://www.vaporstream.com/</v>
      </c>
      <c r="C8835" s="169" t="s">
        <v>30209</v>
      </c>
      <c r="D8835" s="250" t="s">
        <v>8</v>
      </c>
      <c r="E8835" s="157"/>
      <c r="F8835" s="157"/>
      <c r="G8835" s="159"/>
      <c r="H8835" s="161" t="s">
        <v>30210</v>
      </c>
      <c r="I8835" s="251"/>
    </row>
    <row r="8836" ht="15.0" customHeight="1">
      <c r="A8836" s="101" t="s">
        <v>14796</v>
      </c>
      <c r="B8836" s="96" t="str">
        <f>VLOOKUP(A8836,company_data!$A$2:$H$2051,8,FALSE)</f>
        <v>https://www.vaporstream.com/</v>
      </c>
      <c r="C8836" s="169" t="s">
        <v>30211</v>
      </c>
      <c r="D8836" s="250" t="s">
        <v>8</v>
      </c>
      <c r="E8836" s="157"/>
      <c r="F8836" s="157"/>
      <c r="G8836" s="159"/>
      <c r="H8836" s="161" t="s">
        <v>30212</v>
      </c>
      <c r="I8836" s="161"/>
    </row>
    <row r="8837" ht="15.0" customHeight="1">
      <c r="A8837" s="101" t="s">
        <v>14796</v>
      </c>
      <c r="B8837" s="96" t="str">
        <f>VLOOKUP(A8837,company_data!$A$2:$H$2051,8,FALSE)</f>
        <v>https://www.vaporstream.com/</v>
      </c>
      <c r="C8837" s="169" t="s">
        <v>30213</v>
      </c>
      <c r="D8837" s="250" t="s">
        <v>19</v>
      </c>
      <c r="E8837" s="157"/>
      <c r="F8837" s="157"/>
      <c r="G8837" s="159"/>
      <c r="H8837" s="161" t="s">
        <v>30214</v>
      </c>
      <c r="I8837" s="161"/>
    </row>
    <row r="8838" ht="15.0" customHeight="1">
      <c r="A8838" s="101" t="s">
        <v>14796</v>
      </c>
      <c r="B8838" s="96" t="str">
        <f>VLOOKUP(A8838,company_data!$A$2:$H$2051,8,FALSE)</f>
        <v>https://www.vaporstream.com/</v>
      </c>
      <c r="C8838" s="169" t="s">
        <v>30215</v>
      </c>
      <c r="D8838" s="250" t="s">
        <v>20</v>
      </c>
      <c r="E8838" s="157"/>
      <c r="F8838" s="157"/>
      <c r="G8838" s="159"/>
      <c r="H8838" s="161" t="s">
        <v>30216</v>
      </c>
      <c r="I8838" s="161"/>
    </row>
    <row r="8839" ht="15.0" customHeight="1">
      <c r="A8839" s="101" t="s">
        <v>14796</v>
      </c>
      <c r="B8839" s="96" t="str">
        <f>VLOOKUP(A8839,company_data!$A$2:$H$2051,8,FALSE)</f>
        <v>https://www.vaporstream.com/</v>
      </c>
      <c r="C8839" s="169" t="s">
        <v>15883</v>
      </c>
      <c r="D8839" s="158" t="s">
        <v>10</v>
      </c>
      <c r="E8839" s="157"/>
      <c r="F8839" s="157"/>
      <c r="G8839" s="159"/>
      <c r="H8839" s="161" t="s">
        <v>30217</v>
      </c>
      <c r="I8839" s="161"/>
    </row>
    <row r="8840" ht="15.0" customHeight="1">
      <c r="A8840" s="101" t="s">
        <v>14796</v>
      </c>
      <c r="B8840" s="96" t="str">
        <f>VLOOKUP(A8840,company_data!$A$2:$H$2051,8,FALSE)</f>
        <v>https://www.vaporstream.com/</v>
      </c>
      <c r="C8840" s="169" t="s">
        <v>30218</v>
      </c>
      <c r="D8840" s="250" t="s">
        <v>24</v>
      </c>
      <c r="E8840" s="157"/>
      <c r="F8840" s="157"/>
      <c r="G8840" s="159"/>
      <c r="H8840" s="161" t="s">
        <v>30219</v>
      </c>
      <c r="I8840" s="161"/>
    </row>
    <row r="8841" ht="15.0" customHeight="1">
      <c r="A8841" s="101" t="s">
        <v>14804</v>
      </c>
      <c r="B8841" s="96" t="str">
        <f>VLOOKUP(A8841,company_data!$A$2:$H$2051,8,FALSE)</f>
        <v>https://www.variq.com/</v>
      </c>
      <c r="C8841" s="176" t="s">
        <v>17359</v>
      </c>
      <c r="D8841" s="250" t="s">
        <v>5</v>
      </c>
      <c r="E8841" s="157"/>
      <c r="F8841" s="157"/>
      <c r="G8841" s="164" t="s">
        <v>21839</v>
      </c>
      <c r="H8841" s="161" t="s">
        <v>30220</v>
      </c>
      <c r="I8841" s="161"/>
    </row>
    <row r="8842" ht="15.0" customHeight="1">
      <c r="A8842" s="101" t="s">
        <v>14804</v>
      </c>
      <c r="B8842" s="96" t="str">
        <f>VLOOKUP(A8842,company_data!$A$2:$H$2051,8,FALSE)</f>
        <v>https://www.variq.com/</v>
      </c>
      <c r="C8842" s="176" t="s">
        <v>14011</v>
      </c>
      <c r="D8842" s="250" t="s">
        <v>5</v>
      </c>
      <c r="E8842" s="157"/>
      <c r="F8842" s="157"/>
      <c r="G8842" s="164" t="s">
        <v>21839</v>
      </c>
      <c r="H8842" s="161" t="s">
        <v>30221</v>
      </c>
      <c r="I8842" s="161"/>
    </row>
    <row r="8843" ht="15.0" customHeight="1">
      <c r="A8843" s="101" t="s">
        <v>14804</v>
      </c>
      <c r="B8843" s="96" t="str">
        <f>VLOOKUP(A8843,company_data!$A$2:$H$2051,8,FALSE)</f>
        <v>https://www.variq.com/</v>
      </c>
      <c r="C8843" s="176" t="s">
        <v>30222</v>
      </c>
      <c r="D8843" s="250" t="s">
        <v>7</v>
      </c>
      <c r="E8843" s="157"/>
      <c r="F8843" s="157"/>
      <c r="G8843" s="164" t="s">
        <v>21839</v>
      </c>
      <c r="H8843" s="161" t="s">
        <v>30223</v>
      </c>
      <c r="I8843" s="161"/>
    </row>
    <row r="8844" ht="15.0" customHeight="1">
      <c r="A8844" s="101" t="s">
        <v>14810</v>
      </c>
      <c r="B8844" s="96" t="str">
        <f>VLOOKUP(A8844,company_data!$A$2:$H$2051,8,FALSE)</f>
        <v>https://www.varmour.com/</v>
      </c>
      <c r="C8844" s="157" t="s">
        <v>30224</v>
      </c>
      <c r="D8844" s="250" t="s">
        <v>27</v>
      </c>
      <c r="E8844" s="157"/>
      <c r="F8844" s="101"/>
      <c r="G8844" s="159"/>
      <c r="H8844" s="161" t="s">
        <v>30225</v>
      </c>
      <c r="I8844" s="251"/>
    </row>
    <row r="8845" ht="15.0" customHeight="1">
      <c r="A8845" s="101" t="s">
        <v>14272</v>
      </c>
      <c r="B8845" s="96" t="str">
        <f>VLOOKUP(A8845,company_data!$A$2:$H$2051,8,FALSE)</f>
        <v>https://www.varonis.com/</v>
      </c>
      <c r="C8845" s="157" t="s">
        <v>30226</v>
      </c>
      <c r="D8845" s="250" t="s">
        <v>5</v>
      </c>
      <c r="E8845" s="157"/>
      <c r="F8845" s="101"/>
      <c r="G8845" s="159"/>
      <c r="H8845" s="161" t="s">
        <v>30227</v>
      </c>
      <c r="I8845" s="251"/>
    </row>
    <row r="8846" ht="15.0" customHeight="1">
      <c r="A8846" s="101" t="s">
        <v>14272</v>
      </c>
      <c r="B8846" s="96" t="str">
        <f>VLOOKUP(A8846,company_data!$A$2:$H$2051,8,FALSE)</f>
        <v>https://www.varonis.com/</v>
      </c>
      <c r="C8846" s="157" t="s">
        <v>30228</v>
      </c>
      <c r="D8846" s="250" t="s">
        <v>6</v>
      </c>
      <c r="E8846" s="157"/>
      <c r="F8846" s="101"/>
      <c r="G8846" s="159"/>
      <c r="H8846" s="161" t="s">
        <v>30229</v>
      </c>
      <c r="I8846" s="251"/>
    </row>
    <row r="8847" ht="15.0" customHeight="1">
      <c r="A8847" s="101" t="s">
        <v>14272</v>
      </c>
      <c r="B8847" s="96" t="str">
        <f>VLOOKUP(A8847,company_data!$A$2:$H$2051,8,FALSE)</f>
        <v>https://www.varonis.com/</v>
      </c>
      <c r="C8847" s="157" t="s">
        <v>30230</v>
      </c>
      <c r="D8847" s="250" t="s">
        <v>21</v>
      </c>
      <c r="E8847" s="157"/>
      <c r="F8847" s="101"/>
      <c r="G8847" s="159"/>
      <c r="H8847" s="161" t="s">
        <v>30231</v>
      </c>
      <c r="I8847" s="251"/>
    </row>
    <row r="8848" ht="15.0" customHeight="1">
      <c r="A8848" s="101" t="s">
        <v>14272</v>
      </c>
      <c r="B8848" s="96" t="str">
        <f>VLOOKUP(A8848,company_data!$A$2:$H$2051,8,FALSE)</f>
        <v>https://www.varonis.com/</v>
      </c>
      <c r="C8848" s="157" t="s">
        <v>30232</v>
      </c>
      <c r="D8848" s="250" t="s">
        <v>61</v>
      </c>
      <c r="E8848" s="157"/>
      <c r="F8848" s="101"/>
      <c r="G8848" s="159"/>
      <c r="H8848" s="161" t="s">
        <v>30233</v>
      </c>
      <c r="I8848" s="251"/>
    </row>
    <row r="8849" ht="15.0" customHeight="1">
      <c r="A8849" s="101" t="s">
        <v>14819</v>
      </c>
      <c r="B8849" s="96" t="str">
        <f>VLOOKUP(A8849,company_data!$A$2:$H$2051,8,FALSE)</f>
        <v>https://www.varutra.com/</v>
      </c>
      <c r="C8849" s="157" t="s">
        <v>15862</v>
      </c>
      <c r="D8849" s="250" t="s">
        <v>8</v>
      </c>
      <c r="E8849" s="157"/>
      <c r="F8849" s="101"/>
      <c r="G8849" s="159"/>
      <c r="H8849" s="161" t="s">
        <v>30234</v>
      </c>
      <c r="I8849" s="161"/>
    </row>
    <row r="8850" ht="15.0" customHeight="1">
      <c r="A8850" s="101" t="s">
        <v>14819</v>
      </c>
      <c r="B8850" s="96" t="str">
        <f>VLOOKUP(A8850,company_data!$A$2:$H$2051,8,FALSE)</f>
        <v>https://www.varutra.com/</v>
      </c>
      <c r="C8850" s="157" t="s">
        <v>15843</v>
      </c>
      <c r="D8850" s="250" t="s">
        <v>15</v>
      </c>
      <c r="E8850" s="157"/>
      <c r="F8850" s="101"/>
      <c r="G8850" s="159"/>
      <c r="H8850" s="161" t="s">
        <v>30235</v>
      </c>
      <c r="I8850" s="251"/>
    </row>
    <row r="8851" ht="15.0" customHeight="1">
      <c r="A8851" s="101" t="s">
        <v>14819</v>
      </c>
      <c r="B8851" s="96" t="str">
        <f>VLOOKUP(A8851,company_data!$A$2:$H$2051,8,FALSE)</f>
        <v>https://www.varutra.com/</v>
      </c>
      <c r="C8851" s="157" t="s">
        <v>19748</v>
      </c>
      <c r="D8851" s="250" t="s">
        <v>5</v>
      </c>
      <c r="E8851" s="157"/>
      <c r="F8851" s="101"/>
      <c r="G8851" s="159"/>
      <c r="H8851" s="161" t="s">
        <v>30236</v>
      </c>
      <c r="I8851" s="161"/>
    </row>
    <row r="8852" ht="15.0" customHeight="1">
      <c r="A8852" s="101" t="s">
        <v>14819</v>
      </c>
      <c r="B8852" s="96" t="str">
        <f>VLOOKUP(A8852,company_data!$A$2:$H$2051,8,FALSE)</f>
        <v>https://www.varutra.com/</v>
      </c>
      <c r="C8852" s="157" t="s">
        <v>16091</v>
      </c>
      <c r="D8852" s="250" t="s">
        <v>5</v>
      </c>
      <c r="E8852" s="157"/>
      <c r="F8852" s="101"/>
      <c r="G8852" s="159"/>
      <c r="H8852" s="161" t="s">
        <v>30237</v>
      </c>
      <c r="I8852" s="161"/>
    </row>
    <row r="8853" ht="15.0" customHeight="1">
      <c r="A8853" s="101" t="s">
        <v>14819</v>
      </c>
      <c r="B8853" s="96" t="str">
        <f>VLOOKUP(A8853,company_data!$A$2:$H$2051,8,FALSE)</f>
        <v>https://www.varutra.com/</v>
      </c>
      <c r="C8853" s="157" t="s">
        <v>30238</v>
      </c>
      <c r="D8853" s="250" t="s">
        <v>5</v>
      </c>
      <c r="E8853" s="157"/>
      <c r="F8853" s="101"/>
      <c r="G8853" s="159"/>
      <c r="H8853" s="161"/>
      <c r="I8853" s="161"/>
    </row>
    <row r="8854" ht="15.0" customHeight="1">
      <c r="A8854" s="101" t="s">
        <v>14819</v>
      </c>
      <c r="B8854" s="96" t="str">
        <f>VLOOKUP(A8854,company_data!$A$2:$H$2051,8,FALSE)</f>
        <v>https://www.varutra.com/</v>
      </c>
      <c r="C8854" s="157" t="s">
        <v>30239</v>
      </c>
      <c r="D8854" s="250" t="s">
        <v>7</v>
      </c>
      <c r="E8854" s="157"/>
      <c r="F8854" s="101"/>
      <c r="G8854" s="159"/>
      <c r="H8854" s="161" t="s">
        <v>30240</v>
      </c>
      <c r="I8854" s="161"/>
    </row>
    <row r="8855" ht="15.0" customHeight="1">
      <c r="A8855" s="101" t="s">
        <v>14819</v>
      </c>
      <c r="B8855" s="96" t="str">
        <f>VLOOKUP(A8855,company_data!$A$2:$H$2051,8,FALSE)</f>
        <v>https://www.varutra.com/</v>
      </c>
      <c r="C8855" s="157" t="s">
        <v>15892</v>
      </c>
      <c r="D8855" s="250" t="s">
        <v>20</v>
      </c>
      <c r="E8855" s="157"/>
      <c r="F8855" s="101"/>
      <c r="G8855" s="159"/>
      <c r="H8855" s="161" t="s">
        <v>30241</v>
      </c>
      <c r="I8855" s="161"/>
    </row>
    <row r="8856" ht="15.0" customHeight="1">
      <c r="A8856" s="101" t="s">
        <v>14827</v>
      </c>
      <c r="B8856" s="96" t="str">
        <f>VLOOKUP(A8856,company_data!$A$2:$H$2051,8,FALSE)</f>
        <v>https://www.vaultize.com</v>
      </c>
      <c r="C8856" s="169" t="s">
        <v>18067</v>
      </c>
      <c r="D8856" s="250" t="s">
        <v>12</v>
      </c>
      <c r="E8856" s="157" t="s">
        <v>18067</v>
      </c>
      <c r="F8856" s="157"/>
      <c r="G8856" s="159"/>
      <c r="H8856" s="161" t="s">
        <v>30242</v>
      </c>
      <c r="I8856" s="161"/>
    </row>
    <row r="8857" ht="15.0" customHeight="1">
      <c r="A8857" s="101" t="s">
        <v>14827</v>
      </c>
      <c r="B8857" s="96" t="str">
        <f>VLOOKUP(A8857,company_data!$A$2:$H$2051,8,FALSE)</f>
        <v>https://www.vaultize.com</v>
      </c>
      <c r="C8857" s="169" t="s">
        <v>30243</v>
      </c>
      <c r="D8857" s="250" t="s">
        <v>13</v>
      </c>
      <c r="E8857" s="157"/>
      <c r="F8857" s="157"/>
      <c r="G8857" s="159"/>
      <c r="H8857" s="161" t="s">
        <v>30244</v>
      </c>
      <c r="I8857" s="161"/>
    </row>
    <row r="8858" ht="15.0" customHeight="1">
      <c r="A8858" s="101" t="s">
        <v>14827</v>
      </c>
      <c r="B8858" s="96" t="str">
        <f>VLOOKUP(A8858,company_data!$A$2:$H$2051,8,FALSE)</f>
        <v>https://www.vaultize.com</v>
      </c>
      <c r="C8858" s="169" t="s">
        <v>30245</v>
      </c>
      <c r="D8858" s="250" t="s">
        <v>9</v>
      </c>
      <c r="E8858" s="157"/>
      <c r="F8858" s="157"/>
      <c r="G8858" s="159"/>
      <c r="H8858" s="161" t="s">
        <v>30246</v>
      </c>
      <c r="I8858" s="161"/>
    </row>
    <row r="8859" ht="15.0" customHeight="1">
      <c r="A8859" s="101" t="s">
        <v>14827</v>
      </c>
      <c r="B8859" s="96" t="str">
        <f>VLOOKUP(A8859,company_data!$A$2:$H$2051,8,FALSE)</f>
        <v>https://www.vaultize.com</v>
      </c>
      <c r="C8859" s="169" t="s">
        <v>22063</v>
      </c>
      <c r="D8859" s="250" t="s">
        <v>6</v>
      </c>
      <c r="E8859" s="157"/>
      <c r="F8859" s="157"/>
      <c r="G8859" s="159"/>
      <c r="H8859" s="161" t="s">
        <v>30247</v>
      </c>
      <c r="I8859" s="251"/>
    </row>
    <row r="8860" ht="15.0" customHeight="1">
      <c r="A8860" s="101" t="s">
        <v>14827</v>
      </c>
      <c r="B8860" s="96" t="str">
        <f>VLOOKUP(A8860,company_data!$A$2:$H$2051,8,FALSE)</f>
        <v>https://www.vaultize.com</v>
      </c>
      <c r="C8860" s="169" t="s">
        <v>30248</v>
      </c>
      <c r="D8860" s="250" t="s">
        <v>6</v>
      </c>
      <c r="E8860" s="157"/>
      <c r="F8860" s="157"/>
      <c r="G8860" s="159"/>
      <c r="H8860" s="161" t="s">
        <v>30249</v>
      </c>
      <c r="I8860" s="161"/>
    </row>
    <row r="8861" ht="15.0" customHeight="1">
      <c r="A8861" s="101" t="s">
        <v>14833</v>
      </c>
      <c r="B8861" s="96" t="str">
        <f>VLOOKUP(A8861,company_data!$A$2:$H$2051,8,FALSE)</f>
        <v>https://www.vdoo.com/</v>
      </c>
      <c r="C8861" s="157" t="s">
        <v>30250</v>
      </c>
      <c r="D8861" s="250" t="s">
        <v>5</v>
      </c>
      <c r="E8861" s="157"/>
      <c r="F8861" s="101"/>
      <c r="G8861" s="159"/>
      <c r="H8861" s="161" t="s">
        <v>30251</v>
      </c>
      <c r="I8861" s="161"/>
    </row>
    <row r="8862" ht="15.0" customHeight="1">
      <c r="A8862" s="101" t="s">
        <v>14841</v>
      </c>
      <c r="B8862" s="96" t="str">
        <f>VLOOKUP(A8862,company_data!$A$2:$H$2051,8,FALSE)</f>
        <v>https://www.vectra.ai/</v>
      </c>
      <c r="C8862" s="157" t="s">
        <v>15843</v>
      </c>
      <c r="D8862" s="250" t="s">
        <v>15</v>
      </c>
      <c r="E8862" s="157"/>
      <c r="F8862" s="101"/>
      <c r="G8862" s="159"/>
      <c r="H8862" s="161" t="s">
        <v>30252</v>
      </c>
      <c r="I8862" s="161"/>
    </row>
    <row r="8863" ht="15.0" customHeight="1">
      <c r="A8863" s="101" t="s">
        <v>14841</v>
      </c>
      <c r="B8863" s="96" t="str">
        <f>VLOOKUP(A8863,company_data!$A$2:$H$2051,8,FALSE)</f>
        <v>https://www.vectra.ai/</v>
      </c>
      <c r="C8863" s="157" t="s">
        <v>30253</v>
      </c>
      <c r="D8863" s="250" t="s">
        <v>15</v>
      </c>
      <c r="E8863" s="157"/>
      <c r="F8863" s="101"/>
      <c r="G8863" s="159"/>
      <c r="H8863" s="161" t="s">
        <v>30254</v>
      </c>
      <c r="I8863" s="161"/>
    </row>
    <row r="8864" ht="15.0" customHeight="1">
      <c r="A8864" s="101" t="s">
        <v>14841</v>
      </c>
      <c r="B8864" s="96" t="str">
        <f>VLOOKUP(A8864,company_data!$A$2:$H$2051,8,FALSE)</f>
        <v>https://www.vectra.ai/</v>
      </c>
      <c r="C8864" s="157" t="s">
        <v>30255</v>
      </c>
      <c r="D8864" s="250" t="s">
        <v>5</v>
      </c>
      <c r="E8864" s="157"/>
      <c r="F8864" s="101"/>
      <c r="G8864" s="159"/>
      <c r="H8864" s="161" t="s">
        <v>30256</v>
      </c>
      <c r="I8864" s="161"/>
    </row>
    <row r="8865" ht="15.0" customHeight="1">
      <c r="A8865" s="101" t="s">
        <v>14841</v>
      </c>
      <c r="B8865" s="96" t="str">
        <f>VLOOKUP(A8865,company_data!$A$2:$H$2051,8,FALSE)</f>
        <v>https://www.vectra.ai/</v>
      </c>
      <c r="C8865" s="157" t="s">
        <v>30257</v>
      </c>
      <c r="D8865" s="250" t="s">
        <v>5</v>
      </c>
      <c r="E8865" s="157"/>
      <c r="F8865" s="101"/>
      <c r="G8865" s="159"/>
      <c r="H8865" s="161"/>
      <c r="I8865" s="161"/>
    </row>
    <row r="8866" ht="15.0" customHeight="1">
      <c r="A8866" s="101" t="s">
        <v>14841</v>
      </c>
      <c r="B8866" s="96" t="str">
        <f>VLOOKUP(A8866,company_data!$A$2:$H$2051,8,FALSE)</f>
        <v>https://www.vectra.ai/</v>
      </c>
      <c r="C8866" s="157" t="s">
        <v>30258</v>
      </c>
      <c r="D8866" s="250" t="s">
        <v>5</v>
      </c>
      <c r="E8866" s="157"/>
      <c r="F8866" s="101"/>
      <c r="G8866" s="159"/>
      <c r="H8866" s="161" t="s">
        <v>30259</v>
      </c>
      <c r="I8866" s="161"/>
    </row>
    <row r="8867" ht="15.0" customHeight="1">
      <c r="A8867" s="101" t="s">
        <v>14841</v>
      </c>
      <c r="B8867" s="96" t="str">
        <f>VLOOKUP(A8867,company_data!$A$2:$H$2051,8,FALSE)</f>
        <v>https://www.vectra.ai/</v>
      </c>
      <c r="C8867" s="157" t="s">
        <v>30260</v>
      </c>
      <c r="D8867" s="250" t="s">
        <v>5</v>
      </c>
      <c r="E8867" s="157"/>
      <c r="F8867" s="101"/>
      <c r="G8867" s="159"/>
      <c r="H8867" s="161" t="s">
        <v>30261</v>
      </c>
      <c r="I8867" s="161"/>
    </row>
    <row r="8868" ht="15.0" customHeight="1">
      <c r="A8868" s="101" t="s">
        <v>14841</v>
      </c>
      <c r="B8868" s="96" t="str">
        <f>VLOOKUP(A8868,company_data!$A$2:$H$2051,8,FALSE)</f>
        <v>https://www.vectra.ai/</v>
      </c>
      <c r="C8868" s="157" t="s">
        <v>30262</v>
      </c>
      <c r="D8868" s="250" t="s">
        <v>53</v>
      </c>
      <c r="E8868" s="157"/>
      <c r="F8868" s="101"/>
      <c r="G8868" s="159"/>
      <c r="H8868" s="161" t="s">
        <v>30263</v>
      </c>
      <c r="I8868" s="161"/>
    </row>
    <row r="8869" ht="15.0" customHeight="1">
      <c r="A8869" s="101" t="s">
        <v>14841</v>
      </c>
      <c r="B8869" s="96" t="str">
        <f>VLOOKUP(A8869,company_data!$A$2:$H$2051,8,FALSE)</f>
        <v>https://www.vectra.ai/</v>
      </c>
      <c r="C8869" s="157" t="s">
        <v>30264</v>
      </c>
      <c r="D8869" s="250" t="s">
        <v>53</v>
      </c>
      <c r="E8869" s="157"/>
      <c r="F8869" s="101"/>
      <c r="G8869" s="159"/>
      <c r="H8869" s="161" t="s">
        <v>30265</v>
      </c>
      <c r="I8869" s="161"/>
    </row>
    <row r="8870" ht="15.0" customHeight="1">
      <c r="A8870" s="101" t="s">
        <v>14841</v>
      </c>
      <c r="B8870" s="96" t="str">
        <f>VLOOKUP(A8870,company_data!$A$2:$H$2051,8,FALSE)</f>
        <v>https://www.vectra.ai/</v>
      </c>
      <c r="C8870" s="157" t="s">
        <v>30266</v>
      </c>
      <c r="D8870" s="250" t="s">
        <v>21</v>
      </c>
      <c r="E8870" s="157"/>
      <c r="F8870" s="101"/>
      <c r="G8870" s="159"/>
      <c r="H8870" s="161" t="s">
        <v>30267</v>
      </c>
      <c r="I8870" s="161"/>
    </row>
    <row r="8871" ht="15.0" customHeight="1">
      <c r="A8871" s="101" t="s">
        <v>14841</v>
      </c>
      <c r="B8871" s="96" t="str">
        <f>VLOOKUP(A8871,company_data!$A$2:$H$2051,8,FALSE)</f>
        <v>https://www.vectra.ai/</v>
      </c>
      <c r="C8871" s="157" t="s">
        <v>30268</v>
      </c>
      <c r="D8871" s="250" t="s">
        <v>21</v>
      </c>
      <c r="E8871" s="157"/>
      <c r="F8871" s="101"/>
      <c r="G8871" s="159"/>
      <c r="H8871" s="161"/>
      <c r="I8871" s="161"/>
    </row>
    <row r="8872" ht="15.0" customHeight="1">
      <c r="A8872" s="101" t="s">
        <v>14841</v>
      </c>
      <c r="B8872" s="96" t="str">
        <f>VLOOKUP(A8872,company_data!$A$2:$H$2051,8,FALSE)</f>
        <v>https://www.vectra.ai/</v>
      </c>
      <c r="C8872" s="157" t="s">
        <v>30269</v>
      </c>
      <c r="D8872" s="250" t="s">
        <v>21</v>
      </c>
      <c r="E8872" s="157"/>
      <c r="F8872" s="101"/>
      <c r="G8872" s="159"/>
      <c r="H8872" s="161"/>
      <c r="I8872" s="161"/>
    </row>
    <row r="8873" ht="15.0" customHeight="1">
      <c r="A8873" s="101" t="s">
        <v>14841</v>
      </c>
      <c r="B8873" s="96" t="str">
        <f>VLOOKUP(A8873,company_data!$A$2:$H$2051,8,FALSE)</f>
        <v>https://www.vectra.ai/</v>
      </c>
      <c r="C8873" s="157" t="s">
        <v>30270</v>
      </c>
      <c r="D8873" s="250" t="s">
        <v>30</v>
      </c>
      <c r="E8873" s="157"/>
      <c r="F8873" s="101"/>
      <c r="G8873" s="159"/>
      <c r="H8873" s="161" t="s">
        <v>30271</v>
      </c>
      <c r="I8873" s="161"/>
    </row>
    <row r="8874" ht="15.0" customHeight="1">
      <c r="A8874" s="101" t="s">
        <v>14841</v>
      </c>
      <c r="B8874" s="96" t="str">
        <f>VLOOKUP(A8874,company_data!$A$2:$H$2051,8,FALSE)</f>
        <v>https://www.vectra.ai/</v>
      </c>
      <c r="C8874" s="157" t="s">
        <v>30272</v>
      </c>
      <c r="D8874" s="250" t="s">
        <v>30</v>
      </c>
      <c r="E8874" s="157"/>
      <c r="F8874" s="101"/>
      <c r="G8874" s="159"/>
      <c r="H8874" s="161" t="s">
        <v>30273</v>
      </c>
      <c r="I8874" s="161"/>
    </row>
    <row r="8875" ht="15.0" customHeight="1">
      <c r="A8875" s="101" t="s">
        <v>14841</v>
      </c>
      <c r="B8875" s="96" t="str">
        <f>VLOOKUP(A8875,company_data!$A$2:$H$2051,8,FALSE)</f>
        <v>https://www.vectra.ai/</v>
      </c>
      <c r="C8875" s="157" t="s">
        <v>30274</v>
      </c>
      <c r="D8875" s="250" t="s">
        <v>30</v>
      </c>
      <c r="E8875" s="157"/>
      <c r="F8875" s="101"/>
      <c r="G8875" s="159"/>
      <c r="H8875" s="161" t="s">
        <v>30275</v>
      </c>
      <c r="I8875" s="161"/>
    </row>
    <row r="8876" ht="15.0" customHeight="1">
      <c r="A8876" s="101" t="s">
        <v>14841</v>
      </c>
      <c r="B8876" s="96" t="str">
        <f>VLOOKUP(A8876,company_data!$A$2:$H$2051,8,FALSE)</f>
        <v>https://www.vectra.ai/</v>
      </c>
      <c r="C8876" s="157" t="s">
        <v>30276</v>
      </c>
      <c r="D8876" s="250" t="s">
        <v>30</v>
      </c>
      <c r="E8876" s="157"/>
      <c r="F8876" s="101"/>
      <c r="G8876" s="159"/>
      <c r="H8876" s="161" t="s">
        <v>30277</v>
      </c>
      <c r="I8876" s="161"/>
    </row>
    <row r="8877" ht="15.0" customHeight="1">
      <c r="A8877" s="252" t="s">
        <v>3445</v>
      </c>
      <c r="B8877" s="105" t="s">
        <v>3446</v>
      </c>
      <c r="C8877" s="158" t="s">
        <v>3445</v>
      </c>
      <c r="D8877" s="250" t="s">
        <v>9</v>
      </c>
      <c r="E8877" s="158" t="s">
        <v>16863</v>
      </c>
      <c r="F8877" s="97" t="s">
        <v>36</v>
      </c>
      <c r="G8877" s="159"/>
      <c r="H8877" s="161"/>
      <c r="I8877" s="160" t="s">
        <v>30278</v>
      </c>
    </row>
    <row r="8878" ht="15.0" customHeight="1">
      <c r="A8878" s="101" t="s">
        <v>14851</v>
      </c>
      <c r="B8878" s="96" t="str">
        <f>VLOOKUP(A8878,company_data!$A$2:$H$2051,8,FALSE)</f>
        <v>https://www.venafi.com/</v>
      </c>
      <c r="C8878" s="157" t="s">
        <v>30279</v>
      </c>
      <c r="D8878" s="250" t="s">
        <v>8</v>
      </c>
      <c r="E8878" s="157"/>
      <c r="F8878" s="101"/>
      <c r="G8878" s="159"/>
      <c r="H8878" s="161" t="s">
        <v>30280</v>
      </c>
      <c r="I8878" s="161"/>
    </row>
    <row r="8879" ht="15.0" customHeight="1">
      <c r="A8879" s="101" t="s">
        <v>14851</v>
      </c>
      <c r="B8879" s="96" t="str">
        <f>VLOOKUP(A8879,company_data!$A$2:$H$2051,8,FALSE)</f>
        <v>https://www.venafi.com/</v>
      </c>
      <c r="C8879" s="157" t="s">
        <v>30281</v>
      </c>
      <c r="D8879" s="250" t="s">
        <v>15</v>
      </c>
      <c r="E8879" s="157"/>
      <c r="F8879" s="101"/>
      <c r="G8879" s="159"/>
      <c r="H8879" s="161" t="s">
        <v>30282</v>
      </c>
      <c r="I8879" s="161"/>
    </row>
    <row r="8880" ht="15.0" customHeight="1">
      <c r="A8880" s="101" t="s">
        <v>14851</v>
      </c>
      <c r="B8880" s="96" t="str">
        <f>VLOOKUP(A8880,company_data!$A$2:$H$2051,8,FALSE)</f>
        <v>https://www.venafi.com/</v>
      </c>
      <c r="C8880" s="157" t="s">
        <v>30283</v>
      </c>
      <c r="D8880" s="250" t="s">
        <v>46</v>
      </c>
      <c r="E8880" s="157"/>
      <c r="F8880" s="101"/>
      <c r="G8880" s="159"/>
      <c r="H8880" s="161" t="s">
        <v>30284</v>
      </c>
      <c r="I8880" s="161"/>
    </row>
    <row r="8881" ht="15.0" customHeight="1">
      <c r="A8881" s="101" t="s">
        <v>14851</v>
      </c>
      <c r="B8881" s="96" t="str">
        <f>VLOOKUP(A8881,company_data!$A$2:$H$2051,8,FALSE)</f>
        <v>https://www.venafi.com/</v>
      </c>
      <c r="C8881" s="157" t="s">
        <v>30285</v>
      </c>
      <c r="D8881" s="250" t="s">
        <v>13</v>
      </c>
      <c r="E8881" s="157"/>
      <c r="F8881" s="101"/>
      <c r="G8881" s="159"/>
      <c r="H8881" s="161" t="s">
        <v>30286</v>
      </c>
      <c r="I8881" s="161"/>
    </row>
    <row r="8882" ht="15.0" customHeight="1">
      <c r="A8882" s="101" t="s">
        <v>14851</v>
      </c>
      <c r="B8882" s="96" t="str">
        <f>VLOOKUP(A8882,company_data!$A$2:$H$2051,8,FALSE)</f>
        <v>https://www.venafi.com/</v>
      </c>
      <c r="C8882" s="157" t="s">
        <v>30287</v>
      </c>
      <c r="D8882" s="250" t="s">
        <v>13</v>
      </c>
      <c r="E8882" s="157"/>
      <c r="F8882" s="101"/>
      <c r="G8882" s="159"/>
      <c r="H8882" s="161" t="s">
        <v>30288</v>
      </c>
      <c r="I8882" s="161"/>
    </row>
    <row r="8883" ht="15.0" customHeight="1">
      <c r="A8883" s="101" t="s">
        <v>14851</v>
      </c>
      <c r="B8883" s="96" t="str">
        <f>VLOOKUP(A8883,company_data!$A$2:$H$2051,8,FALSE)</f>
        <v>https://www.venafi.com/</v>
      </c>
      <c r="C8883" s="157" t="s">
        <v>30289</v>
      </c>
      <c r="D8883" s="250" t="s">
        <v>13</v>
      </c>
      <c r="E8883" s="157"/>
      <c r="F8883" s="101"/>
      <c r="G8883" s="159"/>
      <c r="H8883" s="161" t="s">
        <v>30290</v>
      </c>
      <c r="I8883" s="161"/>
    </row>
    <row r="8884" ht="15.0" customHeight="1">
      <c r="A8884" s="101" t="s">
        <v>14851</v>
      </c>
      <c r="B8884" s="96" t="str">
        <f>VLOOKUP(A8884,company_data!$A$2:$H$2051,8,FALSE)</f>
        <v>https://www.venafi.com/</v>
      </c>
      <c r="C8884" s="157" t="s">
        <v>30291</v>
      </c>
      <c r="D8884" s="250" t="s">
        <v>9</v>
      </c>
      <c r="E8884" s="157"/>
      <c r="F8884" s="101"/>
      <c r="G8884" s="159"/>
      <c r="H8884" s="161" t="s">
        <v>30292</v>
      </c>
      <c r="I8884" s="161"/>
    </row>
    <row r="8885" ht="15.0" customHeight="1">
      <c r="A8885" s="101" t="s">
        <v>14851</v>
      </c>
      <c r="B8885" s="96" t="str">
        <f>VLOOKUP(A8885,company_data!$A$2:$H$2051,8,FALSE)</f>
        <v>https://www.venafi.com/</v>
      </c>
      <c r="C8885" s="157" t="s">
        <v>30293</v>
      </c>
      <c r="D8885" s="250" t="s">
        <v>6</v>
      </c>
      <c r="E8885" s="157"/>
      <c r="F8885" s="101"/>
      <c r="G8885" s="159"/>
      <c r="H8885" s="161" t="s">
        <v>30294</v>
      </c>
      <c r="I8885" s="161"/>
    </row>
    <row r="8886" ht="15.0" customHeight="1">
      <c r="A8886" s="101" t="s">
        <v>14851</v>
      </c>
      <c r="B8886" s="96" t="str">
        <f>VLOOKUP(A8886,company_data!$A$2:$H$2051,8,FALSE)</f>
        <v>https://www.venafi.com/</v>
      </c>
      <c r="C8886" s="157" t="s">
        <v>30295</v>
      </c>
      <c r="D8886" s="250" t="s">
        <v>6</v>
      </c>
      <c r="E8886" s="157"/>
      <c r="F8886" s="101"/>
      <c r="G8886" s="159"/>
      <c r="H8886" s="161" t="s">
        <v>30296</v>
      </c>
      <c r="I8886" s="161"/>
    </row>
    <row r="8887" ht="15.0" customHeight="1">
      <c r="A8887" s="101" t="s">
        <v>14280</v>
      </c>
      <c r="B8887" s="96" t="str">
        <f>VLOOKUP(A8887,company_data!$A$2:$H$2051,8,FALSE)</f>
        <v>https://www.venustech.com.cn/</v>
      </c>
      <c r="C8887" s="157"/>
      <c r="D8887" s="250" t="s">
        <v>5</v>
      </c>
      <c r="E8887" s="157"/>
      <c r="F8887" s="101"/>
      <c r="G8887" s="159"/>
      <c r="H8887" s="161"/>
      <c r="I8887" s="161"/>
    </row>
    <row r="8888" ht="15.0" customHeight="1">
      <c r="A8888" s="101" t="s">
        <v>14861</v>
      </c>
      <c r="B8888" s="96" t="str">
        <f>VLOOKUP(A8888,company_data!$A$2:$H$2051,8,FALSE)</f>
        <v>www.vera.com
</v>
      </c>
      <c r="C8888" s="157" t="s">
        <v>30297</v>
      </c>
      <c r="D8888" s="250" t="s">
        <v>15</v>
      </c>
      <c r="E8888" s="157"/>
      <c r="F8888" s="101"/>
      <c r="G8888" s="159"/>
      <c r="H8888" s="161" t="s">
        <v>30298</v>
      </c>
      <c r="I8888" s="161"/>
    </row>
    <row r="8889" ht="15.0" customHeight="1">
      <c r="A8889" s="101" t="s">
        <v>14861</v>
      </c>
      <c r="B8889" s="96" t="str">
        <f>VLOOKUP(A8889,company_data!$A$2:$H$2051,8,FALSE)</f>
        <v>www.vera.com
</v>
      </c>
      <c r="C8889" s="157" t="s">
        <v>30299</v>
      </c>
      <c r="D8889" s="250" t="s">
        <v>12</v>
      </c>
      <c r="E8889" s="157"/>
      <c r="F8889" s="101"/>
      <c r="G8889" s="159"/>
      <c r="H8889" s="161" t="s">
        <v>30300</v>
      </c>
      <c r="I8889" s="161"/>
    </row>
    <row r="8890" ht="15.0" customHeight="1">
      <c r="A8890" s="101" t="s">
        <v>14861</v>
      </c>
      <c r="B8890" s="96" t="str">
        <f>VLOOKUP(A8890,company_data!$A$2:$H$2051,8,FALSE)</f>
        <v>www.vera.com
</v>
      </c>
      <c r="C8890" s="157" t="s">
        <v>30301</v>
      </c>
      <c r="D8890" s="250" t="s">
        <v>6</v>
      </c>
      <c r="E8890" s="157"/>
      <c r="F8890" s="101"/>
      <c r="G8890" s="159"/>
      <c r="H8890" s="161" t="s">
        <v>30302</v>
      </c>
      <c r="I8890" s="161"/>
    </row>
    <row r="8891" ht="15.0" customHeight="1">
      <c r="A8891" s="101" t="s">
        <v>14861</v>
      </c>
      <c r="B8891" s="96" t="str">
        <f>VLOOKUP(A8891,company_data!$A$2:$H$2051,8,FALSE)</f>
        <v>www.vera.com
</v>
      </c>
      <c r="C8891" s="157" t="s">
        <v>30303</v>
      </c>
      <c r="D8891" s="250" t="s">
        <v>6</v>
      </c>
      <c r="E8891" s="157"/>
      <c r="F8891" s="101"/>
      <c r="G8891" s="159"/>
      <c r="H8891" s="161" t="s">
        <v>30304</v>
      </c>
      <c r="I8891" s="161"/>
    </row>
    <row r="8892" ht="15.0" customHeight="1">
      <c r="A8892" s="101" t="s">
        <v>14861</v>
      </c>
      <c r="B8892" s="96" t="str">
        <f>VLOOKUP(A8892,company_data!$A$2:$H$2051,8,FALSE)</f>
        <v>www.vera.com
</v>
      </c>
      <c r="C8892" s="157" t="s">
        <v>30305</v>
      </c>
      <c r="D8892" s="250" t="s">
        <v>6</v>
      </c>
      <c r="E8892" s="157"/>
      <c r="F8892" s="101"/>
      <c r="G8892" s="159"/>
      <c r="H8892" s="161" t="s">
        <v>30306</v>
      </c>
      <c r="I8892" s="161"/>
    </row>
    <row r="8893" ht="15.0" customHeight="1">
      <c r="A8893" s="101" t="s">
        <v>14867</v>
      </c>
      <c r="B8893" s="96" t="str">
        <f>VLOOKUP(A8893,company_data!$A$2:$H$2051,8,FALSE)</f>
        <v>www.veracode.com</v>
      </c>
      <c r="C8893" s="158" t="s">
        <v>30307</v>
      </c>
      <c r="D8893" s="250" t="s">
        <v>8</v>
      </c>
      <c r="E8893" s="158" t="s">
        <v>16203</v>
      </c>
      <c r="F8893" s="97"/>
      <c r="G8893" s="159"/>
      <c r="H8893" s="161" t="s">
        <v>30308</v>
      </c>
      <c r="I8893" s="161"/>
    </row>
    <row r="8894" ht="15.0" customHeight="1">
      <c r="A8894" s="101" t="s">
        <v>14867</v>
      </c>
      <c r="B8894" s="96" t="str">
        <f>VLOOKUP(A8894,company_data!$A$2:$H$2051,8,FALSE)</f>
        <v>www.veracode.com</v>
      </c>
      <c r="C8894" s="158" t="s">
        <v>30309</v>
      </c>
      <c r="D8894" s="250" t="s">
        <v>8</v>
      </c>
      <c r="E8894" s="158" t="s">
        <v>19139</v>
      </c>
      <c r="F8894" s="101"/>
      <c r="G8894" s="159"/>
      <c r="H8894" s="161" t="s">
        <v>30310</v>
      </c>
      <c r="I8894" s="161"/>
    </row>
    <row r="8895" ht="15.0" customHeight="1">
      <c r="A8895" s="101" t="s">
        <v>14867</v>
      </c>
      <c r="B8895" s="96" t="str">
        <f>VLOOKUP(A8895,company_data!$A$2:$H$2051,8,FALSE)</f>
        <v>www.veracode.com</v>
      </c>
      <c r="C8895" s="157" t="s">
        <v>15850</v>
      </c>
      <c r="D8895" s="250" t="s">
        <v>5</v>
      </c>
      <c r="E8895" s="158" t="s">
        <v>17003</v>
      </c>
      <c r="F8895" s="101"/>
      <c r="G8895" s="159"/>
      <c r="H8895" s="161" t="s">
        <v>30311</v>
      </c>
      <c r="I8895" s="161"/>
    </row>
    <row r="8896" ht="15.0" customHeight="1">
      <c r="A8896" s="101" t="s">
        <v>14867</v>
      </c>
      <c r="B8896" s="96" t="str">
        <f>VLOOKUP(A8896,company_data!$A$2:$H$2051,8,FALSE)</f>
        <v>www.veracode.com</v>
      </c>
      <c r="C8896" s="158" t="s">
        <v>30312</v>
      </c>
      <c r="D8896" s="250" t="s">
        <v>8</v>
      </c>
      <c r="E8896" s="158" t="s">
        <v>19142</v>
      </c>
      <c r="F8896" s="97"/>
      <c r="G8896" s="159"/>
      <c r="H8896" s="161" t="s">
        <v>30313</v>
      </c>
      <c r="I8896" s="161"/>
    </row>
    <row r="8897" ht="15.0" customHeight="1">
      <c r="A8897" s="101" t="s">
        <v>14867</v>
      </c>
      <c r="B8897" s="96" t="str">
        <f>VLOOKUP(A8897,company_data!$A$2:$H$2051,8,FALSE)</f>
        <v>www.veracode.com</v>
      </c>
      <c r="C8897" s="158" t="s">
        <v>30314</v>
      </c>
      <c r="D8897" s="250" t="s">
        <v>8</v>
      </c>
      <c r="E8897" s="158" t="s">
        <v>19145</v>
      </c>
      <c r="F8897" s="97"/>
      <c r="G8897" s="159"/>
      <c r="H8897" s="161" t="s">
        <v>30315</v>
      </c>
      <c r="I8897" s="161"/>
    </row>
    <row r="8898" ht="15.0" customHeight="1">
      <c r="A8898" s="101" t="s">
        <v>14867</v>
      </c>
      <c r="B8898" s="96" t="str">
        <f>VLOOKUP(A8898,company_data!$A$2:$H$2051,8,FALSE)</f>
        <v>www.veracode.com</v>
      </c>
      <c r="C8898" s="157" t="s">
        <v>30316</v>
      </c>
      <c r="D8898" s="250" t="s">
        <v>8</v>
      </c>
      <c r="E8898" s="157"/>
      <c r="F8898" s="101"/>
      <c r="G8898" s="159"/>
      <c r="H8898" s="161" t="s">
        <v>30317</v>
      </c>
      <c r="I8898" s="161"/>
    </row>
    <row r="8899" ht="15.0" customHeight="1">
      <c r="A8899" s="101" t="s">
        <v>14867</v>
      </c>
      <c r="B8899" s="96" t="str">
        <f>VLOOKUP(A8899,company_data!$A$2:$H$2051,8,FALSE)</f>
        <v>www.veracode.com</v>
      </c>
      <c r="C8899" s="158" t="s">
        <v>30318</v>
      </c>
      <c r="D8899" s="250" t="s">
        <v>5</v>
      </c>
      <c r="E8899" s="157"/>
      <c r="F8899" s="101"/>
      <c r="G8899" s="159"/>
      <c r="H8899" s="161" t="s">
        <v>30319</v>
      </c>
      <c r="I8899" s="161"/>
    </row>
    <row r="8900" ht="15.0" customHeight="1">
      <c r="A8900" s="101" t="s">
        <v>14867</v>
      </c>
      <c r="B8900" s="96" t="str">
        <f>VLOOKUP(A8900,company_data!$A$2:$H$2051,8,FALSE)</f>
        <v>www.veracode.com</v>
      </c>
      <c r="C8900" s="158" t="s">
        <v>25162</v>
      </c>
      <c r="D8900" s="250" t="s">
        <v>11</v>
      </c>
      <c r="E8900" s="157"/>
      <c r="F8900" s="101"/>
      <c r="G8900" s="159"/>
      <c r="H8900" s="161" t="s">
        <v>30320</v>
      </c>
      <c r="I8900" s="161"/>
    </row>
    <row r="8901" ht="15.0" customHeight="1">
      <c r="A8901" s="101" t="s">
        <v>14867</v>
      </c>
      <c r="B8901" s="96" t="str">
        <f>VLOOKUP(A8901,company_data!$A$2:$H$2051,8,FALSE)</f>
        <v>www.veracode.com</v>
      </c>
      <c r="C8901" s="158" t="s">
        <v>30321</v>
      </c>
      <c r="D8901" s="250" t="s">
        <v>11</v>
      </c>
      <c r="E8901" s="157"/>
      <c r="F8901" s="101"/>
      <c r="G8901" s="159"/>
      <c r="H8901" s="161" t="s">
        <v>30322</v>
      </c>
      <c r="I8901" s="161"/>
    </row>
    <row r="8902" ht="15.0" customHeight="1">
      <c r="A8902" s="101" t="s">
        <v>14867</v>
      </c>
      <c r="B8902" s="96" t="str">
        <f>VLOOKUP(A8902,company_data!$A$2:$H$2051,8,FALSE)</f>
        <v>www.veracode.com</v>
      </c>
      <c r="C8902" s="158" t="s">
        <v>30323</v>
      </c>
      <c r="D8902" s="250" t="s">
        <v>11</v>
      </c>
      <c r="E8902" s="157"/>
      <c r="F8902" s="101"/>
      <c r="G8902" s="159"/>
      <c r="H8902" s="161"/>
      <c r="I8902" s="161"/>
    </row>
    <row r="8903" ht="15.0" customHeight="1">
      <c r="A8903" s="101" t="s">
        <v>14867</v>
      </c>
      <c r="B8903" s="96" t="str">
        <f>VLOOKUP(A8903,company_data!$A$2:$H$2051,8,FALSE)</f>
        <v>www.veracode.com</v>
      </c>
      <c r="C8903" s="157" t="s">
        <v>30324</v>
      </c>
      <c r="D8903" s="250" t="s">
        <v>11</v>
      </c>
      <c r="E8903" s="157"/>
      <c r="F8903" s="101"/>
      <c r="G8903" s="159"/>
      <c r="H8903" s="161" t="s">
        <v>30325</v>
      </c>
      <c r="I8903" s="161"/>
    </row>
    <row r="8904" ht="15.0" customHeight="1">
      <c r="A8904" s="101" t="s">
        <v>14876</v>
      </c>
      <c r="B8904" s="96" t="str">
        <f>VLOOKUP(A8904,company_data!$A$2:$H$2051,8,FALSE)</f>
        <v>https://www.veriato.com/</v>
      </c>
      <c r="C8904" s="157" t="s">
        <v>30326</v>
      </c>
      <c r="D8904" s="250" t="s">
        <v>7</v>
      </c>
      <c r="E8904" s="157"/>
      <c r="F8904" s="101"/>
      <c r="G8904" s="159"/>
      <c r="H8904" s="161" t="s">
        <v>30327</v>
      </c>
      <c r="I8904" s="161"/>
    </row>
    <row r="8905" ht="15.0" customHeight="1">
      <c r="A8905" s="101" t="s">
        <v>14876</v>
      </c>
      <c r="B8905" s="96" t="str">
        <f>VLOOKUP(A8905,company_data!$A$2:$H$2051,8,FALSE)</f>
        <v>https://www.veriato.com/</v>
      </c>
      <c r="C8905" s="157" t="s">
        <v>30328</v>
      </c>
      <c r="D8905" s="250" t="s">
        <v>7</v>
      </c>
      <c r="E8905" s="157"/>
      <c r="F8905" s="101"/>
      <c r="G8905" s="159"/>
      <c r="H8905" s="161" t="s">
        <v>30329</v>
      </c>
      <c r="I8905" s="161"/>
    </row>
    <row r="8906" ht="15.0" customHeight="1">
      <c r="A8906" s="101" t="s">
        <v>14876</v>
      </c>
      <c r="B8906" s="96" t="str">
        <f>VLOOKUP(A8906,company_data!$A$2:$H$2051,8,FALSE)</f>
        <v>https://www.veriato.com/</v>
      </c>
      <c r="C8906" s="157" t="s">
        <v>30330</v>
      </c>
      <c r="D8906" s="250" t="s">
        <v>7</v>
      </c>
      <c r="E8906" s="157"/>
      <c r="F8906" s="101"/>
      <c r="G8906" s="159"/>
      <c r="H8906" s="161" t="s">
        <v>30331</v>
      </c>
      <c r="I8906" s="161"/>
    </row>
    <row r="8907" ht="15.0" customHeight="1">
      <c r="A8907" s="101" t="s">
        <v>14876</v>
      </c>
      <c r="B8907" s="96" t="str">
        <f>VLOOKUP(A8907,company_data!$A$2:$H$2051,8,FALSE)</f>
        <v>https://www.veriato.com/</v>
      </c>
      <c r="C8907" s="157" t="s">
        <v>30332</v>
      </c>
      <c r="D8907" s="250" t="s">
        <v>21</v>
      </c>
      <c r="E8907" s="157"/>
      <c r="F8907" s="101"/>
      <c r="G8907" s="159"/>
      <c r="H8907" s="161" t="s">
        <v>30333</v>
      </c>
      <c r="I8907" s="161"/>
    </row>
    <row r="8908" ht="15.0" customHeight="1">
      <c r="A8908" s="101" t="s">
        <v>14876</v>
      </c>
      <c r="B8908" s="96" t="str">
        <f>VLOOKUP(A8908,company_data!$A$2:$H$2051,8,FALSE)</f>
        <v>https://www.veriato.com/</v>
      </c>
      <c r="C8908" s="157" t="s">
        <v>30332</v>
      </c>
      <c r="D8908" s="250" t="s">
        <v>21</v>
      </c>
      <c r="E8908" s="157"/>
      <c r="F8908" s="101"/>
      <c r="G8908" s="159"/>
      <c r="H8908" s="161" t="s">
        <v>30333</v>
      </c>
      <c r="I8908" s="161"/>
    </row>
    <row r="8909" ht="15.0" customHeight="1">
      <c r="A8909" s="101" t="s">
        <v>14885</v>
      </c>
      <c r="B8909" s="96" t="str">
        <f>VLOOKUP(A8909,company_data!$A$2:$H$2051,8,FALSE)</f>
        <v>https://www.verica.io/</v>
      </c>
      <c r="C8909" s="157"/>
      <c r="D8909" s="250" t="s">
        <v>6</v>
      </c>
      <c r="E8909" s="157"/>
      <c r="F8909" s="101"/>
      <c r="G8909" s="159"/>
      <c r="H8909" s="161"/>
      <c r="I8909" s="161"/>
    </row>
    <row r="8910" ht="15.0" customHeight="1">
      <c r="A8910" s="97" t="s">
        <v>14891</v>
      </c>
      <c r="B8910" s="96" t="str">
        <f>VLOOKUP(A8910,company_data!$A$2:$H$2051,8,FALSE)</f>
        <v>https://www.veridify.com/</v>
      </c>
      <c r="C8910" s="158" t="s">
        <v>30334</v>
      </c>
      <c r="D8910" s="158" t="s">
        <v>25</v>
      </c>
      <c r="E8910" s="158" t="s">
        <v>17517</v>
      </c>
      <c r="F8910" s="97" t="s">
        <v>16583</v>
      </c>
      <c r="G8910" s="159"/>
      <c r="H8910" s="161" t="s">
        <v>30335</v>
      </c>
      <c r="I8910" s="161"/>
    </row>
    <row r="8911" ht="15.0" customHeight="1">
      <c r="A8911" s="97" t="s">
        <v>14891</v>
      </c>
      <c r="B8911" s="96" t="str">
        <f>VLOOKUP(A8911,company_data!$A$2:$H$2051,8,FALSE)</f>
        <v>https://www.veridify.com/</v>
      </c>
      <c r="C8911" s="158" t="s">
        <v>30336</v>
      </c>
      <c r="D8911" s="158" t="s">
        <v>13</v>
      </c>
      <c r="E8911" s="158" t="s">
        <v>17918</v>
      </c>
      <c r="F8911" s="97" t="s">
        <v>13</v>
      </c>
      <c r="G8911" s="159"/>
      <c r="H8911" s="161" t="s">
        <v>30337</v>
      </c>
      <c r="I8911" s="161"/>
    </row>
    <row r="8912" ht="15.0" customHeight="1">
      <c r="A8912" s="101" t="s">
        <v>14900</v>
      </c>
      <c r="B8912" s="96" t="str">
        <f>VLOOKUP(A8912,company_data!$A$2:$H$2051,8,FALSE)</f>
        <v>https://veridiumid.com/</v>
      </c>
      <c r="C8912" s="157" t="s">
        <v>30338</v>
      </c>
      <c r="D8912" s="250" t="s">
        <v>6</v>
      </c>
      <c r="E8912" s="157" t="s">
        <v>18103</v>
      </c>
      <c r="F8912" s="101"/>
      <c r="G8912" s="159"/>
      <c r="H8912" s="161" t="s">
        <v>30339</v>
      </c>
      <c r="I8912" s="161"/>
    </row>
    <row r="8913" ht="15.0" customHeight="1">
      <c r="A8913" s="101" t="s">
        <v>14900</v>
      </c>
      <c r="B8913" s="96" t="str">
        <f>VLOOKUP(A8913,company_data!$A$2:$H$2051,8,FALSE)</f>
        <v>https://veridiumid.com/</v>
      </c>
      <c r="C8913" s="157" t="s">
        <v>30340</v>
      </c>
      <c r="D8913" s="250" t="s">
        <v>6</v>
      </c>
      <c r="E8913" s="157"/>
      <c r="F8913" s="101"/>
      <c r="G8913" s="159"/>
      <c r="H8913" s="161" t="s">
        <v>30341</v>
      </c>
      <c r="I8913" s="161"/>
    </row>
    <row r="8914" ht="15.0" customHeight="1">
      <c r="A8914" s="101" t="s">
        <v>14900</v>
      </c>
      <c r="B8914" s="96" t="str">
        <f>VLOOKUP(A8914,company_data!$A$2:$H$2051,8,FALSE)</f>
        <v>https://veridiumid.com/</v>
      </c>
      <c r="C8914" s="157" t="s">
        <v>30342</v>
      </c>
      <c r="D8914" s="250" t="s">
        <v>6</v>
      </c>
      <c r="E8914" s="157"/>
      <c r="F8914" s="101"/>
      <c r="G8914" s="159"/>
      <c r="H8914" s="161" t="s">
        <v>30343</v>
      </c>
      <c r="I8914" s="161"/>
    </row>
    <row r="8915" ht="15.0" customHeight="1">
      <c r="A8915" s="101" t="s">
        <v>14345</v>
      </c>
      <c r="B8915" s="96" t="str">
        <f>VLOOKUP(A8915,company_data!$A$2:$H$2051,8,FALSE)</f>
        <v>https://www.verimatrix.com/</v>
      </c>
      <c r="C8915" s="157" t="s">
        <v>30344</v>
      </c>
      <c r="D8915" s="250" t="s">
        <v>8</v>
      </c>
      <c r="E8915" s="157"/>
      <c r="F8915" s="101"/>
      <c r="G8915" s="159"/>
      <c r="H8915" s="161" t="s">
        <v>30345</v>
      </c>
      <c r="I8915" s="161"/>
    </row>
    <row r="8916" ht="15.0" customHeight="1">
      <c r="A8916" s="101" t="s">
        <v>14345</v>
      </c>
      <c r="B8916" s="96" t="str">
        <f>VLOOKUP(A8916,company_data!$A$2:$H$2051,8,FALSE)</f>
        <v>https://www.verimatrix.com/</v>
      </c>
      <c r="C8916" s="157" t="s">
        <v>30346</v>
      </c>
      <c r="D8916" s="250" t="s">
        <v>8</v>
      </c>
      <c r="E8916" s="157"/>
      <c r="F8916" s="101"/>
      <c r="G8916" s="159"/>
      <c r="H8916" s="161" t="s">
        <v>30347</v>
      </c>
      <c r="I8916" s="161"/>
    </row>
    <row r="8917" ht="15.0" customHeight="1">
      <c r="A8917" s="101" t="s">
        <v>14345</v>
      </c>
      <c r="B8917" s="96" t="str">
        <f>VLOOKUP(A8917,company_data!$A$2:$H$2051,8,FALSE)</f>
        <v>https://www.verimatrix.com/</v>
      </c>
      <c r="C8917" s="157" t="s">
        <v>30348</v>
      </c>
      <c r="D8917" s="250" t="s">
        <v>8</v>
      </c>
      <c r="E8917" s="157"/>
      <c r="F8917" s="101"/>
      <c r="G8917" s="159"/>
      <c r="H8917" s="161" t="s">
        <v>30349</v>
      </c>
      <c r="I8917" s="161"/>
    </row>
    <row r="8918" ht="15.0" customHeight="1">
      <c r="A8918" s="101" t="s">
        <v>14345</v>
      </c>
      <c r="B8918" s="96" t="str">
        <f>VLOOKUP(A8918,company_data!$A$2:$H$2051,8,FALSE)</f>
        <v>https://www.verimatrix.com/</v>
      </c>
      <c r="C8918" s="157" t="s">
        <v>30350</v>
      </c>
      <c r="D8918" s="250" t="s">
        <v>8</v>
      </c>
      <c r="E8918" s="157"/>
      <c r="F8918" s="101"/>
      <c r="G8918" s="159"/>
      <c r="H8918" s="161" t="s">
        <v>30351</v>
      </c>
      <c r="I8918" s="161"/>
    </row>
    <row r="8919" ht="15.0" customHeight="1">
      <c r="A8919" s="101" t="s">
        <v>14345</v>
      </c>
      <c r="B8919" s="96" t="str">
        <f>VLOOKUP(A8919,company_data!$A$2:$H$2051,8,FALSE)</f>
        <v>https://www.verimatrix.com/</v>
      </c>
      <c r="C8919" s="157" t="s">
        <v>30352</v>
      </c>
      <c r="D8919" s="250" t="s">
        <v>8</v>
      </c>
      <c r="E8919" s="157"/>
      <c r="F8919" s="101"/>
      <c r="G8919" s="159"/>
      <c r="H8919" s="161" t="s">
        <v>30353</v>
      </c>
      <c r="I8919" s="161"/>
    </row>
    <row r="8920" ht="15.0" customHeight="1">
      <c r="A8920" s="101" t="s">
        <v>14345</v>
      </c>
      <c r="B8920" s="96" t="str">
        <f>VLOOKUP(A8920,company_data!$A$2:$H$2051,8,FALSE)</f>
        <v>https://www.verimatrix.com/</v>
      </c>
      <c r="C8920" s="157" t="s">
        <v>30354</v>
      </c>
      <c r="D8920" s="250" t="s">
        <v>40</v>
      </c>
      <c r="E8920" s="157"/>
      <c r="F8920" s="101"/>
      <c r="G8920" s="159"/>
      <c r="H8920" s="161" t="s">
        <v>30355</v>
      </c>
      <c r="I8920" s="161"/>
    </row>
    <row r="8921" ht="15.0" customHeight="1">
      <c r="A8921" s="101" t="s">
        <v>14345</v>
      </c>
      <c r="B8921" s="96" t="str">
        <f>VLOOKUP(A8921,company_data!$A$2:$H$2051,8,FALSE)</f>
        <v>https://www.verimatrix.com/</v>
      </c>
      <c r="C8921" s="157" t="s">
        <v>30356</v>
      </c>
      <c r="D8921" s="250" t="s">
        <v>6</v>
      </c>
      <c r="E8921" s="157"/>
      <c r="F8921" s="101"/>
      <c r="G8921" s="159"/>
      <c r="H8921" s="161"/>
      <c r="I8921" s="161"/>
    </row>
    <row r="8922" ht="15.0" customHeight="1">
      <c r="A8922" s="101" t="s">
        <v>14345</v>
      </c>
      <c r="B8922" s="96" t="str">
        <f>VLOOKUP(A8922,company_data!$A$2:$H$2051,8,FALSE)</f>
        <v>https://www.verimatrix.com/</v>
      </c>
      <c r="C8922" s="157" t="s">
        <v>30357</v>
      </c>
      <c r="D8922" s="250" t="s">
        <v>6</v>
      </c>
      <c r="E8922" s="157"/>
      <c r="F8922" s="101"/>
      <c r="G8922" s="159"/>
      <c r="H8922" s="161" t="s">
        <v>30358</v>
      </c>
      <c r="I8922" s="161"/>
    </row>
    <row r="8923" ht="15.0" customHeight="1">
      <c r="A8923" s="101" t="s">
        <v>14384</v>
      </c>
      <c r="B8923" s="96" t="str">
        <f>VLOOKUP(A8923,company_data!$A$2:$H$2051,8,FALSE)</f>
        <v>https://www.verint.com/</v>
      </c>
      <c r="C8923" s="157"/>
      <c r="D8923" s="250" t="s">
        <v>5</v>
      </c>
      <c r="E8923" s="157"/>
      <c r="F8923" s="101"/>
      <c r="G8923" s="159"/>
      <c r="H8923" s="161"/>
      <c r="I8923" s="161"/>
    </row>
    <row r="8924" ht="15.0" customHeight="1">
      <c r="A8924" s="101" t="s">
        <v>14416</v>
      </c>
      <c r="B8924" s="96" t="str">
        <f>VLOOKUP(A8924,company_data!$A$2:$H$2051,8,FALSE)</f>
        <v>www.verisigninc.com/</v>
      </c>
      <c r="C8924" s="157"/>
      <c r="D8924" s="158" t="s">
        <v>10</v>
      </c>
      <c r="E8924" s="157"/>
      <c r="F8924" s="101"/>
      <c r="G8924" s="159"/>
      <c r="H8924" s="161"/>
      <c r="I8924" s="161"/>
    </row>
    <row r="8925" ht="15.0" customHeight="1">
      <c r="A8925" s="101" t="s">
        <v>10955</v>
      </c>
      <c r="B8925" s="96" t="str">
        <f>VLOOKUP(A8925,company_data!$A$2:$H$2051,8,FALSE)</f>
        <v>www.verizon.com/
</v>
      </c>
      <c r="C8925" s="158" t="s">
        <v>19623</v>
      </c>
      <c r="D8925" s="250" t="s">
        <v>5</v>
      </c>
      <c r="E8925" s="158" t="s">
        <v>14</v>
      </c>
      <c r="F8925" s="101"/>
      <c r="G8925" s="159"/>
      <c r="H8925" s="161"/>
      <c r="I8925" s="161"/>
    </row>
    <row r="8926" ht="15.0" customHeight="1">
      <c r="A8926" s="101" t="s">
        <v>10955</v>
      </c>
      <c r="B8926" s="96" t="str">
        <f>VLOOKUP(A8926,company_data!$A$2:$H$2051,8,FALSE)</f>
        <v>www.verizon.com/
</v>
      </c>
      <c r="C8926" s="158" t="s">
        <v>30359</v>
      </c>
      <c r="D8926" s="250" t="s">
        <v>5</v>
      </c>
      <c r="E8926" s="158" t="s">
        <v>6</v>
      </c>
      <c r="F8926" s="101"/>
      <c r="G8926" s="159"/>
      <c r="H8926" s="161"/>
      <c r="I8926" s="161"/>
    </row>
    <row r="8927" ht="15.0" customHeight="1">
      <c r="A8927" s="101" t="s">
        <v>10955</v>
      </c>
      <c r="B8927" s="96" t="str">
        <f>VLOOKUP(A8927,company_data!$A$2:$H$2051,8,FALSE)</f>
        <v>www.verizon.com/
</v>
      </c>
      <c r="C8927" s="158" t="s">
        <v>30360</v>
      </c>
      <c r="D8927" s="250" t="s">
        <v>5</v>
      </c>
      <c r="E8927" s="158" t="s">
        <v>15917</v>
      </c>
      <c r="F8927" s="101"/>
      <c r="G8927" s="159"/>
      <c r="H8927" s="161"/>
      <c r="I8927" s="161"/>
    </row>
    <row r="8928" ht="15.0" customHeight="1">
      <c r="A8928" s="101" t="s">
        <v>10955</v>
      </c>
      <c r="B8928" s="96" t="str">
        <f>VLOOKUP(A8928,company_data!$A$2:$H$2051,8,FALSE)</f>
        <v>www.verizon.com/
</v>
      </c>
      <c r="C8928" s="158" t="s">
        <v>30361</v>
      </c>
      <c r="D8928" s="250" t="s">
        <v>5</v>
      </c>
      <c r="E8928" s="158" t="s">
        <v>15917</v>
      </c>
      <c r="F8928" s="101"/>
      <c r="G8928" s="159"/>
      <c r="H8928" s="161"/>
      <c r="I8928" s="161"/>
    </row>
    <row r="8929" ht="15.0" customHeight="1">
      <c r="A8929" s="101" t="s">
        <v>10955</v>
      </c>
      <c r="B8929" s="96" t="str">
        <f>VLOOKUP(A8929,company_data!$A$2:$H$2051,8,FALSE)</f>
        <v>www.verizon.com/
</v>
      </c>
      <c r="C8929" s="158" t="s">
        <v>20008</v>
      </c>
      <c r="D8929" s="250" t="s">
        <v>7</v>
      </c>
      <c r="E8929" s="158" t="s">
        <v>16341</v>
      </c>
      <c r="F8929" s="101"/>
      <c r="G8929" s="159"/>
      <c r="H8929" s="161"/>
      <c r="I8929" s="161"/>
    </row>
    <row r="8930" ht="15.0" customHeight="1">
      <c r="A8930" s="101" t="s">
        <v>10955</v>
      </c>
      <c r="B8930" s="96" t="str">
        <f>VLOOKUP(A8930,company_data!$A$2:$H$2051,8,FALSE)</f>
        <v>www.verizon.com/
</v>
      </c>
      <c r="C8930" s="158" t="s">
        <v>22650</v>
      </c>
      <c r="D8930" s="250" t="s">
        <v>20</v>
      </c>
      <c r="E8930" s="158" t="s">
        <v>15892</v>
      </c>
      <c r="F8930" s="101"/>
      <c r="G8930" s="159"/>
      <c r="H8930" s="161"/>
      <c r="I8930" s="161"/>
    </row>
    <row r="8931" ht="15.0" customHeight="1">
      <c r="A8931" s="101" t="s">
        <v>10955</v>
      </c>
      <c r="B8931" s="96" t="str">
        <f>VLOOKUP(A8931,company_data!$A$2:$H$2051,8,FALSE)</f>
        <v>www.verizon.com/
</v>
      </c>
      <c r="C8931" s="158" t="s">
        <v>30362</v>
      </c>
      <c r="D8931" s="250" t="s">
        <v>5</v>
      </c>
      <c r="E8931" s="158" t="s">
        <v>15897</v>
      </c>
      <c r="F8931" s="101"/>
      <c r="G8931" s="159"/>
      <c r="H8931" s="161"/>
      <c r="I8931" s="161"/>
    </row>
    <row r="8932" ht="15.0" customHeight="1">
      <c r="A8932" s="101" t="s">
        <v>10955</v>
      </c>
      <c r="B8932" s="96" t="str">
        <f>VLOOKUP(A8932,company_data!$A$2:$H$2051,8,FALSE)</f>
        <v>www.verizon.com/
</v>
      </c>
      <c r="C8932" s="158" t="s">
        <v>30363</v>
      </c>
      <c r="D8932" s="250" t="s">
        <v>7</v>
      </c>
      <c r="E8932" s="158" t="s">
        <v>18</v>
      </c>
      <c r="F8932" s="101"/>
      <c r="G8932" s="159"/>
      <c r="H8932" s="161"/>
      <c r="I8932" s="161"/>
    </row>
    <row r="8933" ht="15.0" customHeight="1">
      <c r="A8933" s="101" t="s">
        <v>10955</v>
      </c>
      <c r="B8933" s="96" t="str">
        <f>VLOOKUP(A8933,company_data!$A$2:$H$2051,8,FALSE)</f>
        <v>www.verizon.com/
</v>
      </c>
      <c r="C8933" s="158" t="s">
        <v>18394</v>
      </c>
      <c r="D8933" s="250" t="s">
        <v>5</v>
      </c>
      <c r="E8933" s="158" t="s">
        <v>14011</v>
      </c>
      <c r="F8933" s="101"/>
      <c r="G8933" s="159"/>
      <c r="H8933" s="161"/>
      <c r="I8933" s="161"/>
    </row>
    <row r="8934" ht="15.0" customHeight="1">
      <c r="A8934" s="101" t="s">
        <v>10955</v>
      </c>
      <c r="B8934" s="96" t="str">
        <f>VLOOKUP(A8934,company_data!$A$2:$H$2051,8,FALSE)</f>
        <v>www.verizon.com/
</v>
      </c>
      <c r="C8934" s="158" t="s">
        <v>16560</v>
      </c>
      <c r="D8934" s="250" t="s">
        <v>8</v>
      </c>
      <c r="E8934" s="158" t="s">
        <v>16480</v>
      </c>
      <c r="F8934" s="101"/>
      <c r="G8934" s="159"/>
      <c r="H8934" s="161"/>
      <c r="I8934" s="161"/>
    </row>
    <row r="8935" ht="15.0" customHeight="1">
      <c r="A8935" s="101" t="s">
        <v>10955</v>
      </c>
      <c r="B8935" s="96" t="str">
        <f>VLOOKUP(A8935,company_data!$A$2:$H$2051,8,FALSE)</f>
        <v>www.verizon.com/
</v>
      </c>
      <c r="C8935" s="158" t="s">
        <v>30364</v>
      </c>
      <c r="D8935" s="158" t="s">
        <v>28</v>
      </c>
      <c r="E8935" s="157"/>
      <c r="F8935" s="101"/>
      <c r="G8935" s="159"/>
      <c r="H8935" s="161"/>
      <c r="I8935" s="161"/>
    </row>
    <row r="8936" ht="15.0" customHeight="1">
      <c r="A8936" s="101" t="s">
        <v>14907</v>
      </c>
      <c r="B8936" s="96" t="str">
        <f>VLOOKUP(A8936,company_data!$A$2:$H$2051,8,FALSE)</f>
        <v>https://www.verodin.com/</v>
      </c>
      <c r="C8936" s="157" t="s">
        <v>30365</v>
      </c>
      <c r="D8936" s="250" t="s">
        <v>7</v>
      </c>
      <c r="E8936" s="157"/>
      <c r="F8936" s="101"/>
      <c r="G8936" s="159"/>
      <c r="H8936" s="161" t="s">
        <v>30366</v>
      </c>
      <c r="I8936" s="161"/>
    </row>
    <row r="8937" ht="15.0" customHeight="1">
      <c r="A8937" s="101" t="s">
        <v>14907</v>
      </c>
      <c r="B8937" s="96" t="str">
        <f>VLOOKUP(A8937,company_data!$A$2:$H$2051,8,FALSE)</f>
        <v>https://www.verodin.com/</v>
      </c>
      <c r="C8937" s="157" t="s">
        <v>30367</v>
      </c>
      <c r="D8937" s="250" t="s">
        <v>7</v>
      </c>
      <c r="E8937" s="157"/>
      <c r="F8937" s="101"/>
      <c r="G8937" s="159"/>
      <c r="H8937" s="161" t="s">
        <v>30368</v>
      </c>
      <c r="I8937" s="161"/>
    </row>
    <row r="8938" ht="15.0" customHeight="1">
      <c r="A8938" s="101" t="s">
        <v>14914</v>
      </c>
      <c r="B8938" s="96" t="str">
        <f>VLOOKUP(A8938,company_data!$A$2:$H$2051,8,FALSE)</f>
        <v>https://versa-networks.com/</v>
      </c>
      <c r="C8938" s="157" t="s">
        <v>30369</v>
      </c>
      <c r="D8938" s="250" t="s">
        <v>6</v>
      </c>
      <c r="E8938" s="157"/>
      <c r="F8938" s="101"/>
      <c r="G8938" s="159"/>
      <c r="H8938" s="161" t="s">
        <v>30370</v>
      </c>
      <c r="I8938" s="161"/>
    </row>
    <row r="8939" ht="15.0" customHeight="1">
      <c r="A8939" s="101" t="s">
        <v>14914</v>
      </c>
      <c r="B8939" s="96" t="str">
        <f>VLOOKUP(A8939,company_data!$A$2:$H$2051,8,FALSE)</f>
        <v>https://versa-networks.com/</v>
      </c>
      <c r="C8939" s="157" t="s">
        <v>30371</v>
      </c>
      <c r="D8939" s="158" t="s">
        <v>10</v>
      </c>
      <c r="E8939" s="157"/>
      <c r="F8939" s="101"/>
      <c r="G8939" s="159"/>
      <c r="H8939" s="161" t="s">
        <v>30372</v>
      </c>
      <c r="I8939" s="161"/>
    </row>
    <row r="8940" ht="15.0" customHeight="1">
      <c r="A8940" s="101" t="s">
        <v>14914</v>
      </c>
      <c r="B8940" s="96" t="str">
        <f>VLOOKUP(A8940,company_data!$A$2:$H$2051,8,FALSE)</f>
        <v>https://versa-networks.com/</v>
      </c>
      <c r="C8940" s="157" t="s">
        <v>30373</v>
      </c>
      <c r="D8940" s="158" t="s">
        <v>10</v>
      </c>
      <c r="E8940" s="157"/>
      <c r="F8940" s="101"/>
      <c r="G8940" s="159"/>
      <c r="H8940" s="161" t="s">
        <v>30374</v>
      </c>
      <c r="I8940" s="161"/>
    </row>
    <row r="8941" ht="15.0" customHeight="1">
      <c r="A8941" s="101" t="s">
        <v>14914</v>
      </c>
      <c r="B8941" s="96" t="str">
        <f>VLOOKUP(A8941,company_data!$A$2:$H$2051,8,FALSE)</f>
        <v>https://versa-networks.com/</v>
      </c>
      <c r="C8941" s="157" t="s">
        <v>30375</v>
      </c>
      <c r="D8941" s="158" t="s">
        <v>10</v>
      </c>
      <c r="E8941" s="157"/>
      <c r="F8941" s="101"/>
      <c r="G8941" s="159"/>
      <c r="H8941" s="161" t="s">
        <v>30376</v>
      </c>
      <c r="I8941" s="161"/>
    </row>
    <row r="8942" ht="15.0" customHeight="1">
      <c r="A8942" s="101" t="s">
        <v>14914</v>
      </c>
      <c r="B8942" s="96" t="str">
        <f>VLOOKUP(A8942,company_data!$A$2:$H$2051,8,FALSE)</f>
        <v>https://versa-networks.com/</v>
      </c>
      <c r="C8942" s="157" t="s">
        <v>30377</v>
      </c>
      <c r="D8942" s="158" t="s">
        <v>10</v>
      </c>
      <c r="E8942" s="157"/>
      <c r="F8942" s="101"/>
      <c r="G8942" s="159"/>
      <c r="H8942" s="161" t="s">
        <v>30378</v>
      </c>
      <c r="I8942" s="161"/>
    </row>
    <row r="8943" ht="15.0" customHeight="1">
      <c r="A8943" s="101" t="s">
        <v>14923</v>
      </c>
      <c r="B8943" s="96" t="str">
        <f>VLOOKUP(A8943,company_data!$A$2:$H$2051,8,FALSE)</f>
        <v>www.verygoodsecurity.com/
</v>
      </c>
      <c r="C8943" s="157" t="s">
        <v>30379</v>
      </c>
      <c r="D8943" s="250" t="s">
        <v>5</v>
      </c>
      <c r="E8943" s="157"/>
      <c r="F8943" s="101"/>
      <c r="G8943" s="159"/>
      <c r="H8943" s="161" t="s">
        <v>30380</v>
      </c>
      <c r="I8943" s="161"/>
    </row>
    <row r="8944" ht="15.0" customHeight="1">
      <c r="A8944" s="101" t="s">
        <v>14923</v>
      </c>
      <c r="B8944" s="96" t="str">
        <f>VLOOKUP(A8944,company_data!$A$2:$H$2051,8,FALSE)</f>
        <v>www.verygoodsecurity.com/
</v>
      </c>
      <c r="C8944" s="157" t="s">
        <v>30381</v>
      </c>
      <c r="D8944" s="250" t="s">
        <v>5</v>
      </c>
      <c r="E8944" s="157"/>
      <c r="F8944" s="101"/>
      <c r="G8944" s="159"/>
      <c r="H8944" s="161" t="s">
        <v>30382</v>
      </c>
      <c r="I8944" s="251"/>
    </row>
    <row r="8945" ht="15.0" customHeight="1">
      <c r="A8945" s="101" t="s">
        <v>14931</v>
      </c>
      <c r="B8945" s="96" t="str">
        <f>VLOOKUP(A8945,company_data!$A$2:$H$2051,8,FALSE)</f>
        <v>www.verygoodsecurity.com/
</v>
      </c>
      <c r="C8945" s="157" t="s">
        <v>30379</v>
      </c>
      <c r="D8945" s="250" t="s">
        <v>5</v>
      </c>
      <c r="E8945" s="157"/>
      <c r="F8945" s="101"/>
      <c r="G8945" s="159"/>
      <c r="H8945" s="161" t="s">
        <v>30380</v>
      </c>
      <c r="I8945" s="161"/>
    </row>
    <row r="8946" ht="15.0" customHeight="1">
      <c r="A8946" s="101" t="s">
        <v>14931</v>
      </c>
      <c r="B8946" s="96" t="str">
        <f>VLOOKUP(A8946,company_data!$A$2:$H$2051,8,FALSE)</f>
        <v>www.verygoodsecurity.com/
</v>
      </c>
      <c r="C8946" s="157" t="s">
        <v>30381</v>
      </c>
      <c r="D8946" s="250" t="s">
        <v>5</v>
      </c>
      <c r="E8946" s="157"/>
      <c r="F8946" s="101"/>
      <c r="G8946" s="159"/>
      <c r="H8946" s="161" t="s">
        <v>30382</v>
      </c>
      <c r="I8946" s="161"/>
    </row>
    <row r="8947" ht="15.0" customHeight="1">
      <c r="A8947" s="101" t="s">
        <v>14434</v>
      </c>
      <c r="B8947" s="96" t="str">
        <f>VLOOKUP(A8947,company_data!$A$2:$H$2051,8,FALSE)</f>
        <v>https://www.viaresource.com/</v>
      </c>
      <c r="C8947" s="157" t="s">
        <v>23514</v>
      </c>
      <c r="D8947" s="250" t="s">
        <v>5</v>
      </c>
      <c r="E8947" s="157"/>
      <c r="F8947" s="101"/>
      <c r="G8947" s="159"/>
      <c r="H8947" s="161" t="s">
        <v>30383</v>
      </c>
      <c r="I8947" s="161"/>
    </row>
    <row r="8948" ht="15.0" customHeight="1">
      <c r="A8948" s="101" t="s">
        <v>14434</v>
      </c>
      <c r="B8948" s="96" t="str">
        <f>VLOOKUP(A8948,company_data!$A$2:$H$2051,8,FALSE)</f>
        <v>https://www.viaresource.com/</v>
      </c>
      <c r="C8948" s="157" t="s">
        <v>30384</v>
      </c>
      <c r="D8948" s="250" t="s">
        <v>5</v>
      </c>
      <c r="E8948" s="157"/>
      <c r="F8948" s="101"/>
      <c r="G8948" s="159"/>
      <c r="H8948" s="161" t="s">
        <v>30385</v>
      </c>
      <c r="I8948" s="161"/>
    </row>
    <row r="8949" ht="15.0" customHeight="1">
      <c r="A8949" s="101" t="s">
        <v>14434</v>
      </c>
      <c r="B8949" s="96" t="str">
        <f>VLOOKUP(A8949,company_data!$A$2:$H$2051,8,FALSE)</f>
        <v>https://www.viaresource.com/</v>
      </c>
      <c r="C8949" s="157" t="s">
        <v>30386</v>
      </c>
      <c r="D8949" s="250" t="s">
        <v>5</v>
      </c>
      <c r="E8949" s="157"/>
      <c r="F8949" s="101"/>
      <c r="G8949" s="159"/>
      <c r="H8949" s="161" t="s">
        <v>30387</v>
      </c>
      <c r="I8949" s="161"/>
    </row>
    <row r="8950" ht="15.0" customHeight="1">
      <c r="A8950" s="101" t="s">
        <v>14434</v>
      </c>
      <c r="B8950" s="96" t="str">
        <f>VLOOKUP(A8950,company_data!$A$2:$H$2051,8,FALSE)</f>
        <v>https://www.viaresource.com/</v>
      </c>
      <c r="C8950" s="157" t="s">
        <v>30388</v>
      </c>
      <c r="D8950" s="250" t="s">
        <v>5</v>
      </c>
      <c r="E8950" s="157"/>
      <c r="F8950" s="101"/>
      <c r="G8950" s="159"/>
      <c r="H8950" s="161" t="s">
        <v>30389</v>
      </c>
      <c r="I8950" s="161"/>
    </row>
    <row r="8951" ht="15.0" customHeight="1">
      <c r="A8951" s="101" t="s">
        <v>14434</v>
      </c>
      <c r="B8951" s="96" t="str">
        <f>VLOOKUP(A8951,company_data!$A$2:$H$2051,8,FALSE)</f>
        <v>https://www.viaresource.com/</v>
      </c>
      <c r="C8951" s="157" t="s">
        <v>30390</v>
      </c>
      <c r="D8951" s="250" t="s">
        <v>5</v>
      </c>
      <c r="E8951" s="157"/>
      <c r="F8951" s="101"/>
      <c r="G8951" s="159"/>
      <c r="H8951" s="161" t="s">
        <v>30391</v>
      </c>
      <c r="I8951" s="161"/>
    </row>
    <row r="8952" ht="15.0" customHeight="1">
      <c r="A8952" s="101" t="s">
        <v>14434</v>
      </c>
      <c r="B8952" s="96" t="str">
        <f>VLOOKUP(A8952,company_data!$A$2:$H$2051,8,FALSE)</f>
        <v>https://www.viaresource.com/</v>
      </c>
      <c r="C8952" s="157" t="s">
        <v>30392</v>
      </c>
      <c r="D8952" s="250" t="s">
        <v>5</v>
      </c>
      <c r="E8952" s="157"/>
      <c r="F8952" s="101"/>
      <c r="G8952" s="159"/>
      <c r="H8952" s="161" t="s">
        <v>30393</v>
      </c>
      <c r="I8952" s="161"/>
    </row>
    <row r="8953" ht="15.0" customHeight="1">
      <c r="A8953" s="101" t="s">
        <v>14932</v>
      </c>
      <c r="B8953" s="96" t="str">
        <f>VLOOKUP(A8953,company_data!$A$2:$H$2051,8,FALSE)</f>
        <v>https://www.viascope.com/</v>
      </c>
      <c r="C8953" s="157" t="s">
        <v>30394</v>
      </c>
      <c r="D8953" s="250" t="s">
        <v>6</v>
      </c>
      <c r="E8953" s="157"/>
      <c r="F8953" s="101"/>
      <c r="G8953" s="159"/>
      <c r="H8953" s="161" t="s">
        <v>30395</v>
      </c>
      <c r="I8953" s="161"/>
    </row>
    <row r="8954" ht="15.0" customHeight="1">
      <c r="A8954" s="101" t="s">
        <v>14932</v>
      </c>
      <c r="B8954" s="96" t="str">
        <f>VLOOKUP(A8954,company_data!$A$2:$H$2051,8,FALSE)</f>
        <v>https://www.viascope.com/</v>
      </c>
      <c r="C8954" s="157" t="s">
        <v>30396</v>
      </c>
      <c r="D8954" s="250" t="s">
        <v>6</v>
      </c>
      <c r="E8954" s="157"/>
      <c r="F8954" s="101"/>
      <c r="G8954" s="159"/>
      <c r="H8954" s="161" t="s">
        <v>30397</v>
      </c>
      <c r="I8954" s="161"/>
    </row>
    <row r="8955" ht="15.0" customHeight="1">
      <c r="A8955" s="101" t="s">
        <v>14932</v>
      </c>
      <c r="B8955" s="96" t="str">
        <f>VLOOKUP(A8955,company_data!$A$2:$H$2051,8,FALSE)</f>
        <v>https://www.viascope.com/</v>
      </c>
      <c r="C8955" s="157" t="s">
        <v>30398</v>
      </c>
      <c r="D8955" s="158" t="s">
        <v>10</v>
      </c>
      <c r="E8955" s="157"/>
      <c r="F8955" s="101"/>
      <c r="G8955" s="159"/>
      <c r="H8955" s="161" t="s">
        <v>30399</v>
      </c>
      <c r="I8955" s="161"/>
    </row>
    <row r="8956" ht="15.0" customHeight="1">
      <c r="A8956" s="101" t="s">
        <v>14936</v>
      </c>
      <c r="B8956" s="96" t="str">
        <f>VLOOKUP(A8956,company_data!$A$2:$H$2051,8,FALSE)</f>
        <v>www.viavisolutions.com/en-us
</v>
      </c>
      <c r="C8956" s="157" t="s">
        <v>30400</v>
      </c>
      <c r="D8956" s="250" t="s">
        <v>5</v>
      </c>
      <c r="E8956" s="157"/>
      <c r="F8956" s="101"/>
      <c r="G8956" s="159"/>
      <c r="H8956" s="161" t="s">
        <v>30401</v>
      </c>
      <c r="I8956" s="161"/>
    </row>
    <row r="8957" ht="15.0" customHeight="1">
      <c r="A8957" s="101" t="s">
        <v>14936</v>
      </c>
      <c r="B8957" s="96" t="str">
        <f>VLOOKUP(A8957,company_data!$A$2:$H$2051,8,FALSE)</f>
        <v>www.viavisolutions.com/en-us
</v>
      </c>
      <c r="C8957" s="157" t="s">
        <v>30402</v>
      </c>
      <c r="D8957" s="250" t="s">
        <v>5</v>
      </c>
      <c r="E8957" s="157"/>
      <c r="F8957" s="101"/>
      <c r="G8957" s="159"/>
      <c r="H8957" s="161" t="s">
        <v>30403</v>
      </c>
      <c r="I8957" s="161"/>
    </row>
    <row r="8958" ht="15.0" customHeight="1">
      <c r="A8958" s="101" t="s">
        <v>14936</v>
      </c>
      <c r="B8958" s="96" t="str">
        <f>VLOOKUP(A8958,company_data!$A$2:$H$2051,8,FALSE)</f>
        <v>www.viavisolutions.com/en-us
</v>
      </c>
      <c r="C8958" s="157" t="s">
        <v>30404</v>
      </c>
      <c r="D8958" s="250" t="s">
        <v>5</v>
      </c>
      <c r="E8958" s="157"/>
      <c r="F8958" s="101"/>
      <c r="G8958" s="159"/>
      <c r="H8958" s="161" t="s">
        <v>30405</v>
      </c>
      <c r="I8958" s="161"/>
    </row>
    <row r="8959" ht="15.0" customHeight="1">
      <c r="A8959" s="101" t="s">
        <v>14936</v>
      </c>
      <c r="B8959" s="96" t="str">
        <f>VLOOKUP(A8959,company_data!$A$2:$H$2051,8,FALSE)</f>
        <v>www.viavisolutions.com/en-us
</v>
      </c>
      <c r="C8959" s="157" t="s">
        <v>30406</v>
      </c>
      <c r="D8959" s="250" t="s">
        <v>5</v>
      </c>
      <c r="E8959" s="157"/>
      <c r="F8959" s="101"/>
      <c r="G8959" s="159"/>
      <c r="H8959" s="161" t="s">
        <v>30407</v>
      </c>
      <c r="I8959" s="161"/>
    </row>
    <row r="8960" ht="15.0" customHeight="1">
      <c r="A8960" s="101" t="s">
        <v>14936</v>
      </c>
      <c r="B8960" s="96" t="str">
        <f>VLOOKUP(A8960,company_data!$A$2:$H$2051,8,FALSE)</f>
        <v>www.viavisolutions.com/en-us
</v>
      </c>
      <c r="C8960" s="157" t="s">
        <v>30408</v>
      </c>
      <c r="D8960" s="250" t="s">
        <v>5</v>
      </c>
      <c r="E8960" s="157"/>
      <c r="F8960" s="101"/>
      <c r="G8960" s="159"/>
      <c r="H8960" s="161" t="s">
        <v>30409</v>
      </c>
      <c r="I8960" s="161"/>
    </row>
    <row r="8961" ht="15.0" customHeight="1">
      <c r="A8961" s="101" t="s">
        <v>14936</v>
      </c>
      <c r="B8961" s="96" t="str">
        <f>VLOOKUP(A8961,company_data!$A$2:$H$2051,8,FALSE)</f>
        <v>www.viavisolutions.com/en-us
</v>
      </c>
      <c r="C8961" s="157" t="s">
        <v>30410</v>
      </c>
      <c r="D8961" s="250" t="s">
        <v>13</v>
      </c>
      <c r="E8961" s="157"/>
      <c r="F8961" s="101"/>
      <c r="G8961" s="159"/>
      <c r="H8961" s="161" t="s">
        <v>30411</v>
      </c>
      <c r="I8961" s="161"/>
    </row>
    <row r="8962" ht="15.0" customHeight="1">
      <c r="A8962" s="101" t="s">
        <v>14936</v>
      </c>
      <c r="B8962" s="96" t="str">
        <f>VLOOKUP(A8962,company_data!$A$2:$H$2051,8,FALSE)</f>
        <v>www.viavisolutions.com/en-us
</v>
      </c>
      <c r="C8962" s="157" t="s">
        <v>30412</v>
      </c>
      <c r="D8962" s="250" t="s">
        <v>20</v>
      </c>
      <c r="E8962" s="157"/>
      <c r="F8962" s="101"/>
      <c r="G8962" s="159"/>
      <c r="H8962" s="161" t="s">
        <v>30413</v>
      </c>
      <c r="I8962" s="161"/>
    </row>
    <row r="8963" ht="15.0" customHeight="1">
      <c r="A8963" s="101" t="s">
        <v>14936</v>
      </c>
      <c r="B8963" s="96" t="str">
        <f>VLOOKUP(A8963,company_data!$A$2:$H$2051,8,FALSE)</f>
        <v>www.viavisolutions.com/en-us
</v>
      </c>
      <c r="C8963" s="157" t="s">
        <v>30414</v>
      </c>
      <c r="D8963" s="250" t="s">
        <v>21</v>
      </c>
      <c r="E8963" s="157"/>
      <c r="F8963" s="101"/>
      <c r="G8963" s="159"/>
      <c r="H8963" s="161" t="s">
        <v>30415</v>
      </c>
      <c r="I8963" s="161"/>
    </row>
    <row r="8964" ht="15.0" customHeight="1">
      <c r="A8964" s="101" t="s">
        <v>14936</v>
      </c>
      <c r="B8964" s="96" t="str">
        <f>VLOOKUP(A8964,company_data!$A$2:$H$2051,8,FALSE)</f>
        <v>www.viavisolutions.com/en-us
</v>
      </c>
      <c r="C8964" s="157" t="s">
        <v>30416</v>
      </c>
      <c r="D8964" s="250" t="s">
        <v>11</v>
      </c>
      <c r="E8964" s="157"/>
      <c r="F8964" s="101"/>
      <c r="G8964" s="159"/>
      <c r="H8964" s="161" t="s">
        <v>30417</v>
      </c>
      <c r="I8964" s="161"/>
    </row>
    <row r="8965" ht="15.0" customHeight="1">
      <c r="A8965" s="101" t="s">
        <v>14936</v>
      </c>
      <c r="B8965" s="96" t="str">
        <f>VLOOKUP(A8965,company_data!$A$2:$H$2051,8,FALSE)</f>
        <v>www.viavisolutions.com/en-us
</v>
      </c>
      <c r="C8965" s="157" t="s">
        <v>11</v>
      </c>
      <c r="D8965" s="250" t="s">
        <v>11</v>
      </c>
      <c r="E8965" s="157"/>
      <c r="F8965" s="101"/>
      <c r="G8965" s="159"/>
      <c r="H8965" s="161" t="s">
        <v>30418</v>
      </c>
      <c r="I8965" s="161"/>
    </row>
    <row r="8966" ht="15.0" customHeight="1">
      <c r="A8966" s="101" t="s">
        <v>14943</v>
      </c>
      <c r="B8966" s="96" t="str">
        <f>VLOOKUP(A8966,company_data!$A$2:$H$2051,8,FALSE)</f>
        <v>https://www.vicarius.io/</v>
      </c>
      <c r="C8966" s="157" t="s">
        <v>30419</v>
      </c>
      <c r="D8966" s="250" t="s">
        <v>22</v>
      </c>
      <c r="E8966" s="157"/>
      <c r="F8966" s="101"/>
      <c r="G8966" s="159"/>
      <c r="H8966" s="161" t="s">
        <v>30420</v>
      </c>
      <c r="I8966" s="161"/>
    </row>
    <row r="8967" ht="15.0" customHeight="1">
      <c r="A8967" s="101" t="s">
        <v>14951</v>
      </c>
      <c r="B8967" s="96" t="str">
        <f>VLOOKUP(A8967,company_data!$A$2:$H$2051,8,FALSE)</f>
        <v>https://vigilant-inc.com/</v>
      </c>
      <c r="C8967" s="157" t="s">
        <v>17612</v>
      </c>
      <c r="D8967" s="250" t="s">
        <v>5</v>
      </c>
      <c r="E8967" s="157" t="s">
        <v>17202</v>
      </c>
      <c r="F8967" s="101"/>
      <c r="G8967" s="159"/>
      <c r="H8967" s="161" t="s">
        <v>30421</v>
      </c>
      <c r="I8967" s="161"/>
    </row>
    <row r="8968" ht="15.0" customHeight="1">
      <c r="A8968" s="101" t="s">
        <v>14951</v>
      </c>
      <c r="B8968" s="96" t="str">
        <f>VLOOKUP(A8968,company_data!$A$2:$H$2051,8,FALSE)</f>
        <v>https://vigilant-inc.com/</v>
      </c>
      <c r="C8968" s="157" t="s">
        <v>23918</v>
      </c>
      <c r="D8968" s="250" t="s">
        <v>39</v>
      </c>
      <c r="E8968" s="157"/>
      <c r="F8968" s="101"/>
      <c r="G8968" s="159"/>
      <c r="H8968" s="161" t="s">
        <v>30422</v>
      </c>
      <c r="I8968" s="161"/>
    </row>
    <row r="8969" ht="15.0" customHeight="1">
      <c r="A8969" s="101" t="s">
        <v>14951</v>
      </c>
      <c r="B8969" s="96" t="str">
        <f>VLOOKUP(A8969,company_data!$A$2:$H$2051,8,FALSE)</f>
        <v>https://vigilant-inc.com/</v>
      </c>
      <c r="C8969" s="157" t="s">
        <v>30423</v>
      </c>
      <c r="D8969" s="250" t="s">
        <v>15</v>
      </c>
      <c r="E8969" s="157"/>
      <c r="F8969" s="101"/>
      <c r="G8969" s="159"/>
      <c r="H8969" s="161" t="s">
        <v>30424</v>
      </c>
      <c r="I8969" s="161"/>
    </row>
    <row r="8970" ht="15.0" customHeight="1">
      <c r="A8970" s="101" t="s">
        <v>14951</v>
      </c>
      <c r="B8970" s="96" t="str">
        <f>VLOOKUP(A8970,company_data!$A$2:$H$2051,8,FALSE)</f>
        <v>https://vigilant-inc.com/</v>
      </c>
      <c r="C8970" s="157" t="s">
        <v>30425</v>
      </c>
      <c r="D8970" s="250" t="s">
        <v>15</v>
      </c>
      <c r="E8970" s="157"/>
      <c r="F8970" s="101"/>
      <c r="G8970" s="159"/>
      <c r="H8970" s="161" t="s">
        <v>30426</v>
      </c>
      <c r="I8970" s="161"/>
    </row>
    <row r="8971" ht="15.0" customHeight="1">
      <c r="A8971" s="101" t="s">
        <v>14951</v>
      </c>
      <c r="B8971" s="96" t="str">
        <f>VLOOKUP(A8971,company_data!$A$2:$H$2051,8,FALSE)</f>
        <v>https://vigilant-inc.com/</v>
      </c>
      <c r="C8971" s="157" t="s">
        <v>30427</v>
      </c>
      <c r="D8971" s="250" t="s">
        <v>5</v>
      </c>
      <c r="E8971" s="157"/>
      <c r="F8971" s="101"/>
      <c r="G8971" s="159"/>
      <c r="H8971" s="161" t="s">
        <v>30428</v>
      </c>
      <c r="I8971" s="161"/>
    </row>
    <row r="8972" ht="15.0" customHeight="1">
      <c r="A8972" s="101" t="s">
        <v>14951</v>
      </c>
      <c r="B8972" s="96" t="str">
        <f>VLOOKUP(A8972,company_data!$A$2:$H$2051,8,FALSE)</f>
        <v>https://vigilant-inc.com/</v>
      </c>
      <c r="C8972" s="157" t="s">
        <v>30429</v>
      </c>
      <c r="D8972" s="250" t="s">
        <v>6</v>
      </c>
      <c r="E8972" s="157"/>
      <c r="F8972" s="101"/>
      <c r="G8972" s="159"/>
      <c r="H8972" s="161" t="s">
        <v>30430</v>
      </c>
      <c r="I8972" s="161"/>
    </row>
    <row r="8973" ht="15.0" customHeight="1">
      <c r="A8973" s="101" t="s">
        <v>14957</v>
      </c>
      <c r="B8973" s="96" t="str">
        <f>VLOOKUP(A8973,company_data!$A$2:$H$2051,8,FALSE)</f>
        <v>www.vigitrust.com
</v>
      </c>
      <c r="C8973" s="157"/>
      <c r="D8973" s="250" t="s">
        <v>5</v>
      </c>
      <c r="E8973" s="157"/>
      <c r="F8973" s="101"/>
      <c r="G8973" s="159"/>
      <c r="H8973" s="161"/>
      <c r="I8973" s="161"/>
    </row>
    <row r="8974" ht="15.0" customHeight="1">
      <c r="A8974" s="101" t="s">
        <v>14962</v>
      </c>
      <c r="B8974" s="96" t="str">
        <f>VLOOKUP(A8974,company_data!$A$2:$H$2051,8,FALSE)</f>
        <v>https://www.vijilan.com/</v>
      </c>
      <c r="C8974" s="157"/>
      <c r="D8974" s="250" t="s">
        <v>7</v>
      </c>
      <c r="E8974" s="157"/>
      <c r="F8974" s="101"/>
      <c r="G8974" s="159"/>
      <c r="H8974" s="161"/>
      <c r="I8974" s="161"/>
    </row>
    <row r="8975" ht="15.0" customHeight="1">
      <c r="A8975" s="97" t="s">
        <v>14968</v>
      </c>
      <c r="B8975" s="105" t="s">
        <v>14969</v>
      </c>
      <c r="C8975" s="158" t="s">
        <v>30431</v>
      </c>
      <c r="D8975" s="158" t="s">
        <v>5</v>
      </c>
      <c r="E8975" s="158" t="s">
        <v>14</v>
      </c>
      <c r="F8975" s="158" t="s">
        <v>15881</v>
      </c>
      <c r="G8975" s="159"/>
      <c r="H8975" s="167" t="s">
        <v>30432</v>
      </c>
      <c r="I8975" s="161"/>
    </row>
    <row r="8976" ht="15.0" customHeight="1">
      <c r="A8976" s="97" t="s">
        <v>14968</v>
      </c>
      <c r="B8976" s="105" t="s">
        <v>14969</v>
      </c>
      <c r="C8976" s="158" t="s">
        <v>30433</v>
      </c>
      <c r="D8976" s="158" t="s">
        <v>36</v>
      </c>
      <c r="E8976" s="158" t="s">
        <v>14</v>
      </c>
      <c r="F8976" s="158" t="s">
        <v>15881</v>
      </c>
      <c r="G8976" s="159"/>
      <c r="H8976" s="167" t="s">
        <v>30432</v>
      </c>
      <c r="I8976" s="161"/>
    </row>
    <row r="8977" ht="15.0" customHeight="1">
      <c r="A8977" s="97" t="s">
        <v>14968</v>
      </c>
      <c r="B8977" s="105" t="s">
        <v>14969</v>
      </c>
      <c r="C8977" s="158" t="s">
        <v>18433</v>
      </c>
      <c r="D8977" s="158" t="s">
        <v>5</v>
      </c>
      <c r="E8977" s="158" t="s">
        <v>17738</v>
      </c>
      <c r="F8977" s="158" t="s">
        <v>15881</v>
      </c>
      <c r="G8977" s="159"/>
      <c r="H8977" s="167" t="s">
        <v>30432</v>
      </c>
      <c r="I8977" s="161"/>
    </row>
    <row r="8978" ht="15.0" customHeight="1">
      <c r="A8978" s="97" t="s">
        <v>14968</v>
      </c>
      <c r="B8978" s="105" t="s">
        <v>14969</v>
      </c>
      <c r="C8978" s="158" t="s">
        <v>30434</v>
      </c>
      <c r="D8978" s="158" t="s">
        <v>5</v>
      </c>
      <c r="E8978" s="158" t="s">
        <v>15850</v>
      </c>
      <c r="F8978" s="157"/>
      <c r="G8978" s="159"/>
      <c r="H8978" s="167" t="s">
        <v>30432</v>
      </c>
      <c r="I8978" s="161"/>
    </row>
    <row r="8979" ht="15.0" customHeight="1">
      <c r="A8979" s="97" t="s">
        <v>14968</v>
      </c>
      <c r="B8979" s="105" t="s">
        <v>14969</v>
      </c>
      <c r="C8979" s="158" t="s">
        <v>27421</v>
      </c>
      <c r="D8979" s="158" t="s">
        <v>5</v>
      </c>
      <c r="E8979" s="158" t="s">
        <v>15850</v>
      </c>
      <c r="F8979" s="158" t="s">
        <v>20</v>
      </c>
      <c r="G8979" s="159"/>
      <c r="H8979" s="167" t="s">
        <v>30432</v>
      </c>
      <c r="I8979" s="161"/>
    </row>
    <row r="8980" ht="15.0" customHeight="1">
      <c r="A8980" s="97" t="s">
        <v>14968</v>
      </c>
      <c r="B8980" s="105" t="s">
        <v>14969</v>
      </c>
      <c r="C8980" s="158" t="s">
        <v>21522</v>
      </c>
      <c r="D8980" s="158" t="s">
        <v>5</v>
      </c>
      <c r="E8980" s="158" t="s">
        <v>15850</v>
      </c>
      <c r="F8980" s="158" t="s">
        <v>16091</v>
      </c>
      <c r="G8980" s="159"/>
      <c r="H8980" s="167" t="s">
        <v>30432</v>
      </c>
      <c r="I8980" s="161"/>
    </row>
    <row r="8981" ht="15.0" customHeight="1">
      <c r="A8981" s="97" t="s">
        <v>14968</v>
      </c>
      <c r="B8981" s="105" t="s">
        <v>14969</v>
      </c>
      <c r="C8981" s="158" t="s">
        <v>30435</v>
      </c>
      <c r="D8981" s="158" t="s">
        <v>5</v>
      </c>
      <c r="E8981" s="158" t="s">
        <v>15850</v>
      </c>
      <c r="F8981" s="157"/>
      <c r="G8981" s="159"/>
      <c r="H8981" s="167" t="s">
        <v>30432</v>
      </c>
      <c r="I8981" s="161"/>
    </row>
    <row r="8982" ht="15.0" customHeight="1">
      <c r="A8982" s="97" t="s">
        <v>14968</v>
      </c>
      <c r="B8982" s="105" t="s">
        <v>14969</v>
      </c>
      <c r="C8982" s="158" t="s">
        <v>25101</v>
      </c>
      <c r="D8982" s="158" t="s">
        <v>5</v>
      </c>
      <c r="E8982" s="158" t="s">
        <v>15850</v>
      </c>
      <c r="F8982" s="157"/>
      <c r="G8982" s="159"/>
      <c r="H8982" s="167" t="s">
        <v>30432</v>
      </c>
      <c r="I8982" s="161"/>
    </row>
    <row r="8983" ht="15.0" customHeight="1">
      <c r="A8983" s="97" t="s">
        <v>14968</v>
      </c>
      <c r="B8983" s="105" t="s">
        <v>14969</v>
      </c>
      <c r="C8983" s="158" t="s">
        <v>30436</v>
      </c>
      <c r="D8983" s="158" t="s">
        <v>5</v>
      </c>
      <c r="E8983" s="158" t="s">
        <v>15850</v>
      </c>
      <c r="F8983" s="158" t="s">
        <v>15853</v>
      </c>
      <c r="G8983" s="159"/>
      <c r="H8983" s="167" t="s">
        <v>30432</v>
      </c>
      <c r="I8983" s="161"/>
    </row>
    <row r="8984" ht="15.0" customHeight="1">
      <c r="A8984" s="97" t="s">
        <v>14968</v>
      </c>
      <c r="B8984" s="105" t="s">
        <v>14969</v>
      </c>
      <c r="C8984" s="158" t="s">
        <v>24723</v>
      </c>
      <c r="D8984" s="158" t="s">
        <v>5</v>
      </c>
      <c r="E8984" s="158" t="s">
        <v>15850</v>
      </c>
      <c r="F8984" s="158" t="s">
        <v>16759</v>
      </c>
      <c r="G8984" s="159"/>
      <c r="H8984" s="167" t="s">
        <v>30432</v>
      </c>
      <c r="I8984" s="161"/>
    </row>
    <row r="8985" ht="15.0" customHeight="1">
      <c r="A8985" s="97" t="s">
        <v>14968</v>
      </c>
      <c r="B8985" s="105" t="s">
        <v>14969</v>
      </c>
      <c r="C8985" s="158" t="s">
        <v>30437</v>
      </c>
      <c r="D8985" s="158" t="s">
        <v>5</v>
      </c>
      <c r="E8985" s="158" t="s">
        <v>18816</v>
      </c>
      <c r="F8985" s="158" t="s">
        <v>15881</v>
      </c>
      <c r="G8985" s="159"/>
      <c r="H8985" s="167" t="s">
        <v>30432</v>
      </c>
      <c r="I8985" s="161"/>
    </row>
    <row r="8986" ht="15.0" customHeight="1">
      <c r="A8986" s="97" t="s">
        <v>14968</v>
      </c>
      <c r="B8986" s="105" t="s">
        <v>14969</v>
      </c>
      <c r="C8986" s="158" t="s">
        <v>18043</v>
      </c>
      <c r="D8986" s="158" t="s">
        <v>5</v>
      </c>
      <c r="E8986" s="158" t="s">
        <v>30438</v>
      </c>
      <c r="F8986" s="158" t="s">
        <v>15881</v>
      </c>
      <c r="G8986" s="159"/>
      <c r="H8986" s="167" t="s">
        <v>30432</v>
      </c>
      <c r="I8986" s="161"/>
    </row>
    <row r="8987" ht="15.0" customHeight="1">
      <c r="A8987" s="97" t="s">
        <v>14968</v>
      </c>
      <c r="B8987" s="105" t="s">
        <v>14969</v>
      </c>
      <c r="C8987" s="158" t="s">
        <v>30439</v>
      </c>
      <c r="D8987" s="158" t="s">
        <v>5</v>
      </c>
      <c r="E8987" s="158" t="s">
        <v>15881</v>
      </c>
      <c r="F8987" s="158" t="s">
        <v>15881</v>
      </c>
      <c r="G8987" s="159"/>
      <c r="H8987" s="167" t="s">
        <v>30432</v>
      </c>
      <c r="I8987" s="161"/>
    </row>
    <row r="8988" ht="15.0" customHeight="1">
      <c r="A8988" s="97" t="s">
        <v>14968</v>
      </c>
      <c r="B8988" s="105" t="s">
        <v>14969</v>
      </c>
      <c r="C8988" s="158" t="s">
        <v>30440</v>
      </c>
      <c r="D8988" s="158" t="s">
        <v>5</v>
      </c>
      <c r="E8988" s="158" t="s">
        <v>15881</v>
      </c>
      <c r="F8988" s="158" t="s">
        <v>15881</v>
      </c>
      <c r="G8988" s="159"/>
      <c r="H8988" s="167" t="s">
        <v>30432</v>
      </c>
      <c r="I8988" s="161"/>
    </row>
    <row r="8989" ht="15.0" customHeight="1">
      <c r="A8989" s="97" t="s">
        <v>14968</v>
      </c>
      <c r="B8989" s="105" t="s">
        <v>14969</v>
      </c>
      <c r="C8989" s="158" t="s">
        <v>17633</v>
      </c>
      <c r="D8989" s="158" t="s">
        <v>7</v>
      </c>
      <c r="E8989" s="158" t="s">
        <v>44</v>
      </c>
      <c r="F8989" s="157"/>
      <c r="G8989" s="159"/>
      <c r="H8989" s="167" t="s">
        <v>30432</v>
      </c>
      <c r="I8989" s="161"/>
    </row>
    <row r="8990" ht="15.0" customHeight="1">
      <c r="A8990" s="97" t="s">
        <v>14968</v>
      </c>
      <c r="B8990" s="105" t="s">
        <v>14969</v>
      </c>
      <c r="C8990" s="158" t="s">
        <v>30441</v>
      </c>
      <c r="D8990" s="158" t="s">
        <v>7</v>
      </c>
      <c r="E8990" s="158" t="s">
        <v>44</v>
      </c>
      <c r="F8990" s="157"/>
      <c r="G8990" s="159"/>
      <c r="H8990" s="167" t="s">
        <v>30432</v>
      </c>
      <c r="I8990" s="161"/>
    </row>
    <row r="8991" ht="15.0" customHeight="1">
      <c r="A8991" s="97" t="s">
        <v>14968</v>
      </c>
      <c r="B8991" s="105" t="s">
        <v>14969</v>
      </c>
      <c r="C8991" s="158" t="s">
        <v>25508</v>
      </c>
      <c r="D8991" s="158" t="s">
        <v>5</v>
      </c>
      <c r="E8991" s="158" t="s">
        <v>16843</v>
      </c>
      <c r="F8991" s="157"/>
      <c r="G8991" s="159"/>
      <c r="H8991" s="167" t="s">
        <v>30432</v>
      </c>
      <c r="I8991" s="161"/>
    </row>
    <row r="8992" ht="15.0" customHeight="1">
      <c r="A8992" s="97" t="s">
        <v>14968</v>
      </c>
      <c r="B8992" s="105" t="s">
        <v>14969</v>
      </c>
      <c r="C8992" s="158" t="s">
        <v>30442</v>
      </c>
      <c r="D8992" s="158" t="s">
        <v>5</v>
      </c>
      <c r="E8992" s="158"/>
      <c r="F8992" s="157"/>
      <c r="G8992" s="159"/>
      <c r="H8992" s="167" t="s">
        <v>30432</v>
      </c>
      <c r="I8992" s="161"/>
    </row>
    <row r="8993" ht="15.0" customHeight="1">
      <c r="A8993" s="97" t="s">
        <v>14968</v>
      </c>
      <c r="B8993" s="105" t="s">
        <v>14969</v>
      </c>
      <c r="C8993" s="158" t="s">
        <v>30443</v>
      </c>
      <c r="D8993" s="158" t="s">
        <v>5</v>
      </c>
      <c r="E8993" s="158"/>
      <c r="F8993" s="157"/>
      <c r="G8993" s="159"/>
      <c r="H8993" s="167" t="s">
        <v>30432</v>
      </c>
      <c r="I8993" s="161"/>
    </row>
    <row r="8994" ht="15.0" customHeight="1">
      <c r="A8994" s="97" t="s">
        <v>14968</v>
      </c>
      <c r="B8994" s="105" t="s">
        <v>14969</v>
      </c>
      <c r="C8994" s="158" t="s">
        <v>30444</v>
      </c>
      <c r="D8994" s="158" t="s">
        <v>5</v>
      </c>
      <c r="E8994" s="158"/>
      <c r="F8994" s="157"/>
      <c r="G8994" s="159"/>
      <c r="H8994" s="167" t="s">
        <v>30432</v>
      </c>
      <c r="I8994" s="161"/>
    </row>
    <row r="8995" ht="15.0" customHeight="1">
      <c r="A8995" s="97" t="s">
        <v>14968</v>
      </c>
      <c r="B8995" s="105" t="s">
        <v>14969</v>
      </c>
      <c r="C8995" s="158" t="s">
        <v>30445</v>
      </c>
      <c r="D8995" s="158" t="s">
        <v>5</v>
      </c>
      <c r="E8995" s="158"/>
      <c r="F8995" s="157"/>
      <c r="G8995" s="159"/>
      <c r="H8995" s="167" t="s">
        <v>30432</v>
      </c>
      <c r="I8995" s="161"/>
    </row>
    <row r="8996" ht="15.0" customHeight="1">
      <c r="A8996" s="97" t="s">
        <v>14968</v>
      </c>
      <c r="B8996" s="105" t="s">
        <v>14969</v>
      </c>
      <c r="C8996" s="158" t="s">
        <v>30446</v>
      </c>
      <c r="D8996" s="158" t="s">
        <v>5</v>
      </c>
      <c r="E8996" s="158"/>
      <c r="F8996" s="157"/>
      <c r="G8996" s="159"/>
      <c r="H8996" s="167" t="s">
        <v>30432</v>
      </c>
      <c r="I8996" s="161"/>
    </row>
    <row r="8997" ht="15.0" customHeight="1">
      <c r="A8997" s="101" t="s">
        <v>14979</v>
      </c>
      <c r="B8997" s="96" t="str">
        <f>VLOOKUP(A8997,company_data!$A$2:$H$2051,8,FALSE)</f>
        <v>www.vipre.com/
</v>
      </c>
      <c r="C8997" s="157"/>
      <c r="D8997" s="250" t="s">
        <v>9</v>
      </c>
      <c r="E8997" s="158" t="s">
        <v>16361</v>
      </c>
      <c r="F8997" s="101"/>
      <c r="G8997" s="159"/>
      <c r="H8997" s="161"/>
      <c r="I8997" s="161"/>
    </row>
    <row r="8998" ht="15.0" customHeight="1">
      <c r="A8998" s="101" t="s">
        <v>14995</v>
      </c>
      <c r="B8998" s="96" t="str">
        <f>VLOOKUP(A8998,company_data!$A$2:$H$2051,8,FALSE)</f>
        <v>https://www.vircom.com/</v>
      </c>
      <c r="C8998" s="157" t="s">
        <v>23383</v>
      </c>
      <c r="D8998" s="250" t="s">
        <v>19</v>
      </c>
      <c r="E8998" s="157"/>
      <c r="F8998" s="101"/>
      <c r="G8998" s="159"/>
      <c r="H8998" s="161" t="s">
        <v>30447</v>
      </c>
      <c r="I8998" s="161"/>
    </row>
    <row r="8999" ht="15.0" customHeight="1">
      <c r="A8999" s="101" t="s">
        <v>14995</v>
      </c>
      <c r="B8999" s="96" t="str">
        <f>VLOOKUP(A8999,company_data!$A$2:$H$2051,8,FALSE)</f>
        <v>https://www.vircom.com/</v>
      </c>
      <c r="C8999" s="157" t="s">
        <v>30448</v>
      </c>
      <c r="D8999" s="250" t="s">
        <v>19</v>
      </c>
      <c r="E8999" s="157"/>
      <c r="F8999" s="101"/>
      <c r="G8999" s="159"/>
      <c r="H8999" s="161" t="s">
        <v>30449</v>
      </c>
      <c r="I8999" s="161"/>
    </row>
    <row r="9000" ht="15.0" customHeight="1">
      <c r="A9000" s="101" t="s">
        <v>14995</v>
      </c>
      <c r="B9000" s="96" t="str">
        <f>VLOOKUP(A9000,company_data!$A$2:$H$2051,8,FALSE)</f>
        <v>https://www.vircom.com/</v>
      </c>
      <c r="C9000" s="157" t="s">
        <v>25219</v>
      </c>
      <c r="D9000" s="250" t="s">
        <v>19</v>
      </c>
      <c r="E9000" s="157"/>
      <c r="F9000" s="101"/>
      <c r="G9000" s="159"/>
      <c r="H9000" s="161" t="s">
        <v>30450</v>
      </c>
      <c r="I9000" s="161"/>
    </row>
    <row r="9001" ht="15.0" customHeight="1">
      <c r="A9001" s="101" t="s">
        <v>14995</v>
      </c>
      <c r="B9001" s="96" t="str">
        <f>VLOOKUP(A9001,company_data!$A$2:$H$2051,8,FALSE)</f>
        <v>https://www.vircom.com/</v>
      </c>
      <c r="C9001" s="157" t="s">
        <v>30451</v>
      </c>
      <c r="D9001" s="250" t="s">
        <v>19</v>
      </c>
      <c r="E9001" s="157"/>
      <c r="F9001" s="101"/>
      <c r="G9001" s="159"/>
      <c r="H9001" s="161" t="s">
        <v>30452</v>
      </c>
      <c r="I9001" s="161"/>
    </row>
    <row r="9002" ht="15.0" customHeight="1">
      <c r="A9002" s="101" t="s">
        <v>14995</v>
      </c>
      <c r="B9002" s="96" t="str">
        <f>VLOOKUP(A9002,company_data!$A$2:$H$2051,8,FALSE)</f>
        <v>https://www.vircom.com/</v>
      </c>
      <c r="C9002" s="157" t="s">
        <v>30453</v>
      </c>
      <c r="D9002" s="250" t="s">
        <v>19</v>
      </c>
      <c r="E9002" s="157"/>
      <c r="F9002" s="101"/>
      <c r="G9002" s="159"/>
      <c r="H9002" s="161" t="s">
        <v>30454</v>
      </c>
      <c r="I9002" s="161"/>
    </row>
    <row r="9003" ht="15.0" customHeight="1">
      <c r="A9003" s="101" t="s">
        <v>14995</v>
      </c>
      <c r="B9003" s="96" t="str">
        <f>VLOOKUP(A9003,company_data!$A$2:$H$2051,8,FALSE)</f>
        <v>https://www.vircom.com/</v>
      </c>
      <c r="C9003" s="157" t="s">
        <v>30455</v>
      </c>
      <c r="D9003" s="250" t="s">
        <v>19</v>
      </c>
      <c r="E9003" s="157"/>
      <c r="F9003" s="101"/>
      <c r="G9003" s="159"/>
      <c r="H9003" s="161" t="s">
        <v>30456</v>
      </c>
      <c r="I9003" s="161"/>
    </row>
    <row r="9004" ht="15.0" customHeight="1">
      <c r="A9004" s="101" t="s">
        <v>14995</v>
      </c>
      <c r="B9004" s="96" t="str">
        <f>VLOOKUP(A9004,company_data!$A$2:$H$2051,8,FALSE)</f>
        <v>https://www.vircom.com/</v>
      </c>
      <c r="C9004" s="157" t="s">
        <v>30457</v>
      </c>
      <c r="D9004" s="250" t="s">
        <v>19</v>
      </c>
      <c r="E9004" s="157"/>
      <c r="F9004" s="101"/>
      <c r="G9004" s="159"/>
      <c r="H9004" s="161" t="s">
        <v>30458</v>
      </c>
      <c r="I9004" s="161"/>
    </row>
    <row r="9005" ht="15.0" customHeight="1">
      <c r="A9005" s="101" t="s">
        <v>14995</v>
      </c>
      <c r="B9005" s="96" t="str">
        <f>VLOOKUP(A9005,company_data!$A$2:$H$2051,8,FALSE)</f>
        <v>https://www.vircom.com/</v>
      </c>
      <c r="C9005" s="157" t="s">
        <v>30459</v>
      </c>
      <c r="D9005" s="250" t="s">
        <v>19</v>
      </c>
      <c r="E9005" s="157"/>
      <c r="F9005" s="101"/>
      <c r="G9005" s="159"/>
      <c r="H9005" s="161" t="s">
        <v>30460</v>
      </c>
      <c r="I9005" s="161"/>
    </row>
    <row r="9006" ht="15.0" customHeight="1">
      <c r="A9006" s="101" t="s">
        <v>15003</v>
      </c>
      <c r="B9006" s="96" t="str">
        <f>VLOOKUP(A9006,company_data!$A$2:$H$2051,8,FALSE)</f>
        <v>https://virgilsecurity.com/</v>
      </c>
      <c r="C9006" s="157" t="s">
        <v>30461</v>
      </c>
      <c r="D9006" s="250" t="s">
        <v>12</v>
      </c>
      <c r="E9006" s="157"/>
      <c r="F9006" s="101"/>
      <c r="G9006" s="159"/>
      <c r="H9006" s="161" t="s">
        <v>30462</v>
      </c>
      <c r="I9006" s="161"/>
    </row>
    <row r="9007" ht="15.0" customHeight="1">
      <c r="A9007" s="101" t="s">
        <v>15003</v>
      </c>
      <c r="B9007" s="96" t="str">
        <f>VLOOKUP(A9007,company_data!$A$2:$H$2051,8,FALSE)</f>
        <v>https://virgilsecurity.com/</v>
      </c>
      <c r="C9007" s="157" t="s">
        <v>30463</v>
      </c>
      <c r="D9007" s="250" t="s">
        <v>12</v>
      </c>
      <c r="E9007" s="157"/>
      <c r="F9007" s="101"/>
      <c r="G9007" s="159"/>
      <c r="H9007" s="161" t="s">
        <v>30464</v>
      </c>
      <c r="I9007" s="161"/>
    </row>
    <row r="9008" ht="15.0" customHeight="1">
      <c r="A9008" s="101" t="s">
        <v>15003</v>
      </c>
      <c r="B9008" s="96" t="str">
        <f>VLOOKUP(A9008,company_data!$A$2:$H$2051,8,FALSE)</f>
        <v>https://virgilsecurity.com/</v>
      </c>
      <c r="C9008" s="157" t="s">
        <v>30465</v>
      </c>
      <c r="D9008" s="250" t="s">
        <v>13</v>
      </c>
      <c r="E9008" s="157"/>
      <c r="F9008" s="101"/>
      <c r="G9008" s="159"/>
      <c r="H9008" s="161" t="s">
        <v>30466</v>
      </c>
      <c r="I9008" s="161"/>
    </row>
    <row r="9009" ht="15.0" customHeight="1">
      <c r="A9009" s="101" t="s">
        <v>15003</v>
      </c>
      <c r="B9009" s="96" t="str">
        <f>VLOOKUP(A9009,company_data!$A$2:$H$2051,8,FALSE)</f>
        <v>https://virgilsecurity.com/</v>
      </c>
      <c r="C9009" s="157" t="s">
        <v>30467</v>
      </c>
      <c r="D9009" s="250" t="s">
        <v>25</v>
      </c>
      <c r="E9009" s="157"/>
      <c r="F9009" s="101"/>
      <c r="G9009" s="159"/>
      <c r="H9009" s="161" t="s">
        <v>30468</v>
      </c>
      <c r="I9009" s="161"/>
    </row>
    <row r="9010" ht="15.0" customHeight="1">
      <c r="A9010" s="101" t="s">
        <v>15009</v>
      </c>
      <c r="B9010" s="96" t="str">
        <f>VLOOKUP(A9010,company_data!$A$2:$H$2051,8,FALSE)</f>
        <v>https://virsec.com/</v>
      </c>
      <c r="C9010" s="157" t="s">
        <v>16934</v>
      </c>
      <c r="D9010" s="250" t="s">
        <v>8</v>
      </c>
      <c r="E9010" s="157"/>
      <c r="F9010" s="101"/>
      <c r="G9010" s="159"/>
      <c r="H9010" s="161" t="s">
        <v>30469</v>
      </c>
      <c r="I9010" s="161"/>
    </row>
    <row r="9011" ht="15.0" customHeight="1">
      <c r="A9011" s="101" t="s">
        <v>15009</v>
      </c>
      <c r="B9011" s="96" t="str">
        <f>VLOOKUP(A9011,company_data!$A$2:$H$2051,8,FALSE)</f>
        <v>https://virsec.com/</v>
      </c>
      <c r="C9011" s="157" t="s">
        <v>30470</v>
      </c>
      <c r="D9011" s="158" t="s">
        <v>10</v>
      </c>
      <c r="E9011" s="157"/>
      <c r="F9011" s="101"/>
      <c r="G9011" s="159"/>
      <c r="H9011" s="161" t="s">
        <v>30471</v>
      </c>
      <c r="I9011" s="161"/>
    </row>
    <row r="9012" ht="15.0" customHeight="1">
      <c r="A9012" s="101" t="s">
        <v>15009</v>
      </c>
      <c r="B9012" s="96" t="str">
        <f>VLOOKUP(A9012,company_data!$A$2:$H$2051,8,FALSE)</f>
        <v>https://virsec.com/</v>
      </c>
      <c r="C9012" s="157" t="s">
        <v>30472</v>
      </c>
      <c r="D9012" s="158" t="s">
        <v>10</v>
      </c>
      <c r="E9012" s="157"/>
      <c r="F9012" s="101"/>
      <c r="G9012" s="159"/>
      <c r="H9012" s="161" t="s">
        <v>30473</v>
      </c>
      <c r="I9012" s="161"/>
    </row>
    <row r="9013" ht="15.0" customHeight="1">
      <c r="A9013" s="101" t="s">
        <v>15017</v>
      </c>
      <c r="B9013" s="96" t="str">
        <f>VLOOKUP(A9013,company_data!$A$2:$H$2051,8,FALSE)</f>
        <v>https://www.virtru.com/</v>
      </c>
      <c r="C9013" s="157" t="s">
        <v>30474</v>
      </c>
      <c r="D9013" s="250" t="s">
        <v>12</v>
      </c>
      <c r="E9013" s="157"/>
      <c r="F9013" s="101"/>
      <c r="G9013" s="159"/>
      <c r="H9013" s="161" t="s">
        <v>30475</v>
      </c>
      <c r="I9013" s="161"/>
    </row>
    <row r="9014" ht="15.0" customHeight="1">
      <c r="A9014" s="101" t="s">
        <v>15017</v>
      </c>
      <c r="B9014" s="96" t="str">
        <f>VLOOKUP(A9014,company_data!$A$2:$H$2051,8,FALSE)</f>
        <v>https://www.virtru.com/</v>
      </c>
      <c r="C9014" s="157" t="s">
        <v>30476</v>
      </c>
      <c r="D9014" s="250" t="s">
        <v>19</v>
      </c>
      <c r="E9014" s="157"/>
      <c r="F9014" s="101"/>
      <c r="G9014" s="159"/>
      <c r="H9014" s="161" t="s">
        <v>30477</v>
      </c>
      <c r="I9014" s="161"/>
    </row>
    <row r="9015" ht="15.0" customHeight="1">
      <c r="A9015" s="101" t="s">
        <v>15017</v>
      </c>
      <c r="B9015" s="96" t="str">
        <f>VLOOKUP(A9015,company_data!$A$2:$H$2051,8,FALSE)</f>
        <v>https://www.virtru.com/</v>
      </c>
      <c r="C9015" s="157" t="s">
        <v>30478</v>
      </c>
      <c r="D9015" s="250" t="s">
        <v>19</v>
      </c>
      <c r="E9015" s="157"/>
      <c r="F9015" s="101"/>
      <c r="G9015" s="159"/>
      <c r="H9015" s="161" t="s">
        <v>30479</v>
      </c>
      <c r="I9015" s="161"/>
    </row>
    <row r="9016" ht="15.0" customHeight="1">
      <c r="A9016" s="101" t="s">
        <v>15034</v>
      </c>
      <c r="B9016" s="96" t="str">
        <f>VLOOKUP(A9016,company_data!$A$2:$H$2051,8,FALSE)</f>
        <v>https://www.virtualarmour.com/</v>
      </c>
      <c r="C9016" s="157" t="s">
        <v>15871</v>
      </c>
      <c r="D9016" s="250" t="s">
        <v>5</v>
      </c>
      <c r="E9016" s="157" t="s">
        <v>15871</v>
      </c>
      <c r="F9016" s="101"/>
      <c r="G9016" s="159"/>
      <c r="H9016" s="161"/>
      <c r="I9016" s="161"/>
    </row>
    <row r="9017" ht="15.0" customHeight="1">
      <c r="A9017" s="101" t="s">
        <v>15034</v>
      </c>
      <c r="B9017" s="96" t="str">
        <f>VLOOKUP(A9017,company_data!$A$2:$H$2051,8,FALSE)</f>
        <v>https://www.virtualarmour.com/</v>
      </c>
      <c r="C9017" s="157" t="s">
        <v>30480</v>
      </c>
      <c r="D9017" s="250" t="s">
        <v>7</v>
      </c>
      <c r="E9017" s="157"/>
      <c r="F9017" s="101"/>
      <c r="G9017" s="159"/>
      <c r="H9017" s="161" t="s">
        <v>30481</v>
      </c>
      <c r="I9017" s="161"/>
    </row>
    <row r="9018" ht="15.0" customHeight="1">
      <c r="A9018" s="101" t="s">
        <v>15041</v>
      </c>
      <c r="B9018" s="96" t="str">
        <f>VLOOKUP(A9018,company_data!$A$2:$H$2051,8,FALSE)</f>
        <v>https://www.visiumtechnologies.com/</v>
      </c>
      <c r="C9018" s="157"/>
      <c r="D9018" s="250" t="s">
        <v>5</v>
      </c>
      <c r="E9018" s="157"/>
      <c r="F9018" s="101"/>
      <c r="G9018" s="159"/>
      <c r="H9018" s="161"/>
      <c r="I9018" s="161"/>
    </row>
    <row r="9019" ht="15.0" customHeight="1">
      <c r="A9019" s="101" t="s">
        <v>15047</v>
      </c>
      <c r="B9019" s="96" t="str">
        <f>VLOOKUP(A9019,company_data!$A$2:$H$2051,8,FALSE)</f>
        <v>https://www.vitrium.com/</v>
      </c>
      <c r="C9019" s="157" t="s">
        <v>15871</v>
      </c>
      <c r="D9019" s="250" t="s">
        <v>5</v>
      </c>
      <c r="E9019" s="157" t="s">
        <v>15871</v>
      </c>
      <c r="F9019" s="101"/>
      <c r="G9019" s="159"/>
      <c r="H9019" s="161" t="s">
        <v>30482</v>
      </c>
      <c r="I9019" s="161"/>
    </row>
    <row r="9020" ht="15.0" customHeight="1">
      <c r="A9020" s="101" t="s">
        <v>15047</v>
      </c>
      <c r="B9020" s="96" t="str">
        <f>VLOOKUP(A9020,company_data!$A$2:$H$2051,8,FALSE)</f>
        <v>https://www.vitrium.com/</v>
      </c>
      <c r="C9020" s="157" t="s">
        <v>5</v>
      </c>
      <c r="D9020" s="250" t="s">
        <v>5</v>
      </c>
      <c r="E9020" s="157"/>
      <c r="F9020" s="101"/>
      <c r="G9020" s="159"/>
      <c r="H9020" s="161" t="s">
        <v>30483</v>
      </c>
      <c r="I9020" s="161"/>
    </row>
    <row r="9021" ht="15.0" customHeight="1">
      <c r="A9021" s="101" t="s">
        <v>15047</v>
      </c>
      <c r="B9021" s="96" t="str">
        <f>VLOOKUP(A9021,company_data!$A$2:$H$2051,8,FALSE)</f>
        <v>https://www.vitrium.com/</v>
      </c>
      <c r="C9021" s="157" t="s">
        <v>21826</v>
      </c>
      <c r="D9021" s="250" t="s">
        <v>5</v>
      </c>
      <c r="E9021" s="157"/>
      <c r="F9021" s="101"/>
      <c r="G9021" s="159"/>
      <c r="H9021" s="161" t="s">
        <v>30484</v>
      </c>
      <c r="I9021" s="161"/>
    </row>
    <row r="9022" ht="15.0" customHeight="1">
      <c r="A9022" s="101" t="s">
        <v>15047</v>
      </c>
      <c r="B9022" s="96" t="str">
        <f>VLOOKUP(A9022,company_data!$A$2:$H$2051,8,FALSE)</f>
        <v>https://www.vitrium.com/</v>
      </c>
      <c r="C9022" s="157" t="s">
        <v>17743</v>
      </c>
      <c r="D9022" s="250" t="s">
        <v>5</v>
      </c>
      <c r="E9022" s="157"/>
      <c r="F9022" s="101"/>
      <c r="G9022" s="159"/>
      <c r="H9022" s="161" t="s">
        <v>30485</v>
      </c>
      <c r="I9022" s="161"/>
    </row>
    <row r="9023" ht="15.0" customHeight="1">
      <c r="A9023" s="101" t="s">
        <v>15047</v>
      </c>
      <c r="B9023" s="96" t="str">
        <f>VLOOKUP(A9023,company_data!$A$2:$H$2051,8,FALSE)</f>
        <v>https://www.vitrium.com/</v>
      </c>
      <c r="C9023" s="157" t="s">
        <v>30486</v>
      </c>
      <c r="D9023" s="250" t="s">
        <v>5</v>
      </c>
      <c r="E9023" s="157"/>
      <c r="F9023" s="101"/>
      <c r="G9023" s="159"/>
      <c r="H9023" s="161" t="s">
        <v>30487</v>
      </c>
      <c r="I9023" s="161"/>
    </row>
    <row r="9024" ht="15.0" customHeight="1">
      <c r="A9024" s="101" t="s">
        <v>15054</v>
      </c>
      <c r="B9024" s="96" t="str">
        <f>VLOOKUP(A9024,company_data!$A$2:$H$2051,8,FALSE)</f>
        <v>https://vivosecurity.com/</v>
      </c>
      <c r="C9024" s="157" t="s">
        <v>16501</v>
      </c>
      <c r="D9024" s="250" t="s">
        <v>5</v>
      </c>
      <c r="E9024" s="157"/>
      <c r="F9024" s="101"/>
      <c r="G9024" s="159"/>
      <c r="H9024" s="161" t="s">
        <v>30488</v>
      </c>
      <c r="I9024" s="161"/>
    </row>
    <row r="9025" ht="15.0" customHeight="1">
      <c r="A9025" s="101" t="s">
        <v>15070</v>
      </c>
      <c r="B9025" s="96" t="str">
        <f>VLOOKUP(A9025,company_data!$A$2:$H$2051,8,FALSE)</f>
        <v>https://www.vmray.com/</v>
      </c>
      <c r="C9025" s="157" t="s">
        <v>30489</v>
      </c>
      <c r="D9025" s="250" t="s">
        <v>19</v>
      </c>
      <c r="E9025" s="157"/>
      <c r="F9025" s="101"/>
      <c r="G9025" s="159"/>
      <c r="H9025" s="161" t="s">
        <v>30490</v>
      </c>
      <c r="I9025" s="161"/>
    </row>
    <row r="9026" ht="15.0" customHeight="1">
      <c r="A9026" s="101" t="s">
        <v>15070</v>
      </c>
      <c r="B9026" s="96" t="str">
        <f>VLOOKUP(A9026,company_data!$A$2:$H$2051,8,FALSE)</f>
        <v>https://www.vmray.com/</v>
      </c>
      <c r="C9026" s="157" t="s">
        <v>30491</v>
      </c>
      <c r="D9026" s="250" t="s">
        <v>21</v>
      </c>
      <c r="E9026" s="157"/>
      <c r="F9026" s="101"/>
      <c r="G9026" s="159"/>
      <c r="H9026" s="161" t="s">
        <v>30492</v>
      </c>
      <c r="I9026" s="161"/>
    </row>
    <row r="9027" ht="15.0" customHeight="1">
      <c r="A9027" s="101" t="s">
        <v>15070</v>
      </c>
      <c r="B9027" s="96" t="str">
        <f>VLOOKUP(A9027,company_data!$A$2:$H$2051,8,FALSE)</f>
        <v>https://www.vmray.com/</v>
      </c>
      <c r="C9027" s="157" t="s">
        <v>30493</v>
      </c>
      <c r="D9027" s="250" t="s">
        <v>21</v>
      </c>
      <c r="E9027" s="157"/>
      <c r="F9027" s="101"/>
      <c r="G9027" s="159"/>
      <c r="H9027" s="161" t="s">
        <v>30494</v>
      </c>
      <c r="I9027" s="161"/>
    </row>
    <row r="9028" ht="15.0" customHeight="1">
      <c r="A9028" s="97" t="s">
        <v>703</v>
      </c>
      <c r="B9028" s="96" t="str">
        <f>VLOOKUP(A9028,company_data!$A$2:$H$2051,8,FALSE)</f>
        <v>https://www.vmware.com/asean.html</v>
      </c>
      <c r="C9028" s="158" t="s">
        <v>30495</v>
      </c>
      <c r="D9028" s="158" t="s">
        <v>9</v>
      </c>
      <c r="E9028" s="158" t="s">
        <v>16404</v>
      </c>
      <c r="F9028" s="101"/>
      <c r="G9028" s="159"/>
      <c r="H9028" s="161"/>
      <c r="I9028" s="160" t="s">
        <v>30496</v>
      </c>
    </row>
    <row r="9029" ht="15.0" customHeight="1">
      <c r="A9029" s="101" t="s">
        <v>703</v>
      </c>
      <c r="B9029" s="96" t="str">
        <f>VLOOKUP(A9029,company_data!$A$2:$H$2051,8,FALSE)</f>
        <v>https://www.vmware.com/asean.html</v>
      </c>
      <c r="C9029" s="157" t="s">
        <v>30497</v>
      </c>
      <c r="D9029" s="250" t="s">
        <v>8</v>
      </c>
      <c r="E9029" s="157"/>
      <c r="F9029" s="101"/>
      <c r="G9029" s="159"/>
      <c r="H9029" s="161" t="s">
        <v>30498</v>
      </c>
      <c r="I9029" s="161"/>
    </row>
    <row r="9030" ht="15.0" customHeight="1">
      <c r="A9030" s="101" t="s">
        <v>703</v>
      </c>
      <c r="B9030" s="96" t="str">
        <f>VLOOKUP(A9030,company_data!$A$2:$H$2051,8,FALSE)</f>
        <v>https://www.vmware.com/asean.html</v>
      </c>
      <c r="C9030" s="157" t="s">
        <v>30499</v>
      </c>
      <c r="D9030" s="250" t="s">
        <v>8</v>
      </c>
      <c r="E9030" s="157"/>
      <c r="F9030" s="101"/>
      <c r="G9030" s="159"/>
      <c r="H9030" s="161" t="s">
        <v>30500</v>
      </c>
      <c r="I9030" s="161"/>
    </row>
    <row r="9031" ht="15.0" customHeight="1">
      <c r="A9031" s="101" t="s">
        <v>703</v>
      </c>
      <c r="B9031" s="96" t="str">
        <f>VLOOKUP(A9031,company_data!$A$2:$H$2051,8,FALSE)</f>
        <v>https://www.vmware.com/asean.html</v>
      </c>
      <c r="C9031" s="157" t="s">
        <v>16533</v>
      </c>
      <c r="D9031" s="250" t="s">
        <v>15</v>
      </c>
      <c r="E9031" s="157"/>
      <c r="F9031" s="101"/>
      <c r="G9031" s="159"/>
      <c r="H9031" s="161" t="s">
        <v>30501</v>
      </c>
      <c r="I9031" s="161"/>
    </row>
    <row r="9032" ht="15.0" customHeight="1">
      <c r="A9032" s="101" t="s">
        <v>703</v>
      </c>
      <c r="B9032" s="96" t="str">
        <f>VLOOKUP(A9032,company_data!$A$2:$H$2051,8,FALSE)</f>
        <v>https://www.vmware.com/asean.html</v>
      </c>
      <c r="C9032" s="157" t="s">
        <v>30502</v>
      </c>
      <c r="D9032" s="250" t="s">
        <v>15</v>
      </c>
      <c r="E9032" s="157"/>
      <c r="F9032" s="101"/>
      <c r="G9032" s="159"/>
      <c r="H9032" s="161" t="s">
        <v>30503</v>
      </c>
      <c r="I9032" s="161"/>
    </row>
    <row r="9033" ht="15.0" customHeight="1">
      <c r="A9033" s="101" t="s">
        <v>703</v>
      </c>
      <c r="B9033" s="96" t="str">
        <f>VLOOKUP(A9033,company_data!$A$2:$H$2051,8,FALSE)</f>
        <v>https://www.vmware.com/asean.html</v>
      </c>
      <c r="C9033" s="157" t="s">
        <v>30504</v>
      </c>
      <c r="D9033" s="250" t="s">
        <v>15</v>
      </c>
      <c r="E9033" s="157"/>
      <c r="F9033" s="101"/>
      <c r="G9033" s="159"/>
      <c r="H9033" s="161" t="s">
        <v>30505</v>
      </c>
      <c r="I9033" s="161"/>
    </row>
    <row r="9034" ht="15.0" customHeight="1">
      <c r="A9034" s="101" t="s">
        <v>703</v>
      </c>
      <c r="B9034" s="96" t="str">
        <f>VLOOKUP(A9034,company_data!$A$2:$H$2051,8,FALSE)</f>
        <v>https://www.vmware.com/asean.html</v>
      </c>
      <c r="C9034" s="157" t="s">
        <v>30506</v>
      </c>
      <c r="D9034" s="250" t="s">
        <v>15</v>
      </c>
      <c r="E9034" s="157"/>
      <c r="F9034" s="101"/>
      <c r="G9034" s="159"/>
      <c r="H9034" s="161" t="s">
        <v>30507</v>
      </c>
      <c r="I9034" s="161"/>
    </row>
    <row r="9035" ht="15.0" customHeight="1">
      <c r="A9035" s="101" t="s">
        <v>703</v>
      </c>
      <c r="B9035" s="96" t="str">
        <f>VLOOKUP(A9035,company_data!$A$2:$H$2051,8,FALSE)</f>
        <v>https://www.vmware.com/asean.html</v>
      </c>
      <c r="C9035" s="157" t="s">
        <v>30508</v>
      </c>
      <c r="D9035" s="250" t="s">
        <v>51</v>
      </c>
      <c r="E9035" s="157"/>
      <c r="F9035" s="101"/>
      <c r="G9035" s="159"/>
      <c r="H9035" s="161" t="s">
        <v>30509</v>
      </c>
      <c r="I9035" s="161"/>
    </row>
    <row r="9036" ht="15.0" customHeight="1">
      <c r="A9036" s="101" t="s">
        <v>15077</v>
      </c>
      <c r="B9036" s="96" t="str">
        <f>VLOOKUP(A9036,company_data!$A$2:$H$2051,8,FALSE)</f>
        <v>https://www.volterra.io/</v>
      </c>
      <c r="C9036" s="157" t="s">
        <v>30510</v>
      </c>
      <c r="D9036" s="250" t="s">
        <v>15</v>
      </c>
      <c r="E9036" s="157"/>
      <c r="F9036" s="101"/>
      <c r="G9036" s="159"/>
      <c r="H9036" s="161" t="s">
        <v>30511</v>
      </c>
      <c r="I9036" s="161"/>
    </row>
    <row r="9037" ht="15.0" customHeight="1">
      <c r="A9037" s="101" t="s">
        <v>15077</v>
      </c>
      <c r="B9037" s="96" t="str">
        <f>VLOOKUP(A9037,company_data!$A$2:$H$2051,8,FALSE)</f>
        <v>https://www.volterra.io/</v>
      </c>
      <c r="C9037" s="157" t="s">
        <v>30512</v>
      </c>
      <c r="D9037" s="250" t="s">
        <v>51</v>
      </c>
      <c r="E9037" s="157"/>
      <c r="F9037" s="101"/>
      <c r="G9037" s="159"/>
      <c r="H9037" s="161" t="s">
        <v>30513</v>
      </c>
      <c r="I9037" s="161"/>
    </row>
    <row r="9038" ht="15.0" customHeight="1">
      <c r="A9038" s="101" t="s">
        <v>15077</v>
      </c>
      <c r="B9038" s="96" t="str">
        <f>VLOOKUP(A9038,company_data!$A$2:$H$2051,8,FALSE)</f>
        <v>https://www.volterra.io/</v>
      </c>
      <c r="C9038" s="157" t="s">
        <v>30514</v>
      </c>
      <c r="D9038" s="250" t="s">
        <v>13</v>
      </c>
      <c r="E9038" s="157"/>
      <c r="F9038" s="101"/>
      <c r="G9038" s="159"/>
      <c r="H9038" s="161" t="s">
        <v>30515</v>
      </c>
      <c r="I9038" s="161"/>
    </row>
    <row r="9039" ht="15.0" customHeight="1">
      <c r="A9039" s="101" t="s">
        <v>15077</v>
      </c>
      <c r="B9039" s="96" t="str">
        <f>VLOOKUP(A9039,company_data!$A$2:$H$2051,8,FALSE)</f>
        <v>https://www.volterra.io/</v>
      </c>
      <c r="C9039" s="157" t="s">
        <v>30516</v>
      </c>
      <c r="D9039" s="158" t="s">
        <v>10</v>
      </c>
      <c r="E9039" s="157"/>
      <c r="F9039" s="101"/>
      <c r="G9039" s="159"/>
      <c r="H9039" s="161" t="s">
        <v>30517</v>
      </c>
      <c r="I9039" s="161"/>
    </row>
    <row r="9040" ht="15.0" customHeight="1">
      <c r="A9040" s="101" t="s">
        <v>15077</v>
      </c>
      <c r="B9040" s="96" t="str">
        <f>VLOOKUP(A9040,company_data!$A$2:$H$2051,8,FALSE)</f>
        <v>https://www.volterra.io/</v>
      </c>
      <c r="C9040" s="157" t="s">
        <v>30518</v>
      </c>
      <c r="D9040" s="250" t="s">
        <v>34</v>
      </c>
      <c r="E9040" s="157"/>
      <c r="F9040" s="101"/>
      <c r="G9040" s="159"/>
      <c r="H9040" s="161" t="s">
        <v>30519</v>
      </c>
      <c r="I9040" s="161"/>
    </row>
    <row r="9041" ht="15.0" customHeight="1">
      <c r="A9041" s="101" t="s">
        <v>15084</v>
      </c>
      <c r="B9041" s="96" t="str">
        <f>VLOOKUP(A9041,company_data!$A$2:$H$2051,8,FALSE)</f>
        <v>https://voodoosec.com/</v>
      </c>
      <c r="C9041" s="157" t="s">
        <v>24850</v>
      </c>
      <c r="D9041" s="250" t="s">
        <v>5</v>
      </c>
      <c r="E9041" s="157"/>
      <c r="F9041" s="101"/>
      <c r="G9041" s="159"/>
      <c r="H9041" s="161" t="s">
        <v>30520</v>
      </c>
      <c r="I9041" s="161"/>
    </row>
    <row r="9042" ht="15.0" customHeight="1">
      <c r="A9042" s="101" t="s">
        <v>15084</v>
      </c>
      <c r="B9042" s="96" t="str">
        <f>VLOOKUP(A9042,company_data!$A$2:$H$2051,8,FALSE)</f>
        <v>https://voodoosec.com/</v>
      </c>
      <c r="C9042" s="157" t="s">
        <v>17246</v>
      </c>
      <c r="D9042" s="250" t="s">
        <v>5</v>
      </c>
      <c r="E9042" s="157"/>
      <c r="F9042" s="101"/>
      <c r="G9042" s="159"/>
      <c r="H9042" s="161" t="s">
        <v>30521</v>
      </c>
      <c r="I9042" s="161"/>
    </row>
    <row r="9043" ht="15.0" customHeight="1">
      <c r="A9043" s="101" t="s">
        <v>15084</v>
      </c>
      <c r="B9043" s="96" t="str">
        <f>VLOOKUP(A9043,company_data!$A$2:$H$2051,8,FALSE)</f>
        <v>https://voodoosec.com/</v>
      </c>
      <c r="C9043" s="157" t="s">
        <v>30522</v>
      </c>
      <c r="D9043" s="250" t="s">
        <v>5</v>
      </c>
      <c r="E9043" s="157"/>
      <c r="F9043" s="101"/>
      <c r="G9043" s="159"/>
      <c r="H9043" s="161" t="s">
        <v>30523</v>
      </c>
      <c r="I9043" s="161"/>
    </row>
    <row r="9044" ht="15.0" customHeight="1">
      <c r="A9044" s="101" t="s">
        <v>15084</v>
      </c>
      <c r="B9044" s="96" t="str">
        <f>VLOOKUP(A9044,company_data!$A$2:$H$2051,8,FALSE)</f>
        <v>https://voodoosec.com/</v>
      </c>
      <c r="C9044" s="157" t="s">
        <v>30524</v>
      </c>
      <c r="D9044" s="250" t="s">
        <v>5</v>
      </c>
      <c r="E9044" s="157"/>
      <c r="F9044" s="101"/>
      <c r="G9044" s="159"/>
      <c r="H9044" s="161" t="s">
        <v>30525</v>
      </c>
      <c r="I9044" s="161"/>
    </row>
    <row r="9045" ht="15.0" customHeight="1">
      <c r="A9045" s="101" t="s">
        <v>15091</v>
      </c>
      <c r="B9045" s="96" t="str">
        <f>VLOOKUP(A9045,company_data!$A$2:$H$2051,8,FALSE)</f>
        <v>https://votiro.com/</v>
      </c>
      <c r="C9045" s="157" t="s">
        <v>30526</v>
      </c>
      <c r="D9045" s="250" t="s">
        <v>8</v>
      </c>
      <c r="E9045" s="157"/>
      <c r="F9045" s="101"/>
      <c r="G9045" s="159"/>
      <c r="H9045" s="161" t="s">
        <v>30527</v>
      </c>
      <c r="I9045" s="161"/>
    </row>
    <row r="9046" ht="15.0" customHeight="1">
      <c r="A9046" s="101" t="s">
        <v>15091</v>
      </c>
      <c r="B9046" s="96" t="str">
        <f>VLOOKUP(A9046,company_data!$A$2:$H$2051,8,FALSE)</f>
        <v>https://votiro.com/</v>
      </c>
      <c r="C9046" s="157" t="s">
        <v>19976</v>
      </c>
      <c r="D9046" s="250" t="s">
        <v>19</v>
      </c>
      <c r="E9046" s="157"/>
      <c r="F9046" s="101"/>
      <c r="G9046" s="159"/>
      <c r="H9046" s="161" t="s">
        <v>30528</v>
      </c>
      <c r="I9046" s="161"/>
    </row>
    <row r="9047" ht="15.0" customHeight="1">
      <c r="A9047" s="101" t="s">
        <v>15091</v>
      </c>
      <c r="B9047" s="96" t="str">
        <f>VLOOKUP(A9047,company_data!$A$2:$H$2051,8,FALSE)</f>
        <v>https://votiro.com/</v>
      </c>
      <c r="C9047" s="157" t="s">
        <v>30529</v>
      </c>
      <c r="D9047" s="250" t="s">
        <v>31</v>
      </c>
      <c r="E9047" s="157"/>
      <c r="F9047" s="101"/>
      <c r="G9047" s="159"/>
      <c r="H9047" s="161" t="s">
        <v>30530</v>
      </c>
      <c r="I9047" s="161"/>
    </row>
    <row r="9048" ht="15.0" customHeight="1">
      <c r="A9048" s="101" t="s">
        <v>15099</v>
      </c>
      <c r="B9048" s="96" t="str">
        <f>VLOOKUP(A9048,company_data!$A$2:$H$2051,8,FALSE)</f>
        <v>https://www.vusecurity.com/</v>
      </c>
      <c r="C9048" s="157" t="s">
        <v>16494</v>
      </c>
      <c r="D9048" s="250" t="s">
        <v>6</v>
      </c>
      <c r="E9048" s="157" t="s">
        <v>18103</v>
      </c>
      <c r="F9048" s="101"/>
      <c r="G9048" s="159"/>
      <c r="H9048" s="161" t="s">
        <v>30531</v>
      </c>
      <c r="I9048" s="161"/>
    </row>
    <row r="9049" ht="15.0" customHeight="1">
      <c r="A9049" s="101" t="s">
        <v>15099</v>
      </c>
      <c r="B9049" s="96" t="str">
        <f>VLOOKUP(A9049,company_data!$A$2:$H$2051,8,FALSE)</f>
        <v>https://www.vusecurity.com/</v>
      </c>
      <c r="C9049" s="157" t="s">
        <v>17359</v>
      </c>
      <c r="D9049" s="250" t="s">
        <v>5</v>
      </c>
      <c r="E9049" s="157"/>
      <c r="F9049" s="101"/>
      <c r="G9049" s="159"/>
      <c r="H9049" s="161" t="s">
        <v>30532</v>
      </c>
      <c r="I9049" s="161"/>
    </row>
    <row r="9050" ht="15.0" customHeight="1">
      <c r="A9050" s="101" t="s">
        <v>15099</v>
      </c>
      <c r="B9050" s="96" t="str">
        <f>VLOOKUP(A9050,company_data!$A$2:$H$2051,8,FALSE)</f>
        <v>https://www.vusecurity.com/</v>
      </c>
      <c r="C9050" s="157" t="s">
        <v>26905</v>
      </c>
      <c r="D9050" s="250" t="s">
        <v>6</v>
      </c>
      <c r="E9050" s="157"/>
      <c r="F9050" s="101"/>
      <c r="G9050" s="159"/>
      <c r="H9050" s="161" t="s">
        <v>30533</v>
      </c>
      <c r="I9050" s="161"/>
    </row>
    <row r="9051" ht="15.0" customHeight="1">
      <c r="A9051" s="101" t="s">
        <v>15099</v>
      </c>
      <c r="B9051" s="96" t="str">
        <f>VLOOKUP(A9051,company_data!$A$2:$H$2051,8,FALSE)</f>
        <v>https://www.vusecurity.com/</v>
      </c>
      <c r="C9051" s="157" t="s">
        <v>30534</v>
      </c>
      <c r="D9051" s="250" t="s">
        <v>21</v>
      </c>
      <c r="E9051" s="157"/>
      <c r="F9051" s="101"/>
      <c r="G9051" s="159"/>
      <c r="H9051" s="161" t="s">
        <v>30535</v>
      </c>
      <c r="I9051" s="161"/>
    </row>
    <row r="9052" ht="15.0" customHeight="1">
      <c r="A9052" s="101" t="s">
        <v>15103</v>
      </c>
      <c r="B9052" s="96" t="str">
        <f>VLOOKUP(A9052,company_data!$A$2:$H$2051,8,FALSE)</f>
        <v>https://www.vualto.com/</v>
      </c>
      <c r="C9052" s="157" t="s">
        <v>30536</v>
      </c>
      <c r="D9052" s="250" t="s">
        <v>51</v>
      </c>
      <c r="E9052" s="157"/>
      <c r="F9052" s="101"/>
      <c r="G9052" s="159"/>
      <c r="H9052" s="161" t="s">
        <v>30537</v>
      </c>
      <c r="I9052" s="161"/>
    </row>
    <row r="9053" ht="15.0" customHeight="1">
      <c r="A9053" s="101" t="s">
        <v>15103</v>
      </c>
      <c r="B9053" s="96" t="str">
        <f>VLOOKUP(A9053,company_data!$A$2:$H$2051,8,FALSE)</f>
        <v>https://www.vualto.com/</v>
      </c>
      <c r="C9053" s="157" t="s">
        <v>30538</v>
      </c>
      <c r="D9053" s="250" t="s">
        <v>51</v>
      </c>
      <c r="E9053" s="25"/>
      <c r="F9053" s="101"/>
      <c r="G9053" s="159"/>
      <c r="H9053" s="161" t="s">
        <v>30539</v>
      </c>
      <c r="I9053" s="161"/>
    </row>
    <row r="9054" ht="15.0" customHeight="1">
      <c r="A9054" s="101" t="s">
        <v>15103</v>
      </c>
      <c r="B9054" s="96" t="str">
        <f>VLOOKUP(A9054,company_data!$A$2:$H$2051,8,FALSE)</f>
        <v>https://www.vualto.com/</v>
      </c>
      <c r="C9054" s="157" t="s">
        <v>30540</v>
      </c>
      <c r="D9054" s="250" t="s">
        <v>51</v>
      </c>
      <c r="E9054" s="157"/>
      <c r="F9054" s="101"/>
      <c r="G9054" s="159"/>
      <c r="H9054" s="161" t="s">
        <v>30541</v>
      </c>
      <c r="I9054" s="161"/>
    </row>
    <row r="9055" ht="15.0" customHeight="1">
      <c r="A9055" s="101" t="s">
        <v>15109</v>
      </c>
      <c r="B9055" s="96" t="str">
        <f>VLOOKUP(A9055,company_data!$A$2:$H$2051,8,FALSE)</f>
        <v>https://vulcan.io/</v>
      </c>
      <c r="C9055" s="158" t="s">
        <v>30542</v>
      </c>
      <c r="D9055" s="250" t="s">
        <v>22</v>
      </c>
      <c r="E9055" s="181" t="s">
        <v>24438</v>
      </c>
      <c r="F9055" s="158" t="s">
        <v>19530</v>
      </c>
      <c r="G9055" s="159"/>
      <c r="H9055" s="161"/>
      <c r="I9055" s="161"/>
    </row>
    <row r="9056" ht="15.0" customHeight="1">
      <c r="A9056" s="101" t="s">
        <v>15124</v>
      </c>
      <c r="B9056" s="96" t="str">
        <f>VLOOKUP(A9056,company_data!$A$2:$H$2051,8,FALSE)</f>
        <v>https://www.wallarm.com/</v>
      </c>
      <c r="C9056" s="157" t="s">
        <v>30543</v>
      </c>
      <c r="D9056" s="247" t="s">
        <v>8</v>
      </c>
      <c r="E9056" s="253" t="s">
        <v>30544</v>
      </c>
      <c r="F9056" s="101"/>
      <c r="G9056" s="159"/>
      <c r="H9056" s="161" t="s">
        <v>30545</v>
      </c>
      <c r="I9056" s="161"/>
    </row>
    <row r="9057" ht="15.0" customHeight="1">
      <c r="A9057" s="101" t="s">
        <v>15124</v>
      </c>
      <c r="B9057" s="96" t="str">
        <f>VLOOKUP(A9057,company_data!$A$2:$H$2051,8,FALSE)</f>
        <v>https://www.wallarm.com/</v>
      </c>
      <c r="C9057" s="157" t="s">
        <v>30546</v>
      </c>
      <c r="D9057" s="247" t="s">
        <v>8</v>
      </c>
      <c r="E9057" s="253" t="s">
        <v>16203</v>
      </c>
      <c r="F9057" s="101"/>
      <c r="G9057" s="159"/>
      <c r="H9057" s="161" t="s">
        <v>30547</v>
      </c>
      <c r="I9057" s="161"/>
    </row>
    <row r="9058" ht="15.0" customHeight="1">
      <c r="A9058" s="101" t="s">
        <v>15124</v>
      </c>
      <c r="B9058" s="96" t="str">
        <f>VLOOKUP(A9058,company_data!$A$2:$H$2051,8,FALSE)</f>
        <v>https://www.wallarm.com/</v>
      </c>
      <c r="C9058" s="157" t="s">
        <v>30548</v>
      </c>
      <c r="D9058" s="247" t="s">
        <v>8</v>
      </c>
      <c r="E9058" s="254" t="s">
        <v>16480</v>
      </c>
      <c r="F9058" s="101"/>
      <c r="G9058" s="159"/>
      <c r="H9058" s="161" t="s">
        <v>30549</v>
      </c>
      <c r="I9058" s="161"/>
    </row>
    <row r="9059" ht="15.0" customHeight="1">
      <c r="A9059" s="101" t="s">
        <v>14616</v>
      </c>
      <c r="B9059" s="96" t="str">
        <f>VLOOKUP(A9059,company_data!$A$2:$H$2051,8,FALSE)</f>
        <v>https://www.wallix.com/</v>
      </c>
      <c r="C9059" s="157" t="s">
        <v>30550</v>
      </c>
      <c r="D9059" s="255" t="s">
        <v>6</v>
      </c>
      <c r="E9059" s="255" t="s">
        <v>16476</v>
      </c>
      <c r="F9059" s="101"/>
      <c r="G9059" s="159"/>
      <c r="H9059" s="161" t="s">
        <v>30551</v>
      </c>
      <c r="I9059" s="161"/>
    </row>
    <row r="9060" ht="15.0" customHeight="1">
      <c r="A9060" s="101" t="s">
        <v>14616</v>
      </c>
      <c r="B9060" s="96" t="str">
        <f>VLOOKUP(A9060,company_data!$A$2:$H$2051,8,FALSE)</f>
        <v>https://www.wallix.com/</v>
      </c>
      <c r="C9060" s="157" t="s">
        <v>30552</v>
      </c>
      <c r="D9060" s="253" t="s">
        <v>9</v>
      </c>
      <c r="E9060" s="253" t="s">
        <v>16411</v>
      </c>
      <c r="F9060" s="101"/>
      <c r="G9060" s="159"/>
      <c r="H9060" s="161" t="s">
        <v>30553</v>
      </c>
      <c r="I9060" s="161"/>
    </row>
    <row r="9061" ht="15.0" customHeight="1">
      <c r="A9061" s="101" t="s">
        <v>14616</v>
      </c>
      <c r="B9061" s="96" t="str">
        <f>VLOOKUP(A9061,company_data!$A$2:$H$2051,8,FALSE)</f>
        <v>https://www.wallix.com/</v>
      </c>
      <c r="C9061" s="157" t="s">
        <v>30554</v>
      </c>
      <c r="D9061" s="255" t="s">
        <v>6</v>
      </c>
      <c r="E9061" s="247"/>
      <c r="F9061" s="101"/>
      <c r="G9061" s="159"/>
      <c r="H9061" s="161" t="s">
        <v>30555</v>
      </c>
      <c r="I9061" s="161"/>
    </row>
    <row r="9062" ht="15.0" customHeight="1">
      <c r="A9062" s="101" t="s">
        <v>14616</v>
      </c>
      <c r="B9062" s="96" t="str">
        <f>VLOOKUP(A9062,company_data!$A$2:$H$2051,8,FALSE)</f>
        <v>https://www.wallix.com/</v>
      </c>
      <c r="C9062" s="157" t="s">
        <v>30556</v>
      </c>
      <c r="D9062" s="247" t="s">
        <v>6</v>
      </c>
      <c r="E9062" s="247"/>
      <c r="F9062" s="101"/>
      <c r="G9062" s="159"/>
      <c r="H9062" s="161" t="s">
        <v>30557</v>
      </c>
      <c r="I9062" s="161"/>
    </row>
    <row r="9063" ht="15.0" customHeight="1">
      <c r="A9063" s="101" t="s">
        <v>15129</v>
      </c>
      <c r="B9063" s="96" t="str">
        <f>VLOOKUP(A9063,company_data!$A$2:$H$2051,8,FALSE)</f>
        <v>https://www.wandera.com/</v>
      </c>
      <c r="C9063" s="157" t="s">
        <v>30558</v>
      </c>
      <c r="D9063" s="247" t="s">
        <v>12</v>
      </c>
      <c r="E9063" s="247"/>
      <c r="F9063" s="101"/>
      <c r="G9063" s="159"/>
      <c r="H9063" s="161" t="s">
        <v>30559</v>
      </c>
      <c r="I9063" s="161"/>
    </row>
    <row r="9064" ht="15.0" customHeight="1">
      <c r="A9064" s="101" t="s">
        <v>15129</v>
      </c>
      <c r="B9064" s="96" t="str">
        <f>VLOOKUP(A9064,company_data!$A$2:$H$2051,8,FALSE)</f>
        <v>https://www.wandera.com/</v>
      </c>
      <c r="C9064" s="157" t="s">
        <v>30560</v>
      </c>
      <c r="D9064" s="158" t="s">
        <v>10</v>
      </c>
      <c r="E9064" s="247"/>
      <c r="F9064" s="101"/>
      <c r="G9064" s="159"/>
      <c r="H9064" s="161" t="s">
        <v>30561</v>
      </c>
      <c r="I9064" s="161"/>
    </row>
    <row r="9065" ht="15.0" customHeight="1">
      <c r="A9065" s="101" t="s">
        <v>15129</v>
      </c>
      <c r="B9065" s="96" t="str">
        <f>VLOOKUP(A9065,company_data!$A$2:$H$2051,8,FALSE)</f>
        <v>https://www.wandera.com/</v>
      </c>
      <c r="C9065" s="157" t="s">
        <v>30562</v>
      </c>
      <c r="D9065" s="247" t="s">
        <v>26</v>
      </c>
      <c r="E9065" s="247"/>
      <c r="F9065" s="101"/>
      <c r="G9065" s="159"/>
      <c r="H9065" s="161" t="s">
        <v>30563</v>
      </c>
      <c r="I9065" s="161"/>
    </row>
    <row r="9066" ht="15.0" customHeight="1">
      <c r="A9066" s="101" t="s">
        <v>15129</v>
      </c>
      <c r="B9066" s="96" t="str">
        <f>VLOOKUP(A9066,company_data!$A$2:$H$2051,8,FALSE)</f>
        <v>https://www.wandera.com/</v>
      </c>
      <c r="C9066" s="157" t="s">
        <v>30564</v>
      </c>
      <c r="D9066" s="247" t="s">
        <v>26</v>
      </c>
      <c r="E9066" s="247"/>
      <c r="F9066" s="101"/>
      <c r="G9066" s="159"/>
      <c r="H9066" s="161" t="s">
        <v>30565</v>
      </c>
      <c r="I9066" s="161"/>
    </row>
    <row r="9067" ht="15.0" customHeight="1">
      <c r="A9067" s="101" t="s">
        <v>15137</v>
      </c>
      <c r="B9067" s="96" t="str">
        <f>VLOOKUP(A9067,company_data!$A$2:$H$2051,8,FALSE)</f>
        <v>https://www.wapacklabs.com/</v>
      </c>
      <c r="C9067" s="157" t="s">
        <v>30566</v>
      </c>
      <c r="D9067" s="247" t="s">
        <v>30</v>
      </c>
      <c r="E9067" s="247"/>
      <c r="F9067" s="101"/>
      <c r="G9067" s="159"/>
      <c r="H9067" s="161" t="s">
        <v>30567</v>
      </c>
      <c r="I9067" s="161"/>
    </row>
    <row r="9068" ht="15.0" customHeight="1">
      <c r="A9068" s="190" t="s">
        <v>14215</v>
      </c>
      <c r="B9068" s="191" t="s">
        <v>14218</v>
      </c>
      <c r="C9068" s="192" t="s">
        <v>30568</v>
      </c>
      <c r="D9068" s="158" t="s">
        <v>17</v>
      </c>
      <c r="E9068" s="239"/>
      <c r="F9068" s="193"/>
      <c r="G9068" s="194"/>
      <c r="H9068" s="195" t="s">
        <v>30569</v>
      </c>
      <c r="I9068" s="196"/>
    </row>
    <row r="9069" ht="15.0" customHeight="1">
      <c r="A9069" s="190" t="s">
        <v>14568</v>
      </c>
      <c r="B9069" s="96" t="str">
        <f>VLOOKUP(A9069,company_data!$A$2:$H$2051,8,FALSE)</f>
        <v>https://www.ts-way.com/it/</v>
      </c>
      <c r="C9069" s="192" t="s">
        <v>30570</v>
      </c>
      <c r="D9069" s="158" t="s">
        <v>17</v>
      </c>
      <c r="E9069" s="239"/>
      <c r="F9069" s="193"/>
      <c r="G9069" s="194"/>
      <c r="H9069" s="195" t="s">
        <v>30571</v>
      </c>
      <c r="I9069" s="196"/>
    </row>
    <row r="9070" ht="15.0" customHeight="1">
      <c r="A9070" s="101" t="s">
        <v>15137</v>
      </c>
      <c r="B9070" s="96" t="str">
        <f>VLOOKUP(A9070,company_data!$A$2:$H$2051,8,FALSE)</f>
        <v>https://www.wapacklabs.com/</v>
      </c>
      <c r="C9070" s="157" t="s">
        <v>30572</v>
      </c>
      <c r="D9070" s="158" t="s">
        <v>17</v>
      </c>
      <c r="E9070" s="247"/>
      <c r="F9070" s="101"/>
      <c r="G9070" s="159"/>
      <c r="H9070" s="161" t="s">
        <v>30573</v>
      </c>
      <c r="I9070" s="161"/>
    </row>
    <row r="9071" ht="15.0" customHeight="1">
      <c r="A9071" s="101" t="s">
        <v>15137</v>
      </c>
      <c r="B9071" s="96" t="str">
        <f>VLOOKUP(A9071,company_data!$A$2:$H$2051,8,FALSE)</f>
        <v>https://www.wapacklabs.com/</v>
      </c>
      <c r="C9071" s="157" t="s">
        <v>30574</v>
      </c>
      <c r="D9071" s="158" t="s">
        <v>17</v>
      </c>
      <c r="E9071" s="247"/>
      <c r="F9071" s="101"/>
      <c r="G9071" s="159"/>
      <c r="H9071" s="161" t="s">
        <v>30575</v>
      </c>
      <c r="I9071" s="161"/>
    </row>
    <row r="9072" ht="15.0" customHeight="1">
      <c r="A9072" s="101" t="s">
        <v>15137</v>
      </c>
      <c r="B9072" s="96" t="str">
        <f>VLOOKUP(A9072,company_data!$A$2:$H$2051,8,FALSE)</f>
        <v>https://www.wapacklabs.com/</v>
      </c>
      <c r="C9072" s="157" t="s">
        <v>30576</v>
      </c>
      <c r="D9072" s="158" t="s">
        <v>17</v>
      </c>
      <c r="E9072" s="256"/>
      <c r="F9072" s="101"/>
      <c r="G9072" s="159"/>
      <c r="H9072" s="161" t="s">
        <v>30577</v>
      </c>
      <c r="I9072" s="161"/>
    </row>
    <row r="9073" ht="15.0" customHeight="1">
      <c r="A9073" s="101" t="s">
        <v>15137</v>
      </c>
      <c r="B9073" s="96" t="str">
        <f>VLOOKUP(A9073,company_data!$A$2:$H$2051,8,FALSE)</f>
        <v>https://www.wapacklabs.com/</v>
      </c>
      <c r="C9073" s="157" t="s">
        <v>30578</v>
      </c>
      <c r="D9073" s="158" t="s">
        <v>17</v>
      </c>
      <c r="E9073" s="247"/>
      <c r="F9073" s="101"/>
      <c r="G9073" s="159"/>
      <c r="H9073" s="161" t="s">
        <v>30579</v>
      </c>
      <c r="I9073" s="161"/>
    </row>
    <row r="9074" ht="15.0" customHeight="1">
      <c r="A9074" s="101" t="s">
        <v>15146</v>
      </c>
      <c r="B9074" s="96" t="str">
        <f>VLOOKUP(A9074,company_data!$A$2:$H$2051,8,FALSE)</f>
        <v>https://www.waratek.com/</v>
      </c>
      <c r="C9074" s="157" t="s">
        <v>30580</v>
      </c>
      <c r="D9074" s="247" t="s">
        <v>8</v>
      </c>
      <c r="E9074" s="254" t="s">
        <v>16480</v>
      </c>
      <c r="F9074" s="101"/>
      <c r="G9074" s="159"/>
      <c r="H9074" s="161" t="s">
        <v>30581</v>
      </c>
      <c r="I9074" s="161"/>
    </row>
    <row r="9075" ht="15.0" customHeight="1">
      <c r="A9075" s="101" t="s">
        <v>15146</v>
      </c>
      <c r="B9075" s="96" t="str">
        <f>VLOOKUP(A9075,company_data!$A$2:$H$2051,8,FALSE)</f>
        <v>https://www.waratek.com/</v>
      </c>
      <c r="C9075" s="157" t="s">
        <v>30582</v>
      </c>
      <c r="D9075" s="247" t="s">
        <v>8</v>
      </c>
      <c r="E9075" s="247"/>
      <c r="F9075" s="101"/>
      <c r="G9075" s="159"/>
      <c r="H9075" s="161" t="s">
        <v>30583</v>
      </c>
      <c r="I9075" s="161"/>
    </row>
    <row r="9076" ht="15.0" customHeight="1">
      <c r="A9076" s="101" t="s">
        <v>15146</v>
      </c>
      <c r="B9076" s="96" t="str">
        <f>VLOOKUP(A9076,company_data!$A$2:$H$2051,8,FALSE)</f>
        <v>https://www.waratek.com/</v>
      </c>
      <c r="C9076" s="157" t="s">
        <v>30584</v>
      </c>
      <c r="D9076" s="247" t="s">
        <v>8</v>
      </c>
      <c r="E9076" s="247"/>
      <c r="F9076" s="101"/>
      <c r="G9076" s="159"/>
      <c r="H9076" s="161" t="s">
        <v>30585</v>
      </c>
      <c r="I9076" s="161"/>
    </row>
    <row r="9077" ht="15.0" customHeight="1">
      <c r="A9077" s="101" t="s">
        <v>15146</v>
      </c>
      <c r="B9077" s="96" t="str">
        <f>VLOOKUP(A9077,company_data!$A$2:$H$2051,8,FALSE)</f>
        <v>https://www.waratek.com/</v>
      </c>
      <c r="C9077" s="157" t="s">
        <v>30586</v>
      </c>
      <c r="D9077" s="247" t="s">
        <v>8</v>
      </c>
      <c r="E9077" s="247"/>
      <c r="F9077" s="101"/>
      <c r="G9077" s="159"/>
      <c r="H9077" s="161" t="s">
        <v>30587</v>
      </c>
      <c r="I9077" s="161"/>
    </row>
    <row r="9078" ht="15.0" customHeight="1">
      <c r="A9078" s="101" t="s">
        <v>15146</v>
      </c>
      <c r="B9078" s="96" t="str">
        <f>VLOOKUP(A9078,company_data!$A$2:$H$2051,8,FALSE)</f>
        <v>https://www.waratek.com/</v>
      </c>
      <c r="C9078" s="157" t="s">
        <v>30588</v>
      </c>
      <c r="D9078" s="247" t="s">
        <v>22</v>
      </c>
      <c r="E9078" s="247"/>
      <c r="F9078" s="101"/>
      <c r="G9078" s="159"/>
      <c r="H9078" s="161" t="s">
        <v>30589</v>
      </c>
      <c r="I9078" s="161"/>
    </row>
    <row r="9079" ht="15.0" customHeight="1">
      <c r="A9079" s="101" t="s">
        <v>15152</v>
      </c>
      <c r="B9079" s="96" t="str">
        <f>VLOOKUP(A9079,company_data!$A$2:$H$2051,8,FALSE)</f>
        <v>https://www.watchdata.com/</v>
      </c>
      <c r="C9079" s="158" t="s">
        <v>30590</v>
      </c>
      <c r="D9079" s="247" t="s">
        <v>6</v>
      </c>
      <c r="E9079" s="247"/>
      <c r="F9079" s="101"/>
      <c r="G9079" s="159"/>
      <c r="H9079" s="161"/>
      <c r="I9079" s="168"/>
    </row>
    <row r="9080" ht="15.0" customHeight="1">
      <c r="A9080" s="101" t="s">
        <v>10287</v>
      </c>
      <c r="B9080" s="96" t="str">
        <f>VLOOKUP(A9080,company_data!$A$2:$H$2051,8,FALSE)</f>
        <v>https://www.watchguard.com/</v>
      </c>
      <c r="C9080" s="157" t="s">
        <v>30591</v>
      </c>
      <c r="D9080" s="247" t="s">
        <v>9</v>
      </c>
      <c r="E9080" s="247" t="s">
        <v>16110</v>
      </c>
      <c r="F9080" s="101" t="s">
        <v>16111</v>
      </c>
      <c r="G9080" s="159"/>
      <c r="H9080" s="161" t="s">
        <v>30592</v>
      </c>
      <c r="I9080" s="161"/>
    </row>
    <row r="9081" ht="15.0" customHeight="1">
      <c r="A9081" s="101" t="s">
        <v>10287</v>
      </c>
      <c r="B9081" s="96" t="str">
        <f>VLOOKUP(A9081,company_data!$A$2:$H$2051,8,FALSE)</f>
        <v>https://www.watchguard.com/</v>
      </c>
      <c r="C9081" s="157" t="s">
        <v>16364</v>
      </c>
      <c r="D9081" s="255" t="s">
        <v>9</v>
      </c>
      <c r="E9081" s="255" t="s">
        <v>16364</v>
      </c>
      <c r="F9081" s="101"/>
      <c r="G9081" s="159"/>
      <c r="H9081" s="161" t="s">
        <v>30593</v>
      </c>
      <c r="I9081" s="161"/>
    </row>
    <row r="9082" ht="15.0" customHeight="1">
      <c r="A9082" s="101" t="s">
        <v>10287</v>
      </c>
      <c r="B9082" s="96" t="str">
        <f>VLOOKUP(A9082,company_data!$A$2:$H$2051,8,FALSE)</f>
        <v>https://www.watchguard.com/</v>
      </c>
      <c r="C9082" s="157" t="s">
        <v>30594</v>
      </c>
      <c r="D9082" s="255" t="s">
        <v>37</v>
      </c>
      <c r="E9082" s="255" t="s">
        <v>30595</v>
      </c>
      <c r="F9082" s="101"/>
      <c r="G9082" s="159"/>
      <c r="H9082" s="161" t="s">
        <v>30596</v>
      </c>
      <c r="I9082" s="161"/>
    </row>
    <row r="9083" ht="15.0" customHeight="1">
      <c r="A9083" s="101" t="s">
        <v>10287</v>
      </c>
      <c r="B9083" s="96" t="str">
        <f>VLOOKUP(A9083,company_data!$A$2:$H$2051,8,FALSE)</f>
        <v>https://www.watchguard.com/</v>
      </c>
      <c r="C9083" s="157" t="s">
        <v>30597</v>
      </c>
      <c r="D9083" s="253" t="s">
        <v>12</v>
      </c>
      <c r="E9083" s="253" t="s">
        <v>14</v>
      </c>
      <c r="F9083" s="101"/>
      <c r="G9083" s="159"/>
      <c r="H9083" s="161" t="s">
        <v>30598</v>
      </c>
      <c r="I9083" s="161"/>
    </row>
    <row r="9084" ht="15.0" customHeight="1">
      <c r="A9084" s="101" t="s">
        <v>10287</v>
      </c>
      <c r="B9084" s="96" t="str">
        <f>VLOOKUP(A9084,company_data!$A$2:$H$2051,8,FALSE)</f>
        <v>https://www.watchguard.com/</v>
      </c>
      <c r="C9084" s="157" t="s">
        <v>30599</v>
      </c>
      <c r="D9084" s="253" t="s">
        <v>9</v>
      </c>
      <c r="E9084" s="253" t="s">
        <v>16474</v>
      </c>
      <c r="F9084" s="101"/>
      <c r="G9084" s="159"/>
      <c r="H9084" s="161" t="s">
        <v>30600</v>
      </c>
      <c r="I9084" s="161"/>
    </row>
    <row r="9085" ht="15.0" customHeight="1">
      <c r="A9085" s="101" t="s">
        <v>10287</v>
      </c>
      <c r="B9085" s="96" t="str">
        <f>VLOOKUP(A9085,company_data!$A$2:$H$2051,8,FALSE)</f>
        <v>https://www.watchguard.com/</v>
      </c>
      <c r="C9085" s="157" t="s">
        <v>30601</v>
      </c>
      <c r="D9085" s="158" t="s">
        <v>10</v>
      </c>
      <c r="E9085" s="253" t="s">
        <v>16474</v>
      </c>
      <c r="F9085" s="101"/>
      <c r="G9085" s="159"/>
      <c r="H9085" s="161" t="s">
        <v>30602</v>
      </c>
      <c r="I9085" s="161"/>
    </row>
    <row r="9086" ht="15.0" customHeight="1">
      <c r="A9086" s="101" t="s">
        <v>10287</v>
      </c>
      <c r="B9086" s="96" t="str">
        <f>VLOOKUP(A9086,company_data!$A$2:$H$2051,8,FALSE)</f>
        <v>https://www.watchguard.com/</v>
      </c>
      <c r="C9086" s="157" t="s">
        <v>30603</v>
      </c>
      <c r="D9086" s="255" t="s">
        <v>9</v>
      </c>
      <c r="E9086" s="253" t="s">
        <v>18153</v>
      </c>
      <c r="F9086" s="101"/>
      <c r="G9086" s="159"/>
      <c r="H9086" s="161" t="s">
        <v>30604</v>
      </c>
      <c r="I9086" s="161"/>
    </row>
    <row r="9087" ht="15.0" customHeight="1">
      <c r="A9087" s="101" t="s">
        <v>10287</v>
      </c>
      <c r="B9087" s="96" t="str">
        <f>VLOOKUP(A9087,company_data!$A$2:$H$2051,8,FALSE)</f>
        <v>https://www.watchguard.com/</v>
      </c>
      <c r="C9087" s="157" t="s">
        <v>30605</v>
      </c>
      <c r="D9087" s="255" t="s">
        <v>9</v>
      </c>
      <c r="E9087" s="253" t="s">
        <v>18153</v>
      </c>
      <c r="F9087" s="101"/>
      <c r="G9087" s="159"/>
      <c r="H9087" s="161" t="s">
        <v>30606</v>
      </c>
      <c r="I9087" s="161"/>
    </row>
    <row r="9088" ht="15.0" customHeight="1">
      <c r="A9088" s="101" t="s">
        <v>10287</v>
      </c>
      <c r="B9088" s="96" t="str">
        <f>VLOOKUP(A9088,company_data!$A$2:$H$2051,8,FALSE)</f>
        <v>https://www.watchguard.com/</v>
      </c>
      <c r="C9088" s="157" t="s">
        <v>30607</v>
      </c>
      <c r="D9088" s="255" t="s">
        <v>9</v>
      </c>
      <c r="E9088" s="255" t="s">
        <v>17591</v>
      </c>
      <c r="F9088" s="101"/>
      <c r="G9088" s="159"/>
      <c r="H9088" s="161" t="s">
        <v>30608</v>
      </c>
      <c r="I9088" s="161"/>
    </row>
    <row r="9089" ht="15.0" customHeight="1">
      <c r="A9089" s="101" t="s">
        <v>10287</v>
      </c>
      <c r="B9089" s="96" t="str">
        <f>VLOOKUP(A9089,company_data!$A$2:$H$2051,8,FALSE)</f>
        <v>https://www.watchguard.com/</v>
      </c>
      <c r="C9089" s="157" t="s">
        <v>30609</v>
      </c>
      <c r="D9089" s="255" t="s">
        <v>9</v>
      </c>
      <c r="E9089" s="255" t="s">
        <v>17591</v>
      </c>
      <c r="F9089" s="101"/>
      <c r="G9089" s="159"/>
      <c r="H9089" s="161" t="s">
        <v>30610</v>
      </c>
      <c r="I9089" s="161"/>
    </row>
    <row r="9090" ht="15.0" customHeight="1">
      <c r="A9090" s="101" t="s">
        <v>10287</v>
      </c>
      <c r="B9090" s="96" t="str">
        <f>VLOOKUP(A9090,company_data!$A$2:$H$2051,8,FALSE)</f>
        <v>https://www.watchguard.com/</v>
      </c>
      <c r="C9090" s="157" t="s">
        <v>30611</v>
      </c>
      <c r="D9090" s="255" t="s">
        <v>9</v>
      </c>
      <c r="E9090" s="255" t="s">
        <v>17591</v>
      </c>
      <c r="F9090" s="101"/>
      <c r="G9090" s="159"/>
      <c r="H9090" s="161" t="s">
        <v>30612</v>
      </c>
      <c r="I9090" s="161"/>
    </row>
    <row r="9091" ht="15.0" customHeight="1">
      <c r="A9091" s="101" t="s">
        <v>10287</v>
      </c>
      <c r="B9091" s="96" t="str">
        <f>VLOOKUP(A9091,company_data!$A$2:$H$2051,8,FALSE)</f>
        <v>https://www.watchguard.com/</v>
      </c>
      <c r="C9091" s="157" t="s">
        <v>30613</v>
      </c>
      <c r="D9091" s="255" t="s">
        <v>23</v>
      </c>
      <c r="E9091" s="253" t="s">
        <v>16539</v>
      </c>
      <c r="F9091" s="101"/>
      <c r="G9091" s="159"/>
      <c r="H9091" s="161" t="s">
        <v>30614</v>
      </c>
      <c r="I9091" s="161"/>
    </row>
    <row r="9092" ht="15.0" customHeight="1">
      <c r="A9092" s="101" t="s">
        <v>10287</v>
      </c>
      <c r="B9092" s="96" t="str">
        <f>VLOOKUP(A9092,company_data!$A$2:$H$2051,8,FALSE)</f>
        <v>https://www.watchguard.com/</v>
      </c>
      <c r="C9092" s="157" t="s">
        <v>17945</v>
      </c>
      <c r="D9092" s="255" t="s">
        <v>53</v>
      </c>
      <c r="E9092" s="255" t="s">
        <v>16385</v>
      </c>
      <c r="F9092" s="101"/>
      <c r="G9092" s="159"/>
      <c r="H9092" s="161" t="s">
        <v>30615</v>
      </c>
      <c r="I9092" s="168"/>
    </row>
    <row r="9093" ht="15.0" customHeight="1">
      <c r="A9093" s="101" t="s">
        <v>10287</v>
      </c>
      <c r="B9093" s="96" t="str">
        <f>VLOOKUP(A9093,company_data!$A$2:$H$2051,8,FALSE)</f>
        <v>https://www.watchguard.com/</v>
      </c>
      <c r="C9093" s="157" t="s">
        <v>30616</v>
      </c>
      <c r="D9093" s="253" t="s">
        <v>43</v>
      </c>
      <c r="E9093" s="253" t="s">
        <v>16385</v>
      </c>
      <c r="F9093" s="101"/>
      <c r="G9093" s="159"/>
      <c r="H9093" s="161" t="s">
        <v>30617</v>
      </c>
      <c r="I9093" s="161"/>
    </row>
    <row r="9094" ht="15.0" customHeight="1">
      <c r="A9094" s="101" t="s">
        <v>10287</v>
      </c>
      <c r="B9094" s="96" t="str">
        <f>VLOOKUP(A9094,company_data!$A$2:$H$2051,8,FALSE)</f>
        <v>https://www.watchguard.com/</v>
      </c>
      <c r="C9094" s="157" t="s">
        <v>19039</v>
      </c>
      <c r="D9094" s="255" t="s">
        <v>6</v>
      </c>
      <c r="E9094" s="255" t="s">
        <v>16476</v>
      </c>
      <c r="F9094" s="101"/>
      <c r="G9094" s="159"/>
      <c r="H9094" s="161" t="s">
        <v>30618</v>
      </c>
      <c r="I9094" s="161"/>
    </row>
    <row r="9095" ht="15.0" customHeight="1">
      <c r="A9095" s="101" t="s">
        <v>10287</v>
      </c>
      <c r="B9095" s="96" t="str">
        <f>VLOOKUP(A9095,company_data!$A$2:$H$2051,8,FALSE)</f>
        <v>https://www.watchguard.com/</v>
      </c>
      <c r="C9095" s="157" t="s">
        <v>30619</v>
      </c>
      <c r="D9095" s="255" t="s">
        <v>6</v>
      </c>
      <c r="E9095" s="255" t="s">
        <v>16476</v>
      </c>
      <c r="F9095" s="101"/>
      <c r="G9095" s="159"/>
      <c r="H9095" s="161" t="s">
        <v>30620</v>
      </c>
      <c r="I9095" s="161"/>
    </row>
    <row r="9096" ht="15.0" customHeight="1">
      <c r="A9096" s="101" t="s">
        <v>10287</v>
      </c>
      <c r="B9096" s="96" t="str">
        <f>VLOOKUP(A9096,company_data!$A$2:$H$2051,8,FALSE)</f>
        <v>https://www.watchguard.com/</v>
      </c>
      <c r="C9096" s="157" t="s">
        <v>30621</v>
      </c>
      <c r="D9096" s="255" t="s">
        <v>6</v>
      </c>
      <c r="E9096" s="255" t="s">
        <v>16476</v>
      </c>
      <c r="F9096" s="101"/>
      <c r="G9096" s="159"/>
      <c r="H9096" s="161" t="s">
        <v>30622</v>
      </c>
      <c r="I9096" s="161"/>
    </row>
    <row r="9097" ht="15.0" customHeight="1">
      <c r="A9097" s="101" t="s">
        <v>10287</v>
      </c>
      <c r="B9097" s="96" t="str">
        <f>VLOOKUP(A9097,company_data!$A$2:$H$2051,8,FALSE)</f>
        <v>https://www.watchguard.com/</v>
      </c>
      <c r="C9097" s="157" t="s">
        <v>30623</v>
      </c>
      <c r="D9097" s="255" t="s">
        <v>6</v>
      </c>
      <c r="E9097" s="255" t="s">
        <v>16476</v>
      </c>
      <c r="F9097" s="101"/>
      <c r="G9097" s="159"/>
      <c r="H9097" s="161" t="s">
        <v>30624</v>
      </c>
      <c r="I9097" s="161"/>
    </row>
    <row r="9098" ht="15.0" customHeight="1">
      <c r="A9098" s="101" t="s">
        <v>10287</v>
      </c>
      <c r="B9098" s="96" t="str">
        <f>VLOOKUP(A9098,company_data!$A$2:$H$2051,8,FALSE)</f>
        <v>https://www.watchguard.com/</v>
      </c>
      <c r="C9098" s="157" t="s">
        <v>30625</v>
      </c>
      <c r="D9098" s="255" t="s">
        <v>6</v>
      </c>
      <c r="E9098" s="255" t="s">
        <v>16476</v>
      </c>
      <c r="F9098" s="101"/>
      <c r="G9098" s="159"/>
      <c r="H9098" s="161" t="s">
        <v>30626</v>
      </c>
      <c r="I9098" s="161"/>
    </row>
    <row r="9099" ht="15.0" customHeight="1">
      <c r="A9099" s="101" t="s">
        <v>10287</v>
      </c>
      <c r="B9099" s="96" t="str">
        <f>VLOOKUP(A9099,company_data!$A$2:$H$2051,8,FALSE)</f>
        <v>https://www.watchguard.com/</v>
      </c>
      <c r="C9099" s="157" t="s">
        <v>30627</v>
      </c>
      <c r="D9099" s="255" t="s">
        <v>6</v>
      </c>
      <c r="E9099" s="255" t="s">
        <v>16476</v>
      </c>
      <c r="F9099" s="101"/>
      <c r="G9099" s="159"/>
      <c r="H9099" s="161" t="s">
        <v>30628</v>
      </c>
      <c r="I9099" s="161"/>
    </row>
    <row r="9100" ht="15.0" customHeight="1">
      <c r="A9100" s="101" t="s">
        <v>10287</v>
      </c>
      <c r="B9100" s="96" t="str">
        <f>VLOOKUP(A9100,company_data!$A$2:$H$2051,8,FALSE)</f>
        <v>https://www.watchguard.com/</v>
      </c>
      <c r="C9100" s="157" t="s">
        <v>30629</v>
      </c>
      <c r="D9100" s="253" t="s">
        <v>39</v>
      </c>
      <c r="E9100" s="247"/>
      <c r="F9100" s="101"/>
      <c r="G9100" s="159"/>
      <c r="H9100" s="161" t="s">
        <v>30630</v>
      </c>
      <c r="I9100" s="161"/>
    </row>
    <row r="9101" ht="15.0" customHeight="1">
      <c r="A9101" s="101" t="s">
        <v>10287</v>
      </c>
      <c r="B9101" s="96" t="str">
        <f>VLOOKUP(A9101,company_data!$A$2:$H$2051,8,FALSE)</f>
        <v>https://www.watchguard.com/</v>
      </c>
      <c r="C9101" s="157" t="s">
        <v>30631</v>
      </c>
      <c r="D9101" s="253" t="s">
        <v>13</v>
      </c>
      <c r="E9101" s="247"/>
      <c r="F9101" s="101"/>
      <c r="G9101" s="159"/>
      <c r="H9101" s="161" t="s">
        <v>30632</v>
      </c>
      <c r="I9101" s="161"/>
    </row>
    <row r="9102" ht="15.0" customHeight="1">
      <c r="A9102" s="101" t="s">
        <v>10287</v>
      </c>
      <c r="B9102" s="96" t="str">
        <f>VLOOKUP(A9102,company_data!$A$2:$H$2051,8,FALSE)</f>
        <v>https://www.watchguard.com/</v>
      </c>
      <c r="C9102" s="157" t="s">
        <v>30633</v>
      </c>
      <c r="D9102" s="255" t="s">
        <v>23</v>
      </c>
      <c r="E9102" s="255"/>
      <c r="F9102" s="101"/>
      <c r="G9102" s="159"/>
      <c r="H9102" s="161" t="s">
        <v>30634</v>
      </c>
      <c r="I9102" s="161"/>
    </row>
    <row r="9103" ht="15.0" customHeight="1">
      <c r="A9103" s="101" t="s">
        <v>10287</v>
      </c>
      <c r="B9103" s="96" t="str">
        <f>VLOOKUP(A9103,company_data!$A$2:$H$2051,8,FALSE)</f>
        <v>https://www.watchguard.com/</v>
      </c>
      <c r="C9103" s="157" t="s">
        <v>30635</v>
      </c>
      <c r="D9103" s="255" t="s">
        <v>23</v>
      </c>
      <c r="E9103" s="255"/>
      <c r="F9103" s="101"/>
      <c r="G9103" s="159"/>
      <c r="H9103" s="161" t="s">
        <v>30636</v>
      </c>
      <c r="I9103" s="161"/>
    </row>
    <row r="9104" ht="15.0" customHeight="1">
      <c r="A9104" s="101" t="s">
        <v>10287</v>
      </c>
      <c r="B9104" s="96" t="str">
        <f>VLOOKUP(A9104,company_data!$A$2:$H$2051,8,FALSE)</f>
        <v>https://www.watchguard.com/</v>
      </c>
      <c r="C9104" s="157" t="s">
        <v>30637</v>
      </c>
      <c r="D9104" s="255" t="s">
        <v>23</v>
      </c>
      <c r="E9104" s="255"/>
      <c r="F9104" s="101"/>
      <c r="G9104" s="159"/>
      <c r="H9104" s="161"/>
      <c r="I9104" s="161"/>
    </row>
    <row r="9105" ht="15.0" customHeight="1">
      <c r="A9105" s="101" t="s">
        <v>10287</v>
      </c>
      <c r="B9105" s="96" t="str">
        <f>VLOOKUP(A9105,company_data!$A$2:$H$2051,8,FALSE)</f>
        <v>https://www.watchguard.com/</v>
      </c>
      <c r="C9105" s="157" t="s">
        <v>30638</v>
      </c>
      <c r="D9105" s="255" t="s">
        <v>23</v>
      </c>
      <c r="E9105" s="255"/>
      <c r="F9105" s="101"/>
      <c r="G9105" s="159"/>
      <c r="H9105" s="161" t="s">
        <v>30639</v>
      </c>
      <c r="I9105" s="161"/>
    </row>
    <row r="9106" ht="15.0" customHeight="1">
      <c r="A9106" s="101" t="s">
        <v>10287</v>
      </c>
      <c r="B9106" s="96" t="str">
        <f>VLOOKUP(A9106,company_data!$A$2:$H$2051,8,FALSE)</f>
        <v>https://www.watchguard.com/</v>
      </c>
      <c r="C9106" s="157" t="s">
        <v>30640</v>
      </c>
      <c r="D9106" s="253" t="s">
        <v>57</v>
      </c>
      <c r="E9106" s="253"/>
      <c r="F9106" s="101"/>
      <c r="G9106" s="159"/>
      <c r="H9106" s="161" t="s">
        <v>30641</v>
      </c>
      <c r="I9106" s="161"/>
    </row>
    <row r="9107" ht="15.0" customHeight="1">
      <c r="A9107" s="101" t="s">
        <v>10287</v>
      </c>
      <c r="B9107" s="96" t="str">
        <f>VLOOKUP(A9107,company_data!$A$2:$H$2051,8,FALSE)</f>
        <v>https://www.watchguard.com/</v>
      </c>
      <c r="C9107" s="157" t="s">
        <v>30642</v>
      </c>
      <c r="D9107" s="253" t="s">
        <v>18</v>
      </c>
      <c r="E9107" s="247"/>
      <c r="F9107" s="101"/>
      <c r="G9107" s="159"/>
      <c r="H9107" s="161" t="s">
        <v>30643</v>
      </c>
      <c r="I9107" s="161"/>
    </row>
    <row r="9108" ht="15.0" customHeight="1">
      <c r="A9108" s="101" t="s">
        <v>10287</v>
      </c>
      <c r="B9108" s="96" t="str">
        <f>VLOOKUP(A9108,company_data!$A$2:$H$2051,8,FALSE)</f>
        <v>https://www.watchguard.com/</v>
      </c>
      <c r="C9108" s="157" t="s">
        <v>30644</v>
      </c>
      <c r="D9108" s="253" t="s">
        <v>18</v>
      </c>
      <c r="E9108" s="247"/>
      <c r="F9108" s="101"/>
      <c r="G9108" s="159"/>
      <c r="H9108" s="161" t="s">
        <v>30645</v>
      </c>
      <c r="I9108" s="161"/>
    </row>
    <row r="9109" ht="15.0" customHeight="1">
      <c r="A9109" s="101" t="s">
        <v>10287</v>
      </c>
      <c r="B9109" s="96" t="str">
        <f>VLOOKUP(A9109,company_data!$A$2:$H$2051,8,FALSE)</f>
        <v>https://www.watchguard.com/</v>
      </c>
      <c r="C9109" s="157" t="s">
        <v>30646</v>
      </c>
      <c r="D9109" s="253" t="s">
        <v>18</v>
      </c>
      <c r="E9109" s="247"/>
      <c r="F9109" s="101"/>
      <c r="G9109" s="159"/>
      <c r="H9109" s="161" t="s">
        <v>30647</v>
      </c>
      <c r="I9109" s="161"/>
    </row>
    <row r="9110" ht="15.0" customHeight="1">
      <c r="A9110" s="101" t="s">
        <v>10287</v>
      </c>
      <c r="B9110" s="96" t="str">
        <f>VLOOKUP(A9110,company_data!$A$2:$H$2051,8,FALSE)</f>
        <v>https://www.watchguard.com/</v>
      </c>
      <c r="C9110" s="158" t="s">
        <v>30648</v>
      </c>
      <c r="D9110" s="253" t="s">
        <v>18</v>
      </c>
      <c r="E9110" s="247"/>
      <c r="F9110" s="101"/>
      <c r="G9110" s="159"/>
      <c r="H9110" s="161" t="s">
        <v>30649</v>
      </c>
      <c r="I9110" s="161"/>
    </row>
    <row r="9111" ht="15.0" customHeight="1">
      <c r="A9111" s="101" t="s">
        <v>10287</v>
      </c>
      <c r="B9111" s="96" t="str">
        <f>VLOOKUP(A9111,company_data!$A$2:$H$2051,8,FALSE)</f>
        <v>https://www.watchguard.com/</v>
      </c>
      <c r="C9111" s="157" t="s">
        <v>30650</v>
      </c>
      <c r="D9111" s="253" t="s">
        <v>36</v>
      </c>
      <c r="E9111" s="247"/>
      <c r="F9111" s="101"/>
      <c r="G9111" s="159"/>
      <c r="H9111" s="161" t="s">
        <v>30651</v>
      </c>
      <c r="I9111" s="161"/>
    </row>
    <row r="9112" ht="15.0" customHeight="1">
      <c r="A9112" s="101" t="s">
        <v>10287</v>
      </c>
      <c r="B9112" s="96" t="str">
        <f>VLOOKUP(A9112,company_data!$A$2:$H$2051,8,FALSE)</f>
        <v>https://www.watchguard.com/</v>
      </c>
      <c r="C9112" s="157" t="s">
        <v>30652</v>
      </c>
      <c r="D9112" s="253" t="s">
        <v>36</v>
      </c>
      <c r="E9112" s="247"/>
      <c r="F9112" s="101"/>
      <c r="G9112" s="159"/>
      <c r="H9112" s="161" t="s">
        <v>30653</v>
      </c>
      <c r="I9112" s="161"/>
    </row>
    <row r="9113" ht="15.0" customHeight="1">
      <c r="A9113" s="101" t="s">
        <v>10287</v>
      </c>
      <c r="B9113" s="96" t="str">
        <f>VLOOKUP(A9113,company_data!$A$2:$H$2051,8,FALSE)</f>
        <v>https://www.watchguard.com/</v>
      </c>
      <c r="C9113" s="157" t="s">
        <v>30654</v>
      </c>
      <c r="D9113" s="253" t="s">
        <v>43</v>
      </c>
      <c r="E9113" s="247"/>
      <c r="F9113" s="101"/>
      <c r="G9113" s="159"/>
      <c r="H9113" s="161"/>
      <c r="I9113" s="161"/>
    </row>
    <row r="9114" ht="15.0" customHeight="1">
      <c r="A9114" s="101" t="s">
        <v>10287</v>
      </c>
      <c r="B9114" s="96" t="str">
        <f>VLOOKUP(A9114,company_data!$A$2:$H$2051,8,FALSE)</f>
        <v>https://www.watchguard.com/</v>
      </c>
      <c r="C9114" s="157" t="s">
        <v>30655</v>
      </c>
      <c r="D9114" s="253" t="s">
        <v>43</v>
      </c>
      <c r="E9114" s="247"/>
      <c r="F9114" s="101"/>
      <c r="G9114" s="159"/>
      <c r="H9114" s="161" t="s">
        <v>30656</v>
      </c>
      <c r="I9114" s="161"/>
    </row>
    <row r="9115" ht="15.0" customHeight="1">
      <c r="A9115" s="101" t="s">
        <v>15166</v>
      </c>
      <c r="B9115" s="96" t="str">
        <f>VLOOKUP(A9115,company_data!$A$2:$H$2051,8,FALSE)</f>
        <v>https://waterfall-security.com/</v>
      </c>
      <c r="C9115" s="157" t="s">
        <v>30657</v>
      </c>
      <c r="D9115" s="253" t="s">
        <v>35</v>
      </c>
      <c r="E9115" s="247"/>
      <c r="F9115" s="101"/>
      <c r="G9115" s="159"/>
      <c r="H9115" s="161" t="s">
        <v>30658</v>
      </c>
      <c r="I9115" s="161"/>
    </row>
    <row r="9116" ht="15.0" customHeight="1">
      <c r="A9116" s="101" t="s">
        <v>15166</v>
      </c>
      <c r="B9116" s="96" t="str">
        <f>VLOOKUP(A9116,company_data!$A$2:$H$2051,8,FALSE)</f>
        <v>https://waterfall-security.com/</v>
      </c>
      <c r="C9116" s="157" t="s">
        <v>30659</v>
      </c>
      <c r="D9116" s="253" t="s">
        <v>35</v>
      </c>
      <c r="E9116" s="247"/>
      <c r="F9116" s="101"/>
      <c r="G9116" s="159"/>
      <c r="H9116" s="161" t="s">
        <v>30660</v>
      </c>
      <c r="I9116" s="161"/>
    </row>
    <row r="9117" ht="15.0" customHeight="1">
      <c r="A9117" s="101" t="s">
        <v>15166</v>
      </c>
      <c r="B9117" s="96" t="str">
        <f>VLOOKUP(A9117,company_data!$A$2:$H$2051,8,FALSE)</f>
        <v>https://waterfall-security.com/</v>
      </c>
      <c r="C9117" s="157" t="s">
        <v>30661</v>
      </c>
      <c r="D9117" s="253" t="s">
        <v>35</v>
      </c>
      <c r="E9117" s="247"/>
      <c r="F9117" s="101"/>
      <c r="G9117" s="159"/>
      <c r="H9117" s="161" t="s">
        <v>30662</v>
      </c>
      <c r="I9117" s="161"/>
    </row>
    <row r="9118" ht="15.0" customHeight="1">
      <c r="A9118" s="101" t="s">
        <v>15166</v>
      </c>
      <c r="B9118" s="96" t="str">
        <f>VLOOKUP(A9118,company_data!$A$2:$H$2051,8,FALSE)</f>
        <v>https://waterfall-security.com/</v>
      </c>
      <c r="C9118" s="157" t="s">
        <v>30663</v>
      </c>
      <c r="D9118" s="253" t="s">
        <v>35</v>
      </c>
      <c r="E9118" s="247"/>
      <c r="F9118" s="101"/>
      <c r="G9118" s="159"/>
      <c r="H9118" s="161" t="s">
        <v>30664</v>
      </c>
      <c r="I9118" s="161"/>
    </row>
    <row r="9119" ht="15.0" customHeight="1">
      <c r="A9119" s="101" t="s">
        <v>15166</v>
      </c>
      <c r="B9119" s="96" t="str">
        <f>VLOOKUP(A9119,company_data!$A$2:$H$2051,8,FALSE)</f>
        <v>https://waterfall-security.com/</v>
      </c>
      <c r="C9119" s="157" t="s">
        <v>30665</v>
      </c>
      <c r="D9119" s="253" t="s">
        <v>35</v>
      </c>
      <c r="E9119" s="247"/>
      <c r="F9119" s="101"/>
      <c r="G9119" s="159"/>
      <c r="H9119" s="161" t="s">
        <v>30666</v>
      </c>
      <c r="I9119" s="161"/>
    </row>
    <row r="9120" ht="15.0" customHeight="1">
      <c r="A9120" s="101" t="s">
        <v>15166</v>
      </c>
      <c r="B9120" s="96" t="str">
        <f>VLOOKUP(A9120,company_data!$A$2:$H$2051,8,FALSE)</f>
        <v>https://waterfall-security.com/</v>
      </c>
      <c r="C9120" s="157" t="s">
        <v>30667</v>
      </c>
      <c r="D9120" s="253" t="s">
        <v>35</v>
      </c>
      <c r="E9120" s="247"/>
      <c r="F9120" s="101"/>
      <c r="G9120" s="159"/>
      <c r="H9120" s="161" t="s">
        <v>30668</v>
      </c>
      <c r="I9120" s="161"/>
    </row>
    <row r="9121" ht="15.0" customHeight="1">
      <c r="A9121" s="101" t="s">
        <v>15166</v>
      </c>
      <c r="B9121" s="96" t="str">
        <f>VLOOKUP(A9121,company_data!$A$2:$H$2051,8,FALSE)</f>
        <v>https://waterfall-security.com/</v>
      </c>
      <c r="C9121" s="157" t="s">
        <v>30669</v>
      </c>
      <c r="D9121" s="253" t="s">
        <v>35</v>
      </c>
      <c r="E9121" s="247"/>
      <c r="F9121" s="101"/>
      <c r="G9121" s="159"/>
      <c r="H9121" s="161" t="s">
        <v>30670</v>
      </c>
      <c r="I9121" s="161"/>
    </row>
    <row r="9122" ht="15.0" customHeight="1">
      <c r="A9122" s="101" t="s">
        <v>15175</v>
      </c>
      <c r="B9122" s="96" t="str">
        <f>VLOOKUP(A9122,company_data!$A$2:$H$2051,8,FALSE)</f>
        <v>https://www.wavesys.com/</v>
      </c>
      <c r="C9122" s="157" t="s">
        <v>30671</v>
      </c>
      <c r="D9122" s="253" t="s">
        <v>13</v>
      </c>
      <c r="E9122" s="247"/>
      <c r="F9122" s="101"/>
      <c r="G9122" s="159"/>
      <c r="H9122" s="161" t="s">
        <v>30672</v>
      </c>
      <c r="I9122" s="161"/>
    </row>
    <row r="9123" ht="15.0" customHeight="1">
      <c r="A9123" s="101" t="s">
        <v>15175</v>
      </c>
      <c r="B9123" s="96" t="str">
        <f>VLOOKUP(A9123,company_data!$A$2:$H$2051,8,FALSE)</f>
        <v>https://www.wavesys.com/</v>
      </c>
      <c r="C9123" s="157" t="s">
        <v>30673</v>
      </c>
      <c r="D9123" s="253" t="s">
        <v>6</v>
      </c>
      <c r="E9123" s="247"/>
      <c r="F9123" s="101"/>
      <c r="G9123" s="159"/>
      <c r="H9123" s="161" t="s">
        <v>30674</v>
      </c>
      <c r="I9123" s="161"/>
    </row>
    <row r="9124" ht="15.0" customHeight="1">
      <c r="A9124" s="101" t="s">
        <v>15183</v>
      </c>
      <c r="B9124" s="96" t="str">
        <f>VLOOKUP(A9124,company_data!$A$2:$H$2051,8,FALSE)</f>
        <v>https://www.webroot.com/us/en</v>
      </c>
      <c r="C9124" s="157" t="s">
        <v>30675</v>
      </c>
      <c r="D9124" s="247" t="s">
        <v>9</v>
      </c>
      <c r="E9124" s="247" t="s">
        <v>16110</v>
      </c>
      <c r="F9124" s="101" t="s">
        <v>16111</v>
      </c>
      <c r="G9124" s="159"/>
      <c r="H9124" s="161"/>
      <c r="I9124" s="168"/>
    </row>
    <row r="9125" ht="15.0" customHeight="1">
      <c r="A9125" s="101" t="s">
        <v>15183</v>
      </c>
      <c r="B9125" s="96" t="str">
        <f>VLOOKUP(A9125,company_data!$A$2:$H$2051,8,FALSE)</f>
        <v>https://www.webroot.com/us/en</v>
      </c>
      <c r="C9125" s="157" t="s">
        <v>30676</v>
      </c>
      <c r="D9125" s="247" t="s">
        <v>9</v>
      </c>
      <c r="E9125" s="247" t="s">
        <v>16110</v>
      </c>
      <c r="F9125" s="101" t="s">
        <v>16111</v>
      </c>
      <c r="G9125" s="159"/>
      <c r="H9125" s="161" t="s">
        <v>30677</v>
      </c>
      <c r="I9125" s="161"/>
    </row>
    <row r="9126" ht="15.0" customHeight="1">
      <c r="A9126" s="101" t="s">
        <v>15183</v>
      </c>
      <c r="B9126" s="96" t="str">
        <f>VLOOKUP(A9126,company_data!$A$2:$H$2051,8,FALSE)</f>
        <v>https://www.webroot.com/us/en</v>
      </c>
      <c r="C9126" s="157" t="s">
        <v>30678</v>
      </c>
      <c r="D9126" s="253" t="s">
        <v>9</v>
      </c>
      <c r="E9126" s="247" t="s">
        <v>16110</v>
      </c>
      <c r="F9126" s="101" t="s">
        <v>16111</v>
      </c>
      <c r="G9126" s="159"/>
      <c r="H9126" s="161"/>
      <c r="I9126" s="161"/>
    </row>
    <row r="9127" ht="15.0" customHeight="1">
      <c r="A9127" s="101" t="s">
        <v>15183</v>
      </c>
      <c r="B9127" s="96" t="str">
        <f>VLOOKUP(A9127,company_data!$A$2:$H$2051,8,FALSE)</f>
        <v>https://www.webroot.com/us/en</v>
      </c>
      <c r="C9127" s="157" t="s">
        <v>30679</v>
      </c>
      <c r="D9127" s="253" t="s">
        <v>9</v>
      </c>
      <c r="E9127" s="247" t="s">
        <v>16110</v>
      </c>
      <c r="F9127" s="101" t="s">
        <v>16111</v>
      </c>
      <c r="G9127" s="159"/>
      <c r="H9127" s="161"/>
      <c r="I9127" s="168"/>
    </row>
    <row r="9128" ht="15.0" customHeight="1">
      <c r="A9128" s="101" t="s">
        <v>15183</v>
      </c>
      <c r="B9128" s="96" t="str">
        <f>VLOOKUP(A9128,company_data!$A$2:$H$2051,8,FALSE)</f>
        <v>https://www.webroot.com/us/en</v>
      </c>
      <c r="C9128" s="158" t="s">
        <v>30680</v>
      </c>
      <c r="D9128" s="158" t="s">
        <v>10</v>
      </c>
      <c r="E9128" s="253" t="s">
        <v>18636</v>
      </c>
      <c r="F9128" s="101"/>
      <c r="G9128" s="159"/>
      <c r="H9128" s="161"/>
      <c r="I9128" s="161"/>
    </row>
    <row r="9129" ht="15.0" customHeight="1">
      <c r="A9129" s="101" t="s">
        <v>15183</v>
      </c>
      <c r="B9129" s="96" t="str">
        <f>VLOOKUP(A9129,company_data!$A$2:$H$2051,8,FALSE)</f>
        <v>https://www.webroot.com/us/en</v>
      </c>
      <c r="C9129" s="157" t="s">
        <v>30681</v>
      </c>
      <c r="D9129" s="253" t="s">
        <v>9</v>
      </c>
      <c r="E9129" s="253" t="s">
        <v>16620</v>
      </c>
      <c r="F9129" s="101"/>
      <c r="G9129" s="159"/>
      <c r="H9129" s="161" t="s">
        <v>30682</v>
      </c>
      <c r="I9129" s="161"/>
    </row>
    <row r="9130" ht="15.0" customHeight="1">
      <c r="A9130" s="101" t="s">
        <v>15183</v>
      </c>
      <c r="B9130" s="96" t="str">
        <f>VLOOKUP(A9130,company_data!$A$2:$H$2051,8,FALSE)</f>
        <v>https://www.webroot.com/us/en</v>
      </c>
      <c r="C9130" s="157" t="s">
        <v>17022</v>
      </c>
      <c r="D9130" s="253" t="s">
        <v>20</v>
      </c>
      <c r="E9130" s="247"/>
      <c r="F9130" s="101"/>
      <c r="G9130" s="159"/>
      <c r="H9130" s="161" t="s">
        <v>30683</v>
      </c>
      <c r="I9130" s="161"/>
    </row>
    <row r="9131" ht="15.0" customHeight="1">
      <c r="A9131" s="101" t="s">
        <v>15183</v>
      </c>
      <c r="B9131" s="96" t="str">
        <f>VLOOKUP(A9131,company_data!$A$2:$H$2051,8,FALSE)</f>
        <v>https://www.webroot.com/us/en</v>
      </c>
      <c r="C9131" s="158" t="s">
        <v>30684</v>
      </c>
      <c r="D9131" s="253" t="s">
        <v>20</v>
      </c>
      <c r="E9131" s="247"/>
      <c r="F9131" s="101"/>
      <c r="G9131" s="159"/>
      <c r="H9131" s="161"/>
      <c r="I9131" s="161"/>
    </row>
    <row r="9132" ht="15.0" customHeight="1">
      <c r="A9132" s="101" t="s">
        <v>15183</v>
      </c>
      <c r="B9132" s="96" t="str">
        <f>VLOOKUP(A9132,company_data!$A$2:$H$2051,8,FALSE)</f>
        <v>https://www.webroot.com/us/en</v>
      </c>
      <c r="C9132" s="158" t="s">
        <v>30685</v>
      </c>
      <c r="D9132" s="253" t="s">
        <v>33</v>
      </c>
      <c r="E9132" s="247"/>
      <c r="F9132" s="101"/>
      <c r="G9132" s="159"/>
      <c r="H9132" s="161"/>
      <c r="I9132" s="161"/>
    </row>
    <row r="9133" ht="15.0" customHeight="1">
      <c r="A9133" s="101" t="s">
        <v>15137</v>
      </c>
      <c r="B9133" s="96" t="str">
        <f>VLOOKUP(A9133,company_data!$A$2:$H$2051,8,FALSE)</f>
        <v>https://www.wapacklabs.com/</v>
      </c>
      <c r="C9133" s="157" t="s">
        <v>30686</v>
      </c>
      <c r="D9133" s="158" t="s">
        <v>17</v>
      </c>
      <c r="E9133" s="247"/>
      <c r="F9133" s="101"/>
      <c r="G9133" s="159"/>
      <c r="H9133" s="161" t="s">
        <v>30687</v>
      </c>
      <c r="I9133" s="161"/>
    </row>
    <row r="9134" ht="15.0" customHeight="1">
      <c r="A9134" s="101" t="s">
        <v>30688</v>
      </c>
      <c r="B9134" s="96" t="str">
        <f>VLOOKUP(A9134,company_data!$A$2:$H$2051,8,FALSE)</f>
        <v>#N/A</v>
      </c>
      <c r="C9134" s="158" t="s">
        <v>30689</v>
      </c>
      <c r="D9134" s="253" t="s">
        <v>8</v>
      </c>
      <c r="E9134" s="253" t="s">
        <v>30690</v>
      </c>
      <c r="F9134" s="101"/>
      <c r="G9134" s="159"/>
      <c r="H9134" s="161"/>
      <c r="I9134" s="160" t="s">
        <v>30691</v>
      </c>
    </row>
    <row r="9135" ht="15.0" customHeight="1">
      <c r="A9135" s="101" t="s">
        <v>30688</v>
      </c>
      <c r="B9135" s="96" t="str">
        <f>VLOOKUP(A9135,company_data!$A$2:$H$2051,8,FALSE)</f>
        <v>#N/A</v>
      </c>
      <c r="C9135" s="158" t="s">
        <v>30692</v>
      </c>
      <c r="D9135" s="253" t="s">
        <v>22</v>
      </c>
      <c r="E9135" s="253" t="s">
        <v>30693</v>
      </c>
      <c r="F9135" s="101"/>
      <c r="G9135" s="159"/>
      <c r="H9135" s="161"/>
      <c r="I9135" s="160" t="s">
        <v>30694</v>
      </c>
    </row>
    <row r="9136" ht="15.0" customHeight="1">
      <c r="A9136" s="101" t="s">
        <v>30688</v>
      </c>
      <c r="B9136" s="96" t="str">
        <f>VLOOKUP(A9136,company_data!$A$2:$H$2051,8,FALSE)</f>
        <v>#N/A</v>
      </c>
      <c r="C9136" s="158" t="s">
        <v>30695</v>
      </c>
      <c r="D9136" s="253" t="s">
        <v>42</v>
      </c>
      <c r="E9136" s="253" t="s">
        <v>18428</v>
      </c>
      <c r="F9136" s="101"/>
      <c r="G9136" s="159"/>
      <c r="H9136" s="161"/>
      <c r="I9136" s="161"/>
    </row>
    <row r="9137" ht="15.0" customHeight="1">
      <c r="A9137" s="101" t="s">
        <v>30688</v>
      </c>
      <c r="B9137" s="96" t="str">
        <f>VLOOKUP(A9137,company_data!$A$2:$H$2051,8,FALSE)</f>
        <v>#N/A</v>
      </c>
      <c r="C9137" s="158" t="s">
        <v>16190</v>
      </c>
      <c r="D9137" s="253" t="s">
        <v>42</v>
      </c>
      <c r="E9137" s="253" t="s">
        <v>30696</v>
      </c>
      <c r="F9137" s="101"/>
      <c r="G9137" s="159"/>
      <c r="H9137" s="161"/>
      <c r="I9137" s="161"/>
    </row>
    <row r="9138" ht="15.0" customHeight="1">
      <c r="A9138" s="101" t="s">
        <v>30688</v>
      </c>
      <c r="B9138" s="96" t="str">
        <f>VLOOKUP(A9138,company_data!$A$2:$H$2051,8,FALSE)</f>
        <v>#N/A</v>
      </c>
      <c r="C9138" s="158" t="s">
        <v>30697</v>
      </c>
      <c r="D9138" s="253" t="s">
        <v>59</v>
      </c>
      <c r="E9138" s="253" t="s">
        <v>30698</v>
      </c>
      <c r="F9138" s="101"/>
      <c r="G9138" s="164" t="s">
        <v>15951</v>
      </c>
      <c r="H9138" s="161"/>
      <c r="I9138" s="160" t="s">
        <v>30699</v>
      </c>
    </row>
    <row r="9139" ht="15.0" customHeight="1">
      <c r="A9139" s="101" t="s">
        <v>30688</v>
      </c>
      <c r="B9139" s="96" t="str">
        <f>VLOOKUP(A9139,company_data!$A$2:$H$2051,8,FALSE)</f>
        <v>#N/A</v>
      </c>
      <c r="C9139" s="158" t="s">
        <v>3116</v>
      </c>
      <c r="D9139" s="253" t="s">
        <v>8</v>
      </c>
      <c r="E9139" s="253" t="s">
        <v>30700</v>
      </c>
      <c r="F9139" s="101"/>
      <c r="G9139" s="159"/>
      <c r="H9139" s="161"/>
      <c r="I9139" s="161"/>
    </row>
    <row r="9140" ht="15.0" customHeight="1">
      <c r="A9140" s="101" t="s">
        <v>15194</v>
      </c>
      <c r="B9140" s="96" t="str">
        <f>VLOOKUP(A9140,company_data!$A$2:$H$2051,8,FALSE)</f>
        <v>https://uk.ucc.westcon.com/</v>
      </c>
      <c r="C9140" s="157" t="s">
        <v>30701</v>
      </c>
      <c r="D9140" s="247" t="s">
        <v>11</v>
      </c>
      <c r="E9140" s="97" t="s">
        <v>16091</v>
      </c>
      <c r="F9140" s="101"/>
      <c r="G9140" s="159"/>
      <c r="H9140" s="161" t="s">
        <v>30702</v>
      </c>
      <c r="I9140" s="161"/>
    </row>
    <row r="9141" ht="15.0" customHeight="1">
      <c r="A9141" s="101" t="s">
        <v>15194</v>
      </c>
      <c r="B9141" s="96" t="str">
        <f>VLOOKUP(A9141,company_data!$A$2:$H$2051,8,FALSE)</f>
        <v>https://uk.ucc.westcon.com/</v>
      </c>
      <c r="C9141" s="158" t="s">
        <v>15871</v>
      </c>
      <c r="D9141" s="253" t="s">
        <v>5</v>
      </c>
      <c r="E9141" s="253" t="s">
        <v>15871</v>
      </c>
      <c r="F9141" s="97" t="s">
        <v>16091</v>
      </c>
      <c r="G9141" s="159"/>
      <c r="H9141" s="161" t="s">
        <v>30703</v>
      </c>
      <c r="I9141" s="161"/>
    </row>
    <row r="9142" ht="15.0" customHeight="1">
      <c r="A9142" s="101" t="s">
        <v>15637</v>
      </c>
      <c r="B9142" s="96" t="str">
        <f>VLOOKUP(A9142,company_data!$A$2:$H$2051,8,FALSE)</f>
        <v>https://www.wetstonetech.com/</v>
      </c>
      <c r="C9142" s="158" t="s">
        <v>30704</v>
      </c>
      <c r="D9142" s="253" t="s">
        <v>16</v>
      </c>
      <c r="E9142" s="253" t="s">
        <v>18660</v>
      </c>
      <c r="F9142" s="101"/>
      <c r="G9142" s="159"/>
      <c r="H9142" s="161"/>
      <c r="I9142" s="161"/>
    </row>
    <row r="9143" ht="15.0" customHeight="1">
      <c r="A9143" s="101" t="s">
        <v>15637</v>
      </c>
      <c r="B9143" s="96" t="str">
        <f>VLOOKUP(A9143,company_data!$A$2:$H$2051,8,FALSE)</f>
        <v>https://www.wetstonetech.com/</v>
      </c>
      <c r="C9143" s="158" t="s">
        <v>30705</v>
      </c>
      <c r="D9143" s="253" t="s">
        <v>16</v>
      </c>
      <c r="E9143" s="253" t="s">
        <v>18660</v>
      </c>
      <c r="F9143" s="101"/>
      <c r="G9143" s="159"/>
      <c r="H9143" s="161"/>
      <c r="I9143" s="161"/>
    </row>
    <row r="9144" ht="15.0" customHeight="1">
      <c r="A9144" s="101" t="s">
        <v>15637</v>
      </c>
      <c r="B9144" s="96" t="str">
        <f>VLOOKUP(A9144,company_data!$A$2:$H$2051,8,FALSE)</f>
        <v>https://www.wetstonetech.com/</v>
      </c>
      <c r="C9144" s="158" t="s">
        <v>30706</v>
      </c>
      <c r="D9144" s="253" t="s">
        <v>16</v>
      </c>
      <c r="E9144" s="253" t="s">
        <v>18660</v>
      </c>
      <c r="F9144" s="101"/>
      <c r="G9144" s="159"/>
      <c r="H9144" s="161"/>
      <c r="I9144" s="161"/>
    </row>
    <row r="9145" ht="15.0" customHeight="1">
      <c r="A9145" s="101" t="s">
        <v>15637</v>
      </c>
      <c r="B9145" s="96" t="str">
        <f>VLOOKUP(A9145,company_data!$A$2:$H$2051,8,FALSE)</f>
        <v>https://www.wetstonetech.com/</v>
      </c>
      <c r="C9145" s="158" t="s">
        <v>30707</v>
      </c>
      <c r="D9145" s="253" t="s">
        <v>16</v>
      </c>
      <c r="E9145" s="253" t="s">
        <v>30708</v>
      </c>
      <c r="F9145" s="101"/>
      <c r="G9145" s="159"/>
      <c r="H9145" s="161"/>
      <c r="I9145" s="161"/>
    </row>
    <row r="9146" ht="15.0" customHeight="1">
      <c r="A9146" s="101" t="s">
        <v>15637</v>
      </c>
      <c r="B9146" s="96" t="str">
        <f>VLOOKUP(A9146,company_data!$A$2:$H$2051,8,FALSE)</f>
        <v>https://www.wetstonetech.com/</v>
      </c>
      <c r="C9146" s="158" t="s">
        <v>30709</v>
      </c>
      <c r="D9146" s="253" t="s">
        <v>16</v>
      </c>
      <c r="E9146" s="253" t="s">
        <v>30708</v>
      </c>
      <c r="F9146" s="101"/>
      <c r="G9146" s="159"/>
      <c r="H9146" s="161"/>
      <c r="I9146" s="161"/>
    </row>
    <row r="9147" ht="15.0" customHeight="1">
      <c r="A9147" s="101" t="s">
        <v>15637</v>
      </c>
      <c r="B9147" s="96" t="str">
        <f>VLOOKUP(A9147,company_data!$A$2:$H$2051,8,FALSE)</f>
        <v>https://www.wetstonetech.com/</v>
      </c>
      <c r="C9147" s="158" t="s">
        <v>30710</v>
      </c>
      <c r="D9147" s="253" t="s">
        <v>16</v>
      </c>
      <c r="E9147" s="253" t="s">
        <v>30708</v>
      </c>
      <c r="F9147" s="101"/>
      <c r="G9147" s="159"/>
      <c r="H9147" s="161"/>
      <c r="I9147" s="161"/>
    </row>
    <row r="9148" ht="15.0" customHeight="1">
      <c r="A9148" s="101" t="s">
        <v>15205</v>
      </c>
      <c r="B9148" s="96" t="str">
        <f>VLOOKUP(A9148,company_data!$A$2:$H$2051,8,FALSE)</f>
        <v>https://www.whistic.com/</v>
      </c>
      <c r="C9148" s="157" t="s">
        <v>30711</v>
      </c>
      <c r="D9148" s="253" t="s">
        <v>27</v>
      </c>
      <c r="E9148" s="247"/>
      <c r="F9148" s="101"/>
      <c r="G9148" s="159"/>
      <c r="H9148" s="161" t="s">
        <v>30712</v>
      </c>
      <c r="I9148" s="161"/>
    </row>
    <row r="9149" ht="15.0" customHeight="1">
      <c r="A9149" s="101" t="s">
        <v>15205</v>
      </c>
      <c r="B9149" s="96" t="str">
        <f>VLOOKUP(A9149,company_data!$A$2:$H$2051,8,FALSE)</f>
        <v>https://www.whistic.com/</v>
      </c>
      <c r="C9149" s="157" t="s">
        <v>30713</v>
      </c>
      <c r="D9149" s="253" t="s">
        <v>27</v>
      </c>
      <c r="E9149" s="247"/>
      <c r="F9149" s="101"/>
      <c r="G9149" s="159"/>
      <c r="H9149" s="161" t="s">
        <v>30714</v>
      </c>
      <c r="I9149" s="161"/>
    </row>
    <row r="9150" ht="15.0" customHeight="1">
      <c r="A9150" s="101" t="s">
        <v>15205</v>
      </c>
      <c r="B9150" s="96" t="str">
        <f>VLOOKUP(A9150,company_data!$A$2:$H$2051,8,FALSE)</f>
        <v>https://www.whistic.com/</v>
      </c>
      <c r="C9150" s="157" t="s">
        <v>30715</v>
      </c>
      <c r="D9150" s="253" t="s">
        <v>27</v>
      </c>
      <c r="E9150" s="247"/>
      <c r="F9150" s="101"/>
      <c r="G9150" s="159"/>
      <c r="H9150" s="161" t="s">
        <v>30716</v>
      </c>
      <c r="I9150" s="161"/>
    </row>
    <row r="9151" ht="15.0" customHeight="1">
      <c r="A9151" s="101" t="s">
        <v>15213</v>
      </c>
      <c r="B9151" s="96" t="str">
        <f>VLOOKUP(A9151,company_data!$A$2:$H$2051,8,FALSE)</f>
        <v>https://www.whitecloudsecurity.com/</v>
      </c>
      <c r="C9151" s="158" t="s">
        <v>30717</v>
      </c>
      <c r="D9151" s="253" t="s">
        <v>9</v>
      </c>
      <c r="E9151" s="253" t="s">
        <v>16090</v>
      </c>
      <c r="F9151" s="101"/>
      <c r="G9151" s="159"/>
      <c r="H9151" s="161" t="s">
        <v>30718</v>
      </c>
      <c r="I9151" s="161"/>
    </row>
    <row r="9152" ht="15.0" customHeight="1">
      <c r="A9152" s="101" t="s">
        <v>15213</v>
      </c>
      <c r="B9152" s="96" t="str">
        <f>VLOOKUP(A9152,company_data!$A$2:$H$2051,8,FALSE)</f>
        <v>https://www.whitecloudsecurity.com/</v>
      </c>
      <c r="C9152" s="158" t="s">
        <v>30719</v>
      </c>
      <c r="D9152" s="253" t="s">
        <v>9</v>
      </c>
      <c r="E9152" s="253" t="s">
        <v>16090</v>
      </c>
      <c r="F9152" s="101"/>
      <c r="G9152" s="159"/>
      <c r="H9152" s="161"/>
      <c r="I9152" s="161"/>
    </row>
    <row r="9153" ht="15.0" customHeight="1">
      <c r="A9153" s="101" t="s">
        <v>15213</v>
      </c>
      <c r="B9153" s="96" t="str">
        <f>VLOOKUP(A9153,company_data!$A$2:$H$2051,8,FALSE)</f>
        <v>https://www.whitecloudsecurity.com/</v>
      </c>
      <c r="C9153" s="158" t="s">
        <v>30720</v>
      </c>
      <c r="D9153" s="253" t="s">
        <v>9</v>
      </c>
      <c r="E9153" s="253" t="s">
        <v>16090</v>
      </c>
      <c r="F9153" s="101"/>
      <c r="G9153" s="159"/>
      <c r="H9153" s="161"/>
      <c r="I9153" s="161"/>
    </row>
    <row r="9154" ht="15.0" customHeight="1">
      <c r="A9154" s="101" t="s">
        <v>15213</v>
      </c>
      <c r="B9154" s="96" t="str">
        <f>VLOOKUP(A9154,company_data!$A$2:$H$2051,8,FALSE)</f>
        <v>https://www.whitecloudsecurity.com/</v>
      </c>
      <c r="C9154" s="157" t="s">
        <v>30721</v>
      </c>
      <c r="D9154" s="253" t="s">
        <v>9</v>
      </c>
      <c r="E9154" s="253" t="s">
        <v>16090</v>
      </c>
      <c r="F9154" s="101"/>
      <c r="G9154" s="159"/>
      <c r="H9154" s="161" t="s">
        <v>30722</v>
      </c>
      <c r="I9154" s="161"/>
    </row>
    <row r="9155" ht="15.0" customHeight="1">
      <c r="A9155" s="101" t="s">
        <v>15220</v>
      </c>
      <c r="B9155" s="96" t="str">
        <f>VLOOKUP(A9155,company_data!$A$2:$H$2051,8,FALSE)</f>
        <v>https://www.whitehawksoftware.com/</v>
      </c>
      <c r="C9155" s="157" t="s">
        <v>30723</v>
      </c>
      <c r="D9155" s="253" t="s">
        <v>40</v>
      </c>
      <c r="E9155" s="253" t="s">
        <v>17435</v>
      </c>
      <c r="F9155" s="101"/>
      <c r="G9155" s="159"/>
      <c r="H9155" s="161" t="s">
        <v>30724</v>
      </c>
      <c r="I9155" s="161"/>
    </row>
    <row r="9156" ht="15.0" customHeight="1">
      <c r="A9156" s="101" t="s">
        <v>15226</v>
      </c>
      <c r="B9156" s="96" t="str">
        <f>VLOOKUP(A9156,company_data!$A$2:$H$2051,8,FALSE)</f>
        <v>https://www.whitehatsec.com/</v>
      </c>
      <c r="C9156" s="157" t="s">
        <v>30725</v>
      </c>
      <c r="D9156" s="247" t="s">
        <v>8</v>
      </c>
      <c r="E9156" s="247" t="s">
        <v>15915</v>
      </c>
      <c r="F9156" s="101"/>
      <c r="G9156" s="159"/>
      <c r="H9156" s="161" t="s">
        <v>30726</v>
      </c>
      <c r="I9156" s="161"/>
    </row>
    <row r="9157" ht="15.0" customHeight="1">
      <c r="A9157" s="101" t="s">
        <v>15226</v>
      </c>
      <c r="B9157" s="96" t="str">
        <f>VLOOKUP(A9157,company_data!$A$2:$H$2051,8,FALSE)</f>
        <v>https://www.whitehatsec.com/</v>
      </c>
      <c r="C9157" s="157" t="s">
        <v>30727</v>
      </c>
      <c r="D9157" s="247" t="s">
        <v>8</v>
      </c>
      <c r="E9157" s="247" t="s">
        <v>16203</v>
      </c>
      <c r="F9157" s="101"/>
      <c r="G9157" s="159"/>
      <c r="H9157" s="161" t="s">
        <v>30728</v>
      </c>
      <c r="I9157" s="161"/>
    </row>
    <row r="9158" ht="15.0" customHeight="1">
      <c r="A9158" s="101" t="s">
        <v>15226</v>
      </c>
      <c r="B9158" s="96" t="str">
        <f>VLOOKUP(A9158,company_data!$A$2:$H$2051,8,FALSE)</f>
        <v>https://www.whitehatsec.com/</v>
      </c>
      <c r="C9158" s="157" t="s">
        <v>30729</v>
      </c>
      <c r="D9158" s="247" t="s">
        <v>8</v>
      </c>
      <c r="E9158" s="247" t="s">
        <v>30730</v>
      </c>
      <c r="F9158" s="101"/>
      <c r="G9158" s="159"/>
      <c r="H9158" s="161" t="s">
        <v>30731</v>
      </c>
      <c r="I9158" s="161"/>
    </row>
    <row r="9159" ht="15.0" customHeight="1">
      <c r="A9159" s="101" t="s">
        <v>15226</v>
      </c>
      <c r="B9159" s="96" t="str">
        <f>VLOOKUP(A9159,company_data!$A$2:$H$2051,8,FALSE)</f>
        <v>https://www.whitehatsec.com/</v>
      </c>
      <c r="C9159" s="157" t="s">
        <v>30732</v>
      </c>
      <c r="D9159" s="247" t="s">
        <v>8</v>
      </c>
      <c r="E9159" s="247" t="s">
        <v>19142</v>
      </c>
      <c r="F9159" s="101"/>
      <c r="G9159" s="159"/>
      <c r="H9159" s="161" t="s">
        <v>30733</v>
      </c>
      <c r="I9159" s="161"/>
    </row>
    <row r="9160" ht="15.0" customHeight="1">
      <c r="A9160" s="101" t="s">
        <v>15226</v>
      </c>
      <c r="B9160" s="96" t="str">
        <f>VLOOKUP(A9160,company_data!$A$2:$H$2051,8,FALSE)</f>
        <v>https://www.whitehatsec.com/</v>
      </c>
      <c r="C9160" s="157" t="s">
        <v>30734</v>
      </c>
      <c r="D9160" s="247" t="s">
        <v>8</v>
      </c>
      <c r="E9160" s="247" t="s">
        <v>19145</v>
      </c>
      <c r="F9160" s="101"/>
      <c r="G9160" s="159"/>
      <c r="H9160" s="161" t="s">
        <v>30735</v>
      </c>
      <c r="I9160" s="161"/>
    </row>
    <row r="9161" ht="15.0" customHeight="1">
      <c r="A9161" s="101" t="s">
        <v>15226</v>
      </c>
      <c r="B9161" s="96" t="str">
        <f>VLOOKUP(A9161,company_data!$A$2:$H$2051,8,FALSE)</f>
        <v>https://www.whitehatsec.com/</v>
      </c>
      <c r="C9161" s="157" t="s">
        <v>30736</v>
      </c>
      <c r="D9161" s="247" t="s">
        <v>11</v>
      </c>
      <c r="E9161" s="247"/>
      <c r="F9161" s="101"/>
      <c r="G9161" s="159"/>
      <c r="H9161" s="161" t="s">
        <v>30737</v>
      </c>
      <c r="I9161" s="161"/>
    </row>
    <row r="9162" ht="15.0" customHeight="1">
      <c r="A9162" s="97" t="s">
        <v>30738</v>
      </c>
      <c r="B9162" s="96" t="str">
        <f>VLOOKUP(A9162,company_data!$A$2:$H$2051,8,FALSE)</f>
        <v>https://www.whitesourcesoftware.com/</v>
      </c>
      <c r="C9162" s="157" t="s">
        <v>30739</v>
      </c>
      <c r="D9162" s="253" t="s">
        <v>8</v>
      </c>
      <c r="E9162" s="247" t="s">
        <v>19145</v>
      </c>
      <c r="F9162" s="101"/>
      <c r="G9162" s="159"/>
      <c r="H9162" s="161" t="s">
        <v>30740</v>
      </c>
      <c r="I9162" s="161"/>
    </row>
    <row r="9163" ht="15.0" customHeight="1">
      <c r="A9163" s="97" t="s">
        <v>30738</v>
      </c>
      <c r="B9163" s="96" t="str">
        <f>VLOOKUP(A9163,company_data!$A$2:$H$2051,8,FALSE)</f>
        <v>https://www.whitesourcesoftware.com/</v>
      </c>
      <c r="C9163" s="158" t="s">
        <v>30741</v>
      </c>
      <c r="D9163" s="253" t="s">
        <v>8</v>
      </c>
      <c r="E9163" s="247" t="s">
        <v>19145</v>
      </c>
      <c r="F9163" s="101"/>
      <c r="G9163" s="159"/>
      <c r="H9163" s="161"/>
      <c r="I9163" s="161"/>
    </row>
    <row r="9164" ht="15.0" customHeight="1">
      <c r="A9164" s="97" t="s">
        <v>30738</v>
      </c>
      <c r="B9164" s="96" t="str">
        <f>VLOOKUP(A9164,company_data!$A$2:$H$2051,8,FALSE)</f>
        <v>https://www.whitesourcesoftware.com/</v>
      </c>
      <c r="C9164" s="158" t="s">
        <v>30742</v>
      </c>
      <c r="D9164" s="253" t="s">
        <v>8</v>
      </c>
      <c r="E9164" s="247" t="s">
        <v>19145</v>
      </c>
      <c r="F9164" s="101"/>
      <c r="G9164" s="159"/>
      <c r="H9164" s="161"/>
      <c r="I9164" s="161"/>
    </row>
    <row r="9165" ht="15.0" customHeight="1">
      <c r="A9165" s="97" t="s">
        <v>30738</v>
      </c>
      <c r="B9165" s="96" t="str">
        <f>VLOOKUP(A9165,company_data!$A$2:$H$2051,8,FALSE)</f>
        <v>https://www.whitesourcesoftware.com/</v>
      </c>
      <c r="C9165" s="158" t="s">
        <v>30743</v>
      </c>
      <c r="D9165" s="253" t="s">
        <v>8</v>
      </c>
      <c r="E9165" s="247" t="s">
        <v>19145</v>
      </c>
      <c r="F9165" s="101"/>
      <c r="G9165" s="159"/>
      <c r="H9165" s="161"/>
      <c r="I9165" s="161"/>
    </row>
    <row r="9166" ht="15.0" customHeight="1">
      <c r="A9166" s="97" t="s">
        <v>30738</v>
      </c>
      <c r="B9166" s="96" t="str">
        <f>VLOOKUP(A9166,company_data!$A$2:$H$2051,8,FALSE)</f>
        <v>https://www.whitesourcesoftware.com/</v>
      </c>
      <c r="C9166" s="158" t="s">
        <v>30744</v>
      </c>
      <c r="D9166" s="253" t="s">
        <v>8</v>
      </c>
      <c r="E9166" s="247" t="s">
        <v>19145</v>
      </c>
      <c r="F9166" s="101"/>
      <c r="G9166" s="159"/>
      <c r="H9166" s="161"/>
      <c r="I9166" s="161"/>
    </row>
    <row r="9167" ht="15.0" customHeight="1">
      <c r="A9167" s="97" t="s">
        <v>30738</v>
      </c>
      <c r="B9167" s="96" t="str">
        <f>VLOOKUP(A9167,company_data!$A$2:$H$2051,8,FALSE)</f>
        <v>https://www.whitesourcesoftware.com/</v>
      </c>
      <c r="C9167" s="158" t="s">
        <v>30745</v>
      </c>
      <c r="D9167" s="253" t="s">
        <v>8</v>
      </c>
      <c r="E9167" s="247" t="s">
        <v>19145</v>
      </c>
      <c r="F9167" s="101"/>
      <c r="G9167" s="159"/>
      <c r="H9167" s="161"/>
      <c r="I9167" s="161"/>
    </row>
    <row r="9168" ht="15.0" customHeight="1">
      <c r="A9168" s="101" t="s">
        <v>15252</v>
      </c>
      <c r="B9168" s="96" t="str">
        <f>VLOOKUP(A9168,company_data!$A$2:$H$2051,8,FALSE)</f>
        <v>https://wickr.com/</v>
      </c>
      <c r="C9168" s="157" t="s">
        <v>30746</v>
      </c>
      <c r="D9168" s="235" t="s">
        <v>24</v>
      </c>
      <c r="E9168" s="235" t="s">
        <v>18979</v>
      </c>
      <c r="F9168" s="101"/>
      <c r="G9168" s="170"/>
      <c r="H9168" s="161" t="s">
        <v>30747</v>
      </c>
      <c r="I9168" s="161"/>
    </row>
    <row r="9169" ht="15.0" customHeight="1">
      <c r="A9169" s="101" t="s">
        <v>15252</v>
      </c>
      <c r="B9169" s="96" t="str">
        <f>VLOOKUP(A9169,company_data!$A$2:$H$2051,8,FALSE)</f>
        <v>https://wickr.com/</v>
      </c>
      <c r="C9169" s="157" t="s">
        <v>30748</v>
      </c>
      <c r="D9169" s="235" t="s">
        <v>24</v>
      </c>
      <c r="E9169" s="235" t="s">
        <v>18979</v>
      </c>
      <c r="F9169" s="101"/>
      <c r="G9169" s="170"/>
      <c r="H9169" s="161" t="s">
        <v>30749</v>
      </c>
      <c r="I9169" s="161"/>
    </row>
    <row r="9170" ht="15.0" customHeight="1">
      <c r="A9170" s="101" t="s">
        <v>15252</v>
      </c>
      <c r="B9170" s="96" t="str">
        <f>VLOOKUP(A9170,company_data!$A$2:$H$2051,8,FALSE)</f>
        <v>https://wickr.com/</v>
      </c>
      <c r="C9170" s="157" t="s">
        <v>30750</v>
      </c>
      <c r="D9170" s="235" t="s">
        <v>24</v>
      </c>
      <c r="E9170" s="235" t="s">
        <v>18979</v>
      </c>
      <c r="F9170" s="101"/>
      <c r="G9170" s="170"/>
      <c r="H9170" s="161" t="s">
        <v>30751</v>
      </c>
      <c r="I9170" s="161"/>
    </row>
    <row r="9171" ht="15.0" customHeight="1">
      <c r="A9171" s="101" t="s">
        <v>15252</v>
      </c>
      <c r="B9171" s="96" t="str">
        <f>VLOOKUP(A9171,company_data!$A$2:$H$2051,8,FALSE)</f>
        <v>https://wickr.com/</v>
      </c>
      <c r="C9171" s="157" t="s">
        <v>30752</v>
      </c>
      <c r="D9171" s="235" t="s">
        <v>24</v>
      </c>
      <c r="E9171" s="235" t="s">
        <v>18979</v>
      </c>
      <c r="F9171" s="101"/>
      <c r="G9171" s="170"/>
      <c r="H9171" s="161" t="s">
        <v>30753</v>
      </c>
      <c r="I9171" s="161"/>
    </row>
    <row r="9172" ht="15.0" customHeight="1">
      <c r="A9172" s="101" t="s">
        <v>14724</v>
      </c>
      <c r="B9172" s="96" t="str">
        <f>VLOOKUP(A9172,company_data!$A$2:$H$2051,8,FALSE)</f>
        <v>https://www.widepoint.com/</v>
      </c>
      <c r="C9172" s="158" t="s">
        <v>30754</v>
      </c>
      <c r="D9172" s="253" t="s">
        <v>5</v>
      </c>
      <c r="E9172" s="253" t="s">
        <v>17514</v>
      </c>
      <c r="F9172" s="101"/>
      <c r="G9172" s="159"/>
      <c r="H9172" s="161"/>
      <c r="I9172" s="161"/>
    </row>
    <row r="9173" ht="15.0" customHeight="1">
      <c r="A9173" s="101" t="s">
        <v>14724</v>
      </c>
      <c r="B9173" s="96" t="str">
        <f>VLOOKUP(A9173,company_data!$A$2:$H$2051,8,FALSE)</f>
        <v>https://www.widepoint.com/</v>
      </c>
      <c r="C9173" s="157" t="s">
        <v>30755</v>
      </c>
      <c r="D9173" s="253" t="s">
        <v>20</v>
      </c>
      <c r="E9173" s="253" t="s">
        <v>23700</v>
      </c>
      <c r="F9173" s="97" t="s">
        <v>15892</v>
      </c>
      <c r="G9173" s="159"/>
      <c r="H9173" s="161" t="s">
        <v>30756</v>
      </c>
      <c r="I9173" s="161"/>
    </row>
    <row r="9174" ht="15.0" customHeight="1">
      <c r="A9174" s="101" t="s">
        <v>14724</v>
      </c>
      <c r="B9174" s="96" t="str">
        <f>VLOOKUP(A9174,company_data!$A$2:$H$2051,8,FALSE)</f>
        <v>https://www.widepoint.com/</v>
      </c>
      <c r="C9174" s="158" t="s">
        <v>30757</v>
      </c>
      <c r="D9174" s="253" t="s">
        <v>13</v>
      </c>
      <c r="E9174" s="247"/>
      <c r="F9174" s="101"/>
      <c r="G9174" s="159"/>
      <c r="H9174" s="161"/>
      <c r="I9174" s="161"/>
    </row>
    <row r="9175" ht="15.0" customHeight="1">
      <c r="A9175" s="101" t="s">
        <v>14724</v>
      </c>
      <c r="B9175" s="96" t="str">
        <f>VLOOKUP(A9175,company_data!$A$2:$H$2051,8,FALSE)</f>
        <v>https://www.widepoint.com/</v>
      </c>
      <c r="C9175" s="158" t="s">
        <v>30758</v>
      </c>
      <c r="D9175" s="253" t="s">
        <v>6</v>
      </c>
      <c r="E9175" s="247"/>
      <c r="F9175" s="101"/>
      <c r="G9175" s="159"/>
      <c r="H9175" s="161"/>
      <c r="I9175" s="161"/>
    </row>
    <row r="9176" ht="15.0" customHeight="1">
      <c r="A9176" s="101" t="s">
        <v>14724</v>
      </c>
      <c r="B9176" s="96" t="str">
        <f>VLOOKUP(A9176,company_data!$A$2:$H$2051,8,FALSE)</f>
        <v>https://www.widepoint.com/</v>
      </c>
      <c r="C9176" s="158" t="s">
        <v>30759</v>
      </c>
      <c r="D9176" s="253" t="s">
        <v>29</v>
      </c>
      <c r="E9176" s="247"/>
      <c r="F9176" s="101"/>
      <c r="G9176" s="159"/>
      <c r="H9176" s="161"/>
      <c r="I9176" s="161"/>
    </row>
    <row r="9177" ht="15.0" customHeight="1">
      <c r="A9177" s="101" t="s">
        <v>14740</v>
      </c>
      <c r="B9177" s="96" t="str">
        <f>VLOOKUP(A9177,company_data!$A$2:$H$2051,8,FALSE)</f>
        <v>https://www.willistowerswatson.com</v>
      </c>
      <c r="C9177" s="158" t="s">
        <v>30760</v>
      </c>
      <c r="D9177" s="253" t="s">
        <v>5</v>
      </c>
      <c r="E9177" s="253" t="s">
        <v>16421</v>
      </c>
      <c r="F9177" s="97" t="s">
        <v>16422</v>
      </c>
      <c r="G9177" s="159"/>
      <c r="H9177" s="161"/>
      <c r="I9177" s="161"/>
    </row>
    <row r="9178" ht="15.0" customHeight="1">
      <c r="A9178" s="257" t="s">
        <v>15261</v>
      </c>
      <c r="B9178" s="191" t="s">
        <v>30761</v>
      </c>
      <c r="C9178" s="192" t="s">
        <v>16868</v>
      </c>
      <c r="D9178" s="192" t="s">
        <v>5</v>
      </c>
      <c r="E9178" s="240"/>
      <c r="F9178" s="193"/>
      <c r="G9178" s="194"/>
      <c r="H9178" s="196"/>
      <c r="I9178" s="196"/>
    </row>
    <row r="9179" ht="15.0" customHeight="1">
      <c r="A9179" s="101" t="s">
        <v>15266</v>
      </c>
      <c r="B9179" s="96" t="str">
        <f>VLOOKUP(A9179,company_data!$A$2:$H$2051,8,FALSE)</f>
        <v>https://www.winmagic.com/</v>
      </c>
      <c r="C9179" s="158" t="s">
        <v>30762</v>
      </c>
      <c r="D9179" s="253" t="s">
        <v>13</v>
      </c>
      <c r="E9179" s="247"/>
      <c r="F9179" s="101"/>
      <c r="G9179" s="159"/>
      <c r="H9179" s="161"/>
      <c r="I9179" s="161"/>
    </row>
    <row r="9180" ht="15.0" customHeight="1">
      <c r="A9180" s="101" t="s">
        <v>15266</v>
      </c>
      <c r="B9180" s="96" t="str">
        <f>VLOOKUP(A9180,company_data!$A$2:$H$2051,8,FALSE)</f>
        <v>https://www.winmagic.com/</v>
      </c>
      <c r="C9180" s="158" t="s">
        <v>30763</v>
      </c>
      <c r="D9180" s="253" t="s">
        <v>13</v>
      </c>
      <c r="E9180" s="247"/>
      <c r="F9180" s="101"/>
      <c r="G9180" s="159"/>
      <c r="H9180" s="161"/>
      <c r="I9180" s="161"/>
    </row>
    <row r="9181" ht="15.0" customHeight="1">
      <c r="A9181" s="101" t="s">
        <v>15266</v>
      </c>
      <c r="B9181" s="96" t="str">
        <f>VLOOKUP(A9181,company_data!$A$2:$H$2051,8,FALSE)</f>
        <v>https://www.winmagic.com/</v>
      </c>
      <c r="C9181" s="158" t="s">
        <v>30764</v>
      </c>
      <c r="D9181" s="253" t="s">
        <v>6</v>
      </c>
      <c r="E9181" s="247"/>
      <c r="F9181" s="101"/>
      <c r="G9181" s="159"/>
      <c r="H9181" s="161"/>
      <c r="I9181" s="161"/>
    </row>
    <row r="9182" ht="15.0" customHeight="1">
      <c r="A9182" s="101" t="s">
        <v>15272</v>
      </c>
      <c r="B9182" s="96" t="str">
        <f>VLOOKUP(A9182,company_data!$A$2:$H$2051,8,FALSE)</f>
        <v>https://www.winterhawkconsulting.com/</v>
      </c>
      <c r="C9182" s="157" t="s">
        <v>30765</v>
      </c>
      <c r="D9182" s="247" t="s">
        <v>5</v>
      </c>
      <c r="E9182" s="247"/>
      <c r="F9182" s="101"/>
      <c r="G9182" s="159"/>
      <c r="H9182" s="161"/>
      <c r="I9182" s="161"/>
    </row>
    <row r="9183" ht="15.0" customHeight="1">
      <c r="A9183" s="101" t="s">
        <v>15272</v>
      </c>
      <c r="B9183" s="96" t="str">
        <f>VLOOKUP(A9183,company_data!$A$2:$H$2051,8,FALSE)</f>
        <v>https://www.winterhawkconsulting.com/</v>
      </c>
      <c r="C9183" s="157" t="s">
        <v>26396</v>
      </c>
      <c r="D9183" s="247" t="s">
        <v>5</v>
      </c>
      <c r="E9183" s="247"/>
      <c r="F9183" s="101"/>
      <c r="G9183" s="159"/>
      <c r="H9183" s="161" t="s">
        <v>30766</v>
      </c>
      <c r="I9183" s="161"/>
    </row>
    <row r="9184" ht="15.0" customHeight="1">
      <c r="A9184" s="101" t="s">
        <v>15272</v>
      </c>
      <c r="B9184" s="96" t="str">
        <f>VLOOKUP(A9184,company_data!$A$2:$H$2051,8,FALSE)</f>
        <v>https://www.winterhawkconsulting.com/</v>
      </c>
      <c r="C9184" s="157" t="s">
        <v>30767</v>
      </c>
      <c r="D9184" s="247" t="s">
        <v>5</v>
      </c>
      <c r="E9184" s="247"/>
      <c r="F9184" s="101"/>
      <c r="G9184" s="159"/>
      <c r="H9184" s="161" t="s">
        <v>30768</v>
      </c>
      <c r="I9184" s="161"/>
    </row>
    <row r="9185" ht="15.0" customHeight="1">
      <c r="A9185" s="101" t="s">
        <v>15272</v>
      </c>
      <c r="B9185" s="96" t="str">
        <f>VLOOKUP(A9185,company_data!$A$2:$H$2051,8,FALSE)</f>
        <v>https://www.winterhawkconsulting.com/</v>
      </c>
      <c r="C9185" s="157" t="s">
        <v>30769</v>
      </c>
      <c r="D9185" s="247" t="s">
        <v>5</v>
      </c>
      <c r="E9185" s="247"/>
      <c r="F9185" s="101"/>
      <c r="G9185" s="159"/>
      <c r="H9185" s="161" t="s">
        <v>30770</v>
      </c>
      <c r="I9185" s="161"/>
    </row>
    <row r="9186" ht="15.0" customHeight="1">
      <c r="A9186" s="101" t="s">
        <v>14759</v>
      </c>
      <c r="B9186" s="96" t="str">
        <f>VLOOKUP(A9186,company_data!$A$2:$H$2051,8,FALSE)</f>
        <v>https://www.wipro.com/</v>
      </c>
      <c r="C9186" s="158" t="s">
        <v>17508</v>
      </c>
      <c r="D9186" s="247" t="s">
        <v>5</v>
      </c>
      <c r="E9186" s="253" t="s">
        <v>15843</v>
      </c>
      <c r="F9186" s="101"/>
      <c r="G9186" s="159"/>
      <c r="H9186" s="161" t="s">
        <v>30771</v>
      </c>
      <c r="I9186" s="161"/>
    </row>
    <row r="9187" ht="15.0" customHeight="1">
      <c r="A9187" s="101" t="s">
        <v>14759</v>
      </c>
      <c r="B9187" s="96" t="str">
        <f>VLOOKUP(A9187,company_data!$A$2:$H$2051,8,FALSE)</f>
        <v>https://www.wipro.com/</v>
      </c>
      <c r="C9187" s="158" t="s">
        <v>30772</v>
      </c>
      <c r="D9187" s="247" t="s">
        <v>5</v>
      </c>
      <c r="E9187" s="253" t="s">
        <v>20384</v>
      </c>
      <c r="F9187" s="101"/>
      <c r="G9187" s="159"/>
      <c r="H9187" s="161"/>
      <c r="I9187" s="161"/>
    </row>
    <row r="9188" ht="15.0" customHeight="1">
      <c r="A9188" s="101" t="s">
        <v>14759</v>
      </c>
      <c r="B9188" s="96" t="str">
        <f>VLOOKUP(A9188,company_data!$A$2:$H$2051,8,FALSE)</f>
        <v>https://www.wipro.com/</v>
      </c>
      <c r="C9188" s="158" t="s">
        <v>30773</v>
      </c>
      <c r="D9188" s="247" t="s">
        <v>5</v>
      </c>
      <c r="E9188" s="253" t="s">
        <v>15886</v>
      </c>
      <c r="F9188" s="101"/>
      <c r="G9188" s="159"/>
      <c r="H9188" s="161"/>
      <c r="I9188" s="161"/>
    </row>
    <row r="9189" ht="15.0" customHeight="1">
      <c r="A9189" s="101" t="s">
        <v>14759</v>
      </c>
      <c r="B9189" s="96" t="str">
        <f>VLOOKUP(A9189,company_data!$A$2:$H$2051,8,FALSE)</f>
        <v>https://www.wipro.com/</v>
      </c>
      <c r="C9189" s="158" t="s">
        <v>30774</v>
      </c>
      <c r="D9189" s="247" t="s">
        <v>5</v>
      </c>
      <c r="E9189" s="253" t="s">
        <v>16091</v>
      </c>
      <c r="F9189" s="101"/>
      <c r="G9189" s="159"/>
      <c r="H9189" s="161"/>
      <c r="I9189" s="161"/>
    </row>
    <row r="9190" ht="15.0" customHeight="1">
      <c r="A9190" s="101" t="s">
        <v>14759</v>
      </c>
      <c r="B9190" s="96" t="str">
        <f>VLOOKUP(A9190,company_data!$A$2:$H$2051,8,FALSE)</f>
        <v>https://www.wipro.com/</v>
      </c>
      <c r="C9190" s="158" t="s">
        <v>30775</v>
      </c>
      <c r="D9190" s="253" t="s">
        <v>7</v>
      </c>
      <c r="E9190" s="253" t="s">
        <v>20100</v>
      </c>
      <c r="F9190" s="101"/>
      <c r="G9190" s="159"/>
      <c r="H9190" s="161"/>
      <c r="I9190" s="161"/>
    </row>
    <row r="9191" ht="15.0" customHeight="1">
      <c r="A9191" s="101" t="s">
        <v>14759</v>
      </c>
      <c r="B9191" s="96" t="str">
        <f>VLOOKUP(A9191,company_data!$A$2:$H$2051,8,FALSE)</f>
        <v>https://www.wipro.com/</v>
      </c>
      <c r="C9191" s="158" t="s">
        <v>30776</v>
      </c>
      <c r="D9191" s="247" t="s">
        <v>5</v>
      </c>
      <c r="E9191" s="253" t="s">
        <v>21858</v>
      </c>
      <c r="F9191" s="101"/>
      <c r="G9191" s="159"/>
      <c r="H9191" s="161"/>
      <c r="I9191" s="161"/>
    </row>
    <row r="9192" ht="15.0" customHeight="1">
      <c r="A9192" s="101" t="s">
        <v>15279</v>
      </c>
      <c r="B9192" s="96" t="str">
        <f>VLOOKUP(A9192,company_data!$A$2:$H$2051,8,FALSE)</f>
        <v>https://wirewheel.io/</v>
      </c>
      <c r="C9192" s="157" t="s">
        <v>30777</v>
      </c>
      <c r="D9192" s="253" t="s">
        <v>14</v>
      </c>
      <c r="E9192" s="247"/>
      <c r="F9192" s="101"/>
      <c r="G9192" s="159"/>
      <c r="H9192" s="161" t="s">
        <v>30778</v>
      </c>
      <c r="I9192" s="161"/>
    </row>
    <row r="9193" ht="15.0" customHeight="1">
      <c r="A9193" s="101" t="s">
        <v>15279</v>
      </c>
      <c r="B9193" s="96" t="str">
        <f>VLOOKUP(A9193,company_data!$A$2:$H$2051,8,FALSE)</f>
        <v>https://wirewheel.io/</v>
      </c>
      <c r="C9193" s="157" t="s">
        <v>30779</v>
      </c>
      <c r="D9193" s="253" t="s">
        <v>14</v>
      </c>
      <c r="E9193" s="247"/>
      <c r="F9193" s="101"/>
      <c r="G9193" s="159"/>
      <c r="H9193" s="161" t="s">
        <v>30780</v>
      </c>
      <c r="I9193" s="161"/>
    </row>
    <row r="9194" ht="15.0" customHeight="1">
      <c r="A9194" s="101" t="s">
        <v>15279</v>
      </c>
      <c r="B9194" s="96" t="str">
        <f>VLOOKUP(A9194,company_data!$A$2:$H$2051,8,FALSE)</f>
        <v>https://wirewheel.io/</v>
      </c>
      <c r="C9194" s="157" t="s">
        <v>30781</v>
      </c>
      <c r="D9194" s="253" t="s">
        <v>14</v>
      </c>
      <c r="E9194" s="247"/>
      <c r="F9194" s="101"/>
      <c r="G9194" s="159"/>
      <c r="H9194" s="161" t="s">
        <v>30782</v>
      </c>
      <c r="I9194" s="161"/>
    </row>
    <row r="9195" ht="15.0" customHeight="1">
      <c r="A9195" s="101" t="s">
        <v>15279</v>
      </c>
      <c r="B9195" s="96" t="str">
        <f>VLOOKUP(A9195,company_data!$A$2:$H$2051,8,FALSE)</f>
        <v>https://wirewheel.io/</v>
      </c>
      <c r="C9195" s="157" t="s">
        <v>30783</v>
      </c>
      <c r="D9195" s="253" t="s">
        <v>14</v>
      </c>
      <c r="E9195" s="247"/>
      <c r="F9195" s="101"/>
      <c r="G9195" s="159"/>
      <c r="H9195" s="161" t="s">
        <v>30784</v>
      </c>
      <c r="I9195" s="161"/>
    </row>
    <row r="9196" ht="15.0" customHeight="1">
      <c r="A9196" s="101" t="s">
        <v>15279</v>
      </c>
      <c r="B9196" s="96" t="str">
        <f>VLOOKUP(A9196,company_data!$A$2:$H$2051,8,FALSE)</f>
        <v>https://wirewheel.io/</v>
      </c>
      <c r="C9196" s="157" t="s">
        <v>30785</v>
      </c>
      <c r="D9196" s="253" t="s">
        <v>14</v>
      </c>
      <c r="E9196" s="247"/>
      <c r="F9196" s="101"/>
      <c r="G9196" s="159"/>
      <c r="H9196" s="161" t="s">
        <v>30786</v>
      </c>
      <c r="I9196" s="161"/>
    </row>
    <row r="9197" ht="15.0" customHeight="1">
      <c r="A9197" s="101" t="s">
        <v>15279</v>
      </c>
      <c r="B9197" s="96" t="str">
        <f>VLOOKUP(A9197,company_data!$A$2:$H$2051,8,FALSE)</f>
        <v>https://wirewheel.io/</v>
      </c>
      <c r="C9197" s="157" t="s">
        <v>30787</v>
      </c>
      <c r="D9197" s="253" t="s">
        <v>14</v>
      </c>
      <c r="E9197" s="247"/>
      <c r="F9197" s="101"/>
      <c r="G9197" s="159"/>
      <c r="H9197" s="161" t="s">
        <v>30788</v>
      </c>
      <c r="I9197" s="161"/>
    </row>
    <row r="9198" ht="15.0" customHeight="1">
      <c r="A9198" s="101" t="s">
        <v>15279</v>
      </c>
      <c r="B9198" s="96" t="str">
        <f>VLOOKUP(A9198,company_data!$A$2:$H$2051,8,FALSE)</f>
        <v>https://wirewheel.io/</v>
      </c>
      <c r="C9198" s="157" t="s">
        <v>30789</v>
      </c>
      <c r="D9198" s="253" t="s">
        <v>14</v>
      </c>
      <c r="E9198" s="247"/>
      <c r="F9198" s="101"/>
      <c r="G9198" s="159"/>
      <c r="H9198" s="161" t="s">
        <v>30790</v>
      </c>
      <c r="I9198" s="161"/>
    </row>
    <row r="9199" ht="15.0" customHeight="1">
      <c r="A9199" s="101" t="s">
        <v>15289</v>
      </c>
      <c r="B9199" s="96" t="str">
        <f>VLOOKUP(A9199,company_data!$A$2:$H$2051,8,FALSE)</f>
        <v>https://wirexsystems.com/</v>
      </c>
      <c r="C9199" s="158" t="s">
        <v>30791</v>
      </c>
      <c r="D9199" s="253" t="s">
        <v>36</v>
      </c>
      <c r="E9199" s="253" t="s">
        <v>16834</v>
      </c>
      <c r="F9199" s="101"/>
      <c r="G9199" s="159"/>
      <c r="H9199" s="161" t="s">
        <v>30792</v>
      </c>
      <c r="I9199" s="161"/>
    </row>
    <row r="9200" ht="15.0" customHeight="1">
      <c r="A9200" s="101" t="s">
        <v>15289</v>
      </c>
      <c r="B9200" s="96" t="str">
        <f>VLOOKUP(A9200,company_data!$A$2:$H$2051,8,FALSE)</f>
        <v>https://wirexsystems.com/</v>
      </c>
      <c r="C9200" s="157" t="s">
        <v>30793</v>
      </c>
      <c r="D9200" s="253" t="s">
        <v>21</v>
      </c>
      <c r="E9200" s="253" t="s">
        <v>16871</v>
      </c>
      <c r="F9200" s="101"/>
      <c r="G9200" s="159"/>
      <c r="H9200" s="161" t="s">
        <v>30794</v>
      </c>
      <c r="I9200" s="161"/>
    </row>
    <row r="9201" ht="15.0" customHeight="1">
      <c r="A9201" s="101" t="s">
        <v>14970</v>
      </c>
      <c r="B9201" s="96" t="str">
        <f>VLOOKUP(A9201,company_data!$A$2:$H$2051,8,FALSE)</f>
        <v>https://www.wisekey.com/</v>
      </c>
      <c r="C9201" s="157" t="s">
        <v>30795</v>
      </c>
      <c r="D9201" s="253" t="s">
        <v>7</v>
      </c>
      <c r="E9201" s="253" t="s">
        <v>24597</v>
      </c>
      <c r="F9201" s="101"/>
      <c r="G9201" s="159"/>
      <c r="H9201" s="161" t="s">
        <v>30796</v>
      </c>
      <c r="I9201" s="161"/>
    </row>
    <row r="9202" ht="15.0" customHeight="1">
      <c r="A9202" s="101" t="s">
        <v>14970</v>
      </c>
      <c r="B9202" s="96" t="str">
        <f>VLOOKUP(A9202,company_data!$A$2:$H$2051,8,FALSE)</f>
        <v>https://www.wisekey.com/</v>
      </c>
      <c r="C9202" s="157" t="s">
        <v>30797</v>
      </c>
      <c r="D9202" s="253" t="s">
        <v>20</v>
      </c>
      <c r="E9202" s="253" t="s">
        <v>15892</v>
      </c>
      <c r="F9202" s="101"/>
      <c r="G9202" s="159"/>
      <c r="H9202" s="161" t="s">
        <v>30798</v>
      </c>
      <c r="I9202" s="161"/>
    </row>
    <row r="9203" ht="15.0" customHeight="1">
      <c r="A9203" s="101" t="s">
        <v>14970</v>
      </c>
      <c r="B9203" s="96" t="str">
        <f>VLOOKUP(A9203,company_data!$A$2:$H$2051,8,FALSE)</f>
        <v>https://www.wisekey.com/</v>
      </c>
      <c r="C9203" s="157" t="s">
        <v>30799</v>
      </c>
      <c r="D9203" s="253" t="s">
        <v>13</v>
      </c>
      <c r="E9203" s="247"/>
      <c r="F9203" s="101"/>
      <c r="G9203" s="159"/>
      <c r="H9203" s="161" t="s">
        <v>30800</v>
      </c>
      <c r="I9203" s="161"/>
    </row>
    <row r="9204" ht="15.0" customHeight="1">
      <c r="A9204" s="101" t="s">
        <v>14970</v>
      </c>
      <c r="B9204" s="96" t="str">
        <f>VLOOKUP(A9204,company_data!$A$2:$H$2051,8,FALSE)</f>
        <v>https://www.wisekey.com/</v>
      </c>
      <c r="C9204" s="157" t="s">
        <v>30801</v>
      </c>
      <c r="D9204" s="253" t="s">
        <v>40</v>
      </c>
      <c r="E9204" s="247"/>
      <c r="F9204" s="101"/>
      <c r="G9204" s="159"/>
      <c r="H9204" s="161" t="s">
        <v>30802</v>
      </c>
      <c r="I9204" s="161"/>
    </row>
    <row r="9205" ht="15.0" customHeight="1">
      <c r="A9205" s="101" t="s">
        <v>14970</v>
      </c>
      <c r="B9205" s="96" t="str">
        <f>VLOOKUP(A9205,company_data!$A$2:$H$2051,8,FALSE)</f>
        <v>https://www.wisekey.com/</v>
      </c>
      <c r="C9205" s="157" t="s">
        <v>30803</v>
      </c>
      <c r="D9205" s="253" t="s">
        <v>40</v>
      </c>
      <c r="E9205" s="247"/>
      <c r="F9205" s="101"/>
      <c r="G9205" s="159"/>
      <c r="H9205" s="161" t="s">
        <v>30804</v>
      </c>
      <c r="I9205" s="161"/>
    </row>
    <row r="9206" ht="15.0" customHeight="1">
      <c r="A9206" s="101" t="s">
        <v>14970</v>
      </c>
      <c r="B9206" s="96" t="str">
        <f>VLOOKUP(A9206,company_data!$A$2:$H$2051,8,FALSE)</f>
        <v>https://www.wisekey.com/</v>
      </c>
      <c r="C9206" s="157" t="s">
        <v>30805</v>
      </c>
      <c r="D9206" s="253" t="s">
        <v>40</v>
      </c>
      <c r="E9206" s="247"/>
      <c r="F9206" s="101"/>
      <c r="G9206" s="159"/>
      <c r="H9206" s="161" t="s">
        <v>30806</v>
      </c>
      <c r="I9206" s="161"/>
    </row>
    <row r="9207" ht="15.0" customHeight="1">
      <c r="A9207" s="101" t="s">
        <v>14970</v>
      </c>
      <c r="B9207" s="96" t="str">
        <f>VLOOKUP(A9207,company_data!$A$2:$H$2051,8,FALSE)</f>
        <v>https://www.wisekey.com/</v>
      </c>
      <c r="C9207" s="157" t="s">
        <v>30807</v>
      </c>
      <c r="D9207" s="253" t="s">
        <v>40</v>
      </c>
      <c r="E9207" s="247"/>
      <c r="F9207" s="101"/>
      <c r="G9207" s="159"/>
      <c r="H9207" s="161" t="s">
        <v>30808</v>
      </c>
      <c r="I9207" s="161"/>
    </row>
    <row r="9208" ht="15.0" customHeight="1">
      <c r="A9208" s="101" t="s">
        <v>14970</v>
      </c>
      <c r="B9208" s="96" t="str">
        <f>VLOOKUP(A9208,company_data!$A$2:$H$2051,8,FALSE)</f>
        <v>https://www.wisekey.com/</v>
      </c>
      <c r="C9208" s="157" t="s">
        <v>30809</v>
      </c>
      <c r="D9208" s="253" t="s">
        <v>6</v>
      </c>
      <c r="E9208" s="247"/>
      <c r="F9208" s="101"/>
      <c r="G9208" s="159"/>
      <c r="H9208" s="161" t="s">
        <v>30810</v>
      </c>
      <c r="I9208" s="161"/>
    </row>
    <row r="9209" ht="15.0" customHeight="1">
      <c r="A9209" s="101" t="s">
        <v>15295</v>
      </c>
      <c r="B9209" s="96" t="str">
        <f>VLOOKUP(A9209,company_data!$A$2:$H$2051,8,FALSE)</f>
        <v>https://www.withum.com/</v>
      </c>
      <c r="C9209" s="157" t="s">
        <v>30811</v>
      </c>
      <c r="D9209" s="255" t="s">
        <v>5</v>
      </c>
      <c r="E9209" s="247" t="s">
        <v>17764</v>
      </c>
      <c r="F9209" s="101"/>
      <c r="G9209" s="159"/>
      <c r="H9209" s="161" t="s">
        <v>30812</v>
      </c>
      <c r="I9209" s="161"/>
    </row>
    <row r="9210" ht="15.0" customHeight="1">
      <c r="A9210" s="101" t="s">
        <v>15295</v>
      </c>
      <c r="B9210" s="96" t="str">
        <f>VLOOKUP(A9210,company_data!$A$2:$H$2051,8,FALSE)</f>
        <v>https://www.withum.com/</v>
      </c>
      <c r="C9210" s="158" t="s">
        <v>30813</v>
      </c>
      <c r="D9210" s="255" t="s">
        <v>5</v>
      </c>
      <c r="E9210" s="253" t="s">
        <v>16</v>
      </c>
      <c r="F9210" s="97" t="s">
        <v>20361</v>
      </c>
      <c r="G9210" s="159"/>
      <c r="H9210" s="161"/>
      <c r="I9210" s="161"/>
    </row>
    <row r="9211" ht="15.0" customHeight="1">
      <c r="A9211" s="101" t="s">
        <v>15302</v>
      </c>
      <c r="B9211" s="96" t="str">
        <f>VLOOKUP(A9211,company_data!$A$2:$H$2051,8,FALSE)</f>
        <v>https://wiz.io</v>
      </c>
      <c r="C9211" s="158" t="s">
        <v>30814</v>
      </c>
      <c r="D9211" s="253" t="s">
        <v>15</v>
      </c>
      <c r="E9211" s="253" t="s">
        <v>15857</v>
      </c>
      <c r="F9211" s="101"/>
      <c r="G9211" s="159"/>
      <c r="H9211" s="161"/>
      <c r="I9211" s="161"/>
    </row>
    <row r="9212" ht="15.0" customHeight="1">
      <c r="A9212" s="101" t="s">
        <v>15306</v>
      </c>
      <c r="B9212" s="96" t="str">
        <f>VLOOKUP(A9212,company_data!$A$2:$H$2051,8,FALSE)</f>
        <v>https://www.wizlynxgroup.com/ch/en/</v>
      </c>
      <c r="C9212" s="157" t="s">
        <v>25686</v>
      </c>
      <c r="D9212" s="255" t="s">
        <v>5</v>
      </c>
      <c r="E9212" s="255" t="s">
        <v>15831</v>
      </c>
      <c r="F9212" s="101"/>
      <c r="G9212" s="159"/>
      <c r="H9212" s="161" t="s">
        <v>30815</v>
      </c>
      <c r="I9212" s="161"/>
    </row>
    <row r="9213" ht="15.0" customHeight="1">
      <c r="A9213" s="101" t="s">
        <v>15306</v>
      </c>
      <c r="B9213" s="96" t="str">
        <f>VLOOKUP(A9213,company_data!$A$2:$H$2051,8,FALSE)</f>
        <v>https://www.wizlynxgroup.com/ch/en/</v>
      </c>
      <c r="C9213" s="157" t="s">
        <v>30816</v>
      </c>
      <c r="D9213" s="247" t="s">
        <v>5</v>
      </c>
      <c r="E9213" s="247"/>
      <c r="F9213" s="101"/>
      <c r="G9213" s="159"/>
      <c r="H9213" s="161" t="s">
        <v>30817</v>
      </c>
      <c r="I9213" s="161"/>
    </row>
    <row r="9214" ht="15.0" customHeight="1">
      <c r="A9214" s="101" t="s">
        <v>15306</v>
      </c>
      <c r="B9214" s="96" t="str">
        <f>VLOOKUP(A9214,company_data!$A$2:$H$2051,8,FALSE)</f>
        <v>https://www.wizlynxgroup.com/ch/en/</v>
      </c>
      <c r="C9214" s="157" t="s">
        <v>30818</v>
      </c>
      <c r="D9214" s="255" t="s">
        <v>5</v>
      </c>
      <c r="E9214" s="255"/>
      <c r="F9214" s="101"/>
      <c r="G9214" s="159"/>
      <c r="H9214" s="161" t="s">
        <v>30819</v>
      </c>
      <c r="I9214" s="161"/>
    </row>
    <row r="9215" ht="15.0" customHeight="1">
      <c r="A9215" s="101" t="s">
        <v>15306</v>
      </c>
      <c r="B9215" s="96" t="str">
        <f>VLOOKUP(A9215,company_data!$A$2:$H$2051,8,FALSE)</f>
        <v>https://www.wizlynxgroup.com/ch/en/</v>
      </c>
      <c r="C9215" s="157" t="s">
        <v>30820</v>
      </c>
      <c r="D9215" s="247" t="s">
        <v>5</v>
      </c>
      <c r="E9215" s="247"/>
      <c r="F9215" s="101"/>
      <c r="G9215" s="159"/>
      <c r="H9215" s="161" t="s">
        <v>30821</v>
      </c>
      <c r="I9215" s="161"/>
    </row>
    <row r="9216" ht="15.0" customHeight="1">
      <c r="A9216" s="101" t="s">
        <v>15306</v>
      </c>
      <c r="B9216" s="96" t="str">
        <f>VLOOKUP(A9216,company_data!$A$2:$H$2051,8,FALSE)</f>
        <v>https://www.wizlynxgroup.com/ch/en/</v>
      </c>
      <c r="C9216" s="157" t="s">
        <v>30822</v>
      </c>
      <c r="D9216" s="253" t="s">
        <v>7</v>
      </c>
      <c r="E9216" s="247"/>
      <c r="F9216" s="101"/>
      <c r="G9216" s="159"/>
      <c r="H9216" s="161" t="s">
        <v>30823</v>
      </c>
      <c r="I9216" s="161"/>
    </row>
    <row r="9217" ht="15.0" customHeight="1">
      <c r="A9217" s="101" t="s">
        <v>15137</v>
      </c>
      <c r="B9217" s="96" t="str">
        <f>VLOOKUP(A9217,company_data!$A$2:$H$2051,8,FALSE)</f>
        <v>https://www.wapacklabs.com/</v>
      </c>
      <c r="C9217" s="157" t="s">
        <v>30824</v>
      </c>
      <c r="D9217" s="158" t="s">
        <v>17</v>
      </c>
      <c r="E9217" s="247"/>
      <c r="F9217" s="101"/>
      <c r="G9217" s="159"/>
      <c r="H9217" s="161" t="s">
        <v>30825</v>
      </c>
      <c r="I9217" s="161"/>
    </row>
    <row r="9218" ht="15.0" customHeight="1">
      <c r="A9218" s="101" t="s">
        <v>15313</v>
      </c>
      <c r="B9218" s="96" t="str">
        <f>VLOOKUP(A9218,company_data!$A$2:$H$2051,8,FALSE)</f>
        <v>https://www.wolfssl.com/</v>
      </c>
      <c r="C9218" s="158" t="s">
        <v>30826</v>
      </c>
      <c r="D9218" s="253" t="s">
        <v>13</v>
      </c>
      <c r="E9218" s="247"/>
      <c r="F9218" s="101"/>
      <c r="G9218" s="159"/>
      <c r="H9218" s="161" t="s">
        <v>30827</v>
      </c>
      <c r="I9218" s="161"/>
    </row>
    <row r="9219" ht="15.0" customHeight="1">
      <c r="A9219" s="101" t="s">
        <v>15313</v>
      </c>
      <c r="B9219" s="96" t="str">
        <f>VLOOKUP(A9219,company_data!$A$2:$H$2051,8,FALSE)</f>
        <v>https://www.wolfssl.com/</v>
      </c>
      <c r="C9219" s="157" t="s">
        <v>30828</v>
      </c>
      <c r="D9219" s="253" t="s">
        <v>13</v>
      </c>
      <c r="E9219" s="247"/>
      <c r="F9219" s="101"/>
      <c r="G9219" s="159"/>
      <c r="H9219" s="161" t="s">
        <v>30829</v>
      </c>
      <c r="I9219" s="161"/>
    </row>
    <row r="9220" ht="15.0" customHeight="1">
      <c r="A9220" s="101" t="s">
        <v>15313</v>
      </c>
      <c r="B9220" s="96" t="str">
        <f>VLOOKUP(A9220,company_data!$A$2:$H$2051,8,FALSE)</f>
        <v>https://www.wolfssl.com/</v>
      </c>
      <c r="C9220" s="157" t="s">
        <v>30830</v>
      </c>
      <c r="D9220" s="253" t="s">
        <v>13</v>
      </c>
      <c r="E9220" s="247"/>
      <c r="F9220" s="101"/>
      <c r="G9220" s="159"/>
      <c r="H9220" s="161" t="s">
        <v>30831</v>
      </c>
      <c r="I9220" s="161"/>
    </row>
    <row r="9221" ht="15.0" customHeight="1">
      <c r="A9221" s="101" t="s">
        <v>15313</v>
      </c>
      <c r="B9221" s="96" t="str">
        <f>VLOOKUP(A9221,company_data!$A$2:$H$2051,8,FALSE)</f>
        <v>https://www.wolfssl.com/</v>
      </c>
      <c r="C9221" s="157" t="s">
        <v>30832</v>
      </c>
      <c r="D9221" s="253" t="s">
        <v>13</v>
      </c>
      <c r="E9221" s="247"/>
      <c r="F9221" s="101"/>
      <c r="G9221" s="159"/>
      <c r="H9221" s="161" t="s">
        <v>30833</v>
      </c>
      <c r="I9221" s="161"/>
    </row>
    <row r="9222" ht="15.0" customHeight="1">
      <c r="A9222" s="101" t="s">
        <v>15313</v>
      </c>
      <c r="B9222" s="96" t="str">
        <f>VLOOKUP(A9222,company_data!$A$2:$H$2051,8,FALSE)</f>
        <v>https://www.wolfssl.com/</v>
      </c>
      <c r="C9222" s="157" t="s">
        <v>30834</v>
      </c>
      <c r="D9222" s="253" t="s">
        <v>13</v>
      </c>
      <c r="E9222" s="247"/>
      <c r="F9222" s="101"/>
      <c r="G9222" s="159"/>
      <c r="H9222" s="161" t="s">
        <v>30835</v>
      </c>
      <c r="I9222" s="161"/>
    </row>
    <row r="9223" ht="15.0" customHeight="1">
      <c r="A9223" s="101" t="s">
        <v>15313</v>
      </c>
      <c r="B9223" s="96" t="str">
        <f>VLOOKUP(A9223,company_data!$A$2:$H$2051,8,FALSE)</f>
        <v>https://www.wolfssl.com/</v>
      </c>
      <c r="C9223" s="157" t="s">
        <v>30836</v>
      </c>
      <c r="D9223" s="253" t="s">
        <v>13</v>
      </c>
      <c r="E9223" s="247"/>
      <c r="F9223" s="101"/>
      <c r="G9223" s="159"/>
      <c r="H9223" s="161" t="s">
        <v>30837</v>
      </c>
      <c r="I9223" s="161"/>
    </row>
    <row r="9224" ht="15.0" customHeight="1">
      <c r="A9224" s="101" t="s">
        <v>15313</v>
      </c>
      <c r="B9224" s="96" t="str">
        <f>VLOOKUP(A9224,company_data!$A$2:$H$2051,8,FALSE)</f>
        <v>https://www.wolfssl.com/</v>
      </c>
      <c r="C9224" s="157" t="s">
        <v>30838</v>
      </c>
      <c r="D9224" s="253" t="s">
        <v>13</v>
      </c>
      <c r="E9224" s="247"/>
      <c r="F9224" s="101"/>
      <c r="G9224" s="159"/>
      <c r="H9224" s="161" t="s">
        <v>30839</v>
      </c>
      <c r="I9224" s="161"/>
    </row>
    <row r="9225" ht="15.0" customHeight="1">
      <c r="A9225" s="101" t="s">
        <v>15313</v>
      </c>
      <c r="B9225" s="96" t="str">
        <f>VLOOKUP(A9225,company_data!$A$2:$H$2051,8,FALSE)</f>
        <v>https://www.wolfssl.com/</v>
      </c>
      <c r="C9225" s="157" t="s">
        <v>30840</v>
      </c>
      <c r="D9225" s="253" t="s">
        <v>13</v>
      </c>
      <c r="E9225" s="247"/>
      <c r="F9225" s="101"/>
      <c r="G9225" s="159"/>
      <c r="H9225" s="161" t="s">
        <v>30841</v>
      </c>
      <c r="I9225" s="161"/>
    </row>
    <row r="9226" ht="15.0" customHeight="1">
      <c r="A9226" s="101" t="s">
        <v>15313</v>
      </c>
      <c r="B9226" s="96" t="str">
        <f>VLOOKUP(A9226,company_data!$A$2:$H$2051,8,FALSE)</f>
        <v>https://www.wolfssl.com/</v>
      </c>
      <c r="C9226" s="157" t="s">
        <v>30842</v>
      </c>
      <c r="D9226" s="253" t="s">
        <v>13</v>
      </c>
      <c r="E9226" s="247"/>
      <c r="F9226" s="101"/>
      <c r="G9226" s="159"/>
      <c r="H9226" s="161" t="s">
        <v>30843</v>
      </c>
      <c r="I9226" s="161"/>
    </row>
    <row r="9227" ht="15.0" customHeight="1">
      <c r="A9227" s="101" t="s">
        <v>15313</v>
      </c>
      <c r="B9227" s="96" t="str">
        <f>VLOOKUP(A9227,company_data!$A$2:$H$2051,8,FALSE)</f>
        <v>https://www.wolfssl.com/</v>
      </c>
      <c r="C9227" s="157" t="s">
        <v>30844</v>
      </c>
      <c r="D9227" s="253" t="s">
        <v>13</v>
      </c>
      <c r="E9227" s="247"/>
      <c r="F9227" s="101"/>
      <c r="G9227" s="159"/>
      <c r="H9227" s="161" t="s">
        <v>30845</v>
      </c>
      <c r="I9227" s="161"/>
    </row>
    <row r="9228" ht="15.0" customHeight="1">
      <c r="A9228" s="101" t="s">
        <v>15325</v>
      </c>
      <c r="B9228" s="96" t="str">
        <f>VLOOKUP(A9228,company_data!$A$2:$H$2051,8,FALSE)</f>
        <v>https://www.wontok.com/</v>
      </c>
      <c r="C9228" s="158" t="s">
        <v>30846</v>
      </c>
      <c r="D9228" s="253" t="s">
        <v>9</v>
      </c>
      <c r="E9228" s="253" t="s">
        <v>16090</v>
      </c>
      <c r="F9228" s="101"/>
      <c r="G9228" s="159"/>
      <c r="H9228" s="161"/>
      <c r="I9228" s="161"/>
    </row>
    <row r="9229" ht="15.0" customHeight="1">
      <c r="A9229" s="101" t="s">
        <v>15325</v>
      </c>
      <c r="B9229" s="96" t="str">
        <f>VLOOKUP(A9229,company_data!$A$2:$H$2051,8,FALSE)</f>
        <v>https://www.wontok.com/</v>
      </c>
      <c r="C9229" s="157" t="s">
        <v>18592</v>
      </c>
      <c r="D9229" s="253" t="s">
        <v>9</v>
      </c>
      <c r="E9229" s="253" t="s">
        <v>16090</v>
      </c>
      <c r="F9229" s="101"/>
      <c r="G9229" s="159"/>
      <c r="H9229" s="161" t="s">
        <v>30847</v>
      </c>
      <c r="I9229" s="161"/>
    </row>
    <row r="9230" ht="15.0" customHeight="1">
      <c r="A9230" s="101" t="s">
        <v>15325</v>
      </c>
      <c r="B9230" s="96" t="str">
        <f>VLOOKUP(A9230,company_data!$A$2:$H$2051,8,FALSE)</f>
        <v>https://www.wontok.com/</v>
      </c>
      <c r="C9230" s="157" t="s">
        <v>30848</v>
      </c>
      <c r="D9230" s="253" t="s">
        <v>9</v>
      </c>
      <c r="E9230" s="253" t="s">
        <v>16090</v>
      </c>
      <c r="F9230" s="101"/>
      <c r="G9230" s="159"/>
      <c r="H9230" s="161" t="s">
        <v>30849</v>
      </c>
      <c r="I9230" s="161"/>
    </row>
    <row r="9231" ht="15.0" customHeight="1">
      <c r="A9231" s="101" t="s">
        <v>15325</v>
      </c>
      <c r="B9231" s="96" t="str">
        <f>VLOOKUP(A9231,company_data!$A$2:$H$2051,8,FALSE)</f>
        <v>https://www.wontok.com/</v>
      </c>
      <c r="C9231" s="157" t="s">
        <v>30850</v>
      </c>
      <c r="D9231" s="253" t="s">
        <v>9</v>
      </c>
      <c r="E9231" s="253" t="s">
        <v>16090</v>
      </c>
      <c r="F9231" s="101"/>
      <c r="G9231" s="159"/>
      <c r="H9231" s="161" t="s">
        <v>30851</v>
      </c>
      <c r="I9231" s="161"/>
    </row>
    <row r="9232" ht="15.0" customHeight="1">
      <c r="A9232" s="101" t="s">
        <v>15325</v>
      </c>
      <c r="B9232" s="96" t="str">
        <f>VLOOKUP(A9232,company_data!$A$2:$H$2051,8,FALSE)</f>
        <v>https://www.wontok.com/</v>
      </c>
      <c r="C9232" s="158" t="s">
        <v>30852</v>
      </c>
      <c r="D9232" s="253" t="s">
        <v>25</v>
      </c>
      <c r="E9232" s="253" t="s">
        <v>16583</v>
      </c>
      <c r="F9232" s="101"/>
      <c r="G9232" s="159"/>
      <c r="H9232" s="161" t="s">
        <v>30853</v>
      </c>
      <c r="I9232" s="161"/>
    </row>
    <row r="9233" ht="15.0" customHeight="1">
      <c r="A9233" s="101" t="s">
        <v>15325</v>
      </c>
      <c r="B9233" s="96" t="str">
        <f>VLOOKUP(A9233,company_data!$A$2:$H$2051,8,FALSE)</f>
        <v>https://www.wontok.com/</v>
      </c>
      <c r="C9233" s="157" t="s">
        <v>15871</v>
      </c>
      <c r="D9233" s="247" t="s">
        <v>5</v>
      </c>
      <c r="E9233" s="247" t="s">
        <v>15871</v>
      </c>
      <c r="F9233" s="101"/>
      <c r="G9233" s="159"/>
      <c r="H9233" s="161" t="s">
        <v>30854</v>
      </c>
      <c r="I9233" s="161"/>
    </row>
    <row r="9234" ht="15.0" customHeight="1">
      <c r="A9234" s="101" t="s">
        <v>15334</v>
      </c>
      <c r="B9234" s="96" t="str">
        <f>VLOOKUP(A9234,company_data!$A$2:$H$2051,8,FALSE)</f>
        <v>https://wootcloud.com/
</v>
      </c>
      <c r="C9234" s="157" t="s">
        <v>30855</v>
      </c>
      <c r="D9234" s="253" t="s">
        <v>39</v>
      </c>
      <c r="E9234" s="253" t="s">
        <v>26942</v>
      </c>
      <c r="F9234" s="101"/>
      <c r="G9234" s="159"/>
      <c r="H9234" s="161" t="s">
        <v>30856</v>
      </c>
      <c r="I9234" s="161"/>
    </row>
    <row r="9235" ht="15.0" customHeight="1">
      <c r="A9235" s="101" t="s">
        <v>15334</v>
      </c>
      <c r="B9235" s="96" t="str">
        <f>VLOOKUP(A9235,company_data!$A$2:$H$2051,8,FALSE)</f>
        <v>https://wootcloud.com/
</v>
      </c>
      <c r="C9235" s="157" t="s">
        <v>30857</v>
      </c>
      <c r="D9235" s="253" t="s">
        <v>39</v>
      </c>
      <c r="E9235" s="253" t="s">
        <v>26942</v>
      </c>
      <c r="F9235" s="101"/>
      <c r="G9235" s="159"/>
      <c r="H9235" s="161" t="s">
        <v>30858</v>
      </c>
      <c r="I9235" s="161"/>
    </row>
    <row r="9236" ht="15.0" customHeight="1">
      <c r="A9236" s="101" t="s">
        <v>15342</v>
      </c>
      <c r="B9236" s="96" t="str">
        <f>VLOOKUP(A9236,company_data!$A$2:$H$2051,8,FALSE)</f>
        <v>www.workshare.com</v>
      </c>
      <c r="C9236" s="158" t="s">
        <v>30859</v>
      </c>
      <c r="D9236" s="253" t="s">
        <v>12</v>
      </c>
      <c r="E9236" s="253" t="s">
        <v>18373</v>
      </c>
      <c r="F9236" s="101"/>
      <c r="G9236" s="159"/>
      <c r="H9236" s="161"/>
      <c r="I9236" s="161"/>
    </row>
    <row r="9237" ht="15.0" customHeight="1">
      <c r="A9237" s="101" t="s">
        <v>15349</v>
      </c>
      <c r="B9237" s="96" t="str">
        <f>VLOOKUP(A9237,company_data!$A$2:$H$2051,8,FALSE)</f>
        <v>https://www.wwpass.com/</v>
      </c>
      <c r="C9237" s="209" t="s">
        <v>30860</v>
      </c>
      <c r="D9237" s="247" t="s">
        <v>6</v>
      </c>
      <c r="E9237" s="253" t="s">
        <v>16476</v>
      </c>
      <c r="F9237" s="157"/>
      <c r="G9237" s="159"/>
      <c r="H9237" s="161" t="s">
        <v>30861</v>
      </c>
      <c r="I9237" s="161"/>
    </row>
    <row r="9238" ht="15.0" customHeight="1">
      <c r="A9238" s="101" t="s">
        <v>15349</v>
      </c>
      <c r="B9238" s="96" t="str">
        <f>VLOOKUP(A9238,company_data!$A$2:$H$2051,8,FALSE)</f>
        <v>https://www.wwpass.com/</v>
      </c>
      <c r="C9238" s="209" t="s">
        <v>30862</v>
      </c>
      <c r="D9238" s="253" t="s">
        <v>6</v>
      </c>
      <c r="E9238" s="253" t="s">
        <v>17597</v>
      </c>
      <c r="F9238" s="157"/>
      <c r="G9238" s="159"/>
      <c r="H9238" s="161"/>
      <c r="I9238" s="161"/>
    </row>
    <row r="9239" ht="15.0" customHeight="1">
      <c r="A9239" s="101" t="s">
        <v>15349</v>
      </c>
      <c r="B9239" s="96" t="str">
        <f>VLOOKUP(A9239,company_data!$A$2:$H$2051,8,FALSE)</f>
        <v>https://www.wwpass.com/</v>
      </c>
      <c r="C9239" s="203" t="s">
        <v>15871</v>
      </c>
      <c r="D9239" s="247" t="s">
        <v>5</v>
      </c>
      <c r="E9239" s="247" t="s">
        <v>15871</v>
      </c>
      <c r="F9239" s="157"/>
      <c r="G9239" s="159"/>
      <c r="H9239" s="161" t="s">
        <v>30863</v>
      </c>
      <c r="I9239" s="161"/>
    </row>
    <row r="9240" ht="15.0" customHeight="1">
      <c r="A9240" s="101" t="s">
        <v>15349</v>
      </c>
      <c r="B9240" s="96" t="str">
        <f>VLOOKUP(A9240,company_data!$A$2:$H$2051,8,FALSE)</f>
        <v>https://www.wwpass.com/</v>
      </c>
      <c r="C9240" s="209" t="s">
        <v>30864</v>
      </c>
      <c r="D9240" s="247" t="s">
        <v>6</v>
      </c>
      <c r="E9240" s="247" t="s">
        <v>16904</v>
      </c>
      <c r="F9240" s="157"/>
      <c r="G9240" s="159"/>
      <c r="H9240" s="161" t="s">
        <v>30865</v>
      </c>
      <c r="I9240" s="161"/>
    </row>
    <row r="9241" ht="15.0" customHeight="1">
      <c r="A9241" s="101" t="s">
        <v>15349</v>
      </c>
      <c r="B9241" s="96" t="str">
        <f>VLOOKUP(A9241,company_data!$A$2:$H$2051,8,FALSE)</f>
        <v>https://www.wwpass.com/</v>
      </c>
      <c r="C9241" s="209" t="s">
        <v>30866</v>
      </c>
      <c r="D9241" s="247" t="s">
        <v>6</v>
      </c>
      <c r="E9241" s="247"/>
      <c r="F9241" s="157"/>
      <c r="G9241" s="159"/>
      <c r="H9241" s="161" t="s">
        <v>30867</v>
      </c>
      <c r="I9241" s="161"/>
    </row>
    <row r="9242" ht="15.0" customHeight="1">
      <c r="A9242" s="101" t="s">
        <v>15355</v>
      </c>
      <c r="B9242" s="96" t="str">
        <f>VLOOKUP(A9242,company_data!$A$2:$H$2051,8,FALSE)</f>
        <v>https://www.x-ways.net/</v>
      </c>
      <c r="C9242" s="157" t="s">
        <v>30868</v>
      </c>
      <c r="D9242" s="197" t="s">
        <v>12</v>
      </c>
      <c r="E9242" s="157"/>
      <c r="F9242" s="101"/>
      <c r="G9242" s="159"/>
      <c r="H9242" s="161" t="s">
        <v>30869</v>
      </c>
      <c r="I9242" s="161"/>
    </row>
    <row r="9243" ht="15.0" customHeight="1">
      <c r="A9243" s="101" t="s">
        <v>15355</v>
      </c>
      <c r="B9243" s="96" t="str">
        <f>VLOOKUP(A9243,company_data!$A$2:$H$2051,8,FALSE)</f>
        <v>https://www.x-ways.net/</v>
      </c>
      <c r="C9243" s="157" t="s">
        <v>30870</v>
      </c>
      <c r="D9243" s="250" t="s">
        <v>27</v>
      </c>
      <c r="E9243" s="157"/>
      <c r="F9243" s="101"/>
      <c r="G9243" s="159"/>
      <c r="H9243" s="161" t="s">
        <v>30871</v>
      </c>
      <c r="I9243" s="161"/>
    </row>
    <row r="9244" ht="15.0" customHeight="1">
      <c r="A9244" s="101" t="s">
        <v>15355</v>
      </c>
      <c r="B9244" s="96" t="str">
        <f>VLOOKUP(A9244,company_data!$A$2:$H$2051,8,FALSE)</f>
        <v>https://www.x-ways.net/</v>
      </c>
      <c r="C9244" s="157" t="s">
        <v>30872</v>
      </c>
      <c r="D9244" s="250" t="s">
        <v>27</v>
      </c>
      <c r="E9244" s="157"/>
      <c r="F9244" s="101"/>
      <c r="G9244" s="159"/>
      <c r="H9244" s="161" t="s">
        <v>30873</v>
      </c>
      <c r="I9244" s="161"/>
    </row>
    <row r="9245" ht="15.0" customHeight="1">
      <c r="A9245" s="101" t="s">
        <v>15355</v>
      </c>
      <c r="B9245" s="96" t="str">
        <f>VLOOKUP(A9245,company_data!$A$2:$H$2051,8,FALSE)</f>
        <v>https://www.x-ways.net/</v>
      </c>
      <c r="C9245" s="157" t="s">
        <v>30874</v>
      </c>
      <c r="D9245" s="250" t="s">
        <v>27</v>
      </c>
      <c r="E9245" s="157"/>
      <c r="F9245" s="101"/>
      <c r="G9245" s="159"/>
      <c r="H9245" s="161" t="s">
        <v>30875</v>
      </c>
      <c r="I9245" s="161"/>
    </row>
    <row r="9246" ht="15.0" customHeight="1">
      <c r="A9246" s="101" t="s">
        <v>15360</v>
      </c>
      <c r="B9246" s="96" t="str">
        <f>VLOOKUP(A9246,company_data!$A$2:$H$2051,8,FALSE)</f>
        <v>https://xage.com/</v>
      </c>
      <c r="C9246" s="157" t="s">
        <v>30876</v>
      </c>
      <c r="D9246" s="197" t="s">
        <v>48</v>
      </c>
      <c r="E9246" s="157"/>
      <c r="F9246" s="101"/>
      <c r="G9246" s="159"/>
      <c r="H9246" s="161" t="s">
        <v>30877</v>
      </c>
      <c r="I9246" s="161"/>
    </row>
    <row r="9247" ht="15.0" customHeight="1">
      <c r="A9247" s="101" t="s">
        <v>15360</v>
      </c>
      <c r="B9247" s="96" t="str">
        <f>VLOOKUP(A9247,company_data!$A$2:$H$2051,8,FALSE)</f>
        <v>https://xage.com/</v>
      </c>
      <c r="C9247" s="157" t="s">
        <v>30878</v>
      </c>
      <c r="D9247" s="197" t="s">
        <v>15</v>
      </c>
      <c r="E9247" s="157"/>
      <c r="F9247" s="101"/>
      <c r="G9247" s="159"/>
      <c r="H9247" s="161" t="s">
        <v>30879</v>
      </c>
      <c r="I9247" s="161"/>
    </row>
    <row r="9248" ht="15.0" customHeight="1">
      <c r="A9248" s="101" t="s">
        <v>15360</v>
      </c>
      <c r="B9248" s="96" t="str">
        <f>VLOOKUP(A9248,company_data!$A$2:$H$2051,8,FALSE)</f>
        <v>https://xage.com/</v>
      </c>
      <c r="C9248" s="157" t="s">
        <v>30880</v>
      </c>
      <c r="D9248" s="197" t="s">
        <v>15</v>
      </c>
      <c r="E9248" s="157"/>
      <c r="F9248" s="101"/>
      <c r="G9248" s="159"/>
      <c r="H9248" s="161" t="s">
        <v>30881</v>
      </c>
      <c r="I9248" s="161"/>
    </row>
    <row r="9249" ht="15.0" customHeight="1">
      <c r="A9249" s="101" t="s">
        <v>15360</v>
      </c>
      <c r="B9249" s="96" t="str">
        <f>VLOOKUP(A9249,company_data!$A$2:$H$2051,8,FALSE)</f>
        <v>https://xage.com/</v>
      </c>
      <c r="C9249" s="157" t="s">
        <v>30882</v>
      </c>
      <c r="D9249" s="197" t="s">
        <v>35</v>
      </c>
      <c r="E9249" s="157"/>
      <c r="F9249" s="101"/>
      <c r="G9249" s="159"/>
      <c r="H9249" s="161" t="s">
        <v>30883</v>
      </c>
      <c r="I9249" s="161"/>
    </row>
    <row r="9250" ht="15.0" customHeight="1">
      <c r="A9250" s="101" t="s">
        <v>15360</v>
      </c>
      <c r="B9250" s="96" t="str">
        <f>VLOOKUP(A9250,company_data!$A$2:$H$2051,8,FALSE)</f>
        <v>https://xage.com/</v>
      </c>
      <c r="C9250" s="157" t="s">
        <v>30884</v>
      </c>
      <c r="D9250" s="197" t="s">
        <v>31</v>
      </c>
      <c r="E9250" s="157"/>
      <c r="F9250" s="101"/>
      <c r="G9250" s="159"/>
      <c r="H9250" s="161" t="s">
        <v>30885</v>
      </c>
      <c r="I9250" s="161"/>
    </row>
    <row r="9251" ht="15.0" customHeight="1">
      <c r="A9251" s="101" t="s">
        <v>15360</v>
      </c>
      <c r="B9251" s="96" t="str">
        <f>VLOOKUP(A9251,company_data!$A$2:$H$2051,8,FALSE)</f>
        <v>https://xage.com/</v>
      </c>
      <c r="C9251" s="157" t="s">
        <v>30886</v>
      </c>
      <c r="D9251" s="197" t="s">
        <v>31</v>
      </c>
      <c r="E9251" s="157"/>
      <c r="F9251" s="101"/>
      <c r="G9251" s="159"/>
      <c r="H9251" s="161" t="s">
        <v>30887</v>
      </c>
      <c r="I9251" s="161"/>
    </row>
    <row r="9252" ht="15.0" customHeight="1">
      <c r="A9252" s="101" t="s">
        <v>15360</v>
      </c>
      <c r="B9252" s="96" t="str">
        <f>VLOOKUP(A9252,company_data!$A$2:$H$2051,8,FALSE)</f>
        <v>https://xage.com/</v>
      </c>
      <c r="C9252" s="157" t="s">
        <v>30888</v>
      </c>
      <c r="D9252" s="197" t="s">
        <v>21</v>
      </c>
      <c r="E9252" s="157"/>
      <c r="F9252" s="101"/>
      <c r="G9252" s="159"/>
      <c r="H9252" s="161" t="s">
        <v>30889</v>
      </c>
      <c r="I9252" s="161"/>
    </row>
    <row r="9253" ht="15.0" customHeight="1">
      <c r="A9253" s="101" t="s">
        <v>15360</v>
      </c>
      <c r="B9253" s="96" t="str">
        <f>VLOOKUP(A9253,company_data!$A$2:$H$2051,8,FALSE)</f>
        <v>https://xage.com/</v>
      </c>
      <c r="C9253" s="157" t="s">
        <v>30890</v>
      </c>
      <c r="D9253" s="197" t="s">
        <v>26</v>
      </c>
      <c r="E9253" s="157"/>
      <c r="F9253" s="101"/>
      <c r="G9253" s="159"/>
      <c r="H9253" s="161" t="s">
        <v>30891</v>
      </c>
      <c r="I9253" s="161"/>
    </row>
    <row r="9254" ht="15.0" customHeight="1">
      <c r="A9254" s="101" t="s">
        <v>15368</v>
      </c>
      <c r="B9254" s="96" t="str">
        <f>VLOOKUP(A9254,company_data!$A$2:$H$2051,8,FALSE)</f>
        <v>xapo.com</v>
      </c>
      <c r="C9254" s="157" t="s">
        <v>30892</v>
      </c>
      <c r="D9254" s="192" t="s">
        <v>50</v>
      </c>
      <c r="E9254" s="157"/>
      <c r="F9254" s="101"/>
      <c r="G9254" s="159"/>
      <c r="H9254" s="161" t="s">
        <v>30893</v>
      </c>
      <c r="I9254" s="161"/>
    </row>
    <row r="9255" ht="15.0" customHeight="1">
      <c r="A9255" s="101" t="s">
        <v>15374</v>
      </c>
      <c r="B9255" s="96" t="str">
        <f>VLOOKUP(A9255,company_data!$A$2:$H$2051,8,FALSE)</f>
        <v>https://www.xactdatadiscovery.com/</v>
      </c>
      <c r="C9255" s="157" t="s">
        <v>30894</v>
      </c>
      <c r="D9255" s="197" t="s">
        <v>12</v>
      </c>
      <c r="E9255" s="157"/>
      <c r="F9255" s="101"/>
      <c r="G9255" s="159"/>
      <c r="H9255" s="161" t="s">
        <v>30895</v>
      </c>
      <c r="I9255" s="161"/>
    </row>
    <row r="9256" ht="15.0" customHeight="1">
      <c r="A9256" s="101" t="s">
        <v>15374</v>
      </c>
      <c r="B9256" s="96" t="str">
        <f>VLOOKUP(A9256,company_data!$A$2:$H$2051,8,FALSE)</f>
        <v>https://www.xactdatadiscovery.com/</v>
      </c>
      <c r="C9256" s="157" t="s">
        <v>30896</v>
      </c>
      <c r="D9256" s="197" t="s">
        <v>46</v>
      </c>
      <c r="E9256" s="157"/>
      <c r="F9256" s="101"/>
      <c r="G9256" s="159"/>
      <c r="H9256" s="161" t="s">
        <v>30897</v>
      </c>
      <c r="I9256" s="161"/>
    </row>
    <row r="9257" ht="15.0" customHeight="1">
      <c r="A9257" s="101" t="s">
        <v>15374</v>
      </c>
      <c r="B9257" s="96" t="str">
        <f>VLOOKUP(A9257,company_data!$A$2:$H$2051,8,FALSE)</f>
        <v>https://www.xactdatadiscovery.com/</v>
      </c>
      <c r="C9257" s="157" t="s">
        <v>29219</v>
      </c>
      <c r="D9257" s="197" t="s">
        <v>16</v>
      </c>
      <c r="E9257" s="157"/>
      <c r="F9257" s="101"/>
      <c r="G9257" s="159"/>
      <c r="H9257" s="161" t="s">
        <v>30893</v>
      </c>
      <c r="I9257" s="161"/>
    </row>
    <row r="9258" ht="15.0" customHeight="1">
      <c r="A9258" s="101" t="s">
        <v>15374</v>
      </c>
      <c r="B9258" s="96" t="str">
        <f>VLOOKUP(A9258,company_data!$A$2:$H$2051,8,FALSE)</f>
        <v>https://www.xactdatadiscovery.com/</v>
      </c>
      <c r="C9258" s="157" t="s">
        <v>30898</v>
      </c>
      <c r="D9258" s="197" t="s">
        <v>16</v>
      </c>
      <c r="E9258" s="157"/>
      <c r="F9258" s="101"/>
      <c r="G9258" s="159"/>
      <c r="H9258" s="161" t="s">
        <v>30899</v>
      </c>
      <c r="I9258" s="161"/>
    </row>
    <row r="9259" ht="15.0" customHeight="1">
      <c r="A9259" s="101" t="s">
        <v>15374</v>
      </c>
      <c r="B9259" s="96" t="str">
        <f>VLOOKUP(A9259,company_data!$A$2:$H$2051,8,FALSE)</f>
        <v>https://www.xactdatadiscovery.com/</v>
      </c>
      <c r="C9259" s="157" t="s">
        <v>30900</v>
      </c>
      <c r="D9259" s="197" t="s">
        <v>7</v>
      </c>
      <c r="E9259" s="157"/>
      <c r="F9259" s="101"/>
      <c r="G9259" s="159"/>
      <c r="H9259" s="161" t="s">
        <v>30901</v>
      </c>
      <c r="I9259" s="161"/>
    </row>
    <row r="9260" ht="15.0" customHeight="1">
      <c r="A9260" s="101" t="s">
        <v>15384</v>
      </c>
      <c r="B9260" s="96" t="str">
        <f>VLOOKUP(A9260,company_data!$A$2:$H$2051,8,FALSE)</f>
        <v>https://www.xiid.com/</v>
      </c>
      <c r="C9260" s="157" t="s">
        <v>30902</v>
      </c>
      <c r="D9260" s="197" t="s">
        <v>13</v>
      </c>
      <c r="E9260" s="157"/>
      <c r="F9260" s="101"/>
      <c r="G9260" s="159"/>
      <c r="H9260" s="161" t="s">
        <v>30903</v>
      </c>
      <c r="I9260" s="161"/>
    </row>
    <row r="9261" ht="15.0" customHeight="1">
      <c r="A9261" s="101" t="s">
        <v>15384</v>
      </c>
      <c r="B9261" s="96" t="str">
        <f>VLOOKUP(A9261,company_data!$A$2:$H$2051,8,FALSE)</f>
        <v>https://www.xiid.com/</v>
      </c>
      <c r="C9261" s="157" t="s">
        <v>30904</v>
      </c>
      <c r="D9261" s="197" t="s">
        <v>9</v>
      </c>
      <c r="E9261" s="157"/>
      <c r="F9261" s="101"/>
      <c r="G9261" s="159"/>
      <c r="H9261" s="161" t="s">
        <v>30905</v>
      </c>
      <c r="I9261" s="161"/>
    </row>
    <row r="9262" ht="15.0" customHeight="1">
      <c r="A9262" s="101" t="s">
        <v>15384</v>
      </c>
      <c r="B9262" s="96" t="str">
        <f>VLOOKUP(A9262,company_data!$A$2:$H$2051,8,FALSE)</f>
        <v>https://www.xiid.com/</v>
      </c>
      <c r="C9262" s="169" t="s">
        <v>30906</v>
      </c>
      <c r="D9262" s="197" t="s">
        <v>23</v>
      </c>
      <c r="E9262" s="157"/>
      <c r="F9262" s="101"/>
      <c r="G9262" s="159"/>
      <c r="H9262" s="161" t="s">
        <v>30907</v>
      </c>
      <c r="I9262" s="161"/>
    </row>
    <row r="9263" ht="15.0" customHeight="1">
      <c r="A9263" s="101" t="s">
        <v>15384</v>
      </c>
      <c r="B9263" s="96" t="str">
        <f>VLOOKUP(A9263,company_data!$A$2:$H$2051,8,FALSE)</f>
        <v>https://www.xiid.com/</v>
      </c>
      <c r="C9263" s="169" t="s">
        <v>30908</v>
      </c>
      <c r="D9263" s="197" t="s">
        <v>6</v>
      </c>
      <c r="E9263" s="157"/>
      <c r="F9263" s="101"/>
      <c r="G9263" s="159"/>
      <c r="H9263" s="161" t="s">
        <v>30909</v>
      </c>
      <c r="I9263" s="161"/>
    </row>
    <row r="9264" ht="15.0" customHeight="1">
      <c r="A9264" s="101" t="s">
        <v>15396</v>
      </c>
      <c r="B9264" s="96" t="str">
        <f>VLOOKUP(A9264,company_data!$A$2:$H$2051,8,FALSE)</f>
        <v>https://www.xmcyber.com/</v>
      </c>
      <c r="C9264" s="158" t="s">
        <v>30910</v>
      </c>
      <c r="D9264" s="197" t="s">
        <v>58</v>
      </c>
      <c r="E9264" s="158" t="s">
        <v>17471</v>
      </c>
      <c r="F9264" s="97" t="s">
        <v>30911</v>
      </c>
      <c r="G9264" s="159"/>
      <c r="H9264" s="161" t="s">
        <v>30912</v>
      </c>
      <c r="I9264" s="161"/>
    </row>
    <row r="9265" ht="15.0" customHeight="1">
      <c r="A9265" s="101" t="s">
        <v>15421</v>
      </c>
      <c r="B9265" s="96" t="str">
        <f>VLOOKUP(A9265,company_data!$A$2:$H$2051,8,FALSE)</f>
        <v>https://xpertdpo.com/</v>
      </c>
      <c r="C9265" s="157" t="s">
        <v>30913</v>
      </c>
      <c r="D9265" s="197" t="s">
        <v>5</v>
      </c>
      <c r="E9265" s="157"/>
      <c r="F9265" s="101"/>
      <c r="G9265" s="159"/>
      <c r="H9265" s="161" t="s">
        <v>30914</v>
      </c>
      <c r="I9265" s="161"/>
    </row>
    <row r="9266" ht="15.0" customHeight="1">
      <c r="A9266" s="101" t="s">
        <v>15421</v>
      </c>
      <c r="B9266" s="96" t="str">
        <f>VLOOKUP(A9266,company_data!$A$2:$H$2051,8,FALSE)</f>
        <v>https://xpertdpo.com/</v>
      </c>
      <c r="C9266" s="157" t="s">
        <v>30915</v>
      </c>
      <c r="D9266" s="197" t="s">
        <v>5</v>
      </c>
      <c r="E9266" s="157"/>
      <c r="F9266" s="101"/>
      <c r="G9266" s="159"/>
      <c r="H9266" s="161" t="s">
        <v>30916</v>
      </c>
      <c r="I9266" s="161"/>
    </row>
    <row r="9267" ht="15.0" customHeight="1">
      <c r="A9267" s="101" t="s">
        <v>15421</v>
      </c>
      <c r="B9267" s="96" t="str">
        <f>VLOOKUP(A9267,company_data!$A$2:$H$2051,8,FALSE)</f>
        <v>https://xpertdpo.com/</v>
      </c>
      <c r="C9267" s="157" t="s">
        <v>30917</v>
      </c>
      <c r="D9267" s="197" t="s">
        <v>5</v>
      </c>
      <c r="E9267" s="157"/>
      <c r="F9267" s="101"/>
      <c r="G9267" s="159"/>
      <c r="H9267" s="161" t="s">
        <v>30918</v>
      </c>
      <c r="I9267" s="161"/>
    </row>
    <row r="9268" ht="15.0" customHeight="1">
      <c r="A9268" s="101" t="s">
        <v>15421</v>
      </c>
      <c r="B9268" s="96" t="str">
        <f>VLOOKUP(A9268,company_data!$A$2:$H$2051,8,FALSE)</f>
        <v>https://xpertdpo.com/</v>
      </c>
      <c r="C9268" s="157" t="s">
        <v>30919</v>
      </c>
      <c r="D9268" s="158" t="s">
        <v>12</v>
      </c>
      <c r="E9268" s="157"/>
      <c r="F9268" s="101"/>
      <c r="G9268" s="159"/>
      <c r="H9268" s="161" t="s">
        <v>30920</v>
      </c>
      <c r="I9268" s="161"/>
    </row>
    <row r="9269" ht="15.0" customHeight="1">
      <c r="A9269" s="101" t="s">
        <v>15421</v>
      </c>
      <c r="B9269" s="96" t="str">
        <f>VLOOKUP(A9269,company_data!$A$2:$H$2051,8,FALSE)</f>
        <v>https://xpertdpo.com/</v>
      </c>
      <c r="C9269" s="157" t="s">
        <v>30921</v>
      </c>
      <c r="D9269" s="197" t="s">
        <v>35</v>
      </c>
      <c r="E9269" s="157"/>
      <c r="F9269" s="101"/>
      <c r="G9269" s="159"/>
      <c r="H9269" s="161" t="s">
        <v>30922</v>
      </c>
      <c r="I9269" s="161"/>
    </row>
    <row r="9270" ht="15.0" customHeight="1">
      <c r="A9270" s="101" t="s">
        <v>15421</v>
      </c>
      <c r="B9270" s="96" t="str">
        <f>VLOOKUP(A9270,company_data!$A$2:$H$2051,8,FALSE)</f>
        <v>https://xpertdpo.com/</v>
      </c>
      <c r="C9270" s="157" t="s">
        <v>30923</v>
      </c>
      <c r="D9270" s="247" t="s">
        <v>22</v>
      </c>
      <c r="E9270" s="157"/>
      <c r="F9270" s="101"/>
      <c r="G9270" s="159"/>
      <c r="H9270" s="161" t="s">
        <v>30924</v>
      </c>
      <c r="I9270" s="161"/>
    </row>
    <row r="9271" ht="15.0" customHeight="1">
      <c r="A9271" s="101" t="s">
        <v>15426</v>
      </c>
      <c r="B9271" s="96" t="str">
        <f>VLOOKUP(A9271,company_data!$A$2:$H$2051,8,FALSE)</f>
        <v>https://xtn-lab.com/</v>
      </c>
      <c r="C9271" s="157" t="s">
        <v>30925</v>
      </c>
      <c r="D9271" s="197" t="s">
        <v>6</v>
      </c>
      <c r="E9271" s="157" t="s">
        <v>17964</v>
      </c>
      <c r="F9271" s="101"/>
      <c r="G9271" s="159"/>
      <c r="H9271" s="161" t="s">
        <v>30926</v>
      </c>
      <c r="I9271" s="161"/>
    </row>
    <row r="9272" ht="15.0" customHeight="1">
      <c r="A9272" s="101" t="s">
        <v>15426</v>
      </c>
      <c r="B9272" s="96" t="str">
        <f>VLOOKUP(A9272,company_data!$A$2:$H$2051,8,FALSE)</f>
        <v>https://xtn-lab.com/</v>
      </c>
      <c r="C9272" s="157" t="s">
        <v>30927</v>
      </c>
      <c r="D9272" s="192" t="s">
        <v>50</v>
      </c>
      <c r="E9272" s="157"/>
      <c r="F9272" s="101"/>
      <c r="G9272" s="159"/>
      <c r="H9272" s="161" t="s">
        <v>30928</v>
      </c>
      <c r="I9272" s="161"/>
    </row>
    <row r="9273" ht="15.0" customHeight="1">
      <c r="A9273" s="101" t="s">
        <v>15426</v>
      </c>
      <c r="B9273" s="96" t="str">
        <f>VLOOKUP(A9273,company_data!$A$2:$H$2051,8,FALSE)</f>
        <v>https://xtn-lab.com/</v>
      </c>
      <c r="C9273" s="157" t="s">
        <v>22964</v>
      </c>
      <c r="D9273" s="192" t="s">
        <v>50</v>
      </c>
      <c r="E9273" s="157"/>
      <c r="F9273" s="101"/>
      <c r="G9273" s="159"/>
      <c r="H9273" s="161" t="s">
        <v>30929</v>
      </c>
      <c r="I9273" s="161"/>
    </row>
    <row r="9274" ht="15.0" customHeight="1">
      <c r="A9274" s="101" t="s">
        <v>15426</v>
      </c>
      <c r="B9274" s="96" t="str">
        <f>VLOOKUP(A9274,company_data!$A$2:$H$2051,8,FALSE)</f>
        <v>https://xtn-lab.com/</v>
      </c>
      <c r="C9274" s="157" t="s">
        <v>30930</v>
      </c>
      <c r="D9274" s="197" t="s">
        <v>9</v>
      </c>
      <c r="E9274" s="157"/>
      <c r="F9274" s="101"/>
      <c r="G9274" s="159"/>
      <c r="H9274" s="161" t="s">
        <v>30931</v>
      </c>
      <c r="I9274" s="161"/>
    </row>
    <row r="9275" ht="15.0" customHeight="1">
      <c r="A9275" s="101" t="s">
        <v>15426</v>
      </c>
      <c r="B9275" s="96" t="str">
        <f>VLOOKUP(A9275,company_data!$A$2:$H$2051,8,FALSE)</f>
        <v>https://xtn-lab.com/</v>
      </c>
      <c r="C9275" s="157" t="s">
        <v>30932</v>
      </c>
      <c r="D9275" s="197" t="s">
        <v>6</v>
      </c>
      <c r="E9275" s="157"/>
      <c r="F9275" s="101"/>
      <c r="G9275" s="159"/>
      <c r="H9275" s="161" t="s">
        <v>30933</v>
      </c>
      <c r="I9275" s="161"/>
    </row>
    <row r="9276" ht="15.0" customHeight="1">
      <c r="A9276" s="101" t="s">
        <v>15426</v>
      </c>
      <c r="B9276" s="96" t="str">
        <f>VLOOKUP(A9276,company_data!$A$2:$H$2051,8,FALSE)</f>
        <v>https://xtn-lab.com/</v>
      </c>
      <c r="C9276" s="157" t="s">
        <v>30934</v>
      </c>
      <c r="D9276" s="197" t="s">
        <v>6</v>
      </c>
      <c r="E9276" s="157"/>
      <c r="F9276" s="101"/>
      <c r="G9276" s="159"/>
      <c r="H9276" s="161" t="s">
        <v>30935</v>
      </c>
      <c r="I9276" s="161"/>
    </row>
    <row r="9277" ht="15.0" customHeight="1">
      <c r="A9277" s="101" t="s">
        <v>15426</v>
      </c>
      <c r="B9277" s="96" t="str">
        <f>VLOOKUP(A9277,company_data!$A$2:$H$2051,8,FALSE)</f>
        <v>https://xtn-lab.com/</v>
      </c>
      <c r="C9277" s="157" t="s">
        <v>30936</v>
      </c>
      <c r="D9277" s="197" t="s">
        <v>35</v>
      </c>
      <c r="E9277" s="157"/>
      <c r="F9277" s="101"/>
      <c r="G9277" s="159"/>
      <c r="H9277" s="161" t="s">
        <v>30937</v>
      </c>
      <c r="I9277" s="161"/>
    </row>
    <row r="9278" ht="15.0" customHeight="1">
      <c r="A9278" s="101" t="s">
        <v>15426</v>
      </c>
      <c r="B9278" s="96" t="str">
        <f>VLOOKUP(A9278,company_data!$A$2:$H$2051,8,FALSE)</f>
        <v>https://xtn-lab.com/</v>
      </c>
      <c r="C9278" s="157" t="s">
        <v>30938</v>
      </c>
      <c r="D9278" s="197" t="s">
        <v>25</v>
      </c>
      <c r="E9278" s="157"/>
      <c r="F9278" s="101"/>
      <c r="G9278" s="159"/>
      <c r="H9278" s="161" t="s">
        <v>30939</v>
      </c>
      <c r="I9278" s="161"/>
    </row>
    <row r="9279" ht="15.0" customHeight="1">
      <c r="A9279" s="101" t="s">
        <v>15426</v>
      </c>
      <c r="B9279" s="96" t="str">
        <f>VLOOKUP(A9279,company_data!$A$2:$H$2051,8,FALSE)</f>
        <v>https://xtn-lab.com/</v>
      </c>
      <c r="C9279" s="157" t="s">
        <v>30940</v>
      </c>
      <c r="D9279" s="197" t="s">
        <v>20</v>
      </c>
      <c r="E9279" s="157"/>
      <c r="F9279" s="101"/>
      <c r="G9279" s="159"/>
      <c r="H9279" s="161" t="s">
        <v>30941</v>
      </c>
      <c r="I9279" s="161"/>
    </row>
    <row r="9280" ht="15.0" customHeight="1">
      <c r="A9280" s="101" t="s">
        <v>15432</v>
      </c>
      <c r="B9280" s="96" t="str">
        <f>VLOOKUP(A9280,company_data!$A$2:$H$2051,8,FALSE)</f>
        <v>https://mitigatecyber.com/</v>
      </c>
      <c r="C9280" s="157" t="s">
        <v>30942</v>
      </c>
      <c r="D9280" s="158"/>
      <c r="E9280" s="158" t="s">
        <v>16422</v>
      </c>
      <c r="F9280" s="101"/>
      <c r="G9280" s="159"/>
      <c r="H9280" s="161" t="s">
        <v>30943</v>
      </c>
      <c r="I9280" s="161"/>
    </row>
    <row r="9281" ht="15.0" customHeight="1">
      <c r="A9281" s="101" t="s">
        <v>15432</v>
      </c>
      <c r="B9281" s="96" t="str">
        <f>VLOOKUP(A9281,company_data!$A$2:$H$2051,8,FALSE)</f>
        <v>https://mitigatecyber.com/</v>
      </c>
      <c r="C9281" s="157" t="s">
        <v>30944</v>
      </c>
      <c r="D9281" s="158" t="s">
        <v>5</v>
      </c>
      <c r="E9281" s="158" t="s">
        <v>15850</v>
      </c>
      <c r="F9281" s="101"/>
      <c r="G9281" s="159"/>
      <c r="H9281" s="161" t="s">
        <v>30945</v>
      </c>
      <c r="I9281" s="161"/>
    </row>
    <row r="9282" ht="15.0" customHeight="1">
      <c r="A9282" s="101" t="s">
        <v>15432</v>
      </c>
      <c r="B9282" s="96" t="str">
        <f>VLOOKUP(A9282,company_data!$A$2:$H$2051,8,FALSE)</f>
        <v>https://mitigatecyber.com/</v>
      </c>
      <c r="C9282" s="157" t="s">
        <v>30946</v>
      </c>
      <c r="D9282" s="197" t="s">
        <v>14</v>
      </c>
      <c r="E9282" s="157"/>
      <c r="F9282" s="101"/>
      <c r="G9282" s="159"/>
      <c r="H9282" s="161" t="s">
        <v>30947</v>
      </c>
      <c r="I9282" s="161"/>
    </row>
    <row r="9283" ht="15.0" customHeight="1">
      <c r="A9283" s="101" t="s">
        <v>15432</v>
      </c>
      <c r="B9283" s="96" t="str">
        <f>VLOOKUP(A9283,company_data!$A$2:$H$2051,8,FALSE)</f>
        <v>https://mitigatecyber.com/</v>
      </c>
      <c r="C9283" s="157" t="s">
        <v>30948</v>
      </c>
      <c r="D9283" s="197" t="s">
        <v>5</v>
      </c>
      <c r="E9283" s="157"/>
      <c r="F9283" s="101"/>
      <c r="G9283" s="159"/>
      <c r="H9283" s="161" t="s">
        <v>30949</v>
      </c>
      <c r="I9283" s="161"/>
    </row>
    <row r="9284" ht="15.0" customHeight="1">
      <c r="A9284" s="101" t="s">
        <v>15432</v>
      </c>
      <c r="B9284" s="96" t="str">
        <f>VLOOKUP(A9284,company_data!$A$2:$H$2051,8,FALSE)</f>
        <v>https://mitigatecyber.com/</v>
      </c>
      <c r="C9284" s="157" t="s">
        <v>30950</v>
      </c>
      <c r="D9284" s="197" t="s">
        <v>36</v>
      </c>
      <c r="E9284" s="157"/>
      <c r="F9284" s="101"/>
      <c r="G9284" s="159"/>
      <c r="H9284" s="161" t="s">
        <v>30951</v>
      </c>
      <c r="I9284" s="161"/>
    </row>
    <row r="9285" ht="15.0" customHeight="1">
      <c r="A9285" s="101" t="s">
        <v>15432</v>
      </c>
      <c r="B9285" s="96" t="str">
        <f>VLOOKUP(A9285,company_data!$A$2:$H$2051,8,FALSE)</f>
        <v>https://mitigatecyber.com/</v>
      </c>
      <c r="C9285" s="157" t="s">
        <v>30952</v>
      </c>
      <c r="D9285" s="197" t="s">
        <v>27</v>
      </c>
      <c r="E9285" s="157"/>
      <c r="F9285" s="101"/>
      <c r="G9285" s="159"/>
      <c r="H9285" s="161" t="s">
        <v>30953</v>
      </c>
      <c r="I9285" s="161"/>
    </row>
    <row r="9286" ht="15.0" customHeight="1">
      <c r="A9286" s="101" t="s">
        <v>15183</v>
      </c>
      <c r="B9286" s="96" t="str">
        <f>VLOOKUP(A9286,company_data!$A$2:$H$2051,8,FALSE)</f>
        <v>https://www.webroot.com/us/en</v>
      </c>
      <c r="C9286" s="158" t="s">
        <v>30954</v>
      </c>
      <c r="D9286" s="158" t="s">
        <v>17</v>
      </c>
      <c r="E9286" s="247"/>
      <c r="F9286" s="19"/>
      <c r="G9286" s="159"/>
      <c r="H9286" s="161" t="s">
        <v>30955</v>
      </c>
      <c r="I9286" s="161"/>
    </row>
    <row r="9287" ht="15.0" customHeight="1">
      <c r="A9287" s="101" t="s">
        <v>15440</v>
      </c>
      <c r="B9287" s="96" t="str">
        <f>VLOOKUP(A9287,company_data!$A$2:$H$2051,8,FALSE)</f>
        <v>https://www.yaanatech.com/</v>
      </c>
      <c r="C9287" s="157" t="s">
        <v>30956</v>
      </c>
      <c r="D9287" s="158"/>
      <c r="E9287" s="197" t="s">
        <v>30957</v>
      </c>
      <c r="F9287" s="197" t="s">
        <v>21700</v>
      </c>
      <c r="G9287" s="159"/>
      <c r="H9287" s="161" t="s">
        <v>30958</v>
      </c>
      <c r="I9287" s="161"/>
    </row>
    <row r="9288" ht="15.0" customHeight="1">
      <c r="A9288" s="101" t="s">
        <v>15440</v>
      </c>
      <c r="B9288" s="96" t="str">
        <f>VLOOKUP(A9288,company_data!$A$2:$H$2051,8,FALSE)</f>
        <v>https://www.yaanatech.com/</v>
      </c>
      <c r="C9288" s="157" t="s">
        <v>30959</v>
      </c>
      <c r="D9288" s="197" t="s">
        <v>18</v>
      </c>
      <c r="E9288" s="197" t="s">
        <v>30960</v>
      </c>
      <c r="F9288" s="184"/>
      <c r="G9288" s="159"/>
      <c r="H9288" s="161" t="s">
        <v>30961</v>
      </c>
      <c r="I9288" s="161"/>
    </row>
    <row r="9289" ht="15.0" customHeight="1">
      <c r="A9289" s="101" t="s">
        <v>15440</v>
      </c>
      <c r="B9289" s="96" t="str">
        <f>VLOOKUP(A9289,company_data!$A$2:$H$2051,8,FALSE)</f>
        <v>https://www.yaanatech.com/</v>
      </c>
      <c r="C9289" s="157" t="s">
        <v>30962</v>
      </c>
      <c r="D9289" s="197" t="s">
        <v>18</v>
      </c>
      <c r="E9289" s="183" t="s">
        <v>30963</v>
      </c>
      <c r="F9289" s="197" t="s">
        <v>14</v>
      </c>
      <c r="G9289" s="159"/>
      <c r="H9289" s="161" t="s">
        <v>30964</v>
      </c>
      <c r="I9289" s="161"/>
    </row>
    <row r="9290" ht="15.0" customHeight="1">
      <c r="A9290" s="101" t="s">
        <v>15440</v>
      </c>
      <c r="B9290" s="96" t="str">
        <f>VLOOKUP(A9290,company_data!$A$2:$H$2051,8,FALSE)</f>
        <v>https://www.yaanatech.com/</v>
      </c>
      <c r="C9290" s="157" t="s">
        <v>30965</v>
      </c>
      <c r="D9290" s="197" t="s">
        <v>49</v>
      </c>
      <c r="E9290" s="197" t="s">
        <v>16091</v>
      </c>
      <c r="F9290" s="198" t="s">
        <v>30966</v>
      </c>
      <c r="G9290" s="159"/>
      <c r="H9290" s="161" t="s">
        <v>30967</v>
      </c>
      <c r="I9290" s="161"/>
    </row>
    <row r="9291" ht="15.0" customHeight="1">
      <c r="A9291" s="101" t="s">
        <v>15440</v>
      </c>
      <c r="B9291" s="96" t="str">
        <f>VLOOKUP(A9291,company_data!$A$2:$H$2051,8,FALSE)</f>
        <v>https://www.yaanatech.com/</v>
      </c>
      <c r="C9291" s="157" t="s">
        <v>30968</v>
      </c>
      <c r="D9291" s="158"/>
      <c r="E9291" s="197" t="s">
        <v>30969</v>
      </c>
      <c r="F9291" s="197" t="s">
        <v>19602</v>
      </c>
      <c r="G9291" s="159"/>
      <c r="H9291" s="161" t="s">
        <v>30970</v>
      </c>
      <c r="I9291" s="161"/>
    </row>
    <row r="9292" ht="15.0" customHeight="1">
      <c r="A9292" s="101" t="s">
        <v>15440</v>
      </c>
      <c r="B9292" s="96" t="str">
        <f>VLOOKUP(A9292,company_data!$A$2:$H$2051,8,FALSE)</f>
        <v>https://www.yaanatech.com/</v>
      </c>
      <c r="C9292" s="157" t="s">
        <v>30971</v>
      </c>
      <c r="D9292" s="250" t="s">
        <v>21</v>
      </c>
      <c r="E9292" s="197" t="s">
        <v>18</v>
      </c>
      <c r="F9292" s="197" t="s">
        <v>30972</v>
      </c>
      <c r="G9292" s="159"/>
      <c r="H9292" s="161" t="s">
        <v>30973</v>
      </c>
      <c r="I9292" s="161"/>
    </row>
    <row r="9293" ht="15.0" customHeight="1">
      <c r="A9293" s="101" t="s">
        <v>15440</v>
      </c>
      <c r="B9293" s="96" t="str">
        <f>VLOOKUP(A9293,company_data!$A$2:$H$2051,8,FALSE)</f>
        <v>https://www.yaanatech.com/</v>
      </c>
      <c r="C9293" s="157" t="s">
        <v>30974</v>
      </c>
      <c r="D9293" s="197" t="s">
        <v>14</v>
      </c>
      <c r="E9293" s="197" t="s">
        <v>15857</v>
      </c>
      <c r="F9293" s="198" t="s">
        <v>30975</v>
      </c>
      <c r="G9293" s="159"/>
      <c r="H9293" s="161" t="s">
        <v>30976</v>
      </c>
      <c r="I9293" s="161"/>
    </row>
    <row r="9294" ht="15.0" customHeight="1">
      <c r="A9294" s="101" t="s">
        <v>15440</v>
      </c>
      <c r="B9294" s="96" t="str">
        <f>VLOOKUP(A9294,company_data!$A$2:$H$2051,8,FALSE)</f>
        <v>https://www.yaanatech.com/</v>
      </c>
      <c r="C9294" s="157" t="s">
        <v>30977</v>
      </c>
      <c r="D9294" s="197" t="s">
        <v>48</v>
      </c>
      <c r="E9294" s="184"/>
      <c r="F9294" s="197" t="s">
        <v>16</v>
      </c>
      <c r="G9294" s="159"/>
      <c r="H9294" s="161" t="s">
        <v>30978</v>
      </c>
      <c r="I9294" s="161"/>
    </row>
    <row r="9295" ht="15.0" customHeight="1">
      <c r="A9295" s="101" t="s">
        <v>15440</v>
      </c>
      <c r="B9295" s="96" t="str">
        <f>VLOOKUP(A9295,company_data!$A$2:$H$2051,8,FALSE)</f>
        <v>https://www.yaanatech.com/</v>
      </c>
      <c r="C9295" s="157" t="s">
        <v>30979</v>
      </c>
      <c r="D9295" s="197" t="s">
        <v>49</v>
      </c>
      <c r="E9295" s="184"/>
      <c r="F9295" s="184"/>
      <c r="G9295" s="159"/>
      <c r="H9295" s="161" t="s">
        <v>30980</v>
      </c>
      <c r="I9295" s="161"/>
    </row>
    <row r="9296" ht="15.0" customHeight="1">
      <c r="A9296" s="101" t="s">
        <v>15448</v>
      </c>
      <c r="B9296" s="96" t="str">
        <f>VLOOKUP(A9296,company_data!$A$2:$H$2051,8,FALSE)</f>
        <v>https://www.yarix.com/</v>
      </c>
      <c r="C9296" s="158" t="s">
        <v>15881</v>
      </c>
      <c r="D9296" s="197" t="s">
        <v>5</v>
      </c>
      <c r="E9296" s="197" t="s">
        <v>15881</v>
      </c>
      <c r="F9296" s="184"/>
      <c r="G9296" s="159"/>
      <c r="H9296" s="161"/>
      <c r="I9296" s="161"/>
    </row>
    <row r="9297" ht="15.0" customHeight="1">
      <c r="A9297" s="101" t="s">
        <v>15448</v>
      </c>
      <c r="B9297" s="96" t="str">
        <f>VLOOKUP(A9297,company_data!$A$2:$H$2051,8,FALSE)</f>
        <v>https://www.yarix.com/</v>
      </c>
      <c r="C9297" s="158" t="s">
        <v>19151</v>
      </c>
      <c r="D9297" s="197" t="s">
        <v>5</v>
      </c>
      <c r="E9297" s="184"/>
      <c r="F9297" s="184"/>
      <c r="G9297" s="159"/>
      <c r="H9297" s="161"/>
      <c r="I9297" s="161"/>
    </row>
    <row r="9298" ht="15.0" customHeight="1">
      <c r="A9298" s="101" t="s">
        <v>15448</v>
      </c>
      <c r="B9298" s="96" t="str">
        <f>VLOOKUP(A9298,company_data!$A$2:$H$2051,8,FALSE)</f>
        <v>https://www.yarix.com/</v>
      </c>
      <c r="C9298" s="158" t="s">
        <v>15940</v>
      </c>
      <c r="D9298" s="197" t="s">
        <v>16</v>
      </c>
      <c r="E9298" s="184"/>
      <c r="F9298" s="184"/>
      <c r="G9298" s="159"/>
      <c r="H9298" s="161"/>
      <c r="I9298" s="161"/>
    </row>
    <row r="9299" ht="15.0" customHeight="1">
      <c r="A9299" s="101" t="s">
        <v>15448</v>
      </c>
      <c r="B9299" s="96" t="str">
        <f>VLOOKUP(A9299,company_data!$A$2:$H$2051,8,FALSE)</f>
        <v>https://www.yarix.com/</v>
      </c>
      <c r="C9299" s="158" t="s">
        <v>16700</v>
      </c>
      <c r="D9299" s="197" t="s">
        <v>6</v>
      </c>
      <c r="E9299" s="184"/>
      <c r="F9299" s="184"/>
      <c r="G9299" s="159"/>
      <c r="H9299" s="161"/>
      <c r="I9299" s="161"/>
    </row>
    <row r="9300" ht="15.0" customHeight="1">
      <c r="A9300" s="101" t="s">
        <v>15448</v>
      </c>
      <c r="B9300" s="96" t="str">
        <f>VLOOKUP(A9300,company_data!$A$2:$H$2051,8,FALSE)</f>
        <v>https://www.yarix.com/</v>
      </c>
      <c r="C9300" s="158" t="s">
        <v>30981</v>
      </c>
      <c r="D9300" s="197" t="s">
        <v>7</v>
      </c>
      <c r="E9300" s="184"/>
      <c r="F9300" s="184"/>
      <c r="G9300" s="159"/>
      <c r="H9300" s="161"/>
      <c r="I9300" s="161"/>
    </row>
    <row r="9301" ht="15.0" customHeight="1">
      <c r="A9301" s="101" t="s">
        <v>15306</v>
      </c>
      <c r="B9301" s="96" t="str">
        <f>VLOOKUP(A9301,company_data!$A$2:$H$2051,8,FALSE)</f>
        <v>https://www.wizlynxgroup.com/ch/en/</v>
      </c>
      <c r="C9301" s="157" t="s">
        <v>17092</v>
      </c>
      <c r="D9301" s="158" t="s">
        <v>17</v>
      </c>
      <c r="E9301" s="247"/>
      <c r="F9301" s="101"/>
      <c r="G9301" s="159"/>
      <c r="H9301" s="161" t="s">
        <v>30982</v>
      </c>
      <c r="I9301" s="161"/>
    </row>
    <row r="9302" ht="15.0" customHeight="1">
      <c r="A9302" s="101" t="s">
        <v>15453</v>
      </c>
      <c r="B9302" s="96" t="str">
        <f>VLOOKUP(A9302,company_data!$A$2:$H$2051,8,FALSE)</f>
        <v>https://yaxa.io/</v>
      </c>
      <c r="C9302" s="158" t="s">
        <v>30983</v>
      </c>
      <c r="D9302" s="197" t="s">
        <v>19</v>
      </c>
      <c r="E9302" s="197" t="s">
        <v>30984</v>
      </c>
      <c r="F9302" s="184"/>
      <c r="G9302" s="164" t="s">
        <v>21839</v>
      </c>
      <c r="H9302" s="161" t="s">
        <v>30985</v>
      </c>
      <c r="I9302" s="161"/>
    </row>
    <row r="9303" ht="15.0" customHeight="1">
      <c r="A9303" s="101" t="s">
        <v>15458</v>
      </c>
      <c r="B9303" s="96" t="str">
        <f>VLOOKUP(A9303,company_data!$A$2:$H$2051,8,FALSE)</f>
        <v>https://www.yubico.com/</v>
      </c>
      <c r="C9303" s="157" t="s">
        <v>30986</v>
      </c>
      <c r="D9303" s="197" t="s">
        <v>6</v>
      </c>
      <c r="E9303" s="197" t="s">
        <v>21823</v>
      </c>
      <c r="F9303" s="258"/>
      <c r="G9303" s="164" t="s">
        <v>21839</v>
      </c>
      <c r="H9303" s="161" t="s">
        <v>30987</v>
      </c>
      <c r="I9303" s="161"/>
    </row>
    <row r="9304" ht="15.0" customHeight="1">
      <c r="A9304" s="101" t="s">
        <v>15458</v>
      </c>
      <c r="B9304" s="96" t="str">
        <f>VLOOKUP(A9304,company_data!$A$2:$H$2051,8,FALSE)</f>
        <v>https://www.yubico.com/</v>
      </c>
      <c r="C9304" s="158" t="s">
        <v>30988</v>
      </c>
      <c r="D9304" s="197" t="s">
        <v>6</v>
      </c>
      <c r="E9304" s="197" t="s">
        <v>16476</v>
      </c>
      <c r="F9304" s="198"/>
      <c r="G9304" s="164" t="s">
        <v>21839</v>
      </c>
      <c r="H9304" s="161" t="s">
        <v>30989</v>
      </c>
      <c r="I9304" s="161"/>
    </row>
    <row r="9305" ht="15.0" customHeight="1">
      <c r="A9305" s="101" t="s">
        <v>15458</v>
      </c>
      <c r="B9305" s="96" t="str">
        <f>VLOOKUP(A9305,company_data!$A$2:$H$2051,8,FALSE)</f>
        <v>https://www.yubico.com/</v>
      </c>
      <c r="C9305" s="157" t="s">
        <v>30990</v>
      </c>
      <c r="D9305" s="197" t="s">
        <v>6</v>
      </c>
      <c r="E9305" s="197" t="s">
        <v>16476</v>
      </c>
      <c r="F9305" s="184"/>
      <c r="G9305" s="164" t="s">
        <v>21839</v>
      </c>
      <c r="H9305" s="161" t="s">
        <v>30991</v>
      </c>
      <c r="I9305" s="161"/>
    </row>
    <row r="9306" ht="15.0" customHeight="1">
      <c r="A9306" s="101" t="s">
        <v>15467</v>
      </c>
      <c r="B9306" s="96" t="str">
        <f>VLOOKUP(A9306,company_data!$A$2:$H$2051,8,FALSE)</f>
        <v>www.zecops.com</v>
      </c>
      <c r="C9306" s="157" t="s">
        <v>30992</v>
      </c>
      <c r="D9306" s="197" t="s">
        <v>8</v>
      </c>
      <c r="E9306" s="197" t="s">
        <v>19917</v>
      </c>
      <c r="F9306" s="197" t="s">
        <v>16863</v>
      </c>
      <c r="G9306" s="159"/>
      <c r="H9306" s="161" t="s">
        <v>30993</v>
      </c>
      <c r="I9306" s="161"/>
    </row>
    <row r="9307" ht="15.0" customHeight="1">
      <c r="A9307" s="101" t="s">
        <v>15467</v>
      </c>
      <c r="B9307" s="96" t="str">
        <f>VLOOKUP(A9307,company_data!$A$2:$H$2051,8,FALSE)</f>
        <v>www.zecops.com</v>
      </c>
      <c r="C9307" s="157" t="s">
        <v>30994</v>
      </c>
      <c r="D9307" s="197" t="s">
        <v>20</v>
      </c>
      <c r="E9307" s="197" t="s">
        <v>19917</v>
      </c>
      <c r="F9307" s="197" t="s">
        <v>16863</v>
      </c>
      <c r="G9307" s="159"/>
      <c r="H9307" s="161" t="s">
        <v>30995</v>
      </c>
      <c r="I9307" s="161"/>
    </row>
    <row r="9308" ht="15.0" customHeight="1">
      <c r="A9308" s="101" t="s">
        <v>15467</v>
      </c>
      <c r="B9308" s="96" t="str">
        <f>VLOOKUP(A9308,company_data!$A$2:$H$2051,8,FALSE)</f>
        <v>www.zecops.com</v>
      </c>
      <c r="C9308" s="157" t="s">
        <v>30996</v>
      </c>
      <c r="D9308" s="197" t="s">
        <v>18</v>
      </c>
      <c r="E9308" s="197" t="s">
        <v>19917</v>
      </c>
      <c r="F9308" s="197" t="s">
        <v>16863</v>
      </c>
      <c r="G9308" s="159"/>
      <c r="H9308" s="161" t="s">
        <v>30997</v>
      </c>
      <c r="I9308" s="161"/>
    </row>
    <row r="9309" ht="15.0" customHeight="1">
      <c r="A9309" s="101" t="s">
        <v>15474</v>
      </c>
      <c r="B9309" s="96" t="str">
        <f>VLOOKUP(A9309,company_data!$A$2:$H$2051,8,FALSE)</f>
        <v>zecurion.com
</v>
      </c>
      <c r="C9309" s="157" t="s">
        <v>30998</v>
      </c>
      <c r="D9309" s="197" t="s">
        <v>6</v>
      </c>
      <c r="E9309" s="197" t="s">
        <v>27479</v>
      </c>
      <c r="F9309" s="184"/>
      <c r="G9309" s="159"/>
      <c r="H9309" s="161" t="s">
        <v>30999</v>
      </c>
      <c r="I9309" s="161"/>
    </row>
    <row r="9310" ht="15.0" customHeight="1">
      <c r="A9310" s="101" t="s">
        <v>15474</v>
      </c>
      <c r="B9310" s="96" t="str">
        <f>VLOOKUP(A9310,company_data!$A$2:$H$2051,8,FALSE)</f>
        <v>zecurion.com
</v>
      </c>
      <c r="C9310" s="157" t="s">
        <v>31000</v>
      </c>
      <c r="D9310" s="197" t="s">
        <v>31</v>
      </c>
      <c r="E9310" s="259" t="s">
        <v>19918</v>
      </c>
      <c r="F9310" s="184"/>
      <c r="G9310" s="159"/>
      <c r="H9310" s="161" t="s">
        <v>31001</v>
      </c>
      <c r="I9310" s="161"/>
    </row>
    <row r="9311" ht="15.0" customHeight="1">
      <c r="A9311" s="101" t="s">
        <v>15474</v>
      </c>
      <c r="B9311" s="96" t="str">
        <f>VLOOKUP(A9311,company_data!$A$2:$H$2051,8,FALSE)</f>
        <v>zecurion.com
</v>
      </c>
      <c r="C9311" s="157" t="s">
        <v>31002</v>
      </c>
      <c r="D9311" s="197" t="s">
        <v>13</v>
      </c>
      <c r="E9311" s="197" t="s">
        <v>19487</v>
      </c>
      <c r="F9311" s="184"/>
      <c r="G9311" s="159"/>
      <c r="H9311" s="161" t="s">
        <v>31003</v>
      </c>
      <c r="I9311" s="161"/>
    </row>
    <row r="9312" ht="15.0" customHeight="1">
      <c r="A9312" s="101" t="s">
        <v>15474</v>
      </c>
      <c r="B9312" s="96" t="str">
        <f>VLOOKUP(A9312,company_data!$A$2:$H$2051,8,FALSE)</f>
        <v>zecurion.com
</v>
      </c>
      <c r="C9312" s="157" t="s">
        <v>31004</v>
      </c>
      <c r="D9312" s="197" t="s">
        <v>12</v>
      </c>
      <c r="E9312" s="184"/>
      <c r="F9312" s="184"/>
      <c r="G9312" s="159"/>
      <c r="H9312" s="161" t="s">
        <v>31005</v>
      </c>
      <c r="I9312" s="161"/>
    </row>
    <row r="9313" ht="15.0" customHeight="1">
      <c r="A9313" s="101" t="s">
        <v>15482</v>
      </c>
      <c r="B9313" s="96" t="str">
        <f>VLOOKUP(A9313,company_data!$A$2:$H$2051,8,FALSE)</f>
        <v>www.zeguro.com/</v>
      </c>
      <c r="C9313" s="157"/>
      <c r="D9313" s="197" t="s">
        <v>21</v>
      </c>
      <c r="E9313" s="197" t="s">
        <v>17354</v>
      </c>
      <c r="F9313" s="197" t="s">
        <v>11</v>
      </c>
      <c r="G9313" s="159"/>
      <c r="H9313" s="161"/>
      <c r="I9313" s="161"/>
    </row>
    <row r="9314" ht="15.0" customHeight="1">
      <c r="A9314" s="101" t="s">
        <v>15495</v>
      </c>
      <c r="B9314" s="96" t="str">
        <f>VLOOKUP(A9314,company_data!$A$2:$H$2051,8,FALSE)</f>
        <v>zenmate.com/</v>
      </c>
      <c r="C9314" s="157"/>
      <c r="D9314" s="197" t="s">
        <v>7</v>
      </c>
      <c r="E9314" s="184"/>
      <c r="F9314" s="184"/>
      <c r="G9314" s="159"/>
      <c r="H9314" s="161"/>
      <c r="I9314" s="161"/>
    </row>
    <row r="9315" ht="15.0" customHeight="1">
      <c r="A9315" s="101" t="s">
        <v>15502</v>
      </c>
      <c r="B9315" s="96" t="str">
        <f>VLOOKUP(A9315,company_data!$A$2:$H$2051,8,FALSE)</f>
        <v>www.zentera.net</v>
      </c>
      <c r="C9315" s="157" t="s">
        <v>31006</v>
      </c>
      <c r="D9315" s="197" t="s">
        <v>26</v>
      </c>
      <c r="E9315" s="198" t="s">
        <v>23779</v>
      </c>
      <c r="F9315" s="184"/>
      <c r="G9315" s="159"/>
      <c r="H9315" s="161" t="s">
        <v>31007</v>
      </c>
      <c r="I9315" s="161"/>
    </row>
    <row r="9316" ht="15.0" customHeight="1">
      <c r="A9316" s="101" t="s">
        <v>15502</v>
      </c>
      <c r="B9316" s="96" t="str">
        <f>VLOOKUP(A9316,company_data!$A$2:$H$2051,8,FALSE)</f>
        <v>www.zentera.net</v>
      </c>
      <c r="C9316" s="157" t="s">
        <v>31008</v>
      </c>
      <c r="D9316" s="197" t="s">
        <v>26</v>
      </c>
      <c r="E9316" s="258"/>
      <c r="F9316" s="184"/>
      <c r="G9316" s="159"/>
      <c r="H9316" s="161" t="s">
        <v>31009</v>
      </c>
      <c r="I9316" s="161"/>
    </row>
    <row r="9317" ht="15.0" customHeight="1">
      <c r="A9317" s="101" t="s">
        <v>15502</v>
      </c>
      <c r="B9317" s="96" t="str">
        <f>VLOOKUP(A9317,company_data!$A$2:$H$2051,8,FALSE)</f>
        <v>www.zentera.net</v>
      </c>
      <c r="C9317" s="157" t="s">
        <v>31010</v>
      </c>
      <c r="D9317" s="197" t="s">
        <v>26</v>
      </c>
      <c r="E9317" s="184"/>
      <c r="F9317" s="184"/>
      <c r="G9317" s="159"/>
      <c r="H9317" s="161" t="s">
        <v>31011</v>
      </c>
      <c r="I9317" s="161"/>
    </row>
    <row r="9318" ht="15.0" customHeight="1">
      <c r="A9318" s="101" t="s">
        <v>15502</v>
      </c>
      <c r="B9318" s="96" t="str">
        <f>VLOOKUP(A9318,company_data!$A$2:$H$2051,8,FALSE)</f>
        <v>www.zentera.net</v>
      </c>
      <c r="C9318" s="157" t="s">
        <v>31012</v>
      </c>
      <c r="D9318" s="197" t="s">
        <v>26</v>
      </c>
      <c r="E9318" s="184"/>
      <c r="F9318" s="184"/>
      <c r="G9318" s="159"/>
      <c r="H9318" s="161" t="s">
        <v>31013</v>
      </c>
      <c r="I9318" s="161"/>
    </row>
    <row r="9319" ht="15.0" customHeight="1">
      <c r="A9319" s="101" t="s">
        <v>15502</v>
      </c>
      <c r="B9319" s="96" t="str">
        <f>VLOOKUP(A9319,company_data!$A$2:$H$2051,8,FALSE)</f>
        <v>www.zentera.net</v>
      </c>
      <c r="C9319" s="157" t="s">
        <v>31014</v>
      </c>
      <c r="D9319" s="197" t="s">
        <v>26</v>
      </c>
      <c r="E9319" s="184"/>
      <c r="F9319" s="184"/>
      <c r="G9319" s="159"/>
      <c r="H9319" s="161" t="s">
        <v>31015</v>
      </c>
      <c r="I9319" s="161"/>
    </row>
    <row r="9320" ht="15.0" customHeight="1">
      <c r="A9320" s="101" t="s">
        <v>15508</v>
      </c>
      <c r="B9320" s="96" t="str">
        <f>VLOOKUP(A9320,company_data!$A$2:$H$2051,8,FALSE)</f>
        <v>zerodium.com/
</v>
      </c>
      <c r="C9320" s="157"/>
      <c r="D9320" s="197" t="s">
        <v>7</v>
      </c>
      <c r="E9320" s="197" t="s">
        <v>18723</v>
      </c>
      <c r="F9320" s="184"/>
      <c r="G9320" s="159"/>
      <c r="H9320" s="161"/>
      <c r="I9320" s="161"/>
    </row>
    <row r="9321" ht="15.0" customHeight="1">
      <c r="A9321" s="101" t="s">
        <v>15448</v>
      </c>
      <c r="B9321" s="96" t="str">
        <f>VLOOKUP(A9321,company_data!$A$2:$H$2051,8,FALSE)</f>
        <v>https://www.yarix.com/</v>
      </c>
      <c r="C9321" s="158" t="s">
        <v>17092</v>
      </c>
      <c r="D9321" s="158" t="s">
        <v>17</v>
      </c>
      <c r="E9321" s="184"/>
      <c r="F9321" s="184"/>
      <c r="G9321" s="159"/>
      <c r="H9321" s="161"/>
      <c r="I9321" s="161"/>
    </row>
    <row r="9322" ht="15.0" customHeight="1">
      <c r="A9322" s="101" t="s">
        <v>15521</v>
      </c>
      <c r="B9322" s="96" t="str">
        <f>VLOOKUP(A9322,company_data!$A$2:$H$2051,8,FALSE)</f>
        <v>https://www.zerofox.com/</v>
      </c>
      <c r="C9322" s="157" t="s">
        <v>31016</v>
      </c>
      <c r="D9322" s="197" t="s">
        <v>46</v>
      </c>
      <c r="E9322" s="197" t="s">
        <v>31017</v>
      </c>
      <c r="F9322" s="184"/>
      <c r="G9322" s="159"/>
      <c r="H9322" s="161" t="s">
        <v>31018</v>
      </c>
      <c r="I9322" s="161"/>
    </row>
    <row r="9323" ht="15.0" customHeight="1">
      <c r="A9323" s="101" t="s">
        <v>15521</v>
      </c>
      <c r="B9323" s="96" t="str">
        <f>VLOOKUP(A9323,company_data!$A$2:$H$2051,8,FALSE)</f>
        <v>https://www.zerofox.com/</v>
      </c>
      <c r="C9323" s="157" t="s">
        <v>31019</v>
      </c>
      <c r="D9323" s="197" t="s">
        <v>46</v>
      </c>
      <c r="E9323" s="184"/>
      <c r="F9323" s="184"/>
      <c r="G9323" s="159"/>
      <c r="H9323" s="161" t="s">
        <v>31020</v>
      </c>
      <c r="I9323" s="161"/>
    </row>
    <row r="9324" ht="15.0" customHeight="1">
      <c r="A9324" s="101" t="s">
        <v>15521</v>
      </c>
      <c r="B9324" s="96" t="str">
        <f>VLOOKUP(A9324,company_data!$A$2:$H$2051,8,FALSE)</f>
        <v>https://www.zerofox.com/</v>
      </c>
      <c r="C9324" s="157" t="s">
        <v>31021</v>
      </c>
      <c r="D9324" s="197" t="s">
        <v>11</v>
      </c>
      <c r="E9324" s="184"/>
      <c r="F9324" s="184"/>
      <c r="G9324" s="159"/>
      <c r="H9324" s="161" t="s">
        <v>31022</v>
      </c>
      <c r="I9324" s="161"/>
    </row>
    <row r="9325" ht="15.0" customHeight="1">
      <c r="A9325" s="101" t="s">
        <v>15542</v>
      </c>
      <c r="B9325" s="96" t="str">
        <f>VLOOKUP(A9325,company_data!$A$2:$H$2051,8,FALSE)</f>
        <v>www.zeronorth.io
</v>
      </c>
      <c r="C9325" s="158" t="s">
        <v>31023</v>
      </c>
      <c r="D9325" s="197" t="s">
        <v>8</v>
      </c>
      <c r="E9325" s="260" t="s">
        <v>19530</v>
      </c>
      <c r="F9325" s="158"/>
      <c r="G9325" s="164" t="s">
        <v>21839</v>
      </c>
      <c r="H9325" s="161" t="s">
        <v>31024</v>
      </c>
      <c r="I9325" s="161"/>
    </row>
    <row r="9326" ht="15.0" customHeight="1">
      <c r="A9326" s="101" t="s">
        <v>15543</v>
      </c>
      <c r="B9326" s="96" t="str">
        <f>VLOOKUP(A9326,company_data!$A$2:$H$2051,8,FALSE)</f>
        <v>http://zerowall.io/</v>
      </c>
      <c r="C9326" s="261"/>
      <c r="D9326" s="158" t="s">
        <v>10</v>
      </c>
      <c r="E9326" s="184"/>
      <c r="F9326" s="184"/>
      <c r="G9326" s="262"/>
      <c r="H9326" s="263"/>
      <c r="I9326" s="263"/>
    </row>
    <row r="9327" ht="15.0" customHeight="1">
      <c r="A9327" s="101" t="s">
        <v>15546</v>
      </c>
      <c r="B9327" s="96" t="str">
        <f>VLOOKUP(A9327,company_data!$A$2:$H$2051,8,FALSE)</f>
        <v>www.zerto.com
</v>
      </c>
      <c r="C9327" s="157" t="s">
        <v>31025</v>
      </c>
      <c r="D9327" s="197" t="s">
        <v>38</v>
      </c>
      <c r="E9327" s="184"/>
      <c r="F9327" s="184"/>
      <c r="G9327" s="159"/>
      <c r="H9327" s="161" t="s">
        <v>31026</v>
      </c>
      <c r="I9327" s="161"/>
    </row>
    <row r="9328" ht="15.0" customHeight="1">
      <c r="A9328" s="101" t="s">
        <v>15546</v>
      </c>
      <c r="B9328" s="96" t="str">
        <f>VLOOKUP(A9328,company_data!$A$2:$H$2051,8,FALSE)</f>
        <v>www.zerto.com
</v>
      </c>
      <c r="C9328" s="157" t="s">
        <v>31027</v>
      </c>
      <c r="D9328" s="197" t="s">
        <v>38</v>
      </c>
      <c r="E9328" s="184"/>
      <c r="F9328" s="184"/>
      <c r="G9328" s="159"/>
      <c r="H9328" s="161" t="s">
        <v>31028</v>
      </c>
      <c r="I9328" s="161"/>
    </row>
    <row r="9329" ht="15.0" customHeight="1">
      <c r="A9329" s="101" t="s">
        <v>15546</v>
      </c>
      <c r="B9329" s="96" t="str">
        <f>VLOOKUP(A9329,company_data!$A$2:$H$2051,8,FALSE)</f>
        <v>www.zerto.com
</v>
      </c>
      <c r="C9329" s="157" t="s">
        <v>31029</v>
      </c>
      <c r="D9329" s="197" t="s">
        <v>38</v>
      </c>
      <c r="E9329" s="184"/>
      <c r="F9329" s="184"/>
      <c r="G9329" s="159"/>
      <c r="H9329" s="161" t="s">
        <v>31030</v>
      </c>
      <c r="I9329" s="161"/>
    </row>
    <row r="9330" ht="15.0" customHeight="1">
      <c r="A9330" s="101" t="s">
        <v>15562</v>
      </c>
      <c r="B9330" s="96" t="str">
        <f>VLOOKUP(A9330,company_data!$A$2:$H$2051,8,FALSE)</f>
        <v>https://www.zettaset.com/</v>
      </c>
      <c r="C9330" s="157" t="s">
        <v>31031</v>
      </c>
      <c r="D9330" s="197" t="s">
        <v>13</v>
      </c>
      <c r="E9330" s="197" t="s">
        <v>38</v>
      </c>
      <c r="F9330" s="184"/>
      <c r="G9330" s="159"/>
      <c r="H9330" s="161" t="s">
        <v>31032</v>
      </c>
      <c r="I9330" s="161"/>
    </row>
    <row r="9331" ht="15.0" customHeight="1">
      <c r="A9331" s="101" t="s">
        <v>15562</v>
      </c>
      <c r="B9331" s="96" t="str">
        <f>VLOOKUP(A9331,company_data!$A$2:$H$2051,8,FALSE)</f>
        <v>https://www.zettaset.com/</v>
      </c>
      <c r="C9331" s="157" t="s">
        <v>31033</v>
      </c>
      <c r="D9331" s="197" t="s">
        <v>13</v>
      </c>
      <c r="E9331" s="197" t="s">
        <v>38</v>
      </c>
      <c r="F9331" s="184"/>
      <c r="G9331" s="159"/>
      <c r="H9331" s="161" t="s">
        <v>31033</v>
      </c>
      <c r="I9331" s="161"/>
    </row>
    <row r="9332" ht="15.0" customHeight="1">
      <c r="A9332" s="101" t="s">
        <v>15562</v>
      </c>
      <c r="B9332" s="96" t="str">
        <f>VLOOKUP(A9332,company_data!$A$2:$H$2051,8,FALSE)</f>
        <v>https://www.zettaset.com/</v>
      </c>
      <c r="C9332" s="157" t="s">
        <v>31034</v>
      </c>
      <c r="D9332" s="197" t="s">
        <v>13</v>
      </c>
      <c r="E9332" s="197" t="s">
        <v>18638</v>
      </c>
      <c r="F9332" s="184"/>
      <c r="G9332" s="159"/>
      <c r="H9332" s="161" t="s">
        <v>31035</v>
      </c>
      <c r="I9332" s="161"/>
    </row>
    <row r="9333" ht="15.0" customHeight="1">
      <c r="A9333" s="101" t="s">
        <v>15562</v>
      </c>
      <c r="B9333" s="96" t="str">
        <f>VLOOKUP(A9333,company_data!$A$2:$H$2051,8,FALSE)</f>
        <v>https://www.zettaset.com/</v>
      </c>
      <c r="C9333" s="157" t="s">
        <v>31036</v>
      </c>
      <c r="D9333" s="197" t="s">
        <v>13</v>
      </c>
      <c r="E9333" s="197" t="s">
        <v>17132</v>
      </c>
      <c r="F9333" s="197" t="s">
        <v>46</v>
      </c>
      <c r="G9333" s="159"/>
      <c r="H9333" s="161" t="s">
        <v>31037</v>
      </c>
      <c r="I9333" s="161"/>
    </row>
    <row r="9334" ht="15.0" customHeight="1">
      <c r="A9334" s="101" t="s">
        <v>15562</v>
      </c>
      <c r="B9334" s="96" t="str">
        <f>VLOOKUP(A9334,company_data!$A$2:$H$2051,8,FALSE)</f>
        <v>https://www.zettaset.com/</v>
      </c>
      <c r="C9334" s="157" t="s">
        <v>31038</v>
      </c>
      <c r="D9334" s="197" t="s">
        <v>13</v>
      </c>
      <c r="E9334" s="197" t="s">
        <v>17132</v>
      </c>
      <c r="F9334" s="184"/>
      <c r="G9334" s="159"/>
      <c r="H9334" s="161" t="s">
        <v>31039</v>
      </c>
      <c r="I9334" s="161"/>
    </row>
    <row r="9335" ht="15.0" customHeight="1">
      <c r="A9335" s="101" t="s">
        <v>15562</v>
      </c>
      <c r="B9335" s="96" t="str">
        <f>VLOOKUP(A9335,company_data!$A$2:$H$2051,8,FALSE)</f>
        <v>https://www.zettaset.com/</v>
      </c>
      <c r="C9335" s="157" t="s">
        <v>31040</v>
      </c>
      <c r="D9335" s="197" t="s">
        <v>13</v>
      </c>
      <c r="E9335" s="197" t="s">
        <v>17132</v>
      </c>
      <c r="F9335" s="184"/>
      <c r="G9335" s="159"/>
      <c r="H9335" s="161" t="s">
        <v>31041</v>
      </c>
      <c r="I9335" s="161"/>
    </row>
    <row r="9336" ht="15.0" customHeight="1">
      <c r="A9336" s="101" t="s">
        <v>15562</v>
      </c>
      <c r="B9336" s="96" t="str">
        <f>VLOOKUP(A9336,company_data!$A$2:$H$2051,8,FALSE)</f>
        <v>https://www.zettaset.com/</v>
      </c>
      <c r="C9336" s="157" t="s">
        <v>31042</v>
      </c>
      <c r="D9336" s="197" t="s">
        <v>13</v>
      </c>
      <c r="E9336" s="197" t="s">
        <v>16131</v>
      </c>
      <c r="F9336" s="197" t="s">
        <v>17063</v>
      </c>
      <c r="G9336" s="159"/>
      <c r="H9336" s="161" t="s">
        <v>31043</v>
      </c>
      <c r="I9336" s="161"/>
    </row>
    <row r="9337" ht="15.0" customHeight="1">
      <c r="A9337" s="101" t="s">
        <v>15562</v>
      </c>
      <c r="B9337" s="96" t="str">
        <f>VLOOKUP(A9337,company_data!$A$2:$H$2051,8,FALSE)</f>
        <v>https://www.zettaset.com/</v>
      </c>
      <c r="C9337" s="157" t="s">
        <v>31044</v>
      </c>
      <c r="D9337" s="197" t="s">
        <v>13</v>
      </c>
      <c r="E9337" s="197" t="s">
        <v>16131</v>
      </c>
      <c r="F9337" s="197" t="s">
        <v>17063</v>
      </c>
      <c r="G9337" s="159"/>
      <c r="H9337" s="161" t="s">
        <v>31045</v>
      </c>
      <c r="I9337" s="161"/>
    </row>
    <row r="9338" ht="15.0" customHeight="1">
      <c r="A9338" s="101" t="s">
        <v>15562</v>
      </c>
      <c r="B9338" s="96" t="str">
        <f>VLOOKUP(A9338,company_data!$A$2:$H$2051,8,FALSE)</f>
        <v>https://www.zettaset.com/</v>
      </c>
      <c r="C9338" s="157" t="s">
        <v>31046</v>
      </c>
      <c r="D9338" s="197" t="s">
        <v>13</v>
      </c>
      <c r="E9338" s="184"/>
      <c r="F9338" s="184"/>
      <c r="G9338" s="159"/>
      <c r="H9338" s="161" t="s">
        <v>31047</v>
      </c>
      <c r="I9338" s="161"/>
    </row>
    <row r="9339" ht="15.0" customHeight="1">
      <c r="A9339" s="101" t="s">
        <v>15584</v>
      </c>
      <c r="B9339" s="96" t="str">
        <f>VLOOKUP(A9339,company_data!$A$2:$H$2051,8,FALSE)</f>
        <v>www.zimperium.com</v>
      </c>
      <c r="C9339" s="158" t="s">
        <v>31048</v>
      </c>
      <c r="D9339" s="197" t="s">
        <v>8</v>
      </c>
      <c r="E9339" s="197" t="s">
        <v>16408</v>
      </c>
      <c r="F9339" s="184"/>
      <c r="G9339" s="159"/>
      <c r="H9339" s="161"/>
      <c r="I9339" s="161"/>
    </row>
    <row r="9340" ht="15.0" customHeight="1">
      <c r="A9340" s="101" t="s">
        <v>15584</v>
      </c>
      <c r="B9340" s="96" t="str">
        <f>VLOOKUP(A9340,company_data!$A$2:$H$2051,8,FALSE)</f>
        <v>www.zimperium.com</v>
      </c>
      <c r="C9340" s="158" t="s">
        <v>31049</v>
      </c>
      <c r="D9340" s="197" t="s">
        <v>20</v>
      </c>
      <c r="E9340" s="197" t="s">
        <v>16408</v>
      </c>
      <c r="F9340" s="184"/>
      <c r="G9340" s="159"/>
      <c r="H9340" s="161"/>
      <c r="I9340" s="160" t="s">
        <v>31050</v>
      </c>
    </row>
    <row r="9341" ht="15.0" customHeight="1">
      <c r="A9341" s="101" t="s">
        <v>15584</v>
      </c>
      <c r="B9341" s="96" t="str">
        <f>VLOOKUP(A9341,company_data!$A$2:$H$2051,8,FALSE)</f>
        <v>www.zimperium.com</v>
      </c>
      <c r="C9341" s="158" t="s">
        <v>31051</v>
      </c>
      <c r="D9341" s="197" t="s">
        <v>20</v>
      </c>
      <c r="E9341" s="197" t="s">
        <v>16408</v>
      </c>
      <c r="F9341" s="184"/>
      <c r="G9341" s="159"/>
      <c r="H9341" s="161"/>
      <c r="I9341" s="161"/>
    </row>
    <row r="9342" ht="15.0" customHeight="1">
      <c r="A9342" s="101" t="s">
        <v>15584</v>
      </c>
      <c r="B9342" s="96" t="str">
        <f>VLOOKUP(A9342,company_data!$A$2:$H$2051,8,FALSE)</f>
        <v>www.zimperium.com</v>
      </c>
      <c r="C9342" s="158" t="s">
        <v>31052</v>
      </c>
      <c r="D9342" s="197" t="s">
        <v>20</v>
      </c>
      <c r="E9342" s="197" t="s">
        <v>16408</v>
      </c>
      <c r="F9342" s="184"/>
      <c r="G9342" s="159"/>
      <c r="H9342" s="161"/>
      <c r="I9342" s="161"/>
    </row>
    <row r="9343" ht="15.0" customHeight="1">
      <c r="A9343" s="101" t="s">
        <v>15584</v>
      </c>
      <c r="B9343" s="96" t="str">
        <f>VLOOKUP(A9343,company_data!$A$2:$H$2051,8,FALSE)</f>
        <v>www.zimperium.com</v>
      </c>
      <c r="C9343" s="158" t="s">
        <v>31053</v>
      </c>
      <c r="D9343" s="197" t="s">
        <v>27</v>
      </c>
      <c r="E9343" s="197" t="s">
        <v>31054</v>
      </c>
      <c r="F9343" s="184"/>
      <c r="G9343" s="159"/>
      <c r="H9343" s="161"/>
      <c r="I9343" s="161"/>
    </row>
    <row r="9344" ht="15.0" customHeight="1">
      <c r="A9344" s="101" t="s">
        <v>15584</v>
      </c>
      <c r="B9344" s="96" t="str">
        <f>VLOOKUP(A9344,company_data!$A$2:$H$2051,8,FALSE)</f>
        <v>www.zimperium.com</v>
      </c>
      <c r="C9344" s="158" t="s">
        <v>31055</v>
      </c>
      <c r="D9344" s="197" t="s">
        <v>20</v>
      </c>
      <c r="E9344" s="197" t="s">
        <v>31056</v>
      </c>
      <c r="F9344" s="184"/>
      <c r="G9344" s="159"/>
      <c r="H9344" s="161"/>
      <c r="I9344" s="161"/>
    </row>
    <row r="9345" ht="15.0" customHeight="1">
      <c r="A9345" s="101" t="s">
        <v>15584</v>
      </c>
      <c r="B9345" s="96" t="str">
        <f>VLOOKUP(A9345,company_data!$A$2:$H$2051,8,FALSE)</f>
        <v>www.zimperium.com</v>
      </c>
      <c r="C9345" s="158" t="s">
        <v>31057</v>
      </c>
      <c r="D9345" s="197" t="s">
        <v>8</v>
      </c>
      <c r="E9345" s="197" t="s">
        <v>18365</v>
      </c>
      <c r="F9345" s="184"/>
      <c r="G9345" s="159"/>
      <c r="H9345" s="161"/>
      <c r="I9345" s="161"/>
    </row>
    <row r="9346" ht="15.0" customHeight="1">
      <c r="A9346" s="97" t="s">
        <v>15594</v>
      </c>
      <c r="B9346" s="96" t="str">
        <f>VLOOKUP(A9346,company_data!$A$2:$H$2051,8,FALSE)</f>
        <v>www.zingbox.com</v>
      </c>
      <c r="C9346" s="157" t="s">
        <v>31058</v>
      </c>
      <c r="D9346" s="197" t="s">
        <v>25</v>
      </c>
      <c r="E9346" s="184"/>
      <c r="F9346" s="184"/>
      <c r="G9346" s="159"/>
      <c r="H9346" s="161" t="s">
        <v>31059</v>
      </c>
      <c r="I9346" s="161"/>
    </row>
    <row r="9347" ht="15.0" customHeight="1">
      <c r="A9347" s="101" t="s">
        <v>14985</v>
      </c>
      <c r="B9347" s="96" t="str">
        <f>VLOOKUP(A9347,company_data!$A$2:$H$2058,8,FALSE)</f>
        <v>https://zix.com/</v>
      </c>
      <c r="C9347" s="157" t="s">
        <v>31060</v>
      </c>
      <c r="D9347" s="197" t="s">
        <v>19</v>
      </c>
      <c r="E9347" s="197" t="s">
        <v>12</v>
      </c>
      <c r="F9347" s="184"/>
      <c r="G9347" s="159"/>
      <c r="H9347" s="161" t="s">
        <v>31061</v>
      </c>
      <c r="I9347" s="161"/>
    </row>
    <row r="9348" ht="15.0" customHeight="1">
      <c r="A9348" s="101" t="s">
        <v>14985</v>
      </c>
      <c r="B9348" s="96" t="str">
        <f>VLOOKUP(A9348,company_data!$A$2:$H$2058,8,FALSE)</f>
        <v>https://zix.com/</v>
      </c>
      <c r="C9348" s="157" t="s">
        <v>25219</v>
      </c>
      <c r="D9348" s="197" t="s">
        <v>19</v>
      </c>
      <c r="E9348" s="197" t="s">
        <v>13</v>
      </c>
      <c r="F9348" s="184"/>
      <c r="G9348" s="159"/>
      <c r="H9348" s="161" t="s">
        <v>17014</v>
      </c>
      <c r="I9348" s="161"/>
    </row>
    <row r="9349" ht="15.0" customHeight="1">
      <c r="A9349" s="101" t="s">
        <v>14985</v>
      </c>
      <c r="B9349" s="96" t="str">
        <f>VLOOKUP(A9349,company_data!$A$2:$H$2058,8,FALSE)</f>
        <v>https://zix.com/</v>
      </c>
      <c r="C9349" s="157" t="s">
        <v>31062</v>
      </c>
      <c r="D9349" s="197" t="s">
        <v>12</v>
      </c>
      <c r="E9349" s="197" t="s">
        <v>18067</v>
      </c>
      <c r="F9349" s="184"/>
      <c r="G9349" s="159"/>
      <c r="H9349" s="161" t="s">
        <v>31063</v>
      </c>
      <c r="I9349" s="161"/>
    </row>
    <row r="9350" ht="15.0" customHeight="1">
      <c r="A9350" s="101" t="s">
        <v>14985</v>
      </c>
      <c r="B9350" s="96" t="str">
        <f>VLOOKUP(A9350,company_data!$A$2:$H$2058,8,FALSE)</f>
        <v>https://zix.com/</v>
      </c>
      <c r="C9350" s="157" t="s">
        <v>31064</v>
      </c>
      <c r="D9350" s="197" t="s">
        <v>19</v>
      </c>
      <c r="E9350" s="197" t="s">
        <v>36</v>
      </c>
      <c r="F9350" s="184"/>
      <c r="G9350" s="159"/>
      <c r="H9350" s="161" t="s">
        <v>31065</v>
      </c>
      <c r="I9350" s="161"/>
    </row>
    <row r="9351" ht="15.0" customHeight="1">
      <c r="A9351" s="101" t="s">
        <v>14985</v>
      </c>
      <c r="B9351" s="96" t="str">
        <f>VLOOKUP(A9351,company_data!$A$2:$H$2058,8,FALSE)</f>
        <v>https://zix.com/</v>
      </c>
      <c r="C9351" s="157" t="s">
        <v>31066</v>
      </c>
      <c r="D9351" s="197" t="s">
        <v>19</v>
      </c>
      <c r="E9351" s="184"/>
      <c r="F9351" s="184"/>
      <c r="G9351" s="159"/>
      <c r="H9351" s="161" t="s">
        <v>31067</v>
      </c>
      <c r="I9351" s="161"/>
    </row>
    <row r="9352" ht="15.0" customHeight="1">
      <c r="A9352" s="101" t="s">
        <v>14985</v>
      </c>
      <c r="B9352" s="96" t="str">
        <f>VLOOKUP(A9352,company_data!$A$2:$H$2058,8,FALSE)</f>
        <v>https://zix.com/</v>
      </c>
      <c r="C9352" s="157" t="s">
        <v>31068</v>
      </c>
      <c r="D9352" s="197" t="s">
        <v>26</v>
      </c>
      <c r="E9352" s="184"/>
      <c r="F9352" s="184"/>
      <c r="G9352" s="159"/>
      <c r="H9352" s="161" t="s">
        <v>31069</v>
      </c>
      <c r="I9352" s="161"/>
    </row>
    <row r="9353" ht="15.0" customHeight="1">
      <c r="A9353" s="101" t="s">
        <v>15619</v>
      </c>
      <c r="B9353" s="96" t="str">
        <f>VLOOKUP(A9353,company_data!$A$2:$H$2058,8,FALSE)</f>
        <v>https://www.zra.com/</v>
      </c>
      <c r="C9353" s="157"/>
      <c r="D9353" s="197" t="s">
        <v>46</v>
      </c>
      <c r="E9353" s="197" t="s">
        <v>19602</v>
      </c>
      <c r="F9353" s="184"/>
      <c r="G9353" s="159"/>
      <c r="H9353" s="161"/>
      <c r="I9353" s="161"/>
    </row>
    <row r="9354" ht="15.0" customHeight="1">
      <c r="A9354" s="101" t="s">
        <v>3361</v>
      </c>
      <c r="B9354" s="96" t="str">
        <f>VLOOKUP(A9354,company_data!$A$2:$H$2058,8,FALSE)</f>
        <v>https://www.zscaler.com/</v>
      </c>
      <c r="C9354" s="157" t="s">
        <v>31070</v>
      </c>
      <c r="D9354" s="158" t="s">
        <v>10</v>
      </c>
      <c r="E9354" s="259" t="s">
        <v>31071</v>
      </c>
      <c r="F9354" s="184"/>
      <c r="G9354" s="159"/>
      <c r="H9354" s="161"/>
      <c r="I9354" s="161"/>
    </row>
    <row r="9355" ht="15.0" customHeight="1">
      <c r="A9355" s="101" t="s">
        <v>3361</v>
      </c>
      <c r="B9355" s="96" t="str">
        <f>VLOOKUP(A9355,company_data!$A$2:$H$2058,8,FALSE)</f>
        <v>https://www.zscaler.com/</v>
      </c>
      <c r="C9355" s="157" t="s">
        <v>31072</v>
      </c>
      <c r="D9355" s="197" t="s">
        <v>9</v>
      </c>
      <c r="E9355" s="259" t="s">
        <v>31073</v>
      </c>
      <c r="F9355" s="184"/>
      <c r="G9355" s="159"/>
      <c r="H9355" s="161" t="s">
        <v>31074</v>
      </c>
      <c r="I9355" s="161"/>
    </row>
    <row r="9356" ht="15.0" customHeight="1">
      <c r="A9356" s="101" t="s">
        <v>3361</v>
      </c>
      <c r="B9356" s="96" t="str">
        <f>VLOOKUP(A9356,company_data!$A$2:$H$2058,8,FALSE)</f>
        <v>https://www.zscaler.com/</v>
      </c>
      <c r="C9356" s="157" t="s">
        <v>31075</v>
      </c>
      <c r="D9356" s="197" t="s">
        <v>34</v>
      </c>
      <c r="E9356" s="197" t="s">
        <v>19380</v>
      </c>
      <c r="F9356" s="184"/>
      <c r="G9356" s="159"/>
      <c r="H9356" s="161" t="s">
        <v>31076</v>
      </c>
      <c r="I9356" s="161"/>
    </row>
    <row r="9357" ht="15.0" customHeight="1">
      <c r="A9357" s="101" t="s">
        <v>3361</v>
      </c>
      <c r="B9357" s="96" t="str">
        <f>VLOOKUP(A9357,company_data!$A$2:$H$2058,8,FALSE)</f>
        <v>https://www.zscaler.com/</v>
      </c>
      <c r="C9357" s="157" t="s">
        <v>17132</v>
      </c>
      <c r="D9357" s="197" t="s">
        <v>12</v>
      </c>
      <c r="E9357" s="197" t="s">
        <v>36</v>
      </c>
      <c r="F9357" s="184"/>
      <c r="G9357" s="159"/>
      <c r="H9357" s="161"/>
      <c r="I9357" s="161"/>
    </row>
    <row r="9358" ht="15.0" customHeight="1">
      <c r="A9358" s="101" t="s">
        <v>3361</v>
      </c>
      <c r="B9358" s="96" t="str">
        <f>VLOOKUP(A9358,company_data!$A$2:$H$2058,8,FALSE)</f>
        <v>https://www.zscaler.com/</v>
      </c>
      <c r="C9358" s="157" t="s">
        <v>31077</v>
      </c>
      <c r="D9358" s="197" t="s">
        <v>50</v>
      </c>
      <c r="E9358" s="184"/>
      <c r="F9358" s="184"/>
      <c r="G9358" s="159"/>
      <c r="H9358" s="161" t="s">
        <v>31078</v>
      </c>
      <c r="I9358" s="161"/>
    </row>
    <row r="9359" ht="15.0" customHeight="1">
      <c r="A9359" s="101" t="s">
        <v>3361</v>
      </c>
      <c r="B9359" s="96" t="str">
        <f>VLOOKUP(A9359,company_data!$A$2:$H$2058,8,FALSE)</f>
        <v>https://www.zscaler.com/</v>
      </c>
      <c r="C9359" s="157" t="s">
        <v>31079</v>
      </c>
      <c r="D9359" s="197" t="s">
        <v>7</v>
      </c>
      <c r="E9359" s="184"/>
      <c r="F9359" s="184"/>
      <c r="G9359" s="159"/>
      <c r="H9359" s="161" t="s">
        <v>31080</v>
      </c>
      <c r="I9359" s="161"/>
    </row>
    <row r="9360" ht="15.0" customHeight="1">
      <c r="A9360" s="101" t="s">
        <v>15654</v>
      </c>
      <c r="B9360" s="96" t="str">
        <f>VLOOKUP(A9360,company_data!$A$2:$H$2058,8,FALSE)</f>
        <v>https://www.zymbit.com/</v>
      </c>
      <c r="C9360" s="158" t="s">
        <v>31081</v>
      </c>
      <c r="D9360" s="197" t="s">
        <v>40</v>
      </c>
      <c r="E9360" s="197" t="s">
        <v>13</v>
      </c>
      <c r="F9360" s="184"/>
      <c r="G9360" s="159"/>
      <c r="H9360" s="161"/>
      <c r="I9360" s="161"/>
    </row>
    <row r="9361" ht="15.0" customHeight="1">
      <c r="A9361" s="101" t="s">
        <v>15654</v>
      </c>
      <c r="B9361" s="96" t="str">
        <f>VLOOKUP(A9361,company_data!$A$2:$H$2058,8,FALSE)</f>
        <v>https://www.zymbit.com/</v>
      </c>
      <c r="C9361" s="158" t="s">
        <v>31082</v>
      </c>
      <c r="D9361" s="197" t="s">
        <v>40</v>
      </c>
      <c r="E9361" s="197" t="s">
        <v>13</v>
      </c>
      <c r="F9361" s="184"/>
      <c r="G9361" s="159"/>
      <c r="H9361" s="161"/>
      <c r="I9361" s="161"/>
    </row>
    <row r="9362" ht="15.0" customHeight="1">
      <c r="A9362" s="101" t="s">
        <v>15654</v>
      </c>
      <c r="B9362" s="96" t="str">
        <f>VLOOKUP(A9362,company_data!$A$2:$H$2058,8,FALSE)</f>
        <v>https://www.zymbit.com/</v>
      </c>
      <c r="C9362" s="158" t="s">
        <v>31083</v>
      </c>
      <c r="D9362" s="197" t="s">
        <v>40</v>
      </c>
      <c r="E9362" s="197" t="s">
        <v>13</v>
      </c>
      <c r="F9362" s="184"/>
      <c r="G9362" s="159"/>
      <c r="H9362" s="161"/>
      <c r="I9362" s="161"/>
    </row>
    <row r="9363" ht="15.0" customHeight="1">
      <c r="A9363" s="101" t="s">
        <v>15654</v>
      </c>
      <c r="B9363" s="96" t="str">
        <f>VLOOKUP(A9363,company_data!$A$2:$H$2058,8,FALSE)</f>
        <v>https://www.zymbit.com/</v>
      </c>
      <c r="C9363" s="158" t="s">
        <v>31084</v>
      </c>
      <c r="D9363" s="197" t="s">
        <v>40</v>
      </c>
      <c r="E9363" s="197" t="s">
        <v>13</v>
      </c>
      <c r="F9363" s="184"/>
      <c r="G9363" s="159"/>
      <c r="H9363" s="161"/>
      <c r="I9363" s="161"/>
    </row>
    <row r="9364" ht="15.0" customHeight="1">
      <c r="A9364" s="101" t="s">
        <v>15661</v>
      </c>
      <c r="B9364" s="96" t="str">
        <f>VLOOKUP(A9364,company_data!$A$2:$H$2058,8,FALSE)</f>
        <v>www.zyxel.com</v>
      </c>
      <c r="C9364" s="158" t="s">
        <v>31085</v>
      </c>
      <c r="D9364" s="158" t="s">
        <v>10</v>
      </c>
      <c r="E9364" s="158" t="s">
        <v>31086</v>
      </c>
      <c r="F9364" s="101"/>
      <c r="G9364" s="164" t="s">
        <v>21839</v>
      </c>
      <c r="H9364" s="161"/>
      <c r="I9364" s="161"/>
    </row>
    <row r="9365" ht="15.0" customHeight="1">
      <c r="A9365" s="101" t="s">
        <v>15661</v>
      </c>
      <c r="B9365" s="96" t="str">
        <f>VLOOKUP(A9365,company_data!$A$2:$H$2058,8,FALSE)</f>
        <v>www.zyxel.com</v>
      </c>
      <c r="C9365" s="158" t="s">
        <v>31087</v>
      </c>
      <c r="D9365" s="158" t="s">
        <v>10</v>
      </c>
      <c r="E9365" s="158" t="s">
        <v>31086</v>
      </c>
      <c r="F9365" s="101"/>
      <c r="G9365" s="164" t="s">
        <v>21839</v>
      </c>
      <c r="H9365" s="161"/>
      <c r="I9365" s="161"/>
    </row>
    <row r="9366" ht="15.0" customHeight="1">
      <c r="A9366" s="101" t="s">
        <v>15661</v>
      </c>
      <c r="B9366" s="96" t="str">
        <f>VLOOKUP(A9366,company_data!$A$2:$H$2058,8,FALSE)</f>
        <v>www.zyxel.com</v>
      </c>
      <c r="C9366" s="158" t="s">
        <v>31088</v>
      </c>
      <c r="D9366" s="158" t="s">
        <v>10</v>
      </c>
      <c r="E9366" s="158" t="s">
        <v>31086</v>
      </c>
      <c r="F9366" s="101"/>
      <c r="G9366" s="164" t="s">
        <v>21839</v>
      </c>
      <c r="H9366" s="161"/>
      <c r="I9366" s="161"/>
    </row>
    <row r="9367" ht="15.0" customHeight="1">
      <c r="A9367" s="101" t="s">
        <v>15661</v>
      </c>
      <c r="B9367" s="96" t="str">
        <f>VLOOKUP(A9367,company_data!$A$2:$H$2058,8,FALSE)</f>
        <v>www.zyxel.com</v>
      </c>
      <c r="C9367" s="158" t="s">
        <v>31089</v>
      </c>
      <c r="D9367" s="158" t="s">
        <v>10</v>
      </c>
      <c r="E9367" s="158" t="s">
        <v>31086</v>
      </c>
      <c r="F9367" s="101"/>
      <c r="G9367" s="164" t="s">
        <v>21839</v>
      </c>
      <c r="H9367" s="161"/>
      <c r="I9367" s="161"/>
    </row>
    <row r="9368" ht="15.0" customHeight="1">
      <c r="A9368" s="101" t="s">
        <v>15661</v>
      </c>
      <c r="B9368" s="96" t="str">
        <f>VLOOKUP(A9368,company_data!$A$2:$H$2058,8,FALSE)</f>
        <v>www.zyxel.com</v>
      </c>
      <c r="C9368" s="158" t="s">
        <v>31090</v>
      </c>
      <c r="D9368" s="158" t="s">
        <v>10</v>
      </c>
      <c r="E9368" s="158" t="s">
        <v>31086</v>
      </c>
      <c r="F9368" s="101"/>
      <c r="G9368" s="164" t="s">
        <v>21839</v>
      </c>
      <c r="H9368" s="161"/>
      <c r="I9368" s="161"/>
    </row>
    <row r="9369" ht="15.0" customHeight="1">
      <c r="A9369" s="101" t="s">
        <v>15661</v>
      </c>
      <c r="B9369" s="96" t="str">
        <f>VLOOKUP(A9369,company_data!$A$2:$H$2058,8,FALSE)</f>
        <v>www.zyxel.com</v>
      </c>
      <c r="C9369" s="158" t="s">
        <v>31091</v>
      </c>
      <c r="D9369" s="158" t="s">
        <v>10</v>
      </c>
      <c r="E9369" s="158" t="s">
        <v>31086</v>
      </c>
      <c r="F9369" s="101"/>
      <c r="G9369" s="164" t="s">
        <v>21839</v>
      </c>
      <c r="H9369" s="161"/>
      <c r="I9369" s="161"/>
    </row>
    <row r="9370" ht="15.0" customHeight="1">
      <c r="A9370" s="101" t="s">
        <v>15661</v>
      </c>
      <c r="B9370" s="96" t="str">
        <f>VLOOKUP(A9370,company_data!$A$2:$H$2058,8,FALSE)</f>
        <v>www.zyxel.com</v>
      </c>
      <c r="C9370" s="158" t="s">
        <v>31092</v>
      </c>
      <c r="D9370" s="158" t="s">
        <v>10</v>
      </c>
      <c r="E9370" s="158" t="s">
        <v>31093</v>
      </c>
      <c r="F9370" s="101"/>
      <c r="G9370" s="164" t="s">
        <v>21839</v>
      </c>
      <c r="H9370" s="161"/>
      <c r="I9370" s="161"/>
    </row>
    <row r="9371" ht="15.0" customHeight="1">
      <c r="A9371" s="101" t="s">
        <v>15661</v>
      </c>
      <c r="B9371" s="96" t="str">
        <f>VLOOKUP(A9371,company_data!$A$2:$H$2058,8,FALSE)</f>
        <v>www.zyxel.com</v>
      </c>
      <c r="C9371" s="158" t="s">
        <v>31094</v>
      </c>
      <c r="D9371" s="158" t="s">
        <v>10</v>
      </c>
      <c r="E9371" s="158" t="s">
        <v>31093</v>
      </c>
      <c r="F9371" s="101"/>
      <c r="G9371" s="164" t="s">
        <v>21839</v>
      </c>
      <c r="H9371" s="161"/>
      <c r="I9371" s="161"/>
    </row>
    <row r="9372" ht="15.0" customHeight="1">
      <c r="A9372" s="101" t="s">
        <v>15661</v>
      </c>
      <c r="B9372" s="96" t="str">
        <f>VLOOKUP(A9372,company_data!$A$2:$H$2058,8,FALSE)</f>
        <v>www.zyxel.com</v>
      </c>
      <c r="C9372" s="158" t="s">
        <v>31095</v>
      </c>
      <c r="D9372" s="158" t="s">
        <v>10</v>
      </c>
      <c r="E9372" s="158" t="s">
        <v>31093</v>
      </c>
      <c r="F9372" s="101"/>
      <c r="G9372" s="164" t="s">
        <v>21839</v>
      </c>
      <c r="H9372" s="161"/>
      <c r="I9372" s="161"/>
    </row>
    <row r="9373" ht="15.0" customHeight="1">
      <c r="A9373" s="101" t="s">
        <v>15661</v>
      </c>
      <c r="B9373" s="96" t="str">
        <f>VLOOKUP(A9373,company_data!$A$2:$H$2058,8,FALSE)</f>
        <v>www.zyxel.com</v>
      </c>
      <c r="C9373" s="158" t="s">
        <v>31096</v>
      </c>
      <c r="D9373" s="158" t="s">
        <v>10</v>
      </c>
      <c r="E9373" s="158" t="s">
        <v>31093</v>
      </c>
      <c r="F9373" s="101"/>
      <c r="G9373" s="164" t="s">
        <v>21839</v>
      </c>
      <c r="H9373" s="161"/>
      <c r="I9373" s="161"/>
    </row>
    <row r="9374" ht="15.0" customHeight="1">
      <c r="A9374" s="101" t="s">
        <v>15661</v>
      </c>
      <c r="B9374" s="96" t="str">
        <f>VLOOKUP(A9374,company_data!$A$2:$H$2058,8,FALSE)</f>
        <v>www.zyxel.com</v>
      </c>
      <c r="C9374" s="158" t="s">
        <v>31097</v>
      </c>
      <c r="D9374" s="197" t="s">
        <v>23</v>
      </c>
      <c r="E9374" s="197" t="s">
        <v>18841</v>
      </c>
      <c r="F9374" s="184"/>
      <c r="G9374" s="164" t="s">
        <v>21839</v>
      </c>
      <c r="H9374" s="161"/>
      <c r="I9374" s="161"/>
    </row>
    <row r="9375" ht="15.0" customHeight="1">
      <c r="A9375" s="101" t="s">
        <v>15661</v>
      </c>
      <c r="B9375" s="96" t="str">
        <f>VLOOKUP(A9375,company_data!$A$2:$H$2058,8,FALSE)</f>
        <v>www.zyxel.com</v>
      </c>
      <c r="C9375" s="158" t="s">
        <v>31098</v>
      </c>
      <c r="D9375" s="197" t="s">
        <v>23</v>
      </c>
      <c r="E9375" s="197" t="s">
        <v>18841</v>
      </c>
      <c r="F9375" s="184"/>
      <c r="G9375" s="164" t="s">
        <v>21839</v>
      </c>
      <c r="H9375" s="161"/>
      <c r="I9375" s="161"/>
    </row>
    <row r="9376" ht="15.0" customHeight="1">
      <c r="A9376" s="101" t="s">
        <v>15661</v>
      </c>
      <c r="B9376" s="96" t="str">
        <f>VLOOKUP(A9376,company_data!$A$2:$H$2058,8,FALSE)</f>
        <v>www.zyxel.com</v>
      </c>
      <c r="C9376" s="158" t="s">
        <v>31099</v>
      </c>
      <c r="D9376" s="197" t="s">
        <v>23</v>
      </c>
      <c r="E9376" s="197" t="s">
        <v>18841</v>
      </c>
      <c r="F9376" s="184"/>
      <c r="G9376" s="164" t="s">
        <v>21839</v>
      </c>
      <c r="H9376" s="161"/>
      <c r="I9376" s="161"/>
    </row>
    <row r="9377" ht="15.0" customHeight="1">
      <c r="A9377" s="101" t="s">
        <v>15661</v>
      </c>
      <c r="B9377" s="96" t="str">
        <f>VLOOKUP(A9377,company_data!$A$2:$H$2058,8,FALSE)</f>
        <v>www.zyxel.com</v>
      </c>
      <c r="C9377" s="158" t="s">
        <v>31100</v>
      </c>
      <c r="D9377" s="197" t="s">
        <v>23</v>
      </c>
      <c r="E9377" s="197" t="s">
        <v>18841</v>
      </c>
      <c r="F9377" s="184"/>
      <c r="G9377" s="164" t="s">
        <v>21839</v>
      </c>
      <c r="H9377" s="161"/>
      <c r="I9377" s="161"/>
    </row>
    <row r="9378" ht="15.0" customHeight="1">
      <c r="A9378" s="101" t="s">
        <v>15661</v>
      </c>
      <c r="B9378" s="96" t="str">
        <f>VLOOKUP(A9378,company_data!$A$2:$H$2058,8,FALSE)</f>
        <v>www.zyxel.com</v>
      </c>
      <c r="C9378" s="158" t="s">
        <v>31101</v>
      </c>
      <c r="D9378" s="197" t="s">
        <v>23</v>
      </c>
      <c r="E9378" s="197" t="s">
        <v>18841</v>
      </c>
      <c r="F9378" s="184"/>
      <c r="G9378" s="164" t="s">
        <v>21839</v>
      </c>
      <c r="H9378" s="161"/>
      <c r="I9378" s="161"/>
    </row>
    <row r="9379" ht="15.0" customHeight="1">
      <c r="A9379" s="101" t="s">
        <v>15661</v>
      </c>
      <c r="B9379" s="96" t="str">
        <f>VLOOKUP(A9379,company_data!$A$2:$H$2058,8,FALSE)</f>
        <v>www.zyxel.com</v>
      </c>
      <c r="C9379" s="158" t="s">
        <v>31102</v>
      </c>
      <c r="D9379" s="197" t="s">
        <v>23</v>
      </c>
      <c r="E9379" s="197" t="s">
        <v>18841</v>
      </c>
      <c r="F9379" s="184"/>
      <c r="G9379" s="164" t="s">
        <v>21839</v>
      </c>
      <c r="H9379" s="161"/>
      <c r="I9379" s="161"/>
    </row>
    <row r="9380" ht="15.0" customHeight="1">
      <c r="A9380" s="101" t="s">
        <v>15661</v>
      </c>
      <c r="B9380" s="96" t="str">
        <f>VLOOKUP(A9380,company_data!$A$2:$H$2058,8,FALSE)</f>
        <v>www.zyxel.com</v>
      </c>
      <c r="C9380" s="158" t="s">
        <v>31103</v>
      </c>
      <c r="D9380" s="197" t="s">
        <v>23</v>
      </c>
      <c r="E9380" s="197" t="s">
        <v>18841</v>
      </c>
      <c r="F9380" s="184"/>
      <c r="G9380" s="164" t="s">
        <v>21839</v>
      </c>
      <c r="H9380" s="161"/>
      <c r="I9380" s="161"/>
    </row>
    <row r="9381" ht="15.0" customHeight="1">
      <c r="A9381" s="101" t="s">
        <v>15661</v>
      </c>
      <c r="B9381" s="96" t="str">
        <f>VLOOKUP(A9381,company_data!$A$2:$H$2058,8,FALSE)</f>
        <v>www.zyxel.com</v>
      </c>
      <c r="C9381" s="158" t="s">
        <v>31104</v>
      </c>
      <c r="D9381" s="197" t="s">
        <v>23</v>
      </c>
      <c r="E9381" s="197" t="s">
        <v>18841</v>
      </c>
      <c r="F9381" s="101"/>
      <c r="G9381" s="164" t="s">
        <v>21839</v>
      </c>
      <c r="H9381" s="161"/>
      <c r="I9381" s="161"/>
    </row>
    <row r="9382" ht="15.0" customHeight="1">
      <c r="A9382" s="101" t="s">
        <v>15661</v>
      </c>
      <c r="B9382" s="96" t="str">
        <f>VLOOKUP(A9382,company_data!$A$2:$H$2058,8,FALSE)</f>
        <v>www.zyxel.com</v>
      </c>
      <c r="C9382" s="158" t="s">
        <v>31105</v>
      </c>
      <c r="D9382" s="158" t="s">
        <v>10</v>
      </c>
      <c r="E9382" s="158" t="s">
        <v>31106</v>
      </c>
      <c r="F9382" s="101"/>
      <c r="G9382" s="164" t="s">
        <v>21839</v>
      </c>
      <c r="H9382" s="161"/>
      <c r="I9382" s="161"/>
    </row>
    <row r="9383" ht="15.0" customHeight="1">
      <c r="A9383" s="101" t="s">
        <v>15661</v>
      </c>
      <c r="B9383" s="96" t="str">
        <f>VLOOKUP(A9383,company_data!$A$2:$H$2058,8,FALSE)</f>
        <v>www.zyxel.com</v>
      </c>
      <c r="C9383" s="158" t="s">
        <v>31107</v>
      </c>
      <c r="D9383" s="158" t="s">
        <v>10</v>
      </c>
      <c r="E9383" s="158" t="s">
        <v>31106</v>
      </c>
      <c r="F9383" s="101"/>
      <c r="G9383" s="164" t="s">
        <v>21839</v>
      </c>
      <c r="H9383" s="161"/>
      <c r="I9383" s="161"/>
    </row>
    <row r="9384" ht="15.0" customHeight="1">
      <c r="A9384" s="101" t="s">
        <v>15661</v>
      </c>
      <c r="B9384" s="96" t="str">
        <f>VLOOKUP(A9384,company_data!$A$2:$H$2058,8,FALSE)</f>
        <v>www.zyxel.com</v>
      </c>
      <c r="C9384" s="158" t="s">
        <v>31108</v>
      </c>
      <c r="D9384" s="158" t="s">
        <v>10</v>
      </c>
      <c r="E9384" s="158" t="s">
        <v>31106</v>
      </c>
      <c r="F9384" s="101"/>
      <c r="G9384" s="164" t="s">
        <v>21839</v>
      </c>
      <c r="H9384" s="161"/>
      <c r="I9384" s="161"/>
    </row>
    <row r="9385" ht="15.0" customHeight="1">
      <c r="A9385" s="101" t="s">
        <v>15661</v>
      </c>
      <c r="B9385" s="96" t="str">
        <f>VLOOKUP(A9385,company_data!$A$2:$H$2058,8,FALSE)</f>
        <v>www.zyxel.com</v>
      </c>
      <c r="C9385" s="158" t="s">
        <v>31109</v>
      </c>
      <c r="D9385" s="158" t="s">
        <v>10</v>
      </c>
      <c r="E9385" s="158" t="s">
        <v>31106</v>
      </c>
      <c r="F9385" s="101"/>
      <c r="G9385" s="164" t="s">
        <v>21839</v>
      </c>
      <c r="H9385" s="161"/>
      <c r="I9385" s="161"/>
    </row>
    <row r="9386" ht="15.0" customHeight="1">
      <c r="A9386" s="101" t="s">
        <v>15661</v>
      </c>
      <c r="B9386" s="96" t="str">
        <f>VLOOKUP(A9386,company_data!$A$2:$H$2058,8,FALSE)</f>
        <v>www.zyxel.com</v>
      </c>
      <c r="C9386" s="158" t="s">
        <v>31110</v>
      </c>
      <c r="D9386" s="158" t="s">
        <v>10</v>
      </c>
      <c r="E9386" s="158" t="s">
        <v>31106</v>
      </c>
      <c r="F9386" s="101"/>
      <c r="G9386" s="164" t="s">
        <v>21839</v>
      </c>
      <c r="H9386" s="161"/>
      <c r="I9386" s="161"/>
    </row>
    <row r="9387" ht="15.0" customHeight="1">
      <c r="A9387" s="101" t="s">
        <v>15661</v>
      </c>
      <c r="B9387" s="96" t="str">
        <f>VLOOKUP(A9387,company_data!$A$2:$H$2058,8,FALSE)</f>
        <v>www.zyxel.com</v>
      </c>
      <c r="C9387" s="158" t="s">
        <v>31111</v>
      </c>
      <c r="D9387" s="158" t="s">
        <v>10</v>
      </c>
      <c r="E9387" s="158" t="s">
        <v>31106</v>
      </c>
      <c r="F9387" s="101"/>
      <c r="G9387" s="164" t="s">
        <v>21839</v>
      </c>
      <c r="H9387" s="161"/>
      <c r="I9387" s="161"/>
    </row>
  </sheetData>
  <autoFilter ref="$A$1:$I$9387">
    <sortState ref="A1:I9387">
      <sortCondition ref="E1:E9387"/>
      <sortCondition ref="A1:A9387"/>
      <sortCondition ref="D1:D9387"/>
    </sortState>
  </autoFilter>
  <customSheetViews>
    <customSheetView guid="{CEA7A4E6-4179-4817-BB4A-3CE9CE380E75}" filter="1" showAutoFilter="1">
      <autoFilter ref="$A$1:$I$9387">
        <filterColumn colId="3">
          <filters blank="1">
            <filter val="Network Security"/>
          </filters>
        </filterColumn>
      </autoFilter>
      <extLst>
        <ext uri="GoogleSheetsCustomDataVersion1">
          <go:sheetsCustomData xmlns:go="http://customooxmlschemas.google.com/" filterViewId="1326109621"/>
        </ext>
      </extLst>
    </customSheetView>
  </customSheetViews>
  <mergeCells count="10">
    <mergeCell ref="E8387:F8387"/>
    <mergeCell ref="B8438:C8438"/>
    <mergeCell ref="E8236:F8236"/>
    <mergeCell ref="D8250:E8250"/>
    <mergeCell ref="E8365:F8365"/>
    <mergeCell ref="E8366:F8366"/>
    <mergeCell ref="E8367:F8367"/>
    <mergeCell ref="E8378:F8378"/>
    <mergeCell ref="E8379:F8379"/>
    <mergeCell ref="D8625:E8625"/>
  </mergeCells>
  <dataValidations>
    <dataValidation type="list" allowBlank="1" showInputMessage="1" prompt="Pick from the list, please!" sqref="D2:D433 D434:E434 D435:D752 D759:D883 D884:E893 D894:D947 D948:E949 D950:D6844 D6846:D6920 F7080 D6922:D7604 D7606:D8249 D8251:D8624 D8626:D9387">
      <formula1>categories!$A$2:$A$59</formula1>
    </dataValidation>
  </dataValidations>
  <hyperlinks>
    <hyperlink r:id="rId2" ref="B201"/>
    <hyperlink r:id="rId3" ref="C326"/>
    <hyperlink r:id="rId4" ref="C424"/>
    <hyperlink r:id="rId5" ref="C425"/>
    <hyperlink r:id="rId6" ref="C426"/>
    <hyperlink r:id="rId7" ref="C427"/>
    <hyperlink r:id="rId8" ref="C428"/>
    <hyperlink r:id="rId9" ref="C429"/>
    <hyperlink r:id="rId10" ref="C430"/>
    <hyperlink r:id="rId11" ref="C431"/>
    <hyperlink r:id="rId12" ref="C432"/>
    <hyperlink r:id="rId13" ref="C433"/>
    <hyperlink r:id="rId14" ref="C434"/>
    <hyperlink r:id="rId15" ref="C435"/>
    <hyperlink r:id="rId16" ref="C436"/>
    <hyperlink r:id="rId17" ref="C437"/>
    <hyperlink r:id="rId18" ref="C438"/>
    <hyperlink r:id="rId19" ref="C439"/>
    <hyperlink r:id="rId20" ref="C440"/>
    <hyperlink r:id="rId21" ref="C441"/>
    <hyperlink r:id="rId22" ref="C442"/>
    <hyperlink r:id="rId23" ref="C443"/>
    <hyperlink r:id="rId24" ref="C444"/>
    <hyperlink r:id="rId25" ref="C445"/>
    <hyperlink r:id="rId26" ref="B518"/>
    <hyperlink r:id="rId27" ref="B519"/>
    <hyperlink r:id="rId28" ref="B520"/>
    <hyperlink r:id="rId29" ref="B521"/>
    <hyperlink r:id="rId30" ref="B522"/>
    <hyperlink r:id="rId31" ref="H563"/>
    <hyperlink r:id="rId32" ref="B810"/>
    <hyperlink r:id="rId33" ref="B817"/>
    <hyperlink r:id="rId34" ref="B937"/>
    <hyperlink r:id="rId35" ref="B938"/>
    <hyperlink r:id="rId36" ref="B939"/>
    <hyperlink r:id="rId37" ref="C1077"/>
    <hyperlink r:id="rId38" ref="C1080"/>
    <hyperlink r:id="rId39" ref="C1081"/>
    <hyperlink r:id="rId40" ref="C1082"/>
    <hyperlink r:id="rId41" ref="C1083"/>
    <hyperlink r:id="rId42" location="anchor5" ref="C1110"/>
    <hyperlink r:id="rId43" location="anchor5" ref="C1111"/>
    <hyperlink r:id="rId44" location="anchor4" ref="C1112"/>
    <hyperlink r:id="rId45" location="anchor5" ref="C1114"/>
    <hyperlink r:id="rId46" location="anchor3" ref="C1117"/>
    <hyperlink r:id="rId47" location="anchor" ref="C1118"/>
    <hyperlink r:id="rId48" location="anchor2" ref="C1119"/>
    <hyperlink r:id="rId49" location="anchor5" ref="C1120"/>
    <hyperlink r:id="rId50" location="anchor5" ref="C1122"/>
    <hyperlink r:id="rId51" ref="C1457"/>
    <hyperlink r:id="rId52" ref="C1458"/>
    <hyperlink r:id="rId53" ref="C1459"/>
    <hyperlink r:id="rId54" ref="C1460"/>
    <hyperlink r:id="rId55" ref="C1461"/>
    <hyperlink r:id="rId56" ref="C1519"/>
    <hyperlink r:id="rId57" ref="C1520"/>
    <hyperlink r:id="rId58" ref="C1521"/>
    <hyperlink r:id="rId59" ref="C1522"/>
    <hyperlink r:id="rId60" ref="C1523"/>
    <hyperlink r:id="rId61" ref="B1764"/>
    <hyperlink r:id="rId62" ref="B1796"/>
    <hyperlink r:id="rId63" ref="B1858"/>
    <hyperlink r:id="rId64" ref="B1931"/>
    <hyperlink r:id="rId65" ref="B1932"/>
    <hyperlink r:id="rId66" ref="B1934"/>
    <hyperlink r:id="rId67" ref="B1935"/>
    <hyperlink r:id="rId68" ref="B1937"/>
    <hyperlink r:id="rId69" ref="B1938"/>
    <hyperlink r:id="rId70" ref="B1970"/>
    <hyperlink r:id="rId71" ref="B1971"/>
    <hyperlink r:id="rId72" ref="B1981"/>
    <hyperlink r:id="rId73" ref="B1984"/>
    <hyperlink r:id="rId74" ref="B1985"/>
    <hyperlink r:id="rId75" ref="B1986"/>
    <hyperlink r:id="rId76" ref="B1987"/>
    <hyperlink r:id="rId77" ref="B1988"/>
    <hyperlink r:id="rId78" ref="C2055"/>
    <hyperlink r:id="rId79" ref="B2057"/>
    <hyperlink r:id="rId80" ref="B2058"/>
    <hyperlink r:id="rId81" ref="B2064"/>
    <hyperlink r:id="rId82" ref="B2127"/>
    <hyperlink r:id="rId83" ref="B2128"/>
    <hyperlink r:id="rId84" ref="B2130"/>
    <hyperlink r:id="rId85" ref="B2131"/>
    <hyperlink r:id="rId86" ref="B2132"/>
    <hyperlink r:id="rId87" ref="B2133"/>
    <hyperlink r:id="rId88" ref="B2223"/>
    <hyperlink r:id="rId89" ref="B2261"/>
    <hyperlink r:id="rId90" ref="B2359"/>
    <hyperlink r:id="rId91" ref="C2500"/>
    <hyperlink r:id="rId92" ref="C2502"/>
    <hyperlink r:id="rId93" ref="C2503"/>
    <hyperlink r:id="rId94" ref="C2504"/>
    <hyperlink r:id="rId95" ref="B2543"/>
    <hyperlink r:id="rId96" ref="C2553"/>
    <hyperlink r:id="rId97" ref="C2554"/>
    <hyperlink r:id="rId98" ref="C2555"/>
    <hyperlink r:id="rId99" ref="C2557"/>
    <hyperlink r:id="rId100" ref="C2558"/>
    <hyperlink r:id="rId101" ref="C2559"/>
    <hyperlink r:id="rId102" ref="C2560"/>
    <hyperlink r:id="rId103" ref="C2561"/>
    <hyperlink r:id="rId104" ref="C2562"/>
    <hyperlink r:id="rId105" ref="C2563"/>
    <hyperlink r:id="rId106" ref="C2565"/>
    <hyperlink r:id="rId107" ref="C2571"/>
    <hyperlink r:id="rId108" ref="C2572"/>
    <hyperlink r:id="rId109" ref="C2573"/>
    <hyperlink r:id="rId110" ref="C2574"/>
    <hyperlink r:id="rId111" ref="C2575"/>
    <hyperlink r:id="rId112" ref="C2576"/>
    <hyperlink r:id="rId113" ref="C2577"/>
    <hyperlink r:id="rId114" ref="C2578"/>
    <hyperlink r:id="rId115" ref="C2579"/>
    <hyperlink r:id="rId116" ref="C2580"/>
    <hyperlink r:id="rId117" ref="C2581"/>
    <hyperlink r:id="rId118" ref="C2582"/>
    <hyperlink r:id="rId119" ref="C2583"/>
    <hyperlink r:id="rId120" ref="C2584"/>
    <hyperlink r:id="rId121" ref="C2586"/>
    <hyperlink r:id="rId122" ref="C2587"/>
    <hyperlink r:id="rId123" ref="C2589"/>
    <hyperlink r:id="rId124" ref="C2590"/>
    <hyperlink r:id="rId125" ref="C2591"/>
    <hyperlink r:id="rId126" ref="B2759"/>
    <hyperlink r:id="rId127" ref="B2846"/>
    <hyperlink r:id="rId128" ref="B2847"/>
    <hyperlink r:id="rId129" ref="B2848"/>
    <hyperlink r:id="rId130" ref="B2849"/>
    <hyperlink r:id="rId131" ref="B2850"/>
    <hyperlink r:id="rId132" ref="B2851"/>
    <hyperlink r:id="rId133" ref="B2852"/>
    <hyperlink r:id="rId134" ref="B2853"/>
    <hyperlink r:id="rId135" ref="B2854"/>
    <hyperlink r:id="rId136" ref="B2855"/>
    <hyperlink r:id="rId137" ref="B2856"/>
    <hyperlink r:id="rId138" ref="B2857"/>
    <hyperlink r:id="rId139" ref="B2858"/>
    <hyperlink r:id="rId140" ref="B2859"/>
    <hyperlink r:id="rId141" ref="B2860"/>
    <hyperlink r:id="rId142" ref="B2861"/>
    <hyperlink r:id="rId143" ref="B2886"/>
    <hyperlink r:id="rId144" ref="B2982"/>
    <hyperlink r:id="rId145" ref="B3445"/>
    <hyperlink r:id="rId146" ref="B3446"/>
    <hyperlink r:id="rId147" ref="B3447"/>
    <hyperlink r:id="rId148" ref="B3448"/>
    <hyperlink r:id="rId149" ref="B3449"/>
    <hyperlink r:id="rId150" ref="B3450"/>
    <hyperlink r:id="rId151" ref="B3451"/>
    <hyperlink r:id="rId152" ref="B3452"/>
    <hyperlink r:id="rId153" ref="B3453"/>
    <hyperlink r:id="rId154" ref="B3454"/>
    <hyperlink r:id="rId155" ref="B3455"/>
    <hyperlink r:id="rId156" ref="B3456"/>
    <hyperlink r:id="rId157" ref="B3640"/>
    <hyperlink r:id="rId158" ref="B3641"/>
    <hyperlink r:id="rId159" ref="B3642"/>
    <hyperlink r:id="rId160" ref="B3643"/>
    <hyperlink r:id="rId161" ref="B3644"/>
    <hyperlink r:id="rId162" ref="B3645"/>
    <hyperlink r:id="rId163" ref="B3646"/>
    <hyperlink r:id="rId164" ref="B3647"/>
    <hyperlink r:id="rId165" ref="B3648"/>
    <hyperlink r:id="rId166" ref="B3649"/>
    <hyperlink r:id="rId167" ref="B3650"/>
    <hyperlink r:id="rId168" ref="B3651"/>
    <hyperlink r:id="rId169" ref="B3652"/>
    <hyperlink r:id="rId170" ref="B3653"/>
    <hyperlink r:id="rId171" ref="B3654"/>
    <hyperlink r:id="rId172" ref="B4280"/>
    <hyperlink r:id="rId173" ref="B4281"/>
    <hyperlink r:id="rId174" ref="B4282"/>
    <hyperlink r:id="rId175" ref="B4472"/>
    <hyperlink r:id="rId176" ref="B4473"/>
    <hyperlink r:id="rId177" ref="B4474"/>
    <hyperlink r:id="rId178" ref="B4475"/>
    <hyperlink r:id="rId179" ref="B4476"/>
    <hyperlink r:id="rId180" ref="B4477"/>
    <hyperlink r:id="rId181" ref="B4775"/>
    <hyperlink r:id="rId182" ref="B4776"/>
    <hyperlink r:id="rId183" ref="B4777"/>
    <hyperlink r:id="rId184" ref="B4778"/>
    <hyperlink r:id="rId185" ref="B4779"/>
    <hyperlink r:id="rId186" ref="B4780"/>
    <hyperlink r:id="rId187" ref="B4781"/>
    <hyperlink r:id="rId188" ref="B4782"/>
    <hyperlink r:id="rId189" ref="B4783"/>
    <hyperlink r:id="rId190" ref="B4784"/>
    <hyperlink r:id="rId191" ref="B4785"/>
    <hyperlink r:id="rId192" ref="B4786"/>
    <hyperlink r:id="rId193" ref="B4787"/>
    <hyperlink r:id="rId194" ref="B4788"/>
    <hyperlink r:id="rId195" ref="B4789"/>
    <hyperlink r:id="rId196" ref="B4790"/>
    <hyperlink r:id="rId197" ref="B4791"/>
    <hyperlink r:id="rId198" ref="C4837"/>
    <hyperlink r:id="rId199" ref="C4845"/>
    <hyperlink r:id="rId200" ref="C4846"/>
    <hyperlink r:id="rId201" ref="B4858"/>
    <hyperlink r:id="rId202" ref="B4859"/>
    <hyperlink r:id="rId203" ref="B4860"/>
    <hyperlink r:id="rId204" ref="B4872"/>
    <hyperlink r:id="rId205" ref="C4882"/>
    <hyperlink r:id="rId206" ref="C4917"/>
    <hyperlink r:id="rId207" ref="B4949"/>
    <hyperlink r:id="rId208" ref="B4950"/>
    <hyperlink r:id="rId209" ref="B4951"/>
    <hyperlink r:id="rId210" ref="B4952"/>
    <hyperlink r:id="rId211" ref="B4953"/>
    <hyperlink r:id="rId212" ref="B4954"/>
    <hyperlink r:id="rId213" ref="B4955"/>
    <hyperlink r:id="rId214" ref="B4956"/>
    <hyperlink r:id="rId215" ref="B4957"/>
    <hyperlink r:id="rId216" ref="B5016"/>
    <hyperlink r:id="rId217" ref="B5017"/>
    <hyperlink r:id="rId218" ref="B5018"/>
    <hyperlink r:id="rId219" ref="B5019"/>
    <hyperlink r:id="rId220" ref="B5020"/>
    <hyperlink r:id="rId221" ref="B5021"/>
    <hyperlink r:id="rId222" ref="B5022"/>
    <hyperlink r:id="rId223" ref="B5205"/>
    <hyperlink r:id="rId224" ref="B5206"/>
    <hyperlink r:id="rId225" ref="B5207"/>
    <hyperlink r:id="rId226" ref="B5208"/>
    <hyperlink r:id="rId227" ref="B5209"/>
    <hyperlink r:id="rId228" ref="B5210"/>
    <hyperlink r:id="rId229" ref="B5247"/>
    <hyperlink r:id="rId230" ref="C5673"/>
    <hyperlink r:id="rId231" ref="C5675"/>
    <hyperlink r:id="rId232" ref="C5676"/>
    <hyperlink r:id="rId233" location="top" ref="C5677"/>
    <hyperlink r:id="rId234" ref="C5678"/>
    <hyperlink r:id="rId235" ref="C5679"/>
    <hyperlink r:id="rId236" ref="B5687"/>
    <hyperlink r:id="rId237" ref="C5698"/>
    <hyperlink r:id="rId238" ref="C5699"/>
    <hyperlink r:id="rId239" ref="C5700"/>
    <hyperlink r:id="rId240" ref="C5701"/>
    <hyperlink r:id="rId241" ref="C5702"/>
    <hyperlink r:id="rId242" ref="C5703"/>
    <hyperlink r:id="rId243" ref="C5704"/>
    <hyperlink r:id="rId244" ref="C5705"/>
    <hyperlink r:id="rId245" ref="C5706"/>
    <hyperlink r:id="rId246" ref="C5707"/>
    <hyperlink r:id="rId247" ref="C5708"/>
    <hyperlink r:id="rId248" ref="C5759"/>
    <hyperlink r:id="rId249" ref="C5760"/>
    <hyperlink r:id="rId250" ref="C5761"/>
    <hyperlink r:id="rId251" ref="C5762"/>
    <hyperlink r:id="rId252" ref="C5763"/>
    <hyperlink r:id="rId253" ref="C5764"/>
    <hyperlink r:id="rId254" ref="C5765"/>
    <hyperlink r:id="rId255" ref="C5766"/>
    <hyperlink r:id="rId256" ref="C5767"/>
    <hyperlink r:id="rId257" ref="C5768"/>
    <hyperlink r:id="rId258" ref="C5769"/>
    <hyperlink r:id="rId259" ref="C5770"/>
    <hyperlink r:id="rId260" ref="B5997"/>
    <hyperlink r:id="rId261" ref="B5998"/>
    <hyperlink r:id="rId262" ref="B5999"/>
    <hyperlink r:id="rId263" ref="B6000"/>
    <hyperlink r:id="rId264" ref="B6001"/>
    <hyperlink r:id="rId265" ref="B6002"/>
    <hyperlink r:id="rId266" ref="B6003"/>
    <hyperlink r:id="rId267" ref="B6004"/>
    <hyperlink r:id="rId268" ref="B6005"/>
    <hyperlink r:id="rId269" ref="B6006"/>
    <hyperlink r:id="rId270" ref="B6007"/>
    <hyperlink r:id="rId271" ref="B6072"/>
    <hyperlink r:id="rId272" ref="B6073"/>
    <hyperlink r:id="rId273" ref="B6101"/>
    <hyperlink r:id="rId274" ref="C6101"/>
    <hyperlink r:id="rId275" ref="B6102"/>
    <hyperlink r:id="rId276" ref="C6102"/>
    <hyperlink r:id="rId277" ref="B6361"/>
    <hyperlink r:id="rId278" ref="B6400"/>
    <hyperlink r:id="rId279" ref="B6401"/>
    <hyperlink r:id="rId280" ref="B6402"/>
    <hyperlink r:id="rId281" ref="B6403"/>
    <hyperlink r:id="rId282" ref="B6404"/>
    <hyperlink r:id="rId283" ref="B6405"/>
    <hyperlink r:id="rId284" ref="B6406"/>
    <hyperlink r:id="rId285" ref="B6407"/>
    <hyperlink r:id="rId286" ref="B6408"/>
    <hyperlink r:id="rId287" ref="B6445"/>
    <hyperlink r:id="rId288" ref="B6446"/>
    <hyperlink r:id="rId289" ref="B6447"/>
    <hyperlink r:id="rId290" ref="B6448"/>
    <hyperlink r:id="rId291" ref="B6449"/>
    <hyperlink r:id="rId292" ref="B6450"/>
    <hyperlink r:id="rId293" ref="B6451"/>
    <hyperlink r:id="rId294" ref="B6452"/>
    <hyperlink r:id="rId295" ref="B6453"/>
    <hyperlink r:id="rId296" ref="B6517"/>
    <hyperlink r:id="rId297" ref="B6549"/>
    <hyperlink r:id="rId298" ref="C6625"/>
    <hyperlink r:id="rId299" ref="C6626"/>
    <hyperlink r:id="rId300" ref="C6627"/>
    <hyperlink r:id="rId301" ref="C6628"/>
    <hyperlink r:id="rId302" ref="C6638"/>
    <hyperlink r:id="rId303" ref="C6639"/>
    <hyperlink r:id="rId304" ref="C6640"/>
    <hyperlink r:id="rId305" location="perso-threat-intelligence" ref="C6641"/>
    <hyperlink r:id="rId306" ref="C6642"/>
    <hyperlink r:id="rId307" ref="C6648"/>
    <hyperlink r:id="rId308" ref="C6649"/>
    <hyperlink r:id="rId309" ref="C6650"/>
    <hyperlink r:id="rId310" ref="C6651"/>
    <hyperlink r:id="rId311" ref="C6656"/>
    <hyperlink r:id="rId312" ref="C6657"/>
    <hyperlink r:id="rId313" ref="C6658"/>
    <hyperlink r:id="rId314" ref="C6659"/>
    <hyperlink r:id="rId315" ref="C6669"/>
    <hyperlink r:id="rId316" ref="C6670"/>
    <hyperlink r:id="rId317" ref="C6671"/>
    <hyperlink r:id="rId318" ref="C6672"/>
    <hyperlink r:id="rId319" ref="C6673"/>
    <hyperlink r:id="rId320" ref="C6674"/>
    <hyperlink r:id="rId321" ref="C6676"/>
    <hyperlink r:id="rId322" ref="C6677"/>
    <hyperlink r:id="rId323" ref="C6678"/>
    <hyperlink r:id="rId324" ref="C6679"/>
    <hyperlink r:id="rId325" ref="C6681"/>
    <hyperlink r:id="rId326" ref="B6806"/>
    <hyperlink r:id="rId327" ref="B6807"/>
    <hyperlink r:id="rId328" ref="B6808"/>
    <hyperlink r:id="rId329" ref="B6809"/>
    <hyperlink r:id="rId330" ref="B6810"/>
    <hyperlink r:id="rId331" ref="B6811"/>
    <hyperlink r:id="rId332" ref="B6813"/>
    <hyperlink r:id="rId333" ref="B6932"/>
    <hyperlink r:id="rId334" ref="B6933"/>
    <hyperlink r:id="rId335" ref="B6934"/>
    <hyperlink r:id="rId336" ref="B6935"/>
    <hyperlink r:id="rId337" ref="B6963"/>
    <hyperlink r:id="rId338" ref="C7490"/>
    <hyperlink r:id="rId339" ref="C7491"/>
    <hyperlink r:id="rId340" ref="C7492"/>
    <hyperlink r:id="rId341" ref="C7493"/>
    <hyperlink r:id="rId342" ref="C7551"/>
    <hyperlink r:id="rId343" ref="C7552"/>
    <hyperlink r:id="rId344" ref="C7553"/>
    <hyperlink r:id="rId345" ref="C7554"/>
    <hyperlink r:id="rId346" ref="C7555"/>
    <hyperlink r:id="rId347" ref="C7556"/>
    <hyperlink r:id="rId348" ref="C7557"/>
    <hyperlink r:id="rId349" ref="C7558"/>
    <hyperlink r:id="rId350" ref="C7559"/>
    <hyperlink r:id="rId351" ref="B7904"/>
    <hyperlink r:id="rId352" ref="B7905"/>
    <hyperlink r:id="rId353" ref="B7906"/>
    <hyperlink r:id="rId354" ref="B7907"/>
    <hyperlink r:id="rId355" ref="B7908"/>
    <hyperlink r:id="rId356" ref="B7909"/>
    <hyperlink r:id="rId357" ref="B8091"/>
    <hyperlink r:id="rId358" ref="B8092"/>
    <hyperlink r:id="rId359" ref="B8093"/>
    <hyperlink r:id="rId360" ref="B8094"/>
    <hyperlink r:id="rId361" ref="B8177"/>
    <hyperlink r:id="rId362" ref="A8228"/>
    <hyperlink r:id="rId363" ref="B8228"/>
    <hyperlink r:id="rId364" ref="B8229"/>
    <hyperlink r:id="rId365" ref="B8230"/>
    <hyperlink r:id="rId366" ref="B8231"/>
    <hyperlink r:id="rId367" ref="B8232"/>
    <hyperlink r:id="rId368" ref="B8233"/>
    <hyperlink r:id="rId369" ref="B8234"/>
    <hyperlink r:id="rId370" ref="B8235"/>
    <hyperlink r:id="rId371" ref="B8236"/>
    <hyperlink r:id="rId372" ref="B8237"/>
    <hyperlink r:id="rId373" ref="B8238"/>
    <hyperlink r:id="rId374" ref="B8239"/>
    <hyperlink r:id="rId375" ref="B8240"/>
    <hyperlink r:id="rId376" ref="B8241"/>
    <hyperlink r:id="rId377" ref="B8242"/>
    <hyperlink r:id="rId378" ref="B8243"/>
    <hyperlink r:id="rId379" ref="B8244"/>
    <hyperlink r:id="rId380" ref="B8245"/>
    <hyperlink r:id="rId381" ref="B8246"/>
    <hyperlink r:id="rId382" ref="B8247"/>
    <hyperlink r:id="rId383" ref="B8248"/>
    <hyperlink r:id="rId384" ref="B8249"/>
    <hyperlink r:id="rId385" ref="B8250"/>
    <hyperlink r:id="rId386" ref="B8251"/>
    <hyperlink r:id="rId387" ref="B8252"/>
    <hyperlink r:id="rId388" ref="B8253"/>
    <hyperlink r:id="rId389" ref="B8254"/>
    <hyperlink r:id="rId390" ref="B8255"/>
    <hyperlink r:id="rId391" ref="B8256"/>
    <hyperlink r:id="rId392" ref="B8257"/>
    <hyperlink r:id="rId393" ref="B8258"/>
    <hyperlink r:id="rId394" ref="B8259"/>
    <hyperlink r:id="rId395" ref="B8260"/>
    <hyperlink r:id="rId396" ref="B8261"/>
    <hyperlink r:id="rId397" ref="B8262"/>
    <hyperlink r:id="rId398" ref="B8263"/>
    <hyperlink r:id="rId399" ref="B8264"/>
    <hyperlink r:id="rId400" ref="B8265"/>
    <hyperlink r:id="rId401" ref="B8266"/>
    <hyperlink r:id="rId402" ref="B8267"/>
    <hyperlink r:id="rId403" ref="B8268"/>
    <hyperlink r:id="rId404" ref="B8269"/>
    <hyperlink r:id="rId405" ref="B8270"/>
    <hyperlink r:id="rId406" ref="B8271"/>
    <hyperlink r:id="rId407" ref="B8272"/>
    <hyperlink r:id="rId408" ref="B8273"/>
    <hyperlink r:id="rId409" ref="B8274"/>
    <hyperlink r:id="rId410" ref="B8275"/>
    <hyperlink r:id="rId411" ref="B8276"/>
    <hyperlink r:id="rId412" ref="B8277"/>
    <hyperlink r:id="rId413" ref="B8278"/>
    <hyperlink r:id="rId414" ref="B8279"/>
    <hyperlink r:id="rId415" ref="B8280"/>
    <hyperlink r:id="rId416" ref="B8281"/>
    <hyperlink r:id="rId417" ref="B8282"/>
    <hyperlink r:id="rId418" ref="B8283"/>
    <hyperlink r:id="rId419" ref="B8284"/>
    <hyperlink r:id="rId420" ref="B8285"/>
    <hyperlink r:id="rId421" ref="B8286"/>
    <hyperlink r:id="rId422" ref="B8287"/>
    <hyperlink r:id="rId423" ref="B8288"/>
    <hyperlink r:id="rId424" ref="B8289"/>
    <hyperlink r:id="rId425" ref="B8290"/>
    <hyperlink r:id="rId426" ref="B8291"/>
    <hyperlink r:id="rId427" ref="B8292"/>
    <hyperlink r:id="rId428" ref="B8293"/>
    <hyperlink r:id="rId429" ref="B8294"/>
    <hyperlink r:id="rId430" ref="B8295"/>
    <hyperlink r:id="rId431" ref="B8296"/>
    <hyperlink r:id="rId432" ref="B8297"/>
    <hyperlink r:id="rId433" ref="B8298"/>
    <hyperlink r:id="rId434" ref="B8299"/>
    <hyperlink r:id="rId435" ref="B8300"/>
    <hyperlink r:id="rId436" ref="B8301"/>
    <hyperlink r:id="rId437" ref="B8302"/>
    <hyperlink r:id="rId438" ref="B8303"/>
    <hyperlink r:id="rId439" ref="B8304"/>
    <hyperlink r:id="rId440" ref="B8305"/>
    <hyperlink r:id="rId441" ref="B8306"/>
    <hyperlink r:id="rId442" ref="B8307"/>
    <hyperlink r:id="rId443" ref="B8308"/>
    <hyperlink r:id="rId444" ref="B8309"/>
    <hyperlink r:id="rId445" ref="B8310"/>
    <hyperlink r:id="rId446" ref="B8311"/>
    <hyperlink r:id="rId447" ref="B8312"/>
    <hyperlink r:id="rId448" ref="B8313"/>
    <hyperlink r:id="rId449" ref="B8314"/>
    <hyperlink r:id="rId450" ref="B8315"/>
    <hyperlink r:id="rId451" ref="B8316"/>
    <hyperlink r:id="rId452" ref="B8317"/>
    <hyperlink r:id="rId453" ref="B8318"/>
    <hyperlink r:id="rId454" ref="B8319"/>
    <hyperlink r:id="rId455" ref="B8320"/>
    <hyperlink r:id="rId456" ref="B8321"/>
    <hyperlink r:id="rId457" ref="B8322"/>
    <hyperlink r:id="rId458" ref="B8323"/>
    <hyperlink r:id="rId459" ref="B8324"/>
    <hyperlink r:id="rId460" ref="B8325"/>
    <hyperlink r:id="rId461" ref="B8326"/>
    <hyperlink r:id="rId462" ref="B8327"/>
    <hyperlink r:id="rId463" ref="B8328"/>
    <hyperlink r:id="rId464" ref="B8329"/>
    <hyperlink r:id="rId465" ref="B8330"/>
    <hyperlink r:id="rId466" ref="B8331"/>
    <hyperlink r:id="rId467" ref="B8332"/>
    <hyperlink r:id="rId468" ref="B8333"/>
    <hyperlink r:id="rId469" ref="B8334"/>
    <hyperlink r:id="rId470" ref="B8335"/>
    <hyperlink r:id="rId471" ref="B8336"/>
    <hyperlink r:id="rId472" ref="B8337"/>
    <hyperlink r:id="rId473" ref="B8338"/>
    <hyperlink r:id="rId474" ref="B8339"/>
    <hyperlink r:id="rId475" ref="B8340"/>
    <hyperlink r:id="rId476" ref="B8341"/>
    <hyperlink r:id="rId477" ref="B8342"/>
    <hyperlink r:id="rId478" ref="B8343"/>
    <hyperlink r:id="rId479" ref="B8344"/>
    <hyperlink r:id="rId480" ref="B8345"/>
    <hyperlink r:id="rId481" ref="B8346"/>
    <hyperlink r:id="rId482" ref="B8347"/>
    <hyperlink r:id="rId483" ref="B8348"/>
    <hyperlink r:id="rId484" ref="B8349"/>
    <hyperlink r:id="rId485" ref="B8350"/>
    <hyperlink r:id="rId486" ref="B8351"/>
    <hyperlink r:id="rId487" ref="B8352"/>
    <hyperlink r:id="rId488" ref="B8353"/>
    <hyperlink r:id="rId489" ref="B8354"/>
    <hyperlink r:id="rId490" ref="B8355"/>
    <hyperlink r:id="rId491" ref="B8356"/>
    <hyperlink r:id="rId492" ref="B8357"/>
    <hyperlink r:id="rId493" ref="B8358"/>
    <hyperlink r:id="rId494" ref="B8359"/>
    <hyperlink r:id="rId495" ref="B8360"/>
    <hyperlink r:id="rId496" ref="B8361"/>
    <hyperlink r:id="rId497" ref="B8362"/>
    <hyperlink r:id="rId498" ref="C8362"/>
    <hyperlink r:id="rId499" ref="B8363"/>
    <hyperlink r:id="rId500" ref="B8364"/>
    <hyperlink r:id="rId501" ref="B8365"/>
    <hyperlink r:id="rId502" ref="B8366"/>
    <hyperlink r:id="rId503" ref="B8367"/>
    <hyperlink r:id="rId504" ref="B8368"/>
    <hyperlink r:id="rId505" ref="B8369"/>
    <hyperlink r:id="rId506" ref="B8370"/>
    <hyperlink r:id="rId507" ref="B8371"/>
    <hyperlink r:id="rId508" ref="B8372"/>
    <hyperlink r:id="rId509" ref="B8373"/>
    <hyperlink r:id="rId510" ref="B8374"/>
    <hyperlink r:id="rId511" ref="B8375"/>
    <hyperlink r:id="rId512" ref="B8376"/>
    <hyperlink r:id="rId513" ref="B8377"/>
    <hyperlink r:id="rId514" ref="B8378"/>
    <hyperlink r:id="rId515" ref="B8379"/>
    <hyperlink r:id="rId516" ref="B8380"/>
    <hyperlink r:id="rId517" ref="B8381"/>
    <hyperlink r:id="rId518" ref="B8382"/>
    <hyperlink r:id="rId519" ref="B8383"/>
    <hyperlink r:id="rId520" ref="B8384"/>
    <hyperlink r:id="rId521" ref="B8385"/>
    <hyperlink r:id="rId522" ref="B8386"/>
    <hyperlink r:id="rId523" ref="B8387"/>
    <hyperlink r:id="rId524" ref="B8388"/>
    <hyperlink r:id="rId525" ref="B8389"/>
    <hyperlink r:id="rId526" ref="B8390"/>
    <hyperlink r:id="rId527" ref="B8391"/>
    <hyperlink r:id="rId528" ref="B8392"/>
    <hyperlink r:id="rId529" ref="B8393"/>
    <hyperlink r:id="rId530" ref="B8394"/>
    <hyperlink r:id="rId531" ref="B8395"/>
    <hyperlink r:id="rId532" ref="B8396"/>
    <hyperlink r:id="rId533" ref="B8397"/>
    <hyperlink r:id="rId534" ref="B8398"/>
    <hyperlink r:id="rId535" ref="B8399"/>
    <hyperlink r:id="rId536" ref="B8400"/>
    <hyperlink r:id="rId537" ref="B8402"/>
    <hyperlink r:id="rId538" ref="B8403"/>
    <hyperlink r:id="rId539" ref="B8404"/>
    <hyperlink r:id="rId540" ref="B8405"/>
    <hyperlink r:id="rId541" ref="B8406"/>
    <hyperlink r:id="rId542" ref="B8407"/>
    <hyperlink r:id="rId543" ref="B8408"/>
    <hyperlink r:id="rId544" ref="B8409"/>
    <hyperlink r:id="rId545" ref="B8410"/>
    <hyperlink r:id="rId546" ref="B8411"/>
    <hyperlink r:id="rId547" ref="B8412"/>
    <hyperlink r:id="rId548" ref="B8413"/>
    <hyperlink r:id="rId549" ref="B8414"/>
    <hyperlink r:id="rId550" ref="B8415"/>
    <hyperlink r:id="rId551" ref="B8416"/>
    <hyperlink r:id="rId552" ref="B8417"/>
    <hyperlink r:id="rId553" ref="B8418"/>
    <hyperlink r:id="rId554" ref="B8419"/>
    <hyperlink r:id="rId555" ref="B8420"/>
    <hyperlink r:id="rId556" ref="B8421"/>
    <hyperlink r:id="rId557" ref="B8422"/>
    <hyperlink r:id="rId558" ref="B8423"/>
    <hyperlink r:id="rId559" ref="B8424"/>
    <hyperlink r:id="rId560" ref="B8425"/>
    <hyperlink r:id="rId561" ref="B8426"/>
    <hyperlink r:id="rId562" ref="B8427"/>
    <hyperlink r:id="rId563" ref="B8428"/>
    <hyperlink r:id="rId564" ref="B8429"/>
    <hyperlink r:id="rId565" ref="B8430"/>
    <hyperlink r:id="rId566" ref="B8431"/>
    <hyperlink r:id="rId567" ref="B8432"/>
    <hyperlink r:id="rId568" ref="B8433"/>
    <hyperlink r:id="rId569" ref="B8434"/>
    <hyperlink r:id="rId570" ref="B8435"/>
    <hyperlink r:id="rId571" ref="B8436"/>
    <hyperlink r:id="rId572" ref="B8437"/>
    <hyperlink r:id="rId573" ref="B8438"/>
    <hyperlink r:id="rId574" ref="B8439"/>
    <hyperlink r:id="rId575" ref="B8440"/>
    <hyperlink r:id="rId576" ref="B8441"/>
    <hyperlink r:id="rId577" ref="B8442"/>
    <hyperlink r:id="rId578" ref="B8443"/>
    <hyperlink r:id="rId579" ref="B8444"/>
    <hyperlink r:id="rId580" ref="B8445"/>
    <hyperlink r:id="rId581" ref="B8446"/>
    <hyperlink r:id="rId582" ref="B8448"/>
    <hyperlink r:id="rId583" ref="B8449"/>
    <hyperlink r:id="rId584" ref="B8450"/>
    <hyperlink r:id="rId585" ref="B8451"/>
    <hyperlink r:id="rId586" ref="B8452"/>
    <hyperlink r:id="rId587" ref="B8453"/>
    <hyperlink r:id="rId588" ref="B8454"/>
    <hyperlink r:id="rId589" ref="B8455"/>
    <hyperlink r:id="rId590" ref="B8456"/>
    <hyperlink r:id="rId591" ref="B8457"/>
    <hyperlink r:id="rId592" ref="B8460"/>
    <hyperlink r:id="rId593" ref="B8461"/>
    <hyperlink r:id="rId594" ref="B8462"/>
    <hyperlink r:id="rId595" ref="B8463"/>
    <hyperlink r:id="rId596" ref="B8464"/>
    <hyperlink r:id="rId597" ref="B8465"/>
    <hyperlink r:id="rId598" ref="B8466"/>
    <hyperlink r:id="rId599" ref="B8467"/>
    <hyperlink r:id="rId600" ref="B8468"/>
    <hyperlink r:id="rId601" ref="B8469"/>
    <hyperlink r:id="rId602" ref="B8470"/>
    <hyperlink r:id="rId603" ref="B8471"/>
    <hyperlink r:id="rId604" ref="B8472"/>
    <hyperlink r:id="rId605" ref="B8473"/>
    <hyperlink r:id="rId606" ref="B8474"/>
    <hyperlink r:id="rId607" ref="B8475"/>
    <hyperlink r:id="rId608" ref="B8476"/>
    <hyperlink r:id="rId609" ref="B8477"/>
    <hyperlink r:id="rId610" ref="B8478"/>
    <hyperlink r:id="rId611" ref="B8479"/>
    <hyperlink r:id="rId612" ref="B8480"/>
    <hyperlink r:id="rId613" ref="B8481"/>
    <hyperlink r:id="rId614" ref="B8482"/>
    <hyperlink r:id="rId615" ref="B8483"/>
    <hyperlink r:id="rId616" ref="B8484"/>
    <hyperlink r:id="rId617" ref="B8485"/>
    <hyperlink r:id="rId618" ref="B8486"/>
    <hyperlink r:id="rId619" ref="B8487"/>
    <hyperlink r:id="rId620" ref="B8488"/>
    <hyperlink r:id="rId621" ref="B8489"/>
    <hyperlink r:id="rId622" ref="B8490"/>
    <hyperlink r:id="rId623" ref="B8491"/>
    <hyperlink r:id="rId624" ref="B8492"/>
    <hyperlink r:id="rId625" ref="B8493"/>
    <hyperlink r:id="rId626" ref="B8494"/>
    <hyperlink r:id="rId627" ref="B8495"/>
    <hyperlink r:id="rId628" ref="B8496"/>
    <hyperlink r:id="rId629" ref="B8497"/>
    <hyperlink r:id="rId630" ref="B8498"/>
    <hyperlink r:id="rId631" ref="B8499"/>
    <hyperlink r:id="rId632" ref="B8500"/>
    <hyperlink r:id="rId633" ref="B8501"/>
    <hyperlink r:id="rId634" ref="B8502"/>
    <hyperlink r:id="rId635" ref="B8503"/>
    <hyperlink r:id="rId636" ref="B8504"/>
    <hyperlink r:id="rId637" ref="B8505"/>
    <hyperlink r:id="rId638" ref="B8506"/>
    <hyperlink r:id="rId639" ref="B8507"/>
    <hyperlink r:id="rId640" ref="B8508"/>
    <hyperlink r:id="rId641" ref="B8509"/>
    <hyperlink r:id="rId642" ref="B8510"/>
    <hyperlink r:id="rId643" ref="B8511"/>
    <hyperlink r:id="rId644" ref="B8512"/>
    <hyperlink r:id="rId645" ref="B8513"/>
    <hyperlink r:id="rId646" ref="B8514"/>
    <hyperlink r:id="rId647" ref="B8515"/>
    <hyperlink r:id="rId648" ref="B8516"/>
    <hyperlink r:id="rId649" ref="B8517"/>
    <hyperlink r:id="rId650" ref="B8518"/>
    <hyperlink r:id="rId651" ref="B8519"/>
    <hyperlink r:id="rId652" ref="B8520"/>
    <hyperlink r:id="rId653" ref="B8521"/>
    <hyperlink r:id="rId654" ref="B8522"/>
    <hyperlink r:id="rId655" ref="B8523"/>
    <hyperlink r:id="rId656" ref="B8524"/>
    <hyperlink r:id="rId657" ref="B8525"/>
    <hyperlink r:id="rId658" ref="B8526"/>
    <hyperlink r:id="rId659" ref="B8527"/>
    <hyperlink r:id="rId660" ref="B8528"/>
    <hyperlink r:id="rId661" ref="B8529"/>
    <hyperlink r:id="rId662" ref="B8530"/>
    <hyperlink r:id="rId663" ref="B8531"/>
    <hyperlink r:id="rId664" ref="B8532"/>
    <hyperlink r:id="rId665" ref="B8533"/>
    <hyperlink r:id="rId666" ref="B8534"/>
    <hyperlink r:id="rId667" ref="B8535"/>
    <hyperlink r:id="rId668" ref="B8536"/>
    <hyperlink r:id="rId669" ref="B8537"/>
    <hyperlink r:id="rId670" ref="B8538"/>
    <hyperlink r:id="rId671" ref="B8539"/>
    <hyperlink r:id="rId672" ref="B8540"/>
    <hyperlink r:id="rId673" ref="B8541"/>
    <hyperlink r:id="rId674" ref="B8542"/>
    <hyperlink r:id="rId675" ref="B8543"/>
    <hyperlink r:id="rId676" ref="B8544"/>
    <hyperlink r:id="rId677" ref="B8545"/>
    <hyperlink r:id="rId678" ref="B8546"/>
    <hyperlink r:id="rId679" ref="B8547"/>
    <hyperlink r:id="rId680" ref="B8548"/>
    <hyperlink r:id="rId681" ref="B8549"/>
    <hyperlink r:id="rId682" ref="B8550"/>
    <hyperlink r:id="rId683" ref="B8551"/>
    <hyperlink r:id="rId684" ref="B8552"/>
    <hyperlink r:id="rId685" ref="B8553"/>
    <hyperlink r:id="rId686" ref="B8554"/>
    <hyperlink r:id="rId687" ref="B8555"/>
    <hyperlink r:id="rId688" ref="B8556"/>
    <hyperlink r:id="rId689" ref="B8557"/>
    <hyperlink r:id="rId690" ref="B8558"/>
    <hyperlink r:id="rId691" ref="B8559"/>
    <hyperlink r:id="rId692" ref="B8560"/>
    <hyperlink r:id="rId693" ref="B8561"/>
    <hyperlink r:id="rId694" ref="B8562"/>
    <hyperlink r:id="rId695" ref="B8563"/>
    <hyperlink r:id="rId696" ref="B8564"/>
    <hyperlink r:id="rId697" ref="B8565"/>
    <hyperlink r:id="rId698" ref="B8566"/>
    <hyperlink r:id="rId699" ref="B8567"/>
    <hyperlink r:id="rId700" ref="B8568"/>
    <hyperlink r:id="rId701" ref="B8569"/>
    <hyperlink r:id="rId702" ref="B8570"/>
    <hyperlink r:id="rId703" ref="B8571"/>
    <hyperlink r:id="rId704" ref="B8572"/>
    <hyperlink r:id="rId705" ref="B8573"/>
    <hyperlink r:id="rId706" ref="B8574"/>
    <hyperlink r:id="rId707" ref="B8575"/>
    <hyperlink r:id="rId708" ref="B8576"/>
    <hyperlink r:id="rId709" ref="B8577"/>
    <hyperlink r:id="rId710" ref="B8578"/>
    <hyperlink r:id="rId711" ref="B8579"/>
    <hyperlink r:id="rId712" ref="B8580"/>
    <hyperlink r:id="rId713" ref="B8581"/>
    <hyperlink r:id="rId714" ref="B8582"/>
    <hyperlink r:id="rId715" ref="B8583"/>
    <hyperlink r:id="rId716" ref="B8584"/>
    <hyperlink r:id="rId717" ref="B8585"/>
    <hyperlink r:id="rId718" ref="B8586"/>
    <hyperlink r:id="rId719" ref="B8587"/>
    <hyperlink r:id="rId720" ref="B8588"/>
    <hyperlink r:id="rId721" ref="B8589"/>
    <hyperlink r:id="rId722" ref="B8590"/>
    <hyperlink r:id="rId723" ref="B8591"/>
    <hyperlink r:id="rId724" ref="B8592"/>
    <hyperlink r:id="rId725" ref="B8593"/>
    <hyperlink r:id="rId726" ref="B8594"/>
    <hyperlink r:id="rId727" ref="B8595"/>
    <hyperlink r:id="rId728" ref="B8596"/>
    <hyperlink r:id="rId729" ref="B8597"/>
    <hyperlink r:id="rId730" ref="B8598"/>
    <hyperlink r:id="rId731" ref="B8599"/>
    <hyperlink r:id="rId732" ref="B8600"/>
    <hyperlink r:id="rId733" ref="B8601"/>
    <hyperlink r:id="rId734" ref="B8602"/>
    <hyperlink r:id="rId735" ref="B8603"/>
    <hyperlink r:id="rId736" ref="B8604"/>
    <hyperlink r:id="rId737" ref="B8605"/>
    <hyperlink r:id="rId738" ref="B8606"/>
    <hyperlink r:id="rId739" ref="B8607"/>
    <hyperlink r:id="rId740" ref="B8608"/>
    <hyperlink r:id="rId741" ref="B8609"/>
    <hyperlink r:id="rId742" ref="B8610"/>
    <hyperlink r:id="rId743" ref="B8611"/>
    <hyperlink r:id="rId744" ref="B8612"/>
    <hyperlink r:id="rId745" ref="B8613"/>
    <hyperlink r:id="rId746" ref="B8614"/>
    <hyperlink r:id="rId747" ref="B8615"/>
    <hyperlink r:id="rId748" ref="B8728"/>
    <hyperlink r:id="rId749" ref="B8786"/>
    <hyperlink r:id="rId750" ref="C8787"/>
    <hyperlink r:id="rId751" ref="C8797"/>
    <hyperlink r:id="rId752" ref="C8798"/>
    <hyperlink r:id="rId753" ref="C8799"/>
    <hyperlink r:id="rId754" ref="C8800"/>
    <hyperlink r:id="rId755" ref="C8801"/>
    <hyperlink r:id="rId756" ref="C8802"/>
    <hyperlink r:id="rId757" ref="C8803"/>
    <hyperlink r:id="rId758" ref="C8804"/>
    <hyperlink r:id="rId759" ref="C8805"/>
    <hyperlink r:id="rId760" ref="C8806"/>
    <hyperlink r:id="rId761" ref="C8812"/>
    <hyperlink r:id="rId762" ref="C8813"/>
    <hyperlink r:id="rId763" ref="C8814"/>
    <hyperlink r:id="rId764" ref="C8815"/>
    <hyperlink r:id="rId765" ref="C8816"/>
    <hyperlink r:id="rId766" ref="C8818"/>
    <hyperlink r:id="rId767" ref="C8832"/>
    <hyperlink r:id="rId768" ref="C8834"/>
    <hyperlink r:id="rId769" ref="C8835"/>
    <hyperlink r:id="rId770" ref="C8836"/>
    <hyperlink r:id="rId771" ref="C8837"/>
    <hyperlink r:id="rId772" ref="C8838"/>
    <hyperlink r:id="rId773" ref="C8839"/>
    <hyperlink r:id="rId774" ref="C8840"/>
    <hyperlink r:id="rId775" ref="C8856"/>
    <hyperlink r:id="rId776" ref="C8857"/>
    <hyperlink r:id="rId777" ref="C8858"/>
    <hyperlink r:id="rId778" ref="C8859"/>
    <hyperlink r:id="rId779" ref="C8860"/>
    <hyperlink r:id="rId780" ref="B8877"/>
    <hyperlink r:id="rId781" ref="B8975"/>
    <hyperlink r:id="rId782" ref="B8976"/>
    <hyperlink r:id="rId783" ref="B8977"/>
    <hyperlink r:id="rId784" ref="B8978"/>
    <hyperlink r:id="rId785" ref="B8979"/>
    <hyperlink r:id="rId786" ref="B8980"/>
    <hyperlink r:id="rId787" ref="B8981"/>
    <hyperlink r:id="rId788" ref="B8982"/>
    <hyperlink r:id="rId789" ref="B8983"/>
    <hyperlink r:id="rId790" ref="B8984"/>
    <hyperlink r:id="rId791" ref="B8985"/>
    <hyperlink r:id="rId792" ref="B8986"/>
    <hyperlink r:id="rId793" ref="B8987"/>
    <hyperlink r:id="rId794" ref="B8988"/>
    <hyperlink r:id="rId795" ref="B8989"/>
    <hyperlink r:id="rId796" ref="B8990"/>
    <hyperlink r:id="rId797" ref="B8991"/>
    <hyperlink r:id="rId798" ref="B8992"/>
    <hyperlink r:id="rId799" ref="B8993"/>
    <hyperlink r:id="rId800" ref="B8994"/>
    <hyperlink r:id="rId801" ref="B8995"/>
    <hyperlink r:id="rId802" ref="B8996"/>
    <hyperlink r:id="rId803" ref="B9068"/>
    <hyperlink r:id="rId804" ref="B9178"/>
    <hyperlink r:id="rId805" ref="C9262"/>
    <hyperlink r:id="rId806" ref="C9263"/>
  </hyperlinks>
  <printOptions/>
  <pageMargins bottom="0.75" footer="0.0" header="0.0" left="0.7" right="0.7" top="0.75"/>
  <pageSetup orientation="landscape"/>
  <drawing r:id="rId807"/>
  <legacyDrawing r:id="rId808"/>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1.22" defaultRowHeight="15.0"/>
  <sheetData>
    <row r="1">
      <c r="A1" s="101" t="s">
        <v>338</v>
      </c>
      <c r="B1" s="101" t="s">
        <v>1273</v>
      </c>
    </row>
    <row r="2">
      <c r="A2" s="101" t="s">
        <v>361</v>
      </c>
      <c r="B2" s="101" t="s">
        <v>1390</v>
      </c>
    </row>
    <row r="3">
      <c r="A3" s="101" t="s">
        <v>583</v>
      </c>
      <c r="B3" s="101" t="s">
        <v>1809</v>
      </c>
    </row>
    <row r="4">
      <c r="A4" s="101" t="s">
        <v>1133</v>
      </c>
      <c r="B4" s="101" t="s">
        <v>3123</v>
      </c>
    </row>
    <row r="5">
      <c r="A5" s="101" t="s">
        <v>1390</v>
      </c>
      <c r="B5" s="101" t="s">
        <v>3467</v>
      </c>
    </row>
    <row r="6">
      <c r="A6" s="101" t="s">
        <v>1740</v>
      </c>
      <c r="B6" s="101" t="s">
        <v>3609</v>
      </c>
    </row>
    <row r="7">
      <c r="A7" s="101" t="s">
        <v>1452</v>
      </c>
      <c r="B7" s="97" t="s">
        <v>15648</v>
      </c>
    </row>
    <row r="8">
      <c r="A8" s="101" t="s">
        <v>2449</v>
      </c>
      <c r="B8" s="101" t="s">
        <v>4202</v>
      </c>
    </row>
    <row r="9">
      <c r="A9" s="101" t="s">
        <v>2549</v>
      </c>
      <c r="B9" s="97" t="s">
        <v>4314</v>
      </c>
    </row>
    <row r="10">
      <c r="A10" s="101" t="s">
        <v>2567</v>
      </c>
      <c r="B10" s="101" t="s">
        <v>4383</v>
      </c>
    </row>
    <row r="11">
      <c r="A11" s="101" t="s">
        <v>2357</v>
      </c>
      <c r="B11" s="101" t="s">
        <v>4855</v>
      </c>
    </row>
    <row r="12">
      <c r="A12" s="101" t="s">
        <v>3240</v>
      </c>
      <c r="B12" s="101" t="s">
        <v>5680</v>
      </c>
    </row>
    <row r="13">
      <c r="A13" s="101" t="s">
        <v>3323</v>
      </c>
      <c r="B13" s="101" t="s">
        <v>6905</v>
      </c>
    </row>
    <row r="14">
      <c r="A14" s="101" t="s">
        <v>3333</v>
      </c>
      <c r="B14" s="101" t="s">
        <v>7869</v>
      </c>
    </row>
    <row r="15">
      <c r="A15" s="101" t="s">
        <v>3627</v>
      </c>
      <c r="B15" s="101" t="s">
        <v>7881</v>
      </c>
    </row>
    <row r="16">
      <c r="A16" s="101" t="s">
        <v>3728</v>
      </c>
      <c r="B16" s="101" t="s">
        <v>7908</v>
      </c>
    </row>
    <row r="17">
      <c r="A17" s="101" t="s">
        <v>3763</v>
      </c>
      <c r="B17" s="101" t="s">
        <v>8064</v>
      </c>
    </row>
    <row r="18">
      <c r="A18" s="101" t="s">
        <v>3849</v>
      </c>
      <c r="B18" s="101" t="s">
        <v>8563</v>
      </c>
    </row>
    <row r="19">
      <c r="A19" s="97" t="s">
        <v>15648</v>
      </c>
      <c r="B19" s="101" t="s">
        <v>8702</v>
      </c>
    </row>
    <row r="20">
      <c r="A20" s="101" t="s">
        <v>4372</v>
      </c>
      <c r="B20" s="101" t="s">
        <v>8800</v>
      </c>
    </row>
    <row r="21">
      <c r="A21" s="101" t="s">
        <v>4548</v>
      </c>
      <c r="B21" s="101" t="s">
        <v>9082</v>
      </c>
    </row>
    <row r="22">
      <c r="A22" s="101" t="s">
        <v>4956</v>
      </c>
      <c r="B22" s="101" t="s">
        <v>9110</v>
      </c>
    </row>
    <row r="23">
      <c r="A23" s="101" t="s">
        <v>5124</v>
      </c>
      <c r="B23" s="97" t="s">
        <v>26000</v>
      </c>
    </row>
    <row r="24">
      <c r="A24" s="101" t="s">
        <v>4929</v>
      </c>
      <c r="B24" s="101" t="s">
        <v>10377</v>
      </c>
    </row>
    <row r="25">
      <c r="A25" s="101" t="s">
        <v>4974</v>
      </c>
      <c r="B25" s="101" t="s">
        <v>10558</v>
      </c>
    </row>
    <row r="26">
      <c r="A26" s="101" t="s">
        <v>4985</v>
      </c>
      <c r="B26" s="101" t="s">
        <v>10563</v>
      </c>
    </row>
    <row r="27">
      <c r="A27" s="101" t="s">
        <v>5559</v>
      </c>
      <c r="B27" s="101" t="s">
        <v>10601</v>
      </c>
    </row>
    <row r="28">
      <c r="A28" s="101" t="s">
        <v>5633</v>
      </c>
      <c r="B28" s="101" t="s">
        <v>12421</v>
      </c>
    </row>
    <row r="29">
      <c r="A29" s="101" t="s">
        <v>5690</v>
      </c>
      <c r="B29" s="101" t="s">
        <v>12969</v>
      </c>
    </row>
    <row r="30">
      <c r="A30" s="101" t="s">
        <v>5981</v>
      </c>
      <c r="B30" s="101" t="s">
        <v>12762</v>
      </c>
    </row>
    <row r="31">
      <c r="A31" s="101" t="s">
        <v>5861</v>
      </c>
      <c r="B31" s="101" t="s">
        <v>13554</v>
      </c>
    </row>
    <row r="32">
      <c r="A32" s="101" t="s">
        <v>3382</v>
      </c>
      <c r="B32" s="190" t="s">
        <v>3269</v>
      </c>
    </row>
    <row r="33">
      <c r="A33" s="101" t="s">
        <v>4382</v>
      </c>
      <c r="B33" s="101" t="s">
        <v>14768</v>
      </c>
    </row>
    <row r="34">
      <c r="A34" s="101" t="s">
        <v>2241</v>
      </c>
      <c r="B34" s="101" t="s">
        <v>15183</v>
      </c>
    </row>
    <row r="35">
      <c r="A35" s="101" t="s">
        <v>6580</v>
      </c>
    </row>
    <row r="36">
      <c r="A36" s="101" t="s">
        <v>6585</v>
      </c>
    </row>
    <row r="37">
      <c r="A37" s="101" t="s">
        <v>6686</v>
      </c>
    </row>
    <row r="38">
      <c r="A38" s="101" t="s">
        <v>6733</v>
      </c>
    </row>
    <row r="39">
      <c r="A39" s="101" t="s">
        <v>6905</v>
      </c>
    </row>
    <row r="40">
      <c r="A40" s="101" t="s">
        <v>7023</v>
      </c>
    </row>
    <row r="41">
      <c r="A41" s="101" t="s">
        <v>7121</v>
      </c>
    </row>
    <row r="42">
      <c r="A42" s="101" t="s">
        <v>7328</v>
      </c>
    </row>
    <row r="43">
      <c r="A43" s="101" t="s">
        <v>7620</v>
      </c>
    </row>
    <row r="44">
      <c r="A44" s="101" t="s">
        <v>7908</v>
      </c>
    </row>
    <row r="45">
      <c r="A45" s="101" t="s">
        <v>8184</v>
      </c>
    </row>
    <row r="46">
      <c r="A46" s="101" t="s">
        <v>4322</v>
      </c>
    </row>
    <row r="47">
      <c r="A47" s="101" t="s">
        <v>8563</v>
      </c>
    </row>
    <row r="48">
      <c r="A48" s="101" t="s">
        <v>9032</v>
      </c>
    </row>
    <row r="49">
      <c r="A49" s="101" t="s">
        <v>9082</v>
      </c>
    </row>
    <row r="50">
      <c r="A50" s="101" t="s">
        <v>9163</v>
      </c>
    </row>
    <row r="51">
      <c r="A51" s="101" t="s">
        <v>9102</v>
      </c>
    </row>
    <row r="52">
      <c r="A52" s="101" t="s">
        <v>9538</v>
      </c>
    </row>
    <row r="53">
      <c r="A53" s="101" t="s">
        <v>9836</v>
      </c>
    </row>
    <row r="54">
      <c r="A54" s="101" t="s">
        <v>9975</v>
      </c>
    </row>
    <row r="55">
      <c r="A55" s="101" t="s">
        <v>7719</v>
      </c>
    </row>
    <row r="56">
      <c r="A56" s="101" t="s">
        <v>10430</v>
      </c>
    </row>
    <row r="57">
      <c r="A57" s="101" t="s">
        <v>10466</v>
      </c>
    </row>
    <row r="58">
      <c r="A58" s="101" t="s">
        <v>3330</v>
      </c>
    </row>
    <row r="59">
      <c r="A59" s="101" t="s">
        <v>11433</v>
      </c>
    </row>
    <row r="60">
      <c r="A60" s="101" t="s">
        <v>11847</v>
      </c>
    </row>
    <row r="61">
      <c r="A61" s="101" t="s">
        <v>11940</v>
      </c>
    </row>
    <row r="62">
      <c r="A62" s="101" t="s">
        <v>12063</v>
      </c>
    </row>
    <row r="63">
      <c r="A63" s="101" t="s">
        <v>12155</v>
      </c>
    </row>
    <row r="64">
      <c r="A64" s="101" t="s">
        <v>12730</v>
      </c>
    </row>
    <row r="65">
      <c r="A65" s="101" t="s">
        <v>12762</v>
      </c>
    </row>
    <row r="66">
      <c r="A66" s="101" t="s">
        <v>13130</v>
      </c>
    </row>
    <row r="67">
      <c r="A67" s="190" t="s">
        <v>13921</v>
      </c>
    </row>
    <row r="68">
      <c r="A68" s="190" t="s">
        <v>14173</v>
      </c>
    </row>
    <row r="69">
      <c r="A69" s="190" t="s">
        <v>3269</v>
      </c>
    </row>
    <row r="70">
      <c r="A70" s="190" t="s">
        <v>14525</v>
      </c>
    </row>
    <row r="71">
      <c r="A71" s="190" t="s">
        <v>14550</v>
      </c>
    </row>
    <row r="72">
      <c r="A72" s="97" t="s">
        <v>14558</v>
      </c>
    </row>
    <row r="73">
      <c r="A73" s="101" t="s">
        <v>14768</v>
      </c>
    </row>
    <row r="74">
      <c r="A74" s="101" t="s">
        <v>14778</v>
      </c>
    </row>
    <row r="75">
      <c r="A75" s="101" t="s">
        <v>14796</v>
      </c>
    </row>
    <row r="76">
      <c r="A76" s="101" t="s">
        <v>14995</v>
      </c>
    </row>
    <row r="77">
      <c r="A77" s="101" t="s">
        <v>15017</v>
      </c>
    </row>
    <row r="78">
      <c r="A78" s="101" t="s">
        <v>15070</v>
      </c>
    </row>
    <row r="79">
      <c r="A79" s="101" t="s">
        <v>15091</v>
      </c>
    </row>
    <row r="80">
      <c r="A80" s="101" t="s">
        <v>15453</v>
      </c>
    </row>
    <row r="81">
      <c r="A81" s="101" t="s">
        <v>14985</v>
      </c>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1.22" defaultRowHeight="15.0"/>
  <sheetData>
    <row r="1">
      <c r="A1" s="101" t="s">
        <v>518</v>
      </c>
    </row>
    <row r="2">
      <c r="A2" s="101" t="s">
        <v>557</v>
      </c>
    </row>
    <row r="3">
      <c r="A3" s="101" t="s">
        <v>675</v>
      </c>
    </row>
    <row r="4">
      <c r="A4" s="101" t="s">
        <v>625</v>
      </c>
    </row>
    <row r="5">
      <c r="A5" s="101" t="s">
        <v>966</v>
      </c>
    </row>
    <row r="6">
      <c r="A6" s="101" t="s">
        <v>998</v>
      </c>
    </row>
    <row r="7">
      <c r="A7" s="101" t="s">
        <v>1222</v>
      </c>
    </row>
    <row r="8">
      <c r="A8" s="101" t="s">
        <v>1350</v>
      </c>
    </row>
    <row r="9">
      <c r="A9" s="101" t="s">
        <v>1325</v>
      </c>
    </row>
    <row r="10">
      <c r="A10" s="101" t="s">
        <v>1936</v>
      </c>
    </row>
    <row r="11">
      <c r="A11" s="101" t="s">
        <v>2517</v>
      </c>
    </row>
    <row r="12">
      <c r="A12" s="101" t="s">
        <v>2133</v>
      </c>
    </row>
    <row r="13">
      <c r="A13" s="101" t="s">
        <v>3075</v>
      </c>
    </row>
    <row r="14">
      <c r="A14" s="101" t="s">
        <v>3091</v>
      </c>
    </row>
    <row r="15">
      <c r="A15" s="97" t="s">
        <v>3193</v>
      </c>
    </row>
    <row r="16">
      <c r="A16" s="101" t="s">
        <v>3438</v>
      </c>
    </row>
    <row r="17">
      <c r="A17" s="101" t="s">
        <v>3513</v>
      </c>
    </row>
    <row r="18">
      <c r="A18" s="101" t="s">
        <v>3590</v>
      </c>
    </row>
    <row r="19">
      <c r="A19" s="101" t="s">
        <v>3599</v>
      </c>
    </row>
    <row r="20">
      <c r="A20" s="101" t="s">
        <v>3609</v>
      </c>
    </row>
    <row r="21">
      <c r="A21" s="97" t="s">
        <v>247</v>
      </c>
    </row>
    <row r="22">
      <c r="A22" s="101" t="s">
        <v>3617</v>
      </c>
    </row>
    <row r="23">
      <c r="A23" s="101" t="s">
        <v>3643</v>
      </c>
    </row>
    <row r="24">
      <c r="A24" s="101" t="s">
        <v>3772</v>
      </c>
    </row>
    <row r="25">
      <c r="A25" s="101" t="s">
        <v>3810</v>
      </c>
    </row>
    <row r="26">
      <c r="A26" s="101" t="s">
        <v>4563</v>
      </c>
    </row>
    <row r="27">
      <c r="A27" s="101" t="s">
        <v>3946</v>
      </c>
    </row>
    <row r="28">
      <c r="A28" s="101" t="s">
        <v>4034</v>
      </c>
    </row>
    <row r="29">
      <c r="A29" s="97" t="s">
        <v>15648</v>
      </c>
    </row>
    <row r="30">
      <c r="A30" s="101" t="s">
        <v>4766</v>
      </c>
    </row>
    <row r="31">
      <c r="A31" s="101" t="s">
        <v>4093</v>
      </c>
    </row>
    <row r="32">
      <c r="A32" s="101" t="s">
        <v>4110</v>
      </c>
    </row>
    <row r="33">
      <c r="A33" s="101" t="s">
        <v>4227</v>
      </c>
    </row>
    <row r="34">
      <c r="A34" s="101" t="s">
        <v>4289</v>
      </c>
    </row>
    <row r="35">
      <c r="A35" s="101" t="s">
        <v>4383</v>
      </c>
    </row>
    <row r="36">
      <c r="A36" s="101" t="s">
        <v>4395</v>
      </c>
    </row>
    <row r="37">
      <c r="A37" s="101" t="s">
        <v>4532</v>
      </c>
    </row>
    <row r="38">
      <c r="A38" s="101" t="s">
        <v>4628</v>
      </c>
    </row>
    <row r="39">
      <c r="A39" s="101" t="s">
        <v>4956</v>
      </c>
    </row>
    <row r="40">
      <c r="A40" s="101" t="s">
        <v>4730</v>
      </c>
    </row>
    <row r="41">
      <c r="A41" s="101" t="s">
        <v>4782</v>
      </c>
    </row>
    <row r="42">
      <c r="A42" s="101" t="s">
        <v>4798</v>
      </c>
    </row>
    <row r="43">
      <c r="A43" s="101" t="s">
        <v>5397</v>
      </c>
    </row>
    <row r="44">
      <c r="A44" s="101" t="s">
        <v>5280</v>
      </c>
    </row>
    <row r="45">
      <c r="A45" s="101" t="s">
        <v>5380</v>
      </c>
    </row>
    <row r="46">
      <c r="A46" s="101" t="s">
        <v>5419</v>
      </c>
    </row>
    <row r="47">
      <c r="A47" s="101" t="s">
        <v>5567</v>
      </c>
    </row>
    <row r="48">
      <c r="A48" s="101" t="s">
        <v>3382</v>
      </c>
    </row>
    <row r="49">
      <c r="A49" s="101" t="s">
        <v>6285</v>
      </c>
    </row>
    <row r="50">
      <c r="A50" s="101" t="s">
        <v>2241</v>
      </c>
    </row>
    <row r="51">
      <c r="A51" s="101" t="s">
        <v>6645</v>
      </c>
    </row>
    <row r="52">
      <c r="A52" s="101" t="s">
        <v>6930</v>
      </c>
    </row>
    <row r="53">
      <c r="A53" s="101" t="s">
        <v>7142</v>
      </c>
    </row>
    <row r="54">
      <c r="A54" s="101" t="s">
        <v>7195</v>
      </c>
    </row>
    <row r="55">
      <c r="A55" s="101" t="s">
        <v>7289</v>
      </c>
    </row>
    <row r="56">
      <c r="A56" s="101" t="s">
        <v>7314</v>
      </c>
    </row>
    <row r="57">
      <c r="A57" s="101" t="s">
        <v>7417</v>
      </c>
    </row>
    <row r="58">
      <c r="A58" s="101" t="s">
        <v>7619</v>
      </c>
    </row>
    <row r="59">
      <c r="A59" s="101" t="s">
        <v>7990</v>
      </c>
    </row>
    <row r="60">
      <c r="A60" s="101" t="s">
        <v>8046</v>
      </c>
    </row>
    <row r="61">
      <c r="A61" s="101" t="s">
        <v>8077</v>
      </c>
    </row>
    <row r="62">
      <c r="A62" s="101" t="s">
        <v>8528</v>
      </c>
    </row>
    <row r="63">
      <c r="A63" s="101" t="s">
        <v>8413</v>
      </c>
    </row>
    <row r="64">
      <c r="A64" s="101" t="s">
        <v>8716</v>
      </c>
    </row>
    <row r="65">
      <c r="A65" s="101" t="s">
        <v>8792</v>
      </c>
    </row>
    <row r="66">
      <c r="A66" s="101" t="s">
        <v>24763</v>
      </c>
    </row>
    <row r="67">
      <c r="A67" s="101" t="s">
        <v>8855</v>
      </c>
    </row>
    <row r="68">
      <c r="A68" s="101" t="s">
        <v>8926</v>
      </c>
    </row>
    <row r="69">
      <c r="A69" s="101" t="s">
        <v>8898</v>
      </c>
    </row>
    <row r="70">
      <c r="A70" s="101" t="s">
        <v>9133</v>
      </c>
    </row>
    <row r="71">
      <c r="A71" s="101" t="s">
        <v>1538</v>
      </c>
    </row>
    <row r="72">
      <c r="A72" s="101" t="s">
        <v>9102</v>
      </c>
    </row>
    <row r="73">
      <c r="A73" s="101" t="s">
        <v>9496</v>
      </c>
    </row>
    <row r="74">
      <c r="A74" s="101" t="s">
        <v>2070</v>
      </c>
    </row>
    <row r="75">
      <c r="A75" s="101" t="s">
        <v>9764</v>
      </c>
    </row>
    <row r="76">
      <c r="A76" s="101" t="s">
        <v>10648</v>
      </c>
    </row>
    <row r="77">
      <c r="A77" s="101" t="s">
        <v>9530</v>
      </c>
    </row>
    <row r="78">
      <c r="A78" s="101" t="s">
        <v>10166</v>
      </c>
    </row>
    <row r="79">
      <c r="A79" s="101" t="s">
        <v>1026</v>
      </c>
    </row>
    <row r="80">
      <c r="A80" s="101" t="s">
        <v>10458</v>
      </c>
    </row>
    <row r="81">
      <c r="A81" s="101" t="s">
        <v>10525</v>
      </c>
    </row>
    <row r="82">
      <c r="A82" s="101" t="s">
        <v>10571</v>
      </c>
    </row>
    <row r="83">
      <c r="A83" s="101" t="s">
        <v>11152</v>
      </c>
    </row>
    <row r="84">
      <c r="A84" s="101" t="s">
        <v>27053</v>
      </c>
    </row>
    <row r="85">
      <c r="A85" s="101" t="s">
        <v>10981</v>
      </c>
    </row>
    <row r="86">
      <c r="A86" s="185" t="s">
        <v>11231</v>
      </c>
    </row>
    <row r="87">
      <c r="A87" s="101" t="s">
        <v>11262</v>
      </c>
    </row>
    <row r="88">
      <c r="A88" s="101" t="s">
        <v>11488</v>
      </c>
    </row>
    <row r="89">
      <c r="A89" s="101" t="s">
        <v>11606</v>
      </c>
    </row>
    <row r="90">
      <c r="A90" s="101" t="s">
        <v>11716</v>
      </c>
    </row>
    <row r="91">
      <c r="A91" s="101" t="s">
        <v>11775</v>
      </c>
    </row>
    <row r="92">
      <c r="A92" s="101" t="s">
        <v>11784</v>
      </c>
    </row>
    <row r="93">
      <c r="A93" s="101" t="s">
        <v>12015</v>
      </c>
    </row>
    <row r="94">
      <c r="A94" s="101" t="s">
        <v>11954</v>
      </c>
    </row>
    <row r="95">
      <c r="A95" s="101" t="s">
        <v>12923</v>
      </c>
    </row>
    <row r="96">
      <c r="A96" s="101" t="s">
        <v>13381</v>
      </c>
    </row>
    <row r="97">
      <c r="A97" s="101" t="s">
        <v>13470</v>
      </c>
    </row>
    <row r="98">
      <c r="A98" s="101" t="s">
        <v>13479</v>
      </c>
    </row>
    <row r="99">
      <c r="A99" s="101" t="s">
        <v>13503</v>
      </c>
    </row>
    <row r="100">
      <c r="A100" s="190" t="s">
        <v>13929</v>
      </c>
    </row>
    <row r="101">
      <c r="A101" s="190" t="s">
        <v>14011</v>
      </c>
    </row>
    <row r="102">
      <c r="A102" s="190" t="s">
        <v>14026</v>
      </c>
    </row>
    <row r="103">
      <c r="A103" s="190" t="s">
        <v>14077</v>
      </c>
    </row>
    <row r="104">
      <c r="A104" s="190" t="s">
        <v>14097</v>
      </c>
    </row>
    <row r="105">
      <c r="A105" s="190" t="s">
        <v>14112</v>
      </c>
    </row>
    <row r="106">
      <c r="A106" s="190" t="s">
        <v>14215</v>
      </c>
    </row>
    <row r="107">
      <c r="A107" s="190" t="s">
        <v>14568</v>
      </c>
    </row>
    <row r="108">
      <c r="A108" s="101" t="s">
        <v>14709</v>
      </c>
    </row>
    <row r="109">
      <c r="A109" s="101" t="s">
        <v>15137</v>
      </c>
    </row>
    <row r="110">
      <c r="A110" s="101" t="s">
        <v>15183</v>
      </c>
    </row>
    <row r="111">
      <c r="A111" s="101" t="s">
        <v>15306</v>
      </c>
    </row>
    <row r="112">
      <c r="A112" s="101" t="s">
        <v>15440</v>
      </c>
    </row>
    <row r="113">
      <c r="A113" s="101" t="s">
        <v>15448</v>
      </c>
    </row>
    <row r="114">
      <c r="A114" s="101" t="s">
        <v>15521</v>
      </c>
    </row>
    <row r="181">
      <c r="A181" s="101"/>
    </row>
    <row r="182">
      <c r="A182" s="101"/>
    </row>
    <row r="183">
      <c r="A183" s="101"/>
    </row>
    <row r="184">
      <c r="A184" s="101"/>
    </row>
    <row r="185">
      <c r="A185" s="101"/>
    </row>
    <row r="186">
      <c r="A186" s="101"/>
    </row>
    <row r="187">
      <c r="A187" s="101"/>
    </row>
    <row r="188">
      <c r="A188" s="101"/>
    </row>
    <row r="189">
      <c r="A189" s="101"/>
    </row>
    <row r="190">
      <c r="A190" s="101"/>
    </row>
    <row r="191">
      <c r="A191" s="101"/>
    </row>
    <row r="192">
      <c r="A192" s="101"/>
    </row>
    <row r="193">
      <c r="A193" s="101"/>
    </row>
    <row r="194">
      <c r="A194" s="101"/>
    </row>
    <row r="195">
      <c r="A195" s="101"/>
    </row>
    <row r="196">
      <c r="A196" s="101"/>
    </row>
    <row r="197">
      <c r="A197" s="101"/>
    </row>
    <row r="198">
      <c r="A198" s="101"/>
    </row>
    <row r="199">
      <c r="A199" s="101"/>
    </row>
    <row r="200">
      <c r="A200" s="101"/>
    </row>
    <row r="201">
      <c r="A201" s="101"/>
    </row>
    <row r="202">
      <c r="A202" s="101"/>
    </row>
    <row r="203">
      <c r="A203" s="101"/>
    </row>
    <row r="204">
      <c r="A204" s="101"/>
    </row>
    <row r="205">
      <c r="A205" s="101"/>
    </row>
    <row r="206">
      <c r="A206" s="101"/>
    </row>
    <row r="207">
      <c r="A207" s="101"/>
    </row>
    <row r="208">
      <c r="A208" s="101"/>
    </row>
    <row r="209">
      <c r="A209" s="101"/>
    </row>
    <row r="210">
      <c r="A210" s="101"/>
    </row>
    <row r="211">
      <c r="A211" s="101"/>
    </row>
    <row r="212">
      <c r="A212" s="101"/>
    </row>
    <row r="213">
      <c r="A213" s="101"/>
    </row>
    <row r="214">
      <c r="A214" s="101"/>
    </row>
    <row r="215">
      <c r="A215" s="101"/>
    </row>
    <row r="216">
      <c r="A216" s="101"/>
    </row>
    <row r="217">
      <c r="A217" s="101"/>
    </row>
    <row r="218">
      <c r="A218" s="101"/>
    </row>
    <row r="219">
      <c r="A219" s="101"/>
    </row>
    <row r="220">
      <c r="A220" s="101"/>
    </row>
    <row r="221">
      <c r="A221" s="101"/>
    </row>
    <row r="222">
      <c r="A222" s="101"/>
    </row>
    <row r="223">
      <c r="A223" s="101"/>
    </row>
    <row r="224">
      <c r="A224" s="101"/>
    </row>
    <row r="225">
      <c r="A225" s="101"/>
    </row>
    <row r="226">
      <c r="A226" s="101"/>
    </row>
    <row r="227">
      <c r="A227" s="101"/>
    </row>
    <row r="228">
      <c r="A228" s="101"/>
    </row>
    <row r="229">
      <c r="A229" s="101"/>
    </row>
    <row r="230">
      <c r="A230" s="101"/>
    </row>
    <row r="231">
      <c r="A231" s="190"/>
    </row>
    <row r="232">
      <c r="A232" s="190"/>
    </row>
    <row r="233">
      <c r="A233" s="190"/>
    </row>
    <row r="234">
      <c r="A234" s="190"/>
    </row>
    <row r="235">
      <c r="A235" s="190"/>
    </row>
    <row r="236">
      <c r="A236" s="190"/>
    </row>
    <row r="237">
      <c r="A237" s="190"/>
    </row>
    <row r="238">
      <c r="A238" s="190"/>
    </row>
    <row r="239">
      <c r="A239" s="190"/>
    </row>
    <row r="240">
      <c r="A240" s="190"/>
    </row>
    <row r="241">
      <c r="A241" s="190"/>
    </row>
    <row r="242">
      <c r="A242" s="190"/>
    </row>
    <row r="243">
      <c r="A243" s="190"/>
    </row>
    <row r="244">
      <c r="A244" s="190"/>
    </row>
    <row r="245">
      <c r="A245" s="101"/>
    </row>
    <row r="246">
      <c r="A246" s="101"/>
    </row>
    <row r="247">
      <c r="A247" s="101"/>
    </row>
    <row r="248">
      <c r="A248" s="101"/>
    </row>
    <row r="249">
      <c r="A249" s="101"/>
    </row>
    <row r="250">
      <c r="A250" s="101"/>
    </row>
    <row r="251">
      <c r="A251" s="101"/>
    </row>
    <row r="252">
      <c r="A252" s="101"/>
    </row>
    <row r="253">
      <c r="A253" s="101"/>
    </row>
    <row r="254">
      <c r="A254" s="101"/>
    </row>
    <row r="255">
      <c r="A255" s="101"/>
    </row>
    <row r="256">
      <c r="A256" s="101"/>
    </row>
    <row r="257">
      <c r="A257" s="101"/>
    </row>
    <row r="258">
      <c r="A258" s="97"/>
    </row>
    <row r="259">
      <c r="A259" s="101"/>
    </row>
    <row r="260">
      <c r="A260" s="101"/>
    </row>
    <row r="261">
      <c r="A261" s="101"/>
    </row>
    <row r="262">
      <c r="A262" s="101"/>
    </row>
    <row r="263">
      <c r="A263" s="101"/>
    </row>
    <row r="264">
      <c r="A264" s="101"/>
    </row>
    <row r="265">
      <c r="A265" s="101"/>
    </row>
    <row r="266">
      <c r="A266" s="101"/>
    </row>
    <row r="267">
      <c r="A267" s="101"/>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1.22" defaultRowHeight="15.0"/>
  <cols>
    <col customWidth="1" min="2" max="2" width="21.22"/>
  </cols>
  <sheetData>
    <row r="1">
      <c r="A1" s="218" t="s">
        <v>31112</v>
      </c>
    </row>
    <row r="2">
      <c r="A2" s="181" t="s">
        <v>31113</v>
      </c>
    </row>
    <row r="3">
      <c r="A3" s="181" t="s">
        <v>31114</v>
      </c>
    </row>
    <row r="4">
      <c r="A4" s="181" t="s">
        <v>31115</v>
      </c>
    </row>
    <row r="5">
      <c r="A5" s="181" t="s">
        <v>31116</v>
      </c>
    </row>
    <row r="6">
      <c r="A6" s="181" t="s">
        <v>9158</v>
      </c>
      <c r="B6" s="181" t="s">
        <v>15915</v>
      </c>
    </row>
    <row r="7">
      <c r="A7" s="181" t="s">
        <v>31117</v>
      </c>
      <c r="B7" s="181" t="s">
        <v>15915</v>
      </c>
    </row>
    <row r="8">
      <c r="A8" s="181" t="s">
        <v>31118</v>
      </c>
      <c r="B8" s="181" t="s">
        <v>19532</v>
      </c>
    </row>
    <row r="9">
      <c r="A9" s="181" t="s">
        <v>31119</v>
      </c>
      <c r="B9" s="181" t="s">
        <v>19532</v>
      </c>
    </row>
    <row r="10">
      <c r="A10" s="181" t="s">
        <v>31120</v>
      </c>
      <c r="B10" s="181" t="s">
        <v>19532</v>
      </c>
    </row>
    <row r="11">
      <c r="A11" s="181" t="s">
        <v>31121</v>
      </c>
      <c r="B11" s="181" t="s">
        <v>19532</v>
      </c>
    </row>
    <row r="12">
      <c r="A12" s="181" t="s">
        <v>31122</v>
      </c>
      <c r="B12" s="181" t="s">
        <v>19532</v>
      </c>
    </row>
    <row r="13">
      <c r="A13" s="181" t="s">
        <v>31123</v>
      </c>
      <c r="B13" s="181" t="s">
        <v>31124</v>
      </c>
    </row>
    <row r="14">
      <c r="A14" s="181" t="s">
        <v>31125</v>
      </c>
      <c r="B14" s="181" t="s">
        <v>31124</v>
      </c>
    </row>
    <row r="15">
      <c r="A15" s="181" t="s">
        <v>31126</v>
      </c>
      <c r="B15" s="181" t="s">
        <v>31124</v>
      </c>
    </row>
    <row r="16">
      <c r="A16" s="181" t="s">
        <v>31127</v>
      </c>
      <c r="B16" s="181" t="s">
        <v>31124</v>
      </c>
    </row>
    <row r="17">
      <c r="A17" s="181" t="s">
        <v>31128</v>
      </c>
      <c r="B17" s="181" t="s">
        <v>11</v>
      </c>
    </row>
    <row r="18">
      <c r="A18" s="181" t="s">
        <v>31129</v>
      </c>
      <c r="B18" s="181" t="s">
        <v>21408</v>
      </c>
    </row>
    <row r="19">
      <c r="A19" s="181" t="s">
        <v>19281</v>
      </c>
    </row>
    <row r="20">
      <c r="A20" s="181" t="s">
        <v>31130</v>
      </c>
    </row>
    <row r="21">
      <c r="A21" s="181" t="s">
        <v>31131</v>
      </c>
      <c r="B21" s="181" t="s">
        <v>18720</v>
      </c>
    </row>
    <row r="22">
      <c r="A22" s="181" t="s">
        <v>31132</v>
      </c>
    </row>
    <row r="23">
      <c r="A23" s="181" t="s">
        <v>31133</v>
      </c>
      <c r="B23" s="181" t="s">
        <v>15882</v>
      </c>
    </row>
    <row r="24">
      <c r="A24" s="181" t="s">
        <v>31134</v>
      </c>
    </row>
    <row r="25">
      <c r="A25" s="181" t="s">
        <v>31135</v>
      </c>
      <c r="B25" s="181" t="s">
        <v>21408</v>
      </c>
      <c r="C25" s="181" t="s">
        <v>31136</v>
      </c>
      <c r="D25" s="181" t="s">
        <v>31137</v>
      </c>
    </row>
    <row r="26">
      <c r="A26" s="181" t="s">
        <v>31138</v>
      </c>
      <c r="B26" s="181" t="s">
        <v>20067</v>
      </c>
      <c r="C26" s="181" t="s">
        <v>31137</v>
      </c>
    </row>
    <row r="27">
      <c r="A27" s="181" t="s">
        <v>31139</v>
      </c>
      <c r="B27" s="181" t="s">
        <v>59</v>
      </c>
      <c r="C27" s="181" t="s">
        <v>31137</v>
      </c>
    </row>
    <row r="28">
      <c r="A28" s="181" t="s">
        <v>31140</v>
      </c>
    </row>
    <row r="29">
      <c r="A29" s="181" t="s">
        <v>31141</v>
      </c>
    </row>
    <row r="30">
      <c r="A30" s="181" t="s">
        <v>31142</v>
      </c>
      <c r="B30" s="181" t="s">
        <v>31143</v>
      </c>
    </row>
    <row r="31">
      <c r="A31" s="181" t="s">
        <v>31115</v>
      </c>
      <c r="B31" s="181" t="s">
        <v>16203</v>
      </c>
    </row>
  </sheetData>
  <hyperlinks>
    <hyperlink r:id="rId1" ref="A1"/>
  </hyperlinks>
  <drawing r:id="rId2"/>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1.22" defaultRowHeight="15.0"/>
  <cols>
    <col customWidth="1" min="2" max="2" width="27.22"/>
    <col customWidth="1" min="3" max="3" width="23.0"/>
    <col customWidth="1" min="4" max="4" width="23.22"/>
  </cols>
  <sheetData>
    <row r="1">
      <c r="A1" s="257"/>
      <c r="B1" s="264"/>
      <c r="C1" s="240"/>
      <c r="D1" s="240" t="s">
        <v>15820</v>
      </c>
      <c r="E1" s="265"/>
      <c r="F1" s="266"/>
      <c r="G1" s="267"/>
      <c r="H1" s="195"/>
      <c r="I1" s="268"/>
    </row>
    <row r="2">
      <c r="A2" s="257" t="s">
        <v>11775</v>
      </c>
      <c r="B2" s="264" t="s">
        <v>11777</v>
      </c>
      <c r="C2" s="240" t="s">
        <v>31144</v>
      </c>
      <c r="D2" s="240" t="s">
        <v>5</v>
      </c>
      <c r="E2" s="265"/>
      <c r="F2" s="266"/>
      <c r="G2" s="267"/>
      <c r="H2" s="195" t="s">
        <v>27658</v>
      </c>
      <c r="I2" s="268"/>
    </row>
    <row r="3">
      <c r="A3" s="257" t="s">
        <v>11775</v>
      </c>
      <c r="B3" s="269"/>
      <c r="C3" s="240" t="s">
        <v>27646</v>
      </c>
      <c r="D3" s="240" t="s">
        <v>5</v>
      </c>
      <c r="E3" s="240" t="s">
        <v>14</v>
      </c>
      <c r="F3" s="266"/>
      <c r="G3" s="267"/>
      <c r="H3" s="268"/>
      <c r="I3" s="268"/>
    </row>
    <row r="4">
      <c r="A4" s="257" t="s">
        <v>11775</v>
      </c>
      <c r="B4" s="269"/>
      <c r="C4" s="240" t="s">
        <v>31145</v>
      </c>
      <c r="D4" s="240" t="s">
        <v>15</v>
      </c>
      <c r="E4" s="265"/>
      <c r="F4" s="266"/>
      <c r="G4" s="267"/>
      <c r="H4" s="268"/>
      <c r="I4" s="268"/>
    </row>
    <row r="5">
      <c r="A5" s="257" t="s">
        <v>11775</v>
      </c>
      <c r="B5" s="269"/>
      <c r="C5" s="240" t="s">
        <v>16759</v>
      </c>
      <c r="D5" s="240" t="s">
        <v>31146</v>
      </c>
      <c r="E5" s="240" t="s">
        <v>22423</v>
      </c>
      <c r="F5" s="266"/>
      <c r="G5" s="267"/>
      <c r="H5" s="268"/>
      <c r="I5" s="268"/>
    </row>
    <row r="6">
      <c r="A6" s="257" t="s">
        <v>11775</v>
      </c>
      <c r="B6" s="269"/>
      <c r="C6" s="240" t="s">
        <v>31147</v>
      </c>
      <c r="D6" s="240" t="s">
        <v>5</v>
      </c>
      <c r="E6" s="240" t="s">
        <v>27657</v>
      </c>
      <c r="F6" s="266"/>
      <c r="G6" s="267"/>
      <c r="H6" s="268"/>
      <c r="I6" s="268"/>
    </row>
    <row r="7">
      <c r="A7" s="257" t="s">
        <v>11775</v>
      </c>
      <c r="B7" s="269"/>
      <c r="C7" s="240" t="s">
        <v>31148</v>
      </c>
      <c r="D7" s="240" t="s">
        <v>11</v>
      </c>
      <c r="E7" s="240" t="s">
        <v>19602</v>
      </c>
      <c r="F7" s="266"/>
      <c r="G7" s="267"/>
      <c r="H7" s="268"/>
      <c r="I7" s="268"/>
    </row>
    <row r="8">
      <c r="A8" s="257" t="s">
        <v>11775</v>
      </c>
      <c r="B8" s="269"/>
      <c r="C8" s="240" t="s">
        <v>31149</v>
      </c>
      <c r="D8" s="240" t="s">
        <v>47</v>
      </c>
      <c r="F8" s="266"/>
      <c r="G8" s="267"/>
      <c r="H8" s="268"/>
      <c r="I8" s="268"/>
    </row>
    <row r="9">
      <c r="A9" s="257" t="s">
        <v>11775</v>
      </c>
      <c r="B9" s="269"/>
      <c r="C9" s="240" t="s">
        <v>15886</v>
      </c>
      <c r="D9" s="240" t="s">
        <v>12</v>
      </c>
      <c r="E9" s="265"/>
      <c r="F9" s="266"/>
      <c r="G9" s="267"/>
      <c r="H9" s="268"/>
      <c r="I9" s="268"/>
    </row>
    <row r="10">
      <c r="A10" s="257" t="s">
        <v>11775</v>
      </c>
      <c r="B10" s="269"/>
      <c r="C10" s="240" t="s">
        <v>31150</v>
      </c>
      <c r="D10" s="240" t="s">
        <v>7</v>
      </c>
      <c r="E10" s="265"/>
      <c r="F10" s="266"/>
      <c r="G10" s="267"/>
      <c r="H10" s="268"/>
      <c r="I10" s="268"/>
    </row>
    <row r="11">
      <c r="A11" s="257" t="s">
        <v>11775</v>
      </c>
      <c r="B11" s="269"/>
      <c r="C11" s="240" t="s">
        <v>31151</v>
      </c>
      <c r="D11" s="240" t="s">
        <v>17</v>
      </c>
      <c r="E11" s="265"/>
      <c r="F11" s="266"/>
      <c r="G11" s="267"/>
      <c r="H11" s="268"/>
      <c r="I11" s="268"/>
    </row>
    <row r="12">
      <c r="A12" s="257" t="s">
        <v>11775</v>
      </c>
      <c r="B12" s="269"/>
      <c r="C12" s="240" t="s">
        <v>16863</v>
      </c>
      <c r="D12" s="240" t="s">
        <v>30</v>
      </c>
      <c r="E12" s="265"/>
      <c r="F12" s="266"/>
      <c r="G12" s="267"/>
      <c r="H12" s="268"/>
      <c r="I12" s="268"/>
    </row>
    <row r="13">
      <c r="A13" s="257" t="s">
        <v>11775</v>
      </c>
      <c r="B13" s="269"/>
      <c r="C13" s="240" t="s">
        <v>31152</v>
      </c>
      <c r="D13" s="240" t="s">
        <v>7</v>
      </c>
      <c r="E13" s="240" t="s">
        <v>16371</v>
      </c>
      <c r="F13" s="266"/>
      <c r="G13" s="267"/>
      <c r="H13" s="268"/>
      <c r="I13" s="268"/>
    </row>
    <row r="14">
      <c r="A14" s="257" t="s">
        <v>11775</v>
      </c>
      <c r="B14" s="269"/>
      <c r="C14" s="240" t="s">
        <v>15857</v>
      </c>
      <c r="D14" s="240" t="s">
        <v>22</v>
      </c>
      <c r="F14" s="266"/>
      <c r="G14" s="267"/>
      <c r="H14" s="268"/>
      <c r="I14" s="268"/>
    </row>
    <row r="15">
      <c r="A15" s="257" t="s">
        <v>11775</v>
      </c>
      <c r="B15" s="269"/>
      <c r="C15" s="240" t="s">
        <v>31153</v>
      </c>
      <c r="D15" s="240" t="s">
        <v>7</v>
      </c>
      <c r="E15" s="265"/>
      <c r="F15" s="266"/>
      <c r="G15" s="267"/>
      <c r="H15" s="268"/>
      <c r="I15" s="268"/>
    </row>
    <row r="16">
      <c r="A16" s="257" t="s">
        <v>11775</v>
      </c>
      <c r="B16" s="269"/>
      <c r="C16" s="240" t="s">
        <v>31154</v>
      </c>
      <c r="D16" s="240" t="s">
        <v>32</v>
      </c>
      <c r="E16" s="240" t="s">
        <v>16</v>
      </c>
      <c r="F16" s="266"/>
      <c r="G16" s="267"/>
      <c r="H16" s="268"/>
      <c r="I16" s="268"/>
    </row>
    <row r="17">
      <c r="A17" s="257" t="s">
        <v>11775</v>
      </c>
      <c r="B17" s="269"/>
      <c r="C17" s="240" t="s">
        <v>31155</v>
      </c>
      <c r="D17" s="240" t="s">
        <v>7</v>
      </c>
      <c r="E17" s="240" t="s">
        <v>15917</v>
      </c>
      <c r="F17" s="266"/>
      <c r="G17" s="267"/>
      <c r="H17" s="268"/>
      <c r="I17" s="268"/>
    </row>
    <row r="18">
      <c r="A18" s="257" t="s">
        <v>11775</v>
      </c>
      <c r="B18" s="269"/>
      <c r="C18" s="240" t="s">
        <v>31156</v>
      </c>
      <c r="E18" s="240" t="s">
        <v>18548</v>
      </c>
      <c r="F18" s="266"/>
      <c r="G18" s="267"/>
      <c r="H18" s="268"/>
      <c r="I18" s="268"/>
    </row>
    <row r="19">
      <c r="A19" s="257" t="s">
        <v>11775</v>
      </c>
      <c r="B19" s="269"/>
      <c r="C19" s="240" t="s">
        <v>31157</v>
      </c>
      <c r="D19" s="240" t="s">
        <v>31158</v>
      </c>
      <c r="E19" s="240" t="s">
        <v>37</v>
      </c>
      <c r="F19" s="266"/>
      <c r="G19" s="267"/>
      <c r="H19" s="268"/>
      <c r="I19" s="268"/>
    </row>
    <row r="20">
      <c r="A20" s="257" t="s">
        <v>11775</v>
      </c>
      <c r="B20" s="269"/>
      <c r="C20" s="240" t="s">
        <v>31159</v>
      </c>
      <c r="D20" s="240" t="s">
        <v>5</v>
      </c>
      <c r="E20" s="240" t="s">
        <v>15883</v>
      </c>
      <c r="F20" s="266"/>
      <c r="G20" s="267"/>
      <c r="H20" s="268"/>
      <c r="I20" s="268"/>
    </row>
    <row r="21">
      <c r="A21" s="257" t="s">
        <v>11784</v>
      </c>
      <c r="B21" s="264" t="s">
        <v>11787</v>
      </c>
      <c r="C21" s="240" t="s">
        <v>31160</v>
      </c>
      <c r="D21" s="240" t="s">
        <v>14011</v>
      </c>
      <c r="E21" s="265"/>
      <c r="F21" s="266"/>
      <c r="G21" s="267"/>
      <c r="H21" s="195" t="s">
        <v>29123</v>
      </c>
      <c r="I21" s="268"/>
    </row>
    <row r="22">
      <c r="A22" s="257" t="s">
        <v>11784</v>
      </c>
      <c r="B22" s="269"/>
      <c r="C22" s="240" t="s">
        <v>17459</v>
      </c>
      <c r="D22" s="240" t="s">
        <v>32</v>
      </c>
      <c r="E22" s="265"/>
      <c r="F22" s="266"/>
      <c r="G22" s="267"/>
      <c r="H22" s="268"/>
      <c r="I22" s="268"/>
    </row>
    <row r="23">
      <c r="A23" s="257" t="s">
        <v>11784</v>
      </c>
      <c r="B23" s="269"/>
      <c r="C23" s="240" t="s">
        <v>29792</v>
      </c>
      <c r="D23" s="240" t="s">
        <v>8</v>
      </c>
      <c r="E23" s="265"/>
      <c r="F23" s="266"/>
      <c r="G23" s="267"/>
      <c r="H23" s="268"/>
      <c r="I23" s="268"/>
    </row>
    <row r="24">
      <c r="A24" s="257" t="s">
        <v>11784</v>
      </c>
      <c r="B24" s="269"/>
      <c r="C24" s="240" t="s">
        <v>31161</v>
      </c>
      <c r="D24" s="265"/>
      <c r="E24" s="265"/>
      <c r="F24" s="266"/>
      <c r="G24" s="267"/>
      <c r="H24" s="268"/>
      <c r="I24" s="268"/>
    </row>
    <row r="25">
      <c r="A25" s="257" t="s">
        <v>11784</v>
      </c>
      <c r="B25" s="269"/>
      <c r="C25" s="240" t="s">
        <v>31162</v>
      </c>
      <c r="D25" s="265"/>
      <c r="E25" s="240" t="s">
        <v>16422</v>
      </c>
      <c r="F25" s="266"/>
      <c r="G25" s="267"/>
      <c r="H25" s="268"/>
      <c r="I25" s="268"/>
    </row>
    <row r="26">
      <c r="A26" s="257" t="s">
        <v>11784</v>
      </c>
      <c r="B26" s="269"/>
      <c r="C26" s="240" t="s">
        <v>19206</v>
      </c>
      <c r="D26" s="240" t="s">
        <v>15</v>
      </c>
      <c r="E26" s="265"/>
      <c r="F26" s="266"/>
      <c r="G26" s="267"/>
      <c r="H26" s="268"/>
      <c r="I26" s="268"/>
    </row>
    <row r="27">
      <c r="A27" s="257" t="s">
        <v>11784</v>
      </c>
      <c r="B27" s="269"/>
      <c r="C27" s="240" t="s">
        <v>31163</v>
      </c>
      <c r="D27" s="240" t="s">
        <v>16</v>
      </c>
      <c r="E27" s="265"/>
      <c r="F27" s="266"/>
      <c r="G27" s="267"/>
      <c r="H27" s="268"/>
      <c r="I27" s="268"/>
    </row>
    <row r="28">
      <c r="A28" s="257" t="s">
        <v>11784</v>
      </c>
      <c r="B28" s="269"/>
      <c r="C28" s="240" t="s">
        <v>19989</v>
      </c>
      <c r="D28" s="240" t="s">
        <v>13</v>
      </c>
      <c r="E28" s="265"/>
      <c r="F28" s="266"/>
      <c r="G28" s="267"/>
      <c r="H28" s="268"/>
      <c r="I28" s="268"/>
    </row>
    <row r="29">
      <c r="A29" s="257" t="s">
        <v>11784</v>
      </c>
      <c r="B29" s="269"/>
      <c r="C29" s="240" t="s">
        <v>31164</v>
      </c>
      <c r="D29" s="240" t="s">
        <v>54</v>
      </c>
      <c r="E29" s="265"/>
      <c r="F29" s="266"/>
      <c r="G29" s="267"/>
      <c r="H29" s="268"/>
      <c r="I29" s="268"/>
    </row>
    <row r="30">
      <c r="A30" s="257" t="s">
        <v>11784</v>
      </c>
      <c r="B30" s="269"/>
      <c r="C30" s="240" t="s">
        <v>31165</v>
      </c>
      <c r="D30" s="265"/>
      <c r="E30" s="265"/>
      <c r="F30" s="266"/>
      <c r="G30" s="267"/>
      <c r="H30" s="268"/>
      <c r="I30" s="268"/>
    </row>
    <row r="31">
      <c r="A31" s="190" t="s">
        <v>11580</v>
      </c>
      <c r="B31" s="270"/>
      <c r="C31" s="192" t="s">
        <v>31166</v>
      </c>
      <c r="D31" s="192" t="s">
        <v>12</v>
      </c>
      <c r="E31" s="271"/>
      <c r="F31" s="266"/>
      <c r="G31" s="267"/>
      <c r="H31" s="195" t="s">
        <v>31167</v>
      </c>
      <c r="I31" s="268"/>
    </row>
    <row r="32">
      <c r="A32" s="190" t="s">
        <v>11580</v>
      </c>
      <c r="B32" s="270"/>
      <c r="C32" s="192" t="s">
        <v>31168</v>
      </c>
      <c r="D32" s="192" t="s">
        <v>12</v>
      </c>
      <c r="E32" s="271"/>
      <c r="F32" s="266"/>
      <c r="G32" s="267"/>
      <c r="H32" s="195" t="s">
        <v>31169</v>
      </c>
      <c r="I32" s="268"/>
    </row>
    <row r="33">
      <c r="A33" s="190" t="s">
        <v>11580</v>
      </c>
      <c r="B33" s="270"/>
      <c r="C33" s="192" t="s">
        <v>31170</v>
      </c>
      <c r="F33" s="266"/>
      <c r="G33" s="267"/>
      <c r="H33" s="195" t="s">
        <v>27669</v>
      </c>
      <c r="I33" s="268"/>
    </row>
    <row r="34">
      <c r="A34" s="190" t="s">
        <v>11580</v>
      </c>
      <c r="B34" s="270"/>
      <c r="C34" s="192" t="s">
        <v>27665</v>
      </c>
      <c r="D34" s="192" t="s">
        <v>6</v>
      </c>
      <c r="E34" s="192" t="s">
        <v>16476</v>
      </c>
      <c r="F34" s="266"/>
      <c r="G34" s="267"/>
      <c r="H34" s="195" t="s">
        <v>27666</v>
      </c>
      <c r="I34" s="268"/>
    </row>
    <row r="35">
      <c r="A35" s="190" t="s">
        <v>11580</v>
      </c>
      <c r="B35" s="270"/>
      <c r="C35" s="192" t="s">
        <v>27672</v>
      </c>
      <c r="D35" s="192" t="s">
        <v>26</v>
      </c>
      <c r="E35" s="192" t="s">
        <v>17930</v>
      </c>
      <c r="F35" s="266"/>
      <c r="G35" s="267"/>
      <c r="H35" s="195" t="s">
        <v>27673</v>
      </c>
      <c r="I35" s="268"/>
    </row>
    <row r="36">
      <c r="A36" s="190" t="s">
        <v>11580</v>
      </c>
      <c r="B36" s="270"/>
      <c r="C36" s="192" t="s">
        <v>27670</v>
      </c>
      <c r="D36" s="271"/>
      <c r="E36" s="192" t="s">
        <v>17930</v>
      </c>
      <c r="F36" s="266"/>
      <c r="G36" s="267"/>
      <c r="H36" s="195" t="s">
        <v>27671</v>
      </c>
      <c r="I36" s="268"/>
    </row>
    <row r="37">
      <c r="A37" s="190" t="s">
        <v>11795</v>
      </c>
      <c r="B37" s="270"/>
      <c r="C37" s="192" t="s">
        <v>27674</v>
      </c>
      <c r="D37" s="192" t="s">
        <v>58</v>
      </c>
      <c r="E37" s="271"/>
      <c r="F37" s="266"/>
      <c r="G37" s="267"/>
      <c r="H37" s="195" t="s">
        <v>27675</v>
      </c>
      <c r="I37" s="268"/>
    </row>
    <row r="38">
      <c r="A38" s="190" t="s">
        <v>11803</v>
      </c>
      <c r="B38" s="191" t="s">
        <v>11807</v>
      </c>
      <c r="C38" s="192" t="s">
        <v>27679</v>
      </c>
      <c r="D38" s="192" t="s">
        <v>13</v>
      </c>
      <c r="E38" s="271"/>
      <c r="F38" s="266"/>
      <c r="G38" s="267"/>
      <c r="H38" s="195" t="s">
        <v>31171</v>
      </c>
      <c r="I38" s="268"/>
    </row>
    <row r="39">
      <c r="A39" s="190" t="s">
        <v>11803</v>
      </c>
      <c r="B39" s="270"/>
      <c r="C39" s="192" t="s">
        <v>27676</v>
      </c>
      <c r="D39" s="192" t="s">
        <v>40</v>
      </c>
      <c r="E39" s="271"/>
      <c r="F39" s="266"/>
      <c r="G39" s="267"/>
      <c r="H39" s="195" t="s">
        <v>31172</v>
      </c>
      <c r="I39" s="268"/>
    </row>
    <row r="40">
      <c r="A40" s="190" t="s">
        <v>11803</v>
      </c>
      <c r="B40" s="270"/>
      <c r="C40" s="192" t="s">
        <v>27681</v>
      </c>
      <c r="D40" s="192" t="s">
        <v>13</v>
      </c>
      <c r="E40" s="271"/>
      <c r="F40" s="266"/>
      <c r="G40" s="267"/>
      <c r="H40" s="195" t="s">
        <v>31173</v>
      </c>
      <c r="I40" s="268"/>
    </row>
    <row r="41">
      <c r="A41" s="190" t="s">
        <v>11803</v>
      </c>
      <c r="B41" s="270"/>
      <c r="C41" s="192" t="s">
        <v>31174</v>
      </c>
      <c r="D41" s="271"/>
      <c r="E41" s="192" t="s">
        <v>17727</v>
      </c>
      <c r="F41" s="266"/>
      <c r="G41" s="267"/>
      <c r="H41" s="195" t="s">
        <v>31175</v>
      </c>
      <c r="I41" s="268"/>
    </row>
    <row r="42">
      <c r="A42" s="190" t="s">
        <v>11808</v>
      </c>
      <c r="B42" s="191" t="s">
        <v>11811</v>
      </c>
      <c r="C42" s="192" t="s">
        <v>31176</v>
      </c>
      <c r="D42" s="240" t="s">
        <v>54</v>
      </c>
      <c r="E42" s="271"/>
      <c r="F42" s="266"/>
      <c r="G42" s="267"/>
      <c r="H42" s="195" t="s">
        <v>31177</v>
      </c>
      <c r="I42" s="268"/>
    </row>
    <row r="43">
      <c r="A43" s="190" t="s">
        <v>11808</v>
      </c>
      <c r="B43" s="191" t="s">
        <v>11811</v>
      </c>
      <c r="C43" s="192" t="s">
        <v>31178</v>
      </c>
      <c r="D43" s="240" t="s">
        <v>54</v>
      </c>
      <c r="E43" s="271"/>
      <c r="F43" s="266"/>
      <c r="G43" s="267"/>
      <c r="H43" s="195" t="s">
        <v>31179</v>
      </c>
      <c r="I43" s="268"/>
    </row>
    <row r="44">
      <c r="A44" s="190" t="s">
        <v>11808</v>
      </c>
      <c r="B44" s="191" t="s">
        <v>11811</v>
      </c>
      <c r="C44" s="192" t="s">
        <v>31180</v>
      </c>
      <c r="D44" s="240" t="s">
        <v>54</v>
      </c>
      <c r="E44" s="271"/>
      <c r="F44" s="266"/>
      <c r="G44" s="267"/>
      <c r="H44" s="195" t="s">
        <v>31181</v>
      </c>
      <c r="I44" s="268"/>
    </row>
    <row r="45">
      <c r="A45" s="190" t="s">
        <v>11817</v>
      </c>
      <c r="B45" s="270"/>
      <c r="C45" s="192" t="s">
        <v>27511</v>
      </c>
      <c r="D45" s="272"/>
      <c r="E45" s="271"/>
      <c r="F45" s="266"/>
      <c r="G45" s="267"/>
      <c r="H45" s="195" t="s">
        <v>31182</v>
      </c>
      <c r="I45" s="268"/>
    </row>
    <row r="46">
      <c r="A46" s="190" t="s">
        <v>11817</v>
      </c>
      <c r="B46" s="191" t="s">
        <v>11820</v>
      </c>
      <c r="C46" s="192" t="s">
        <v>16845</v>
      </c>
      <c r="D46" s="272"/>
      <c r="E46" s="271"/>
      <c r="F46" s="266"/>
      <c r="G46" s="267"/>
      <c r="H46" s="195" t="s">
        <v>31183</v>
      </c>
      <c r="I46" s="268"/>
    </row>
    <row r="47">
      <c r="A47" s="190" t="s">
        <v>11817</v>
      </c>
      <c r="B47" s="191" t="s">
        <v>11820</v>
      </c>
      <c r="C47" s="192" t="s">
        <v>14</v>
      </c>
      <c r="D47" s="273" t="s">
        <v>14</v>
      </c>
      <c r="E47" s="271"/>
      <c r="F47" s="266"/>
      <c r="G47" s="267"/>
      <c r="H47" s="195" t="s">
        <v>31184</v>
      </c>
      <c r="I47" s="268"/>
    </row>
    <row r="48">
      <c r="A48" s="190" t="s">
        <v>11817</v>
      </c>
      <c r="B48" s="191" t="s">
        <v>11820</v>
      </c>
      <c r="C48" s="192" t="s">
        <v>31185</v>
      </c>
      <c r="D48" s="272"/>
      <c r="E48" s="271"/>
      <c r="F48" s="266"/>
      <c r="G48" s="267"/>
      <c r="H48" s="195" t="s">
        <v>31186</v>
      </c>
      <c r="I48" s="268"/>
    </row>
    <row r="49">
      <c r="A49" s="190" t="s">
        <v>11817</v>
      </c>
      <c r="B49" s="270"/>
      <c r="C49" s="192" t="s">
        <v>21879</v>
      </c>
      <c r="D49" s="272"/>
      <c r="E49" s="271"/>
      <c r="F49" s="266"/>
      <c r="G49" s="267"/>
      <c r="H49" s="195" t="s">
        <v>31187</v>
      </c>
      <c r="I49" s="268"/>
    </row>
    <row r="50">
      <c r="A50" s="190" t="s">
        <v>11817</v>
      </c>
      <c r="B50" s="270"/>
      <c r="C50" s="192" t="s">
        <v>16236</v>
      </c>
      <c r="D50" s="272"/>
      <c r="E50" s="271"/>
      <c r="F50" s="266"/>
      <c r="G50" s="267"/>
      <c r="H50" s="195" t="s">
        <v>31188</v>
      </c>
      <c r="I50" s="268"/>
    </row>
    <row r="51">
      <c r="A51" s="190" t="s">
        <v>11826</v>
      </c>
      <c r="B51" s="191" t="s">
        <v>11829</v>
      </c>
      <c r="C51" s="192" t="s">
        <v>31189</v>
      </c>
      <c r="D51" s="192" t="s">
        <v>14</v>
      </c>
      <c r="E51" s="271"/>
      <c r="F51" s="266"/>
      <c r="G51" s="267"/>
      <c r="H51" s="195" t="s">
        <v>27699</v>
      </c>
      <c r="I51" s="268"/>
    </row>
    <row r="52">
      <c r="A52" s="190" t="s">
        <v>11826</v>
      </c>
      <c r="B52" s="191" t="s">
        <v>11829</v>
      </c>
      <c r="C52" s="192" t="s">
        <v>27700</v>
      </c>
      <c r="D52" s="192" t="s">
        <v>14</v>
      </c>
      <c r="E52" s="271"/>
      <c r="F52" s="266"/>
      <c r="G52" s="267"/>
      <c r="H52" s="195" t="s">
        <v>31190</v>
      </c>
      <c r="I52" s="268"/>
    </row>
    <row r="53">
      <c r="A53" s="190" t="s">
        <v>11826</v>
      </c>
      <c r="B53" s="191" t="s">
        <v>11829</v>
      </c>
      <c r="C53" s="192" t="s">
        <v>27691</v>
      </c>
      <c r="D53" s="192" t="s">
        <v>14</v>
      </c>
      <c r="E53" s="271"/>
      <c r="F53" s="266"/>
      <c r="G53" s="267"/>
      <c r="H53" s="195" t="s">
        <v>31191</v>
      </c>
      <c r="I53" s="268"/>
    </row>
    <row r="54">
      <c r="A54" s="190" t="s">
        <v>11826</v>
      </c>
      <c r="B54" s="191" t="s">
        <v>11829</v>
      </c>
      <c r="C54" s="192" t="s">
        <v>31192</v>
      </c>
      <c r="D54" s="192" t="s">
        <v>14</v>
      </c>
      <c r="E54" s="271"/>
      <c r="F54" s="266"/>
      <c r="G54" s="267"/>
      <c r="H54" s="195" t="s">
        <v>31191</v>
      </c>
      <c r="I54" s="268"/>
    </row>
    <row r="55">
      <c r="A55" s="190" t="s">
        <v>11826</v>
      </c>
      <c r="B55" s="191" t="s">
        <v>11829</v>
      </c>
      <c r="C55" s="192" t="s">
        <v>27702</v>
      </c>
      <c r="D55" s="192" t="s">
        <v>14</v>
      </c>
      <c r="E55" s="271"/>
      <c r="F55" s="266"/>
      <c r="G55" s="267"/>
      <c r="H55" s="195" t="s">
        <v>27703</v>
      </c>
      <c r="I55" s="268"/>
    </row>
    <row r="56">
      <c r="A56" s="190" t="s">
        <v>11836</v>
      </c>
      <c r="B56" s="191" t="s">
        <v>11839</v>
      </c>
      <c r="C56" s="192" t="s">
        <v>27704</v>
      </c>
      <c r="D56" s="271"/>
      <c r="E56" s="192" t="s">
        <v>31193</v>
      </c>
      <c r="F56" s="266"/>
      <c r="G56" s="267"/>
      <c r="H56" s="195" t="s">
        <v>27705</v>
      </c>
      <c r="I56" s="268"/>
    </row>
    <row r="57">
      <c r="A57" s="190" t="s">
        <v>11836</v>
      </c>
      <c r="B57" s="191" t="s">
        <v>11839</v>
      </c>
      <c r="C57" s="274" t="s">
        <v>27706</v>
      </c>
      <c r="D57" s="271"/>
      <c r="E57" s="192" t="s">
        <v>31193</v>
      </c>
      <c r="F57" s="266"/>
      <c r="G57" s="267"/>
      <c r="H57" s="195" t="s">
        <v>27707</v>
      </c>
      <c r="I57" s="268"/>
    </row>
    <row r="58">
      <c r="A58" s="190" t="s">
        <v>11842</v>
      </c>
      <c r="B58" s="191" t="s">
        <v>11845</v>
      </c>
      <c r="C58" s="192" t="s">
        <v>27708</v>
      </c>
      <c r="D58" s="192" t="s">
        <v>9</v>
      </c>
      <c r="E58" s="192" t="s">
        <v>16772</v>
      </c>
      <c r="F58" s="266"/>
      <c r="G58" s="267"/>
      <c r="H58" s="195" t="s">
        <v>31194</v>
      </c>
      <c r="I58" s="268"/>
    </row>
    <row r="59">
      <c r="A59" s="190" t="s">
        <v>11847</v>
      </c>
      <c r="B59" s="191" t="s">
        <v>11849</v>
      </c>
      <c r="C59" s="192" t="s">
        <v>31195</v>
      </c>
      <c r="D59" s="192" t="s">
        <v>17418</v>
      </c>
      <c r="E59" s="271"/>
      <c r="F59" s="266"/>
      <c r="G59" s="267"/>
      <c r="H59" s="195" t="s">
        <v>31196</v>
      </c>
      <c r="I59" s="268"/>
    </row>
    <row r="60">
      <c r="A60" s="190" t="s">
        <v>11847</v>
      </c>
      <c r="B60" s="270"/>
      <c r="C60" s="192" t="s">
        <v>31197</v>
      </c>
      <c r="E60" s="271"/>
      <c r="F60" s="266"/>
      <c r="G60" s="267"/>
      <c r="H60" s="195" t="s">
        <v>31198</v>
      </c>
      <c r="I60" s="268"/>
    </row>
    <row r="61">
      <c r="A61" s="190" t="s">
        <v>11847</v>
      </c>
      <c r="B61" s="270"/>
      <c r="C61" s="192" t="s">
        <v>31199</v>
      </c>
      <c r="D61" s="192" t="s">
        <v>15</v>
      </c>
      <c r="E61" s="271"/>
      <c r="F61" s="266"/>
      <c r="G61" s="267"/>
      <c r="H61" s="195" t="s">
        <v>31200</v>
      </c>
      <c r="I61" s="268"/>
    </row>
    <row r="62">
      <c r="A62" s="190" t="s">
        <v>11847</v>
      </c>
      <c r="B62" s="270"/>
      <c r="C62" s="192" t="s">
        <v>31201</v>
      </c>
      <c r="D62" s="192" t="s">
        <v>20</v>
      </c>
      <c r="E62" s="271"/>
      <c r="F62" s="266"/>
      <c r="G62" s="267"/>
      <c r="H62" s="195" t="s">
        <v>31202</v>
      </c>
      <c r="I62" s="268"/>
    </row>
    <row r="63">
      <c r="A63" s="190" t="s">
        <v>11847</v>
      </c>
      <c r="B63" s="270"/>
      <c r="C63" s="192" t="s">
        <v>31203</v>
      </c>
      <c r="D63" s="192" t="s">
        <v>12</v>
      </c>
      <c r="E63" s="271"/>
      <c r="F63" s="266"/>
      <c r="G63" s="267"/>
      <c r="H63" s="195" t="s">
        <v>31204</v>
      </c>
      <c r="I63" s="268"/>
    </row>
    <row r="64">
      <c r="A64" s="190" t="s">
        <v>11847</v>
      </c>
      <c r="B64" s="270"/>
      <c r="C64" s="192" t="s">
        <v>31205</v>
      </c>
      <c r="D64" s="192" t="s">
        <v>57</v>
      </c>
      <c r="E64" s="271"/>
      <c r="F64" s="266"/>
      <c r="G64" s="267"/>
      <c r="H64" s="195" t="s">
        <v>31206</v>
      </c>
      <c r="I64" s="268"/>
    </row>
    <row r="65">
      <c r="A65" s="190" t="s">
        <v>11847</v>
      </c>
      <c r="B65" s="270"/>
      <c r="C65" s="192" t="s">
        <v>31207</v>
      </c>
      <c r="D65" s="271"/>
      <c r="E65" s="271"/>
      <c r="F65" s="266"/>
      <c r="G65" s="267"/>
      <c r="H65" s="195" t="s">
        <v>31208</v>
      </c>
      <c r="I65" s="268"/>
    </row>
    <row r="66">
      <c r="A66" s="190" t="s">
        <v>11847</v>
      </c>
      <c r="B66" s="270"/>
      <c r="C66" s="192" t="s">
        <v>31209</v>
      </c>
      <c r="D66" s="271"/>
      <c r="E66" s="271"/>
      <c r="F66" s="266"/>
      <c r="G66" s="267"/>
      <c r="H66" s="195" t="s">
        <v>31210</v>
      </c>
      <c r="I66" s="268"/>
    </row>
    <row r="67">
      <c r="A67" s="190" t="s">
        <v>11847</v>
      </c>
      <c r="B67" s="270"/>
      <c r="C67" s="192" t="s">
        <v>31211</v>
      </c>
      <c r="D67" s="271"/>
      <c r="E67" s="271"/>
      <c r="F67" s="266"/>
      <c r="G67" s="267"/>
      <c r="H67" s="195" t="s">
        <v>31212</v>
      </c>
      <c r="I67" s="268"/>
    </row>
    <row r="68">
      <c r="A68" s="190" t="s">
        <v>11847</v>
      </c>
      <c r="B68" s="270"/>
      <c r="C68" s="192" t="s">
        <v>31213</v>
      </c>
      <c r="E68" s="271"/>
      <c r="F68" s="266"/>
      <c r="G68" s="267"/>
      <c r="H68" s="195" t="s">
        <v>31214</v>
      </c>
      <c r="I68" s="268"/>
    </row>
    <row r="69">
      <c r="A69" s="190" t="s">
        <v>11847</v>
      </c>
      <c r="B69" s="270"/>
      <c r="C69" s="192" t="s">
        <v>31215</v>
      </c>
      <c r="D69" s="271"/>
      <c r="E69" s="271"/>
      <c r="F69" s="266"/>
      <c r="G69" s="267"/>
      <c r="H69" s="195" t="s">
        <v>31216</v>
      </c>
      <c r="I69" s="268"/>
    </row>
    <row r="70">
      <c r="A70" s="275" t="s">
        <v>11851</v>
      </c>
      <c r="B70" s="276" t="s">
        <v>11854</v>
      </c>
      <c r="C70" s="246" t="s">
        <v>31217</v>
      </c>
      <c r="D70" s="271"/>
      <c r="E70" s="271"/>
      <c r="F70" s="266"/>
      <c r="G70" s="267"/>
      <c r="H70" s="195" t="s">
        <v>31218</v>
      </c>
      <c r="I70" s="268"/>
    </row>
    <row r="71">
      <c r="A71" s="275" t="s">
        <v>11851</v>
      </c>
      <c r="B71" s="276" t="s">
        <v>11854</v>
      </c>
      <c r="C71" s="246" t="s">
        <v>19792</v>
      </c>
      <c r="D71" s="271"/>
      <c r="E71" s="271"/>
      <c r="F71" s="266"/>
      <c r="G71" s="267"/>
      <c r="H71" s="195" t="s">
        <v>31219</v>
      </c>
      <c r="I71" s="268"/>
    </row>
    <row r="72">
      <c r="A72" s="275" t="s">
        <v>11851</v>
      </c>
      <c r="B72" s="276" t="s">
        <v>11854</v>
      </c>
      <c r="C72" s="246" t="s">
        <v>21449</v>
      </c>
      <c r="D72" s="271"/>
      <c r="E72" s="271"/>
      <c r="F72" s="266"/>
      <c r="G72" s="267"/>
      <c r="H72" s="195" t="s">
        <v>31220</v>
      </c>
      <c r="I72" s="268"/>
    </row>
    <row r="73">
      <c r="A73" s="275" t="s">
        <v>11851</v>
      </c>
      <c r="B73" s="276" t="s">
        <v>11854</v>
      </c>
      <c r="C73" s="246" t="s">
        <v>22283</v>
      </c>
      <c r="D73" s="271"/>
      <c r="E73" s="271"/>
      <c r="F73" s="266"/>
      <c r="G73" s="267"/>
      <c r="H73" s="195" t="s">
        <v>31221</v>
      </c>
      <c r="I73" s="268"/>
    </row>
    <row r="74">
      <c r="A74" s="275" t="s">
        <v>11851</v>
      </c>
      <c r="B74" s="276" t="s">
        <v>11854</v>
      </c>
      <c r="C74" s="246" t="s">
        <v>31222</v>
      </c>
      <c r="D74" s="271"/>
      <c r="E74" s="271"/>
      <c r="F74" s="266"/>
      <c r="G74" s="267"/>
      <c r="H74" s="195" t="s">
        <v>31223</v>
      </c>
      <c r="I74" s="268"/>
    </row>
    <row r="75">
      <c r="A75" s="190" t="s">
        <v>5632</v>
      </c>
      <c r="B75" s="191" t="s">
        <v>11616</v>
      </c>
      <c r="C75" s="192" t="s">
        <v>16672</v>
      </c>
      <c r="D75" s="240" t="s">
        <v>7</v>
      </c>
      <c r="E75" s="265"/>
      <c r="F75" s="266"/>
      <c r="G75" s="267"/>
      <c r="H75" s="195" t="s">
        <v>31224</v>
      </c>
      <c r="I75" s="268"/>
    </row>
    <row r="76">
      <c r="A76" s="190" t="s">
        <v>5632</v>
      </c>
      <c r="B76" s="191" t="s">
        <v>11616</v>
      </c>
      <c r="C76" s="192" t="s">
        <v>27715</v>
      </c>
      <c r="D76" s="265"/>
      <c r="E76" s="240" t="s">
        <v>31225</v>
      </c>
      <c r="F76" s="266"/>
      <c r="G76" s="267"/>
      <c r="H76" s="195" t="s">
        <v>27716</v>
      </c>
      <c r="I76" s="268"/>
    </row>
    <row r="77">
      <c r="A77" s="190" t="s">
        <v>5632</v>
      </c>
      <c r="B77" s="191" t="s">
        <v>11616</v>
      </c>
      <c r="C77" s="192" t="s">
        <v>27717</v>
      </c>
      <c r="D77" s="240" t="s">
        <v>7</v>
      </c>
      <c r="E77" s="265"/>
      <c r="F77" s="266"/>
      <c r="G77" s="267"/>
      <c r="H77" s="195" t="s">
        <v>31226</v>
      </c>
      <c r="I77" s="268"/>
    </row>
    <row r="78">
      <c r="A78" s="190" t="s">
        <v>5632</v>
      </c>
      <c r="B78" s="191" t="s">
        <v>11616</v>
      </c>
      <c r="C78" s="192" t="s">
        <v>27714</v>
      </c>
      <c r="D78" s="240" t="s">
        <v>14</v>
      </c>
      <c r="E78" s="265"/>
      <c r="F78" s="266"/>
      <c r="G78" s="267"/>
      <c r="H78" s="195" t="s">
        <v>31227</v>
      </c>
      <c r="I78" s="268"/>
    </row>
    <row r="79">
      <c r="A79" s="275" t="s">
        <v>11870</v>
      </c>
      <c r="B79" s="276" t="s">
        <v>11873</v>
      </c>
      <c r="C79" s="246" t="s">
        <v>31228</v>
      </c>
      <c r="D79" s="271"/>
      <c r="E79" s="271"/>
      <c r="F79" s="266"/>
      <c r="G79" s="267"/>
      <c r="H79" s="195" t="s">
        <v>27721</v>
      </c>
      <c r="I79" s="268"/>
    </row>
    <row r="80">
      <c r="A80" s="190" t="s">
        <v>3343</v>
      </c>
      <c r="B80" s="191" t="s">
        <v>11657</v>
      </c>
      <c r="C80" s="192" t="s">
        <v>27723</v>
      </c>
      <c r="D80" s="192" t="s">
        <v>6</v>
      </c>
      <c r="E80" s="271"/>
      <c r="F80" s="266"/>
      <c r="G80" s="267"/>
      <c r="H80" s="195" t="s">
        <v>27724</v>
      </c>
      <c r="I80" s="268"/>
    </row>
    <row r="81">
      <c r="A81" s="275" t="s">
        <v>31229</v>
      </c>
      <c r="B81" s="277" t="e">
        <v>#N/A</v>
      </c>
      <c r="C81" s="278"/>
      <c r="D81" s="271"/>
      <c r="E81" s="271"/>
      <c r="F81" s="266"/>
      <c r="G81" s="267"/>
      <c r="H81" s="268"/>
      <c r="I81" s="268"/>
    </row>
    <row r="82">
      <c r="A82" s="190" t="s">
        <v>31230</v>
      </c>
      <c r="B82" s="264" t="s">
        <v>31231</v>
      </c>
      <c r="C82" s="271"/>
      <c r="D82" s="192" t="s">
        <v>6</v>
      </c>
      <c r="E82" s="271"/>
      <c r="F82" s="266"/>
      <c r="G82" s="267"/>
      <c r="H82" s="268"/>
      <c r="I82" s="268"/>
    </row>
    <row r="83">
      <c r="A83" s="190" t="s">
        <v>11876</v>
      </c>
      <c r="B83" s="191" t="s">
        <v>11879</v>
      </c>
      <c r="C83" s="192" t="s">
        <v>15986</v>
      </c>
      <c r="D83" s="192" t="s">
        <v>5</v>
      </c>
      <c r="E83" s="271"/>
      <c r="F83" s="266"/>
      <c r="G83" s="267"/>
      <c r="H83" s="195" t="s">
        <v>27725</v>
      </c>
      <c r="I83" s="268"/>
    </row>
    <row r="84">
      <c r="A84" s="190" t="s">
        <v>11884</v>
      </c>
      <c r="B84" s="191" t="s">
        <v>11887</v>
      </c>
      <c r="C84" s="192" t="s">
        <v>31232</v>
      </c>
      <c r="D84" s="192" t="s">
        <v>40</v>
      </c>
      <c r="E84" s="271"/>
      <c r="F84" s="266"/>
      <c r="G84" s="267"/>
      <c r="H84" s="195" t="s">
        <v>31233</v>
      </c>
      <c r="I84" s="268"/>
    </row>
    <row r="85">
      <c r="A85" s="190" t="s">
        <v>11884</v>
      </c>
      <c r="B85" s="191" t="s">
        <v>11887</v>
      </c>
      <c r="C85" s="192" t="s">
        <v>27726</v>
      </c>
      <c r="D85" s="192" t="s">
        <v>5</v>
      </c>
      <c r="E85" s="271"/>
      <c r="F85" s="266"/>
      <c r="G85" s="267"/>
      <c r="H85" s="195" t="s">
        <v>27727</v>
      </c>
      <c r="I85" s="268"/>
    </row>
    <row r="86">
      <c r="A86" s="190" t="s">
        <v>11884</v>
      </c>
      <c r="B86" s="191" t="s">
        <v>11887</v>
      </c>
      <c r="C86" s="192" t="s">
        <v>27728</v>
      </c>
      <c r="D86" s="192" t="s">
        <v>13</v>
      </c>
      <c r="E86" s="271"/>
      <c r="F86" s="266"/>
      <c r="G86" s="267"/>
      <c r="H86" s="195" t="s">
        <v>27729</v>
      </c>
      <c r="I86" s="268"/>
    </row>
    <row r="87">
      <c r="A87" s="190" t="s">
        <v>11884</v>
      </c>
      <c r="B87" s="191" t="s">
        <v>11887</v>
      </c>
      <c r="C87" s="192" t="s">
        <v>27734</v>
      </c>
      <c r="D87" s="192" t="s">
        <v>11</v>
      </c>
      <c r="E87" s="271"/>
      <c r="F87" s="266"/>
      <c r="G87" s="267"/>
      <c r="H87" s="195" t="s">
        <v>27735</v>
      </c>
      <c r="I87" s="268"/>
    </row>
    <row r="88">
      <c r="A88" s="190" t="s">
        <v>11884</v>
      </c>
      <c r="B88" s="191" t="s">
        <v>11887</v>
      </c>
      <c r="C88" s="192" t="s">
        <v>31234</v>
      </c>
      <c r="D88" s="192" t="s">
        <v>40</v>
      </c>
      <c r="E88" s="271"/>
      <c r="F88" s="266"/>
      <c r="G88" s="267"/>
      <c r="H88" s="195" t="s">
        <v>31235</v>
      </c>
      <c r="I88" s="268"/>
    </row>
    <row r="89">
      <c r="A89" s="190" t="s">
        <v>11884</v>
      </c>
      <c r="B89" s="191" t="s">
        <v>11887</v>
      </c>
      <c r="C89" s="192" t="s">
        <v>27730</v>
      </c>
      <c r="D89" s="192" t="s">
        <v>6</v>
      </c>
      <c r="E89" s="271"/>
      <c r="F89" s="266"/>
      <c r="G89" s="267"/>
      <c r="H89" s="195" t="s">
        <v>27731</v>
      </c>
      <c r="I89" s="268"/>
    </row>
    <row r="90">
      <c r="A90" s="190" t="s">
        <v>11884</v>
      </c>
      <c r="B90" s="191" t="s">
        <v>11887</v>
      </c>
      <c r="C90" s="192" t="s">
        <v>27732</v>
      </c>
      <c r="D90" s="192" t="s">
        <v>6</v>
      </c>
      <c r="E90" s="192" t="s">
        <v>19261</v>
      </c>
      <c r="F90" s="266"/>
      <c r="G90" s="267"/>
      <c r="H90" s="195" t="s">
        <v>27733</v>
      </c>
      <c r="I90" s="268"/>
    </row>
    <row r="91">
      <c r="A91" s="190" t="s">
        <v>11891</v>
      </c>
      <c r="B91" s="191" t="s">
        <v>11894</v>
      </c>
      <c r="C91" s="192" t="s">
        <v>31236</v>
      </c>
      <c r="D91" s="192" t="s">
        <v>8</v>
      </c>
      <c r="E91" s="192" t="s">
        <v>15915</v>
      </c>
      <c r="F91" s="266"/>
      <c r="G91" s="267"/>
      <c r="H91" s="195" t="s">
        <v>27737</v>
      </c>
      <c r="I91" s="268"/>
    </row>
    <row r="92">
      <c r="A92" s="190" t="s">
        <v>11900</v>
      </c>
      <c r="B92" s="191" t="s">
        <v>11904</v>
      </c>
      <c r="C92" s="271"/>
      <c r="D92" s="192" t="s">
        <v>13</v>
      </c>
      <c r="E92" s="192" t="s">
        <v>31237</v>
      </c>
      <c r="F92" s="266"/>
      <c r="G92" s="267"/>
      <c r="H92" s="268"/>
      <c r="I92" s="268"/>
    </row>
    <row r="93">
      <c r="A93" s="190" t="s">
        <v>11909</v>
      </c>
      <c r="B93" s="191" t="s">
        <v>11912</v>
      </c>
      <c r="C93" s="192" t="s">
        <v>16090</v>
      </c>
      <c r="D93" s="192" t="s">
        <v>9</v>
      </c>
      <c r="E93" s="240" t="s">
        <v>31238</v>
      </c>
      <c r="F93" s="266"/>
      <c r="G93" s="267"/>
      <c r="H93" s="195" t="s">
        <v>31239</v>
      </c>
      <c r="I93" s="268"/>
    </row>
    <row r="94">
      <c r="A94" s="190" t="s">
        <v>11909</v>
      </c>
      <c r="B94" s="191" t="s">
        <v>11912</v>
      </c>
      <c r="C94" s="192" t="s">
        <v>15843</v>
      </c>
      <c r="D94" s="192" t="s">
        <v>15</v>
      </c>
      <c r="E94" s="271"/>
      <c r="F94" s="266"/>
      <c r="G94" s="267"/>
      <c r="H94" s="195" t="s">
        <v>31240</v>
      </c>
      <c r="I94" s="268"/>
    </row>
    <row r="95">
      <c r="A95" s="275" t="s">
        <v>31241</v>
      </c>
      <c r="B95" s="276" t="s">
        <v>31242</v>
      </c>
      <c r="C95" s="278"/>
      <c r="D95" s="271"/>
      <c r="E95" s="271"/>
      <c r="F95" s="266"/>
      <c r="G95" s="267"/>
      <c r="H95" s="268"/>
      <c r="I95" s="268"/>
    </row>
    <row r="96">
      <c r="A96" s="275" t="s">
        <v>31241</v>
      </c>
      <c r="B96" s="276" t="s">
        <v>31242</v>
      </c>
      <c r="C96" s="278"/>
      <c r="D96" s="271"/>
      <c r="E96" s="271"/>
      <c r="F96" s="266"/>
      <c r="G96" s="267"/>
      <c r="H96" s="268"/>
      <c r="I96" s="268"/>
    </row>
    <row r="97">
      <c r="A97" s="275" t="s">
        <v>31241</v>
      </c>
      <c r="B97" s="276" t="s">
        <v>31242</v>
      </c>
      <c r="C97" s="278"/>
      <c r="D97" s="271"/>
      <c r="E97" s="271"/>
      <c r="F97" s="266"/>
      <c r="G97" s="267"/>
      <c r="H97" s="268"/>
      <c r="I97" s="268"/>
    </row>
    <row r="98">
      <c r="A98" s="275" t="s">
        <v>11918</v>
      </c>
      <c r="B98" s="276" t="s">
        <v>11921</v>
      </c>
      <c r="C98" s="246" t="s">
        <v>31243</v>
      </c>
      <c r="D98" s="271"/>
      <c r="E98" s="271"/>
      <c r="F98" s="266"/>
      <c r="G98" s="267"/>
      <c r="H98" s="268"/>
      <c r="I98" s="268"/>
    </row>
    <row r="99">
      <c r="A99" s="275" t="s">
        <v>11918</v>
      </c>
      <c r="B99" s="276" t="s">
        <v>11921</v>
      </c>
      <c r="C99" s="246" t="s">
        <v>31244</v>
      </c>
      <c r="D99" s="271"/>
      <c r="E99" s="271"/>
      <c r="F99" s="266"/>
      <c r="G99" s="267"/>
      <c r="H99" s="195" t="s">
        <v>31245</v>
      </c>
      <c r="I99" s="268"/>
    </row>
    <row r="100">
      <c r="A100" s="275" t="s">
        <v>11918</v>
      </c>
      <c r="B100" s="276" t="s">
        <v>11921</v>
      </c>
      <c r="C100" s="246" t="s">
        <v>56</v>
      </c>
      <c r="D100" s="271"/>
      <c r="E100" s="271"/>
      <c r="F100" s="266"/>
      <c r="G100" s="267"/>
      <c r="H100" s="195" t="s">
        <v>31246</v>
      </c>
      <c r="I100" s="268"/>
    </row>
    <row r="101">
      <c r="A101" s="190" t="s">
        <v>11692</v>
      </c>
      <c r="B101" s="191" t="s">
        <v>11696</v>
      </c>
      <c r="C101" s="192" t="s">
        <v>31247</v>
      </c>
      <c r="D101" s="271"/>
      <c r="E101" s="271"/>
      <c r="F101" s="266"/>
      <c r="G101" s="267"/>
      <c r="H101" s="195" t="s">
        <v>31248</v>
      </c>
      <c r="I101" s="268"/>
    </row>
    <row r="102">
      <c r="A102" s="190" t="s">
        <v>11692</v>
      </c>
      <c r="B102" s="191" t="s">
        <v>11696</v>
      </c>
      <c r="C102" s="192" t="s">
        <v>27740</v>
      </c>
      <c r="D102" s="192" t="s">
        <v>9</v>
      </c>
      <c r="E102" s="271"/>
      <c r="F102" s="266"/>
      <c r="G102" s="267"/>
      <c r="H102" s="268"/>
      <c r="I102" s="268"/>
    </row>
    <row r="103">
      <c r="A103" s="275" t="s">
        <v>11692</v>
      </c>
      <c r="B103" s="276" t="s">
        <v>11696</v>
      </c>
      <c r="C103" s="246" t="s">
        <v>31249</v>
      </c>
      <c r="D103" s="271"/>
      <c r="E103" s="271"/>
      <c r="F103" s="266"/>
      <c r="G103" s="267"/>
      <c r="H103" s="195" t="s">
        <v>31250</v>
      </c>
      <c r="I103" s="268"/>
    </row>
    <row r="104">
      <c r="A104" s="190" t="s">
        <v>11692</v>
      </c>
      <c r="B104" s="191" t="s">
        <v>11696</v>
      </c>
      <c r="C104" s="192" t="s">
        <v>27741</v>
      </c>
      <c r="D104" s="192" t="s">
        <v>10</v>
      </c>
      <c r="E104" s="271"/>
      <c r="F104" s="266"/>
      <c r="G104" s="267"/>
      <c r="H104" s="195" t="s">
        <v>31251</v>
      </c>
      <c r="I104" s="268"/>
    </row>
    <row r="105">
      <c r="A105" s="275" t="s">
        <v>11692</v>
      </c>
      <c r="B105" s="276" t="s">
        <v>11696</v>
      </c>
      <c r="C105" s="246" t="s">
        <v>31252</v>
      </c>
      <c r="D105" s="271"/>
      <c r="E105" s="271"/>
      <c r="F105" s="266"/>
      <c r="G105" s="267"/>
      <c r="H105" s="195" t="s">
        <v>31253</v>
      </c>
      <c r="I105" s="268"/>
    </row>
    <row r="106">
      <c r="A106" s="190" t="s">
        <v>11692</v>
      </c>
      <c r="B106" s="191" t="s">
        <v>11696</v>
      </c>
      <c r="C106" s="192" t="s">
        <v>27746</v>
      </c>
      <c r="D106" s="192" t="s">
        <v>23</v>
      </c>
      <c r="E106" s="271"/>
      <c r="F106" s="266"/>
      <c r="G106" s="267"/>
      <c r="H106" s="195" t="s">
        <v>27747</v>
      </c>
      <c r="I106" s="268"/>
    </row>
    <row r="107">
      <c r="A107" s="275" t="s">
        <v>11692</v>
      </c>
      <c r="B107" s="276" t="s">
        <v>11696</v>
      </c>
      <c r="C107" s="246" t="s">
        <v>16615</v>
      </c>
      <c r="D107" s="271"/>
      <c r="E107" s="271"/>
      <c r="F107" s="266"/>
      <c r="G107" s="267"/>
      <c r="H107" s="195" t="s">
        <v>31254</v>
      </c>
      <c r="I107" s="268"/>
    </row>
    <row r="108">
      <c r="A108" s="190" t="s">
        <v>11692</v>
      </c>
      <c r="B108" s="191" t="s">
        <v>11696</v>
      </c>
      <c r="C108" s="192" t="s">
        <v>15881</v>
      </c>
      <c r="D108" s="192" t="s">
        <v>5</v>
      </c>
      <c r="E108" s="271"/>
      <c r="F108" s="266"/>
      <c r="G108" s="267"/>
      <c r="H108" s="195" t="s">
        <v>31255</v>
      </c>
      <c r="I108" s="268"/>
    </row>
    <row r="109">
      <c r="A109" s="190" t="s">
        <v>11692</v>
      </c>
      <c r="B109" s="191" t="s">
        <v>11696</v>
      </c>
      <c r="C109" s="192" t="s">
        <v>31256</v>
      </c>
      <c r="D109" s="271"/>
      <c r="E109" s="271"/>
      <c r="F109" s="266"/>
      <c r="G109" s="267"/>
      <c r="H109" s="195" t="s">
        <v>31257</v>
      </c>
      <c r="I109" s="268"/>
    </row>
    <row r="110">
      <c r="A110" s="190" t="s">
        <v>11692</v>
      </c>
      <c r="B110" s="191" t="s">
        <v>11696</v>
      </c>
      <c r="C110" s="192" t="s">
        <v>31258</v>
      </c>
      <c r="D110" s="271"/>
      <c r="E110" s="271"/>
      <c r="F110" s="266"/>
      <c r="G110" s="267"/>
      <c r="H110" s="195" t="s">
        <v>31259</v>
      </c>
      <c r="I110" s="268"/>
    </row>
    <row r="111">
      <c r="A111" s="190" t="s">
        <v>11692</v>
      </c>
      <c r="B111" s="191" t="s">
        <v>11696</v>
      </c>
      <c r="C111" s="192" t="s">
        <v>23344</v>
      </c>
      <c r="D111" s="192" t="s">
        <v>10</v>
      </c>
      <c r="E111" s="192" t="s">
        <v>23344</v>
      </c>
      <c r="F111" s="266"/>
      <c r="G111" s="267"/>
      <c r="H111" s="195" t="s">
        <v>31260</v>
      </c>
      <c r="I111" s="268"/>
    </row>
    <row r="112">
      <c r="A112" s="190" t="s">
        <v>11925</v>
      </c>
      <c r="B112" s="191" t="s">
        <v>11928</v>
      </c>
      <c r="C112" s="192" t="s">
        <v>31261</v>
      </c>
      <c r="D112" s="192" t="s">
        <v>41</v>
      </c>
      <c r="E112" s="271"/>
      <c r="F112" s="266"/>
      <c r="G112" s="267"/>
      <c r="H112" s="195" t="s">
        <v>27748</v>
      </c>
      <c r="I112" s="268"/>
    </row>
    <row r="113">
      <c r="A113" s="190" t="s">
        <v>11925</v>
      </c>
      <c r="B113" s="191" t="s">
        <v>11928</v>
      </c>
      <c r="C113" s="192" t="s">
        <v>27749</v>
      </c>
      <c r="D113" s="192" t="s">
        <v>11</v>
      </c>
      <c r="E113" s="271"/>
      <c r="F113" s="266"/>
      <c r="G113" s="267"/>
      <c r="H113" s="195" t="s">
        <v>27750</v>
      </c>
      <c r="I113" s="268"/>
    </row>
    <row r="114">
      <c r="A114" s="190" t="s">
        <v>11925</v>
      </c>
      <c r="B114" s="191" t="s">
        <v>11928</v>
      </c>
      <c r="C114" s="192" t="s">
        <v>27751</v>
      </c>
      <c r="D114" s="192" t="s">
        <v>11</v>
      </c>
      <c r="E114" s="271"/>
      <c r="F114" s="266"/>
      <c r="G114" s="267"/>
      <c r="H114" s="195" t="s">
        <v>27752</v>
      </c>
      <c r="I114" s="268"/>
    </row>
    <row r="115">
      <c r="A115" s="190" t="s">
        <v>11925</v>
      </c>
      <c r="B115" s="191" t="s">
        <v>11928</v>
      </c>
      <c r="C115" s="192" t="s">
        <v>27753</v>
      </c>
      <c r="D115" s="192" t="s">
        <v>11</v>
      </c>
      <c r="E115" s="271"/>
      <c r="F115" s="266"/>
      <c r="G115" s="267"/>
      <c r="H115" s="195" t="s">
        <v>27754</v>
      </c>
      <c r="I115" s="268"/>
    </row>
    <row r="116">
      <c r="A116" s="275" t="s">
        <v>11725</v>
      </c>
      <c r="B116" s="276" t="s">
        <v>11728</v>
      </c>
      <c r="C116" s="246" t="s">
        <v>31262</v>
      </c>
      <c r="D116" s="271"/>
      <c r="E116" s="271"/>
      <c r="F116" s="266"/>
      <c r="G116" s="267"/>
      <c r="H116" s="195" t="s">
        <v>31263</v>
      </c>
      <c r="I116" s="268"/>
    </row>
    <row r="117">
      <c r="A117" s="275" t="s">
        <v>11725</v>
      </c>
      <c r="B117" s="276" t="s">
        <v>11728</v>
      </c>
      <c r="C117" s="246" t="s">
        <v>31264</v>
      </c>
      <c r="D117" s="271"/>
      <c r="E117" s="271"/>
      <c r="F117" s="266"/>
      <c r="G117" s="267"/>
      <c r="H117" s="195" t="s">
        <v>31265</v>
      </c>
      <c r="I117" s="268"/>
    </row>
    <row r="118">
      <c r="A118" s="275" t="s">
        <v>11725</v>
      </c>
      <c r="B118" s="276" t="s">
        <v>11728</v>
      </c>
      <c r="C118" s="246" t="s">
        <v>31266</v>
      </c>
      <c r="D118" s="271"/>
      <c r="E118" s="271"/>
      <c r="F118" s="266"/>
      <c r="G118" s="267"/>
      <c r="H118" s="195" t="s">
        <v>31267</v>
      </c>
      <c r="I118" s="268"/>
    </row>
    <row r="119">
      <c r="A119" s="275" t="s">
        <v>11725</v>
      </c>
      <c r="B119" s="276" t="s">
        <v>11728</v>
      </c>
      <c r="C119" s="246" t="s">
        <v>31268</v>
      </c>
      <c r="D119" s="271"/>
      <c r="E119" s="271"/>
      <c r="F119" s="266"/>
      <c r="G119" s="267"/>
      <c r="H119" s="195" t="s">
        <v>31269</v>
      </c>
      <c r="I119" s="268"/>
    </row>
    <row r="120">
      <c r="A120" s="275" t="s">
        <v>11725</v>
      </c>
      <c r="B120" s="276" t="s">
        <v>11728</v>
      </c>
      <c r="C120" s="246" t="s">
        <v>31270</v>
      </c>
      <c r="D120" s="271"/>
      <c r="E120" s="271"/>
      <c r="F120" s="266"/>
      <c r="G120" s="267"/>
      <c r="H120" s="195" t="s">
        <v>31271</v>
      </c>
      <c r="I120" s="268"/>
    </row>
    <row r="121">
      <c r="A121" s="275" t="s">
        <v>11725</v>
      </c>
      <c r="B121" s="276" t="s">
        <v>11728</v>
      </c>
      <c r="C121" s="246" t="s">
        <v>16054</v>
      </c>
      <c r="D121" s="271"/>
      <c r="E121" s="271"/>
      <c r="F121" s="266"/>
      <c r="G121" s="267"/>
      <c r="H121" s="195" t="s">
        <v>31272</v>
      </c>
      <c r="I121" s="268"/>
    </row>
    <row r="122">
      <c r="A122" s="275" t="s">
        <v>11931</v>
      </c>
      <c r="B122" s="276" t="s">
        <v>11934</v>
      </c>
      <c r="C122" s="246" t="s">
        <v>31273</v>
      </c>
      <c r="D122" s="271"/>
      <c r="E122" s="271"/>
      <c r="F122" s="266"/>
      <c r="G122" s="267"/>
      <c r="H122" s="195" t="s">
        <v>31274</v>
      </c>
      <c r="I122" s="268"/>
    </row>
    <row r="123">
      <c r="A123" s="275" t="s">
        <v>11931</v>
      </c>
      <c r="B123" s="276" t="s">
        <v>11934</v>
      </c>
      <c r="C123" s="246" t="s">
        <v>31275</v>
      </c>
      <c r="D123" s="271"/>
      <c r="E123" s="271"/>
      <c r="F123" s="266"/>
      <c r="G123" s="267"/>
      <c r="H123" s="195" t="s">
        <v>31276</v>
      </c>
      <c r="I123" s="268"/>
    </row>
    <row r="124">
      <c r="A124" s="275" t="s">
        <v>11931</v>
      </c>
      <c r="B124" s="276" t="s">
        <v>11934</v>
      </c>
      <c r="C124" s="246" t="s">
        <v>31277</v>
      </c>
      <c r="D124" s="271"/>
      <c r="E124" s="271"/>
      <c r="F124" s="266"/>
      <c r="G124" s="267"/>
      <c r="H124" s="195" t="s">
        <v>31278</v>
      </c>
      <c r="I124" s="268"/>
    </row>
    <row r="125">
      <c r="A125" s="275" t="s">
        <v>11931</v>
      </c>
      <c r="B125" s="276" t="s">
        <v>11934</v>
      </c>
      <c r="C125" s="246" t="s">
        <v>31279</v>
      </c>
      <c r="D125" s="271"/>
      <c r="E125" s="271"/>
      <c r="F125" s="266"/>
      <c r="G125" s="267"/>
      <c r="H125" s="195" t="s">
        <v>31280</v>
      </c>
      <c r="I125" s="268"/>
    </row>
    <row r="126">
      <c r="A126" s="275" t="s">
        <v>11931</v>
      </c>
      <c r="B126" s="276" t="s">
        <v>11934</v>
      </c>
      <c r="C126" s="246" t="s">
        <v>31281</v>
      </c>
      <c r="D126" s="271"/>
      <c r="E126" s="271"/>
      <c r="F126" s="266"/>
      <c r="G126" s="267"/>
      <c r="H126" s="195" t="s">
        <v>31282</v>
      </c>
      <c r="I126" s="268"/>
    </row>
    <row r="127">
      <c r="A127" s="275" t="s">
        <v>11931</v>
      </c>
      <c r="B127" s="276" t="s">
        <v>11934</v>
      </c>
      <c r="C127" s="246" t="s">
        <v>31283</v>
      </c>
      <c r="D127" s="271"/>
      <c r="E127" s="271"/>
      <c r="F127" s="266"/>
      <c r="G127" s="267"/>
      <c r="H127" s="195" t="s">
        <v>31284</v>
      </c>
      <c r="I127" s="268"/>
    </row>
    <row r="128">
      <c r="A128" s="275" t="s">
        <v>11931</v>
      </c>
      <c r="B128" s="276" t="s">
        <v>11934</v>
      </c>
      <c r="C128" s="246" t="s">
        <v>31285</v>
      </c>
      <c r="D128" s="271"/>
      <c r="E128" s="271"/>
      <c r="F128" s="266"/>
      <c r="G128" s="267"/>
      <c r="H128" s="195" t="s">
        <v>31286</v>
      </c>
      <c r="I128" s="268"/>
    </row>
    <row r="129">
      <c r="A129" s="190" t="s">
        <v>11940</v>
      </c>
      <c r="B129" s="191" t="s">
        <v>11943</v>
      </c>
      <c r="C129" s="192" t="s">
        <v>27764</v>
      </c>
      <c r="D129" s="192" t="s">
        <v>8</v>
      </c>
      <c r="E129" s="271"/>
      <c r="F129" s="266"/>
      <c r="G129" s="267"/>
      <c r="H129" s="195" t="s">
        <v>27765</v>
      </c>
      <c r="I129" s="268"/>
    </row>
    <row r="130">
      <c r="A130" s="190" t="s">
        <v>11940</v>
      </c>
      <c r="B130" s="191" t="s">
        <v>11943</v>
      </c>
      <c r="C130" s="192" t="s">
        <v>27772</v>
      </c>
      <c r="D130" s="192" t="s">
        <v>35</v>
      </c>
      <c r="E130" s="271"/>
      <c r="F130" s="266"/>
      <c r="G130" s="267"/>
      <c r="H130" s="195" t="s">
        <v>27773</v>
      </c>
      <c r="I130" s="268"/>
    </row>
    <row r="131">
      <c r="A131" s="190" t="s">
        <v>11940</v>
      </c>
      <c r="B131" s="191" t="s">
        <v>11943</v>
      </c>
      <c r="C131" s="192" t="s">
        <v>27778</v>
      </c>
      <c r="D131" s="192" t="s">
        <v>8</v>
      </c>
      <c r="E131" s="271"/>
      <c r="F131" s="266"/>
      <c r="G131" s="267"/>
      <c r="H131" s="195" t="s">
        <v>31287</v>
      </c>
      <c r="I131" s="268"/>
    </row>
    <row r="132">
      <c r="A132" s="190" t="s">
        <v>11940</v>
      </c>
      <c r="B132" s="191" t="s">
        <v>11943</v>
      </c>
      <c r="C132" s="192" t="s">
        <v>27766</v>
      </c>
      <c r="D132" s="192" t="s">
        <v>9</v>
      </c>
      <c r="E132" s="271"/>
      <c r="F132" s="266"/>
      <c r="G132" s="267"/>
      <c r="H132" s="195" t="s">
        <v>27767</v>
      </c>
      <c r="I132" s="268"/>
    </row>
    <row r="133">
      <c r="A133" s="190" t="s">
        <v>11940</v>
      </c>
      <c r="B133" s="191" t="s">
        <v>11943</v>
      </c>
      <c r="C133" s="192" t="s">
        <v>27780</v>
      </c>
      <c r="D133" s="192" t="s">
        <v>12</v>
      </c>
      <c r="E133" s="192" t="s">
        <v>31288</v>
      </c>
      <c r="F133" s="266"/>
      <c r="G133" s="267"/>
      <c r="H133" s="195" t="s">
        <v>27781</v>
      </c>
      <c r="I133" s="268"/>
    </row>
    <row r="134">
      <c r="A134" s="190" t="s">
        <v>11940</v>
      </c>
      <c r="B134" s="191" t="s">
        <v>11943</v>
      </c>
      <c r="C134" s="192" t="s">
        <v>27774</v>
      </c>
      <c r="D134" s="192" t="s">
        <v>10</v>
      </c>
      <c r="E134" s="271"/>
      <c r="F134" s="266"/>
      <c r="G134" s="267"/>
      <c r="H134" s="195" t="s">
        <v>31289</v>
      </c>
      <c r="I134" s="268"/>
    </row>
    <row r="135">
      <c r="A135" s="190" t="s">
        <v>11940</v>
      </c>
      <c r="B135" s="191" t="s">
        <v>11943</v>
      </c>
      <c r="C135" s="192" t="s">
        <v>27768</v>
      </c>
      <c r="D135" s="192" t="s">
        <v>10</v>
      </c>
      <c r="E135" s="271"/>
      <c r="F135" s="266"/>
      <c r="G135" s="267"/>
      <c r="H135" s="195" t="s">
        <v>31290</v>
      </c>
      <c r="I135" s="268"/>
    </row>
    <row r="136">
      <c r="A136" s="190" t="s">
        <v>11940</v>
      </c>
      <c r="B136" s="191" t="s">
        <v>11943</v>
      </c>
      <c r="C136" s="192" t="s">
        <v>27770</v>
      </c>
      <c r="D136" s="192" t="s">
        <v>19</v>
      </c>
      <c r="E136" s="271"/>
      <c r="F136" s="266"/>
      <c r="G136" s="267"/>
      <c r="H136" s="195" t="s">
        <v>27771</v>
      </c>
      <c r="I136" s="268"/>
    </row>
    <row r="137">
      <c r="A137" s="190" t="s">
        <v>11940</v>
      </c>
      <c r="B137" s="191" t="s">
        <v>11943</v>
      </c>
      <c r="C137" s="192" t="s">
        <v>31291</v>
      </c>
      <c r="D137" s="192" t="s">
        <v>24</v>
      </c>
      <c r="E137" s="271"/>
      <c r="F137" s="266"/>
      <c r="G137" s="267"/>
      <c r="H137" s="195" t="s">
        <v>27777</v>
      </c>
      <c r="I137" s="268"/>
    </row>
    <row r="138">
      <c r="A138" s="190" t="s">
        <v>11948</v>
      </c>
      <c r="B138" s="191" t="s">
        <v>11951</v>
      </c>
      <c r="C138" s="192" t="s">
        <v>31292</v>
      </c>
      <c r="D138" s="192" t="s">
        <v>12</v>
      </c>
      <c r="E138" s="271"/>
      <c r="F138" s="266"/>
      <c r="G138" s="267"/>
      <c r="H138" s="195" t="s">
        <v>27783</v>
      </c>
      <c r="I138" s="268"/>
    </row>
    <row r="139">
      <c r="A139" s="190" t="s">
        <v>11948</v>
      </c>
      <c r="B139" s="191" t="s">
        <v>11951</v>
      </c>
      <c r="C139" s="192" t="s">
        <v>31293</v>
      </c>
      <c r="D139" s="192" t="s">
        <v>12</v>
      </c>
      <c r="E139" s="271"/>
      <c r="F139" s="266"/>
      <c r="G139" s="267"/>
      <c r="H139" s="195" t="s">
        <v>31294</v>
      </c>
      <c r="I139" s="268"/>
    </row>
    <row r="140">
      <c r="A140" s="190" t="s">
        <v>11948</v>
      </c>
      <c r="B140" s="191" t="s">
        <v>11951</v>
      </c>
      <c r="C140" s="192" t="s">
        <v>31295</v>
      </c>
      <c r="D140" s="192" t="s">
        <v>12</v>
      </c>
      <c r="E140" s="271"/>
      <c r="F140" s="266"/>
      <c r="G140" s="267"/>
      <c r="H140" s="195" t="s">
        <v>31296</v>
      </c>
      <c r="I140" s="268"/>
    </row>
    <row r="141">
      <c r="A141" s="190" t="s">
        <v>11965</v>
      </c>
      <c r="B141" s="191" t="s">
        <v>11968</v>
      </c>
      <c r="C141" s="192" t="s">
        <v>27790</v>
      </c>
      <c r="D141" s="192" t="s">
        <v>6</v>
      </c>
      <c r="E141" s="271"/>
      <c r="F141" s="266"/>
      <c r="G141" s="267"/>
      <c r="H141" s="195" t="s">
        <v>27791</v>
      </c>
      <c r="I141" s="268"/>
    </row>
    <row r="142">
      <c r="A142" s="190" t="s">
        <v>11965</v>
      </c>
      <c r="B142" s="191" t="s">
        <v>11968</v>
      </c>
      <c r="C142" s="192" t="s">
        <v>27784</v>
      </c>
      <c r="D142" s="192" t="s">
        <v>15</v>
      </c>
      <c r="E142" s="192" t="s">
        <v>16411</v>
      </c>
      <c r="F142" s="266"/>
      <c r="G142" s="267"/>
      <c r="H142" s="195" t="s">
        <v>27785</v>
      </c>
      <c r="I142" s="268"/>
    </row>
    <row r="143">
      <c r="A143" s="190" t="s">
        <v>11965</v>
      </c>
      <c r="B143" s="191" t="s">
        <v>11968</v>
      </c>
      <c r="C143" s="192" t="s">
        <v>19630</v>
      </c>
      <c r="D143" s="192" t="s">
        <v>12</v>
      </c>
      <c r="E143" s="271"/>
      <c r="F143" s="266"/>
      <c r="G143" s="267"/>
      <c r="H143" s="195" t="s">
        <v>31297</v>
      </c>
      <c r="I143" s="268"/>
    </row>
    <row r="144">
      <c r="A144" s="190" t="s">
        <v>11965</v>
      </c>
      <c r="B144" s="191" t="s">
        <v>11968</v>
      </c>
      <c r="C144" s="192" t="s">
        <v>27786</v>
      </c>
      <c r="D144" s="192" t="s">
        <v>42</v>
      </c>
      <c r="E144" s="271"/>
      <c r="F144" s="266"/>
      <c r="G144" s="267"/>
      <c r="H144" s="195" t="s">
        <v>27787</v>
      </c>
      <c r="I144" s="268"/>
    </row>
    <row r="145">
      <c r="A145" s="190" t="s">
        <v>11965</v>
      </c>
      <c r="B145" s="191" t="s">
        <v>11968</v>
      </c>
      <c r="C145" s="192" t="s">
        <v>27792</v>
      </c>
      <c r="D145" s="192" t="s">
        <v>6</v>
      </c>
      <c r="E145" s="271"/>
      <c r="F145" s="266"/>
      <c r="G145" s="267"/>
      <c r="H145" s="195" t="s">
        <v>27793</v>
      </c>
      <c r="I145" s="268"/>
    </row>
    <row r="146">
      <c r="A146" s="190" t="s">
        <v>11974</v>
      </c>
      <c r="B146" s="191" t="s">
        <v>11977</v>
      </c>
      <c r="C146" s="192" t="s">
        <v>27794</v>
      </c>
      <c r="D146" s="192" t="s">
        <v>25</v>
      </c>
      <c r="E146" s="192" t="s">
        <v>16583</v>
      </c>
      <c r="F146" s="266"/>
      <c r="G146" s="267"/>
      <c r="H146" s="195" t="s">
        <v>27795</v>
      </c>
      <c r="I146" s="268"/>
    </row>
    <row r="147">
      <c r="A147" s="190" t="s">
        <v>11974</v>
      </c>
      <c r="B147" s="191" t="s">
        <v>11977</v>
      </c>
      <c r="C147" s="192" t="s">
        <v>27798</v>
      </c>
      <c r="D147" s="192" t="s">
        <v>35</v>
      </c>
      <c r="E147" s="271"/>
      <c r="F147" s="266"/>
      <c r="G147" s="267"/>
      <c r="H147" s="195" t="s">
        <v>27799</v>
      </c>
      <c r="I147" s="268"/>
    </row>
    <row r="148">
      <c r="A148" s="190" t="s">
        <v>11974</v>
      </c>
      <c r="B148" s="191" t="s">
        <v>11977</v>
      </c>
      <c r="C148" s="192" t="s">
        <v>27796</v>
      </c>
      <c r="D148" s="192" t="s">
        <v>14</v>
      </c>
      <c r="E148" s="271"/>
      <c r="F148" s="266"/>
      <c r="G148" s="267"/>
      <c r="H148" s="195" t="s">
        <v>31298</v>
      </c>
      <c r="I148" s="268"/>
    </row>
    <row r="149">
      <c r="A149" s="190" t="s">
        <v>11974</v>
      </c>
      <c r="B149" s="191" t="s">
        <v>11977</v>
      </c>
      <c r="C149" s="192" t="s">
        <v>27800</v>
      </c>
      <c r="D149" s="192" t="s">
        <v>35</v>
      </c>
      <c r="E149" s="271"/>
      <c r="F149" s="266"/>
      <c r="G149" s="267"/>
      <c r="H149" s="195" t="s">
        <v>31299</v>
      </c>
      <c r="I149" s="268"/>
    </row>
    <row r="150">
      <c r="A150" s="190" t="s">
        <v>11982</v>
      </c>
      <c r="B150" s="191" t="s">
        <v>11985</v>
      </c>
      <c r="C150" s="192" t="s">
        <v>31300</v>
      </c>
      <c r="D150" s="192" t="s">
        <v>11</v>
      </c>
      <c r="E150" s="271"/>
      <c r="F150" s="266"/>
      <c r="G150" s="267"/>
      <c r="H150" s="195" t="s">
        <v>27803</v>
      </c>
      <c r="I150" s="268"/>
    </row>
    <row r="151">
      <c r="A151" s="190" t="s">
        <v>11982</v>
      </c>
      <c r="B151" s="191" t="s">
        <v>11985</v>
      </c>
      <c r="C151" s="192" t="s">
        <v>31301</v>
      </c>
      <c r="D151" s="192" t="s">
        <v>11</v>
      </c>
      <c r="E151" s="271"/>
      <c r="F151" s="266"/>
      <c r="G151" s="267"/>
      <c r="H151" s="195" t="s">
        <v>27805</v>
      </c>
      <c r="I151" s="268"/>
    </row>
    <row r="152">
      <c r="A152" s="275" t="s">
        <v>31302</v>
      </c>
      <c r="B152" s="276" t="s">
        <v>31303</v>
      </c>
      <c r="C152" s="246" t="s">
        <v>31304</v>
      </c>
      <c r="D152" s="271"/>
      <c r="E152" s="271"/>
      <c r="F152" s="266"/>
      <c r="G152" s="267"/>
      <c r="H152" s="195" t="s">
        <v>31305</v>
      </c>
      <c r="I152" s="268"/>
    </row>
    <row r="153">
      <c r="A153" s="275" t="s">
        <v>31302</v>
      </c>
      <c r="B153" s="276" t="s">
        <v>31303</v>
      </c>
      <c r="C153" s="246" t="s">
        <v>31306</v>
      </c>
      <c r="D153" s="271"/>
      <c r="E153" s="271"/>
      <c r="F153" s="266"/>
      <c r="G153" s="267"/>
      <c r="H153" s="195" t="s">
        <v>31307</v>
      </c>
      <c r="I153" s="268"/>
    </row>
    <row r="154">
      <c r="A154" s="275" t="s">
        <v>31302</v>
      </c>
      <c r="B154" s="276" t="s">
        <v>31303</v>
      </c>
      <c r="C154" s="246" t="s">
        <v>31308</v>
      </c>
      <c r="D154" s="271"/>
      <c r="E154" s="271"/>
      <c r="F154" s="266"/>
      <c r="G154" s="267"/>
      <c r="H154" s="195" t="s">
        <v>31309</v>
      </c>
      <c r="I154" s="268"/>
    </row>
    <row r="155">
      <c r="A155" s="275" t="s">
        <v>31302</v>
      </c>
      <c r="B155" s="276" t="s">
        <v>31303</v>
      </c>
      <c r="C155" s="246" t="s">
        <v>31310</v>
      </c>
      <c r="D155" s="271"/>
      <c r="E155" s="271"/>
      <c r="F155" s="266"/>
      <c r="G155" s="267"/>
      <c r="H155" s="195" t="s">
        <v>31311</v>
      </c>
      <c r="I155" s="268"/>
    </row>
    <row r="156">
      <c r="A156" s="190" t="s">
        <v>31302</v>
      </c>
      <c r="B156" s="191" t="s">
        <v>31303</v>
      </c>
      <c r="C156" s="192" t="s">
        <v>31312</v>
      </c>
      <c r="D156" s="192" t="s">
        <v>40</v>
      </c>
      <c r="E156" s="192" t="s">
        <v>16583</v>
      </c>
      <c r="F156" s="266"/>
      <c r="G156" s="267"/>
      <c r="H156" s="268"/>
      <c r="I156" s="268"/>
    </row>
    <row r="157">
      <c r="A157" s="190" t="s">
        <v>31302</v>
      </c>
      <c r="B157" s="191" t="s">
        <v>31303</v>
      </c>
      <c r="C157" s="192" t="s">
        <v>31313</v>
      </c>
      <c r="D157" s="192" t="s">
        <v>35</v>
      </c>
      <c r="E157" s="192" t="s">
        <v>16583</v>
      </c>
      <c r="F157" s="266"/>
      <c r="G157" s="267"/>
      <c r="H157" s="268"/>
      <c r="I157" s="268"/>
    </row>
    <row r="158">
      <c r="A158" s="190" t="s">
        <v>31302</v>
      </c>
      <c r="B158" s="191" t="s">
        <v>31303</v>
      </c>
      <c r="C158" s="192" t="s">
        <v>31314</v>
      </c>
      <c r="D158" s="192" t="s">
        <v>25</v>
      </c>
      <c r="E158" s="271"/>
      <c r="F158" s="266"/>
      <c r="G158" s="267"/>
      <c r="H158" s="268"/>
      <c r="I158" s="268"/>
    </row>
    <row r="159">
      <c r="A159" s="275" t="s">
        <v>31315</v>
      </c>
      <c r="B159" s="276" t="s">
        <v>31316</v>
      </c>
      <c r="C159" s="246" t="s">
        <v>31317</v>
      </c>
      <c r="D159" s="271"/>
      <c r="E159" s="271"/>
      <c r="F159" s="266"/>
      <c r="G159" s="267"/>
      <c r="H159" s="195" t="s">
        <v>31318</v>
      </c>
      <c r="I159" s="268"/>
    </row>
    <row r="160">
      <c r="A160" s="275" t="s">
        <v>31315</v>
      </c>
      <c r="B160" s="276" t="s">
        <v>31316</v>
      </c>
      <c r="C160" s="246" t="s">
        <v>31319</v>
      </c>
      <c r="D160" s="271"/>
      <c r="E160" s="271"/>
      <c r="F160" s="266"/>
      <c r="G160" s="267"/>
      <c r="H160" s="195" t="s">
        <v>31320</v>
      </c>
      <c r="I160" s="268"/>
    </row>
    <row r="161">
      <c r="A161" s="275" t="s">
        <v>31315</v>
      </c>
      <c r="B161" s="276" t="s">
        <v>31316</v>
      </c>
      <c r="C161" s="246" t="s">
        <v>31321</v>
      </c>
      <c r="D161" s="271"/>
      <c r="E161" s="271"/>
      <c r="F161" s="266"/>
      <c r="G161" s="267"/>
      <c r="H161" s="195" t="s">
        <v>31322</v>
      </c>
      <c r="I161" s="268"/>
    </row>
    <row r="162">
      <c r="A162" s="275" t="s">
        <v>31315</v>
      </c>
      <c r="B162" s="276" t="s">
        <v>31316</v>
      </c>
      <c r="C162" s="246" t="s">
        <v>31323</v>
      </c>
      <c r="D162" s="271"/>
      <c r="E162" s="271"/>
      <c r="F162" s="266"/>
      <c r="G162" s="267"/>
      <c r="H162" s="195" t="s">
        <v>31324</v>
      </c>
      <c r="I162" s="268"/>
    </row>
    <row r="163">
      <c r="A163" s="275" t="s">
        <v>31315</v>
      </c>
      <c r="B163" s="276" t="s">
        <v>31316</v>
      </c>
      <c r="C163" s="246" t="s">
        <v>31325</v>
      </c>
      <c r="D163" s="271"/>
      <c r="E163" s="271"/>
      <c r="F163" s="266"/>
      <c r="G163" s="267"/>
      <c r="H163" s="195" t="s">
        <v>31326</v>
      </c>
      <c r="I163" s="268"/>
    </row>
    <row r="164">
      <c r="A164" s="275" t="s">
        <v>31315</v>
      </c>
      <c r="B164" s="276" t="s">
        <v>31316</v>
      </c>
      <c r="C164" s="246" t="s">
        <v>31327</v>
      </c>
      <c r="D164" s="271"/>
      <c r="E164" s="271"/>
      <c r="F164" s="266"/>
      <c r="G164" s="267"/>
      <c r="H164" s="195" t="s">
        <v>31328</v>
      </c>
      <c r="I164" s="268"/>
    </row>
    <row r="165">
      <c r="A165" s="275" t="s">
        <v>31315</v>
      </c>
      <c r="B165" s="276" t="s">
        <v>31316</v>
      </c>
      <c r="C165" s="246" t="s">
        <v>31329</v>
      </c>
      <c r="D165" s="271"/>
      <c r="E165" s="271"/>
      <c r="F165" s="266"/>
      <c r="G165" s="267"/>
      <c r="H165" s="195" t="s">
        <v>31330</v>
      </c>
      <c r="I165" s="268"/>
    </row>
    <row r="166">
      <c r="A166" s="275" t="s">
        <v>31315</v>
      </c>
      <c r="B166" s="276" t="s">
        <v>31316</v>
      </c>
      <c r="C166" s="246" t="s">
        <v>31331</v>
      </c>
      <c r="D166" s="271"/>
      <c r="E166" s="271"/>
      <c r="F166" s="266"/>
      <c r="G166" s="267"/>
      <c r="H166" s="195" t="s">
        <v>31332</v>
      </c>
      <c r="I166" s="268"/>
    </row>
    <row r="167">
      <c r="A167" s="275" t="s">
        <v>31315</v>
      </c>
      <c r="B167" s="276" t="s">
        <v>31316</v>
      </c>
      <c r="C167" s="246" t="s">
        <v>31333</v>
      </c>
      <c r="D167" s="271"/>
      <c r="E167" s="271"/>
      <c r="F167" s="266"/>
      <c r="G167" s="267"/>
      <c r="H167" s="195" t="s">
        <v>31334</v>
      </c>
      <c r="I167" s="268"/>
    </row>
    <row r="168">
      <c r="A168" s="275" t="s">
        <v>31315</v>
      </c>
      <c r="B168" s="276" t="s">
        <v>31316</v>
      </c>
      <c r="C168" s="246" t="s">
        <v>31335</v>
      </c>
      <c r="D168" s="271"/>
      <c r="E168" s="271"/>
      <c r="F168" s="266"/>
      <c r="G168" s="267"/>
      <c r="H168" s="195" t="s">
        <v>31336</v>
      </c>
      <c r="I168" s="268"/>
    </row>
    <row r="169">
      <c r="A169" s="275" t="s">
        <v>31315</v>
      </c>
      <c r="B169" s="276" t="s">
        <v>31316</v>
      </c>
      <c r="C169" s="246" t="s">
        <v>31337</v>
      </c>
      <c r="D169" s="271"/>
      <c r="E169" s="271"/>
      <c r="F169" s="266"/>
      <c r="G169" s="267"/>
      <c r="H169" s="195" t="s">
        <v>31338</v>
      </c>
      <c r="I169" s="268"/>
    </row>
    <row r="170">
      <c r="A170" s="190" t="s">
        <v>11994</v>
      </c>
      <c r="B170" s="191" t="s">
        <v>11997</v>
      </c>
      <c r="C170" s="192" t="s">
        <v>17842</v>
      </c>
      <c r="D170" s="192" t="s">
        <v>5</v>
      </c>
      <c r="E170" s="271"/>
      <c r="F170" s="266"/>
      <c r="G170" s="267"/>
      <c r="H170" s="268"/>
      <c r="I170" s="268"/>
    </row>
    <row r="171">
      <c r="A171" s="190" t="s">
        <v>11994</v>
      </c>
      <c r="B171" s="191" t="s">
        <v>11997</v>
      </c>
      <c r="C171" s="192" t="s">
        <v>31339</v>
      </c>
      <c r="D171" s="192" t="s">
        <v>5</v>
      </c>
      <c r="E171" s="271"/>
      <c r="F171" s="266"/>
      <c r="G171" s="267"/>
      <c r="H171" s="268"/>
      <c r="I171" s="268"/>
    </row>
    <row r="172">
      <c r="A172" s="190" t="s">
        <v>11994</v>
      </c>
      <c r="B172" s="191" t="s">
        <v>11997</v>
      </c>
      <c r="C172" s="192" t="s">
        <v>31340</v>
      </c>
      <c r="D172" s="192" t="s">
        <v>5</v>
      </c>
      <c r="E172" s="271"/>
      <c r="F172" s="266"/>
      <c r="G172" s="267"/>
      <c r="H172" s="268"/>
      <c r="I172" s="268"/>
    </row>
    <row r="173">
      <c r="A173" s="190" t="s">
        <v>11994</v>
      </c>
      <c r="B173" s="191" t="s">
        <v>11997</v>
      </c>
      <c r="C173" s="192" t="s">
        <v>31341</v>
      </c>
      <c r="D173" s="192" t="s">
        <v>5</v>
      </c>
      <c r="E173" s="271"/>
      <c r="F173" s="266"/>
      <c r="G173" s="267"/>
      <c r="H173" s="195" t="s">
        <v>31342</v>
      </c>
      <c r="I173" s="268"/>
    </row>
    <row r="174">
      <c r="A174" s="190" t="s">
        <v>11994</v>
      </c>
      <c r="B174" s="191" t="s">
        <v>11997</v>
      </c>
      <c r="C174" s="192" t="s">
        <v>31343</v>
      </c>
      <c r="D174" s="192" t="s">
        <v>5</v>
      </c>
      <c r="E174" s="271"/>
      <c r="F174" s="266"/>
      <c r="G174" s="267"/>
      <c r="H174" s="268"/>
      <c r="I174" s="268"/>
    </row>
    <row r="175">
      <c r="A175" s="190" t="s">
        <v>11994</v>
      </c>
      <c r="B175" s="191" t="s">
        <v>11997</v>
      </c>
      <c r="C175" s="192" t="s">
        <v>31344</v>
      </c>
      <c r="D175" s="192" t="s">
        <v>5</v>
      </c>
      <c r="E175" s="271"/>
      <c r="F175" s="266"/>
      <c r="G175" s="267"/>
      <c r="H175" s="268"/>
      <c r="I175" s="268"/>
    </row>
    <row r="176">
      <c r="A176" s="190" t="s">
        <v>11994</v>
      </c>
      <c r="B176" s="191" t="s">
        <v>11997</v>
      </c>
      <c r="C176" s="192" t="s">
        <v>31345</v>
      </c>
      <c r="D176" s="192" t="s">
        <v>5</v>
      </c>
      <c r="E176" s="192" t="s">
        <v>15831</v>
      </c>
      <c r="F176" s="266"/>
      <c r="G176" s="267"/>
      <c r="H176" s="268"/>
      <c r="I176" s="268"/>
    </row>
    <row r="177">
      <c r="A177" s="190" t="s">
        <v>11994</v>
      </c>
      <c r="B177" s="191" t="s">
        <v>11997</v>
      </c>
      <c r="C177" s="192" t="s">
        <v>31346</v>
      </c>
      <c r="D177" s="192" t="s">
        <v>5</v>
      </c>
      <c r="E177" s="192" t="s">
        <v>14</v>
      </c>
      <c r="F177" s="266"/>
      <c r="G177" s="267"/>
      <c r="H177" s="268"/>
      <c r="I177" s="268"/>
    </row>
    <row r="178">
      <c r="A178" s="190" t="s">
        <v>11994</v>
      </c>
      <c r="B178" s="191" t="s">
        <v>11997</v>
      </c>
      <c r="C178" s="192" t="s">
        <v>31347</v>
      </c>
      <c r="D178" s="192" t="s">
        <v>5</v>
      </c>
      <c r="E178" s="271"/>
      <c r="F178" s="266"/>
      <c r="G178" s="267"/>
      <c r="H178" s="268"/>
      <c r="I178" s="268"/>
    </row>
    <row r="179">
      <c r="A179" s="190" t="s">
        <v>11994</v>
      </c>
      <c r="B179" s="191" t="s">
        <v>11997</v>
      </c>
      <c r="C179" s="192" t="s">
        <v>15897</v>
      </c>
      <c r="D179" s="192" t="s">
        <v>5</v>
      </c>
      <c r="E179" s="192" t="s">
        <v>15897</v>
      </c>
      <c r="F179" s="266"/>
      <c r="G179" s="267"/>
      <c r="H179" s="268"/>
      <c r="I179" s="268"/>
    </row>
    <row r="180">
      <c r="A180" s="257" t="s">
        <v>11994</v>
      </c>
      <c r="B180" s="264" t="s">
        <v>11997</v>
      </c>
      <c r="C180" s="240" t="s">
        <v>17359</v>
      </c>
      <c r="D180" s="265"/>
      <c r="E180" s="271"/>
      <c r="F180" s="266"/>
      <c r="G180" s="267"/>
      <c r="H180" s="268"/>
      <c r="I180" s="268"/>
    </row>
    <row r="181">
      <c r="A181" s="257" t="s">
        <v>11994</v>
      </c>
      <c r="B181" s="264" t="s">
        <v>11997</v>
      </c>
      <c r="C181" s="240" t="s">
        <v>31348</v>
      </c>
      <c r="D181" s="265"/>
      <c r="E181" s="271"/>
      <c r="F181" s="266"/>
      <c r="G181" s="267"/>
      <c r="H181" s="268"/>
      <c r="I181" s="268"/>
    </row>
    <row r="182">
      <c r="A182" s="190" t="s">
        <v>11994</v>
      </c>
      <c r="B182" s="191" t="s">
        <v>11997</v>
      </c>
      <c r="C182" s="192" t="s">
        <v>22978</v>
      </c>
      <c r="D182" s="192" t="s">
        <v>5</v>
      </c>
      <c r="E182" s="192" t="s">
        <v>16162</v>
      </c>
      <c r="F182" s="266"/>
      <c r="G182" s="267"/>
      <c r="H182" s="268"/>
      <c r="I182" s="268"/>
    </row>
    <row r="183">
      <c r="A183" s="257" t="s">
        <v>31349</v>
      </c>
      <c r="B183" s="264" t="s">
        <v>31350</v>
      </c>
      <c r="C183" s="265"/>
      <c r="D183" s="240" t="s">
        <v>13</v>
      </c>
      <c r="E183" s="240" t="s">
        <v>31351</v>
      </c>
      <c r="F183" s="266"/>
      <c r="G183" s="267"/>
      <c r="H183" s="268"/>
      <c r="I183" s="268"/>
    </row>
    <row r="184">
      <c r="A184" s="190" t="s">
        <v>11998</v>
      </c>
      <c r="B184" s="191" t="s">
        <v>12001</v>
      </c>
      <c r="C184" s="192" t="s">
        <v>27807</v>
      </c>
      <c r="D184" s="192" t="s">
        <v>61</v>
      </c>
      <c r="E184" s="192" t="s">
        <v>16275</v>
      </c>
      <c r="F184" s="190" t="s">
        <v>26679</v>
      </c>
      <c r="G184" s="267"/>
      <c r="H184" s="268"/>
      <c r="I184" s="268"/>
    </row>
    <row r="185">
      <c r="A185" s="190" t="s">
        <v>11998</v>
      </c>
      <c r="B185" s="191" t="s">
        <v>12001</v>
      </c>
      <c r="C185" s="192" t="s">
        <v>27808</v>
      </c>
      <c r="D185" s="192" t="s">
        <v>5</v>
      </c>
      <c r="E185" s="192" t="s">
        <v>15871</v>
      </c>
      <c r="F185" s="266"/>
      <c r="G185" s="267"/>
      <c r="H185" s="268"/>
      <c r="I185" s="268"/>
    </row>
    <row r="186">
      <c r="A186" s="275" t="s">
        <v>12004</v>
      </c>
      <c r="B186" s="276" t="s">
        <v>12008</v>
      </c>
      <c r="C186" s="278"/>
      <c r="D186" s="278"/>
      <c r="E186" s="271"/>
      <c r="F186" s="266"/>
      <c r="G186" s="267"/>
      <c r="H186" s="268"/>
      <c r="I186" s="268"/>
    </row>
    <row r="187">
      <c r="A187" s="275" t="s">
        <v>12009</v>
      </c>
      <c r="B187" s="276" t="s">
        <v>12012</v>
      </c>
      <c r="C187" s="278"/>
      <c r="D187" s="278"/>
      <c r="E187" s="271"/>
      <c r="F187" s="266"/>
      <c r="G187" s="267"/>
      <c r="H187" s="268"/>
      <c r="I187" s="268"/>
    </row>
    <row r="188">
      <c r="A188" s="190" t="s">
        <v>12013</v>
      </c>
      <c r="B188" s="191" t="s">
        <v>12014</v>
      </c>
      <c r="C188" s="271"/>
      <c r="D188" s="192" t="s">
        <v>40</v>
      </c>
      <c r="E188" s="192" t="s">
        <v>31193</v>
      </c>
      <c r="F188" s="266"/>
      <c r="G188" s="267"/>
      <c r="H188" s="268"/>
      <c r="I188" s="268"/>
    </row>
    <row r="189">
      <c r="A189" s="275" t="s">
        <v>12015</v>
      </c>
      <c r="B189" s="276" t="s">
        <v>12018</v>
      </c>
      <c r="C189" s="246" t="s">
        <v>31352</v>
      </c>
      <c r="D189" s="278"/>
      <c r="E189" s="271"/>
      <c r="F189" s="266"/>
      <c r="G189" s="267"/>
      <c r="H189" s="195" t="s">
        <v>27816</v>
      </c>
      <c r="I189" s="268"/>
    </row>
    <row r="190">
      <c r="A190" s="275" t="s">
        <v>12015</v>
      </c>
      <c r="B190" s="276" t="s">
        <v>12018</v>
      </c>
      <c r="C190" s="246" t="s">
        <v>27817</v>
      </c>
      <c r="D190" s="278"/>
      <c r="E190" s="271"/>
      <c r="F190" s="266"/>
      <c r="G190" s="267"/>
      <c r="H190" s="195" t="s">
        <v>27818</v>
      </c>
      <c r="I190" s="268"/>
    </row>
    <row r="191">
      <c r="A191" s="190" t="s">
        <v>12015</v>
      </c>
      <c r="B191" s="191" t="s">
        <v>12018</v>
      </c>
      <c r="C191" s="192" t="s">
        <v>31353</v>
      </c>
      <c r="D191" s="192" t="s">
        <v>16</v>
      </c>
      <c r="E191" s="271"/>
      <c r="F191" s="266"/>
      <c r="G191" s="267"/>
      <c r="H191" s="195" t="s">
        <v>31354</v>
      </c>
      <c r="I191" s="268"/>
    </row>
    <row r="192">
      <c r="A192" s="275" t="s">
        <v>12015</v>
      </c>
      <c r="B192" s="276" t="s">
        <v>12018</v>
      </c>
      <c r="C192" s="246" t="s">
        <v>31355</v>
      </c>
      <c r="D192" s="278"/>
      <c r="E192" s="271"/>
      <c r="F192" s="266"/>
      <c r="G192" s="267"/>
      <c r="H192" s="195" t="s">
        <v>31356</v>
      </c>
      <c r="I192" s="268"/>
    </row>
    <row r="193">
      <c r="A193" s="190" t="s">
        <v>12015</v>
      </c>
      <c r="B193" s="191" t="s">
        <v>12018</v>
      </c>
      <c r="C193" s="192" t="s">
        <v>17127</v>
      </c>
      <c r="D193" s="192" t="s">
        <v>59</v>
      </c>
      <c r="E193" s="192" t="s">
        <v>31357</v>
      </c>
      <c r="F193" s="266"/>
      <c r="G193" s="267"/>
      <c r="H193" s="268"/>
      <c r="I193" s="268"/>
    </row>
    <row r="194">
      <c r="A194" s="190" t="s">
        <v>12022</v>
      </c>
      <c r="B194" s="191" t="s">
        <v>12025</v>
      </c>
      <c r="C194" s="192" t="s">
        <v>31358</v>
      </c>
      <c r="D194" s="192" t="s">
        <v>36</v>
      </c>
      <c r="E194" s="271"/>
      <c r="F194" s="266"/>
      <c r="G194" s="267"/>
      <c r="H194" s="195" t="s">
        <v>31359</v>
      </c>
      <c r="I194" s="268"/>
    </row>
    <row r="195">
      <c r="A195" s="190" t="s">
        <v>12022</v>
      </c>
      <c r="B195" s="191" t="s">
        <v>12025</v>
      </c>
      <c r="C195" s="192" t="s">
        <v>31360</v>
      </c>
      <c r="D195" s="192" t="s">
        <v>7</v>
      </c>
      <c r="E195" s="271"/>
      <c r="F195" s="266"/>
      <c r="G195" s="267"/>
      <c r="H195" s="195" t="s">
        <v>31361</v>
      </c>
      <c r="I195" s="268"/>
    </row>
    <row r="196">
      <c r="A196" s="190" t="s">
        <v>12022</v>
      </c>
      <c r="B196" s="191" t="s">
        <v>12025</v>
      </c>
      <c r="C196" s="192" t="s">
        <v>27821</v>
      </c>
      <c r="D196" s="192" t="s">
        <v>7</v>
      </c>
      <c r="E196" s="271"/>
      <c r="F196" s="266"/>
      <c r="G196" s="267"/>
      <c r="H196" s="195" t="s">
        <v>27822</v>
      </c>
      <c r="I196" s="268"/>
    </row>
    <row r="197">
      <c r="A197" s="190" t="s">
        <v>12022</v>
      </c>
      <c r="B197" s="191" t="s">
        <v>12025</v>
      </c>
      <c r="C197" s="192" t="s">
        <v>27819</v>
      </c>
      <c r="D197" s="192" t="s">
        <v>36</v>
      </c>
      <c r="E197" s="271"/>
      <c r="F197" s="266"/>
      <c r="G197" s="267"/>
      <c r="H197" s="195" t="s">
        <v>27820</v>
      </c>
      <c r="I197" s="268"/>
    </row>
    <row r="198">
      <c r="A198" s="190" t="s">
        <v>12030</v>
      </c>
      <c r="B198" s="191" t="s">
        <v>12033</v>
      </c>
      <c r="C198" s="271"/>
      <c r="D198" s="192" t="s">
        <v>5</v>
      </c>
      <c r="E198" s="192" t="s">
        <v>27271</v>
      </c>
      <c r="F198" s="266"/>
      <c r="G198" s="267"/>
      <c r="H198" s="268"/>
      <c r="I198" s="268"/>
    </row>
    <row r="199">
      <c r="A199" s="190" t="s">
        <v>12036</v>
      </c>
      <c r="B199" s="191" t="s">
        <v>31362</v>
      </c>
      <c r="C199" s="271"/>
      <c r="D199" s="192" t="s">
        <v>9</v>
      </c>
      <c r="E199" s="192" t="s">
        <v>31363</v>
      </c>
      <c r="G199" s="267"/>
      <c r="H199" s="268"/>
      <c r="I199" s="268"/>
    </row>
    <row r="200">
      <c r="A200" s="275" t="s">
        <v>12042</v>
      </c>
      <c r="B200" s="276" t="s">
        <v>12044</v>
      </c>
      <c r="C200" s="246" t="s">
        <v>31364</v>
      </c>
      <c r="D200" s="271"/>
      <c r="E200" s="271"/>
      <c r="F200" s="266"/>
      <c r="G200" s="267"/>
      <c r="H200" s="195" t="s">
        <v>31365</v>
      </c>
      <c r="I200" s="268"/>
    </row>
    <row r="201">
      <c r="A201" s="275" t="s">
        <v>12042</v>
      </c>
      <c r="B201" s="276" t="s">
        <v>12044</v>
      </c>
      <c r="C201" s="246" t="s">
        <v>31366</v>
      </c>
      <c r="D201" s="271"/>
      <c r="E201" s="271"/>
      <c r="F201" s="266"/>
      <c r="G201" s="267"/>
      <c r="H201" s="195" t="s">
        <v>31367</v>
      </c>
      <c r="I201" s="268"/>
    </row>
    <row r="202">
      <c r="A202" s="275" t="s">
        <v>12042</v>
      </c>
      <c r="B202" s="276" t="s">
        <v>12044</v>
      </c>
      <c r="C202" s="246" t="s">
        <v>31368</v>
      </c>
      <c r="D202" s="271"/>
      <c r="E202" s="271"/>
      <c r="F202" s="266"/>
      <c r="G202" s="267"/>
      <c r="H202" s="195" t="s">
        <v>31369</v>
      </c>
      <c r="I202" s="268"/>
    </row>
    <row r="203">
      <c r="A203" s="275" t="s">
        <v>12042</v>
      </c>
      <c r="B203" s="276" t="s">
        <v>12044</v>
      </c>
      <c r="C203" s="246" t="s">
        <v>31370</v>
      </c>
      <c r="D203" s="271"/>
      <c r="E203" s="271"/>
      <c r="F203" s="266"/>
      <c r="G203" s="267"/>
      <c r="H203" s="195" t="s">
        <v>31371</v>
      </c>
      <c r="I203" s="268"/>
    </row>
    <row r="204">
      <c r="A204" s="275" t="s">
        <v>12042</v>
      </c>
      <c r="B204" s="276" t="s">
        <v>12044</v>
      </c>
      <c r="C204" s="246" t="s">
        <v>31372</v>
      </c>
      <c r="D204" s="271"/>
      <c r="E204" s="271"/>
      <c r="F204" s="266"/>
      <c r="G204" s="267"/>
      <c r="H204" s="195" t="s">
        <v>31373</v>
      </c>
      <c r="I204" s="268"/>
    </row>
    <row r="205">
      <c r="A205" s="275" t="s">
        <v>12042</v>
      </c>
      <c r="B205" s="276" t="s">
        <v>12044</v>
      </c>
      <c r="C205" s="246" t="s">
        <v>31374</v>
      </c>
      <c r="D205" s="271"/>
      <c r="E205" s="271"/>
      <c r="F205" s="266"/>
      <c r="G205" s="267"/>
      <c r="H205" s="195" t="s">
        <v>31375</v>
      </c>
      <c r="I205" s="268"/>
    </row>
    <row r="206">
      <c r="A206" s="190" t="s">
        <v>12042</v>
      </c>
      <c r="B206" s="191" t="s">
        <v>12044</v>
      </c>
      <c r="C206" s="192" t="s">
        <v>31376</v>
      </c>
      <c r="D206" s="192" t="s">
        <v>17</v>
      </c>
      <c r="E206" s="271"/>
      <c r="F206" s="266"/>
      <c r="G206" s="267"/>
      <c r="H206" s="195" t="s">
        <v>27827</v>
      </c>
      <c r="I206" s="268"/>
    </row>
    <row r="207">
      <c r="A207" s="190" t="s">
        <v>12042</v>
      </c>
      <c r="B207" s="191" t="s">
        <v>12044</v>
      </c>
      <c r="C207" s="192" t="s">
        <v>31377</v>
      </c>
      <c r="D207" s="192" t="s">
        <v>18</v>
      </c>
      <c r="E207" s="271"/>
      <c r="F207" s="266"/>
      <c r="G207" s="267"/>
      <c r="H207" s="268"/>
      <c r="I207" s="268"/>
    </row>
    <row r="208">
      <c r="A208" s="190" t="s">
        <v>12042</v>
      </c>
      <c r="B208" s="191" t="s">
        <v>12044</v>
      </c>
      <c r="C208" s="192" t="s">
        <v>31378</v>
      </c>
      <c r="D208" s="192" t="s">
        <v>36</v>
      </c>
      <c r="E208" s="271"/>
      <c r="F208" s="266"/>
      <c r="G208" s="267"/>
      <c r="H208" s="268"/>
      <c r="I208" s="268"/>
    </row>
    <row r="209">
      <c r="A209" s="190" t="s">
        <v>12042</v>
      </c>
      <c r="B209" s="191" t="s">
        <v>12044</v>
      </c>
      <c r="C209" s="192" t="s">
        <v>24208</v>
      </c>
      <c r="D209" s="192" t="s">
        <v>7</v>
      </c>
      <c r="E209" s="271"/>
      <c r="F209" s="266"/>
      <c r="G209" s="267"/>
      <c r="H209" s="268"/>
      <c r="I209" s="268"/>
    </row>
    <row r="210">
      <c r="A210" s="275" t="s">
        <v>12049</v>
      </c>
      <c r="B210" s="276" t="s">
        <v>12054</v>
      </c>
      <c r="C210" s="246" t="s">
        <v>31379</v>
      </c>
      <c r="D210" s="271"/>
      <c r="E210" s="271"/>
      <c r="F210" s="266"/>
      <c r="G210" s="267"/>
      <c r="H210" s="195" t="s">
        <v>31380</v>
      </c>
      <c r="I210" s="268"/>
    </row>
    <row r="211">
      <c r="A211" s="275" t="s">
        <v>12049</v>
      </c>
      <c r="B211" s="276" t="s">
        <v>12054</v>
      </c>
      <c r="C211" s="246" t="s">
        <v>27828</v>
      </c>
      <c r="D211" s="271"/>
      <c r="E211" s="271"/>
      <c r="F211" s="266"/>
      <c r="G211" s="267"/>
      <c r="H211" s="195" t="s">
        <v>27829</v>
      </c>
      <c r="I211" s="268"/>
    </row>
    <row r="212">
      <c r="A212" s="275" t="s">
        <v>12049</v>
      </c>
      <c r="B212" s="276" t="s">
        <v>12054</v>
      </c>
      <c r="C212" s="246" t="s">
        <v>31381</v>
      </c>
      <c r="D212" s="271"/>
      <c r="E212" s="271"/>
      <c r="F212" s="266"/>
      <c r="G212" s="267"/>
      <c r="H212" s="195" t="s">
        <v>31382</v>
      </c>
      <c r="I212" s="268"/>
    </row>
    <row r="213">
      <c r="A213" s="257" t="s">
        <v>12049</v>
      </c>
      <c r="B213" s="264" t="s">
        <v>12054</v>
      </c>
      <c r="C213" s="240" t="s">
        <v>31383</v>
      </c>
      <c r="D213" s="240" t="s">
        <v>6</v>
      </c>
      <c r="E213" s="271"/>
      <c r="F213" s="266"/>
      <c r="G213" s="267"/>
      <c r="H213" s="268"/>
      <c r="I213" s="268"/>
    </row>
    <row r="214">
      <c r="A214" s="190" t="s">
        <v>12059</v>
      </c>
      <c r="B214" s="191" t="s">
        <v>12062</v>
      </c>
      <c r="C214" s="192" t="s">
        <v>18709</v>
      </c>
      <c r="D214" s="192" t="s">
        <v>5</v>
      </c>
      <c r="E214" s="192" t="s">
        <v>15831</v>
      </c>
      <c r="F214" s="266"/>
      <c r="G214" s="267"/>
      <c r="H214" s="195" t="s">
        <v>27832</v>
      </c>
      <c r="I214" s="268"/>
    </row>
    <row r="215">
      <c r="A215" s="190" t="s">
        <v>12059</v>
      </c>
      <c r="B215" s="191" t="s">
        <v>12062</v>
      </c>
      <c r="C215" s="192" t="s">
        <v>15850</v>
      </c>
      <c r="D215" s="192" t="s">
        <v>5</v>
      </c>
      <c r="E215" s="192" t="s">
        <v>15850</v>
      </c>
      <c r="F215" s="266"/>
      <c r="G215" s="267"/>
      <c r="H215" s="195" t="s">
        <v>27833</v>
      </c>
      <c r="I215" s="268"/>
    </row>
    <row r="216">
      <c r="A216" s="190" t="s">
        <v>12059</v>
      </c>
      <c r="B216" s="191" t="s">
        <v>12062</v>
      </c>
      <c r="C216" s="192" t="s">
        <v>27830</v>
      </c>
      <c r="D216" s="192" t="s">
        <v>58</v>
      </c>
      <c r="E216" s="192" t="s">
        <v>31158</v>
      </c>
      <c r="F216" s="266"/>
      <c r="G216" s="267"/>
      <c r="H216" s="195" t="s">
        <v>27831</v>
      </c>
      <c r="I216" s="268"/>
    </row>
    <row r="217">
      <c r="A217" s="190" t="s">
        <v>12063</v>
      </c>
      <c r="B217" s="191" t="s">
        <v>12066</v>
      </c>
      <c r="C217" s="192" t="s">
        <v>31384</v>
      </c>
      <c r="D217" s="192" t="s">
        <v>12</v>
      </c>
      <c r="E217" s="271"/>
      <c r="F217" s="266"/>
      <c r="G217" s="267"/>
      <c r="H217" s="195" t="s">
        <v>31385</v>
      </c>
      <c r="I217" s="268"/>
    </row>
    <row r="218">
      <c r="A218" s="190" t="s">
        <v>12063</v>
      </c>
      <c r="B218" s="191" t="s">
        <v>12066</v>
      </c>
      <c r="C218" s="192" t="s">
        <v>31386</v>
      </c>
      <c r="D218" s="192" t="s">
        <v>12</v>
      </c>
      <c r="E218" s="271"/>
      <c r="F218" s="266"/>
      <c r="G218" s="267"/>
      <c r="H218" s="195" t="s">
        <v>31387</v>
      </c>
      <c r="I218" s="268"/>
    </row>
    <row r="219">
      <c r="A219" s="190" t="s">
        <v>12063</v>
      </c>
      <c r="B219" s="191" t="s">
        <v>12066</v>
      </c>
      <c r="C219" s="192" t="s">
        <v>31388</v>
      </c>
      <c r="D219" s="192" t="s">
        <v>5</v>
      </c>
      <c r="E219" s="271"/>
      <c r="F219" s="266"/>
      <c r="G219" s="267"/>
      <c r="H219" s="195" t="s">
        <v>31389</v>
      </c>
      <c r="I219" s="268"/>
    </row>
    <row r="220">
      <c r="A220" s="190" t="s">
        <v>12063</v>
      </c>
      <c r="B220" s="191" t="s">
        <v>12066</v>
      </c>
      <c r="C220" s="192" t="s">
        <v>31390</v>
      </c>
      <c r="D220" s="192" t="s">
        <v>12</v>
      </c>
      <c r="E220" s="271"/>
      <c r="F220" s="266"/>
      <c r="G220" s="267"/>
      <c r="H220" s="195" t="s">
        <v>27837</v>
      </c>
      <c r="I220" s="268"/>
    </row>
    <row r="221">
      <c r="A221" s="190" t="s">
        <v>12063</v>
      </c>
      <c r="B221" s="191" t="s">
        <v>12066</v>
      </c>
      <c r="C221" s="192" t="s">
        <v>27834</v>
      </c>
      <c r="D221" s="192" t="s">
        <v>12</v>
      </c>
      <c r="E221" s="192" t="s">
        <v>18171</v>
      </c>
      <c r="F221" s="266"/>
      <c r="G221" s="267"/>
      <c r="H221" s="195" t="s">
        <v>27835</v>
      </c>
      <c r="I221" s="268"/>
    </row>
    <row r="222">
      <c r="A222" s="190" t="s">
        <v>12063</v>
      </c>
      <c r="B222" s="191" t="s">
        <v>12066</v>
      </c>
      <c r="C222" s="192" t="s">
        <v>31391</v>
      </c>
      <c r="D222" s="192" t="s">
        <v>19</v>
      </c>
      <c r="E222" s="192" t="s">
        <v>13</v>
      </c>
      <c r="F222" s="266"/>
      <c r="G222" s="267"/>
      <c r="H222" s="195" t="s">
        <v>27840</v>
      </c>
      <c r="I222" s="268"/>
    </row>
    <row r="223">
      <c r="A223" s="190" t="s">
        <v>12063</v>
      </c>
      <c r="B223" s="191" t="s">
        <v>12066</v>
      </c>
      <c r="C223" s="192" t="s">
        <v>31392</v>
      </c>
      <c r="D223" s="192" t="s">
        <v>19</v>
      </c>
      <c r="E223" s="271"/>
      <c r="F223" s="266"/>
      <c r="G223" s="267"/>
      <c r="H223" s="195" t="s">
        <v>31393</v>
      </c>
      <c r="I223" s="268"/>
    </row>
    <row r="224">
      <c r="A224" s="190" t="s">
        <v>12063</v>
      </c>
      <c r="B224" s="191" t="s">
        <v>12066</v>
      </c>
      <c r="C224" s="192" t="s">
        <v>31394</v>
      </c>
      <c r="D224" s="192" t="s">
        <v>6</v>
      </c>
      <c r="E224" s="271"/>
      <c r="F224" s="266"/>
      <c r="G224" s="267"/>
      <c r="H224" s="195" t="s">
        <v>31395</v>
      </c>
      <c r="I224" s="268"/>
    </row>
    <row r="225">
      <c r="A225" s="190" t="s">
        <v>12063</v>
      </c>
      <c r="B225" s="191" t="s">
        <v>12066</v>
      </c>
      <c r="C225" s="192" t="s">
        <v>31396</v>
      </c>
      <c r="D225" s="192" t="s">
        <v>12</v>
      </c>
      <c r="E225" s="271"/>
      <c r="F225" s="266"/>
      <c r="G225" s="267"/>
      <c r="H225" s="195" t="s">
        <v>31397</v>
      </c>
      <c r="I225" s="268"/>
    </row>
    <row r="226">
      <c r="A226" s="190" t="s">
        <v>12063</v>
      </c>
      <c r="B226" s="191" t="s">
        <v>12066</v>
      </c>
      <c r="C226" s="192" t="s">
        <v>31398</v>
      </c>
      <c r="D226" s="192" t="s">
        <v>6</v>
      </c>
      <c r="E226" s="271"/>
      <c r="F226" s="266"/>
      <c r="G226" s="267"/>
      <c r="H226" s="195" t="s">
        <v>27838</v>
      </c>
      <c r="I226" s="268"/>
    </row>
    <row r="227">
      <c r="A227" s="190" t="s">
        <v>12063</v>
      </c>
      <c r="B227" s="191" t="s">
        <v>12066</v>
      </c>
      <c r="C227" s="192" t="s">
        <v>31399</v>
      </c>
      <c r="D227" s="192" t="s">
        <v>15</v>
      </c>
      <c r="E227" s="271"/>
      <c r="F227" s="266"/>
      <c r="G227" s="267"/>
      <c r="H227" s="195" t="s">
        <v>27842</v>
      </c>
      <c r="I227" s="268"/>
    </row>
    <row r="228">
      <c r="A228" s="275" t="s">
        <v>12063</v>
      </c>
      <c r="B228" s="276" t="s">
        <v>12066</v>
      </c>
      <c r="C228" s="246" t="s">
        <v>27849</v>
      </c>
      <c r="D228" s="271"/>
      <c r="E228" s="271"/>
      <c r="F228" s="266"/>
      <c r="G228" s="267"/>
      <c r="H228" s="195" t="s">
        <v>27850</v>
      </c>
      <c r="I228" s="268"/>
    </row>
    <row r="229">
      <c r="A229" s="275" t="s">
        <v>12070</v>
      </c>
      <c r="B229" s="276" t="s">
        <v>12074</v>
      </c>
      <c r="C229" s="246" t="s">
        <v>31400</v>
      </c>
      <c r="D229" s="271"/>
      <c r="E229" s="271"/>
      <c r="F229" s="266"/>
      <c r="G229" s="267"/>
      <c r="H229" s="195" t="s">
        <v>27852</v>
      </c>
      <c r="I229" s="268"/>
    </row>
    <row r="230">
      <c r="A230" s="275" t="s">
        <v>12070</v>
      </c>
      <c r="B230" s="276" t="s">
        <v>12074</v>
      </c>
      <c r="C230" s="246" t="s">
        <v>31401</v>
      </c>
      <c r="D230" s="271"/>
      <c r="E230" s="271"/>
      <c r="F230" s="266"/>
      <c r="G230" s="267"/>
      <c r="H230" s="195" t="s">
        <v>27854</v>
      </c>
      <c r="I230" s="268"/>
    </row>
    <row r="231">
      <c r="A231" s="275" t="s">
        <v>12070</v>
      </c>
      <c r="B231" s="276" t="s">
        <v>12074</v>
      </c>
      <c r="C231" s="246" t="s">
        <v>31402</v>
      </c>
      <c r="D231" s="271"/>
      <c r="E231" s="271"/>
      <c r="F231" s="266"/>
      <c r="G231" s="267"/>
      <c r="H231" s="195" t="s">
        <v>27856</v>
      </c>
      <c r="I231" s="268"/>
    </row>
    <row r="232">
      <c r="A232" s="275" t="s">
        <v>12070</v>
      </c>
      <c r="B232" s="276" t="s">
        <v>12074</v>
      </c>
      <c r="C232" s="246" t="s">
        <v>31403</v>
      </c>
      <c r="D232" s="271"/>
      <c r="E232" s="271"/>
      <c r="F232" s="266"/>
      <c r="G232" s="267"/>
      <c r="H232" s="195" t="s">
        <v>27858</v>
      </c>
      <c r="I232" s="268"/>
    </row>
    <row r="233">
      <c r="A233" s="275" t="s">
        <v>12070</v>
      </c>
      <c r="B233" s="276" t="s">
        <v>12074</v>
      </c>
      <c r="C233" s="246" t="s">
        <v>31404</v>
      </c>
      <c r="D233" s="271"/>
      <c r="E233" s="271"/>
      <c r="F233" s="266"/>
      <c r="G233" s="267"/>
      <c r="H233" s="195" t="s">
        <v>27860</v>
      </c>
      <c r="I233" s="268"/>
    </row>
    <row r="234">
      <c r="A234" s="275" t="s">
        <v>12070</v>
      </c>
      <c r="B234" s="276" t="s">
        <v>12074</v>
      </c>
      <c r="C234" s="246" t="s">
        <v>31405</v>
      </c>
      <c r="D234" s="271"/>
      <c r="E234" s="271"/>
      <c r="F234" s="266"/>
      <c r="G234" s="267"/>
      <c r="H234" s="195" t="s">
        <v>27862</v>
      </c>
      <c r="I234" s="268"/>
    </row>
    <row r="235">
      <c r="A235" s="275" t="s">
        <v>12070</v>
      </c>
      <c r="B235" s="276" t="s">
        <v>12074</v>
      </c>
      <c r="C235" s="246" t="s">
        <v>31406</v>
      </c>
      <c r="D235" s="271"/>
      <c r="E235" s="271"/>
      <c r="F235" s="266"/>
      <c r="G235" s="267"/>
      <c r="H235" s="195" t="s">
        <v>27864</v>
      </c>
      <c r="I235" s="268"/>
    </row>
    <row r="236">
      <c r="A236" s="275" t="s">
        <v>12070</v>
      </c>
      <c r="B236" s="276" t="s">
        <v>12074</v>
      </c>
      <c r="C236" s="246" t="s">
        <v>31407</v>
      </c>
      <c r="D236" s="271"/>
      <c r="E236" s="271"/>
      <c r="F236" s="266"/>
      <c r="G236" s="267"/>
      <c r="H236" s="195" t="s">
        <v>27866</v>
      </c>
      <c r="I236" s="268"/>
    </row>
    <row r="237">
      <c r="A237" s="275" t="s">
        <v>12070</v>
      </c>
      <c r="B237" s="276" t="s">
        <v>12074</v>
      </c>
      <c r="C237" s="246" t="s">
        <v>31408</v>
      </c>
      <c r="D237" s="271"/>
      <c r="E237" s="271"/>
      <c r="F237" s="266"/>
      <c r="G237" s="267"/>
      <c r="H237" s="195" t="s">
        <v>27868</v>
      </c>
      <c r="I237" s="268"/>
    </row>
    <row r="238">
      <c r="A238" s="190" t="s">
        <v>12075</v>
      </c>
      <c r="B238" s="191" t="s">
        <v>12078</v>
      </c>
      <c r="C238" s="192" t="s">
        <v>27869</v>
      </c>
      <c r="D238" s="192" t="s">
        <v>10</v>
      </c>
      <c r="E238" s="192" t="s">
        <v>23300</v>
      </c>
      <c r="F238" s="266"/>
      <c r="G238" s="267"/>
      <c r="H238" s="195" t="s">
        <v>31409</v>
      </c>
      <c r="I238" s="268"/>
    </row>
    <row r="239">
      <c r="A239" s="190" t="s">
        <v>12083</v>
      </c>
      <c r="B239" s="191" t="s">
        <v>12085</v>
      </c>
      <c r="C239" s="192" t="s">
        <v>27875</v>
      </c>
      <c r="D239" s="192" t="s">
        <v>22</v>
      </c>
      <c r="F239" s="266"/>
      <c r="G239" s="267"/>
      <c r="H239" s="195" t="s">
        <v>27876</v>
      </c>
      <c r="I239" s="268"/>
    </row>
    <row r="240">
      <c r="A240" s="190" t="s">
        <v>12083</v>
      </c>
      <c r="B240" s="191" t="s">
        <v>12085</v>
      </c>
      <c r="C240" s="192" t="s">
        <v>27873</v>
      </c>
      <c r="D240" s="192" t="s">
        <v>57</v>
      </c>
      <c r="E240" s="271"/>
      <c r="F240" s="266"/>
      <c r="G240" s="267"/>
      <c r="H240" s="195" t="s">
        <v>27874</v>
      </c>
      <c r="I240" s="268"/>
    </row>
    <row r="241">
      <c r="A241" s="190" t="s">
        <v>12083</v>
      </c>
      <c r="B241" s="191" t="s">
        <v>12085</v>
      </c>
      <c r="C241" s="192" t="s">
        <v>27871</v>
      </c>
      <c r="D241" s="192" t="s">
        <v>22</v>
      </c>
      <c r="E241" s="192" t="s">
        <v>24441</v>
      </c>
      <c r="F241" s="266"/>
      <c r="G241" s="267"/>
      <c r="H241" s="195" t="s">
        <v>31410</v>
      </c>
      <c r="I241" s="268"/>
    </row>
    <row r="242">
      <c r="A242" s="190" t="s">
        <v>12088</v>
      </c>
      <c r="B242" s="191" t="s">
        <v>12090</v>
      </c>
      <c r="C242" s="192" t="s">
        <v>27881</v>
      </c>
      <c r="D242" s="192" t="s">
        <v>22</v>
      </c>
      <c r="E242" s="192" t="s">
        <v>15</v>
      </c>
      <c r="F242" s="266"/>
      <c r="G242" s="267"/>
      <c r="H242" s="195" t="s">
        <v>31411</v>
      </c>
      <c r="I242" s="268"/>
    </row>
    <row r="243">
      <c r="A243" s="190" t="s">
        <v>12088</v>
      </c>
      <c r="B243" s="191" t="s">
        <v>12090</v>
      </c>
      <c r="C243" s="192" t="s">
        <v>27883</v>
      </c>
      <c r="D243" s="192" t="s">
        <v>22</v>
      </c>
      <c r="F243" s="266"/>
      <c r="G243" s="267"/>
      <c r="H243" s="195" t="s">
        <v>31412</v>
      </c>
      <c r="I243" s="268"/>
    </row>
    <row r="244">
      <c r="A244" s="190" t="s">
        <v>12088</v>
      </c>
      <c r="B244" s="191" t="s">
        <v>12090</v>
      </c>
      <c r="C244" s="192" t="s">
        <v>27877</v>
      </c>
      <c r="D244" s="192" t="s">
        <v>43</v>
      </c>
      <c r="E244" s="192" t="s">
        <v>31413</v>
      </c>
      <c r="F244" s="266"/>
      <c r="G244" s="267"/>
      <c r="H244" s="195" t="s">
        <v>31414</v>
      </c>
      <c r="I244" s="268"/>
    </row>
    <row r="245">
      <c r="A245" s="190" t="s">
        <v>12088</v>
      </c>
      <c r="B245" s="191" t="s">
        <v>12090</v>
      </c>
      <c r="C245" s="192" t="s">
        <v>27879</v>
      </c>
      <c r="D245" s="192" t="s">
        <v>40</v>
      </c>
      <c r="E245" s="192" t="s">
        <v>18842</v>
      </c>
      <c r="F245" s="266"/>
      <c r="G245" s="267"/>
      <c r="H245" s="195" t="s">
        <v>31415</v>
      </c>
      <c r="I245" s="268"/>
    </row>
    <row r="246">
      <c r="A246" s="190" t="s">
        <v>12101</v>
      </c>
      <c r="B246" s="191" t="s">
        <v>12104</v>
      </c>
      <c r="C246" s="192" t="s">
        <v>31416</v>
      </c>
      <c r="D246" s="192" t="s">
        <v>6</v>
      </c>
      <c r="E246" s="192" t="s">
        <v>18011</v>
      </c>
      <c r="F246" s="266"/>
      <c r="G246" s="267"/>
      <c r="H246" s="195" t="s">
        <v>31417</v>
      </c>
      <c r="I246" s="268"/>
    </row>
    <row r="247">
      <c r="A247" s="190" t="s">
        <v>12101</v>
      </c>
      <c r="B247" s="191" t="s">
        <v>12104</v>
      </c>
      <c r="C247" s="192" t="s">
        <v>31418</v>
      </c>
      <c r="D247" s="192" t="s">
        <v>6</v>
      </c>
      <c r="E247" s="192" t="s">
        <v>18011</v>
      </c>
      <c r="F247" s="266"/>
      <c r="G247" s="267"/>
      <c r="H247" s="195" t="s">
        <v>27886</v>
      </c>
      <c r="I247" s="268"/>
    </row>
    <row r="248">
      <c r="A248" s="190" t="s">
        <v>12110</v>
      </c>
      <c r="B248" s="191" t="s">
        <v>12113</v>
      </c>
      <c r="C248" s="192" t="s">
        <v>27887</v>
      </c>
      <c r="D248" s="192" t="s">
        <v>6</v>
      </c>
      <c r="E248" s="192" t="s">
        <v>17567</v>
      </c>
      <c r="F248" s="266"/>
      <c r="G248" s="267"/>
      <c r="H248" s="195" t="s">
        <v>27888</v>
      </c>
      <c r="I248" s="268"/>
    </row>
    <row r="249">
      <c r="A249" s="190" t="s">
        <v>7500</v>
      </c>
      <c r="B249" s="191" t="s">
        <v>12118</v>
      </c>
      <c r="C249" s="192" t="s">
        <v>31419</v>
      </c>
      <c r="D249" s="192" t="s">
        <v>13</v>
      </c>
      <c r="E249" s="192" t="s">
        <v>22853</v>
      </c>
      <c r="F249" s="266"/>
      <c r="G249" s="267"/>
      <c r="H249" s="268"/>
      <c r="I249" s="268"/>
    </row>
    <row r="250">
      <c r="A250" s="190" t="s">
        <v>7500</v>
      </c>
      <c r="B250" s="191" t="s">
        <v>12118</v>
      </c>
      <c r="C250" s="192" t="s">
        <v>31420</v>
      </c>
      <c r="D250" s="271"/>
      <c r="E250" s="192" t="s">
        <v>17927</v>
      </c>
      <c r="F250" s="266"/>
      <c r="G250" s="267"/>
      <c r="H250" s="268"/>
      <c r="I250" s="279"/>
    </row>
    <row r="251">
      <c r="A251" s="275" t="s">
        <v>31421</v>
      </c>
      <c r="B251" s="276" t="s">
        <v>31422</v>
      </c>
      <c r="C251" s="246" t="s">
        <v>31423</v>
      </c>
      <c r="D251" s="278"/>
      <c r="E251" s="271"/>
      <c r="F251" s="266"/>
      <c r="G251" s="267"/>
      <c r="H251" s="195" t="s">
        <v>31424</v>
      </c>
      <c r="I251" s="268"/>
    </row>
    <row r="252">
      <c r="A252" s="275" t="s">
        <v>31421</v>
      </c>
      <c r="B252" s="276" t="s">
        <v>31422</v>
      </c>
      <c r="C252" s="246" t="s">
        <v>31425</v>
      </c>
      <c r="D252" s="278"/>
      <c r="E252" s="271"/>
      <c r="F252" s="266"/>
      <c r="G252" s="267"/>
      <c r="H252" s="195" t="s">
        <v>31426</v>
      </c>
      <c r="I252" s="268"/>
    </row>
    <row r="253">
      <c r="A253" s="275" t="s">
        <v>31421</v>
      </c>
      <c r="B253" s="276" t="s">
        <v>31422</v>
      </c>
      <c r="C253" s="246" t="s">
        <v>31427</v>
      </c>
      <c r="D253" s="278"/>
      <c r="E253" s="271"/>
      <c r="F253" s="266"/>
      <c r="G253" s="267"/>
      <c r="H253" s="195" t="s">
        <v>31428</v>
      </c>
      <c r="I253" s="268"/>
    </row>
    <row r="254">
      <c r="A254" s="275" t="s">
        <v>31421</v>
      </c>
      <c r="B254" s="276" t="s">
        <v>31422</v>
      </c>
      <c r="C254" s="246" t="s">
        <v>31429</v>
      </c>
      <c r="D254" s="278"/>
      <c r="E254" s="271"/>
      <c r="F254" s="266"/>
      <c r="G254" s="267"/>
      <c r="H254" s="195" t="s">
        <v>31430</v>
      </c>
      <c r="I254" s="268"/>
    </row>
    <row r="255">
      <c r="A255" s="275" t="s">
        <v>31421</v>
      </c>
      <c r="B255" s="276" t="s">
        <v>31422</v>
      </c>
      <c r="C255" s="246" t="s">
        <v>31431</v>
      </c>
      <c r="D255" s="278"/>
      <c r="E255" s="271"/>
      <c r="F255" s="266"/>
      <c r="G255" s="267"/>
      <c r="H255" s="195" t="s">
        <v>31432</v>
      </c>
      <c r="I255" s="268"/>
    </row>
    <row r="256">
      <c r="A256" s="190" t="s">
        <v>12124</v>
      </c>
      <c r="B256" s="191" t="s">
        <v>12127</v>
      </c>
      <c r="C256" s="192" t="s">
        <v>27895</v>
      </c>
      <c r="D256" s="192" t="s">
        <v>9</v>
      </c>
      <c r="E256" s="271"/>
      <c r="F256" s="266"/>
      <c r="G256" s="267"/>
      <c r="H256" s="195" t="s">
        <v>27896</v>
      </c>
      <c r="I256" s="268"/>
    </row>
    <row r="257">
      <c r="A257" s="190" t="s">
        <v>12124</v>
      </c>
      <c r="B257" s="191" t="s">
        <v>12127</v>
      </c>
      <c r="C257" s="192" t="s">
        <v>27897</v>
      </c>
      <c r="D257" s="192" t="s">
        <v>12</v>
      </c>
      <c r="E257" s="271"/>
      <c r="F257" s="266"/>
      <c r="G257" s="267"/>
      <c r="H257" s="195" t="s">
        <v>27899</v>
      </c>
      <c r="I257" s="268"/>
    </row>
    <row r="258">
      <c r="A258" s="190" t="s">
        <v>12124</v>
      </c>
      <c r="B258" s="191" t="s">
        <v>12127</v>
      </c>
      <c r="C258" s="192" t="s">
        <v>27900</v>
      </c>
      <c r="D258" s="192" t="s">
        <v>24</v>
      </c>
      <c r="E258" s="271"/>
      <c r="F258" s="266"/>
      <c r="G258" s="267"/>
      <c r="H258" s="195" t="s">
        <v>27901</v>
      </c>
      <c r="I258" s="268"/>
    </row>
    <row r="259">
      <c r="A259" s="190" t="s">
        <v>12124</v>
      </c>
      <c r="B259" s="191" t="s">
        <v>12127</v>
      </c>
      <c r="C259" s="192" t="s">
        <v>27902</v>
      </c>
      <c r="D259" s="192" t="s">
        <v>12</v>
      </c>
      <c r="E259" s="271"/>
      <c r="F259" s="266"/>
      <c r="G259" s="267"/>
      <c r="H259" s="195" t="s">
        <v>27904</v>
      </c>
      <c r="I259" s="268"/>
    </row>
    <row r="260">
      <c r="A260" s="190" t="s">
        <v>12124</v>
      </c>
      <c r="B260" s="191" t="s">
        <v>12127</v>
      </c>
      <c r="C260" s="192" t="s">
        <v>27905</v>
      </c>
      <c r="D260" s="192" t="s">
        <v>12</v>
      </c>
      <c r="E260" s="271"/>
      <c r="F260" s="266"/>
      <c r="G260" s="267"/>
      <c r="H260" s="195" t="s">
        <v>27906</v>
      </c>
      <c r="I260" s="268"/>
    </row>
    <row r="261">
      <c r="A261" s="275" t="s">
        <v>12128</v>
      </c>
      <c r="B261" s="276" t="s">
        <v>12131</v>
      </c>
      <c r="C261" s="246" t="s">
        <v>31433</v>
      </c>
      <c r="D261" s="192" t="s">
        <v>6</v>
      </c>
      <c r="E261" s="192" t="s">
        <v>16494</v>
      </c>
      <c r="F261" s="266"/>
      <c r="G261" s="267"/>
      <c r="H261" s="195" t="s">
        <v>31434</v>
      </c>
      <c r="I261" s="268"/>
    </row>
    <row r="262">
      <c r="A262" s="275" t="s">
        <v>12128</v>
      </c>
      <c r="B262" s="276" t="s">
        <v>12131</v>
      </c>
      <c r="C262" s="246" t="s">
        <v>31435</v>
      </c>
      <c r="D262" s="271"/>
      <c r="E262" s="271"/>
      <c r="F262" s="266"/>
      <c r="G262" s="267"/>
      <c r="H262" s="195" t="s">
        <v>31436</v>
      </c>
      <c r="I262" s="268"/>
    </row>
    <row r="263">
      <c r="A263" s="275" t="s">
        <v>12128</v>
      </c>
      <c r="B263" s="276" t="s">
        <v>12131</v>
      </c>
      <c r="C263" s="246" t="s">
        <v>31437</v>
      </c>
      <c r="D263" s="271"/>
      <c r="E263" s="271"/>
      <c r="F263" s="266"/>
      <c r="G263" s="267"/>
      <c r="H263" s="195" t="s">
        <v>31438</v>
      </c>
      <c r="I263" s="268"/>
    </row>
    <row r="264">
      <c r="A264" s="275" t="s">
        <v>12128</v>
      </c>
      <c r="B264" s="276" t="s">
        <v>12131</v>
      </c>
      <c r="C264" s="246" t="s">
        <v>31439</v>
      </c>
      <c r="D264" s="271"/>
      <c r="E264" s="271"/>
      <c r="F264" s="266"/>
      <c r="G264" s="267"/>
      <c r="H264" s="195" t="s">
        <v>31440</v>
      </c>
      <c r="I264" s="268"/>
    </row>
    <row r="265">
      <c r="A265" s="275" t="s">
        <v>12128</v>
      </c>
      <c r="B265" s="276" t="s">
        <v>12131</v>
      </c>
      <c r="C265" s="246" t="s">
        <v>31441</v>
      </c>
      <c r="D265" s="271"/>
      <c r="E265" s="271"/>
      <c r="F265" s="266"/>
      <c r="G265" s="267"/>
      <c r="H265" s="195" t="s">
        <v>31442</v>
      </c>
      <c r="I265" s="268"/>
    </row>
    <row r="266">
      <c r="A266" s="275" t="s">
        <v>12128</v>
      </c>
      <c r="B266" s="276" t="s">
        <v>12131</v>
      </c>
      <c r="C266" s="246" t="s">
        <v>31443</v>
      </c>
      <c r="D266" s="271"/>
      <c r="E266" s="271"/>
      <c r="F266" s="266"/>
      <c r="G266" s="267"/>
      <c r="H266" s="195" t="s">
        <v>31444</v>
      </c>
      <c r="I266" s="268"/>
    </row>
    <row r="267">
      <c r="A267" s="275" t="s">
        <v>12128</v>
      </c>
      <c r="B267" s="276" t="s">
        <v>12131</v>
      </c>
      <c r="C267" s="246" t="s">
        <v>31445</v>
      </c>
      <c r="D267" s="271"/>
      <c r="E267" s="271"/>
      <c r="F267" s="266"/>
      <c r="G267" s="267"/>
      <c r="H267" s="195" t="s">
        <v>31446</v>
      </c>
      <c r="I267" s="268"/>
    </row>
    <row r="268">
      <c r="A268" s="275" t="s">
        <v>12128</v>
      </c>
      <c r="B268" s="276" t="s">
        <v>12131</v>
      </c>
      <c r="C268" s="246" t="s">
        <v>31447</v>
      </c>
      <c r="D268" s="271"/>
      <c r="E268" s="271"/>
      <c r="F268" s="266"/>
      <c r="G268" s="267"/>
      <c r="H268" s="195" t="s">
        <v>31448</v>
      </c>
      <c r="I268" s="268"/>
    </row>
    <row r="269">
      <c r="A269" s="275" t="s">
        <v>12128</v>
      </c>
      <c r="B269" s="276" t="s">
        <v>12131</v>
      </c>
      <c r="C269" s="246" t="s">
        <v>31449</v>
      </c>
      <c r="D269" s="271"/>
      <c r="E269" s="271"/>
      <c r="F269" s="266"/>
      <c r="G269" s="267"/>
      <c r="H269" s="195" t="s">
        <v>31450</v>
      </c>
      <c r="I269" s="268"/>
    </row>
    <row r="270">
      <c r="A270" s="275" t="s">
        <v>12128</v>
      </c>
      <c r="B270" s="276" t="s">
        <v>12131</v>
      </c>
      <c r="C270" s="246" t="s">
        <v>31451</v>
      </c>
      <c r="D270" s="271"/>
      <c r="E270" s="271"/>
      <c r="F270" s="266"/>
      <c r="G270" s="267"/>
      <c r="H270" s="195" t="s">
        <v>31452</v>
      </c>
      <c r="I270" s="268"/>
    </row>
    <row r="271">
      <c r="A271" s="275" t="s">
        <v>12128</v>
      </c>
      <c r="B271" s="276" t="s">
        <v>12131</v>
      </c>
      <c r="C271" s="246" t="s">
        <v>27909</v>
      </c>
      <c r="D271" s="271"/>
      <c r="E271" s="271"/>
      <c r="F271" s="266"/>
      <c r="G271" s="267"/>
      <c r="H271" s="195" t="s">
        <v>27910</v>
      </c>
      <c r="I271" s="268"/>
    </row>
    <row r="272">
      <c r="A272" s="275" t="s">
        <v>12128</v>
      </c>
      <c r="B272" s="276" t="s">
        <v>12131</v>
      </c>
      <c r="C272" s="246" t="s">
        <v>31453</v>
      </c>
      <c r="D272" s="271"/>
      <c r="E272" s="271"/>
      <c r="F272" s="266"/>
      <c r="G272" s="267"/>
      <c r="H272" s="195" t="s">
        <v>31454</v>
      </c>
      <c r="I272" s="268"/>
    </row>
    <row r="273">
      <c r="A273" s="275" t="s">
        <v>12128</v>
      </c>
      <c r="B273" s="276" t="s">
        <v>12131</v>
      </c>
      <c r="C273" s="246" t="s">
        <v>31455</v>
      </c>
      <c r="D273" s="271"/>
      <c r="E273" s="271"/>
      <c r="F273" s="266"/>
      <c r="G273" s="267"/>
      <c r="H273" s="195" t="s">
        <v>31456</v>
      </c>
      <c r="I273" s="268"/>
    </row>
    <row r="274">
      <c r="A274" s="275" t="s">
        <v>12128</v>
      </c>
      <c r="B274" s="276" t="s">
        <v>12131</v>
      </c>
      <c r="C274" s="246" t="s">
        <v>31457</v>
      </c>
      <c r="D274" s="271"/>
      <c r="E274" s="271"/>
      <c r="F274" s="266"/>
      <c r="G274" s="267"/>
      <c r="H274" s="195" t="s">
        <v>31458</v>
      </c>
      <c r="I274" s="268"/>
    </row>
    <row r="275">
      <c r="A275" s="275" t="s">
        <v>12128</v>
      </c>
      <c r="B275" s="276" t="s">
        <v>12131</v>
      </c>
      <c r="C275" s="246" t="s">
        <v>31459</v>
      </c>
      <c r="D275" s="271"/>
      <c r="E275" s="271"/>
      <c r="F275" s="266"/>
      <c r="G275" s="267"/>
      <c r="H275" s="195" t="s">
        <v>27912</v>
      </c>
      <c r="I275" s="268"/>
    </row>
    <row r="276">
      <c r="A276" s="275" t="s">
        <v>12128</v>
      </c>
      <c r="B276" s="276" t="s">
        <v>12131</v>
      </c>
      <c r="C276" s="246" t="s">
        <v>27913</v>
      </c>
      <c r="D276" s="271"/>
      <c r="E276" s="271"/>
      <c r="F276" s="266"/>
      <c r="G276" s="267"/>
      <c r="H276" s="195" t="s">
        <v>31460</v>
      </c>
      <c r="I276" s="268"/>
    </row>
    <row r="277">
      <c r="A277" s="275" t="s">
        <v>12128</v>
      </c>
      <c r="B277" s="276" t="s">
        <v>12131</v>
      </c>
      <c r="C277" s="246" t="s">
        <v>27915</v>
      </c>
      <c r="D277" s="271"/>
      <c r="E277" s="271"/>
      <c r="F277" s="266"/>
      <c r="G277" s="267"/>
      <c r="H277" s="195" t="s">
        <v>27916</v>
      </c>
      <c r="I277" s="268"/>
    </row>
    <row r="278">
      <c r="A278" s="275" t="s">
        <v>12128</v>
      </c>
      <c r="B278" s="276" t="s">
        <v>12131</v>
      </c>
      <c r="C278" s="246" t="s">
        <v>31461</v>
      </c>
      <c r="D278" s="271"/>
      <c r="E278" s="271"/>
      <c r="F278" s="266"/>
      <c r="G278" s="267"/>
      <c r="H278" s="195" t="s">
        <v>31462</v>
      </c>
      <c r="I278" s="268"/>
    </row>
    <row r="279">
      <c r="A279" s="275" t="s">
        <v>12128</v>
      </c>
      <c r="B279" s="276" t="s">
        <v>12131</v>
      </c>
      <c r="C279" s="246" t="s">
        <v>31463</v>
      </c>
      <c r="D279" s="271"/>
      <c r="E279" s="271"/>
      <c r="F279" s="266"/>
      <c r="G279" s="267"/>
      <c r="H279" s="195" t="s">
        <v>31464</v>
      </c>
      <c r="I279" s="268"/>
    </row>
    <row r="280">
      <c r="A280" s="275" t="s">
        <v>12128</v>
      </c>
      <c r="B280" s="276" t="s">
        <v>12131</v>
      </c>
      <c r="C280" s="246" t="s">
        <v>31465</v>
      </c>
      <c r="D280" s="271"/>
      <c r="E280" s="271"/>
      <c r="F280" s="266"/>
      <c r="G280" s="267"/>
      <c r="H280" s="195" t="s">
        <v>31466</v>
      </c>
      <c r="I280" s="268"/>
    </row>
    <row r="281">
      <c r="A281" s="275" t="s">
        <v>12128</v>
      </c>
      <c r="B281" s="276" t="s">
        <v>12131</v>
      </c>
      <c r="C281" s="246" t="s">
        <v>31467</v>
      </c>
      <c r="D281" s="271"/>
      <c r="E281" s="271"/>
      <c r="F281" s="266"/>
      <c r="G281" s="267"/>
      <c r="H281" s="195" t="s">
        <v>31468</v>
      </c>
      <c r="I281" s="268"/>
    </row>
    <row r="282">
      <c r="A282" s="275" t="s">
        <v>12128</v>
      </c>
      <c r="B282" s="276" t="s">
        <v>12131</v>
      </c>
      <c r="C282" s="246" t="s">
        <v>31469</v>
      </c>
      <c r="D282" s="271"/>
      <c r="E282" s="271"/>
      <c r="F282" s="266"/>
      <c r="G282" s="267"/>
      <c r="H282" s="195" t="s">
        <v>27918</v>
      </c>
      <c r="I282" s="268"/>
    </row>
    <row r="283">
      <c r="A283" s="275" t="s">
        <v>12128</v>
      </c>
      <c r="B283" s="276" t="s">
        <v>12131</v>
      </c>
      <c r="C283" s="246" t="s">
        <v>31470</v>
      </c>
      <c r="D283" s="271"/>
      <c r="E283" s="271"/>
      <c r="F283" s="266"/>
      <c r="G283" s="267"/>
      <c r="H283" s="195" t="s">
        <v>31471</v>
      </c>
      <c r="I283" s="268"/>
    </row>
    <row r="284">
      <c r="A284" s="190" t="s">
        <v>12128</v>
      </c>
      <c r="B284" s="191" t="s">
        <v>12131</v>
      </c>
      <c r="C284" s="192" t="s">
        <v>31472</v>
      </c>
      <c r="D284" s="192" t="s">
        <v>40</v>
      </c>
      <c r="E284" s="192" t="s">
        <v>31473</v>
      </c>
      <c r="F284" s="266"/>
      <c r="G284" s="280"/>
      <c r="H284" s="268"/>
      <c r="I284" s="268"/>
    </row>
    <row r="285">
      <c r="A285" s="190" t="s">
        <v>11861</v>
      </c>
      <c r="B285" s="191" t="s">
        <v>11864</v>
      </c>
      <c r="C285" s="192" t="s">
        <v>31474</v>
      </c>
      <c r="D285" s="192" t="s">
        <v>40</v>
      </c>
      <c r="E285" s="192" t="s">
        <v>31473</v>
      </c>
      <c r="F285" s="266"/>
      <c r="G285" s="267"/>
      <c r="H285" s="195" t="s">
        <v>31475</v>
      </c>
      <c r="I285" s="268"/>
    </row>
    <row r="286">
      <c r="A286" s="190" t="s">
        <v>11861</v>
      </c>
      <c r="B286" s="191" t="s">
        <v>11864</v>
      </c>
      <c r="C286" s="192" t="s">
        <v>27926</v>
      </c>
      <c r="D286" s="192" t="s">
        <v>40</v>
      </c>
      <c r="E286" s="192" t="s">
        <v>31473</v>
      </c>
      <c r="F286" s="266"/>
      <c r="G286" s="267"/>
      <c r="H286" s="195" t="s">
        <v>31476</v>
      </c>
      <c r="I286" s="268"/>
    </row>
    <row r="287">
      <c r="A287" s="190" t="s">
        <v>11861</v>
      </c>
      <c r="B287" s="191" t="s">
        <v>11864</v>
      </c>
      <c r="C287" s="192" t="s">
        <v>27920</v>
      </c>
      <c r="D287" s="192" t="s">
        <v>40</v>
      </c>
      <c r="E287" s="192" t="s">
        <v>31473</v>
      </c>
      <c r="F287" s="266"/>
      <c r="G287" s="267"/>
      <c r="H287" s="195" t="s">
        <v>31477</v>
      </c>
      <c r="I287" s="268"/>
    </row>
    <row r="288">
      <c r="A288" s="190" t="s">
        <v>11861</v>
      </c>
      <c r="B288" s="191" t="s">
        <v>11864</v>
      </c>
      <c r="C288" s="192" t="s">
        <v>31478</v>
      </c>
      <c r="D288" s="192" t="s">
        <v>40</v>
      </c>
      <c r="E288" s="192" t="s">
        <v>31473</v>
      </c>
      <c r="F288" s="266"/>
      <c r="G288" s="267"/>
      <c r="H288" s="195" t="s">
        <v>31479</v>
      </c>
      <c r="I288" s="268"/>
    </row>
    <row r="289">
      <c r="A289" s="190" t="s">
        <v>11861</v>
      </c>
      <c r="B289" s="191" t="s">
        <v>11864</v>
      </c>
      <c r="C289" s="192" t="s">
        <v>27923</v>
      </c>
      <c r="D289" s="192" t="s">
        <v>40</v>
      </c>
      <c r="E289" s="192" t="s">
        <v>31473</v>
      </c>
      <c r="F289" s="266"/>
      <c r="G289" s="267"/>
      <c r="H289" s="195" t="s">
        <v>31480</v>
      </c>
      <c r="I289" s="268"/>
    </row>
    <row r="290">
      <c r="A290" s="275" t="s">
        <v>31481</v>
      </c>
      <c r="B290" s="276" t="s">
        <v>31482</v>
      </c>
      <c r="C290" s="278"/>
      <c r="D290" s="246" t="s">
        <v>5</v>
      </c>
      <c r="E290" s="271"/>
      <c r="F290" s="266"/>
      <c r="G290" s="267"/>
      <c r="H290" s="268"/>
      <c r="I290" s="268"/>
    </row>
    <row r="291">
      <c r="A291" s="190" t="s">
        <v>15555</v>
      </c>
      <c r="B291" s="191" t="s">
        <v>15559</v>
      </c>
      <c r="C291" s="192" t="s">
        <v>5</v>
      </c>
      <c r="D291" s="192" t="s">
        <v>5</v>
      </c>
      <c r="E291" s="271"/>
      <c r="F291" s="266"/>
      <c r="G291" s="267"/>
      <c r="H291" s="195" t="s">
        <v>27928</v>
      </c>
      <c r="I291" s="268"/>
    </row>
    <row r="292">
      <c r="A292" s="190" t="s">
        <v>15555</v>
      </c>
      <c r="B292" s="191" t="s">
        <v>15559</v>
      </c>
      <c r="C292" s="192" t="s">
        <v>27932</v>
      </c>
      <c r="D292" s="192" t="s">
        <v>11</v>
      </c>
      <c r="E292" s="271"/>
      <c r="F292" s="266"/>
      <c r="G292" s="267"/>
      <c r="H292" s="195" t="s">
        <v>31483</v>
      </c>
      <c r="I292" s="268"/>
    </row>
    <row r="293">
      <c r="A293" s="190" t="s">
        <v>15555</v>
      </c>
      <c r="B293" s="191" t="s">
        <v>15559</v>
      </c>
      <c r="C293" s="192" t="s">
        <v>31484</v>
      </c>
      <c r="D293" s="192" t="s">
        <v>5</v>
      </c>
      <c r="E293" s="271"/>
      <c r="F293" s="266"/>
      <c r="G293" s="267"/>
      <c r="H293" s="195" t="s">
        <v>31485</v>
      </c>
      <c r="I293" s="268"/>
    </row>
    <row r="294">
      <c r="A294" s="190" t="s">
        <v>15555</v>
      </c>
      <c r="B294" s="191" t="s">
        <v>15559</v>
      </c>
      <c r="C294" s="192" t="s">
        <v>31486</v>
      </c>
      <c r="D294" s="192" t="s">
        <v>11</v>
      </c>
      <c r="E294" s="271"/>
      <c r="F294" s="271"/>
      <c r="G294" s="267"/>
      <c r="H294" s="195" t="s">
        <v>27931</v>
      </c>
      <c r="I294" s="268"/>
    </row>
    <row r="295">
      <c r="A295" s="190" t="s">
        <v>15555</v>
      </c>
      <c r="B295" s="191" t="s">
        <v>15559</v>
      </c>
      <c r="C295" s="192" t="s">
        <v>27934</v>
      </c>
      <c r="D295" s="192" t="s">
        <v>11</v>
      </c>
      <c r="E295" s="271"/>
      <c r="F295" s="266"/>
      <c r="G295" s="267"/>
      <c r="H295" s="195" t="s">
        <v>27935</v>
      </c>
      <c r="I295" s="268"/>
    </row>
    <row r="296">
      <c r="A296" s="190" t="s">
        <v>12137</v>
      </c>
      <c r="B296" s="191" t="s">
        <v>12140</v>
      </c>
      <c r="C296" s="192" t="s">
        <v>27936</v>
      </c>
      <c r="D296" s="192" t="s">
        <v>13</v>
      </c>
      <c r="E296" s="271"/>
      <c r="F296" s="266"/>
      <c r="G296" s="267"/>
      <c r="H296" s="195" t="s">
        <v>27937</v>
      </c>
      <c r="I296" s="268"/>
    </row>
    <row r="297">
      <c r="A297" s="190" t="s">
        <v>12137</v>
      </c>
      <c r="B297" s="191" t="s">
        <v>12140</v>
      </c>
      <c r="C297" s="192" t="s">
        <v>27938</v>
      </c>
      <c r="D297" s="192" t="s">
        <v>13</v>
      </c>
      <c r="E297" s="271"/>
      <c r="F297" s="266"/>
      <c r="G297" s="267"/>
      <c r="H297" s="195" t="s">
        <v>27939</v>
      </c>
      <c r="I297" s="268"/>
    </row>
    <row r="298">
      <c r="A298" s="190" t="s">
        <v>12137</v>
      </c>
      <c r="B298" s="191" t="s">
        <v>12140</v>
      </c>
      <c r="C298" s="192" t="s">
        <v>27940</v>
      </c>
      <c r="D298" s="192" t="s">
        <v>13</v>
      </c>
      <c r="E298" s="271"/>
      <c r="F298" s="266"/>
      <c r="G298" s="267"/>
      <c r="H298" s="195" t="s">
        <v>31487</v>
      </c>
      <c r="I298" s="268"/>
    </row>
    <row r="299">
      <c r="A299" s="190" t="s">
        <v>12145</v>
      </c>
      <c r="B299" s="191" t="s">
        <v>12148</v>
      </c>
      <c r="C299" s="192" t="s">
        <v>19897</v>
      </c>
      <c r="D299" s="192" t="s">
        <v>11</v>
      </c>
      <c r="E299" s="192" t="s">
        <v>15862</v>
      </c>
      <c r="F299" s="266"/>
      <c r="G299" s="267"/>
      <c r="H299" s="195" t="s">
        <v>27942</v>
      </c>
      <c r="I299" s="268"/>
    </row>
    <row r="300">
      <c r="A300" s="190" t="s">
        <v>12145</v>
      </c>
      <c r="B300" s="191" t="s">
        <v>12148</v>
      </c>
      <c r="C300" s="192" t="s">
        <v>27943</v>
      </c>
      <c r="D300" s="192" t="s">
        <v>11</v>
      </c>
      <c r="E300" s="192" t="s">
        <v>15862</v>
      </c>
      <c r="F300" s="266"/>
      <c r="G300" s="267"/>
      <c r="H300" s="195" t="s">
        <v>27944</v>
      </c>
      <c r="I300" s="268"/>
    </row>
    <row r="301">
      <c r="A301" s="190" t="s">
        <v>12145</v>
      </c>
      <c r="B301" s="191" t="s">
        <v>12148</v>
      </c>
      <c r="C301" s="192" t="s">
        <v>19294</v>
      </c>
      <c r="D301" s="192" t="s">
        <v>11</v>
      </c>
      <c r="E301" s="192" t="s">
        <v>15862</v>
      </c>
      <c r="F301" s="266"/>
      <c r="G301" s="267"/>
      <c r="H301" s="195" t="s">
        <v>27945</v>
      </c>
      <c r="I301" s="268"/>
    </row>
    <row r="302">
      <c r="A302" s="190" t="s">
        <v>12145</v>
      </c>
      <c r="B302" s="191" t="s">
        <v>12148</v>
      </c>
      <c r="C302" s="192" t="s">
        <v>27946</v>
      </c>
      <c r="D302" s="192" t="s">
        <v>11</v>
      </c>
      <c r="E302" s="192" t="s">
        <v>15862</v>
      </c>
      <c r="F302" s="266"/>
      <c r="G302" s="267"/>
      <c r="H302" s="195" t="s">
        <v>31488</v>
      </c>
      <c r="I302" s="268"/>
    </row>
    <row r="303">
      <c r="A303" s="190" t="s">
        <v>12145</v>
      </c>
      <c r="B303" s="191" t="s">
        <v>12148</v>
      </c>
      <c r="C303" s="192" t="s">
        <v>27948</v>
      </c>
      <c r="D303" s="192" t="s">
        <v>11</v>
      </c>
      <c r="E303" s="192" t="s">
        <v>15862</v>
      </c>
      <c r="F303" s="266"/>
      <c r="G303" s="267"/>
      <c r="H303" s="195" t="s">
        <v>27949</v>
      </c>
      <c r="I303" s="268"/>
    </row>
    <row r="304">
      <c r="A304" s="190" t="s">
        <v>12145</v>
      </c>
      <c r="B304" s="191" t="s">
        <v>12148</v>
      </c>
      <c r="C304" s="192" t="s">
        <v>11</v>
      </c>
      <c r="D304" s="192" t="s">
        <v>11</v>
      </c>
      <c r="E304" s="192" t="s">
        <v>15862</v>
      </c>
      <c r="F304" s="266"/>
      <c r="G304" s="267"/>
      <c r="H304" s="195" t="s">
        <v>27950</v>
      </c>
      <c r="I304" s="268"/>
    </row>
    <row r="305">
      <c r="A305" s="190" t="s">
        <v>12145</v>
      </c>
      <c r="B305" s="191" t="s">
        <v>12148</v>
      </c>
      <c r="C305" s="192" t="s">
        <v>27951</v>
      </c>
      <c r="D305" s="192" t="s">
        <v>11</v>
      </c>
      <c r="E305" s="192" t="s">
        <v>15862</v>
      </c>
      <c r="F305" s="266"/>
      <c r="G305" s="267"/>
      <c r="H305" s="195" t="s">
        <v>27952</v>
      </c>
      <c r="I305" s="268"/>
    </row>
    <row r="306">
      <c r="A306" s="190" t="s">
        <v>12163</v>
      </c>
      <c r="B306" s="191" t="s">
        <v>12167</v>
      </c>
      <c r="C306" s="192" t="s">
        <v>3447</v>
      </c>
      <c r="D306" s="192" t="s">
        <v>8</v>
      </c>
      <c r="E306" s="192" t="s">
        <v>31489</v>
      </c>
      <c r="G306" s="267"/>
      <c r="H306" s="195" t="s">
        <v>27953</v>
      </c>
      <c r="I306" s="268"/>
    </row>
    <row r="307">
      <c r="A307" s="190" t="s">
        <v>12163</v>
      </c>
      <c r="B307" s="191" t="s">
        <v>12167</v>
      </c>
      <c r="C307" s="192" t="s">
        <v>27954</v>
      </c>
      <c r="D307" s="192" t="s">
        <v>18695</v>
      </c>
      <c r="E307" s="271"/>
      <c r="F307" s="266"/>
      <c r="G307" s="267"/>
      <c r="H307" s="195" t="s">
        <v>27955</v>
      </c>
      <c r="I307" s="268"/>
    </row>
    <row r="308">
      <c r="A308" s="190" t="s">
        <v>12163</v>
      </c>
      <c r="B308" s="191" t="s">
        <v>12167</v>
      </c>
      <c r="C308" s="192" t="s">
        <v>31490</v>
      </c>
      <c r="D308" s="192" t="s">
        <v>43</v>
      </c>
      <c r="E308" s="271"/>
      <c r="F308" s="266"/>
      <c r="G308" s="267"/>
      <c r="H308" s="195" t="s">
        <v>27957</v>
      </c>
      <c r="I308" s="268"/>
    </row>
    <row r="309">
      <c r="A309" s="190" t="s">
        <v>12163</v>
      </c>
      <c r="B309" s="191" t="s">
        <v>12167</v>
      </c>
      <c r="C309" s="192" t="s">
        <v>27958</v>
      </c>
      <c r="D309" s="192" t="s">
        <v>43</v>
      </c>
      <c r="E309" s="271"/>
      <c r="F309" s="266"/>
      <c r="G309" s="267"/>
      <c r="H309" s="195" t="s">
        <v>27959</v>
      </c>
      <c r="I309" s="268"/>
    </row>
    <row r="310">
      <c r="A310" s="275" t="s">
        <v>12170</v>
      </c>
      <c r="B310" s="276" t="s">
        <v>12174</v>
      </c>
      <c r="C310" s="246" t="s">
        <v>27960</v>
      </c>
      <c r="D310" s="278"/>
      <c r="E310" s="271"/>
      <c r="F310" s="266"/>
      <c r="G310" s="267"/>
      <c r="H310" s="195" t="s">
        <v>31491</v>
      </c>
      <c r="I310" s="268"/>
    </row>
    <row r="311">
      <c r="A311" s="190" t="s">
        <v>12170</v>
      </c>
      <c r="B311" s="191" t="s">
        <v>12174</v>
      </c>
      <c r="C311" s="192" t="s">
        <v>27963</v>
      </c>
      <c r="D311" s="192" t="s">
        <v>5</v>
      </c>
      <c r="E311" s="271"/>
      <c r="F311" s="266"/>
      <c r="G311" s="267"/>
      <c r="H311" s="195" t="s">
        <v>27965</v>
      </c>
      <c r="I311" s="268"/>
    </row>
    <row r="312">
      <c r="A312" s="190" t="s">
        <v>12170</v>
      </c>
      <c r="B312" s="191" t="s">
        <v>12174</v>
      </c>
      <c r="C312" s="192" t="s">
        <v>17349</v>
      </c>
      <c r="D312" s="192" t="s">
        <v>12</v>
      </c>
      <c r="E312" s="271"/>
      <c r="F312" s="266"/>
      <c r="G312" s="267"/>
      <c r="H312" s="195" t="s">
        <v>31492</v>
      </c>
      <c r="I312" s="268"/>
    </row>
    <row r="313">
      <c r="A313" s="190" t="s">
        <v>12170</v>
      </c>
      <c r="B313" s="191" t="s">
        <v>12174</v>
      </c>
      <c r="C313" s="192" t="s">
        <v>18599</v>
      </c>
      <c r="D313" s="192" t="s">
        <v>27</v>
      </c>
      <c r="E313" s="271"/>
      <c r="F313" s="266"/>
      <c r="G313" s="267"/>
      <c r="H313" s="195" t="s">
        <v>31493</v>
      </c>
      <c r="I313" s="268"/>
    </row>
    <row r="314">
      <c r="A314" s="190" t="s">
        <v>12170</v>
      </c>
      <c r="B314" s="191" t="s">
        <v>12174</v>
      </c>
      <c r="C314" s="192" t="s">
        <v>24528</v>
      </c>
      <c r="D314" s="192" t="s">
        <v>5</v>
      </c>
      <c r="E314" s="192" t="s">
        <v>15859</v>
      </c>
      <c r="F314" s="266"/>
      <c r="G314" s="267"/>
      <c r="H314" s="195" t="s">
        <v>27967</v>
      </c>
      <c r="I314" s="268"/>
    </row>
    <row r="315">
      <c r="A315" s="190" t="s">
        <v>12179</v>
      </c>
      <c r="B315" s="191" t="s">
        <v>12183</v>
      </c>
      <c r="C315" s="192" t="s">
        <v>15850</v>
      </c>
      <c r="D315" s="192" t="s">
        <v>5</v>
      </c>
      <c r="E315" s="192" t="s">
        <v>15850</v>
      </c>
      <c r="F315" s="266"/>
      <c r="G315" s="267"/>
      <c r="H315" s="195" t="s">
        <v>27973</v>
      </c>
      <c r="I315" s="268"/>
    </row>
    <row r="316">
      <c r="A316" s="190" t="s">
        <v>12179</v>
      </c>
      <c r="B316" s="191" t="s">
        <v>12183</v>
      </c>
      <c r="C316" s="192" t="s">
        <v>16052</v>
      </c>
      <c r="D316" s="192" t="s">
        <v>5</v>
      </c>
      <c r="E316" s="271"/>
      <c r="F316" s="266"/>
      <c r="G316" s="267"/>
      <c r="H316" s="195" t="s">
        <v>27976</v>
      </c>
      <c r="I316" s="268"/>
    </row>
    <row r="317">
      <c r="A317" s="190" t="s">
        <v>12179</v>
      </c>
      <c r="B317" s="191" t="s">
        <v>12183</v>
      </c>
      <c r="C317" s="192" t="s">
        <v>27977</v>
      </c>
      <c r="D317" s="192" t="s">
        <v>11</v>
      </c>
      <c r="E317" s="271"/>
      <c r="F317" s="266"/>
      <c r="G317" s="267"/>
      <c r="H317" s="195" t="s">
        <v>27978</v>
      </c>
      <c r="I317" s="268"/>
    </row>
    <row r="318">
      <c r="A318" s="190" t="s">
        <v>12179</v>
      </c>
      <c r="B318" s="191" t="s">
        <v>12183</v>
      </c>
      <c r="C318" s="192" t="s">
        <v>31494</v>
      </c>
      <c r="D318" s="192" t="s">
        <v>11</v>
      </c>
      <c r="E318" s="271"/>
      <c r="F318" s="266"/>
      <c r="G318" s="267"/>
      <c r="H318" s="195" t="s">
        <v>31495</v>
      </c>
      <c r="I318" s="268"/>
    </row>
    <row r="319">
      <c r="A319" s="190" t="s">
        <v>12186</v>
      </c>
      <c r="B319" s="191" t="s">
        <v>12189</v>
      </c>
      <c r="C319" s="192" t="s">
        <v>31496</v>
      </c>
      <c r="D319" s="192" t="s">
        <v>5</v>
      </c>
      <c r="E319" s="271"/>
      <c r="F319" s="266"/>
      <c r="G319" s="267"/>
      <c r="H319" s="195" t="s">
        <v>31497</v>
      </c>
      <c r="I319" s="268"/>
    </row>
    <row r="320">
      <c r="A320" s="190" t="s">
        <v>12186</v>
      </c>
      <c r="B320" s="191" t="s">
        <v>12189</v>
      </c>
      <c r="C320" s="192" t="s">
        <v>15917</v>
      </c>
      <c r="D320" s="192" t="s">
        <v>5</v>
      </c>
      <c r="E320" s="192" t="s">
        <v>15831</v>
      </c>
      <c r="F320" s="266"/>
      <c r="G320" s="267"/>
      <c r="H320" s="195" t="s">
        <v>31498</v>
      </c>
      <c r="I320" s="268"/>
    </row>
    <row r="321">
      <c r="A321" s="190" t="s">
        <v>12186</v>
      </c>
      <c r="B321" s="191" t="s">
        <v>12189</v>
      </c>
      <c r="C321" s="192" t="s">
        <v>15850</v>
      </c>
      <c r="D321" s="192" t="s">
        <v>5</v>
      </c>
      <c r="E321" s="192" t="s">
        <v>15850</v>
      </c>
      <c r="F321" s="266"/>
      <c r="G321" s="267"/>
      <c r="H321" s="195" t="s">
        <v>31499</v>
      </c>
      <c r="I321" s="268"/>
    </row>
    <row r="322">
      <c r="A322" s="190" t="s">
        <v>12186</v>
      </c>
      <c r="B322" s="191" t="s">
        <v>12189</v>
      </c>
      <c r="C322" s="192" t="s">
        <v>31500</v>
      </c>
      <c r="D322" s="192" t="s">
        <v>5</v>
      </c>
      <c r="E322" s="271"/>
      <c r="F322" s="266"/>
      <c r="G322" s="267"/>
      <c r="H322" s="195" t="s">
        <v>31501</v>
      </c>
      <c r="I322" s="268"/>
    </row>
    <row r="323">
      <c r="A323" s="190" t="s">
        <v>12186</v>
      </c>
      <c r="B323" s="191" t="s">
        <v>12189</v>
      </c>
      <c r="C323" s="192" t="s">
        <v>31502</v>
      </c>
      <c r="D323" s="192" t="s">
        <v>5</v>
      </c>
      <c r="E323" s="271"/>
      <c r="F323" s="266"/>
      <c r="G323" s="267"/>
      <c r="H323" s="195" t="s">
        <v>31503</v>
      </c>
      <c r="I323" s="268"/>
    </row>
    <row r="324">
      <c r="A324" s="190" t="s">
        <v>12186</v>
      </c>
      <c r="B324" s="191" t="s">
        <v>12189</v>
      </c>
      <c r="C324" s="192" t="s">
        <v>26317</v>
      </c>
      <c r="D324" s="192" t="s">
        <v>5</v>
      </c>
      <c r="E324" s="271"/>
      <c r="F324" s="266"/>
      <c r="G324" s="267"/>
      <c r="H324" s="195" t="s">
        <v>31504</v>
      </c>
      <c r="I324" s="268"/>
    </row>
    <row r="325">
      <c r="A325" s="190" t="s">
        <v>12186</v>
      </c>
      <c r="B325" s="191" t="s">
        <v>12189</v>
      </c>
      <c r="C325" s="192" t="s">
        <v>31505</v>
      </c>
      <c r="D325" s="192" t="s">
        <v>5</v>
      </c>
      <c r="E325" s="192" t="s">
        <v>27</v>
      </c>
      <c r="F325" s="266"/>
      <c r="G325" s="267"/>
      <c r="H325" s="195" t="s">
        <v>31506</v>
      </c>
      <c r="I325" s="268"/>
    </row>
    <row r="326">
      <c r="A326" s="190" t="s">
        <v>12186</v>
      </c>
      <c r="B326" s="191" t="s">
        <v>12189</v>
      </c>
      <c r="C326" s="192" t="s">
        <v>15912</v>
      </c>
      <c r="D326" s="192" t="s">
        <v>22</v>
      </c>
      <c r="F326" s="266"/>
      <c r="G326" s="267"/>
      <c r="H326" s="195" t="s">
        <v>31507</v>
      </c>
      <c r="I326" s="268"/>
    </row>
    <row r="327">
      <c r="A327" s="190" t="s">
        <v>12186</v>
      </c>
      <c r="B327" s="191" t="s">
        <v>12189</v>
      </c>
      <c r="C327" s="192" t="s">
        <v>31508</v>
      </c>
      <c r="D327" s="192" t="s">
        <v>61</v>
      </c>
      <c r="E327" s="271"/>
      <c r="F327" s="266"/>
      <c r="G327" s="267"/>
      <c r="H327" s="195" t="s">
        <v>31509</v>
      </c>
      <c r="I327" s="268"/>
    </row>
    <row r="328">
      <c r="A328" s="190" t="s">
        <v>12186</v>
      </c>
      <c r="B328" s="191" t="s">
        <v>12189</v>
      </c>
      <c r="C328" s="192" t="s">
        <v>16934</v>
      </c>
      <c r="D328" s="192" t="s">
        <v>8</v>
      </c>
      <c r="E328" s="271"/>
      <c r="F328" s="266"/>
      <c r="G328" s="267"/>
      <c r="H328" s="195" t="s">
        <v>31510</v>
      </c>
      <c r="I328" s="268"/>
    </row>
    <row r="329">
      <c r="A329" s="190" t="s">
        <v>12186</v>
      </c>
      <c r="B329" s="191" t="s">
        <v>12189</v>
      </c>
      <c r="C329" s="192" t="s">
        <v>17180</v>
      </c>
      <c r="D329" s="192" t="s">
        <v>43</v>
      </c>
      <c r="E329" s="271"/>
      <c r="F329" s="266"/>
      <c r="G329" s="267"/>
      <c r="H329" s="195" t="s">
        <v>31511</v>
      </c>
      <c r="I329" s="268"/>
    </row>
    <row r="330">
      <c r="A330" s="190" t="s">
        <v>31512</v>
      </c>
      <c r="B330" s="191" t="s">
        <v>31513</v>
      </c>
      <c r="C330" s="271"/>
      <c r="D330" s="271"/>
      <c r="E330" s="192" t="s">
        <v>31514</v>
      </c>
      <c r="F330" s="266"/>
      <c r="G330" s="267"/>
      <c r="H330" s="268"/>
      <c r="I330" s="268"/>
    </row>
    <row r="331">
      <c r="A331" s="190" t="s">
        <v>12210</v>
      </c>
      <c r="B331" s="191" t="s">
        <v>12215</v>
      </c>
      <c r="C331" s="192" t="s">
        <v>27988</v>
      </c>
      <c r="D331" s="192" t="s">
        <v>5</v>
      </c>
      <c r="E331" s="271"/>
      <c r="F331" s="266"/>
      <c r="G331" s="267"/>
      <c r="H331" s="195" t="s">
        <v>31515</v>
      </c>
      <c r="I331" s="268"/>
    </row>
    <row r="332">
      <c r="A332" s="190" t="s">
        <v>12210</v>
      </c>
      <c r="B332" s="191" t="s">
        <v>12215</v>
      </c>
      <c r="C332" s="192" t="s">
        <v>27982</v>
      </c>
      <c r="D332" s="192" t="s">
        <v>5</v>
      </c>
      <c r="E332" s="192" t="s">
        <v>54</v>
      </c>
      <c r="F332" s="266"/>
      <c r="G332" s="267"/>
      <c r="H332" s="195" t="s">
        <v>31516</v>
      </c>
      <c r="I332" s="268"/>
    </row>
    <row r="333">
      <c r="A333" s="190" t="s">
        <v>12210</v>
      </c>
      <c r="B333" s="191" t="s">
        <v>12215</v>
      </c>
      <c r="C333" s="192" t="s">
        <v>27984</v>
      </c>
      <c r="D333" s="192" t="s">
        <v>18695</v>
      </c>
      <c r="E333" s="192" t="s">
        <v>18898</v>
      </c>
      <c r="F333" s="266"/>
      <c r="G333" s="267"/>
      <c r="H333" s="195" t="s">
        <v>31517</v>
      </c>
      <c r="I333" s="268"/>
    </row>
    <row r="334">
      <c r="A334" s="190" t="s">
        <v>12210</v>
      </c>
      <c r="B334" s="191" t="s">
        <v>12215</v>
      </c>
      <c r="C334" s="192" t="s">
        <v>27986</v>
      </c>
      <c r="D334" s="192" t="s">
        <v>11</v>
      </c>
      <c r="E334" s="271"/>
      <c r="F334" s="266"/>
      <c r="G334" s="267"/>
      <c r="H334" s="195" t="s">
        <v>31518</v>
      </c>
      <c r="I334" s="268"/>
    </row>
    <row r="335">
      <c r="A335" s="190" t="s">
        <v>12218</v>
      </c>
      <c r="B335" s="191" t="s">
        <v>12220</v>
      </c>
      <c r="C335" s="192" t="s">
        <v>31519</v>
      </c>
      <c r="D335" s="192" t="s">
        <v>5</v>
      </c>
      <c r="E335" s="271"/>
      <c r="F335" s="266"/>
      <c r="G335" s="267"/>
      <c r="H335" s="195" t="s">
        <v>31520</v>
      </c>
      <c r="I335" s="268"/>
    </row>
    <row r="336">
      <c r="A336" s="190" t="s">
        <v>12218</v>
      </c>
      <c r="B336" s="191" t="s">
        <v>12220</v>
      </c>
      <c r="C336" s="192" t="s">
        <v>31521</v>
      </c>
      <c r="D336" s="192" t="s">
        <v>40</v>
      </c>
      <c r="E336" s="271"/>
      <c r="F336" s="266"/>
      <c r="G336" s="267"/>
      <c r="H336" s="195" t="s">
        <v>31522</v>
      </c>
      <c r="I336" s="268"/>
    </row>
    <row r="337">
      <c r="A337" s="190" t="s">
        <v>12218</v>
      </c>
      <c r="B337" s="191" t="s">
        <v>12220</v>
      </c>
      <c r="C337" s="192" t="s">
        <v>31523</v>
      </c>
      <c r="D337" s="192" t="s">
        <v>5</v>
      </c>
      <c r="E337" s="271"/>
      <c r="F337" s="266"/>
      <c r="G337" s="267"/>
      <c r="H337" s="195" t="s">
        <v>31524</v>
      </c>
      <c r="I337" s="268"/>
    </row>
    <row r="338">
      <c r="A338" s="190" t="s">
        <v>12225</v>
      </c>
      <c r="B338" s="191" t="s">
        <v>12229</v>
      </c>
      <c r="C338" s="192" t="s">
        <v>27999</v>
      </c>
      <c r="D338" s="192" t="s">
        <v>9</v>
      </c>
      <c r="E338" s="271"/>
      <c r="F338" s="266"/>
      <c r="G338" s="267"/>
      <c r="H338" s="195" t="s">
        <v>31525</v>
      </c>
      <c r="I338" s="268"/>
    </row>
    <row r="339">
      <c r="A339" s="190" t="s">
        <v>12225</v>
      </c>
      <c r="B339" s="191" t="s">
        <v>12229</v>
      </c>
      <c r="C339" s="192" t="s">
        <v>28002</v>
      </c>
      <c r="D339" s="192" t="s">
        <v>12</v>
      </c>
      <c r="E339" s="271"/>
      <c r="F339" s="266"/>
      <c r="G339" s="267"/>
      <c r="H339" s="195" t="s">
        <v>31526</v>
      </c>
      <c r="I339" s="268"/>
    </row>
    <row r="340">
      <c r="A340" s="190" t="s">
        <v>12225</v>
      </c>
      <c r="B340" s="191" t="s">
        <v>12229</v>
      </c>
      <c r="C340" s="192" t="s">
        <v>28004</v>
      </c>
      <c r="D340" s="192" t="s">
        <v>12</v>
      </c>
      <c r="E340" s="271"/>
      <c r="F340" s="266"/>
      <c r="G340" s="267"/>
      <c r="H340" s="195" t="s">
        <v>31527</v>
      </c>
      <c r="I340" s="268"/>
    </row>
    <row r="341">
      <c r="A341" s="190" t="s">
        <v>12225</v>
      </c>
      <c r="B341" s="191" t="s">
        <v>12229</v>
      </c>
      <c r="C341" s="192" t="s">
        <v>28007</v>
      </c>
      <c r="D341" s="192" t="s">
        <v>19</v>
      </c>
      <c r="E341" s="271"/>
      <c r="F341" s="266"/>
      <c r="G341" s="267"/>
      <c r="H341" s="195" t="s">
        <v>31528</v>
      </c>
      <c r="I341" s="268"/>
    </row>
    <row r="342">
      <c r="A342" s="190" t="s">
        <v>12225</v>
      </c>
      <c r="B342" s="191" t="s">
        <v>12229</v>
      </c>
      <c r="C342" s="192" t="s">
        <v>28009</v>
      </c>
      <c r="D342" s="192" t="s">
        <v>24</v>
      </c>
      <c r="E342" s="271"/>
      <c r="F342" s="266"/>
      <c r="G342" s="267"/>
      <c r="H342" s="195" t="s">
        <v>31529</v>
      </c>
      <c r="I342" s="268"/>
    </row>
    <row r="343">
      <c r="A343" s="190" t="s">
        <v>12225</v>
      </c>
      <c r="B343" s="191" t="s">
        <v>12229</v>
      </c>
      <c r="C343" s="192" t="s">
        <v>31530</v>
      </c>
      <c r="D343" s="192" t="s">
        <v>10</v>
      </c>
      <c r="E343" s="271"/>
      <c r="F343" s="266"/>
      <c r="G343" s="267"/>
      <c r="H343" s="195" t="s">
        <v>31531</v>
      </c>
      <c r="I343" s="268"/>
    </row>
    <row r="344">
      <c r="A344" s="190" t="s">
        <v>12234</v>
      </c>
      <c r="B344" s="191" t="s">
        <v>12237</v>
      </c>
      <c r="C344" s="192" t="s">
        <v>31532</v>
      </c>
      <c r="D344" s="192" t="s">
        <v>6</v>
      </c>
      <c r="E344" s="271"/>
      <c r="F344" s="266"/>
      <c r="G344" s="267"/>
      <c r="H344" s="195" t="s">
        <v>28023</v>
      </c>
      <c r="I344" s="268"/>
    </row>
    <row r="345">
      <c r="A345" s="190" t="s">
        <v>12234</v>
      </c>
      <c r="B345" s="191" t="s">
        <v>12237</v>
      </c>
      <c r="C345" s="192" t="s">
        <v>31533</v>
      </c>
      <c r="D345" s="192" t="s">
        <v>6</v>
      </c>
      <c r="E345" s="271"/>
      <c r="F345" s="266"/>
      <c r="G345" s="267"/>
      <c r="H345" s="195" t="s">
        <v>31534</v>
      </c>
      <c r="I345" s="268"/>
    </row>
    <row r="346">
      <c r="A346" s="190" t="s">
        <v>12234</v>
      </c>
      <c r="B346" s="191" t="s">
        <v>12237</v>
      </c>
      <c r="C346" s="192" t="s">
        <v>31535</v>
      </c>
      <c r="D346" s="192" t="s">
        <v>6</v>
      </c>
      <c r="E346" s="271"/>
      <c r="F346" s="266"/>
      <c r="G346" s="267"/>
      <c r="H346" s="195" t="s">
        <v>28025</v>
      </c>
      <c r="I346" s="268"/>
    </row>
    <row r="347">
      <c r="A347" s="190" t="s">
        <v>12234</v>
      </c>
      <c r="B347" s="191" t="s">
        <v>12237</v>
      </c>
      <c r="C347" s="192" t="s">
        <v>31536</v>
      </c>
      <c r="D347" s="192" t="s">
        <v>6</v>
      </c>
      <c r="E347" s="271"/>
      <c r="F347" s="266"/>
      <c r="G347" s="267"/>
      <c r="H347" s="195" t="s">
        <v>28017</v>
      </c>
      <c r="I347" s="268"/>
    </row>
    <row r="348">
      <c r="A348" s="190" t="s">
        <v>12234</v>
      </c>
      <c r="B348" s="191" t="s">
        <v>12237</v>
      </c>
      <c r="C348" s="192" t="s">
        <v>17600</v>
      </c>
      <c r="D348" s="192" t="s">
        <v>6</v>
      </c>
      <c r="E348" s="192" t="s">
        <v>16904</v>
      </c>
      <c r="F348" s="266"/>
      <c r="G348" s="267"/>
      <c r="H348" s="195" t="s">
        <v>28021</v>
      </c>
      <c r="I348" s="268"/>
    </row>
    <row r="349">
      <c r="A349" s="190" t="s">
        <v>12234</v>
      </c>
      <c r="B349" s="191" t="s">
        <v>12237</v>
      </c>
      <c r="C349" s="192" t="s">
        <v>31537</v>
      </c>
      <c r="D349" s="192" t="s">
        <v>6</v>
      </c>
      <c r="E349" s="271"/>
      <c r="F349" s="266"/>
      <c r="G349" s="267"/>
      <c r="H349" s="195" t="s">
        <v>28027</v>
      </c>
      <c r="I349" s="268"/>
    </row>
    <row r="350">
      <c r="A350" s="190" t="s">
        <v>12234</v>
      </c>
      <c r="B350" s="191" t="s">
        <v>12237</v>
      </c>
      <c r="C350" s="192" t="s">
        <v>31538</v>
      </c>
      <c r="D350" s="192" t="s">
        <v>6</v>
      </c>
      <c r="E350" s="271"/>
      <c r="F350" s="266"/>
      <c r="G350" s="267"/>
      <c r="H350" s="195" t="s">
        <v>31539</v>
      </c>
      <c r="I350" s="268"/>
    </row>
    <row r="351">
      <c r="A351" s="190" t="s">
        <v>12243</v>
      </c>
      <c r="B351" s="191" t="s">
        <v>12246</v>
      </c>
      <c r="C351" s="192" t="s">
        <v>12243</v>
      </c>
      <c r="D351" s="192" t="s">
        <v>9</v>
      </c>
      <c r="E351" s="192" t="s">
        <v>18373</v>
      </c>
      <c r="G351" s="267"/>
      <c r="H351" s="195" t="s">
        <v>28029</v>
      </c>
      <c r="I351" s="268"/>
    </row>
    <row r="352">
      <c r="A352" s="190" t="s">
        <v>31540</v>
      </c>
      <c r="B352" s="191" t="s">
        <v>31541</v>
      </c>
      <c r="C352" s="192" t="s">
        <v>31542</v>
      </c>
      <c r="D352" s="192" t="s">
        <v>6</v>
      </c>
      <c r="E352" s="271"/>
      <c r="F352" s="266"/>
      <c r="G352" s="267"/>
      <c r="H352" s="195" t="s">
        <v>31543</v>
      </c>
      <c r="I352" s="268"/>
    </row>
    <row r="353">
      <c r="A353" s="190" t="s">
        <v>12252</v>
      </c>
      <c r="B353" s="191" t="s">
        <v>12254</v>
      </c>
      <c r="C353" s="192" t="s">
        <v>16735</v>
      </c>
      <c r="D353" s="192" t="s">
        <v>5</v>
      </c>
      <c r="E353" s="271"/>
      <c r="F353" s="266"/>
      <c r="G353" s="267"/>
      <c r="H353" s="195" t="s">
        <v>28031</v>
      </c>
      <c r="I353" s="268"/>
    </row>
    <row r="354">
      <c r="A354" s="190" t="s">
        <v>12252</v>
      </c>
      <c r="B354" s="191" t="s">
        <v>12254</v>
      </c>
      <c r="C354" s="192" t="s">
        <v>14</v>
      </c>
      <c r="D354" s="192" t="s">
        <v>5</v>
      </c>
      <c r="E354" s="192" t="s">
        <v>14</v>
      </c>
      <c r="F354" s="266"/>
      <c r="G354" s="267"/>
      <c r="H354" s="195" t="s">
        <v>28032</v>
      </c>
      <c r="I354" s="268"/>
    </row>
    <row r="355">
      <c r="A355" s="190" t="s">
        <v>12252</v>
      </c>
      <c r="B355" s="191" t="s">
        <v>12254</v>
      </c>
      <c r="C355" s="192" t="s">
        <v>16051</v>
      </c>
      <c r="D355" s="192" t="s">
        <v>5</v>
      </c>
      <c r="E355" s="271"/>
      <c r="F355" s="266"/>
      <c r="G355" s="267"/>
      <c r="H355" s="195" t="s">
        <v>28033</v>
      </c>
      <c r="I355" s="268"/>
    </row>
    <row r="356">
      <c r="A356" s="190" t="s">
        <v>12268</v>
      </c>
      <c r="B356" s="191" t="s">
        <v>12271</v>
      </c>
      <c r="C356" s="192" t="s">
        <v>31544</v>
      </c>
      <c r="D356" s="192" t="s">
        <v>6</v>
      </c>
      <c r="E356" s="271"/>
      <c r="F356" s="266"/>
      <c r="G356" s="267"/>
      <c r="H356" s="195" t="s">
        <v>28035</v>
      </c>
      <c r="I356" s="268"/>
    </row>
    <row r="357">
      <c r="A357" s="190" t="s">
        <v>12268</v>
      </c>
      <c r="B357" s="191" t="s">
        <v>12271</v>
      </c>
      <c r="C357" s="281" t="s">
        <v>28036</v>
      </c>
      <c r="D357" s="192" t="s">
        <v>6</v>
      </c>
      <c r="E357" s="271"/>
      <c r="F357" s="266"/>
      <c r="G357" s="267"/>
      <c r="H357" s="195" t="s">
        <v>28037</v>
      </c>
      <c r="I357" s="268"/>
    </row>
    <row r="358">
      <c r="A358" s="190" t="s">
        <v>12277</v>
      </c>
      <c r="B358" s="191" t="s">
        <v>12279</v>
      </c>
      <c r="C358" s="192" t="s">
        <v>28038</v>
      </c>
      <c r="D358" s="192" t="s">
        <v>27</v>
      </c>
      <c r="E358" s="271"/>
      <c r="F358" s="266"/>
      <c r="G358" s="267"/>
      <c r="H358" s="195" t="s">
        <v>28039</v>
      </c>
      <c r="I358" s="268"/>
    </row>
    <row r="359">
      <c r="A359" s="190" t="s">
        <v>12277</v>
      </c>
      <c r="B359" s="191" t="s">
        <v>12279</v>
      </c>
      <c r="C359" s="192" t="s">
        <v>28040</v>
      </c>
      <c r="D359" s="192" t="s">
        <v>27</v>
      </c>
      <c r="E359" s="192" t="s">
        <v>6</v>
      </c>
      <c r="F359" s="266"/>
      <c r="G359" s="267"/>
      <c r="H359" s="195" t="s">
        <v>28041</v>
      </c>
      <c r="I359" s="268"/>
    </row>
    <row r="360">
      <c r="A360" s="190" t="s">
        <v>12277</v>
      </c>
      <c r="B360" s="191" t="s">
        <v>12279</v>
      </c>
      <c r="C360" s="192" t="s">
        <v>28042</v>
      </c>
      <c r="D360" s="192" t="s">
        <v>27</v>
      </c>
      <c r="E360" s="192" t="s">
        <v>27568</v>
      </c>
      <c r="F360" s="266"/>
      <c r="G360" s="267"/>
      <c r="H360" s="195" t="s">
        <v>28043</v>
      </c>
      <c r="I360" s="268"/>
    </row>
    <row r="361">
      <c r="A361" s="190" t="s">
        <v>12277</v>
      </c>
      <c r="B361" s="191" t="s">
        <v>12279</v>
      </c>
      <c r="C361" s="192" t="s">
        <v>28044</v>
      </c>
      <c r="D361" s="192" t="s">
        <v>27</v>
      </c>
      <c r="E361" s="271"/>
      <c r="F361" s="266"/>
      <c r="G361" s="267"/>
      <c r="H361" s="195" t="s">
        <v>28045</v>
      </c>
      <c r="I361" s="268"/>
    </row>
    <row r="362">
      <c r="A362" s="190" t="s">
        <v>12284</v>
      </c>
      <c r="B362" s="191" t="s">
        <v>12287</v>
      </c>
      <c r="C362" s="271"/>
      <c r="D362" s="192" t="s">
        <v>7</v>
      </c>
      <c r="E362" s="271"/>
      <c r="F362" s="266"/>
      <c r="G362" s="267"/>
      <c r="H362" s="268"/>
      <c r="I362" s="268"/>
    </row>
    <row r="363">
      <c r="A363" s="190" t="s">
        <v>12293</v>
      </c>
      <c r="B363" s="191" t="s">
        <v>12296</v>
      </c>
      <c r="C363" s="192" t="s">
        <v>28054</v>
      </c>
      <c r="D363" s="271"/>
      <c r="E363" s="192" t="s">
        <v>18329</v>
      </c>
      <c r="F363" s="266"/>
      <c r="G363" s="267"/>
      <c r="H363" s="195" t="s">
        <v>28055</v>
      </c>
      <c r="I363" s="268"/>
    </row>
    <row r="364">
      <c r="A364" s="190" t="s">
        <v>12293</v>
      </c>
      <c r="B364" s="191" t="s">
        <v>12296</v>
      </c>
      <c r="C364" s="192" t="s">
        <v>19897</v>
      </c>
      <c r="D364" s="192" t="s">
        <v>5</v>
      </c>
      <c r="E364" s="192" t="s">
        <v>19602</v>
      </c>
      <c r="F364" s="266"/>
      <c r="G364" s="267"/>
      <c r="H364" s="195" t="s">
        <v>31545</v>
      </c>
      <c r="I364" s="268"/>
    </row>
    <row r="365">
      <c r="A365" s="190" t="s">
        <v>12293</v>
      </c>
      <c r="B365" s="191" t="s">
        <v>12296</v>
      </c>
      <c r="C365" s="192" t="s">
        <v>31546</v>
      </c>
      <c r="D365" s="192" t="s">
        <v>5</v>
      </c>
      <c r="E365" s="192" t="s">
        <v>19602</v>
      </c>
      <c r="F365" s="266"/>
      <c r="G365" s="267"/>
      <c r="H365" s="195" t="s">
        <v>31547</v>
      </c>
      <c r="I365" s="268"/>
    </row>
    <row r="366">
      <c r="A366" s="190" t="s">
        <v>12293</v>
      </c>
      <c r="B366" s="191" t="s">
        <v>12296</v>
      </c>
      <c r="C366" s="192" t="s">
        <v>31548</v>
      </c>
      <c r="D366" s="192" t="s">
        <v>41</v>
      </c>
      <c r="E366" s="271"/>
      <c r="F366" s="266"/>
      <c r="G366" s="267"/>
      <c r="H366" s="195" t="s">
        <v>31549</v>
      </c>
      <c r="I366" s="268"/>
    </row>
    <row r="367">
      <c r="A367" s="190" t="s">
        <v>12293</v>
      </c>
      <c r="B367" s="191" t="s">
        <v>12296</v>
      </c>
      <c r="C367" s="192" t="s">
        <v>31550</v>
      </c>
      <c r="D367" s="192" t="s">
        <v>41</v>
      </c>
      <c r="E367" s="271"/>
      <c r="F367" s="266"/>
      <c r="G367" s="267"/>
      <c r="H367" s="195" t="s">
        <v>31551</v>
      </c>
      <c r="I367" s="268"/>
    </row>
    <row r="368">
      <c r="A368" s="190" t="s">
        <v>12293</v>
      </c>
      <c r="B368" s="191" t="s">
        <v>12296</v>
      </c>
      <c r="C368" s="192" t="s">
        <v>28049</v>
      </c>
      <c r="D368" s="192" t="s">
        <v>5</v>
      </c>
      <c r="E368" s="192" t="s">
        <v>15831</v>
      </c>
      <c r="F368" s="266"/>
      <c r="G368" s="267"/>
      <c r="H368" s="195" t="s">
        <v>28050</v>
      </c>
      <c r="I368" s="268"/>
    </row>
    <row r="369">
      <c r="A369" s="190" t="s">
        <v>12293</v>
      </c>
      <c r="B369" s="191" t="s">
        <v>12296</v>
      </c>
      <c r="C369" s="192" t="s">
        <v>28051</v>
      </c>
      <c r="D369" s="192" t="s">
        <v>5</v>
      </c>
      <c r="E369" s="192" t="s">
        <v>15831</v>
      </c>
      <c r="F369" s="266"/>
      <c r="G369" s="267"/>
      <c r="H369" s="195" t="s">
        <v>31552</v>
      </c>
      <c r="I369" s="268"/>
    </row>
    <row r="370">
      <c r="A370" s="190" t="s">
        <v>12293</v>
      </c>
      <c r="B370" s="191" t="s">
        <v>12296</v>
      </c>
      <c r="C370" s="192" t="s">
        <v>31553</v>
      </c>
      <c r="D370" s="192" t="s">
        <v>5</v>
      </c>
      <c r="E370" s="271"/>
      <c r="F370" s="266"/>
      <c r="G370" s="267"/>
      <c r="H370" s="195" t="s">
        <v>31554</v>
      </c>
      <c r="I370" s="268"/>
    </row>
    <row r="371">
      <c r="A371" s="190" t="s">
        <v>12293</v>
      </c>
      <c r="B371" s="191" t="s">
        <v>12296</v>
      </c>
      <c r="C371" s="192" t="s">
        <v>31555</v>
      </c>
      <c r="D371" s="192" t="s">
        <v>41</v>
      </c>
      <c r="E371" s="271"/>
      <c r="F371" s="266"/>
      <c r="G371" s="267"/>
      <c r="H371" s="195" t="s">
        <v>31556</v>
      </c>
      <c r="I371" s="268"/>
    </row>
    <row r="372">
      <c r="A372" s="190" t="s">
        <v>12293</v>
      </c>
      <c r="B372" s="191" t="s">
        <v>12296</v>
      </c>
      <c r="C372" s="192" t="s">
        <v>31557</v>
      </c>
      <c r="D372" s="192" t="s">
        <v>5</v>
      </c>
      <c r="E372" s="271"/>
      <c r="F372" s="266"/>
      <c r="G372" s="267"/>
      <c r="H372" s="195" t="s">
        <v>31558</v>
      </c>
      <c r="I372" s="268"/>
    </row>
    <row r="373">
      <c r="A373" s="190" t="s">
        <v>12293</v>
      </c>
      <c r="B373" s="191" t="s">
        <v>12296</v>
      </c>
      <c r="C373" s="192" t="s">
        <v>23999</v>
      </c>
      <c r="D373" s="192" t="s">
        <v>41</v>
      </c>
      <c r="E373" s="271"/>
      <c r="F373" s="266"/>
      <c r="G373" s="267"/>
      <c r="H373" s="195" t="s">
        <v>31559</v>
      </c>
      <c r="I373" s="268"/>
    </row>
    <row r="374">
      <c r="A374" s="190" t="s">
        <v>12293</v>
      </c>
      <c r="B374" s="191" t="s">
        <v>12296</v>
      </c>
      <c r="C374" s="192" t="s">
        <v>15853</v>
      </c>
      <c r="D374" s="192" t="s">
        <v>5</v>
      </c>
      <c r="E374" s="192" t="s">
        <v>15853</v>
      </c>
      <c r="F374" s="266"/>
      <c r="G374" s="267"/>
      <c r="H374" s="195" t="s">
        <v>31560</v>
      </c>
      <c r="I374" s="268"/>
    </row>
    <row r="375">
      <c r="A375" s="275" t="s">
        <v>12299</v>
      </c>
      <c r="B375" s="276" t="s">
        <v>12302</v>
      </c>
      <c r="C375" s="246" t="s">
        <v>31561</v>
      </c>
      <c r="D375" s="192" t="s">
        <v>31562</v>
      </c>
      <c r="E375" s="271"/>
      <c r="F375" s="266"/>
      <c r="G375" s="267"/>
      <c r="H375" s="195" t="s">
        <v>31563</v>
      </c>
      <c r="I375" s="268"/>
    </row>
    <row r="376">
      <c r="A376" s="275" t="s">
        <v>12299</v>
      </c>
      <c r="B376" s="276" t="s">
        <v>12302</v>
      </c>
      <c r="C376" s="246" t="s">
        <v>31564</v>
      </c>
      <c r="D376" s="271"/>
      <c r="E376" s="271"/>
      <c r="F376" s="266"/>
      <c r="G376" s="267"/>
      <c r="H376" s="195" t="s">
        <v>31565</v>
      </c>
      <c r="I376" s="268"/>
    </row>
    <row r="377">
      <c r="A377" s="190" t="s">
        <v>12299</v>
      </c>
      <c r="B377" s="191" t="s">
        <v>12302</v>
      </c>
      <c r="C377" s="192" t="s">
        <v>31566</v>
      </c>
      <c r="D377" s="192" t="s">
        <v>31562</v>
      </c>
      <c r="E377" s="271"/>
      <c r="F377" s="266"/>
      <c r="G377" s="267"/>
      <c r="H377" s="195" t="s">
        <v>31567</v>
      </c>
      <c r="I377" s="268"/>
    </row>
    <row r="378">
      <c r="A378" s="275" t="s">
        <v>12299</v>
      </c>
      <c r="B378" s="276" t="s">
        <v>12302</v>
      </c>
      <c r="C378" s="246" t="s">
        <v>22607</v>
      </c>
      <c r="D378" s="271"/>
      <c r="E378" s="271"/>
      <c r="F378" s="266"/>
      <c r="G378" s="267"/>
      <c r="H378" s="195" t="s">
        <v>31568</v>
      </c>
      <c r="I378" s="268"/>
    </row>
    <row r="379">
      <c r="A379" s="190" t="s">
        <v>12305</v>
      </c>
      <c r="B379" s="191" t="s">
        <v>12310</v>
      </c>
      <c r="C379" s="192" t="s">
        <v>28057</v>
      </c>
      <c r="D379" s="192" t="s">
        <v>5</v>
      </c>
      <c r="E379" s="192" t="s">
        <v>15831</v>
      </c>
      <c r="F379" s="266"/>
      <c r="G379" s="267"/>
      <c r="H379" s="195" t="s">
        <v>28058</v>
      </c>
      <c r="I379" s="268"/>
    </row>
    <row r="380">
      <c r="A380" s="190" t="s">
        <v>12305</v>
      </c>
      <c r="B380" s="191" t="s">
        <v>12310</v>
      </c>
      <c r="C380" s="192" t="s">
        <v>28060</v>
      </c>
      <c r="D380" s="192" t="s">
        <v>14</v>
      </c>
      <c r="E380" s="271"/>
      <c r="F380" s="266"/>
      <c r="G380" s="267"/>
      <c r="H380" s="195" t="s">
        <v>28061</v>
      </c>
      <c r="I380" s="268"/>
    </row>
    <row r="381">
      <c r="A381" s="190" t="s">
        <v>12305</v>
      </c>
      <c r="B381" s="191" t="s">
        <v>12310</v>
      </c>
      <c r="C381" s="192" t="s">
        <v>19485</v>
      </c>
      <c r="D381" s="192" t="s">
        <v>6</v>
      </c>
      <c r="E381" s="271"/>
      <c r="F381" s="266"/>
      <c r="G381" s="267"/>
      <c r="H381" s="195" t="s">
        <v>28059</v>
      </c>
      <c r="I381" s="268"/>
    </row>
    <row r="382">
      <c r="A382" s="190" t="s">
        <v>12305</v>
      </c>
      <c r="B382" s="191" t="s">
        <v>12310</v>
      </c>
      <c r="C382" s="192" t="s">
        <v>17633</v>
      </c>
      <c r="D382" s="192" t="s">
        <v>7</v>
      </c>
      <c r="E382" s="271"/>
      <c r="F382" s="266"/>
      <c r="G382" s="267"/>
      <c r="H382" s="195" t="s">
        <v>28069</v>
      </c>
      <c r="I382" s="268"/>
    </row>
    <row r="383">
      <c r="A383" s="190" t="s">
        <v>12305</v>
      </c>
      <c r="B383" s="191" t="s">
        <v>12310</v>
      </c>
      <c r="C383" s="192" t="s">
        <v>28064</v>
      </c>
      <c r="D383" s="192" t="s">
        <v>5</v>
      </c>
      <c r="E383" s="271"/>
      <c r="F383" s="266"/>
      <c r="G383" s="267"/>
      <c r="H383" s="195" t="s">
        <v>31569</v>
      </c>
      <c r="I383" s="268"/>
    </row>
    <row r="384">
      <c r="A384" s="190" t="s">
        <v>12305</v>
      </c>
      <c r="B384" s="191" t="s">
        <v>12310</v>
      </c>
      <c r="C384" s="192" t="s">
        <v>17708</v>
      </c>
      <c r="D384" s="192" t="s">
        <v>11</v>
      </c>
      <c r="E384" s="192" t="s">
        <v>17708</v>
      </c>
      <c r="G384" s="267"/>
      <c r="H384" s="195" t="s">
        <v>31570</v>
      </c>
      <c r="I384" s="268"/>
    </row>
    <row r="385">
      <c r="A385" s="190" t="s">
        <v>12305</v>
      </c>
      <c r="B385" s="191" t="s">
        <v>12310</v>
      </c>
      <c r="C385" s="192" t="s">
        <v>28066</v>
      </c>
      <c r="D385" s="192" t="s">
        <v>31571</v>
      </c>
      <c r="E385" s="271"/>
      <c r="F385" s="266"/>
      <c r="G385" s="267"/>
      <c r="H385" s="195" t="s">
        <v>31572</v>
      </c>
      <c r="I385" s="268"/>
    </row>
    <row r="386">
      <c r="A386" s="190" t="s">
        <v>12305</v>
      </c>
      <c r="B386" s="191" t="s">
        <v>12310</v>
      </c>
      <c r="C386" s="192" t="s">
        <v>19496</v>
      </c>
      <c r="D386" s="192" t="s">
        <v>22</v>
      </c>
      <c r="F386" s="266"/>
      <c r="G386" s="267"/>
      <c r="H386" s="195" t="s">
        <v>28063</v>
      </c>
      <c r="I386" s="268"/>
    </row>
    <row r="387">
      <c r="A387" s="190" t="s">
        <v>12315</v>
      </c>
      <c r="B387" s="191" t="s">
        <v>12319</v>
      </c>
      <c r="C387" s="192" t="s">
        <v>18636</v>
      </c>
      <c r="D387" s="192" t="s">
        <v>10</v>
      </c>
      <c r="E387" s="192" t="s">
        <v>18171</v>
      </c>
      <c r="F387" s="266"/>
      <c r="G387" s="267"/>
      <c r="H387" s="195" t="s">
        <v>28070</v>
      </c>
      <c r="I387" s="268"/>
    </row>
    <row r="388">
      <c r="A388" s="190" t="s">
        <v>12315</v>
      </c>
      <c r="B388" s="191" t="s">
        <v>12319</v>
      </c>
      <c r="C388" s="192" t="s">
        <v>18373</v>
      </c>
      <c r="D388" s="192" t="s">
        <v>12</v>
      </c>
      <c r="E388" s="192" t="s">
        <v>18373</v>
      </c>
      <c r="G388" s="267"/>
      <c r="H388" s="195" t="s">
        <v>28071</v>
      </c>
      <c r="I388" s="268"/>
    </row>
    <row r="389">
      <c r="A389" s="190" t="s">
        <v>12315</v>
      </c>
      <c r="B389" s="191" t="s">
        <v>12319</v>
      </c>
      <c r="C389" s="192" t="s">
        <v>17513</v>
      </c>
      <c r="D389" s="192" t="s">
        <v>6</v>
      </c>
      <c r="E389" s="271"/>
      <c r="F389" s="266"/>
      <c r="G389" s="267"/>
      <c r="H389" s="195" t="s">
        <v>31573</v>
      </c>
      <c r="I389" s="268"/>
    </row>
    <row r="390">
      <c r="A390" s="190" t="s">
        <v>12315</v>
      </c>
      <c r="B390" s="191" t="s">
        <v>12319</v>
      </c>
      <c r="C390" s="192" t="s">
        <v>28074</v>
      </c>
      <c r="D390" s="192" t="s">
        <v>10</v>
      </c>
      <c r="E390" s="192" t="s">
        <v>17083</v>
      </c>
      <c r="G390" s="267"/>
      <c r="H390" s="195" t="s">
        <v>28075</v>
      </c>
      <c r="I390" s="268"/>
    </row>
    <row r="391">
      <c r="A391" s="190" t="s">
        <v>12315</v>
      </c>
      <c r="B391" s="191" t="s">
        <v>12319</v>
      </c>
      <c r="C391" s="192" t="s">
        <v>26036</v>
      </c>
      <c r="D391" s="192" t="s">
        <v>6</v>
      </c>
      <c r="E391" s="192" t="s">
        <v>16476</v>
      </c>
      <c r="F391" s="266"/>
      <c r="G391" s="267"/>
      <c r="H391" s="195" t="s">
        <v>28072</v>
      </c>
      <c r="I391" s="268"/>
    </row>
    <row r="392">
      <c r="A392" s="190" t="s">
        <v>12315</v>
      </c>
      <c r="B392" s="191" t="s">
        <v>12319</v>
      </c>
      <c r="C392" s="192" t="s">
        <v>24947</v>
      </c>
      <c r="D392" s="192" t="s">
        <v>9</v>
      </c>
      <c r="E392" s="192" t="s">
        <v>16411</v>
      </c>
      <c r="F392" s="266"/>
      <c r="G392" s="267"/>
      <c r="H392" s="195" t="s">
        <v>28073</v>
      </c>
      <c r="I392" s="268"/>
    </row>
    <row r="393">
      <c r="A393" s="275" t="s">
        <v>12323</v>
      </c>
      <c r="B393" s="276" t="s">
        <v>12326</v>
      </c>
      <c r="C393" s="246" t="s">
        <v>31574</v>
      </c>
      <c r="D393" s="278"/>
      <c r="E393" s="271"/>
      <c r="F393" s="266"/>
      <c r="G393" s="267"/>
      <c r="H393" s="195" t="s">
        <v>31575</v>
      </c>
      <c r="I393" s="268"/>
    </row>
    <row r="394">
      <c r="A394" s="275" t="s">
        <v>12323</v>
      </c>
      <c r="B394" s="276" t="s">
        <v>12326</v>
      </c>
      <c r="C394" s="246" t="s">
        <v>31576</v>
      </c>
      <c r="D394" s="278"/>
      <c r="E394" s="271"/>
      <c r="F394" s="266"/>
      <c r="G394" s="267"/>
      <c r="H394" s="195" t="s">
        <v>31577</v>
      </c>
      <c r="I394" s="268"/>
    </row>
    <row r="395">
      <c r="A395" s="275" t="s">
        <v>12323</v>
      </c>
      <c r="B395" s="276" t="s">
        <v>12326</v>
      </c>
      <c r="C395" s="246" t="s">
        <v>28077</v>
      </c>
      <c r="D395" s="278"/>
      <c r="E395" s="271"/>
      <c r="F395" s="266"/>
      <c r="G395" s="267"/>
      <c r="H395" s="195" t="s">
        <v>31578</v>
      </c>
      <c r="I395" s="268"/>
    </row>
    <row r="396">
      <c r="A396" s="190" t="s">
        <v>31579</v>
      </c>
      <c r="B396" s="282">
        <v>0.0</v>
      </c>
      <c r="C396" s="192" t="s">
        <v>31580</v>
      </c>
      <c r="D396" s="192" t="s">
        <v>25</v>
      </c>
      <c r="E396" s="240" t="s">
        <v>31581</v>
      </c>
      <c r="F396" s="266"/>
      <c r="G396" s="267"/>
      <c r="H396" s="195" t="s">
        <v>31582</v>
      </c>
      <c r="I396" s="268"/>
    </row>
    <row r="397">
      <c r="A397" s="190" t="s">
        <v>31579</v>
      </c>
      <c r="B397" s="282">
        <v>0.0</v>
      </c>
      <c r="C397" s="192" t="s">
        <v>31583</v>
      </c>
      <c r="D397" s="192" t="s">
        <v>25</v>
      </c>
      <c r="E397" s="240" t="s">
        <v>31581</v>
      </c>
      <c r="F397" s="266"/>
      <c r="G397" s="267"/>
      <c r="H397" s="195" t="s">
        <v>30337</v>
      </c>
      <c r="I397" s="268"/>
    </row>
    <row r="398">
      <c r="A398" s="190" t="s">
        <v>12331</v>
      </c>
      <c r="B398" s="191" t="s">
        <v>12334</v>
      </c>
      <c r="C398" s="271"/>
      <c r="D398" s="192" t="s">
        <v>11</v>
      </c>
      <c r="E398" s="271"/>
      <c r="F398" s="266"/>
      <c r="G398" s="267"/>
      <c r="H398" s="268"/>
      <c r="I398" s="268"/>
    </row>
    <row r="399">
      <c r="A399" s="190" t="s">
        <v>12335</v>
      </c>
      <c r="B399" s="191" t="s">
        <v>31584</v>
      </c>
      <c r="C399" s="192" t="s">
        <v>31585</v>
      </c>
      <c r="D399" s="192" t="s">
        <v>15</v>
      </c>
      <c r="E399" s="271"/>
      <c r="F399" s="266"/>
      <c r="G399" s="267"/>
      <c r="H399" s="195" t="s">
        <v>31586</v>
      </c>
      <c r="I399" s="268"/>
    </row>
    <row r="400">
      <c r="A400" s="190" t="s">
        <v>12335</v>
      </c>
      <c r="B400" s="191" t="s">
        <v>31584</v>
      </c>
      <c r="C400" s="192" t="s">
        <v>31587</v>
      </c>
      <c r="D400" s="192" t="s">
        <v>15</v>
      </c>
      <c r="E400" s="271"/>
      <c r="F400" s="266"/>
      <c r="G400" s="267"/>
      <c r="H400" s="195" t="s">
        <v>31588</v>
      </c>
      <c r="I400" s="268"/>
    </row>
    <row r="401">
      <c r="A401" s="190" t="s">
        <v>12335</v>
      </c>
      <c r="B401" s="191" t="s">
        <v>31584</v>
      </c>
      <c r="C401" s="192" t="s">
        <v>31589</v>
      </c>
      <c r="D401" s="192" t="s">
        <v>15</v>
      </c>
      <c r="E401" s="271"/>
      <c r="F401" s="266"/>
      <c r="G401" s="267"/>
      <c r="H401" s="195" t="s">
        <v>31590</v>
      </c>
      <c r="I401" s="268"/>
    </row>
    <row r="402">
      <c r="A402" s="190" t="s">
        <v>12335</v>
      </c>
      <c r="B402" s="191" t="s">
        <v>31584</v>
      </c>
      <c r="C402" s="192" t="s">
        <v>31591</v>
      </c>
      <c r="D402" s="192" t="s">
        <v>15</v>
      </c>
      <c r="E402" s="271"/>
      <c r="F402" s="266"/>
      <c r="G402" s="267"/>
      <c r="H402" s="195" t="s">
        <v>31592</v>
      </c>
      <c r="I402" s="268"/>
    </row>
    <row r="403">
      <c r="A403" s="275" t="s">
        <v>12341</v>
      </c>
      <c r="B403" s="276" t="s">
        <v>12344</v>
      </c>
      <c r="C403" s="246" t="s">
        <v>31593</v>
      </c>
      <c r="D403" s="271"/>
      <c r="E403" s="271"/>
      <c r="F403" s="266"/>
      <c r="G403" s="267"/>
      <c r="H403" s="195" t="s">
        <v>31594</v>
      </c>
      <c r="I403" s="268"/>
    </row>
    <row r="404">
      <c r="A404" s="275" t="s">
        <v>12341</v>
      </c>
      <c r="B404" s="276" t="s">
        <v>12344</v>
      </c>
      <c r="C404" s="246" t="s">
        <v>31595</v>
      </c>
      <c r="D404" s="271"/>
      <c r="E404" s="271"/>
      <c r="F404" s="266"/>
      <c r="G404" s="267"/>
      <c r="H404" s="195" t="s">
        <v>31596</v>
      </c>
      <c r="I404" s="268"/>
    </row>
    <row r="405">
      <c r="A405" s="275" t="s">
        <v>12341</v>
      </c>
      <c r="B405" s="276" t="s">
        <v>12344</v>
      </c>
      <c r="C405" s="246" t="s">
        <v>31597</v>
      </c>
      <c r="D405" s="271"/>
      <c r="E405" s="271"/>
      <c r="F405" s="266"/>
      <c r="G405" s="267"/>
      <c r="H405" s="195" t="s">
        <v>31598</v>
      </c>
      <c r="I405" s="268"/>
    </row>
    <row r="406">
      <c r="A406" s="275" t="s">
        <v>12341</v>
      </c>
      <c r="B406" s="276" t="s">
        <v>12344</v>
      </c>
      <c r="C406" s="246" t="s">
        <v>31599</v>
      </c>
      <c r="D406" s="271"/>
      <c r="E406" s="271"/>
      <c r="F406" s="266"/>
      <c r="G406" s="267"/>
      <c r="H406" s="195" t="s">
        <v>31600</v>
      </c>
      <c r="I406" s="268"/>
    </row>
    <row r="407">
      <c r="A407" s="275" t="s">
        <v>12341</v>
      </c>
      <c r="B407" s="276" t="s">
        <v>12344</v>
      </c>
      <c r="C407" s="246" t="s">
        <v>19692</v>
      </c>
      <c r="D407" s="271"/>
      <c r="E407" s="271"/>
      <c r="F407" s="266"/>
      <c r="G407" s="267"/>
      <c r="H407" s="195" t="s">
        <v>31601</v>
      </c>
      <c r="I407" s="268"/>
    </row>
    <row r="408">
      <c r="A408" s="275" t="s">
        <v>12341</v>
      </c>
      <c r="B408" s="276" t="s">
        <v>12344</v>
      </c>
      <c r="C408" s="246" t="s">
        <v>31602</v>
      </c>
      <c r="D408" s="271"/>
      <c r="E408" s="271"/>
      <c r="F408" s="266"/>
      <c r="G408" s="267"/>
      <c r="H408" s="195" t="s">
        <v>31603</v>
      </c>
      <c r="I408" s="268"/>
    </row>
    <row r="409">
      <c r="A409" s="275" t="s">
        <v>12341</v>
      </c>
      <c r="B409" s="276" t="s">
        <v>12344</v>
      </c>
      <c r="C409" s="246" t="s">
        <v>31604</v>
      </c>
      <c r="D409" s="271"/>
      <c r="E409" s="271"/>
      <c r="F409" s="266"/>
      <c r="G409" s="267"/>
      <c r="H409" s="195" t="s">
        <v>31605</v>
      </c>
      <c r="I409" s="268"/>
    </row>
    <row r="410">
      <c r="A410" s="190" t="s">
        <v>12341</v>
      </c>
      <c r="B410" s="191" t="s">
        <v>12344</v>
      </c>
      <c r="C410" s="192" t="s">
        <v>31606</v>
      </c>
      <c r="D410" s="192" t="s">
        <v>15</v>
      </c>
      <c r="E410" s="192" t="s">
        <v>15862</v>
      </c>
      <c r="F410" s="266"/>
      <c r="G410" s="267"/>
      <c r="H410" s="268"/>
      <c r="I410" s="268"/>
    </row>
    <row r="411">
      <c r="A411" s="190" t="s">
        <v>12341</v>
      </c>
      <c r="B411" s="191" t="s">
        <v>12344</v>
      </c>
      <c r="C411" s="192" t="s">
        <v>28082</v>
      </c>
      <c r="D411" s="192" t="s">
        <v>22</v>
      </c>
      <c r="E411" s="192" t="s">
        <v>19112</v>
      </c>
      <c r="F411" s="266"/>
      <c r="G411" s="267"/>
      <c r="H411" s="268"/>
      <c r="I411" s="268"/>
    </row>
    <row r="412">
      <c r="A412" s="257" t="s">
        <v>12347</v>
      </c>
      <c r="B412" s="264" t="s">
        <v>12351</v>
      </c>
      <c r="C412" s="283" t="s">
        <v>31607</v>
      </c>
      <c r="D412" s="192" t="s">
        <v>55</v>
      </c>
      <c r="E412" s="271"/>
      <c r="F412" s="266"/>
      <c r="G412" s="267"/>
      <c r="H412" s="195" t="s">
        <v>31608</v>
      </c>
      <c r="I412" s="268"/>
    </row>
    <row r="413">
      <c r="A413" s="257" t="s">
        <v>12347</v>
      </c>
      <c r="B413" s="264" t="s">
        <v>12351</v>
      </c>
      <c r="C413" s="283" t="s">
        <v>31609</v>
      </c>
      <c r="D413" s="192" t="s">
        <v>10</v>
      </c>
      <c r="E413" s="271"/>
      <c r="F413" s="266"/>
      <c r="G413" s="267"/>
      <c r="H413" s="195" t="s">
        <v>31610</v>
      </c>
      <c r="I413" s="268"/>
    </row>
    <row r="414">
      <c r="A414" s="190" t="s">
        <v>12354</v>
      </c>
      <c r="B414" s="191" t="s">
        <v>12357</v>
      </c>
      <c r="C414" s="284" t="s">
        <v>28094</v>
      </c>
      <c r="D414" s="192" t="s">
        <v>6</v>
      </c>
      <c r="E414" s="271"/>
      <c r="F414" s="266"/>
      <c r="G414" s="267"/>
      <c r="H414" s="195" t="s">
        <v>31611</v>
      </c>
      <c r="I414" s="268"/>
    </row>
    <row r="415">
      <c r="A415" s="190" t="s">
        <v>12354</v>
      </c>
      <c r="B415" s="191" t="s">
        <v>12357</v>
      </c>
      <c r="C415" s="274" t="s">
        <v>28090</v>
      </c>
      <c r="D415" s="192" t="s">
        <v>6</v>
      </c>
      <c r="E415" s="271"/>
      <c r="F415" s="266"/>
      <c r="G415" s="267"/>
      <c r="H415" s="195" t="s">
        <v>31612</v>
      </c>
      <c r="I415" s="268"/>
    </row>
    <row r="416">
      <c r="A416" s="190" t="s">
        <v>12354</v>
      </c>
      <c r="B416" s="191" t="s">
        <v>12357</v>
      </c>
      <c r="C416" s="274" t="s">
        <v>28096</v>
      </c>
      <c r="D416" s="192" t="s">
        <v>6</v>
      </c>
      <c r="E416" s="271"/>
      <c r="F416" s="266"/>
      <c r="G416" s="267"/>
      <c r="H416" s="195" t="s">
        <v>31613</v>
      </c>
      <c r="I416" s="268"/>
    </row>
    <row r="417">
      <c r="A417" s="190" t="s">
        <v>12354</v>
      </c>
      <c r="B417" s="191" t="s">
        <v>12357</v>
      </c>
      <c r="C417" s="274" t="s">
        <v>28098</v>
      </c>
      <c r="D417" s="192" t="s">
        <v>6</v>
      </c>
      <c r="E417" s="271"/>
      <c r="F417" s="266"/>
      <c r="G417" s="267"/>
      <c r="H417" s="195" t="s">
        <v>31614</v>
      </c>
      <c r="I417" s="268"/>
    </row>
    <row r="418">
      <c r="A418" s="190" t="s">
        <v>12354</v>
      </c>
      <c r="B418" s="191" t="s">
        <v>12357</v>
      </c>
      <c r="C418" s="274" t="s">
        <v>28092</v>
      </c>
      <c r="D418" s="192" t="s">
        <v>6</v>
      </c>
      <c r="E418" s="271"/>
      <c r="F418" s="266"/>
      <c r="G418" s="267"/>
      <c r="H418" s="195" t="s">
        <v>31615</v>
      </c>
      <c r="I418" s="268"/>
    </row>
    <row r="419">
      <c r="A419" s="190" t="s">
        <v>11954</v>
      </c>
      <c r="B419" s="191" t="s">
        <v>11957</v>
      </c>
      <c r="C419" s="192" t="s">
        <v>28104</v>
      </c>
      <c r="D419" s="192" t="s">
        <v>18695</v>
      </c>
      <c r="E419" s="192" t="s">
        <v>25600</v>
      </c>
      <c r="F419" s="266"/>
      <c r="G419" s="267"/>
      <c r="H419" s="195" t="s">
        <v>31616</v>
      </c>
      <c r="I419" s="268"/>
    </row>
    <row r="420">
      <c r="A420" s="190" t="s">
        <v>11954</v>
      </c>
      <c r="B420" s="191" t="s">
        <v>11957</v>
      </c>
      <c r="C420" s="192" t="s">
        <v>28108</v>
      </c>
      <c r="D420" s="192" t="s">
        <v>15</v>
      </c>
      <c r="E420" s="271"/>
      <c r="F420" s="266"/>
      <c r="G420" s="267"/>
      <c r="H420" s="195" t="s">
        <v>31617</v>
      </c>
      <c r="I420" s="268"/>
    </row>
    <row r="421">
      <c r="A421" s="190" t="s">
        <v>11954</v>
      </c>
      <c r="B421" s="191" t="s">
        <v>11957</v>
      </c>
      <c r="C421" s="192" t="s">
        <v>28100</v>
      </c>
      <c r="D421" s="192" t="s">
        <v>5</v>
      </c>
      <c r="E421" s="192" t="s">
        <v>15831</v>
      </c>
      <c r="F421" s="266"/>
      <c r="G421" s="267"/>
      <c r="H421" s="195" t="s">
        <v>31618</v>
      </c>
      <c r="I421" s="268"/>
    </row>
    <row r="422">
      <c r="A422" s="190" t="s">
        <v>11954</v>
      </c>
      <c r="B422" s="191" t="s">
        <v>11957</v>
      </c>
      <c r="C422" s="192" t="s">
        <v>18091</v>
      </c>
      <c r="D422" s="192" t="s">
        <v>7</v>
      </c>
      <c r="E422" s="192" t="s">
        <v>16341</v>
      </c>
      <c r="F422" s="266"/>
      <c r="G422" s="267"/>
      <c r="H422" s="195" t="s">
        <v>28102</v>
      </c>
      <c r="I422" s="268"/>
    </row>
    <row r="423">
      <c r="A423" s="190" t="s">
        <v>11954</v>
      </c>
      <c r="B423" s="191" t="s">
        <v>11957</v>
      </c>
      <c r="C423" s="192" t="s">
        <v>16160</v>
      </c>
      <c r="D423" s="192" t="s">
        <v>7</v>
      </c>
      <c r="E423" s="192" t="s">
        <v>16391</v>
      </c>
      <c r="F423" s="266"/>
      <c r="G423" s="267"/>
      <c r="H423" s="195" t="s">
        <v>31619</v>
      </c>
      <c r="I423" s="268"/>
    </row>
    <row r="424">
      <c r="A424" s="190" t="s">
        <v>11954</v>
      </c>
      <c r="B424" s="191" t="s">
        <v>11957</v>
      </c>
      <c r="C424" s="192" t="s">
        <v>16052</v>
      </c>
      <c r="D424" s="192" t="s">
        <v>5</v>
      </c>
      <c r="E424" s="271"/>
      <c r="F424" s="266"/>
      <c r="G424" s="267"/>
      <c r="H424" s="195" t="s">
        <v>31620</v>
      </c>
      <c r="I424" s="268"/>
    </row>
    <row r="425">
      <c r="A425" s="190" t="s">
        <v>11954</v>
      </c>
      <c r="B425" s="191" t="s">
        <v>11957</v>
      </c>
      <c r="C425" s="192" t="s">
        <v>28106</v>
      </c>
      <c r="D425" s="192" t="s">
        <v>7</v>
      </c>
      <c r="E425" s="192" t="s">
        <v>16563</v>
      </c>
      <c r="F425" s="266"/>
      <c r="G425" s="267"/>
      <c r="H425" s="268"/>
      <c r="I425" s="268"/>
    </row>
    <row r="426">
      <c r="A426" s="190" t="s">
        <v>11954</v>
      </c>
      <c r="B426" s="191" t="s">
        <v>11957</v>
      </c>
      <c r="C426" s="192" t="s">
        <v>28112</v>
      </c>
      <c r="D426" s="192" t="s">
        <v>22</v>
      </c>
      <c r="F426" s="266"/>
      <c r="G426" s="267"/>
      <c r="H426" s="268"/>
      <c r="I426" s="268"/>
    </row>
    <row r="427">
      <c r="A427" s="190" t="s">
        <v>11954</v>
      </c>
      <c r="B427" s="191" t="s">
        <v>11957</v>
      </c>
      <c r="C427" s="192" t="s">
        <v>28107</v>
      </c>
      <c r="D427" s="192" t="s">
        <v>18</v>
      </c>
      <c r="E427" s="192" t="s">
        <v>16563</v>
      </c>
      <c r="F427" s="266"/>
      <c r="G427" s="267"/>
      <c r="H427" s="268"/>
      <c r="I427" s="268"/>
    </row>
    <row r="428">
      <c r="A428" s="190" t="s">
        <v>11954</v>
      </c>
      <c r="B428" s="191" t="s">
        <v>11957</v>
      </c>
      <c r="C428" s="192" t="s">
        <v>18394</v>
      </c>
      <c r="D428" s="192" t="s">
        <v>14011</v>
      </c>
      <c r="E428" s="271"/>
      <c r="F428" s="266"/>
      <c r="G428" s="267"/>
      <c r="H428" s="195" t="s">
        <v>31621</v>
      </c>
      <c r="I428" s="268"/>
    </row>
    <row r="429">
      <c r="A429" s="190" t="s">
        <v>11954</v>
      </c>
      <c r="B429" s="191" t="s">
        <v>11957</v>
      </c>
      <c r="C429" s="192" t="s">
        <v>25850</v>
      </c>
      <c r="D429" s="192" t="s">
        <v>5</v>
      </c>
      <c r="E429" s="271"/>
      <c r="F429" s="266"/>
      <c r="G429" s="267"/>
      <c r="H429" s="195" t="s">
        <v>28111</v>
      </c>
      <c r="I429" s="268"/>
    </row>
    <row r="430">
      <c r="A430" s="190" t="s">
        <v>12555</v>
      </c>
      <c r="B430" s="191" t="s">
        <v>12559</v>
      </c>
      <c r="C430" s="192" t="s">
        <v>28118</v>
      </c>
      <c r="D430" s="192" t="s">
        <v>7</v>
      </c>
      <c r="E430" s="271"/>
      <c r="F430" s="266"/>
      <c r="G430" s="267"/>
      <c r="H430" s="195" t="s">
        <v>31622</v>
      </c>
      <c r="I430" s="268"/>
    </row>
    <row r="431">
      <c r="A431" s="190" t="s">
        <v>12555</v>
      </c>
      <c r="B431" s="191" t="s">
        <v>12559</v>
      </c>
      <c r="C431" s="192" t="s">
        <v>28115</v>
      </c>
      <c r="D431" s="192" t="s">
        <v>15</v>
      </c>
      <c r="E431" s="271"/>
      <c r="F431" s="266"/>
      <c r="G431" s="267"/>
      <c r="H431" s="195" t="s">
        <v>31623</v>
      </c>
      <c r="I431" s="268"/>
    </row>
    <row r="432">
      <c r="A432" s="190" t="s">
        <v>31624</v>
      </c>
      <c r="B432" s="285" t="e">
        <v>#N/A</v>
      </c>
      <c r="C432" s="192" t="s">
        <v>16480</v>
      </c>
      <c r="D432" s="192" t="s">
        <v>8</v>
      </c>
      <c r="E432" s="192" t="s">
        <v>16480</v>
      </c>
      <c r="F432" s="266"/>
      <c r="G432" s="267"/>
      <c r="H432" s="268"/>
      <c r="I432" s="268"/>
    </row>
    <row r="433">
      <c r="A433" s="190" t="s">
        <v>31624</v>
      </c>
      <c r="B433" s="285" t="e">
        <v>#N/A</v>
      </c>
      <c r="C433" s="192" t="s">
        <v>28573</v>
      </c>
      <c r="D433" s="192" t="s">
        <v>8</v>
      </c>
      <c r="E433" s="192" t="s">
        <v>28573</v>
      </c>
      <c r="F433" s="266"/>
      <c r="G433" s="267"/>
      <c r="H433" s="268"/>
      <c r="I433" s="268"/>
    </row>
    <row r="434">
      <c r="A434" s="190" t="s">
        <v>12358</v>
      </c>
      <c r="B434" s="191" t="s">
        <v>12361</v>
      </c>
      <c r="C434" s="274" t="s">
        <v>28124</v>
      </c>
      <c r="D434" s="192" t="s">
        <v>51</v>
      </c>
      <c r="E434" s="192" t="s">
        <v>15897</v>
      </c>
      <c r="F434" s="271"/>
      <c r="G434" s="267"/>
      <c r="H434" s="195" t="s">
        <v>31625</v>
      </c>
      <c r="I434" s="268"/>
    </row>
    <row r="435">
      <c r="A435" s="190" t="s">
        <v>12358</v>
      </c>
      <c r="B435" s="191" t="s">
        <v>12361</v>
      </c>
      <c r="C435" s="274" t="s">
        <v>28126</v>
      </c>
      <c r="D435" s="271"/>
      <c r="E435" s="192" t="s">
        <v>31626</v>
      </c>
      <c r="G435" s="267"/>
      <c r="H435" s="195" t="s">
        <v>31627</v>
      </c>
      <c r="I435" s="268"/>
    </row>
    <row r="436">
      <c r="A436" s="190" t="s">
        <v>12358</v>
      </c>
      <c r="B436" s="191" t="s">
        <v>12361</v>
      </c>
      <c r="C436" s="274" t="s">
        <v>28120</v>
      </c>
      <c r="D436" s="192" t="s">
        <v>5</v>
      </c>
      <c r="E436" s="271"/>
      <c r="F436" s="271"/>
      <c r="G436" s="267"/>
      <c r="H436" s="195" t="s">
        <v>28121</v>
      </c>
      <c r="I436" s="268"/>
    </row>
    <row r="437">
      <c r="A437" s="190" t="s">
        <v>12358</v>
      </c>
      <c r="B437" s="191" t="s">
        <v>12361</v>
      </c>
      <c r="C437" s="274" t="s">
        <v>28122</v>
      </c>
      <c r="D437" s="192" t="s">
        <v>5</v>
      </c>
      <c r="E437" s="271"/>
      <c r="F437" s="271"/>
      <c r="G437" s="267"/>
      <c r="H437" s="195" t="s">
        <v>28123</v>
      </c>
      <c r="I437" s="268"/>
    </row>
    <row r="438">
      <c r="A438" s="190" t="s">
        <v>12364</v>
      </c>
      <c r="B438" s="191" t="s">
        <v>12367</v>
      </c>
      <c r="C438" s="192" t="s">
        <v>31628</v>
      </c>
      <c r="D438" s="192" t="s">
        <v>25</v>
      </c>
      <c r="E438" s="271"/>
      <c r="F438" s="266"/>
      <c r="G438" s="267"/>
      <c r="H438" s="195" t="s">
        <v>31629</v>
      </c>
      <c r="I438" s="268"/>
    </row>
    <row r="439">
      <c r="A439" s="190" t="s">
        <v>12364</v>
      </c>
      <c r="B439" s="191" t="s">
        <v>12367</v>
      </c>
      <c r="C439" s="192" t="s">
        <v>31630</v>
      </c>
      <c r="D439" s="192" t="s">
        <v>25</v>
      </c>
      <c r="E439" s="271"/>
      <c r="F439" s="266"/>
      <c r="G439" s="267"/>
      <c r="H439" s="195" t="s">
        <v>31631</v>
      </c>
      <c r="I439" s="268"/>
    </row>
    <row r="440">
      <c r="A440" s="190" t="s">
        <v>12364</v>
      </c>
      <c r="B440" s="191" t="s">
        <v>12367</v>
      </c>
      <c r="C440" s="192" t="s">
        <v>31632</v>
      </c>
      <c r="D440" s="192" t="s">
        <v>25</v>
      </c>
      <c r="E440" s="271"/>
      <c r="F440" s="266"/>
      <c r="G440" s="267"/>
      <c r="H440" s="195" t="s">
        <v>31633</v>
      </c>
      <c r="I440" s="268"/>
    </row>
    <row r="441">
      <c r="A441" s="190" t="s">
        <v>12364</v>
      </c>
      <c r="B441" s="191" t="s">
        <v>12367</v>
      </c>
      <c r="C441" s="192" t="s">
        <v>31634</v>
      </c>
      <c r="D441" s="192" t="s">
        <v>25</v>
      </c>
      <c r="E441" s="271"/>
      <c r="F441" s="266"/>
      <c r="G441" s="267"/>
      <c r="H441" s="195" t="s">
        <v>31635</v>
      </c>
      <c r="I441" s="268"/>
    </row>
    <row r="442">
      <c r="A442" s="257" t="s">
        <v>15236</v>
      </c>
      <c r="B442" s="286">
        <v>0.0</v>
      </c>
      <c r="C442" s="240" t="s">
        <v>15862</v>
      </c>
      <c r="D442" s="265"/>
      <c r="E442" s="271"/>
      <c r="F442" s="266"/>
      <c r="G442" s="267"/>
      <c r="H442" s="195" t="s">
        <v>31636</v>
      </c>
      <c r="I442" s="268"/>
    </row>
    <row r="443">
      <c r="A443" s="257" t="s">
        <v>15236</v>
      </c>
      <c r="B443" s="286">
        <v>0.0</v>
      </c>
      <c r="C443" s="240" t="s">
        <v>31637</v>
      </c>
      <c r="D443" s="265"/>
      <c r="E443" s="271"/>
      <c r="F443" s="266"/>
      <c r="G443" s="267"/>
      <c r="H443" s="195" t="s">
        <v>31638</v>
      </c>
      <c r="I443" s="268"/>
    </row>
    <row r="444">
      <c r="A444" s="257" t="s">
        <v>15236</v>
      </c>
      <c r="B444" s="286">
        <v>0.0</v>
      </c>
      <c r="C444" s="240" t="s">
        <v>31639</v>
      </c>
      <c r="D444" s="240" t="s">
        <v>5</v>
      </c>
      <c r="E444" s="192" t="s">
        <v>15831</v>
      </c>
      <c r="F444" s="266"/>
      <c r="G444" s="267"/>
      <c r="H444" s="195" t="s">
        <v>28134</v>
      </c>
      <c r="I444" s="268"/>
    </row>
    <row r="445">
      <c r="A445" s="257" t="s">
        <v>15236</v>
      </c>
      <c r="B445" s="286">
        <v>0.0</v>
      </c>
      <c r="C445" s="240" t="s">
        <v>28139</v>
      </c>
      <c r="D445" s="265"/>
      <c r="E445" s="271"/>
      <c r="F445" s="266"/>
      <c r="G445" s="267"/>
      <c r="H445" s="195" t="s">
        <v>31640</v>
      </c>
      <c r="I445" s="268"/>
    </row>
    <row r="446">
      <c r="A446" s="257" t="s">
        <v>15236</v>
      </c>
      <c r="B446" s="286">
        <v>0.0</v>
      </c>
      <c r="C446" s="240" t="s">
        <v>17019</v>
      </c>
      <c r="D446" s="265"/>
      <c r="E446" s="271"/>
      <c r="F446" s="266"/>
      <c r="G446" s="267"/>
      <c r="H446" s="195" t="s">
        <v>31641</v>
      </c>
      <c r="I446" s="268"/>
    </row>
    <row r="447">
      <c r="A447" s="257" t="s">
        <v>15236</v>
      </c>
      <c r="B447" s="286">
        <v>0.0</v>
      </c>
      <c r="C447" s="240" t="s">
        <v>28137</v>
      </c>
      <c r="D447" s="240" t="s">
        <v>5</v>
      </c>
      <c r="E447" s="192" t="s">
        <v>16275</v>
      </c>
      <c r="F447" s="266"/>
      <c r="G447" s="267"/>
      <c r="H447" s="195" t="s">
        <v>31642</v>
      </c>
      <c r="I447" s="268"/>
    </row>
    <row r="448">
      <c r="A448" s="190" t="s">
        <v>12372</v>
      </c>
      <c r="B448" s="191" t="s">
        <v>12375</v>
      </c>
      <c r="C448" s="192" t="s">
        <v>23570</v>
      </c>
      <c r="D448" s="192" t="s">
        <v>5</v>
      </c>
      <c r="E448" s="192" t="s">
        <v>15850</v>
      </c>
      <c r="F448" s="266"/>
      <c r="G448" s="267"/>
      <c r="H448" s="195" t="s">
        <v>28143</v>
      </c>
      <c r="I448" s="268"/>
    </row>
    <row r="449">
      <c r="A449" s="190" t="s">
        <v>12372</v>
      </c>
      <c r="B449" s="191" t="s">
        <v>12375</v>
      </c>
      <c r="C449" s="192" t="s">
        <v>28144</v>
      </c>
      <c r="D449" s="192" t="s">
        <v>18695</v>
      </c>
      <c r="E449" s="271"/>
      <c r="F449" s="266"/>
      <c r="G449" s="267"/>
      <c r="H449" s="195" t="s">
        <v>28145</v>
      </c>
      <c r="I449" s="268"/>
    </row>
    <row r="450">
      <c r="A450" s="190" t="s">
        <v>12376</v>
      </c>
      <c r="B450" s="191" t="s">
        <v>12379</v>
      </c>
      <c r="C450" s="287" t="s">
        <v>28157</v>
      </c>
      <c r="D450" s="287" t="s">
        <v>5</v>
      </c>
      <c r="E450" s="288"/>
      <c r="F450" s="288"/>
      <c r="G450" s="267"/>
      <c r="H450" s="195" t="s">
        <v>28158</v>
      </c>
      <c r="I450" s="268"/>
    </row>
    <row r="451">
      <c r="A451" s="190" t="s">
        <v>12376</v>
      </c>
      <c r="B451" s="191" t="s">
        <v>12379</v>
      </c>
      <c r="C451" s="287" t="s">
        <v>26214</v>
      </c>
      <c r="D451" s="287" t="s">
        <v>18695</v>
      </c>
      <c r="E451" s="288"/>
      <c r="F451" s="288"/>
      <c r="G451" s="267"/>
      <c r="H451" s="195" t="s">
        <v>28147</v>
      </c>
      <c r="I451" s="268"/>
    </row>
    <row r="452">
      <c r="A452" s="190" t="s">
        <v>12376</v>
      </c>
      <c r="B452" s="191" t="s">
        <v>12379</v>
      </c>
      <c r="C452" s="287" t="s">
        <v>28150</v>
      </c>
      <c r="D452" s="287" t="s">
        <v>5</v>
      </c>
      <c r="E452" s="288"/>
      <c r="F452" s="288"/>
      <c r="G452" s="267"/>
      <c r="H452" s="195" t="s">
        <v>28151</v>
      </c>
      <c r="I452" s="268"/>
    </row>
    <row r="453">
      <c r="A453" s="190" t="s">
        <v>12376</v>
      </c>
      <c r="B453" s="191" t="s">
        <v>12379</v>
      </c>
      <c r="C453" s="287" t="s">
        <v>28148</v>
      </c>
      <c r="D453" s="192" t="s">
        <v>5</v>
      </c>
      <c r="E453" s="192" t="s">
        <v>15850</v>
      </c>
      <c r="F453" s="288"/>
      <c r="G453" s="267"/>
      <c r="H453" s="195" t="s">
        <v>31643</v>
      </c>
      <c r="I453" s="268"/>
    </row>
    <row r="454">
      <c r="A454" s="190" t="s">
        <v>12376</v>
      </c>
      <c r="B454" s="191" t="s">
        <v>12379</v>
      </c>
      <c r="C454" s="287" t="s">
        <v>28152</v>
      </c>
      <c r="D454" s="287" t="s">
        <v>8</v>
      </c>
      <c r="E454" s="288"/>
      <c r="F454" s="288"/>
      <c r="G454" s="267"/>
      <c r="H454" s="195" t="s">
        <v>31644</v>
      </c>
      <c r="I454" s="268"/>
    </row>
    <row r="455">
      <c r="A455" s="190" t="s">
        <v>12376</v>
      </c>
      <c r="B455" s="191" t="s">
        <v>12379</v>
      </c>
      <c r="C455" s="287" t="s">
        <v>28155</v>
      </c>
      <c r="D455" s="192" t="s">
        <v>5</v>
      </c>
      <c r="E455" s="192" t="s">
        <v>16162</v>
      </c>
      <c r="F455" s="288"/>
      <c r="G455" s="267"/>
      <c r="H455" s="195" t="s">
        <v>31645</v>
      </c>
      <c r="I455" s="279"/>
    </row>
    <row r="456">
      <c r="A456" s="190" t="s">
        <v>12376</v>
      </c>
      <c r="B456" s="191" t="s">
        <v>12379</v>
      </c>
      <c r="C456" s="287" t="s">
        <v>23144</v>
      </c>
      <c r="D456" s="287" t="s">
        <v>8</v>
      </c>
      <c r="E456" s="288"/>
      <c r="F456" s="288"/>
      <c r="G456" s="267"/>
      <c r="H456" s="195" t="s">
        <v>28146</v>
      </c>
      <c r="I456" s="268"/>
    </row>
    <row r="457">
      <c r="A457" s="190" t="s">
        <v>12393</v>
      </c>
      <c r="B457" s="191" t="s">
        <v>12396</v>
      </c>
      <c r="C457" s="192" t="s">
        <v>28165</v>
      </c>
      <c r="D457" s="192" t="s">
        <v>5</v>
      </c>
      <c r="E457" s="271"/>
      <c r="F457" s="266"/>
      <c r="G457" s="267"/>
      <c r="H457" s="195" t="s">
        <v>31646</v>
      </c>
      <c r="I457" s="268"/>
    </row>
    <row r="458">
      <c r="A458" s="190" t="s">
        <v>12393</v>
      </c>
      <c r="B458" s="191" t="s">
        <v>12396</v>
      </c>
      <c r="C458" s="192" t="s">
        <v>17508</v>
      </c>
      <c r="D458" s="192" t="s">
        <v>5</v>
      </c>
      <c r="E458" s="271"/>
      <c r="F458" s="266"/>
      <c r="G458" s="267"/>
      <c r="H458" s="195" t="s">
        <v>31647</v>
      </c>
      <c r="I458" s="268"/>
    </row>
    <row r="459">
      <c r="A459" s="190" t="s">
        <v>12393</v>
      </c>
      <c r="B459" s="191" t="s">
        <v>12396</v>
      </c>
      <c r="C459" s="192" t="s">
        <v>28161</v>
      </c>
      <c r="D459" s="192" t="s">
        <v>5</v>
      </c>
      <c r="E459" s="192" t="s">
        <v>15850</v>
      </c>
      <c r="F459" s="266"/>
      <c r="G459" s="267"/>
      <c r="H459" s="195" t="s">
        <v>31648</v>
      </c>
      <c r="I459" s="268"/>
    </row>
    <row r="460">
      <c r="A460" s="190" t="s">
        <v>12393</v>
      </c>
      <c r="B460" s="191" t="s">
        <v>12396</v>
      </c>
      <c r="C460" s="192" t="s">
        <v>28168</v>
      </c>
      <c r="D460" s="192" t="s">
        <v>11</v>
      </c>
      <c r="E460" s="271"/>
      <c r="F460" s="266"/>
      <c r="G460" s="267"/>
      <c r="H460" s="195" t="s">
        <v>28169</v>
      </c>
      <c r="I460" s="268"/>
    </row>
    <row r="461">
      <c r="A461" s="190" t="s">
        <v>12393</v>
      </c>
      <c r="B461" s="191" t="s">
        <v>12396</v>
      </c>
      <c r="C461" s="192" t="s">
        <v>28163</v>
      </c>
      <c r="D461" s="192" t="s">
        <v>5</v>
      </c>
      <c r="E461" s="192" t="s">
        <v>16275</v>
      </c>
      <c r="F461" s="266"/>
      <c r="G461" s="267"/>
      <c r="H461" s="195" t="s">
        <v>31649</v>
      </c>
      <c r="I461" s="268"/>
    </row>
    <row r="462">
      <c r="A462" s="190" t="s">
        <v>12393</v>
      </c>
      <c r="B462" s="191" t="s">
        <v>12396</v>
      </c>
      <c r="C462" s="192" t="s">
        <v>28159</v>
      </c>
      <c r="D462" s="192" t="s">
        <v>61</v>
      </c>
      <c r="E462" s="192" t="s">
        <v>15862</v>
      </c>
      <c r="F462" s="266"/>
      <c r="G462" s="267"/>
      <c r="H462" s="195" t="s">
        <v>31650</v>
      </c>
      <c r="I462" s="279"/>
    </row>
    <row r="463">
      <c r="A463" s="190" t="s">
        <v>12393</v>
      </c>
      <c r="B463" s="191" t="s">
        <v>12396</v>
      </c>
      <c r="C463" s="192" t="s">
        <v>28170</v>
      </c>
      <c r="D463" s="192" t="s">
        <v>11</v>
      </c>
      <c r="E463" s="271"/>
      <c r="F463" s="266"/>
      <c r="G463" s="267"/>
      <c r="H463" s="195" t="s">
        <v>28171</v>
      </c>
      <c r="I463" s="268"/>
    </row>
    <row r="464">
      <c r="A464" s="257" t="s">
        <v>31651</v>
      </c>
      <c r="B464" s="264" t="s">
        <v>31652</v>
      </c>
      <c r="C464" s="240" t="s">
        <v>31653</v>
      </c>
      <c r="D464" s="271"/>
      <c r="E464" s="271"/>
      <c r="F464" s="266"/>
      <c r="G464" s="267"/>
      <c r="H464" s="195" t="s">
        <v>31654</v>
      </c>
      <c r="I464" s="268"/>
    </row>
    <row r="465">
      <c r="A465" s="257" t="s">
        <v>31651</v>
      </c>
      <c r="B465" s="264" t="s">
        <v>31652</v>
      </c>
      <c r="C465" s="240" t="s">
        <v>31655</v>
      </c>
      <c r="D465" s="271"/>
      <c r="E465" s="271"/>
      <c r="F465" s="266"/>
      <c r="G465" s="267"/>
      <c r="H465" s="195" t="s">
        <v>31656</v>
      </c>
      <c r="I465" s="268"/>
    </row>
    <row r="466">
      <c r="A466" s="257" t="s">
        <v>31651</v>
      </c>
      <c r="B466" s="264" t="s">
        <v>31652</v>
      </c>
      <c r="C466" s="240" t="s">
        <v>31657</v>
      </c>
      <c r="D466" s="271"/>
      <c r="E466" s="271"/>
      <c r="F466" s="266"/>
      <c r="G466" s="267"/>
      <c r="H466" s="195" t="s">
        <v>31658</v>
      </c>
      <c r="I466" s="268"/>
    </row>
    <row r="467">
      <c r="A467" s="257" t="s">
        <v>31651</v>
      </c>
      <c r="B467" s="264" t="s">
        <v>31652</v>
      </c>
      <c r="C467" s="240" t="s">
        <v>31659</v>
      </c>
      <c r="D467" s="271"/>
      <c r="E467" s="271"/>
      <c r="F467" s="266"/>
      <c r="G467" s="267"/>
      <c r="H467" s="195" t="s">
        <v>31660</v>
      </c>
      <c r="I467" s="268"/>
    </row>
    <row r="468">
      <c r="A468" s="257" t="s">
        <v>31651</v>
      </c>
      <c r="B468" s="264" t="s">
        <v>31652</v>
      </c>
      <c r="C468" s="240" t="s">
        <v>31661</v>
      </c>
      <c r="D468" s="271"/>
      <c r="E468" s="271"/>
      <c r="F468" s="266"/>
      <c r="G468" s="267"/>
      <c r="H468" s="195" t="s">
        <v>31662</v>
      </c>
      <c r="I468" s="279"/>
    </row>
    <row r="469">
      <c r="A469" s="257" t="s">
        <v>31651</v>
      </c>
      <c r="B469" s="264" t="s">
        <v>31652</v>
      </c>
      <c r="C469" s="240" t="s">
        <v>17418</v>
      </c>
      <c r="D469" s="271"/>
      <c r="E469" s="271"/>
      <c r="F469" s="266"/>
      <c r="G469" s="267"/>
      <c r="H469" s="195" t="s">
        <v>31663</v>
      </c>
      <c r="I469" s="268"/>
    </row>
    <row r="470">
      <c r="A470" s="257" t="s">
        <v>31651</v>
      </c>
      <c r="B470" s="264" t="s">
        <v>31652</v>
      </c>
      <c r="C470" s="240" t="s">
        <v>31664</v>
      </c>
      <c r="D470" s="271"/>
      <c r="E470" s="271"/>
      <c r="F470" s="266"/>
      <c r="G470" s="267"/>
      <c r="H470" s="195" t="s">
        <v>31665</v>
      </c>
      <c r="I470" s="268"/>
    </row>
    <row r="471">
      <c r="A471" s="190" t="s">
        <v>12401</v>
      </c>
      <c r="B471" s="191" t="s">
        <v>12405</v>
      </c>
      <c r="C471" s="289" t="s">
        <v>16361</v>
      </c>
      <c r="D471" s="192" t="s">
        <v>9</v>
      </c>
      <c r="E471" s="192" t="s">
        <v>16110</v>
      </c>
      <c r="F471" s="190" t="s">
        <v>16111</v>
      </c>
      <c r="G471" s="267"/>
      <c r="H471" s="195" t="s">
        <v>31666</v>
      </c>
      <c r="I471" s="268"/>
    </row>
    <row r="472">
      <c r="A472" s="190" t="s">
        <v>12401</v>
      </c>
      <c r="B472" s="191" t="s">
        <v>12405</v>
      </c>
      <c r="C472" s="289" t="s">
        <v>17132</v>
      </c>
      <c r="D472" s="287" t="s">
        <v>5</v>
      </c>
      <c r="E472" s="288"/>
      <c r="F472" s="288"/>
      <c r="G472" s="267"/>
      <c r="H472" s="195" t="s">
        <v>31667</v>
      </c>
      <c r="I472" s="268"/>
    </row>
    <row r="473">
      <c r="A473" s="190" t="s">
        <v>12401</v>
      </c>
      <c r="B473" s="191" t="s">
        <v>12405</v>
      </c>
      <c r="C473" s="289" t="s">
        <v>28175</v>
      </c>
      <c r="D473" s="287" t="s">
        <v>9</v>
      </c>
      <c r="E473" s="288"/>
      <c r="F473" s="288"/>
      <c r="G473" s="267"/>
      <c r="H473" s="195" t="s">
        <v>31668</v>
      </c>
      <c r="I473" s="268"/>
    </row>
    <row r="474">
      <c r="A474" s="190" t="s">
        <v>12401</v>
      </c>
      <c r="B474" s="191" t="s">
        <v>12405</v>
      </c>
      <c r="C474" s="289" t="s">
        <v>16128</v>
      </c>
      <c r="D474" s="287" t="s">
        <v>19</v>
      </c>
      <c r="E474" s="288"/>
      <c r="F474" s="288"/>
      <c r="G474" s="267"/>
      <c r="H474" s="195" t="s">
        <v>28177</v>
      </c>
      <c r="I474" s="268"/>
    </row>
    <row r="475">
      <c r="A475" s="190" t="s">
        <v>12401</v>
      </c>
      <c r="B475" s="191" t="s">
        <v>12405</v>
      </c>
      <c r="C475" s="289" t="s">
        <v>28178</v>
      </c>
      <c r="D475" s="287" t="s">
        <v>14</v>
      </c>
      <c r="E475" s="288"/>
      <c r="F475" s="288"/>
      <c r="G475" s="267"/>
      <c r="H475" s="195" t="s">
        <v>31669</v>
      </c>
      <c r="I475" s="268"/>
    </row>
    <row r="476">
      <c r="A476" s="190" t="s">
        <v>12401</v>
      </c>
      <c r="B476" s="191" t="s">
        <v>12405</v>
      </c>
      <c r="C476" s="287" t="s">
        <v>16091</v>
      </c>
      <c r="D476" s="287" t="s">
        <v>10</v>
      </c>
      <c r="E476" s="288"/>
      <c r="F476" s="288"/>
      <c r="G476" s="267"/>
      <c r="H476" s="195" t="s">
        <v>28180</v>
      </c>
      <c r="I476" s="279"/>
    </row>
    <row r="477">
      <c r="A477" s="190" t="s">
        <v>12401</v>
      </c>
      <c r="B477" s="191" t="s">
        <v>12405</v>
      </c>
      <c r="C477" s="289" t="s">
        <v>15850</v>
      </c>
      <c r="D477" s="192" t="s">
        <v>5</v>
      </c>
      <c r="E477" s="192" t="s">
        <v>15850</v>
      </c>
      <c r="F477" s="288"/>
      <c r="G477" s="267"/>
      <c r="H477" s="195" t="s">
        <v>28173</v>
      </c>
      <c r="I477" s="268"/>
    </row>
    <row r="478">
      <c r="A478" s="190" t="s">
        <v>12401</v>
      </c>
      <c r="B478" s="191" t="s">
        <v>12405</v>
      </c>
      <c r="C478" s="289" t="s">
        <v>28181</v>
      </c>
      <c r="D478" s="287" t="s">
        <v>26</v>
      </c>
      <c r="E478" s="288"/>
      <c r="F478" s="288"/>
      <c r="G478" s="267"/>
      <c r="H478" s="195" t="s">
        <v>31670</v>
      </c>
      <c r="I478" s="268"/>
    </row>
    <row r="479">
      <c r="A479" s="190" t="s">
        <v>12401</v>
      </c>
      <c r="B479" s="191" t="s">
        <v>12405</v>
      </c>
      <c r="C479" s="289" t="s">
        <v>17297</v>
      </c>
      <c r="D479" s="192" t="s">
        <v>5</v>
      </c>
      <c r="E479" s="288"/>
      <c r="F479" s="288"/>
      <c r="G479" s="267"/>
      <c r="H479" s="195" t="s">
        <v>31671</v>
      </c>
      <c r="I479" s="268"/>
    </row>
    <row r="480">
      <c r="A480" s="190" t="s">
        <v>12401</v>
      </c>
      <c r="B480" s="191" t="s">
        <v>12405</v>
      </c>
      <c r="C480" s="289" t="s">
        <v>24041</v>
      </c>
      <c r="D480" s="287" t="s">
        <v>5</v>
      </c>
      <c r="E480" s="288"/>
      <c r="F480" s="288"/>
      <c r="G480" s="267"/>
      <c r="H480" s="195" t="s">
        <v>28184</v>
      </c>
      <c r="I480" s="268"/>
    </row>
    <row r="481">
      <c r="A481" s="190" t="s">
        <v>12408</v>
      </c>
      <c r="B481" s="191" t="s">
        <v>12411</v>
      </c>
      <c r="C481" s="192" t="s">
        <v>28187</v>
      </c>
      <c r="D481" s="192" t="s">
        <v>5</v>
      </c>
      <c r="E481" s="271"/>
      <c r="F481" s="266"/>
      <c r="G481" s="267"/>
      <c r="H481" s="195" t="s">
        <v>31672</v>
      </c>
      <c r="I481" s="268"/>
    </row>
    <row r="482">
      <c r="A482" s="190" t="s">
        <v>12408</v>
      </c>
      <c r="B482" s="191" t="s">
        <v>12411</v>
      </c>
      <c r="C482" s="192" t="s">
        <v>28189</v>
      </c>
      <c r="D482" s="192" t="s">
        <v>5</v>
      </c>
      <c r="E482" s="271"/>
      <c r="F482" s="266"/>
      <c r="G482" s="267"/>
      <c r="H482" s="195" t="s">
        <v>28190</v>
      </c>
      <c r="I482" s="268"/>
    </row>
    <row r="483">
      <c r="A483" s="190" t="s">
        <v>12408</v>
      </c>
      <c r="B483" s="191" t="s">
        <v>12411</v>
      </c>
      <c r="C483" s="192" t="s">
        <v>28185</v>
      </c>
      <c r="D483" s="192" t="s">
        <v>5</v>
      </c>
      <c r="E483" s="192" t="s">
        <v>15850</v>
      </c>
      <c r="F483" s="266"/>
      <c r="G483" s="267"/>
      <c r="H483" s="195" t="s">
        <v>28186</v>
      </c>
      <c r="I483" s="279"/>
    </row>
    <row r="484">
      <c r="A484" s="190" t="s">
        <v>12415</v>
      </c>
      <c r="B484" s="191" t="s">
        <v>12418</v>
      </c>
      <c r="C484" s="274" t="s">
        <v>28191</v>
      </c>
      <c r="D484" s="192" t="s">
        <v>5</v>
      </c>
      <c r="E484" s="271"/>
      <c r="F484" s="266"/>
      <c r="G484" s="267"/>
      <c r="H484" s="195" t="s">
        <v>28193</v>
      </c>
      <c r="I484" s="268"/>
    </row>
    <row r="485">
      <c r="A485" s="190" t="s">
        <v>12415</v>
      </c>
      <c r="B485" s="191" t="s">
        <v>12418</v>
      </c>
      <c r="C485" s="274" t="s">
        <v>28196</v>
      </c>
      <c r="D485" s="192" t="s">
        <v>5</v>
      </c>
      <c r="E485" s="271"/>
      <c r="F485" s="266"/>
      <c r="G485" s="267"/>
      <c r="H485" s="195" t="s">
        <v>28197</v>
      </c>
      <c r="I485" s="268"/>
    </row>
    <row r="486">
      <c r="A486" s="190" t="s">
        <v>12415</v>
      </c>
      <c r="B486" s="191" t="s">
        <v>12418</v>
      </c>
      <c r="C486" s="274" t="s">
        <v>28198</v>
      </c>
      <c r="D486" s="192" t="s">
        <v>5</v>
      </c>
      <c r="E486" s="271"/>
      <c r="F486" s="266"/>
      <c r="G486" s="267"/>
      <c r="H486" s="195" t="s">
        <v>31673</v>
      </c>
      <c r="I486" s="279"/>
    </row>
    <row r="487">
      <c r="A487" s="190" t="s">
        <v>12415</v>
      </c>
      <c r="B487" s="191" t="s">
        <v>12418</v>
      </c>
      <c r="C487" s="274" t="s">
        <v>28194</v>
      </c>
      <c r="D487" s="192" t="s">
        <v>14</v>
      </c>
      <c r="E487" s="192" t="s">
        <v>18695</v>
      </c>
      <c r="F487" s="266"/>
      <c r="G487" s="267"/>
      <c r="H487" s="195" t="s">
        <v>28195</v>
      </c>
      <c r="I487" s="268"/>
    </row>
    <row r="488">
      <c r="A488" s="190" t="s">
        <v>12421</v>
      </c>
      <c r="B488" s="191" t="s">
        <v>12425</v>
      </c>
      <c r="C488" s="192" t="s">
        <v>28200</v>
      </c>
      <c r="D488" s="192" t="s">
        <v>11</v>
      </c>
      <c r="E488" s="192" t="s">
        <v>17708</v>
      </c>
      <c r="G488" s="267"/>
      <c r="H488" s="195" t="s">
        <v>28201</v>
      </c>
      <c r="I488" s="279"/>
    </row>
    <row r="489">
      <c r="A489" s="190" t="s">
        <v>12421</v>
      </c>
      <c r="B489" s="191" t="s">
        <v>12425</v>
      </c>
      <c r="C489" s="192" t="s">
        <v>28208</v>
      </c>
      <c r="D489" s="192" t="s">
        <v>41</v>
      </c>
      <c r="E489" s="271"/>
      <c r="F489" s="266"/>
      <c r="G489" s="267"/>
      <c r="H489" s="195" t="s">
        <v>28209</v>
      </c>
      <c r="I489" s="268"/>
    </row>
    <row r="490">
      <c r="A490" s="190" t="s">
        <v>12421</v>
      </c>
      <c r="B490" s="191" t="s">
        <v>12425</v>
      </c>
      <c r="C490" s="192" t="s">
        <v>28202</v>
      </c>
      <c r="D490" s="192" t="s">
        <v>11</v>
      </c>
      <c r="E490" s="192" t="s">
        <v>17708</v>
      </c>
      <c r="G490" s="267"/>
      <c r="H490" s="195" t="s">
        <v>28203</v>
      </c>
      <c r="I490" s="268"/>
    </row>
    <row r="491">
      <c r="A491" s="190" t="s">
        <v>12421</v>
      </c>
      <c r="B491" s="191" t="s">
        <v>12425</v>
      </c>
      <c r="C491" s="192" t="s">
        <v>28204</v>
      </c>
      <c r="D491" s="192" t="s">
        <v>11</v>
      </c>
      <c r="E491" s="271"/>
      <c r="F491" s="266"/>
      <c r="G491" s="267"/>
      <c r="H491" s="195" t="s">
        <v>28205</v>
      </c>
      <c r="I491" s="268"/>
    </row>
    <row r="492">
      <c r="A492" s="190" t="s">
        <v>12421</v>
      </c>
      <c r="B492" s="191" t="s">
        <v>12425</v>
      </c>
      <c r="C492" s="192" t="s">
        <v>28206</v>
      </c>
      <c r="D492" s="192" t="s">
        <v>41</v>
      </c>
      <c r="E492" s="271"/>
      <c r="F492" s="266"/>
      <c r="G492" s="267"/>
      <c r="H492" s="195" t="s">
        <v>28207</v>
      </c>
      <c r="I492" s="268"/>
    </row>
    <row r="493">
      <c r="A493" s="190" t="s">
        <v>12428</v>
      </c>
      <c r="B493" s="191" t="s">
        <v>12430</v>
      </c>
      <c r="C493" s="289" t="s">
        <v>28219</v>
      </c>
      <c r="D493" s="287" t="s">
        <v>30</v>
      </c>
      <c r="E493" s="288"/>
      <c r="F493" s="288"/>
      <c r="G493" s="267"/>
      <c r="H493" s="195" t="s">
        <v>31674</v>
      </c>
      <c r="I493" s="279"/>
    </row>
    <row r="494">
      <c r="A494" s="257" t="s">
        <v>12428</v>
      </c>
      <c r="B494" s="264" t="s">
        <v>12430</v>
      </c>
      <c r="C494" s="290" t="s">
        <v>23750</v>
      </c>
      <c r="D494" s="291" t="s">
        <v>30</v>
      </c>
      <c r="E494" s="288"/>
      <c r="F494" s="288"/>
      <c r="G494" s="267"/>
      <c r="H494" s="195" t="s">
        <v>31675</v>
      </c>
      <c r="I494" s="268"/>
    </row>
    <row r="495">
      <c r="A495" s="190" t="s">
        <v>12428</v>
      </c>
      <c r="B495" s="191" t="s">
        <v>12430</v>
      </c>
      <c r="C495" s="289" t="s">
        <v>28212</v>
      </c>
      <c r="D495" s="192" t="s">
        <v>7</v>
      </c>
      <c r="E495" s="192" t="s">
        <v>16391</v>
      </c>
      <c r="F495" s="190" t="s">
        <v>20998</v>
      </c>
      <c r="G495" s="267"/>
      <c r="H495" s="195" t="s">
        <v>31676</v>
      </c>
      <c r="I495" s="268"/>
    </row>
    <row r="496">
      <c r="A496" s="190" t="s">
        <v>12428</v>
      </c>
      <c r="B496" s="191" t="s">
        <v>12430</v>
      </c>
      <c r="C496" s="289" t="s">
        <v>28221</v>
      </c>
      <c r="D496" s="287" t="s">
        <v>53</v>
      </c>
      <c r="E496" s="287" t="s">
        <v>16391</v>
      </c>
      <c r="F496" s="288"/>
      <c r="G496" s="267"/>
      <c r="H496" s="195" t="s">
        <v>31677</v>
      </c>
      <c r="I496" s="268"/>
    </row>
    <row r="497">
      <c r="A497" s="190" t="s">
        <v>12428</v>
      </c>
      <c r="B497" s="191" t="s">
        <v>12430</v>
      </c>
      <c r="C497" s="289" t="s">
        <v>28223</v>
      </c>
      <c r="D497" s="287" t="s">
        <v>31</v>
      </c>
      <c r="E497" s="287" t="s">
        <v>22651</v>
      </c>
      <c r="F497" s="288"/>
      <c r="G497" s="267"/>
      <c r="H497" s="195" t="s">
        <v>28224</v>
      </c>
      <c r="I497" s="268"/>
    </row>
    <row r="498">
      <c r="A498" s="190" t="s">
        <v>12428</v>
      </c>
      <c r="B498" s="191" t="s">
        <v>12430</v>
      </c>
      <c r="C498" s="289" t="s">
        <v>28214</v>
      </c>
      <c r="D498" s="192" t="s">
        <v>7</v>
      </c>
      <c r="E498" s="192" t="s">
        <v>16391</v>
      </c>
      <c r="F498" s="190" t="s">
        <v>28215</v>
      </c>
      <c r="G498" s="267"/>
      <c r="H498" s="195" t="s">
        <v>31678</v>
      </c>
      <c r="I498" s="268"/>
    </row>
    <row r="499">
      <c r="A499" s="190" t="s">
        <v>12428</v>
      </c>
      <c r="B499" s="191" t="s">
        <v>12430</v>
      </c>
      <c r="C499" s="289" t="s">
        <v>28210</v>
      </c>
      <c r="D499" s="287" t="s">
        <v>5</v>
      </c>
      <c r="E499" s="288"/>
      <c r="F499" s="288"/>
      <c r="G499" s="267"/>
      <c r="H499" s="195" t="s">
        <v>31679</v>
      </c>
      <c r="I499" s="268"/>
    </row>
    <row r="500">
      <c r="A500" s="190" t="s">
        <v>12428</v>
      </c>
      <c r="B500" s="191" t="s">
        <v>12430</v>
      </c>
      <c r="C500" s="289" t="s">
        <v>28225</v>
      </c>
      <c r="D500" s="287" t="s">
        <v>30</v>
      </c>
      <c r="E500" s="288"/>
      <c r="F500" s="288"/>
      <c r="G500" s="267"/>
      <c r="H500" s="195" t="s">
        <v>31680</v>
      </c>
      <c r="I500" s="268"/>
    </row>
    <row r="501">
      <c r="A501" s="190" t="s">
        <v>12428</v>
      </c>
      <c r="B501" s="191" t="s">
        <v>12430</v>
      </c>
      <c r="C501" s="289" t="s">
        <v>28217</v>
      </c>
      <c r="D501" s="287" t="s">
        <v>22</v>
      </c>
      <c r="E501" s="288"/>
      <c r="F501" s="288"/>
      <c r="G501" s="267"/>
      <c r="H501" s="195" t="s">
        <v>31681</v>
      </c>
      <c r="I501" s="268"/>
    </row>
    <row r="502">
      <c r="A502" s="190" t="s">
        <v>12435</v>
      </c>
      <c r="B502" s="191" t="s">
        <v>12439</v>
      </c>
      <c r="C502" s="192" t="s">
        <v>28231</v>
      </c>
      <c r="D502" s="192" t="s">
        <v>11</v>
      </c>
      <c r="E502" s="271"/>
      <c r="F502" s="266"/>
      <c r="G502" s="267"/>
      <c r="H502" s="195" t="s">
        <v>31682</v>
      </c>
      <c r="I502" s="268"/>
    </row>
    <row r="503">
      <c r="A503" s="190" t="s">
        <v>12435</v>
      </c>
      <c r="B503" s="191" t="s">
        <v>12439</v>
      </c>
      <c r="C503" s="192" t="s">
        <v>28229</v>
      </c>
      <c r="D503" s="192" t="s">
        <v>30</v>
      </c>
      <c r="E503" s="271"/>
      <c r="F503" s="266"/>
      <c r="G503" s="267"/>
      <c r="H503" s="195" t="s">
        <v>31683</v>
      </c>
      <c r="I503" s="279"/>
    </row>
    <row r="504">
      <c r="A504" s="190" t="s">
        <v>12435</v>
      </c>
      <c r="B504" s="191" t="s">
        <v>12439</v>
      </c>
      <c r="C504" s="192" t="s">
        <v>28227</v>
      </c>
      <c r="D504" s="192" t="s">
        <v>40</v>
      </c>
      <c r="E504" s="271"/>
      <c r="F504" s="266"/>
      <c r="G504" s="267"/>
      <c r="H504" s="195" t="s">
        <v>31684</v>
      </c>
      <c r="I504" s="268"/>
    </row>
    <row r="505">
      <c r="A505" s="190" t="s">
        <v>12444</v>
      </c>
      <c r="B505" s="191" t="s">
        <v>12448</v>
      </c>
      <c r="C505" s="289" t="s">
        <v>18080</v>
      </c>
      <c r="D505" s="287" t="s">
        <v>5</v>
      </c>
      <c r="E505" s="288"/>
      <c r="F505" s="288"/>
      <c r="G505" s="267"/>
      <c r="H505" s="195" t="s">
        <v>31685</v>
      </c>
      <c r="I505" s="268"/>
    </row>
    <row r="506">
      <c r="A506" s="190" t="s">
        <v>12444</v>
      </c>
      <c r="B506" s="191" t="s">
        <v>12448</v>
      </c>
      <c r="C506" s="289" t="s">
        <v>28240</v>
      </c>
      <c r="D506" s="287" t="s">
        <v>5</v>
      </c>
      <c r="E506" s="288"/>
      <c r="F506" s="288"/>
      <c r="G506" s="267"/>
      <c r="H506" s="195" t="s">
        <v>28241</v>
      </c>
      <c r="I506" s="268"/>
    </row>
    <row r="507">
      <c r="A507" s="190" t="s">
        <v>12444</v>
      </c>
      <c r="B507" s="191" t="s">
        <v>12448</v>
      </c>
      <c r="C507" s="289" t="s">
        <v>28233</v>
      </c>
      <c r="D507" s="287" t="s">
        <v>5</v>
      </c>
      <c r="E507" s="288"/>
      <c r="F507" s="288"/>
      <c r="G507" s="267"/>
      <c r="H507" s="195" t="s">
        <v>31686</v>
      </c>
      <c r="I507" s="268"/>
    </row>
    <row r="508">
      <c r="A508" s="190" t="s">
        <v>12444</v>
      </c>
      <c r="B508" s="191" t="s">
        <v>12448</v>
      </c>
      <c r="C508" s="289" t="s">
        <v>28237</v>
      </c>
      <c r="D508" s="287" t="s">
        <v>5</v>
      </c>
      <c r="E508" s="288"/>
      <c r="F508" s="288"/>
      <c r="G508" s="267"/>
      <c r="H508" s="195" t="s">
        <v>31687</v>
      </c>
      <c r="I508" s="268"/>
    </row>
    <row r="509">
      <c r="A509" s="190" t="s">
        <v>12444</v>
      </c>
      <c r="B509" s="191" t="s">
        <v>12448</v>
      </c>
      <c r="C509" s="289" t="s">
        <v>28235</v>
      </c>
      <c r="D509" s="287" t="s">
        <v>5</v>
      </c>
      <c r="E509" s="288"/>
      <c r="F509" s="288"/>
      <c r="G509" s="267"/>
      <c r="H509" s="195" t="s">
        <v>31688</v>
      </c>
      <c r="I509" s="279"/>
    </row>
    <row r="510">
      <c r="A510" s="190" t="s">
        <v>12451</v>
      </c>
      <c r="B510" s="191" t="s">
        <v>12454</v>
      </c>
      <c r="C510" s="274" t="s">
        <v>28243</v>
      </c>
      <c r="D510" s="192" t="s">
        <v>27</v>
      </c>
      <c r="E510" s="271"/>
      <c r="F510" s="271"/>
      <c r="G510" s="267"/>
      <c r="H510" s="195" t="s">
        <v>31689</v>
      </c>
      <c r="I510" s="268"/>
    </row>
    <row r="511">
      <c r="A511" s="190" t="s">
        <v>12451</v>
      </c>
      <c r="B511" s="191" t="s">
        <v>12454</v>
      </c>
      <c r="C511" s="274" t="s">
        <v>15871</v>
      </c>
      <c r="D511" s="192" t="s">
        <v>5</v>
      </c>
      <c r="E511" s="192" t="s">
        <v>15871</v>
      </c>
      <c r="F511" s="271"/>
      <c r="G511" s="267"/>
      <c r="H511" s="195" t="s">
        <v>28242</v>
      </c>
      <c r="I511" s="268"/>
    </row>
    <row r="512">
      <c r="A512" s="190" t="s">
        <v>12451</v>
      </c>
      <c r="B512" s="191" t="s">
        <v>12454</v>
      </c>
      <c r="C512" s="274" t="s">
        <v>28245</v>
      </c>
      <c r="D512" s="192" t="s">
        <v>27</v>
      </c>
      <c r="E512" s="271"/>
      <c r="F512" s="271"/>
      <c r="G512" s="267"/>
      <c r="H512" s="195" t="s">
        <v>28246</v>
      </c>
      <c r="I512" s="268"/>
    </row>
    <row r="513">
      <c r="A513" s="190" t="s">
        <v>12451</v>
      </c>
      <c r="B513" s="191" t="s">
        <v>12454</v>
      </c>
      <c r="C513" s="274" t="s">
        <v>28247</v>
      </c>
      <c r="D513" s="192" t="s">
        <v>27</v>
      </c>
      <c r="E513" s="271"/>
      <c r="F513" s="271"/>
      <c r="G513" s="267"/>
      <c r="H513" s="195" t="s">
        <v>28248</v>
      </c>
      <c r="I513" s="279"/>
    </row>
    <row r="514">
      <c r="A514" s="190" t="s">
        <v>12460</v>
      </c>
      <c r="B514" s="191" t="s">
        <v>12462</v>
      </c>
      <c r="C514" s="192" t="s">
        <v>28249</v>
      </c>
      <c r="D514" s="192" t="s">
        <v>11</v>
      </c>
      <c r="E514" s="271"/>
      <c r="F514" s="266"/>
      <c r="G514" s="267"/>
      <c r="H514" s="195" t="s">
        <v>28250</v>
      </c>
      <c r="I514" s="268"/>
    </row>
    <row r="515">
      <c r="A515" s="190" t="s">
        <v>12464</v>
      </c>
      <c r="B515" s="191" t="s">
        <v>12467</v>
      </c>
      <c r="C515" s="292" t="s">
        <v>31690</v>
      </c>
      <c r="D515" s="192" t="s">
        <v>6</v>
      </c>
      <c r="E515" s="271"/>
      <c r="F515" s="266"/>
      <c r="G515" s="267"/>
      <c r="H515" s="195" t="s">
        <v>28251</v>
      </c>
      <c r="I515" s="268"/>
    </row>
    <row r="516">
      <c r="A516" s="190" t="s">
        <v>12464</v>
      </c>
      <c r="B516" s="191" t="s">
        <v>12467</v>
      </c>
      <c r="C516" s="292" t="s">
        <v>31691</v>
      </c>
      <c r="D516" s="271"/>
      <c r="E516" s="192" t="s">
        <v>15897</v>
      </c>
      <c r="F516" s="266"/>
      <c r="G516" s="267"/>
      <c r="H516" s="195" t="s">
        <v>31692</v>
      </c>
      <c r="I516" s="268"/>
    </row>
    <row r="517">
      <c r="A517" s="190" t="s">
        <v>12464</v>
      </c>
      <c r="B517" s="191" t="s">
        <v>12467</v>
      </c>
      <c r="C517" s="292" t="s">
        <v>31693</v>
      </c>
      <c r="D517" s="271"/>
      <c r="E517" s="192" t="s">
        <v>31694</v>
      </c>
      <c r="F517" s="266"/>
      <c r="G517" s="267"/>
      <c r="H517" s="268"/>
      <c r="I517" s="268"/>
    </row>
    <row r="518">
      <c r="A518" s="190" t="s">
        <v>12464</v>
      </c>
      <c r="B518" s="191" t="s">
        <v>12467</v>
      </c>
      <c r="C518" s="292" t="s">
        <v>28254</v>
      </c>
      <c r="D518" s="271"/>
      <c r="E518" s="192" t="s">
        <v>11725</v>
      </c>
      <c r="F518" s="266"/>
      <c r="G518" s="267"/>
      <c r="H518" s="195" t="s">
        <v>28255</v>
      </c>
      <c r="I518" s="268"/>
    </row>
    <row r="519">
      <c r="A519" s="257" t="s">
        <v>12464</v>
      </c>
      <c r="B519" s="264" t="s">
        <v>12467</v>
      </c>
      <c r="C519" s="293" t="s">
        <v>31695</v>
      </c>
      <c r="D519" s="265"/>
      <c r="E519" s="271"/>
      <c r="F519" s="266"/>
      <c r="G519" s="267"/>
      <c r="H519" s="195" t="s">
        <v>28257</v>
      </c>
      <c r="I519" s="268"/>
    </row>
    <row r="520">
      <c r="A520" s="275" t="s">
        <v>12473</v>
      </c>
      <c r="B520" s="276" t="s">
        <v>12482</v>
      </c>
      <c r="C520" s="246" t="s">
        <v>31696</v>
      </c>
      <c r="D520" s="271"/>
      <c r="E520" s="271"/>
      <c r="F520" s="266"/>
      <c r="G520" s="267"/>
      <c r="H520" s="268"/>
      <c r="I520" s="268"/>
    </row>
    <row r="521">
      <c r="A521" s="275" t="s">
        <v>12473</v>
      </c>
      <c r="B521" s="276" t="s">
        <v>12482</v>
      </c>
      <c r="C521" s="246" t="s">
        <v>31697</v>
      </c>
      <c r="D521" s="271"/>
      <c r="E521" s="271"/>
      <c r="F521" s="266"/>
      <c r="G521" s="267"/>
      <c r="H521" s="268"/>
      <c r="I521" s="268"/>
    </row>
    <row r="522">
      <c r="A522" s="275" t="s">
        <v>12473</v>
      </c>
      <c r="B522" s="276" t="s">
        <v>12482</v>
      </c>
      <c r="C522" s="246" t="s">
        <v>31698</v>
      </c>
      <c r="D522" s="271"/>
      <c r="E522" s="271"/>
      <c r="F522" s="266"/>
      <c r="G522" s="267"/>
      <c r="H522" s="268"/>
      <c r="I522" s="268"/>
    </row>
    <row r="523">
      <c r="A523" s="190" t="s">
        <v>12478</v>
      </c>
      <c r="B523" s="191" t="s">
        <v>12475</v>
      </c>
      <c r="C523" s="294" t="s">
        <v>31699</v>
      </c>
      <c r="D523" s="192" t="s">
        <v>28</v>
      </c>
      <c r="E523" s="192" t="s">
        <v>15883</v>
      </c>
      <c r="F523" s="266"/>
      <c r="G523" s="267"/>
      <c r="H523" s="195" t="s">
        <v>28262</v>
      </c>
      <c r="I523" s="268"/>
    </row>
    <row r="524">
      <c r="A524" s="190" t="s">
        <v>12487</v>
      </c>
      <c r="B524" s="191" t="s">
        <v>12490</v>
      </c>
      <c r="C524" s="294" t="s">
        <v>31700</v>
      </c>
      <c r="D524" s="192" t="s">
        <v>35</v>
      </c>
      <c r="E524" s="271"/>
      <c r="F524" s="266"/>
      <c r="G524" s="267"/>
      <c r="H524" s="268"/>
      <c r="I524" s="268"/>
    </row>
    <row r="525">
      <c r="A525" s="275" t="s">
        <v>31701</v>
      </c>
      <c r="B525" s="276" t="s">
        <v>31702</v>
      </c>
      <c r="C525" s="278"/>
      <c r="D525" s="278"/>
      <c r="E525" s="192" t="s">
        <v>31514</v>
      </c>
      <c r="F525" s="266"/>
      <c r="G525" s="267"/>
      <c r="H525" s="268"/>
      <c r="I525" s="268"/>
    </row>
    <row r="526">
      <c r="A526" s="190" t="s">
        <v>12495</v>
      </c>
      <c r="B526" s="191" t="s">
        <v>12498</v>
      </c>
      <c r="C526" s="294" t="s">
        <v>31703</v>
      </c>
      <c r="D526" s="192" t="s">
        <v>5</v>
      </c>
      <c r="E526" s="192" t="s">
        <v>31704</v>
      </c>
      <c r="F526" s="266"/>
      <c r="G526" s="267"/>
      <c r="H526" s="195" t="s">
        <v>28279</v>
      </c>
      <c r="I526" s="268"/>
    </row>
    <row r="527">
      <c r="A527" s="190" t="s">
        <v>12495</v>
      </c>
      <c r="B527" s="191" t="s">
        <v>12498</v>
      </c>
      <c r="C527" s="294" t="s">
        <v>31705</v>
      </c>
      <c r="D527" s="192" t="s">
        <v>5</v>
      </c>
      <c r="E527" s="271"/>
      <c r="F527" s="266"/>
      <c r="G527" s="267"/>
      <c r="H527" s="195" t="s">
        <v>28281</v>
      </c>
      <c r="I527" s="268"/>
    </row>
    <row r="528">
      <c r="A528" s="190" t="s">
        <v>12495</v>
      </c>
      <c r="B528" s="191" t="s">
        <v>12498</v>
      </c>
      <c r="C528" s="192" t="s">
        <v>31706</v>
      </c>
      <c r="D528" s="192" t="s">
        <v>11</v>
      </c>
      <c r="E528" s="271"/>
      <c r="F528" s="266"/>
      <c r="G528" s="267"/>
      <c r="H528" s="195" t="s">
        <v>28287</v>
      </c>
      <c r="I528" s="268"/>
    </row>
    <row r="529">
      <c r="A529" s="275" t="s">
        <v>12495</v>
      </c>
      <c r="B529" s="276" t="s">
        <v>12498</v>
      </c>
      <c r="C529" s="246" t="s">
        <v>20361</v>
      </c>
      <c r="D529" s="278"/>
      <c r="E529" s="271"/>
      <c r="F529" s="266"/>
      <c r="G529" s="267"/>
      <c r="H529" s="195" t="s">
        <v>28282</v>
      </c>
      <c r="I529" s="268"/>
    </row>
    <row r="530">
      <c r="A530" s="190" t="s">
        <v>12495</v>
      </c>
      <c r="B530" s="191" t="s">
        <v>12498</v>
      </c>
      <c r="C530" s="294" t="s">
        <v>31707</v>
      </c>
      <c r="D530" s="192" t="s">
        <v>5</v>
      </c>
      <c r="E530" s="192" t="s">
        <v>15831</v>
      </c>
      <c r="F530" s="266"/>
      <c r="G530" s="267"/>
      <c r="H530" s="195" t="s">
        <v>28265</v>
      </c>
      <c r="I530" s="268"/>
    </row>
    <row r="531">
      <c r="A531" s="190" t="s">
        <v>12495</v>
      </c>
      <c r="B531" s="191" t="s">
        <v>12498</v>
      </c>
      <c r="C531" s="294" t="s">
        <v>31708</v>
      </c>
      <c r="D531" s="192" t="s">
        <v>18695</v>
      </c>
      <c r="E531" s="271"/>
      <c r="F531" s="266"/>
      <c r="G531" s="267"/>
      <c r="H531" s="195" t="s">
        <v>28270</v>
      </c>
      <c r="I531" s="268"/>
    </row>
    <row r="532">
      <c r="A532" s="190" t="s">
        <v>12495</v>
      </c>
      <c r="B532" s="191" t="s">
        <v>12498</v>
      </c>
      <c r="C532" s="294" t="s">
        <v>31709</v>
      </c>
      <c r="D532" s="271"/>
      <c r="E532" s="192" t="s">
        <v>25056</v>
      </c>
      <c r="F532" s="266"/>
      <c r="G532" s="267"/>
      <c r="H532" s="195" t="s">
        <v>28285</v>
      </c>
      <c r="I532" s="268"/>
    </row>
    <row r="533">
      <c r="A533" s="190" t="s">
        <v>12495</v>
      </c>
      <c r="B533" s="191" t="s">
        <v>12498</v>
      </c>
      <c r="C533" s="294" t="s">
        <v>31710</v>
      </c>
      <c r="D533" s="192" t="s">
        <v>5</v>
      </c>
      <c r="E533" s="192" t="s">
        <v>15850</v>
      </c>
      <c r="F533" s="266"/>
      <c r="G533" s="267"/>
      <c r="H533" s="195" t="s">
        <v>28268</v>
      </c>
      <c r="I533" s="268"/>
    </row>
    <row r="534">
      <c r="A534" s="275" t="s">
        <v>12495</v>
      </c>
      <c r="B534" s="276" t="s">
        <v>12498</v>
      </c>
      <c r="C534" s="246" t="s">
        <v>17245</v>
      </c>
      <c r="D534" s="278"/>
      <c r="E534" s="271"/>
      <c r="F534" s="266"/>
      <c r="G534" s="267"/>
      <c r="H534" s="195" t="s">
        <v>31711</v>
      </c>
      <c r="I534" s="268"/>
    </row>
    <row r="535">
      <c r="A535" s="190" t="s">
        <v>12495</v>
      </c>
      <c r="B535" s="191" t="s">
        <v>12498</v>
      </c>
      <c r="C535" s="294" t="s">
        <v>31712</v>
      </c>
      <c r="D535" s="192" t="s">
        <v>11</v>
      </c>
      <c r="E535" s="271"/>
      <c r="F535" s="266"/>
      <c r="G535" s="267"/>
      <c r="H535" s="195" t="s">
        <v>28288</v>
      </c>
      <c r="I535" s="268"/>
    </row>
    <row r="536">
      <c r="A536" s="190" t="s">
        <v>12495</v>
      </c>
      <c r="B536" s="191" t="s">
        <v>12498</v>
      </c>
      <c r="C536" s="294" t="s">
        <v>31713</v>
      </c>
      <c r="D536" s="192" t="s">
        <v>20</v>
      </c>
      <c r="E536" s="271"/>
      <c r="F536" s="266"/>
      <c r="G536" s="267"/>
      <c r="H536" s="195" t="s">
        <v>28267</v>
      </c>
      <c r="I536" s="268"/>
    </row>
    <row r="537">
      <c r="A537" s="190" t="s">
        <v>12495</v>
      </c>
      <c r="B537" s="191" t="s">
        <v>12498</v>
      </c>
      <c r="C537" s="294" t="s">
        <v>31714</v>
      </c>
      <c r="D537" s="192" t="s">
        <v>10</v>
      </c>
      <c r="E537" s="271"/>
      <c r="F537" s="266"/>
      <c r="G537" s="267"/>
      <c r="H537" s="195" t="s">
        <v>28272</v>
      </c>
      <c r="I537" s="268"/>
    </row>
    <row r="538">
      <c r="A538" s="190" t="s">
        <v>12495</v>
      </c>
      <c r="B538" s="191" t="s">
        <v>12498</v>
      </c>
      <c r="C538" s="294" t="s">
        <v>28273</v>
      </c>
      <c r="D538" s="271"/>
      <c r="E538" s="192" t="s">
        <v>31715</v>
      </c>
      <c r="F538" s="266"/>
      <c r="G538" s="267"/>
      <c r="H538" s="195" t="s">
        <v>28274</v>
      </c>
      <c r="I538" s="268"/>
    </row>
    <row r="539">
      <c r="A539" s="190" t="s">
        <v>12495</v>
      </c>
      <c r="B539" s="191" t="s">
        <v>12498</v>
      </c>
      <c r="C539" s="294" t="s">
        <v>28275</v>
      </c>
      <c r="D539" s="271"/>
      <c r="E539" s="192" t="s">
        <v>31715</v>
      </c>
      <c r="F539" s="266"/>
      <c r="G539" s="267"/>
      <c r="H539" s="195" t="s">
        <v>28276</v>
      </c>
      <c r="I539" s="268"/>
    </row>
    <row r="540">
      <c r="A540" s="190" t="s">
        <v>12495</v>
      </c>
      <c r="B540" s="191" t="s">
        <v>12498</v>
      </c>
      <c r="C540" s="294" t="s">
        <v>31716</v>
      </c>
      <c r="D540" s="192" t="s">
        <v>22</v>
      </c>
      <c r="F540" s="266"/>
      <c r="G540" s="267"/>
      <c r="H540" s="195" t="s">
        <v>28283</v>
      </c>
      <c r="I540" s="268"/>
    </row>
    <row r="541">
      <c r="A541" s="190" t="s">
        <v>12495</v>
      </c>
      <c r="B541" s="191" t="s">
        <v>12498</v>
      </c>
      <c r="C541" s="294" t="s">
        <v>31717</v>
      </c>
      <c r="D541" s="271"/>
      <c r="E541" s="192" t="s">
        <v>31715</v>
      </c>
      <c r="F541" s="266"/>
      <c r="G541" s="267"/>
      <c r="H541" s="195" t="s">
        <v>28278</v>
      </c>
      <c r="I541" s="268"/>
    </row>
    <row r="542">
      <c r="A542" s="190" t="s">
        <v>12504</v>
      </c>
      <c r="B542" s="191" t="s">
        <v>12508</v>
      </c>
      <c r="C542" s="294" t="s">
        <v>28289</v>
      </c>
      <c r="D542" s="192" t="s">
        <v>41</v>
      </c>
      <c r="E542" s="271"/>
      <c r="F542" s="266"/>
      <c r="G542" s="267"/>
      <c r="H542" s="195" t="s">
        <v>31718</v>
      </c>
      <c r="I542" s="268"/>
    </row>
    <row r="543">
      <c r="A543" s="275" t="s">
        <v>12504</v>
      </c>
      <c r="B543" s="276" t="s">
        <v>12508</v>
      </c>
      <c r="C543" s="295" t="s">
        <v>31719</v>
      </c>
      <c r="D543" s="246" t="s">
        <v>11</v>
      </c>
      <c r="E543" s="271"/>
      <c r="F543" s="266"/>
      <c r="G543" s="267"/>
      <c r="H543" s="195" t="s">
        <v>31720</v>
      </c>
      <c r="I543" s="268"/>
    </row>
    <row r="544">
      <c r="A544" s="275" t="s">
        <v>12504</v>
      </c>
      <c r="B544" s="276" t="s">
        <v>12508</v>
      </c>
      <c r="C544" s="246" t="s">
        <v>28291</v>
      </c>
      <c r="D544" s="246" t="s">
        <v>41</v>
      </c>
      <c r="E544" s="271"/>
      <c r="F544" s="266"/>
      <c r="G544" s="267"/>
      <c r="H544" s="268"/>
      <c r="I544" s="268"/>
    </row>
    <row r="545">
      <c r="A545" s="275" t="s">
        <v>12509</v>
      </c>
      <c r="B545" s="276" t="s">
        <v>12513</v>
      </c>
      <c r="C545" s="246" t="s">
        <v>31721</v>
      </c>
      <c r="E545" s="271"/>
      <c r="F545" s="266"/>
      <c r="G545" s="267"/>
      <c r="H545" s="195" t="s">
        <v>31722</v>
      </c>
      <c r="I545" s="268"/>
    </row>
    <row r="546">
      <c r="A546" s="275" t="s">
        <v>12509</v>
      </c>
      <c r="B546" s="276" t="s">
        <v>12513</v>
      </c>
      <c r="C546" s="246" t="s">
        <v>31723</v>
      </c>
      <c r="D546" s="278"/>
      <c r="E546" s="271"/>
      <c r="F546" s="266"/>
      <c r="G546" s="267"/>
      <c r="H546" s="268"/>
      <c r="I546" s="268"/>
    </row>
    <row r="547">
      <c r="A547" s="275" t="s">
        <v>12509</v>
      </c>
      <c r="B547" s="276" t="s">
        <v>12513</v>
      </c>
      <c r="C547" s="246" t="s">
        <v>31724</v>
      </c>
      <c r="D547" s="278"/>
      <c r="E547" s="271"/>
      <c r="F547" s="266"/>
      <c r="G547" s="267"/>
      <c r="H547" s="195" t="s">
        <v>31725</v>
      </c>
      <c r="I547" s="268"/>
    </row>
    <row r="548">
      <c r="A548" s="190" t="s">
        <v>12514</v>
      </c>
      <c r="B548" s="191" t="s">
        <v>12454</v>
      </c>
      <c r="C548" s="192" t="s">
        <v>15871</v>
      </c>
      <c r="D548" s="192" t="s">
        <v>5</v>
      </c>
      <c r="E548" s="192" t="s">
        <v>15871</v>
      </c>
      <c r="F548" s="266"/>
      <c r="G548" s="267"/>
      <c r="H548" s="195" t="s">
        <v>28292</v>
      </c>
      <c r="I548" s="268"/>
    </row>
    <row r="549">
      <c r="A549" s="190" t="s">
        <v>12514</v>
      </c>
      <c r="B549" s="191" t="s">
        <v>12454</v>
      </c>
      <c r="C549" s="192" t="s">
        <v>28243</v>
      </c>
      <c r="D549" s="192" t="s">
        <v>27</v>
      </c>
      <c r="E549" s="271"/>
      <c r="F549" s="266"/>
      <c r="G549" s="267"/>
      <c r="H549" s="268"/>
      <c r="I549" s="268"/>
    </row>
    <row r="550">
      <c r="A550" s="190" t="s">
        <v>12514</v>
      </c>
      <c r="B550" s="191" t="s">
        <v>12454</v>
      </c>
      <c r="C550" s="192" t="s">
        <v>28245</v>
      </c>
      <c r="D550" s="192" t="s">
        <v>27</v>
      </c>
      <c r="E550" s="271"/>
      <c r="F550" s="266"/>
      <c r="G550" s="267"/>
      <c r="H550" s="195" t="s">
        <v>28293</v>
      </c>
      <c r="I550" s="268"/>
    </row>
    <row r="551">
      <c r="A551" s="190" t="s">
        <v>12514</v>
      </c>
      <c r="B551" s="191" t="s">
        <v>12454</v>
      </c>
      <c r="C551" s="192" t="s">
        <v>28247</v>
      </c>
      <c r="D551" s="192" t="s">
        <v>27</v>
      </c>
      <c r="E551" s="271"/>
      <c r="F551" s="266"/>
      <c r="G551" s="267"/>
      <c r="H551" s="195" t="s">
        <v>31726</v>
      </c>
      <c r="I551" s="268"/>
    </row>
    <row r="552">
      <c r="A552" s="275" t="s">
        <v>15570</v>
      </c>
      <c r="B552" s="276" t="s">
        <v>15572</v>
      </c>
      <c r="C552" s="278"/>
      <c r="D552" s="278"/>
      <c r="E552" s="271"/>
      <c r="F552" s="266"/>
      <c r="G552" s="267"/>
      <c r="H552" s="268"/>
      <c r="I552" s="268"/>
    </row>
    <row r="553">
      <c r="A553" s="190" t="s">
        <v>12518</v>
      </c>
      <c r="B553" s="191" t="s">
        <v>12522</v>
      </c>
      <c r="C553" s="294" t="s">
        <v>19214</v>
      </c>
      <c r="D553" s="192" t="s">
        <v>18</v>
      </c>
      <c r="E553" s="192" t="s">
        <v>19214</v>
      </c>
      <c r="F553" s="266"/>
      <c r="G553" s="267"/>
      <c r="H553" s="195" t="s">
        <v>28296</v>
      </c>
      <c r="I553" s="268"/>
    </row>
    <row r="554">
      <c r="A554" s="190" t="s">
        <v>12518</v>
      </c>
      <c r="B554" s="191" t="s">
        <v>12522</v>
      </c>
      <c r="C554" s="294" t="s">
        <v>31727</v>
      </c>
      <c r="D554" s="192" t="s">
        <v>32</v>
      </c>
      <c r="E554" s="192" t="s">
        <v>18548</v>
      </c>
      <c r="F554" s="266"/>
      <c r="G554" s="267"/>
      <c r="H554" s="195" t="s">
        <v>28298</v>
      </c>
      <c r="I554" s="268"/>
    </row>
    <row r="555">
      <c r="A555" s="190" t="s">
        <v>12518</v>
      </c>
      <c r="B555" s="191" t="s">
        <v>12522</v>
      </c>
      <c r="C555" s="294" t="s">
        <v>31728</v>
      </c>
      <c r="D555" s="192" t="s">
        <v>21</v>
      </c>
      <c r="E555" s="271"/>
      <c r="F555" s="266"/>
      <c r="G555" s="267"/>
      <c r="H555" s="195" t="s">
        <v>31729</v>
      </c>
      <c r="I555" s="268"/>
    </row>
    <row r="556">
      <c r="A556" s="190" t="s">
        <v>12518</v>
      </c>
      <c r="B556" s="191" t="s">
        <v>12522</v>
      </c>
      <c r="C556" s="294" t="s">
        <v>28300</v>
      </c>
      <c r="D556" s="192" t="s">
        <v>12</v>
      </c>
      <c r="E556" s="192" t="s">
        <v>18</v>
      </c>
      <c r="F556" s="266"/>
      <c r="G556" s="267"/>
      <c r="H556" s="195" t="s">
        <v>28301</v>
      </c>
      <c r="I556" s="268"/>
    </row>
    <row r="557">
      <c r="A557" s="190" t="s">
        <v>12518</v>
      </c>
      <c r="B557" s="191" t="s">
        <v>12522</v>
      </c>
      <c r="C557" s="294" t="s">
        <v>31730</v>
      </c>
      <c r="D557" s="192" t="s">
        <v>36</v>
      </c>
      <c r="E557" s="271"/>
      <c r="F557" s="266"/>
      <c r="G557" s="267"/>
      <c r="H557" s="195" t="s">
        <v>31731</v>
      </c>
      <c r="I557" s="268"/>
    </row>
    <row r="558">
      <c r="A558" s="190" t="s">
        <v>12529</v>
      </c>
      <c r="B558" s="191" t="s">
        <v>12532</v>
      </c>
      <c r="C558" s="192" t="s">
        <v>28304</v>
      </c>
      <c r="D558" s="192" t="s">
        <v>5</v>
      </c>
      <c r="E558" s="271"/>
      <c r="F558" s="266"/>
      <c r="G558" s="267"/>
      <c r="H558" s="195" t="s">
        <v>28305</v>
      </c>
      <c r="I558" s="268"/>
    </row>
    <row r="559">
      <c r="A559" s="190" t="s">
        <v>12529</v>
      </c>
      <c r="B559" s="191" t="s">
        <v>12532</v>
      </c>
      <c r="C559" s="192" t="s">
        <v>28306</v>
      </c>
      <c r="D559" s="192" t="s">
        <v>56</v>
      </c>
      <c r="E559" s="271"/>
      <c r="F559" s="266"/>
      <c r="G559" s="267"/>
      <c r="H559" s="195" t="s">
        <v>28307</v>
      </c>
      <c r="I559" s="268"/>
    </row>
    <row r="560">
      <c r="A560" s="190" t="s">
        <v>12529</v>
      </c>
      <c r="B560" s="191" t="s">
        <v>12532</v>
      </c>
      <c r="C560" s="192" t="s">
        <v>28308</v>
      </c>
      <c r="D560" s="192" t="s">
        <v>5</v>
      </c>
      <c r="E560" s="271"/>
      <c r="F560" s="266"/>
      <c r="G560" s="267"/>
      <c r="H560" s="195" t="s">
        <v>28309</v>
      </c>
      <c r="I560" s="268"/>
    </row>
    <row r="561">
      <c r="A561" s="190" t="s">
        <v>12529</v>
      </c>
      <c r="B561" s="191" t="s">
        <v>12532</v>
      </c>
      <c r="C561" s="192" t="s">
        <v>11</v>
      </c>
      <c r="D561" s="192" t="s">
        <v>11</v>
      </c>
      <c r="E561" s="271"/>
      <c r="F561" s="266"/>
      <c r="G561" s="267"/>
      <c r="H561" s="195" t="s">
        <v>28310</v>
      </c>
      <c r="I561" s="268"/>
    </row>
    <row r="562">
      <c r="A562" s="190" t="s">
        <v>12535</v>
      </c>
      <c r="B562" s="191" t="s">
        <v>12539</v>
      </c>
      <c r="C562" s="294" t="s">
        <v>28315</v>
      </c>
      <c r="D562" s="192" t="s">
        <v>40</v>
      </c>
      <c r="E562" s="271"/>
      <c r="F562" s="266"/>
      <c r="G562" s="267"/>
      <c r="H562" s="195" t="s">
        <v>28317</v>
      </c>
      <c r="I562" s="268"/>
    </row>
    <row r="563">
      <c r="A563" s="190" t="s">
        <v>12535</v>
      </c>
      <c r="B563" s="191" t="s">
        <v>12539</v>
      </c>
      <c r="C563" s="192" t="s">
        <v>28311</v>
      </c>
      <c r="D563" s="192" t="s">
        <v>40</v>
      </c>
      <c r="E563" s="271"/>
      <c r="F563" s="266"/>
      <c r="G563" s="267"/>
      <c r="H563" s="195" t="s">
        <v>28312</v>
      </c>
      <c r="I563" s="268"/>
    </row>
    <row r="564">
      <c r="A564" s="190" t="s">
        <v>12535</v>
      </c>
      <c r="B564" s="191" t="s">
        <v>12539</v>
      </c>
      <c r="C564" s="192" t="s">
        <v>28313</v>
      </c>
      <c r="D564" s="192" t="s">
        <v>40</v>
      </c>
      <c r="E564" s="192" t="s">
        <v>31732</v>
      </c>
      <c r="F564" s="266"/>
      <c r="G564" s="267"/>
      <c r="H564" s="195" t="s">
        <v>28314</v>
      </c>
      <c r="I564" s="268"/>
    </row>
    <row r="565">
      <c r="A565" s="275" t="s">
        <v>12535</v>
      </c>
      <c r="B565" s="276" t="s">
        <v>12539</v>
      </c>
      <c r="C565" s="246" t="s">
        <v>28318</v>
      </c>
      <c r="D565" s="278"/>
      <c r="E565" s="271"/>
      <c r="F565" s="266"/>
      <c r="G565" s="267"/>
      <c r="H565" s="195" t="s">
        <v>28319</v>
      </c>
      <c r="I565" s="268"/>
    </row>
    <row r="566">
      <c r="A566" s="190" t="s">
        <v>12540</v>
      </c>
      <c r="B566" s="191" t="s">
        <v>12543</v>
      </c>
      <c r="C566" s="192" t="s">
        <v>28320</v>
      </c>
      <c r="D566" s="192" t="s">
        <v>6</v>
      </c>
      <c r="E566" s="271"/>
      <c r="F566" s="266"/>
      <c r="G566" s="267"/>
      <c r="H566" s="195" t="s">
        <v>28321</v>
      </c>
      <c r="I566" s="268"/>
    </row>
    <row r="567">
      <c r="A567" s="190" t="s">
        <v>12540</v>
      </c>
      <c r="B567" s="191" t="s">
        <v>12543</v>
      </c>
      <c r="C567" s="192" t="s">
        <v>28322</v>
      </c>
      <c r="D567" s="192" t="s">
        <v>6</v>
      </c>
      <c r="E567" s="271"/>
      <c r="F567" s="266"/>
      <c r="G567" s="267"/>
      <c r="H567" s="195" t="s">
        <v>31733</v>
      </c>
      <c r="I567" s="268"/>
    </row>
    <row r="568">
      <c r="A568" s="190" t="s">
        <v>12540</v>
      </c>
      <c r="B568" s="191" t="s">
        <v>12543</v>
      </c>
      <c r="C568" s="192" t="s">
        <v>28324</v>
      </c>
      <c r="D568" s="192" t="s">
        <v>6</v>
      </c>
      <c r="E568" s="192" t="s">
        <v>16102</v>
      </c>
      <c r="F568" s="266"/>
      <c r="G568" s="267"/>
      <c r="H568" s="195" t="s">
        <v>28325</v>
      </c>
      <c r="I568" s="268"/>
    </row>
    <row r="569">
      <c r="A569" s="190" t="s">
        <v>12548</v>
      </c>
      <c r="B569" s="191" t="s">
        <v>12551</v>
      </c>
      <c r="C569" s="192" t="s">
        <v>28326</v>
      </c>
      <c r="D569" s="192" t="s">
        <v>8</v>
      </c>
      <c r="E569" s="192" t="s">
        <v>28581</v>
      </c>
      <c r="G569" s="267"/>
      <c r="H569" s="195" t="s">
        <v>28327</v>
      </c>
      <c r="I569" s="268"/>
    </row>
    <row r="570">
      <c r="A570" s="190" t="s">
        <v>12548</v>
      </c>
      <c r="B570" s="191" t="s">
        <v>12551</v>
      </c>
      <c r="C570" s="192" t="s">
        <v>28328</v>
      </c>
      <c r="D570" s="192" t="s">
        <v>8</v>
      </c>
      <c r="E570" s="192" t="s">
        <v>28581</v>
      </c>
      <c r="G570" s="267"/>
      <c r="H570" s="195" t="s">
        <v>28329</v>
      </c>
      <c r="I570" s="268"/>
    </row>
    <row r="571">
      <c r="A571" s="275" t="s">
        <v>12564</v>
      </c>
      <c r="B571" s="276" t="s">
        <v>12567</v>
      </c>
      <c r="C571" s="246" t="s">
        <v>20951</v>
      </c>
      <c r="D571" s="278"/>
      <c r="E571" s="271"/>
      <c r="F571" s="266"/>
      <c r="G571" s="267"/>
      <c r="H571" s="195" t="s">
        <v>31734</v>
      </c>
      <c r="I571" s="268"/>
    </row>
    <row r="572">
      <c r="A572" s="275" t="s">
        <v>12564</v>
      </c>
      <c r="B572" s="276" t="s">
        <v>12567</v>
      </c>
      <c r="C572" s="246" t="s">
        <v>31735</v>
      </c>
      <c r="D572" s="278"/>
      <c r="E572" s="271"/>
      <c r="F572" s="266"/>
      <c r="G572" s="267"/>
      <c r="H572" s="195" t="s">
        <v>31736</v>
      </c>
      <c r="I572" s="268"/>
    </row>
    <row r="573">
      <c r="A573" s="190" t="s">
        <v>12564</v>
      </c>
      <c r="B573" s="191" t="s">
        <v>12567</v>
      </c>
      <c r="C573" s="294" t="s">
        <v>18520</v>
      </c>
      <c r="D573" s="192" t="s">
        <v>19</v>
      </c>
      <c r="E573" s="192" t="s">
        <v>13</v>
      </c>
      <c r="F573" s="266"/>
      <c r="G573" s="267"/>
      <c r="H573" s="195" t="s">
        <v>31737</v>
      </c>
      <c r="I573" s="268"/>
    </row>
    <row r="574">
      <c r="A574" s="190" t="s">
        <v>12564</v>
      </c>
      <c r="B574" s="191" t="s">
        <v>12567</v>
      </c>
      <c r="C574" s="294" t="s">
        <v>31738</v>
      </c>
      <c r="D574" s="192" t="s">
        <v>12</v>
      </c>
      <c r="E574" s="192" t="s">
        <v>18067</v>
      </c>
      <c r="F574" s="266"/>
      <c r="G574" s="267"/>
      <c r="H574" s="195" t="s">
        <v>31739</v>
      </c>
      <c r="I574" s="268"/>
    </row>
    <row r="575">
      <c r="A575" s="190" t="s">
        <v>12564</v>
      </c>
      <c r="B575" s="191" t="s">
        <v>12567</v>
      </c>
      <c r="C575" s="294" t="s">
        <v>31740</v>
      </c>
      <c r="D575" s="192" t="s">
        <v>24</v>
      </c>
      <c r="E575" s="192" t="s">
        <v>13</v>
      </c>
      <c r="F575" s="266"/>
      <c r="G575" s="267"/>
      <c r="H575" s="195" t="s">
        <v>31741</v>
      </c>
      <c r="I575" s="268"/>
    </row>
    <row r="576">
      <c r="A576" s="190" t="s">
        <v>12571</v>
      </c>
      <c r="B576" s="191" t="s">
        <v>12575</v>
      </c>
      <c r="C576" s="192" t="s">
        <v>28334</v>
      </c>
      <c r="D576" s="192" t="s">
        <v>24</v>
      </c>
      <c r="E576" s="192" t="s">
        <v>13</v>
      </c>
      <c r="F576" s="266"/>
      <c r="G576" s="267"/>
      <c r="H576" s="195" t="s">
        <v>28335</v>
      </c>
      <c r="I576" s="268"/>
    </row>
    <row r="577">
      <c r="A577" s="190" t="s">
        <v>12571</v>
      </c>
      <c r="B577" s="191" t="s">
        <v>12575</v>
      </c>
      <c r="C577" s="192" t="s">
        <v>26530</v>
      </c>
      <c r="D577" s="192" t="s">
        <v>24</v>
      </c>
      <c r="E577" s="192" t="s">
        <v>13</v>
      </c>
      <c r="F577" s="266"/>
      <c r="G577" s="267"/>
      <c r="H577" s="195" t="s">
        <v>31742</v>
      </c>
      <c r="I577" s="268"/>
    </row>
    <row r="578">
      <c r="A578" s="190" t="s">
        <v>12571</v>
      </c>
      <c r="B578" s="191" t="s">
        <v>12575</v>
      </c>
      <c r="C578" s="192" t="s">
        <v>26529</v>
      </c>
      <c r="D578" s="192" t="s">
        <v>24</v>
      </c>
      <c r="E578" s="192" t="s">
        <v>13</v>
      </c>
      <c r="F578" s="266"/>
      <c r="G578" s="267"/>
      <c r="H578" s="195" t="s">
        <v>31743</v>
      </c>
      <c r="I578" s="268"/>
    </row>
    <row r="579">
      <c r="A579" s="190" t="s">
        <v>12571</v>
      </c>
      <c r="B579" s="191" t="s">
        <v>12575</v>
      </c>
      <c r="C579" s="192" t="s">
        <v>28338</v>
      </c>
      <c r="D579" s="192" t="s">
        <v>24</v>
      </c>
      <c r="E579" s="192" t="s">
        <v>13</v>
      </c>
      <c r="F579" s="266"/>
      <c r="G579" s="267"/>
      <c r="H579" s="195" t="s">
        <v>31744</v>
      </c>
      <c r="I579" s="268"/>
    </row>
    <row r="580">
      <c r="A580" s="190" t="s">
        <v>12092</v>
      </c>
      <c r="B580" s="191" t="s">
        <v>12096</v>
      </c>
      <c r="C580" s="192" t="s">
        <v>28342</v>
      </c>
      <c r="D580" s="192" t="s">
        <v>13</v>
      </c>
      <c r="E580" s="271"/>
      <c r="F580" s="266"/>
      <c r="G580" s="267"/>
      <c r="H580" s="195" t="s">
        <v>31745</v>
      </c>
      <c r="I580" s="268"/>
    </row>
    <row r="581">
      <c r="A581" s="190" t="s">
        <v>12092</v>
      </c>
      <c r="B581" s="191" t="s">
        <v>12096</v>
      </c>
      <c r="C581" s="192" t="s">
        <v>31746</v>
      </c>
      <c r="D581" s="192" t="s">
        <v>13</v>
      </c>
      <c r="E581" s="271"/>
      <c r="F581" s="266"/>
      <c r="G581" s="267"/>
      <c r="H581" s="195" t="s">
        <v>31747</v>
      </c>
      <c r="I581" s="268"/>
    </row>
    <row r="582">
      <c r="A582" s="190" t="s">
        <v>12092</v>
      </c>
      <c r="B582" s="191" t="s">
        <v>12096</v>
      </c>
      <c r="C582" s="192" t="s">
        <v>31748</v>
      </c>
      <c r="D582" s="192" t="s">
        <v>13</v>
      </c>
      <c r="E582" s="271"/>
      <c r="F582" s="266"/>
      <c r="G582" s="267"/>
      <c r="H582" s="195" t="s">
        <v>31749</v>
      </c>
      <c r="I582" s="268"/>
    </row>
    <row r="583">
      <c r="A583" s="190" t="s">
        <v>12092</v>
      </c>
      <c r="B583" s="191" t="s">
        <v>12096</v>
      </c>
      <c r="C583" s="192" t="s">
        <v>31750</v>
      </c>
      <c r="D583" s="192" t="s">
        <v>13</v>
      </c>
      <c r="E583" s="271"/>
      <c r="F583" s="266"/>
      <c r="G583" s="267"/>
      <c r="H583" s="195" t="s">
        <v>28349</v>
      </c>
      <c r="I583" s="268"/>
    </row>
    <row r="584">
      <c r="A584" s="190" t="s">
        <v>12092</v>
      </c>
      <c r="B584" s="191" t="s">
        <v>12096</v>
      </c>
      <c r="C584" s="192" t="s">
        <v>31751</v>
      </c>
      <c r="D584" s="192" t="s">
        <v>13</v>
      </c>
      <c r="E584" s="271"/>
      <c r="F584" s="266"/>
      <c r="G584" s="267"/>
      <c r="H584" s="195" t="s">
        <v>31752</v>
      </c>
      <c r="I584" s="268"/>
    </row>
    <row r="585">
      <c r="A585" s="190" t="s">
        <v>12092</v>
      </c>
      <c r="B585" s="191" t="s">
        <v>12096</v>
      </c>
      <c r="C585" s="192" t="s">
        <v>28352</v>
      </c>
      <c r="D585" s="192" t="s">
        <v>13</v>
      </c>
      <c r="E585" s="271"/>
      <c r="F585" s="266"/>
      <c r="G585" s="267"/>
      <c r="H585" s="195" t="s">
        <v>31753</v>
      </c>
      <c r="I585" s="268"/>
    </row>
    <row r="586">
      <c r="A586" s="190" t="s">
        <v>12092</v>
      </c>
      <c r="B586" s="191" t="s">
        <v>12096</v>
      </c>
      <c r="C586" s="192" t="s">
        <v>31754</v>
      </c>
      <c r="D586" s="192" t="s">
        <v>13</v>
      </c>
      <c r="E586" s="271"/>
      <c r="F586" s="266"/>
      <c r="G586" s="267"/>
      <c r="H586" s="195" t="s">
        <v>31755</v>
      </c>
      <c r="I586" s="268"/>
    </row>
    <row r="587">
      <c r="A587" s="190" t="s">
        <v>12578</v>
      </c>
      <c r="B587" s="191" t="s">
        <v>12581</v>
      </c>
      <c r="C587" s="192" t="s">
        <v>31756</v>
      </c>
      <c r="D587" s="192" t="s">
        <v>53</v>
      </c>
      <c r="E587" s="192" t="s">
        <v>17175</v>
      </c>
      <c r="F587" s="266"/>
      <c r="G587" s="267"/>
      <c r="H587" s="195" t="s">
        <v>31757</v>
      </c>
      <c r="I587" s="268"/>
    </row>
    <row r="588">
      <c r="A588" s="190" t="s">
        <v>12586</v>
      </c>
      <c r="B588" s="191" t="s">
        <v>12589</v>
      </c>
      <c r="C588" s="192" t="s">
        <v>31758</v>
      </c>
      <c r="D588" s="192" t="s">
        <v>6</v>
      </c>
      <c r="E588" s="271"/>
      <c r="F588" s="266"/>
      <c r="G588" s="267"/>
      <c r="H588" s="195" t="s">
        <v>31759</v>
      </c>
      <c r="I588" s="268"/>
    </row>
    <row r="589">
      <c r="A589" s="190" t="s">
        <v>12586</v>
      </c>
      <c r="B589" s="191" t="s">
        <v>12589</v>
      </c>
      <c r="C589" s="192" t="s">
        <v>31760</v>
      </c>
      <c r="D589" s="192" t="s">
        <v>6</v>
      </c>
      <c r="E589" s="271"/>
      <c r="F589" s="266"/>
      <c r="G589" s="267"/>
      <c r="H589" s="195" t="s">
        <v>31761</v>
      </c>
      <c r="I589" s="268"/>
    </row>
    <row r="590">
      <c r="A590" s="190" t="s">
        <v>12586</v>
      </c>
      <c r="B590" s="191" t="s">
        <v>12589</v>
      </c>
      <c r="C590" s="192" t="s">
        <v>31762</v>
      </c>
      <c r="D590" s="271"/>
      <c r="E590" s="271"/>
      <c r="F590" s="266"/>
      <c r="G590" s="267"/>
      <c r="H590" s="195" t="s">
        <v>31763</v>
      </c>
      <c r="I590" s="268"/>
    </row>
    <row r="591">
      <c r="A591" s="190" t="s">
        <v>12586</v>
      </c>
      <c r="B591" s="191" t="s">
        <v>12589</v>
      </c>
      <c r="C591" s="192" t="s">
        <v>16678</v>
      </c>
      <c r="D591" s="271"/>
      <c r="E591" s="271"/>
      <c r="F591" s="266"/>
      <c r="G591" s="267"/>
      <c r="H591" s="195" t="s">
        <v>31764</v>
      </c>
      <c r="I591" s="268"/>
    </row>
    <row r="592">
      <c r="A592" s="190" t="s">
        <v>12586</v>
      </c>
      <c r="B592" s="191" t="s">
        <v>12589</v>
      </c>
      <c r="C592" s="192" t="s">
        <v>31765</v>
      </c>
      <c r="D592" s="192" t="s">
        <v>6</v>
      </c>
      <c r="E592" s="271"/>
      <c r="F592" s="266"/>
      <c r="G592" s="267"/>
      <c r="H592" s="195" t="s">
        <v>31766</v>
      </c>
      <c r="I592" s="268"/>
    </row>
    <row r="593">
      <c r="A593" s="190" t="s">
        <v>12586</v>
      </c>
      <c r="B593" s="191" t="s">
        <v>12589</v>
      </c>
      <c r="C593" s="192" t="s">
        <v>31767</v>
      </c>
      <c r="D593" s="192" t="s">
        <v>46</v>
      </c>
      <c r="E593" s="271"/>
      <c r="F593" s="266"/>
      <c r="G593" s="267"/>
      <c r="H593" s="195" t="s">
        <v>31768</v>
      </c>
      <c r="I593" s="268"/>
    </row>
    <row r="594">
      <c r="A594" s="190" t="s">
        <v>12586</v>
      </c>
      <c r="B594" s="191" t="s">
        <v>12589</v>
      </c>
      <c r="C594" s="192" t="s">
        <v>31769</v>
      </c>
      <c r="D594" s="192" t="s">
        <v>6</v>
      </c>
      <c r="E594" s="271"/>
      <c r="F594" s="266"/>
      <c r="G594" s="267"/>
      <c r="H594" s="195" t="s">
        <v>28358</v>
      </c>
      <c r="I594" s="268"/>
    </row>
    <row r="595">
      <c r="A595" s="190" t="s">
        <v>12586</v>
      </c>
      <c r="B595" s="191" t="s">
        <v>12589</v>
      </c>
      <c r="C595" s="192" t="s">
        <v>31770</v>
      </c>
      <c r="D595" s="192" t="s">
        <v>6</v>
      </c>
      <c r="E595" s="271"/>
      <c r="F595" s="266"/>
      <c r="G595" s="267"/>
      <c r="H595" s="195" t="s">
        <v>28360</v>
      </c>
      <c r="I595" s="268"/>
    </row>
    <row r="596">
      <c r="A596" s="275" t="s">
        <v>12586</v>
      </c>
      <c r="B596" s="276" t="s">
        <v>12589</v>
      </c>
      <c r="C596" s="246" t="s">
        <v>31771</v>
      </c>
      <c r="D596" s="278"/>
      <c r="E596" s="271"/>
      <c r="F596" s="266"/>
      <c r="G596" s="267"/>
      <c r="H596" s="195" t="s">
        <v>31772</v>
      </c>
      <c r="I596" s="268"/>
    </row>
    <row r="597">
      <c r="A597" s="275" t="s">
        <v>12586</v>
      </c>
      <c r="B597" s="276" t="s">
        <v>12589</v>
      </c>
      <c r="C597" s="246" t="s">
        <v>17743</v>
      </c>
      <c r="D597" s="278"/>
      <c r="E597" s="271"/>
      <c r="F597" s="266"/>
      <c r="G597" s="267"/>
      <c r="H597" s="195" t="s">
        <v>31773</v>
      </c>
      <c r="I597" s="268"/>
    </row>
    <row r="598">
      <c r="A598" s="275" t="s">
        <v>12586</v>
      </c>
      <c r="B598" s="276" t="s">
        <v>12589</v>
      </c>
      <c r="C598" s="246" t="s">
        <v>31774</v>
      </c>
      <c r="D598" s="278"/>
      <c r="E598" s="271"/>
      <c r="F598" s="266"/>
      <c r="G598" s="267"/>
      <c r="H598" s="195" t="s">
        <v>31775</v>
      </c>
      <c r="I598" s="268"/>
    </row>
    <row r="599">
      <c r="A599" s="275" t="s">
        <v>12586</v>
      </c>
      <c r="B599" s="276" t="s">
        <v>12589</v>
      </c>
      <c r="C599" s="246" t="s">
        <v>31776</v>
      </c>
      <c r="D599" s="278"/>
      <c r="E599" s="271"/>
      <c r="F599" s="266"/>
      <c r="G599" s="267"/>
      <c r="H599" s="195" t="s">
        <v>31777</v>
      </c>
      <c r="I599" s="268"/>
    </row>
    <row r="600">
      <c r="A600" s="275" t="s">
        <v>12586</v>
      </c>
      <c r="B600" s="276" t="s">
        <v>12589</v>
      </c>
      <c r="C600" s="246" t="s">
        <v>28362</v>
      </c>
      <c r="D600" s="278"/>
      <c r="E600" s="271"/>
      <c r="F600" s="266"/>
      <c r="G600" s="267"/>
      <c r="H600" s="195" t="s">
        <v>31778</v>
      </c>
      <c r="I600" s="268"/>
    </row>
    <row r="601">
      <c r="A601" s="275" t="s">
        <v>12586</v>
      </c>
      <c r="B601" s="276" t="s">
        <v>12589</v>
      </c>
      <c r="C601" s="246" t="s">
        <v>31779</v>
      </c>
      <c r="D601" s="278"/>
      <c r="E601" s="271"/>
      <c r="F601" s="266"/>
      <c r="G601" s="267"/>
      <c r="H601" s="195" t="s">
        <v>28366</v>
      </c>
      <c r="I601" s="268"/>
    </row>
    <row r="602">
      <c r="A602" s="275" t="s">
        <v>12586</v>
      </c>
      <c r="B602" s="276" t="s">
        <v>12589</v>
      </c>
      <c r="C602" s="246" t="s">
        <v>31779</v>
      </c>
      <c r="D602" s="278"/>
      <c r="E602" s="271"/>
      <c r="F602" s="266"/>
      <c r="G602" s="267"/>
      <c r="H602" s="195" t="s">
        <v>31780</v>
      </c>
      <c r="I602" s="268"/>
    </row>
    <row r="603">
      <c r="A603" s="275" t="s">
        <v>12586</v>
      </c>
      <c r="B603" s="276" t="s">
        <v>12589</v>
      </c>
      <c r="C603" s="246" t="s">
        <v>31781</v>
      </c>
      <c r="D603" s="278"/>
      <c r="E603" s="271"/>
      <c r="F603" s="266"/>
      <c r="G603" s="267"/>
      <c r="H603" s="195" t="s">
        <v>28369</v>
      </c>
      <c r="I603" s="268"/>
    </row>
    <row r="604">
      <c r="A604" s="275" t="s">
        <v>12586</v>
      </c>
      <c r="B604" s="276" t="s">
        <v>12589</v>
      </c>
      <c r="C604" s="246" t="s">
        <v>31782</v>
      </c>
      <c r="D604" s="278"/>
      <c r="E604" s="271"/>
      <c r="F604" s="266"/>
      <c r="G604" s="267"/>
      <c r="H604" s="195" t="s">
        <v>31783</v>
      </c>
      <c r="I604" s="268"/>
    </row>
    <row r="605">
      <c r="A605" s="275" t="s">
        <v>12586</v>
      </c>
      <c r="B605" s="276" t="s">
        <v>12589</v>
      </c>
      <c r="C605" s="246" t="s">
        <v>31784</v>
      </c>
      <c r="D605" s="278"/>
      <c r="E605" s="271"/>
      <c r="F605" s="266"/>
      <c r="G605" s="267"/>
      <c r="H605" s="195" t="s">
        <v>31785</v>
      </c>
      <c r="I605" s="268"/>
    </row>
    <row r="606">
      <c r="A606" s="275" t="s">
        <v>12586</v>
      </c>
      <c r="B606" s="276" t="s">
        <v>12589</v>
      </c>
      <c r="C606" s="246" t="s">
        <v>31786</v>
      </c>
      <c r="D606" s="278"/>
      <c r="E606" s="271"/>
      <c r="F606" s="266"/>
      <c r="G606" s="267"/>
      <c r="H606" s="195" t="s">
        <v>31787</v>
      </c>
      <c r="I606" s="268"/>
    </row>
    <row r="607">
      <c r="A607" s="275" t="s">
        <v>12586</v>
      </c>
      <c r="B607" s="276" t="s">
        <v>12589</v>
      </c>
      <c r="C607" s="246" t="s">
        <v>31788</v>
      </c>
      <c r="D607" s="278"/>
      <c r="E607" s="271"/>
      <c r="F607" s="266"/>
      <c r="G607" s="267"/>
      <c r="H607" s="195" t="s">
        <v>31789</v>
      </c>
      <c r="I607" s="268"/>
    </row>
    <row r="608">
      <c r="A608" s="275" t="s">
        <v>12586</v>
      </c>
      <c r="B608" s="276" t="s">
        <v>12589</v>
      </c>
      <c r="C608" s="246" t="s">
        <v>31790</v>
      </c>
      <c r="D608" s="278"/>
      <c r="E608" s="271"/>
      <c r="F608" s="266"/>
      <c r="G608" s="267"/>
      <c r="H608" s="195" t="s">
        <v>31791</v>
      </c>
      <c r="I608" s="268"/>
    </row>
    <row r="609">
      <c r="A609" s="275" t="s">
        <v>12586</v>
      </c>
      <c r="B609" s="276" t="s">
        <v>12589</v>
      </c>
      <c r="C609" s="246" t="s">
        <v>31792</v>
      </c>
      <c r="D609" s="278"/>
      <c r="E609" s="271"/>
      <c r="F609" s="266"/>
      <c r="G609" s="267"/>
      <c r="H609" s="195" t="s">
        <v>31793</v>
      </c>
      <c r="I609" s="268"/>
    </row>
    <row r="610">
      <c r="A610" s="275" t="s">
        <v>12586</v>
      </c>
      <c r="B610" s="276" t="s">
        <v>12589</v>
      </c>
      <c r="C610" s="246" t="s">
        <v>16051</v>
      </c>
      <c r="D610" s="278"/>
      <c r="E610" s="271"/>
      <c r="F610" s="266"/>
      <c r="G610" s="267"/>
      <c r="H610" s="195" t="s">
        <v>31794</v>
      </c>
      <c r="I610" s="268"/>
    </row>
    <row r="611">
      <c r="A611" s="275" t="s">
        <v>12586</v>
      </c>
      <c r="B611" s="276" t="s">
        <v>12589</v>
      </c>
      <c r="C611" s="246" t="s">
        <v>31795</v>
      </c>
      <c r="D611" s="278"/>
      <c r="E611" s="271"/>
      <c r="F611" s="266"/>
      <c r="G611" s="267"/>
      <c r="H611" s="195" t="s">
        <v>31796</v>
      </c>
      <c r="I611" s="268"/>
    </row>
    <row r="612">
      <c r="A612" s="275" t="s">
        <v>12586</v>
      </c>
      <c r="B612" s="276" t="s">
        <v>12589</v>
      </c>
      <c r="C612" s="246" t="s">
        <v>31797</v>
      </c>
      <c r="D612" s="278"/>
      <c r="E612" s="271"/>
      <c r="F612" s="266"/>
      <c r="G612" s="267"/>
      <c r="H612" s="195" t="s">
        <v>31798</v>
      </c>
      <c r="I612" s="268"/>
    </row>
    <row r="613">
      <c r="A613" s="275" t="s">
        <v>12586</v>
      </c>
      <c r="B613" s="276" t="s">
        <v>12589</v>
      </c>
      <c r="C613" s="246" t="s">
        <v>31799</v>
      </c>
      <c r="D613" s="278"/>
      <c r="E613" s="271"/>
      <c r="F613" s="266"/>
      <c r="G613" s="267"/>
      <c r="H613" s="195" t="s">
        <v>31800</v>
      </c>
      <c r="I613" s="268"/>
    </row>
    <row r="614">
      <c r="A614" s="275" t="s">
        <v>12586</v>
      </c>
      <c r="B614" s="276" t="s">
        <v>12589</v>
      </c>
      <c r="C614" s="246" t="s">
        <v>19921</v>
      </c>
      <c r="D614" s="278"/>
      <c r="E614" s="271"/>
      <c r="F614" s="266"/>
      <c r="G614" s="267"/>
      <c r="H614" s="195" t="s">
        <v>31801</v>
      </c>
      <c r="I614" s="268"/>
    </row>
    <row r="615">
      <c r="A615" s="190" t="s">
        <v>12592</v>
      </c>
      <c r="B615" s="191" t="s">
        <v>12594</v>
      </c>
      <c r="C615" s="192" t="s">
        <v>28370</v>
      </c>
      <c r="D615" s="192" t="s">
        <v>21</v>
      </c>
      <c r="E615" s="192" t="s">
        <v>28371</v>
      </c>
      <c r="G615" s="267"/>
      <c r="H615" s="195" t="s">
        <v>31802</v>
      </c>
      <c r="I615" s="268"/>
    </row>
    <row r="616">
      <c r="A616" s="190" t="s">
        <v>12592</v>
      </c>
      <c r="B616" s="191" t="s">
        <v>12594</v>
      </c>
      <c r="C616" s="192" t="s">
        <v>28373</v>
      </c>
      <c r="D616" s="192" t="s">
        <v>21</v>
      </c>
      <c r="E616" s="192" t="s">
        <v>28371</v>
      </c>
      <c r="G616" s="267"/>
      <c r="H616" s="195" t="s">
        <v>31803</v>
      </c>
      <c r="I616" s="268"/>
    </row>
    <row r="617">
      <c r="A617" s="190" t="s">
        <v>12592</v>
      </c>
      <c r="B617" s="191" t="s">
        <v>12594</v>
      </c>
      <c r="C617" s="192" t="s">
        <v>28375</v>
      </c>
      <c r="D617" s="192" t="s">
        <v>21</v>
      </c>
      <c r="E617" s="192" t="s">
        <v>28371</v>
      </c>
      <c r="G617" s="267"/>
      <c r="H617" s="195" t="s">
        <v>31804</v>
      </c>
      <c r="I617" s="268"/>
    </row>
    <row r="618">
      <c r="A618" s="190" t="s">
        <v>12597</v>
      </c>
      <c r="B618" s="191" t="s">
        <v>12600</v>
      </c>
      <c r="C618" s="294" t="s">
        <v>31805</v>
      </c>
      <c r="D618" s="192" t="s">
        <v>5</v>
      </c>
      <c r="E618" s="271"/>
      <c r="F618" s="266"/>
      <c r="G618" s="267"/>
      <c r="H618" s="195" t="s">
        <v>31806</v>
      </c>
      <c r="I618" s="268"/>
    </row>
    <row r="619">
      <c r="A619" s="190" t="s">
        <v>12597</v>
      </c>
      <c r="B619" s="191" t="s">
        <v>12600</v>
      </c>
      <c r="C619" s="294" t="s">
        <v>31807</v>
      </c>
      <c r="D619" s="192" t="s">
        <v>18695</v>
      </c>
      <c r="E619" s="192" t="s">
        <v>31808</v>
      </c>
      <c r="F619" s="266"/>
      <c r="G619" s="267"/>
      <c r="H619" s="195" t="s">
        <v>31809</v>
      </c>
      <c r="I619" s="268"/>
    </row>
    <row r="620">
      <c r="A620" s="190" t="s">
        <v>12597</v>
      </c>
      <c r="B620" s="191" t="s">
        <v>12600</v>
      </c>
      <c r="C620" s="294" t="s">
        <v>16160</v>
      </c>
      <c r="D620" s="192" t="s">
        <v>7</v>
      </c>
      <c r="E620" s="192" t="s">
        <v>16391</v>
      </c>
      <c r="F620" s="266"/>
      <c r="G620" s="267"/>
      <c r="H620" s="195" t="s">
        <v>31810</v>
      </c>
      <c r="I620" s="268"/>
    </row>
    <row r="621">
      <c r="A621" s="190" t="s">
        <v>12597</v>
      </c>
      <c r="B621" s="191" t="s">
        <v>12600</v>
      </c>
      <c r="C621" s="294" t="s">
        <v>31811</v>
      </c>
      <c r="D621" s="192" t="s">
        <v>5</v>
      </c>
      <c r="E621" s="271"/>
      <c r="F621" s="266"/>
      <c r="G621" s="267"/>
      <c r="H621" s="268"/>
      <c r="I621" s="268"/>
    </row>
    <row r="622">
      <c r="A622" s="190" t="s">
        <v>12597</v>
      </c>
      <c r="B622" s="191" t="s">
        <v>12600</v>
      </c>
      <c r="C622" s="294" t="s">
        <v>31812</v>
      </c>
      <c r="D622" s="192" t="s">
        <v>5</v>
      </c>
      <c r="E622" s="192" t="s">
        <v>6</v>
      </c>
      <c r="F622" s="266"/>
      <c r="G622" s="267"/>
      <c r="H622" s="268"/>
      <c r="I622" s="268"/>
    </row>
    <row r="623">
      <c r="A623" s="190" t="s">
        <v>12597</v>
      </c>
      <c r="B623" s="191" t="s">
        <v>12600</v>
      </c>
      <c r="C623" s="294" t="s">
        <v>31813</v>
      </c>
      <c r="D623" s="192" t="s">
        <v>32</v>
      </c>
      <c r="E623" s="192" t="s">
        <v>16</v>
      </c>
      <c r="F623" s="266"/>
      <c r="G623" s="267"/>
      <c r="H623" s="268"/>
      <c r="I623" s="268"/>
    </row>
    <row r="624">
      <c r="A624" s="190" t="s">
        <v>12597</v>
      </c>
      <c r="B624" s="191" t="s">
        <v>12600</v>
      </c>
      <c r="C624" s="294" t="s">
        <v>31814</v>
      </c>
      <c r="D624" s="192" t="s">
        <v>11</v>
      </c>
      <c r="E624" s="271"/>
      <c r="F624" s="266"/>
      <c r="G624" s="267"/>
      <c r="H624" s="268"/>
      <c r="I624" s="268"/>
    </row>
    <row r="625">
      <c r="A625" s="190" t="s">
        <v>12603</v>
      </c>
      <c r="B625" s="191" t="s">
        <v>12606</v>
      </c>
      <c r="C625" s="192" t="s">
        <v>28383</v>
      </c>
      <c r="D625" s="192" t="s">
        <v>25</v>
      </c>
      <c r="E625" s="192" t="s">
        <v>17354</v>
      </c>
      <c r="F625" s="266"/>
      <c r="G625" s="267"/>
      <c r="H625" s="195" t="s">
        <v>28384</v>
      </c>
      <c r="I625" s="268"/>
    </row>
    <row r="626">
      <c r="A626" s="190" t="s">
        <v>12603</v>
      </c>
      <c r="B626" s="191" t="s">
        <v>12606</v>
      </c>
      <c r="C626" s="192" t="s">
        <v>28385</v>
      </c>
      <c r="D626" s="192" t="s">
        <v>25</v>
      </c>
      <c r="E626" s="192" t="s">
        <v>16</v>
      </c>
      <c r="F626" s="266"/>
      <c r="G626" s="267"/>
      <c r="H626" s="195" t="s">
        <v>28386</v>
      </c>
      <c r="I626" s="268"/>
    </row>
    <row r="627">
      <c r="A627" s="190" t="s">
        <v>12603</v>
      </c>
      <c r="B627" s="191" t="s">
        <v>12606</v>
      </c>
      <c r="C627" s="192" t="s">
        <v>28387</v>
      </c>
      <c r="D627" s="192" t="s">
        <v>25</v>
      </c>
      <c r="E627" s="192" t="s">
        <v>16722</v>
      </c>
      <c r="F627" s="266"/>
      <c r="G627" s="267"/>
      <c r="H627" s="195" t="s">
        <v>28388</v>
      </c>
      <c r="I627" s="268"/>
    </row>
    <row r="628">
      <c r="A628" s="190" t="s">
        <v>12610</v>
      </c>
      <c r="B628" s="191" t="s">
        <v>12613</v>
      </c>
      <c r="C628" s="192" t="s">
        <v>28391</v>
      </c>
      <c r="D628" s="192" t="s">
        <v>9</v>
      </c>
      <c r="E628" s="192" t="s">
        <v>28371</v>
      </c>
      <c r="G628" s="267"/>
      <c r="H628" s="195" t="s">
        <v>31815</v>
      </c>
      <c r="I628" s="268"/>
    </row>
    <row r="629">
      <c r="A629" s="190" t="s">
        <v>12610</v>
      </c>
      <c r="B629" s="191" t="s">
        <v>12613</v>
      </c>
      <c r="C629" s="192" t="s">
        <v>28393</v>
      </c>
      <c r="D629" s="192" t="s">
        <v>15</v>
      </c>
      <c r="E629" s="192" t="s">
        <v>19128</v>
      </c>
      <c r="F629" s="266"/>
      <c r="G629" s="267"/>
      <c r="H629" s="195" t="s">
        <v>31816</v>
      </c>
      <c r="I629" s="268"/>
    </row>
    <row r="630">
      <c r="A630" s="190" t="s">
        <v>12610</v>
      </c>
      <c r="B630" s="191" t="s">
        <v>12613</v>
      </c>
      <c r="C630" s="192" t="s">
        <v>28389</v>
      </c>
      <c r="D630" s="192" t="s">
        <v>9</v>
      </c>
      <c r="E630" s="192" t="s">
        <v>18153</v>
      </c>
      <c r="F630" s="266"/>
      <c r="G630" s="267"/>
      <c r="H630" s="195" t="s">
        <v>31817</v>
      </c>
      <c r="I630" s="268"/>
    </row>
    <row r="631">
      <c r="A631" s="190" t="s">
        <v>12610</v>
      </c>
      <c r="B631" s="191" t="s">
        <v>12613</v>
      </c>
      <c r="C631" s="192" t="s">
        <v>28395</v>
      </c>
      <c r="D631" s="192" t="s">
        <v>9</v>
      </c>
      <c r="E631" s="271"/>
      <c r="F631" s="266"/>
      <c r="G631" s="267"/>
      <c r="H631" s="195" t="s">
        <v>31818</v>
      </c>
      <c r="I631" s="268"/>
    </row>
    <row r="632">
      <c r="A632" s="190" t="s">
        <v>12610</v>
      </c>
      <c r="B632" s="191" t="s">
        <v>12613</v>
      </c>
      <c r="C632" s="192" t="s">
        <v>28397</v>
      </c>
      <c r="D632" s="192" t="s">
        <v>9</v>
      </c>
      <c r="E632" s="271"/>
      <c r="F632" s="266"/>
      <c r="G632" s="267"/>
      <c r="H632" s="195" t="s">
        <v>31819</v>
      </c>
      <c r="I632" s="268"/>
    </row>
    <row r="633">
      <c r="A633" s="190" t="s">
        <v>15582</v>
      </c>
      <c r="B633" s="294" t="s">
        <v>31820</v>
      </c>
      <c r="C633" s="294" t="s">
        <v>31821</v>
      </c>
      <c r="D633" s="192" t="s">
        <v>6</v>
      </c>
      <c r="E633" s="271"/>
      <c r="F633" s="266"/>
      <c r="G633" s="267"/>
      <c r="H633" s="268"/>
      <c r="I633" s="268"/>
    </row>
    <row r="634">
      <c r="A634" s="190" t="s">
        <v>12620</v>
      </c>
      <c r="B634" s="191" t="s">
        <v>12624</v>
      </c>
      <c r="C634" s="192" t="s">
        <v>28401</v>
      </c>
      <c r="D634" s="192" t="s">
        <v>40</v>
      </c>
      <c r="E634" s="192" t="s">
        <v>23603</v>
      </c>
      <c r="F634" s="266"/>
      <c r="G634" s="267"/>
      <c r="H634" s="195" t="s">
        <v>28402</v>
      </c>
      <c r="I634" s="268"/>
    </row>
    <row r="635">
      <c r="A635" s="275" t="s">
        <v>12620</v>
      </c>
      <c r="B635" s="276" t="s">
        <v>12624</v>
      </c>
      <c r="C635" s="246" t="s">
        <v>31822</v>
      </c>
      <c r="D635" s="278"/>
      <c r="E635" s="271"/>
      <c r="F635" s="266"/>
      <c r="G635" s="267"/>
      <c r="H635" s="195" t="s">
        <v>31823</v>
      </c>
      <c r="I635" s="268"/>
    </row>
    <row r="636">
      <c r="A636" s="190" t="s">
        <v>12155</v>
      </c>
      <c r="B636" s="191" t="s">
        <v>12159</v>
      </c>
      <c r="C636" s="192" t="s">
        <v>28408</v>
      </c>
      <c r="D636" s="192" t="s">
        <v>24</v>
      </c>
      <c r="E636" s="192" t="s">
        <v>13</v>
      </c>
      <c r="F636" s="266"/>
      <c r="G636" s="267"/>
      <c r="H636" s="195" t="s">
        <v>31824</v>
      </c>
      <c r="I636" s="268"/>
    </row>
    <row r="637">
      <c r="A637" s="190" t="s">
        <v>12155</v>
      </c>
      <c r="B637" s="191" t="s">
        <v>12159</v>
      </c>
      <c r="C637" s="192" t="s">
        <v>28403</v>
      </c>
      <c r="D637" s="192" t="s">
        <v>19</v>
      </c>
      <c r="E637" s="192" t="s">
        <v>13</v>
      </c>
      <c r="F637" s="266"/>
      <c r="G637" s="267"/>
      <c r="H637" s="195" t="s">
        <v>28405</v>
      </c>
      <c r="I637" s="268"/>
    </row>
    <row r="638">
      <c r="A638" s="275" t="s">
        <v>12155</v>
      </c>
      <c r="B638" s="276" t="s">
        <v>12159</v>
      </c>
      <c r="C638" s="246" t="s">
        <v>28406</v>
      </c>
      <c r="D638" s="278"/>
      <c r="E638" s="271"/>
      <c r="F638" s="266"/>
      <c r="G638" s="267"/>
      <c r="H638" s="195" t="s">
        <v>31825</v>
      </c>
      <c r="I638" s="268"/>
    </row>
    <row r="639">
      <c r="A639" s="190" t="s">
        <v>12627</v>
      </c>
      <c r="B639" s="191" t="s">
        <v>12631</v>
      </c>
      <c r="C639" s="294" t="s">
        <v>28410</v>
      </c>
      <c r="D639" s="192" t="s">
        <v>25</v>
      </c>
      <c r="E639" s="271"/>
      <c r="F639" s="266"/>
      <c r="G639" s="267"/>
      <c r="H639" s="195" t="s">
        <v>28411</v>
      </c>
      <c r="I639" s="268"/>
    </row>
    <row r="640">
      <c r="A640" s="190" t="s">
        <v>12637</v>
      </c>
      <c r="B640" s="191" t="s">
        <v>12640</v>
      </c>
      <c r="C640" s="294" t="s">
        <v>31826</v>
      </c>
      <c r="D640" s="192" t="s">
        <v>9</v>
      </c>
      <c r="E640" s="192" t="s">
        <v>36</v>
      </c>
      <c r="F640" s="266"/>
      <c r="G640" s="267"/>
      <c r="H640" s="195" t="s">
        <v>28413</v>
      </c>
      <c r="I640" s="268"/>
    </row>
    <row r="641">
      <c r="A641" s="190" t="s">
        <v>12637</v>
      </c>
      <c r="B641" s="191" t="s">
        <v>12640</v>
      </c>
      <c r="C641" s="294" t="s">
        <v>28416</v>
      </c>
      <c r="D641" s="192" t="s">
        <v>6</v>
      </c>
      <c r="E641" s="271"/>
      <c r="F641" s="266"/>
      <c r="G641" s="267"/>
      <c r="H641" s="195" t="s">
        <v>31827</v>
      </c>
      <c r="I641" s="268"/>
    </row>
    <row r="642">
      <c r="A642" s="190" t="s">
        <v>12637</v>
      </c>
      <c r="B642" s="191" t="s">
        <v>12640</v>
      </c>
      <c r="C642" s="294" t="s">
        <v>28414</v>
      </c>
      <c r="D642" s="192" t="s">
        <v>36</v>
      </c>
      <c r="E642" s="271"/>
      <c r="F642" s="266"/>
      <c r="G642" s="267"/>
      <c r="H642" s="195" t="s">
        <v>28415</v>
      </c>
      <c r="I642" s="268"/>
    </row>
    <row r="643">
      <c r="A643" s="257" t="s">
        <v>12645</v>
      </c>
      <c r="B643" s="264" t="s">
        <v>12649</v>
      </c>
      <c r="C643" s="296" t="s">
        <v>31828</v>
      </c>
      <c r="D643" s="240" t="s">
        <v>30</v>
      </c>
      <c r="E643" s="271"/>
      <c r="F643" s="271"/>
      <c r="G643" s="267"/>
      <c r="H643" s="195" t="s">
        <v>31829</v>
      </c>
      <c r="I643" s="268"/>
    </row>
    <row r="644">
      <c r="A644" s="257" t="s">
        <v>12645</v>
      </c>
      <c r="B644" s="264" t="s">
        <v>12649</v>
      </c>
      <c r="C644" s="296" t="s">
        <v>28421</v>
      </c>
      <c r="D644" s="240" t="s">
        <v>9</v>
      </c>
      <c r="E644" s="271"/>
      <c r="F644" s="271"/>
      <c r="G644" s="267"/>
      <c r="H644" s="268"/>
      <c r="I644" s="268"/>
    </row>
    <row r="645">
      <c r="A645" s="257" t="s">
        <v>12645</v>
      </c>
      <c r="B645" s="264" t="s">
        <v>12649</v>
      </c>
      <c r="C645" s="296" t="s">
        <v>26028</v>
      </c>
      <c r="D645" s="240" t="s">
        <v>36</v>
      </c>
      <c r="E645" s="271"/>
      <c r="F645" s="271"/>
      <c r="G645" s="267"/>
      <c r="H645" s="268"/>
      <c r="I645" s="268"/>
    </row>
    <row r="646">
      <c r="A646" s="257" t="s">
        <v>12645</v>
      </c>
      <c r="B646" s="264" t="s">
        <v>12649</v>
      </c>
      <c r="C646" s="296" t="s">
        <v>28418</v>
      </c>
      <c r="D646" s="240" t="s">
        <v>14</v>
      </c>
      <c r="E646" s="271"/>
      <c r="F646" s="271"/>
      <c r="G646" s="267"/>
      <c r="H646" s="268"/>
      <c r="I646" s="268"/>
    </row>
    <row r="647">
      <c r="A647" s="257" t="s">
        <v>12645</v>
      </c>
      <c r="B647" s="264" t="s">
        <v>12649</v>
      </c>
      <c r="C647" s="296" t="s">
        <v>15850</v>
      </c>
      <c r="D647" s="240" t="s">
        <v>18695</v>
      </c>
      <c r="E647" s="271"/>
      <c r="F647" s="271"/>
      <c r="G647" s="267"/>
      <c r="H647" s="268"/>
      <c r="I647" s="268"/>
    </row>
    <row r="648">
      <c r="A648" s="257" t="s">
        <v>12645</v>
      </c>
      <c r="B648" s="264" t="s">
        <v>12649</v>
      </c>
      <c r="C648" s="296" t="s">
        <v>20161</v>
      </c>
      <c r="D648" s="240" t="s">
        <v>14</v>
      </c>
      <c r="E648" s="271"/>
      <c r="F648" s="271"/>
      <c r="G648" s="267"/>
      <c r="H648" s="268"/>
      <c r="I648" s="268"/>
    </row>
    <row r="649">
      <c r="A649" s="257" t="s">
        <v>12645</v>
      </c>
      <c r="B649" s="264" t="s">
        <v>12649</v>
      </c>
      <c r="C649" s="296" t="s">
        <v>28422</v>
      </c>
      <c r="D649" s="240" t="s">
        <v>5</v>
      </c>
      <c r="E649" s="271"/>
      <c r="F649" s="271"/>
      <c r="G649" s="267"/>
      <c r="H649" s="195" t="s">
        <v>31830</v>
      </c>
      <c r="I649" s="268"/>
    </row>
    <row r="650">
      <c r="A650" s="257" t="s">
        <v>12645</v>
      </c>
      <c r="B650" s="264" t="s">
        <v>12649</v>
      </c>
      <c r="C650" s="296" t="s">
        <v>28419</v>
      </c>
      <c r="D650" s="240" t="s">
        <v>14</v>
      </c>
      <c r="E650" s="271"/>
      <c r="F650" s="271"/>
      <c r="G650" s="267"/>
      <c r="H650" s="195" t="s">
        <v>31831</v>
      </c>
      <c r="I650" s="268"/>
    </row>
    <row r="651">
      <c r="A651" s="257" t="s">
        <v>12645</v>
      </c>
      <c r="B651" s="264" t="s">
        <v>12649</v>
      </c>
      <c r="C651" s="296" t="s">
        <v>28420</v>
      </c>
      <c r="D651" s="240" t="s">
        <v>14</v>
      </c>
      <c r="E651" s="271"/>
      <c r="F651" s="271"/>
      <c r="G651" s="267"/>
      <c r="H651" s="268"/>
      <c r="I651" s="268"/>
    </row>
    <row r="652">
      <c r="A652" s="190" t="s">
        <v>12657</v>
      </c>
      <c r="B652" s="191" t="s">
        <v>12660</v>
      </c>
      <c r="C652" s="294" t="s">
        <v>28426</v>
      </c>
      <c r="D652" s="192" t="s">
        <v>54</v>
      </c>
      <c r="E652" s="271"/>
      <c r="F652" s="266"/>
      <c r="G652" s="267"/>
      <c r="H652" s="268"/>
      <c r="I652" s="268"/>
    </row>
    <row r="653">
      <c r="A653" s="190" t="s">
        <v>12192</v>
      </c>
      <c r="B653" s="191" t="s">
        <v>12195</v>
      </c>
      <c r="C653" s="192" t="s">
        <v>46</v>
      </c>
      <c r="D653" s="192" t="s">
        <v>46</v>
      </c>
      <c r="E653" s="271"/>
      <c r="F653" s="266"/>
      <c r="G653" s="267"/>
      <c r="H653" s="195" t="s">
        <v>31832</v>
      </c>
      <c r="I653" s="268"/>
    </row>
    <row r="654">
      <c r="A654" s="190" t="s">
        <v>12192</v>
      </c>
      <c r="B654" s="191" t="s">
        <v>12195</v>
      </c>
      <c r="C654" s="192" t="s">
        <v>28427</v>
      </c>
      <c r="D654" s="192" t="s">
        <v>14</v>
      </c>
      <c r="E654" s="192" t="s">
        <v>16856</v>
      </c>
      <c r="F654" s="266"/>
      <c r="G654" s="267"/>
      <c r="H654" s="195" t="s">
        <v>28428</v>
      </c>
      <c r="I654" s="268"/>
    </row>
    <row r="655">
      <c r="A655" s="190" t="s">
        <v>12192</v>
      </c>
      <c r="B655" s="191" t="s">
        <v>12195</v>
      </c>
      <c r="C655" s="192" t="s">
        <v>28431</v>
      </c>
      <c r="D655" s="192" t="s">
        <v>22</v>
      </c>
      <c r="E655" s="192" t="s">
        <v>18548</v>
      </c>
      <c r="F655" s="266"/>
      <c r="G655" s="267"/>
      <c r="H655" s="195" t="s">
        <v>28432</v>
      </c>
      <c r="I655" s="268"/>
    </row>
    <row r="656">
      <c r="A656" s="190" t="s">
        <v>12192</v>
      </c>
      <c r="B656" s="191" t="s">
        <v>12195</v>
      </c>
      <c r="C656" s="192" t="s">
        <v>28429</v>
      </c>
      <c r="D656" s="192" t="s">
        <v>21</v>
      </c>
      <c r="E656" s="192" t="s">
        <v>16871</v>
      </c>
      <c r="F656" s="266"/>
      <c r="G656" s="267"/>
      <c r="H656" s="195" t="s">
        <v>28430</v>
      </c>
      <c r="I656" s="268"/>
    </row>
    <row r="657">
      <c r="A657" s="257" t="s">
        <v>12665</v>
      </c>
      <c r="B657" s="264" t="s">
        <v>12669</v>
      </c>
      <c r="C657" s="240" t="s">
        <v>15917</v>
      </c>
      <c r="D657" s="240" t="s">
        <v>5</v>
      </c>
      <c r="E657" s="192" t="s">
        <v>15831</v>
      </c>
      <c r="F657" s="266"/>
      <c r="G657" s="267"/>
      <c r="H657" s="195" t="s">
        <v>31833</v>
      </c>
      <c r="I657" s="268"/>
    </row>
    <row r="658">
      <c r="A658" s="257" t="s">
        <v>12665</v>
      </c>
      <c r="B658" s="264" t="s">
        <v>12669</v>
      </c>
      <c r="C658" s="240" t="s">
        <v>28436</v>
      </c>
      <c r="D658" s="240" t="s">
        <v>5</v>
      </c>
      <c r="E658" s="192" t="s">
        <v>24118</v>
      </c>
      <c r="F658" s="266"/>
      <c r="G658" s="267"/>
      <c r="H658" s="195" t="s">
        <v>28437</v>
      </c>
      <c r="I658" s="268"/>
    </row>
    <row r="659">
      <c r="A659" s="257" t="s">
        <v>12665</v>
      </c>
      <c r="B659" s="264" t="s">
        <v>12669</v>
      </c>
      <c r="C659" s="240" t="s">
        <v>31834</v>
      </c>
      <c r="D659" s="240" t="s">
        <v>5</v>
      </c>
      <c r="E659" s="271"/>
      <c r="F659" s="266"/>
      <c r="G659" s="267"/>
      <c r="H659" s="195" t="s">
        <v>31835</v>
      </c>
      <c r="I659" s="268"/>
    </row>
    <row r="660">
      <c r="A660" s="190" t="s">
        <v>12670</v>
      </c>
      <c r="B660" s="191" t="s">
        <v>12673</v>
      </c>
      <c r="C660" s="192" t="s">
        <v>28439</v>
      </c>
      <c r="D660" s="192" t="s">
        <v>8</v>
      </c>
      <c r="E660" s="271"/>
      <c r="F660" s="266"/>
      <c r="G660" s="267"/>
      <c r="H660" s="195" t="s">
        <v>28440</v>
      </c>
      <c r="I660" s="268"/>
    </row>
    <row r="661">
      <c r="A661" s="190" t="s">
        <v>12670</v>
      </c>
      <c r="B661" s="191" t="s">
        <v>12673</v>
      </c>
      <c r="C661" s="192" t="s">
        <v>28441</v>
      </c>
      <c r="D661" s="192" t="s">
        <v>18695</v>
      </c>
      <c r="E661" s="271"/>
      <c r="F661" s="266"/>
      <c r="G661" s="267"/>
      <c r="H661" s="195" t="s">
        <v>28442</v>
      </c>
      <c r="I661" s="268"/>
    </row>
    <row r="662">
      <c r="A662" s="190" t="s">
        <v>12676</v>
      </c>
      <c r="B662" s="191" t="s">
        <v>12681</v>
      </c>
      <c r="C662" s="192" t="s">
        <v>28443</v>
      </c>
      <c r="D662" s="192" t="s">
        <v>8</v>
      </c>
      <c r="E662" s="192" t="s">
        <v>17132</v>
      </c>
      <c r="F662" s="190" t="s">
        <v>21415</v>
      </c>
      <c r="G662" s="267"/>
      <c r="H662" s="195" t="s">
        <v>28445</v>
      </c>
      <c r="I662" s="268"/>
    </row>
    <row r="663">
      <c r="A663" s="190" t="s">
        <v>5814</v>
      </c>
      <c r="B663" s="191" t="s">
        <v>12684</v>
      </c>
      <c r="C663" s="192" t="s">
        <v>31836</v>
      </c>
      <c r="D663" s="192" t="s">
        <v>8</v>
      </c>
      <c r="E663" s="192" t="s">
        <v>15915</v>
      </c>
      <c r="F663" s="266"/>
      <c r="G663" s="267"/>
      <c r="H663" s="195" t="s">
        <v>31837</v>
      </c>
      <c r="I663" s="268"/>
    </row>
    <row r="664">
      <c r="A664" s="257" t="s">
        <v>5814</v>
      </c>
      <c r="B664" s="264" t="s">
        <v>12684</v>
      </c>
      <c r="C664" s="240" t="s">
        <v>31838</v>
      </c>
      <c r="D664" s="265"/>
      <c r="E664" s="297"/>
      <c r="F664" s="266"/>
      <c r="G664" s="267"/>
      <c r="H664" s="195" t="s">
        <v>31839</v>
      </c>
      <c r="I664" s="268"/>
    </row>
    <row r="665">
      <c r="A665" s="257" t="s">
        <v>5814</v>
      </c>
      <c r="B665" s="264" t="s">
        <v>12684</v>
      </c>
      <c r="C665" s="240" t="s">
        <v>31840</v>
      </c>
      <c r="D665" s="265"/>
      <c r="E665" s="240" t="s">
        <v>18432</v>
      </c>
      <c r="F665" s="266"/>
      <c r="G665" s="267"/>
      <c r="H665" s="195" t="s">
        <v>31841</v>
      </c>
      <c r="I665" s="268"/>
    </row>
    <row r="666">
      <c r="A666" s="257" t="s">
        <v>5814</v>
      </c>
      <c r="B666" s="264" t="s">
        <v>12684</v>
      </c>
      <c r="C666" s="240" t="s">
        <v>31842</v>
      </c>
      <c r="D666" s="265"/>
      <c r="E666" s="240" t="s">
        <v>18432</v>
      </c>
      <c r="F666" s="266"/>
      <c r="G666" s="267"/>
      <c r="H666" s="195" t="s">
        <v>31843</v>
      </c>
      <c r="I666" s="268"/>
    </row>
    <row r="667">
      <c r="A667" s="257" t="s">
        <v>5814</v>
      </c>
      <c r="B667" s="264" t="s">
        <v>12684</v>
      </c>
      <c r="C667" s="240" t="s">
        <v>31844</v>
      </c>
      <c r="D667" s="265"/>
      <c r="E667" s="240" t="s">
        <v>18432</v>
      </c>
      <c r="F667" s="266"/>
      <c r="G667" s="267"/>
      <c r="H667" s="195" t="s">
        <v>31845</v>
      </c>
      <c r="I667" s="268"/>
    </row>
    <row r="668">
      <c r="A668" s="190" t="s">
        <v>12690</v>
      </c>
      <c r="B668" s="191" t="s">
        <v>12693</v>
      </c>
      <c r="C668" s="192" t="s">
        <v>31846</v>
      </c>
      <c r="D668" s="192" t="s">
        <v>13</v>
      </c>
      <c r="E668" s="271"/>
      <c r="F668" s="266"/>
      <c r="G668" s="267"/>
      <c r="H668" s="195" t="s">
        <v>31847</v>
      </c>
      <c r="I668" s="268"/>
    </row>
    <row r="669">
      <c r="A669" s="190" t="s">
        <v>12690</v>
      </c>
      <c r="B669" s="191" t="s">
        <v>12693</v>
      </c>
      <c r="C669" s="192" t="s">
        <v>31848</v>
      </c>
      <c r="D669" s="192" t="s">
        <v>12</v>
      </c>
      <c r="E669" s="271"/>
      <c r="F669" s="266"/>
      <c r="G669" s="267"/>
      <c r="H669" s="195" t="s">
        <v>31849</v>
      </c>
      <c r="I669" s="268"/>
    </row>
    <row r="670">
      <c r="A670" s="190" t="s">
        <v>12690</v>
      </c>
      <c r="B670" s="191" t="s">
        <v>12693</v>
      </c>
      <c r="C670" s="192" t="s">
        <v>31850</v>
      </c>
      <c r="D670" s="192" t="s">
        <v>46</v>
      </c>
      <c r="E670" s="271"/>
      <c r="F670" s="266"/>
      <c r="G670" s="267"/>
      <c r="H670" s="195" t="s">
        <v>31851</v>
      </c>
      <c r="I670" s="268"/>
    </row>
    <row r="671">
      <c r="A671" s="190" t="s">
        <v>12690</v>
      </c>
      <c r="B671" s="191" t="s">
        <v>12693</v>
      </c>
      <c r="C671" s="192" t="s">
        <v>31852</v>
      </c>
      <c r="D671" s="192" t="s">
        <v>15</v>
      </c>
      <c r="E671" s="271"/>
      <c r="F671" s="266"/>
      <c r="G671" s="267"/>
      <c r="H671" s="195" t="s">
        <v>31853</v>
      </c>
      <c r="I671" s="268"/>
    </row>
    <row r="672">
      <c r="A672" s="190" t="s">
        <v>12690</v>
      </c>
      <c r="B672" s="191" t="s">
        <v>12693</v>
      </c>
      <c r="C672" s="192" t="s">
        <v>31854</v>
      </c>
      <c r="D672" s="192" t="s">
        <v>15</v>
      </c>
      <c r="E672" s="271"/>
      <c r="F672" s="266"/>
      <c r="G672" s="267"/>
      <c r="H672" s="195" t="s">
        <v>31855</v>
      </c>
      <c r="I672" s="268"/>
    </row>
    <row r="673">
      <c r="A673" s="190" t="s">
        <v>12697</v>
      </c>
      <c r="B673" s="191" t="s">
        <v>12700</v>
      </c>
      <c r="C673" s="192" t="s">
        <v>31856</v>
      </c>
      <c r="D673" s="192" t="s">
        <v>28</v>
      </c>
      <c r="E673" s="271"/>
      <c r="F673" s="266"/>
      <c r="G673" s="267"/>
      <c r="H673" s="195" t="s">
        <v>28449</v>
      </c>
      <c r="I673" s="268"/>
    </row>
    <row r="674">
      <c r="A674" s="257" t="s">
        <v>12203</v>
      </c>
      <c r="B674" s="264" t="s">
        <v>12206</v>
      </c>
      <c r="C674" s="294" t="s">
        <v>31857</v>
      </c>
      <c r="D674" s="192" t="s">
        <v>10</v>
      </c>
      <c r="E674" s="192" t="s">
        <v>16391</v>
      </c>
      <c r="F674" s="266"/>
      <c r="G674" s="267"/>
      <c r="H674" s="268"/>
      <c r="I674" s="268"/>
    </row>
    <row r="675">
      <c r="A675" s="257" t="s">
        <v>12203</v>
      </c>
      <c r="B675" s="264" t="s">
        <v>12206</v>
      </c>
      <c r="C675" s="294" t="s">
        <v>18644</v>
      </c>
      <c r="D675" s="192" t="s">
        <v>12</v>
      </c>
      <c r="E675" s="271"/>
      <c r="F675" s="266"/>
      <c r="G675" s="267"/>
      <c r="H675" s="268"/>
      <c r="I675" s="268"/>
    </row>
    <row r="676">
      <c r="A676" s="257" t="s">
        <v>12203</v>
      </c>
      <c r="B676" s="264" t="s">
        <v>12206</v>
      </c>
      <c r="C676" s="294" t="s">
        <v>31858</v>
      </c>
      <c r="D676" s="192" t="s">
        <v>6</v>
      </c>
      <c r="E676" s="271"/>
      <c r="F676" s="266"/>
      <c r="G676" s="267"/>
      <c r="H676" s="268"/>
      <c r="I676" s="268"/>
    </row>
    <row r="677">
      <c r="A677" s="257" t="s">
        <v>12203</v>
      </c>
      <c r="B677" s="264" t="s">
        <v>12206</v>
      </c>
      <c r="C677" s="294" t="s">
        <v>31859</v>
      </c>
      <c r="D677" s="192" t="s">
        <v>5</v>
      </c>
      <c r="E677" s="271"/>
      <c r="F677" s="266"/>
      <c r="G677" s="267"/>
      <c r="H677" s="268"/>
      <c r="I677" s="268"/>
    </row>
    <row r="678">
      <c r="A678" s="257" t="s">
        <v>12203</v>
      </c>
      <c r="B678" s="264" t="s">
        <v>12206</v>
      </c>
      <c r="C678" s="294" t="s">
        <v>28450</v>
      </c>
      <c r="D678" s="192" t="s">
        <v>18695</v>
      </c>
      <c r="E678" s="271"/>
      <c r="F678" s="266"/>
      <c r="G678" s="267"/>
      <c r="H678" s="268"/>
      <c r="I678" s="268"/>
    </row>
    <row r="679">
      <c r="A679" s="257" t="s">
        <v>12203</v>
      </c>
      <c r="B679" s="264" t="s">
        <v>12206</v>
      </c>
      <c r="C679" s="294" t="s">
        <v>31860</v>
      </c>
      <c r="D679" s="192" t="s">
        <v>5</v>
      </c>
      <c r="E679" s="192" t="s">
        <v>14</v>
      </c>
      <c r="F679" s="266"/>
      <c r="G679" s="267"/>
      <c r="H679" s="268"/>
      <c r="I679" s="268"/>
    </row>
    <row r="680">
      <c r="A680" s="257" t="s">
        <v>12203</v>
      </c>
      <c r="B680" s="264" t="s">
        <v>12206</v>
      </c>
      <c r="C680" s="294" t="s">
        <v>31861</v>
      </c>
      <c r="D680" s="192" t="s">
        <v>7</v>
      </c>
      <c r="E680" s="271"/>
      <c r="F680" s="266"/>
      <c r="G680" s="267"/>
      <c r="H680" s="268"/>
      <c r="I680" s="268"/>
    </row>
    <row r="681">
      <c r="A681" s="275" t="s">
        <v>31862</v>
      </c>
      <c r="B681" s="276" t="s">
        <v>31863</v>
      </c>
      <c r="C681" s="278"/>
      <c r="D681" s="278"/>
      <c r="E681" s="271"/>
      <c r="F681" s="266"/>
      <c r="G681" s="267"/>
      <c r="H681" s="268"/>
      <c r="I681" s="268"/>
    </row>
    <row r="682">
      <c r="A682" s="190" t="s">
        <v>12703</v>
      </c>
      <c r="B682" s="191" t="s">
        <v>12707</v>
      </c>
      <c r="C682" s="294" t="s">
        <v>24756</v>
      </c>
      <c r="D682" s="192" t="s">
        <v>12</v>
      </c>
      <c r="E682" s="271"/>
      <c r="F682" s="266"/>
      <c r="G682" s="267"/>
      <c r="H682" s="195" t="s">
        <v>28454</v>
      </c>
      <c r="I682" s="268"/>
    </row>
    <row r="683">
      <c r="A683" s="190" t="s">
        <v>12703</v>
      </c>
      <c r="B683" s="191" t="s">
        <v>12707</v>
      </c>
      <c r="C683" s="294" t="s">
        <v>20361</v>
      </c>
      <c r="D683" s="192" t="s">
        <v>12</v>
      </c>
      <c r="E683" s="271"/>
      <c r="F683" s="266"/>
      <c r="G683" s="267"/>
      <c r="H683" s="195" t="s">
        <v>28456</v>
      </c>
      <c r="I683" s="268"/>
    </row>
    <row r="684">
      <c r="A684" s="190" t="s">
        <v>12703</v>
      </c>
      <c r="B684" s="191" t="s">
        <v>12707</v>
      </c>
      <c r="C684" s="294" t="s">
        <v>31864</v>
      </c>
      <c r="D684" s="192" t="s">
        <v>54</v>
      </c>
      <c r="E684" s="192" t="s">
        <v>14</v>
      </c>
      <c r="F684" s="266"/>
      <c r="G684" s="267"/>
      <c r="H684" s="195" t="s">
        <v>28457</v>
      </c>
      <c r="I684" s="268"/>
    </row>
    <row r="685">
      <c r="A685" s="190" t="s">
        <v>12703</v>
      </c>
      <c r="B685" s="191" t="s">
        <v>12707</v>
      </c>
      <c r="C685" s="294" t="s">
        <v>28453</v>
      </c>
      <c r="D685" s="192" t="s">
        <v>12</v>
      </c>
      <c r="E685" s="271"/>
      <c r="F685" s="266"/>
      <c r="G685" s="267"/>
      <c r="H685" s="195" t="s">
        <v>31865</v>
      </c>
      <c r="I685" s="268"/>
    </row>
    <row r="686">
      <c r="A686" s="190" t="s">
        <v>12712</v>
      </c>
      <c r="B686" s="191" t="s">
        <v>12715</v>
      </c>
      <c r="C686" s="192" t="s">
        <v>31866</v>
      </c>
      <c r="D686" s="192" t="s">
        <v>18695</v>
      </c>
      <c r="E686" s="192" t="s">
        <v>27120</v>
      </c>
      <c r="F686" s="266"/>
      <c r="G686" s="267"/>
      <c r="H686" s="195" t="s">
        <v>28459</v>
      </c>
      <c r="I686" s="268"/>
    </row>
    <row r="687">
      <c r="A687" s="190" t="s">
        <v>12712</v>
      </c>
      <c r="B687" s="191" t="s">
        <v>12715</v>
      </c>
      <c r="C687" s="192" t="s">
        <v>31867</v>
      </c>
      <c r="D687" s="192" t="s">
        <v>11</v>
      </c>
      <c r="E687" s="271"/>
      <c r="F687" s="266"/>
      <c r="G687" s="267"/>
      <c r="H687" s="195" t="s">
        <v>28464</v>
      </c>
      <c r="I687" s="268"/>
    </row>
    <row r="688">
      <c r="A688" s="190" t="s">
        <v>12712</v>
      </c>
      <c r="B688" s="191" t="s">
        <v>12715</v>
      </c>
      <c r="C688" s="192" t="s">
        <v>15850</v>
      </c>
      <c r="D688" s="192" t="s">
        <v>5</v>
      </c>
      <c r="E688" s="192" t="s">
        <v>15850</v>
      </c>
      <c r="F688" s="266"/>
      <c r="G688" s="267"/>
      <c r="H688" s="195" t="s">
        <v>28460</v>
      </c>
      <c r="I688" s="268"/>
    </row>
    <row r="689">
      <c r="A689" s="190" t="s">
        <v>12712</v>
      </c>
      <c r="B689" s="191" t="s">
        <v>12715</v>
      </c>
      <c r="C689" s="192" t="s">
        <v>31868</v>
      </c>
      <c r="D689" s="192" t="s">
        <v>11</v>
      </c>
      <c r="E689" s="271"/>
      <c r="F689" s="266"/>
      <c r="G689" s="267"/>
      <c r="H689" s="195" t="s">
        <v>28466</v>
      </c>
      <c r="I689" s="268"/>
    </row>
    <row r="690">
      <c r="A690" s="190" t="s">
        <v>12712</v>
      </c>
      <c r="B690" s="191" t="s">
        <v>12715</v>
      </c>
      <c r="C690" s="192" t="s">
        <v>25101</v>
      </c>
      <c r="D690" s="192" t="s">
        <v>5</v>
      </c>
      <c r="E690" s="192" t="s">
        <v>15853</v>
      </c>
      <c r="F690" s="266"/>
      <c r="G690" s="267"/>
      <c r="H690" s="195" t="s">
        <v>28462</v>
      </c>
      <c r="I690" s="268"/>
    </row>
    <row r="691">
      <c r="A691" s="190" t="s">
        <v>12719</v>
      </c>
      <c r="B691" s="191" t="s">
        <v>12722</v>
      </c>
      <c r="C691" s="192" t="s">
        <v>31869</v>
      </c>
      <c r="D691" s="192" t="s">
        <v>31870</v>
      </c>
      <c r="E691" s="271"/>
      <c r="F691" s="266"/>
      <c r="G691" s="267"/>
      <c r="H691" s="195" t="s">
        <v>31871</v>
      </c>
      <c r="I691" s="268"/>
    </row>
    <row r="692">
      <c r="A692" s="190" t="s">
        <v>12719</v>
      </c>
      <c r="B692" s="191" t="s">
        <v>12722</v>
      </c>
      <c r="C692" s="192" t="s">
        <v>31872</v>
      </c>
      <c r="D692" s="192" t="s">
        <v>31870</v>
      </c>
      <c r="E692" s="271"/>
      <c r="F692" s="266"/>
      <c r="G692" s="267"/>
      <c r="H692" s="195" t="s">
        <v>31873</v>
      </c>
      <c r="I692" s="268"/>
    </row>
    <row r="693">
      <c r="A693" s="190" t="s">
        <v>12719</v>
      </c>
      <c r="B693" s="191" t="s">
        <v>12722</v>
      </c>
      <c r="C693" s="192" t="s">
        <v>31874</v>
      </c>
      <c r="D693" s="192" t="s">
        <v>31870</v>
      </c>
      <c r="E693" s="271"/>
      <c r="F693" s="266"/>
      <c r="G693" s="267"/>
      <c r="H693" s="195" t="s">
        <v>31875</v>
      </c>
      <c r="I693" s="268"/>
    </row>
    <row r="694">
      <c r="A694" s="190" t="s">
        <v>12723</v>
      </c>
      <c r="B694" s="191" t="s">
        <v>12726</v>
      </c>
      <c r="C694" s="192" t="s">
        <v>28467</v>
      </c>
      <c r="D694" s="192" t="s">
        <v>8</v>
      </c>
      <c r="E694" s="192" t="s">
        <v>31876</v>
      </c>
      <c r="F694" s="266"/>
      <c r="G694" s="267"/>
      <c r="H694" s="195" t="s">
        <v>31877</v>
      </c>
      <c r="I694" s="268"/>
    </row>
    <row r="695">
      <c r="A695" s="190" t="s">
        <v>12723</v>
      </c>
      <c r="B695" s="191" t="s">
        <v>12726</v>
      </c>
      <c r="C695" s="192" t="s">
        <v>28469</v>
      </c>
      <c r="D695" s="192" t="s">
        <v>8</v>
      </c>
      <c r="E695" s="192" t="s">
        <v>31876</v>
      </c>
      <c r="F695" s="266"/>
      <c r="G695" s="267"/>
      <c r="H695" s="195" t="s">
        <v>28470</v>
      </c>
      <c r="I695" s="268"/>
    </row>
    <row r="696">
      <c r="A696" s="190" t="s">
        <v>12723</v>
      </c>
      <c r="B696" s="191" t="s">
        <v>12726</v>
      </c>
      <c r="C696" s="192" t="s">
        <v>28471</v>
      </c>
      <c r="D696" s="192" t="s">
        <v>8</v>
      </c>
      <c r="E696" s="192" t="s">
        <v>31876</v>
      </c>
      <c r="F696" s="266"/>
      <c r="G696" s="267"/>
      <c r="H696" s="195" t="s">
        <v>28472</v>
      </c>
      <c r="I696" s="268"/>
    </row>
    <row r="697">
      <c r="A697" s="190" t="s">
        <v>12723</v>
      </c>
      <c r="B697" s="191" t="s">
        <v>12726</v>
      </c>
      <c r="C697" s="192" t="s">
        <v>28473</v>
      </c>
      <c r="D697" s="192" t="s">
        <v>8</v>
      </c>
      <c r="E697" s="192" t="s">
        <v>31876</v>
      </c>
      <c r="F697" s="266"/>
      <c r="G697" s="267"/>
      <c r="H697" s="195" t="s">
        <v>28474</v>
      </c>
      <c r="I697" s="268"/>
    </row>
    <row r="698">
      <c r="A698" s="190" t="s">
        <v>12741</v>
      </c>
      <c r="B698" s="191" t="s">
        <v>12744</v>
      </c>
      <c r="C698" s="192" t="s">
        <v>28475</v>
      </c>
      <c r="D698" s="192" t="s">
        <v>15</v>
      </c>
      <c r="E698" s="271"/>
      <c r="F698" s="266"/>
      <c r="G698" s="267"/>
      <c r="H698" s="195" t="s">
        <v>31878</v>
      </c>
      <c r="I698" s="268"/>
    </row>
    <row r="699">
      <c r="A699" s="190" t="s">
        <v>31879</v>
      </c>
      <c r="B699" s="191" t="s">
        <v>31880</v>
      </c>
      <c r="C699" s="192" t="s">
        <v>31881</v>
      </c>
      <c r="D699" s="271"/>
      <c r="E699" s="192" t="s">
        <v>18432</v>
      </c>
      <c r="F699" s="266"/>
      <c r="G699" s="267"/>
      <c r="H699" s="195" t="s">
        <v>31882</v>
      </c>
      <c r="I699" s="268"/>
    </row>
    <row r="700">
      <c r="A700" s="275" t="s">
        <v>31879</v>
      </c>
      <c r="B700" s="276" t="s">
        <v>31880</v>
      </c>
      <c r="C700" s="246" t="s">
        <v>31883</v>
      </c>
      <c r="D700" s="278"/>
      <c r="E700" s="246" t="s">
        <v>18432</v>
      </c>
      <c r="F700" s="266"/>
      <c r="G700" s="267"/>
      <c r="H700" s="195" t="s">
        <v>31884</v>
      </c>
      <c r="I700" s="268"/>
    </row>
    <row r="701">
      <c r="A701" s="190" t="s">
        <v>12749</v>
      </c>
      <c r="B701" s="191" t="s">
        <v>12752</v>
      </c>
      <c r="C701" s="192" t="s">
        <v>28479</v>
      </c>
      <c r="D701" s="192" t="s">
        <v>8</v>
      </c>
      <c r="E701" s="192" t="s">
        <v>31885</v>
      </c>
      <c r="G701" s="267"/>
      <c r="H701" s="195" t="s">
        <v>31886</v>
      </c>
      <c r="I701" s="268"/>
    </row>
    <row r="702">
      <c r="A702" s="190" t="s">
        <v>12749</v>
      </c>
      <c r="B702" s="191" t="s">
        <v>12752</v>
      </c>
      <c r="C702" s="192" t="s">
        <v>28481</v>
      </c>
      <c r="D702" s="192" t="s">
        <v>8</v>
      </c>
      <c r="E702" s="192" t="s">
        <v>28582</v>
      </c>
      <c r="G702" s="267"/>
      <c r="H702" s="268"/>
      <c r="I702" s="268"/>
    </row>
    <row r="703">
      <c r="A703" s="190" t="s">
        <v>12749</v>
      </c>
      <c r="B703" s="191" t="s">
        <v>12752</v>
      </c>
      <c r="C703" s="192" t="s">
        <v>28477</v>
      </c>
      <c r="D703" s="192" t="s">
        <v>11</v>
      </c>
      <c r="E703" s="192" t="s">
        <v>28478</v>
      </c>
      <c r="G703" s="267"/>
      <c r="H703" s="268"/>
      <c r="I703" s="268"/>
    </row>
    <row r="704">
      <c r="A704" s="190" t="s">
        <v>12757</v>
      </c>
      <c r="B704" s="191" t="s">
        <v>12759</v>
      </c>
      <c r="C704" s="192" t="s">
        <v>16247</v>
      </c>
      <c r="D704" s="192" t="s">
        <v>59</v>
      </c>
      <c r="E704" s="271"/>
      <c r="F704" s="266"/>
      <c r="G704" s="267"/>
      <c r="H704" s="195" t="s">
        <v>28483</v>
      </c>
      <c r="I704" s="268"/>
    </row>
    <row r="705">
      <c r="A705" s="190" t="s">
        <v>12773</v>
      </c>
      <c r="B705" s="191" t="s">
        <v>12776</v>
      </c>
      <c r="C705" s="271"/>
      <c r="D705" s="192" t="s">
        <v>11</v>
      </c>
      <c r="E705" s="271"/>
      <c r="F705" s="266"/>
      <c r="G705" s="267"/>
      <c r="H705" s="268"/>
      <c r="I705" s="268"/>
    </row>
    <row r="706">
      <c r="A706" s="190" t="s">
        <v>12781</v>
      </c>
      <c r="B706" s="191" t="s">
        <v>12784</v>
      </c>
      <c r="C706" s="192" t="s">
        <v>28484</v>
      </c>
      <c r="D706" s="192" t="s">
        <v>16</v>
      </c>
      <c r="E706" s="271"/>
      <c r="F706" s="266"/>
      <c r="G706" s="267"/>
      <c r="H706" s="195" t="s">
        <v>28485</v>
      </c>
      <c r="I706" s="268"/>
    </row>
    <row r="707">
      <c r="A707" s="275" t="s">
        <v>12259</v>
      </c>
      <c r="B707" s="276" t="s">
        <v>12261</v>
      </c>
      <c r="C707" s="246" t="s">
        <v>31887</v>
      </c>
      <c r="D707" s="278"/>
      <c r="E707" s="271"/>
      <c r="F707" s="266"/>
      <c r="G707" s="267"/>
      <c r="H707" s="195" t="s">
        <v>31888</v>
      </c>
      <c r="I707" s="268"/>
    </row>
    <row r="708">
      <c r="A708" s="275" t="s">
        <v>12259</v>
      </c>
      <c r="B708" s="276" t="s">
        <v>12261</v>
      </c>
      <c r="C708" s="246" t="s">
        <v>31889</v>
      </c>
      <c r="D708" s="278"/>
      <c r="E708" s="271"/>
      <c r="F708" s="266"/>
      <c r="G708" s="267"/>
      <c r="H708" s="195" t="s">
        <v>31890</v>
      </c>
      <c r="I708" s="268"/>
    </row>
    <row r="709">
      <c r="A709" s="275" t="s">
        <v>12259</v>
      </c>
      <c r="B709" s="276" t="s">
        <v>12261</v>
      </c>
      <c r="C709" s="246" t="s">
        <v>31891</v>
      </c>
      <c r="D709" s="278"/>
      <c r="E709" s="271"/>
      <c r="F709" s="266"/>
      <c r="G709" s="267"/>
      <c r="H709" s="195" t="s">
        <v>31892</v>
      </c>
      <c r="I709" s="268"/>
    </row>
    <row r="710">
      <c r="A710" s="275" t="s">
        <v>12259</v>
      </c>
      <c r="B710" s="276" t="s">
        <v>12261</v>
      </c>
      <c r="C710" s="246" t="s">
        <v>27563</v>
      </c>
      <c r="D710" s="278"/>
      <c r="E710" s="271"/>
      <c r="F710" s="266"/>
      <c r="G710" s="267"/>
      <c r="H710" s="195" t="s">
        <v>31893</v>
      </c>
      <c r="I710" s="268"/>
    </row>
    <row r="711">
      <c r="A711" s="275" t="s">
        <v>12259</v>
      </c>
      <c r="B711" s="276" t="s">
        <v>12261</v>
      </c>
      <c r="C711" s="246" t="s">
        <v>31894</v>
      </c>
      <c r="D711" s="278"/>
      <c r="E711" s="271"/>
      <c r="F711" s="266"/>
      <c r="G711" s="267"/>
      <c r="H711" s="195" t="s">
        <v>31895</v>
      </c>
      <c r="I711" s="268"/>
    </row>
    <row r="712">
      <c r="A712" s="275" t="s">
        <v>12259</v>
      </c>
      <c r="B712" s="276" t="s">
        <v>12261</v>
      </c>
      <c r="C712" s="246" t="s">
        <v>27568</v>
      </c>
      <c r="D712" s="278"/>
      <c r="E712" s="271"/>
      <c r="F712" s="266"/>
      <c r="G712" s="267"/>
      <c r="H712" s="195" t="s">
        <v>31896</v>
      </c>
      <c r="I712" s="268"/>
    </row>
    <row r="713">
      <c r="A713" s="275" t="s">
        <v>12259</v>
      </c>
      <c r="B713" s="276" t="s">
        <v>12261</v>
      </c>
      <c r="C713" s="246" t="s">
        <v>31897</v>
      </c>
      <c r="D713" s="278"/>
      <c r="E713" s="271"/>
      <c r="F713" s="266"/>
      <c r="G713" s="267"/>
      <c r="H713" s="195" t="s">
        <v>31898</v>
      </c>
      <c r="I713" s="268"/>
    </row>
    <row r="714">
      <c r="A714" s="275" t="s">
        <v>12259</v>
      </c>
      <c r="B714" s="276" t="s">
        <v>12261</v>
      </c>
      <c r="C714" s="246" t="s">
        <v>17135</v>
      </c>
      <c r="D714" s="278"/>
      <c r="E714" s="271"/>
      <c r="F714" s="266"/>
      <c r="G714" s="267"/>
      <c r="H714" s="195" t="s">
        <v>31899</v>
      </c>
      <c r="I714" s="268"/>
    </row>
    <row r="715">
      <c r="A715" s="190" t="s">
        <v>12259</v>
      </c>
      <c r="B715" s="191" t="s">
        <v>12261</v>
      </c>
      <c r="C715" s="192" t="s">
        <v>30258</v>
      </c>
      <c r="D715" s="192" t="s">
        <v>7</v>
      </c>
      <c r="E715" s="192" t="s">
        <v>31900</v>
      </c>
      <c r="F715" s="266"/>
      <c r="G715" s="267"/>
      <c r="H715" s="195" t="s">
        <v>31901</v>
      </c>
      <c r="I715" s="268"/>
    </row>
    <row r="716">
      <c r="A716" s="275" t="s">
        <v>12259</v>
      </c>
      <c r="B716" s="276" t="s">
        <v>12261</v>
      </c>
      <c r="C716" s="246" t="s">
        <v>31902</v>
      </c>
      <c r="D716" s="278"/>
      <c r="E716" s="271"/>
      <c r="F716" s="266"/>
      <c r="G716" s="267"/>
      <c r="H716" s="195" t="s">
        <v>31903</v>
      </c>
      <c r="I716" s="268"/>
    </row>
    <row r="717">
      <c r="A717" s="190" t="s">
        <v>12787</v>
      </c>
      <c r="B717" s="191" t="s">
        <v>12790</v>
      </c>
      <c r="C717" s="192" t="s">
        <v>28493</v>
      </c>
      <c r="D717" s="192" t="s">
        <v>44</v>
      </c>
      <c r="E717" s="271"/>
      <c r="F717" s="266"/>
      <c r="G717" s="267"/>
      <c r="H717" s="195" t="s">
        <v>28494</v>
      </c>
      <c r="I717" s="268"/>
    </row>
    <row r="718">
      <c r="A718" s="190" t="s">
        <v>12787</v>
      </c>
      <c r="B718" s="191" t="s">
        <v>12790</v>
      </c>
      <c r="C718" s="192" t="s">
        <v>28495</v>
      </c>
      <c r="D718" s="192" t="s">
        <v>44</v>
      </c>
      <c r="E718" s="271"/>
      <c r="F718" s="266"/>
      <c r="G718" s="267"/>
      <c r="H718" s="195" t="s">
        <v>28496</v>
      </c>
      <c r="I718" s="268"/>
    </row>
    <row r="719">
      <c r="A719" s="190" t="s">
        <v>12787</v>
      </c>
      <c r="B719" s="191" t="s">
        <v>12790</v>
      </c>
      <c r="C719" s="192" t="s">
        <v>28491</v>
      </c>
      <c r="D719" s="192" t="s">
        <v>18</v>
      </c>
      <c r="E719" s="192" t="s">
        <v>18548</v>
      </c>
      <c r="F719" s="266"/>
      <c r="G719" s="267"/>
      <c r="H719" s="195" t="s">
        <v>28492</v>
      </c>
      <c r="I719" s="268"/>
    </row>
    <row r="720">
      <c r="A720" s="275" t="s">
        <v>31904</v>
      </c>
      <c r="B720" s="276" t="s">
        <v>31905</v>
      </c>
      <c r="C720" s="246" t="s">
        <v>31906</v>
      </c>
      <c r="D720" s="271"/>
      <c r="E720" s="271"/>
      <c r="F720" s="266"/>
      <c r="G720" s="267"/>
      <c r="H720" s="195" t="s">
        <v>31907</v>
      </c>
      <c r="I720" s="268"/>
    </row>
    <row r="721">
      <c r="A721" s="275" t="s">
        <v>31904</v>
      </c>
      <c r="B721" s="276" t="s">
        <v>31905</v>
      </c>
      <c r="C721" s="246" t="s">
        <v>31908</v>
      </c>
      <c r="D721" s="271"/>
      <c r="E721" s="271"/>
      <c r="F721" s="266"/>
      <c r="G721" s="267"/>
      <c r="H721" s="195" t="s">
        <v>31909</v>
      </c>
      <c r="I721" s="268"/>
    </row>
    <row r="722">
      <c r="A722" s="275" t="s">
        <v>31904</v>
      </c>
      <c r="B722" s="276" t="s">
        <v>31905</v>
      </c>
      <c r="C722" s="246" t="s">
        <v>31910</v>
      </c>
      <c r="D722" s="271"/>
      <c r="E722" s="271"/>
      <c r="F722" s="266"/>
      <c r="G722" s="267"/>
      <c r="H722" s="195" t="s">
        <v>31911</v>
      </c>
      <c r="I722" s="268"/>
    </row>
    <row r="723">
      <c r="A723" s="275" t="s">
        <v>31904</v>
      </c>
      <c r="B723" s="276" t="s">
        <v>31905</v>
      </c>
      <c r="C723" s="246" t="s">
        <v>31912</v>
      </c>
      <c r="D723" s="271"/>
      <c r="E723" s="271"/>
      <c r="F723" s="266"/>
      <c r="G723" s="267"/>
      <c r="H723" s="195" t="s">
        <v>31913</v>
      </c>
      <c r="I723" s="268"/>
    </row>
    <row r="724">
      <c r="A724" s="257" t="s">
        <v>31904</v>
      </c>
      <c r="B724" s="264" t="s">
        <v>31905</v>
      </c>
      <c r="C724" s="296" t="s">
        <v>31914</v>
      </c>
      <c r="E724" s="240" t="s">
        <v>19305</v>
      </c>
      <c r="F724" s="266"/>
      <c r="G724" s="267"/>
      <c r="H724" s="268"/>
      <c r="I724" s="268"/>
    </row>
    <row r="725">
      <c r="A725" s="257" t="s">
        <v>31904</v>
      </c>
      <c r="B725" s="264" t="s">
        <v>31905</v>
      </c>
      <c r="C725" s="296" t="s">
        <v>31915</v>
      </c>
      <c r="D725" s="265"/>
      <c r="E725" s="240" t="s">
        <v>19305</v>
      </c>
      <c r="F725" s="266"/>
      <c r="G725" s="267"/>
      <c r="H725" s="268"/>
      <c r="I725" s="268"/>
    </row>
    <row r="726">
      <c r="A726" s="257" t="s">
        <v>31904</v>
      </c>
      <c r="B726" s="264" t="s">
        <v>31905</v>
      </c>
      <c r="C726" s="296" t="s">
        <v>31916</v>
      </c>
      <c r="D726" s="265"/>
      <c r="E726" s="240" t="s">
        <v>19305</v>
      </c>
      <c r="F726" s="266"/>
      <c r="G726" s="267"/>
      <c r="H726" s="268"/>
      <c r="I726" s="268"/>
    </row>
    <row r="727">
      <c r="A727" s="257" t="s">
        <v>31904</v>
      </c>
      <c r="B727" s="264" t="s">
        <v>31905</v>
      </c>
      <c r="C727" s="296" t="s">
        <v>31917</v>
      </c>
      <c r="E727" s="240" t="s">
        <v>19305</v>
      </c>
      <c r="F727" s="266"/>
      <c r="G727" s="267"/>
      <c r="H727" s="268"/>
      <c r="I727" s="268"/>
    </row>
    <row r="728">
      <c r="A728" s="190" t="s">
        <v>12795</v>
      </c>
      <c r="B728" s="191" t="s">
        <v>12798</v>
      </c>
      <c r="C728" s="294" t="s">
        <v>31918</v>
      </c>
      <c r="D728" s="192" t="s">
        <v>42</v>
      </c>
      <c r="E728" s="271"/>
      <c r="F728" s="266"/>
      <c r="G728" s="267"/>
      <c r="H728" s="195" t="s">
        <v>31919</v>
      </c>
      <c r="I728" s="268"/>
    </row>
    <row r="729">
      <c r="A729" s="190" t="s">
        <v>12795</v>
      </c>
      <c r="B729" s="191" t="s">
        <v>12798</v>
      </c>
      <c r="C729" s="294" t="s">
        <v>31920</v>
      </c>
      <c r="D729" s="192" t="s">
        <v>42</v>
      </c>
      <c r="E729" s="271"/>
      <c r="F729" s="266"/>
      <c r="G729" s="267"/>
      <c r="H729" s="268"/>
      <c r="I729" s="268"/>
    </row>
    <row r="730">
      <c r="A730" s="190" t="s">
        <v>12806</v>
      </c>
      <c r="B730" s="191" t="s">
        <v>12809</v>
      </c>
      <c r="C730" s="192" t="s">
        <v>31921</v>
      </c>
      <c r="D730" s="192" t="s">
        <v>54</v>
      </c>
      <c r="E730" s="271"/>
      <c r="F730" s="266"/>
      <c r="G730" s="267"/>
      <c r="H730" s="195" t="s">
        <v>31922</v>
      </c>
      <c r="I730" s="268"/>
    </row>
    <row r="731">
      <c r="A731" s="190" t="s">
        <v>12823</v>
      </c>
      <c r="B731" s="191" t="s">
        <v>12827</v>
      </c>
      <c r="C731" s="192" t="s">
        <v>28499</v>
      </c>
      <c r="D731" s="192" t="s">
        <v>8</v>
      </c>
      <c r="E731" s="192" t="s">
        <v>22002</v>
      </c>
      <c r="G731" s="267"/>
      <c r="H731" s="195" t="s">
        <v>28500</v>
      </c>
      <c r="I731" s="268"/>
    </row>
    <row r="732">
      <c r="A732" s="190" t="s">
        <v>12823</v>
      </c>
      <c r="B732" s="191" t="s">
        <v>12827</v>
      </c>
      <c r="C732" s="192" t="s">
        <v>28502</v>
      </c>
      <c r="D732" s="192" t="s">
        <v>23</v>
      </c>
      <c r="E732" s="271"/>
      <c r="F732" s="266"/>
      <c r="G732" s="267"/>
      <c r="H732" s="268"/>
      <c r="I732" s="268"/>
    </row>
    <row r="733">
      <c r="A733" s="190" t="s">
        <v>12823</v>
      </c>
      <c r="B733" s="191" t="s">
        <v>12827</v>
      </c>
      <c r="C733" s="192" t="s">
        <v>17799</v>
      </c>
      <c r="D733" s="192" t="s">
        <v>23</v>
      </c>
      <c r="E733" s="271"/>
      <c r="F733" s="266"/>
      <c r="G733" s="267"/>
      <c r="H733" s="268"/>
      <c r="I733" s="268"/>
    </row>
    <row r="734">
      <c r="A734" s="190" t="s">
        <v>12823</v>
      </c>
      <c r="B734" s="191" t="s">
        <v>12827</v>
      </c>
      <c r="C734" s="192" t="s">
        <v>28501</v>
      </c>
      <c r="D734" s="192" t="s">
        <v>28</v>
      </c>
      <c r="E734" s="271"/>
      <c r="F734" s="266"/>
      <c r="G734" s="267"/>
      <c r="H734" s="268"/>
      <c r="I734" s="268"/>
    </row>
    <row r="735">
      <c r="A735" s="190" t="s">
        <v>12823</v>
      </c>
      <c r="B735" s="191" t="s">
        <v>12827</v>
      </c>
      <c r="C735" s="192" t="s">
        <v>16898</v>
      </c>
      <c r="D735" s="192" t="s">
        <v>8</v>
      </c>
      <c r="E735" s="192" t="s">
        <v>16898</v>
      </c>
      <c r="F735" s="266"/>
      <c r="G735" s="267"/>
      <c r="H735" s="268"/>
      <c r="I735" s="268"/>
    </row>
    <row r="736">
      <c r="A736" s="190" t="s">
        <v>12823</v>
      </c>
      <c r="B736" s="191" t="s">
        <v>12827</v>
      </c>
      <c r="C736" s="192" t="s">
        <v>19428</v>
      </c>
      <c r="D736" s="192" t="s">
        <v>8</v>
      </c>
      <c r="E736" s="192" t="s">
        <v>16898</v>
      </c>
      <c r="F736" s="266"/>
      <c r="G736" s="267"/>
      <c r="H736" s="268"/>
      <c r="I736" s="268"/>
    </row>
    <row r="737">
      <c r="A737" s="190" t="s">
        <v>12823</v>
      </c>
      <c r="B737" s="191" t="s">
        <v>12827</v>
      </c>
      <c r="C737" s="192" t="s">
        <v>15871</v>
      </c>
      <c r="D737" s="192" t="s">
        <v>5</v>
      </c>
      <c r="E737" s="192" t="s">
        <v>15871</v>
      </c>
      <c r="F737" s="266"/>
      <c r="G737" s="267"/>
      <c r="H737" s="268"/>
      <c r="I737" s="268"/>
    </row>
    <row r="738">
      <c r="A738" s="257" t="s">
        <v>31923</v>
      </c>
      <c r="B738" s="264" t="s">
        <v>31924</v>
      </c>
      <c r="C738" s="296" t="s">
        <v>31925</v>
      </c>
      <c r="D738" s="265"/>
      <c r="E738" s="240" t="s">
        <v>30534</v>
      </c>
      <c r="F738" s="266"/>
      <c r="G738" s="267"/>
      <c r="H738" s="195" t="s">
        <v>31926</v>
      </c>
      <c r="I738" s="268"/>
    </row>
    <row r="739">
      <c r="A739" s="190" t="s">
        <v>12834</v>
      </c>
      <c r="B739" s="191" t="s">
        <v>12837</v>
      </c>
      <c r="C739" s="192" t="s">
        <v>28503</v>
      </c>
      <c r="D739" s="192" t="s">
        <v>5</v>
      </c>
      <c r="E739" s="192" t="s">
        <v>15850</v>
      </c>
      <c r="F739" s="266"/>
      <c r="G739" s="267"/>
      <c r="H739" s="195" t="s">
        <v>28504</v>
      </c>
      <c r="I739" s="268"/>
    </row>
    <row r="740">
      <c r="A740" s="190" t="s">
        <v>12843</v>
      </c>
      <c r="B740" s="191" t="s">
        <v>12846</v>
      </c>
      <c r="C740" s="192" t="s">
        <v>28505</v>
      </c>
      <c r="D740" s="192" t="s">
        <v>20</v>
      </c>
      <c r="E740" s="271"/>
      <c r="F740" s="266"/>
      <c r="G740" s="267"/>
      <c r="H740" s="195" t="s">
        <v>31927</v>
      </c>
      <c r="I740" s="268"/>
    </row>
    <row r="741">
      <c r="A741" s="190" t="s">
        <v>12843</v>
      </c>
      <c r="B741" s="191" t="s">
        <v>12846</v>
      </c>
      <c r="C741" s="192" t="s">
        <v>28508</v>
      </c>
      <c r="D741" s="192" t="s">
        <v>20</v>
      </c>
      <c r="E741" s="271"/>
      <c r="F741" s="266"/>
      <c r="G741" s="267"/>
      <c r="H741" s="195" t="s">
        <v>31928</v>
      </c>
      <c r="I741" s="268"/>
    </row>
    <row r="742">
      <c r="A742" s="190" t="s">
        <v>12843</v>
      </c>
      <c r="B742" s="191" t="s">
        <v>12846</v>
      </c>
      <c r="C742" s="192" t="s">
        <v>28510</v>
      </c>
      <c r="D742" s="192" t="s">
        <v>20</v>
      </c>
      <c r="E742" s="271"/>
      <c r="F742" s="266"/>
      <c r="G742" s="267"/>
      <c r="H742" s="195" t="s">
        <v>28511</v>
      </c>
      <c r="I742" s="268"/>
    </row>
    <row r="743">
      <c r="A743" s="190" t="s">
        <v>12853</v>
      </c>
      <c r="B743" s="191" t="s">
        <v>12856</v>
      </c>
      <c r="C743" s="192" t="s">
        <v>28517</v>
      </c>
      <c r="D743" s="192" t="s">
        <v>59</v>
      </c>
      <c r="E743" s="271"/>
      <c r="F743" s="266"/>
      <c r="G743" s="267"/>
      <c r="H743" s="195" t="s">
        <v>31929</v>
      </c>
      <c r="I743" s="268"/>
    </row>
    <row r="744">
      <c r="A744" s="190" t="s">
        <v>12853</v>
      </c>
      <c r="B744" s="191" t="s">
        <v>12856</v>
      </c>
      <c r="C744" s="192" t="s">
        <v>31930</v>
      </c>
      <c r="D744" s="192" t="s">
        <v>59</v>
      </c>
      <c r="E744" s="271"/>
      <c r="F744" s="266"/>
      <c r="G744" s="267"/>
      <c r="H744" s="195" t="s">
        <v>31931</v>
      </c>
      <c r="I744" s="268"/>
    </row>
    <row r="745">
      <c r="A745" s="190" t="s">
        <v>12853</v>
      </c>
      <c r="B745" s="191" t="s">
        <v>12856</v>
      </c>
      <c r="C745" s="192" t="s">
        <v>28516</v>
      </c>
      <c r="D745" s="192" t="s">
        <v>59</v>
      </c>
      <c r="E745" s="271"/>
      <c r="F745" s="266"/>
      <c r="G745" s="267"/>
      <c r="H745" s="195" t="s">
        <v>31932</v>
      </c>
      <c r="I745" s="268"/>
    </row>
    <row r="746">
      <c r="A746" s="190" t="s">
        <v>12853</v>
      </c>
      <c r="B746" s="191" t="s">
        <v>12856</v>
      </c>
      <c r="C746" s="192" t="s">
        <v>19538</v>
      </c>
      <c r="D746" s="192" t="s">
        <v>59</v>
      </c>
      <c r="E746" s="271"/>
      <c r="F746" s="266"/>
      <c r="G746" s="267"/>
      <c r="H746" s="195" t="s">
        <v>31933</v>
      </c>
      <c r="I746" s="268"/>
    </row>
    <row r="747">
      <c r="A747" s="190" t="s">
        <v>12853</v>
      </c>
      <c r="B747" s="191" t="s">
        <v>12856</v>
      </c>
      <c r="C747" s="192" t="s">
        <v>28514</v>
      </c>
      <c r="D747" s="192" t="s">
        <v>59</v>
      </c>
      <c r="E747" s="271"/>
      <c r="F747" s="266"/>
      <c r="G747" s="267"/>
      <c r="H747" s="195" t="s">
        <v>31934</v>
      </c>
      <c r="I747" s="268"/>
    </row>
    <row r="748">
      <c r="A748" s="190" t="s">
        <v>12853</v>
      </c>
      <c r="B748" s="191" t="s">
        <v>12856</v>
      </c>
      <c r="C748" s="192" t="s">
        <v>11</v>
      </c>
      <c r="D748" s="192" t="s">
        <v>11</v>
      </c>
      <c r="E748" s="271"/>
      <c r="F748" s="266"/>
      <c r="G748" s="267"/>
      <c r="H748" s="195" t="s">
        <v>31935</v>
      </c>
      <c r="I748" s="268"/>
    </row>
    <row r="749">
      <c r="A749" s="190" t="s">
        <v>12872</v>
      </c>
      <c r="B749" s="191" t="s">
        <v>12875</v>
      </c>
      <c r="C749" s="192" t="s">
        <v>28519</v>
      </c>
      <c r="D749" s="192" t="s">
        <v>5</v>
      </c>
      <c r="E749" s="192" t="s">
        <v>6</v>
      </c>
      <c r="F749" s="266"/>
      <c r="G749" s="267"/>
      <c r="H749" s="195" t="s">
        <v>28520</v>
      </c>
      <c r="I749" s="268"/>
    </row>
    <row r="750">
      <c r="A750" s="190" t="s">
        <v>12872</v>
      </c>
      <c r="B750" s="191" t="s">
        <v>12875</v>
      </c>
      <c r="C750" s="192" t="s">
        <v>31936</v>
      </c>
      <c r="D750" s="192" t="s">
        <v>6</v>
      </c>
      <c r="E750" s="271"/>
      <c r="F750" s="266"/>
      <c r="G750" s="267"/>
      <c r="H750" s="195" t="s">
        <v>31937</v>
      </c>
      <c r="I750" s="268"/>
    </row>
    <row r="751">
      <c r="A751" s="190" t="s">
        <v>12872</v>
      </c>
      <c r="B751" s="191" t="s">
        <v>12875</v>
      </c>
      <c r="C751" s="192" t="s">
        <v>15843</v>
      </c>
      <c r="D751" s="192" t="s">
        <v>15</v>
      </c>
      <c r="E751" s="271"/>
      <c r="F751" s="266"/>
      <c r="G751" s="267"/>
      <c r="H751" s="195" t="s">
        <v>31938</v>
      </c>
      <c r="I751" s="268"/>
    </row>
    <row r="752">
      <c r="A752" s="190" t="s">
        <v>12872</v>
      </c>
      <c r="B752" s="191" t="s">
        <v>12875</v>
      </c>
      <c r="C752" s="192" t="s">
        <v>28518</v>
      </c>
      <c r="D752" s="192" t="s">
        <v>12</v>
      </c>
      <c r="E752" s="271"/>
      <c r="F752" s="266"/>
      <c r="G752" s="267"/>
      <c r="H752" s="195" t="s">
        <v>31939</v>
      </c>
      <c r="I752" s="268"/>
    </row>
    <row r="753">
      <c r="A753" s="190" t="s">
        <v>12872</v>
      </c>
      <c r="B753" s="191" t="s">
        <v>12875</v>
      </c>
      <c r="C753" s="192" t="s">
        <v>28525</v>
      </c>
      <c r="D753" s="192" t="s">
        <v>12</v>
      </c>
      <c r="E753" s="271"/>
      <c r="F753" s="266"/>
      <c r="G753" s="267"/>
      <c r="H753" s="195" t="s">
        <v>31940</v>
      </c>
      <c r="I753" s="268"/>
    </row>
    <row r="754">
      <c r="A754" s="190" t="s">
        <v>12872</v>
      </c>
      <c r="B754" s="191" t="s">
        <v>12875</v>
      </c>
      <c r="C754" s="192" t="s">
        <v>31941</v>
      </c>
      <c r="D754" s="192" t="s">
        <v>6</v>
      </c>
      <c r="E754" s="271"/>
      <c r="F754" s="266"/>
      <c r="G754" s="267"/>
      <c r="H754" s="195" t="s">
        <v>31942</v>
      </c>
      <c r="I754" s="268"/>
    </row>
    <row r="755">
      <c r="A755" s="190" t="s">
        <v>12872</v>
      </c>
      <c r="B755" s="191" t="s">
        <v>12875</v>
      </c>
      <c r="C755" s="192" t="s">
        <v>21906</v>
      </c>
      <c r="D755" s="192" t="s">
        <v>6</v>
      </c>
      <c r="E755" s="271"/>
      <c r="F755" s="266"/>
      <c r="G755" s="267"/>
      <c r="H755" s="195" t="s">
        <v>31943</v>
      </c>
      <c r="I755" s="268"/>
    </row>
    <row r="756">
      <c r="A756" s="190" t="s">
        <v>12872</v>
      </c>
      <c r="B756" s="191" t="s">
        <v>12875</v>
      </c>
      <c r="C756" s="192" t="s">
        <v>28527</v>
      </c>
      <c r="D756" s="192" t="s">
        <v>6</v>
      </c>
      <c r="E756" s="271"/>
      <c r="F756" s="266"/>
      <c r="G756" s="267"/>
      <c r="H756" s="195" t="s">
        <v>31944</v>
      </c>
      <c r="I756" s="268"/>
    </row>
    <row r="757">
      <c r="A757" s="190" t="s">
        <v>12872</v>
      </c>
      <c r="B757" s="191" t="s">
        <v>12875</v>
      </c>
      <c r="C757" s="192" t="s">
        <v>28526</v>
      </c>
      <c r="D757" s="192" t="s">
        <v>6</v>
      </c>
      <c r="E757" s="271"/>
      <c r="F757" s="266"/>
      <c r="G757" s="267"/>
      <c r="H757" s="195" t="s">
        <v>31945</v>
      </c>
      <c r="I757" s="268"/>
    </row>
    <row r="758">
      <c r="A758" s="190" t="s">
        <v>12872</v>
      </c>
      <c r="B758" s="191" t="s">
        <v>12875</v>
      </c>
      <c r="C758" s="192" t="s">
        <v>31946</v>
      </c>
      <c r="D758" s="192" t="s">
        <v>5</v>
      </c>
      <c r="E758" s="192" t="s">
        <v>6</v>
      </c>
      <c r="F758" s="266"/>
      <c r="G758" s="267"/>
      <c r="H758" s="195" t="s">
        <v>31947</v>
      </c>
      <c r="I758" s="268"/>
    </row>
    <row r="759">
      <c r="A759" s="190" t="s">
        <v>12872</v>
      </c>
      <c r="B759" s="191" t="s">
        <v>12875</v>
      </c>
      <c r="C759" s="192" t="s">
        <v>31948</v>
      </c>
      <c r="D759" s="192" t="s">
        <v>6</v>
      </c>
      <c r="E759" s="271"/>
      <c r="F759" s="266"/>
      <c r="G759" s="267"/>
      <c r="H759" s="195" t="s">
        <v>31949</v>
      </c>
      <c r="I759" s="268"/>
    </row>
    <row r="760">
      <c r="A760" s="190" t="s">
        <v>12872</v>
      </c>
      <c r="B760" s="191" t="s">
        <v>12875</v>
      </c>
      <c r="C760" s="192" t="s">
        <v>31950</v>
      </c>
      <c r="D760" s="192" t="s">
        <v>5</v>
      </c>
      <c r="E760" s="192" t="s">
        <v>6</v>
      </c>
      <c r="F760" s="266"/>
      <c r="G760" s="267"/>
      <c r="H760" s="195" t="s">
        <v>31951</v>
      </c>
      <c r="I760" s="268"/>
    </row>
    <row r="761">
      <c r="A761" s="190" t="s">
        <v>12872</v>
      </c>
      <c r="B761" s="191" t="s">
        <v>12875</v>
      </c>
      <c r="C761" s="192" t="s">
        <v>31952</v>
      </c>
      <c r="D761" s="192" t="s">
        <v>7</v>
      </c>
      <c r="E761" s="192" t="s">
        <v>6</v>
      </c>
      <c r="F761" s="266"/>
      <c r="G761" s="267"/>
      <c r="H761" s="195" t="s">
        <v>31953</v>
      </c>
      <c r="I761" s="268"/>
    </row>
    <row r="762">
      <c r="A762" s="190" t="s">
        <v>12872</v>
      </c>
      <c r="B762" s="191" t="s">
        <v>12875</v>
      </c>
      <c r="C762" s="192" t="s">
        <v>31954</v>
      </c>
      <c r="D762" s="192" t="s">
        <v>17</v>
      </c>
      <c r="E762" s="271"/>
      <c r="F762" s="266"/>
      <c r="G762" s="267"/>
      <c r="H762" s="195" t="s">
        <v>31955</v>
      </c>
      <c r="I762" s="268"/>
    </row>
    <row r="763">
      <c r="A763" s="275" t="s">
        <v>12872</v>
      </c>
      <c r="B763" s="276" t="s">
        <v>12875</v>
      </c>
      <c r="C763" s="246" t="s">
        <v>31956</v>
      </c>
      <c r="D763" s="271"/>
      <c r="E763" s="271"/>
      <c r="F763" s="266"/>
      <c r="G763" s="267"/>
      <c r="H763" s="195" t="s">
        <v>31957</v>
      </c>
      <c r="I763" s="268"/>
    </row>
    <row r="764">
      <c r="A764" s="275" t="s">
        <v>12872</v>
      </c>
      <c r="B764" s="276" t="s">
        <v>12875</v>
      </c>
      <c r="C764" s="246" t="s">
        <v>31958</v>
      </c>
      <c r="D764" s="271"/>
      <c r="E764" s="271"/>
      <c r="F764" s="266"/>
      <c r="G764" s="267"/>
      <c r="H764" s="195" t="s">
        <v>31959</v>
      </c>
      <c r="I764" s="268"/>
    </row>
    <row r="765">
      <c r="A765" s="190" t="s">
        <v>12880</v>
      </c>
      <c r="B765" s="191" t="s">
        <v>12884</v>
      </c>
      <c r="C765" s="192" t="s">
        <v>31960</v>
      </c>
      <c r="D765" s="192" t="s">
        <v>14</v>
      </c>
      <c r="E765" s="271"/>
      <c r="F765" s="266"/>
      <c r="G765" s="267"/>
      <c r="H765" s="195" t="s">
        <v>31961</v>
      </c>
      <c r="I765" s="268"/>
    </row>
    <row r="766">
      <c r="A766" s="190" t="s">
        <v>12880</v>
      </c>
      <c r="B766" s="191" t="s">
        <v>12884</v>
      </c>
      <c r="C766" s="192" t="s">
        <v>16750</v>
      </c>
      <c r="D766" s="192" t="s">
        <v>14</v>
      </c>
      <c r="E766" s="271"/>
      <c r="F766" s="266"/>
      <c r="G766" s="267"/>
      <c r="H766" s="195" t="s">
        <v>28528</v>
      </c>
      <c r="I766" s="268"/>
    </row>
    <row r="767">
      <c r="A767" s="275" t="s">
        <v>12880</v>
      </c>
      <c r="B767" s="276" t="s">
        <v>12884</v>
      </c>
      <c r="C767" s="246" t="s">
        <v>16750</v>
      </c>
      <c r="D767" s="278"/>
      <c r="E767" s="271"/>
      <c r="F767" s="266"/>
      <c r="G767" s="267"/>
      <c r="H767" s="195" t="s">
        <v>28528</v>
      </c>
      <c r="I767" s="268"/>
    </row>
    <row r="768">
      <c r="A768" s="190" t="s">
        <v>12880</v>
      </c>
      <c r="B768" s="191" t="s">
        <v>12884</v>
      </c>
      <c r="C768" s="192" t="s">
        <v>17353</v>
      </c>
      <c r="D768" s="192" t="s">
        <v>21</v>
      </c>
      <c r="E768" s="271"/>
      <c r="F768" s="266"/>
      <c r="G768" s="267"/>
      <c r="H768" s="195" t="s">
        <v>31962</v>
      </c>
      <c r="I768" s="268"/>
    </row>
    <row r="769">
      <c r="A769" s="190" t="s">
        <v>12880</v>
      </c>
      <c r="B769" s="191" t="s">
        <v>12884</v>
      </c>
      <c r="C769" s="192" t="s">
        <v>31963</v>
      </c>
      <c r="D769" s="271"/>
      <c r="E769" s="271"/>
      <c r="F769" s="266"/>
      <c r="G769" s="267"/>
      <c r="H769" s="195" t="s">
        <v>31964</v>
      </c>
      <c r="I769" s="268"/>
    </row>
    <row r="770">
      <c r="A770" s="190" t="s">
        <v>12880</v>
      </c>
      <c r="B770" s="191" t="s">
        <v>12884</v>
      </c>
      <c r="C770" s="192" t="s">
        <v>28529</v>
      </c>
      <c r="D770" s="192" t="s">
        <v>22</v>
      </c>
      <c r="F770" s="266"/>
      <c r="G770" s="267"/>
      <c r="H770" s="195" t="s">
        <v>28530</v>
      </c>
      <c r="I770" s="268"/>
    </row>
    <row r="771">
      <c r="A771" s="190" t="s">
        <v>12880</v>
      </c>
      <c r="B771" s="191" t="s">
        <v>12884</v>
      </c>
      <c r="C771" s="192" t="s">
        <v>19737</v>
      </c>
      <c r="D771" s="192" t="s">
        <v>54</v>
      </c>
      <c r="E771" s="271"/>
      <c r="F771" s="266"/>
      <c r="G771" s="267"/>
      <c r="H771" s="195" t="s">
        <v>31965</v>
      </c>
      <c r="I771" s="268"/>
    </row>
    <row r="772">
      <c r="A772" s="190" t="s">
        <v>12880</v>
      </c>
      <c r="B772" s="191" t="s">
        <v>12884</v>
      </c>
      <c r="C772" s="192" t="s">
        <v>31966</v>
      </c>
      <c r="D772" s="192" t="s">
        <v>14</v>
      </c>
      <c r="E772" s="271"/>
      <c r="F772" s="266"/>
      <c r="G772" s="267"/>
      <c r="H772" s="195" t="s">
        <v>31967</v>
      </c>
      <c r="I772" s="268"/>
    </row>
    <row r="773">
      <c r="A773" s="190" t="s">
        <v>12880</v>
      </c>
      <c r="B773" s="191" t="s">
        <v>12884</v>
      </c>
      <c r="C773" s="192" t="s">
        <v>31968</v>
      </c>
      <c r="D773" s="192" t="s">
        <v>6</v>
      </c>
      <c r="E773" s="271"/>
      <c r="F773" s="266"/>
      <c r="G773" s="267"/>
      <c r="H773" s="195" t="s">
        <v>31969</v>
      </c>
      <c r="I773" s="268"/>
    </row>
    <row r="774">
      <c r="A774" s="190" t="s">
        <v>12880</v>
      </c>
      <c r="B774" s="191" t="s">
        <v>12884</v>
      </c>
      <c r="C774" s="192" t="s">
        <v>31970</v>
      </c>
      <c r="D774" s="271"/>
      <c r="E774" s="271"/>
      <c r="F774" s="266"/>
      <c r="G774" s="267"/>
      <c r="H774" s="195" t="s">
        <v>31971</v>
      </c>
      <c r="I774" s="268"/>
    </row>
    <row r="775">
      <c r="A775" s="190" t="s">
        <v>12880</v>
      </c>
      <c r="B775" s="191" t="s">
        <v>12884</v>
      </c>
      <c r="C775" s="192" t="s">
        <v>16556</v>
      </c>
      <c r="D775" s="192" t="s">
        <v>5</v>
      </c>
      <c r="E775" s="271"/>
      <c r="F775" s="266"/>
      <c r="G775" s="267"/>
      <c r="H775" s="195" t="s">
        <v>31972</v>
      </c>
      <c r="I775" s="268"/>
    </row>
    <row r="776">
      <c r="A776" s="190" t="s">
        <v>12880</v>
      </c>
      <c r="B776" s="191" t="s">
        <v>12884</v>
      </c>
      <c r="C776" s="192" t="s">
        <v>31948</v>
      </c>
      <c r="D776" s="192" t="s">
        <v>6</v>
      </c>
      <c r="E776" s="271"/>
      <c r="F776" s="266"/>
      <c r="G776" s="267"/>
      <c r="H776" s="195" t="s">
        <v>31973</v>
      </c>
      <c r="I776" s="268"/>
    </row>
    <row r="777">
      <c r="A777" s="190" t="s">
        <v>12880</v>
      </c>
      <c r="B777" s="191" t="s">
        <v>12884</v>
      </c>
      <c r="C777" s="192" t="s">
        <v>17359</v>
      </c>
      <c r="D777" s="271"/>
      <c r="E777" s="271"/>
      <c r="F777" s="266"/>
      <c r="G777" s="267"/>
      <c r="H777" s="195" t="s">
        <v>31974</v>
      </c>
      <c r="I777" s="268"/>
    </row>
    <row r="778">
      <c r="A778" s="190" t="s">
        <v>12880</v>
      </c>
      <c r="B778" s="191" t="s">
        <v>12884</v>
      </c>
      <c r="C778" s="192" t="s">
        <v>17708</v>
      </c>
      <c r="D778" s="192" t="s">
        <v>11</v>
      </c>
      <c r="E778" s="192" t="s">
        <v>17708</v>
      </c>
      <c r="G778" s="267"/>
      <c r="H778" s="195" t="s">
        <v>28531</v>
      </c>
      <c r="I778" s="268"/>
    </row>
    <row r="779">
      <c r="A779" s="190" t="s">
        <v>12880</v>
      </c>
      <c r="B779" s="191" t="s">
        <v>12884</v>
      </c>
      <c r="C779" s="192" t="s">
        <v>31975</v>
      </c>
      <c r="D779" s="192" t="s">
        <v>18</v>
      </c>
      <c r="E779" s="271"/>
      <c r="F779" s="266"/>
      <c r="G779" s="267"/>
      <c r="H779" s="195" t="s">
        <v>31976</v>
      </c>
      <c r="I779" s="268"/>
    </row>
    <row r="780">
      <c r="A780" s="190" t="s">
        <v>12880</v>
      </c>
      <c r="B780" s="191" t="s">
        <v>12884</v>
      </c>
      <c r="C780" s="192" t="s">
        <v>31977</v>
      </c>
      <c r="D780" s="271"/>
      <c r="E780" s="271"/>
      <c r="F780" s="266"/>
      <c r="G780" s="267"/>
      <c r="H780" s="195" t="s">
        <v>31978</v>
      </c>
      <c r="I780" s="268"/>
    </row>
    <row r="781">
      <c r="A781" s="190" t="s">
        <v>12880</v>
      </c>
      <c r="B781" s="191" t="s">
        <v>12884</v>
      </c>
      <c r="C781" s="192" t="s">
        <v>18846</v>
      </c>
      <c r="D781" s="192" t="s">
        <v>27</v>
      </c>
      <c r="E781" s="271"/>
      <c r="F781" s="266"/>
      <c r="G781" s="267"/>
      <c r="H781" s="195" t="s">
        <v>31979</v>
      </c>
      <c r="I781" s="268"/>
    </row>
    <row r="782">
      <c r="A782" s="275" t="s">
        <v>12880</v>
      </c>
      <c r="B782" s="276" t="s">
        <v>12884</v>
      </c>
      <c r="C782" s="246" t="s">
        <v>18846</v>
      </c>
      <c r="D782" s="278"/>
      <c r="E782" s="271"/>
      <c r="F782" s="266"/>
      <c r="G782" s="267"/>
      <c r="H782" s="195" t="s">
        <v>31979</v>
      </c>
      <c r="I782" s="268"/>
    </row>
    <row r="783">
      <c r="A783" s="190" t="s">
        <v>12885</v>
      </c>
      <c r="B783" s="191" t="s">
        <v>12888</v>
      </c>
      <c r="C783" s="192" t="s">
        <v>28532</v>
      </c>
      <c r="D783" s="192" t="s">
        <v>5</v>
      </c>
      <c r="E783" s="271"/>
      <c r="F783" s="266"/>
      <c r="G783" s="267"/>
      <c r="H783" s="268"/>
      <c r="I783" s="279"/>
    </row>
    <row r="784">
      <c r="A784" s="190" t="s">
        <v>12885</v>
      </c>
      <c r="B784" s="191" t="s">
        <v>12888</v>
      </c>
      <c r="C784" s="192" t="s">
        <v>28533</v>
      </c>
      <c r="D784" s="192" t="s">
        <v>5</v>
      </c>
      <c r="E784" s="271"/>
      <c r="F784" s="266"/>
      <c r="G784" s="267"/>
      <c r="H784" s="268"/>
      <c r="I784" s="279"/>
    </row>
    <row r="785">
      <c r="A785" s="190" t="s">
        <v>12885</v>
      </c>
      <c r="B785" s="191" t="s">
        <v>12888</v>
      </c>
      <c r="C785" s="192" t="s">
        <v>28534</v>
      </c>
      <c r="D785" s="192" t="s">
        <v>5</v>
      </c>
      <c r="E785" s="271"/>
      <c r="F785" s="266"/>
      <c r="G785" s="267"/>
      <c r="H785" s="268"/>
      <c r="I785" s="279"/>
    </row>
    <row r="786">
      <c r="A786" s="190" t="s">
        <v>12885</v>
      </c>
      <c r="B786" s="191" t="s">
        <v>12888</v>
      </c>
      <c r="C786" s="192" t="s">
        <v>28535</v>
      </c>
      <c r="D786" s="192" t="s">
        <v>5</v>
      </c>
      <c r="E786" s="271"/>
      <c r="F786" s="266"/>
      <c r="G786" s="267"/>
      <c r="H786" s="268"/>
      <c r="I786" s="279"/>
    </row>
    <row r="787">
      <c r="A787" s="190" t="s">
        <v>12885</v>
      </c>
      <c r="B787" s="191" t="s">
        <v>12888</v>
      </c>
      <c r="C787" s="192" t="s">
        <v>17530</v>
      </c>
      <c r="D787" s="192" t="s">
        <v>5</v>
      </c>
      <c r="E787" s="271"/>
      <c r="F787" s="266"/>
      <c r="G787" s="267"/>
      <c r="H787" s="268"/>
      <c r="I787" s="279"/>
    </row>
    <row r="788">
      <c r="A788" s="190" t="s">
        <v>12885</v>
      </c>
      <c r="B788" s="191" t="s">
        <v>12888</v>
      </c>
      <c r="C788" s="192" t="s">
        <v>28536</v>
      </c>
      <c r="D788" s="192" t="s">
        <v>5</v>
      </c>
      <c r="E788" s="271"/>
      <c r="F788" s="266"/>
      <c r="G788" s="267"/>
      <c r="H788" s="268"/>
      <c r="I788" s="279"/>
    </row>
    <row r="789">
      <c r="A789" s="190" t="s">
        <v>12885</v>
      </c>
      <c r="B789" s="191" t="s">
        <v>12888</v>
      </c>
      <c r="C789" s="192" t="s">
        <v>19897</v>
      </c>
      <c r="D789" s="192" t="s">
        <v>5</v>
      </c>
      <c r="E789" s="271"/>
      <c r="F789" s="266"/>
      <c r="G789" s="267"/>
      <c r="H789" s="268"/>
      <c r="I789" s="279"/>
    </row>
    <row r="790">
      <c r="A790" s="190" t="s">
        <v>12885</v>
      </c>
      <c r="B790" s="191" t="s">
        <v>12888</v>
      </c>
      <c r="C790" s="192" t="s">
        <v>16735</v>
      </c>
      <c r="D790" s="192" t="s">
        <v>5</v>
      </c>
      <c r="E790" s="271"/>
      <c r="F790" s="266"/>
      <c r="G790" s="267"/>
      <c r="H790" s="268"/>
      <c r="I790" s="279"/>
    </row>
    <row r="791">
      <c r="A791" s="190" t="s">
        <v>12885</v>
      </c>
      <c r="B791" s="191" t="s">
        <v>12888</v>
      </c>
      <c r="C791" s="192" t="s">
        <v>15</v>
      </c>
      <c r="D791" s="192" t="s">
        <v>5</v>
      </c>
      <c r="E791" s="271"/>
      <c r="F791" s="266"/>
      <c r="G791" s="267"/>
      <c r="H791" s="268"/>
      <c r="I791" s="279"/>
    </row>
    <row r="792">
      <c r="A792" s="190" t="s">
        <v>12885</v>
      </c>
      <c r="B792" s="191" t="s">
        <v>12888</v>
      </c>
      <c r="C792" s="192" t="s">
        <v>28537</v>
      </c>
      <c r="D792" s="192" t="s">
        <v>5</v>
      </c>
      <c r="E792" s="192" t="s">
        <v>15</v>
      </c>
      <c r="F792" s="266"/>
      <c r="G792" s="267"/>
      <c r="H792" s="268"/>
      <c r="I792" s="279"/>
    </row>
    <row r="793">
      <c r="A793" s="190" t="s">
        <v>12885</v>
      </c>
      <c r="B793" s="191" t="s">
        <v>12888</v>
      </c>
      <c r="C793" s="192" t="s">
        <v>16916</v>
      </c>
      <c r="D793" s="192" t="s">
        <v>5</v>
      </c>
      <c r="E793" s="271"/>
      <c r="F793" s="266"/>
      <c r="G793" s="267"/>
      <c r="H793" s="268"/>
      <c r="I793" s="279"/>
    </row>
    <row r="794">
      <c r="A794" s="190" t="s">
        <v>12885</v>
      </c>
      <c r="B794" s="191" t="s">
        <v>12888</v>
      </c>
      <c r="C794" s="192" t="s">
        <v>21383</v>
      </c>
      <c r="D794" s="192" t="s">
        <v>5</v>
      </c>
      <c r="E794" s="271"/>
      <c r="F794" s="266"/>
      <c r="G794" s="267"/>
      <c r="H794" s="268"/>
      <c r="I794" s="279"/>
    </row>
    <row r="795">
      <c r="A795" s="190" t="s">
        <v>12885</v>
      </c>
      <c r="B795" s="191" t="s">
        <v>12888</v>
      </c>
      <c r="C795" s="192" t="s">
        <v>28538</v>
      </c>
      <c r="D795" s="192" t="s">
        <v>5</v>
      </c>
      <c r="E795" s="271"/>
      <c r="F795" s="266"/>
      <c r="G795" s="267"/>
      <c r="H795" s="268"/>
      <c r="I795" s="279"/>
    </row>
    <row r="796">
      <c r="A796" s="190" t="s">
        <v>12885</v>
      </c>
      <c r="B796" s="191" t="s">
        <v>12888</v>
      </c>
      <c r="C796" s="192" t="s">
        <v>28539</v>
      </c>
      <c r="D796" s="192" t="s">
        <v>5</v>
      </c>
      <c r="E796" s="271"/>
      <c r="F796" s="266"/>
      <c r="G796" s="267"/>
      <c r="H796" s="268"/>
      <c r="I796" s="279"/>
    </row>
    <row r="797">
      <c r="A797" s="190" t="s">
        <v>12885</v>
      </c>
      <c r="B797" s="191" t="s">
        <v>12888</v>
      </c>
      <c r="C797" s="192" t="s">
        <v>21826</v>
      </c>
      <c r="D797" s="192" t="s">
        <v>5</v>
      </c>
      <c r="E797" s="271"/>
      <c r="F797" s="266"/>
      <c r="G797" s="267"/>
      <c r="H797" s="268"/>
      <c r="I797" s="279"/>
    </row>
    <row r="798">
      <c r="A798" s="190" t="s">
        <v>12885</v>
      </c>
      <c r="B798" s="191" t="s">
        <v>12888</v>
      </c>
      <c r="C798" s="192" t="s">
        <v>16039</v>
      </c>
      <c r="D798" s="192" t="s">
        <v>5</v>
      </c>
      <c r="E798" s="271"/>
      <c r="F798" s="266"/>
      <c r="G798" s="267"/>
      <c r="H798" s="268"/>
      <c r="I798" s="279"/>
    </row>
    <row r="799">
      <c r="A799" s="190" t="s">
        <v>12885</v>
      </c>
      <c r="B799" s="191" t="s">
        <v>12888</v>
      </c>
      <c r="C799" s="192" t="s">
        <v>28540</v>
      </c>
      <c r="D799" s="192" t="s">
        <v>5</v>
      </c>
      <c r="E799" s="271"/>
      <c r="F799" s="266"/>
      <c r="G799" s="267"/>
      <c r="H799" s="268"/>
      <c r="I799" s="279"/>
    </row>
    <row r="800">
      <c r="A800" s="190" t="s">
        <v>12885</v>
      </c>
      <c r="B800" s="191" t="s">
        <v>12888</v>
      </c>
      <c r="C800" s="192" t="s">
        <v>28541</v>
      </c>
      <c r="D800" s="192" t="s">
        <v>5</v>
      </c>
      <c r="E800" s="271"/>
      <c r="F800" s="266"/>
      <c r="G800" s="267"/>
      <c r="H800" s="268"/>
      <c r="I800" s="279"/>
    </row>
    <row r="801">
      <c r="A801" s="190" t="s">
        <v>12885</v>
      </c>
      <c r="B801" s="191" t="s">
        <v>12888</v>
      </c>
      <c r="C801" s="192" t="s">
        <v>28542</v>
      </c>
      <c r="D801" s="192" t="s">
        <v>5</v>
      </c>
      <c r="E801" s="271"/>
      <c r="F801" s="266"/>
      <c r="G801" s="267"/>
      <c r="H801" s="268"/>
      <c r="I801" s="279"/>
    </row>
    <row r="802">
      <c r="A802" s="190" t="s">
        <v>12885</v>
      </c>
      <c r="B802" s="191" t="s">
        <v>12888</v>
      </c>
      <c r="C802" s="192" t="s">
        <v>28543</v>
      </c>
      <c r="D802" s="192" t="s">
        <v>5</v>
      </c>
      <c r="E802" s="271"/>
      <c r="F802" s="266"/>
      <c r="G802" s="267"/>
      <c r="H802" s="268"/>
      <c r="I802" s="279"/>
    </row>
    <row r="803">
      <c r="A803" s="190" t="s">
        <v>12885</v>
      </c>
      <c r="B803" s="191" t="s">
        <v>12888</v>
      </c>
      <c r="C803" s="192" t="s">
        <v>28544</v>
      </c>
      <c r="D803" s="192" t="s">
        <v>5</v>
      </c>
      <c r="E803" s="271"/>
      <c r="F803" s="266"/>
      <c r="G803" s="267"/>
      <c r="H803" s="268"/>
      <c r="I803" s="279"/>
    </row>
    <row r="804">
      <c r="A804" s="190" t="s">
        <v>12885</v>
      </c>
      <c r="B804" s="191" t="s">
        <v>12888</v>
      </c>
      <c r="C804" s="192" t="s">
        <v>28545</v>
      </c>
      <c r="D804" s="192" t="s">
        <v>5</v>
      </c>
      <c r="E804" s="271"/>
      <c r="F804" s="266"/>
      <c r="G804" s="267"/>
      <c r="H804" s="268"/>
      <c r="I804" s="279"/>
    </row>
    <row r="805">
      <c r="A805" s="190" t="s">
        <v>12885</v>
      </c>
      <c r="B805" s="191" t="s">
        <v>12888</v>
      </c>
      <c r="C805" s="192" t="s">
        <v>28546</v>
      </c>
      <c r="D805" s="192" t="s">
        <v>5</v>
      </c>
      <c r="E805" s="271"/>
      <c r="F805" s="266"/>
      <c r="G805" s="267"/>
      <c r="H805" s="268"/>
      <c r="I805" s="279"/>
    </row>
    <row r="806">
      <c r="A806" s="190" t="s">
        <v>12885</v>
      </c>
      <c r="B806" s="191" t="s">
        <v>12888</v>
      </c>
      <c r="C806" s="192" t="s">
        <v>28547</v>
      </c>
      <c r="D806" s="192" t="s">
        <v>5</v>
      </c>
      <c r="E806" s="271"/>
      <c r="F806" s="266"/>
      <c r="G806" s="267"/>
      <c r="H806" s="268"/>
      <c r="I806" s="279"/>
    </row>
    <row r="807">
      <c r="A807" s="190" t="s">
        <v>12885</v>
      </c>
      <c r="B807" s="191" t="s">
        <v>12888</v>
      </c>
      <c r="C807" s="192" t="s">
        <v>28548</v>
      </c>
      <c r="D807" s="192" t="s">
        <v>5</v>
      </c>
      <c r="E807" s="271"/>
      <c r="F807" s="266"/>
      <c r="G807" s="267"/>
      <c r="H807" s="268"/>
      <c r="I807" s="279"/>
    </row>
    <row r="808">
      <c r="A808" s="190" t="s">
        <v>12885</v>
      </c>
      <c r="B808" s="191" t="s">
        <v>12888</v>
      </c>
      <c r="C808" s="192" t="s">
        <v>16668</v>
      </c>
      <c r="D808" s="192" t="s">
        <v>5</v>
      </c>
      <c r="E808" s="271"/>
      <c r="F808" s="266"/>
      <c r="G808" s="267"/>
      <c r="H808" s="268"/>
      <c r="I808" s="279"/>
    </row>
    <row r="809">
      <c r="A809" s="190" t="s">
        <v>12885</v>
      </c>
      <c r="B809" s="191" t="s">
        <v>12888</v>
      </c>
      <c r="C809" s="192" t="s">
        <v>28549</v>
      </c>
      <c r="D809" s="192" t="s">
        <v>5</v>
      </c>
      <c r="E809" s="271"/>
      <c r="F809" s="266"/>
      <c r="G809" s="267"/>
      <c r="H809" s="268"/>
      <c r="I809" s="279"/>
    </row>
    <row r="810">
      <c r="A810" s="190" t="s">
        <v>12885</v>
      </c>
      <c r="B810" s="191" t="s">
        <v>12888</v>
      </c>
      <c r="C810" s="192" t="s">
        <v>25501</v>
      </c>
      <c r="D810" s="192" t="s">
        <v>5</v>
      </c>
      <c r="E810" s="271"/>
      <c r="F810" s="266"/>
      <c r="G810" s="267"/>
      <c r="H810" s="268"/>
      <c r="I810" s="279"/>
    </row>
    <row r="811">
      <c r="A811" s="190" t="s">
        <v>12885</v>
      </c>
      <c r="B811" s="191" t="s">
        <v>12888</v>
      </c>
      <c r="C811" s="192" t="s">
        <v>28550</v>
      </c>
      <c r="D811" s="192" t="s">
        <v>5</v>
      </c>
      <c r="E811" s="271"/>
      <c r="F811" s="266"/>
      <c r="G811" s="267"/>
      <c r="H811" s="268"/>
      <c r="I811" s="279"/>
    </row>
    <row r="812">
      <c r="A812" s="190" t="s">
        <v>12885</v>
      </c>
      <c r="B812" s="191" t="s">
        <v>12888</v>
      </c>
      <c r="C812" s="192" t="s">
        <v>28551</v>
      </c>
      <c r="D812" s="192" t="s">
        <v>5</v>
      </c>
      <c r="E812" s="271"/>
      <c r="F812" s="266"/>
      <c r="G812" s="267"/>
      <c r="H812" s="268"/>
      <c r="I812" s="279"/>
    </row>
    <row r="813">
      <c r="A813" s="190" t="s">
        <v>12885</v>
      </c>
      <c r="B813" s="191" t="s">
        <v>12888</v>
      </c>
      <c r="C813" s="192" t="s">
        <v>16051</v>
      </c>
      <c r="D813" s="192" t="s">
        <v>5</v>
      </c>
      <c r="E813" s="271"/>
      <c r="F813" s="266"/>
      <c r="G813" s="267"/>
      <c r="H813" s="268"/>
      <c r="I813" s="279"/>
    </row>
    <row r="814">
      <c r="A814" s="190" t="s">
        <v>12885</v>
      </c>
      <c r="B814" s="191" t="s">
        <v>12888</v>
      </c>
      <c r="C814" s="192" t="s">
        <v>26315</v>
      </c>
      <c r="D814" s="192" t="s">
        <v>5</v>
      </c>
      <c r="E814" s="271"/>
      <c r="F814" s="266"/>
      <c r="G814" s="267"/>
      <c r="H814" s="268"/>
      <c r="I814" s="279"/>
    </row>
    <row r="815">
      <c r="A815" s="190" t="s">
        <v>12885</v>
      </c>
      <c r="B815" s="191" t="s">
        <v>12888</v>
      </c>
      <c r="C815" s="192" t="s">
        <v>28552</v>
      </c>
      <c r="D815" s="192" t="s">
        <v>5</v>
      </c>
      <c r="E815" s="271"/>
      <c r="F815" s="266"/>
      <c r="G815" s="267"/>
      <c r="H815" s="268"/>
      <c r="I815" s="279"/>
    </row>
    <row r="816">
      <c r="A816" s="190" t="s">
        <v>12885</v>
      </c>
      <c r="B816" s="191" t="s">
        <v>12888</v>
      </c>
      <c r="C816" s="192" t="s">
        <v>28553</v>
      </c>
      <c r="D816" s="192" t="s">
        <v>5</v>
      </c>
      <c r="E816" s="271"/>
      <c r="F816" s="266"/>
      <c r="G816" s="267"/>
      <c r="H816" s="268"/>
      <c r="I816" s="279"/>
    </row>
    <row r="817">
      <c r="A817" s="190" t="s">
        <v>12885</v>
      </c>
      <c r="B817" s="191" t="s">
        <v>12888</v>
      </c>
      <c r="C817" s="192" t="s">
        <v>28554</v>
      </c>
      <c r="D817" s="192" t="s">
        <v>5</v>
      </c>
      <c r="E817" s="271"/>
      <c r="F817" s="266"/>
      <c r="G817" s="267"/>
      <c r="H817" s="268"/>
      <c r="I817" s="279"/>
    </row>
    <row r="818">
      <c r="A818" s="190" t="s">
        <v>12885</v>
      </c>
      <c r="B818" s="191" t="s">
        <v>12888</v>
      </c>
      <c r="C818" s="192" t="s">
        <v>18972</v>
      </c>
      <c r="D818" s="192" t="s">
        <v>5</v>
      </c>
      <c r="E818" s="271"/>
      <c r="F818" s="266"/>
      <c r="G818" s="267"/>
      <c r="H818" s="268"/>
      <c r="I818" s="279"/>
    </row>
    <row r="819">
      <c r="A819" s="275" t="s">
        <v>12895</v>
      </c>
      <c r="B819" s="276" t="s">
        <v>12898</v>
      </c>
      <c r="C819" s="246" t="s">
        <v>24420</v>
      </c>
      <c r="D819" s="278"/>
      <c r="E819" s="271"/>
      <c r="F819" s="266"/>
      <c r="G819" s="267"/>
      <c r="H819" s="195" t="s">
        <v>31980</v>
      </c>
      <c r="I819" s="268"/>
    </row>
    <row r="820">
      <c r="A820" s="275" t="s">
        <v>12895</v>
      </c>
      <c r="B820" s="276" t="s">
        <v>12898</v>
      </c>
      <c r="C820" s="246" t="s">
        <v>31981</v>
      </c>
      <c r="D820" s="246" t="s">
        <v>5</v>
      </c>
      <c r="E820" s="192" t="s">
        <v>15831</v>
      </c>
      <c r="F820" s="266"/>
      <c r="G820" s="267"/>
      <c r="H820" s="195" t="s">
        <v>31982</v>
      </c>
      <c r="I820" s="268"/>
    </row>
    <row r="821">
      <c r="A821" s="275" t="s">
        <v>12895</v>
      </c>
      <c r="B821" s="276" t="s">
        <v>12898</v>
      </c>
      <c r="C821" s="246" t="s">
        <v>31983</v>
      </c>
      <c r="D821" s="246" t="s">
        <v>7</v>
      </c>
      <c r="E821" s="192" t="s">
        <v>16391</v>
      </c>
      <c r="F821" s="266"/>
      <c r="G821" s="267"/>
      <c r="H821" s="195" t="s">
        <v>31984</v>
      </c>
      <c r="I821" s="268"/>
    </row>
    <row r="822">
      <c r="A822" s="275" t="s">
        <v>12895</v>
      </c>
      <c r="B822" s="276" t="s">
        <v>12898</v>
      </c>
      <c r="C822" s="246" t="s">
        <v>23580</v>
      </c>
      <c r="D822" s="278"/>
      <c r="E822" s="271"/>
      <c r="F822" s="266"/>
      <c r="G822" s="267"/>
      <c r="H822" s="195" t="s">
        <v>31985</v>
      </c>
      <c r="I822" s="268"/>
    </row>
    <row r="823">
      <c r="A823" s="275" t="s">
        <v>12895</v>
      </c>
      <c r="B823" s="276" t="s">
        <v>12898</v>
      </c>
      <c r="C823" s="246" t="s">
        <v>31986</v>
      </c>
      <c r="E823" s="271"/>
      <c r="F823" s="266"/>
      <c r="G823" s="267"/>
      <c r="H823" s="195" t="s">
        <v>31987</v>
      </c>
      <c r="I823" s="268"/>
    </row>
    <row r="824">
      <c r="A824" s="275" t="s">
        <v>12895</v>
      </c>
      <c r="B824" s="276" t="s">
        <v>12898</v>
      </c>
      <c r="C824" s="246" t="s">
        <v>31988</v>
      </c>
      <c r="D824" s="278"/>
      <c r="E824" s="271"/>
      <c r="F824" s="266"/>
      <c r="G824" s="267"/>
      <c r="H824" s="195" t="s">
        <v>31989</v>
      </c>
      <c r="I824" s="268"/>
    </row>
    <row r="825">
      <c r="A825" s="275" t="s">
        <v>12895</v>
      </c>
      <c r="B825" s="276" t="s">
        <v>12898</v>
      </c>
      <c r="C825" s="246" t="s">
        <v>31160</v>
      </c>
      <c r="D825" s="246" t="s">
        <v>14011</v>
      </c>
      <c r="E825" s="271"/>
      <c r="F825" s="266"/>
      <c r="G825" s="267"/>
      <c r="H825" s="195" t="s">
        <v>31990</v>
      </c>
      <c r="I825" s="268"/>
    </row>
    <row r="826">
      <c r="A826" s="275" t="s">
        <v>12895</v>
      </c>
      <c r="B826" s="276" t="s">
        <v>12898</v>
      </c>
      <c r="C826" s="246" t="s">
        <v>19234</v>
      </c>
      <c r="D826" s="278"/>
      <c r="E826" s="271"/>
      <c r="F826" s="266"/>
      <c r="G826" s="267"/>
      <c r="H826" s="195" t="s">
        <v>31991</v>
      </c>
      <c r="I826" s="268"/>
    </row>
    <row r="827">
      <c r="A827" s="190" t="s">
        <v>12895</v>
      </c>
      <c r="B827" s="191" t="s">
        <v>12898</v>
      </c>
      <c r="C827" s="192" t="s">
        <v>18548</v>
      </c>
      <c r="D827" s="192" t="s">
        <v>36</v>
      </c>
      <c r="E827" s="192" t="s">
        <v>18548</v>
      </c>
      <c r="F827" s="266"/>
      <c r="G827" s="267"/>
      <c r="H827" s="268"/>
      <c r="I827" s="268"/>
    </row>
    <row r="828">
      <c r="A828" s="190" t="s">
        <v>12901</v>
      </c>
      <c r="B828" s="191" t="s">
        <v>12905</v>
      </c>
      <c r="C828" s="294" t="s">
        <v>31992</v>
      </c>
      <c r="D828" s="192" t="s">
        <v>8</v>
      </c>
      <c r="E828" s="271"/>
      <c r="F828" s="266"/>
      <c r="G828" s="267"/>
      <c r="H828" s="268"/>
      <c r="I828" s="268"/>
    </row>
    <row r="829">
      <c r="A829" s="190" t="s">
        <v>12901</v>
      </c>
      <c r="B829" s="191" t="s">
        <v>12905</v>
      </c>
      <c r="C829" s="294" t="s">
        <v>18062</v>
      </c>
      <c r="D829" s="192" t="s">
        <v>9</v>
      </c>
      <c r="E829" s="271"/>
      <c r="F829" s="266"/>
      <c r="G829" s="267"/>
      <c r="H829" s="268"/>
      <c r="I829" s="268"/>
    </row>
    <row r="830">
      <c r="A830" s="190" t="s">
        <v>12901</v>
      </c>
      <c r="B830" s="191" t="s">
        <v>12905</v>
      </c>
      <c r="C830" s="294" t="s">
        <v>31993</v>
      </c>
      <c r="D830" s="192" t="s">
        <v>20</v>
      </c>
      <c r="E830" s="271"/>
      <c r="F830" s="266"/>
      <c r="G830" s="267"/>
      <c r="H830" s="268"/>
      <c r="I830" s="268"/>
    </row>
    <row r="831">
      <c r="A831" s="190" t="s">
        <v>12901</v>
      </c>
      <c r="B831" s="191" t="s">
        <v>12905</v>
      </c>
      <c r="C831" s="294" t="s">
        <v>31994</v>
      </c>
      <c r="D831" s="192" t="s">
        <v>10</v>
      </c>
      <c r="E831" s="192" t="s">
        <v>13</v>
      </c>
      <c r="F831" s="266"/>
      <c r="G831" s="267"/>
      <c r="H831" s="268"/>
      <c r="I831" s="268"/>
    </row>
    <row r="832">
      <c r="A832" s="190" t="s">
        <v>12915</v>
      </c>
      <c r="B832" s="191" t="s">
        <v>12918</v>
      </c>
      <c r="C832" s="192" t="s">
        <v>28562</v>
      </c>
      <c r="D832" s="192" t="s">
        <v>10</v>
      </c>
      <c r="E832" s="192" t="s">
        <v>19504</v>
      </c>
      <c r="F832" s="266"/>
      <c r="G832" s="244" t="s">
        <v>28560</v>
      </c>
      <c r="H832" s="195" t="s">
        <v>28563</v>
      </c>
      <c r="I832" s="268"/>
    </row>
    <row r="833">
      <c r="A833" s="190" t="s">
        <v>12915</v>
      </c>
      <c r="B833" s="191" t="s">
        <v>12918</v>
      </c>
      <c r="C833" s="192" t="s">
        <v>28571</v>
      </c>
      <c r="D833" s="192" t="s">
        <v>8</v>
      </c>
      <c r="E833" s="192" t="s">
        <v>20165</v>
      </c>
      <c r="G833" s="244" t="s">
        <v>28560</v>
      </c>
      <c r="H833" s="268"/>
      <c r="I833" s="268"/>
    </row>
    <row r="834">
      <c r="A834" s="190" t="s">
        <v>12915</v>
      </c>
      <c r="B834" s="191" t="s">
        <v>12918</v>
      </c>
      <c r="C834" s="192" t="s">
        <v>28564</v>
      </c>
      <c r="D834" s="192" t="s">
        <v>11</v>
      </c>
      <c r="E834" s="192" t="s">
        <v>17708</v>
      </c>
      <c r="G834" s="244" t="s">
        <v>28560</v>
      </c>
      <c r="H834" s="195" t="s">
        <v>28565</v>
      </c>
      <c r="I834" s="268"/>
    </row>
    <row r="835">
      <c r="A835" s="190" t="s">
        <v>12915</v>
      </c>
      <c r="B835" s="191" t="s">
        <v>12918</v>
      </c>
      <c r="C835" s="192" t="s">
        <v>28572</v>
      </c>
      <c r="D835" s="192" t="s">
        <v>8</v>
      </c>
      <c r="E835" s="192" t="s">
        <v>28573</v>
      </c>
      <c r="F835" s="266"/>
      <c r="G835" s="244" t="s">
        <v>28560</v>
      </c>
      <c r="H835" s="195" t="s">
        <v>28574</v>
      </c>
      <c r="I835" s="268"/>
    </row>
    <row r="836">
      <c r="A836" s="190" t="s">
        <v>12915</v>
      </c>
      <c r="B836" s="191" t="s">
        <v>12918</v>
      </c>
      <c r="C836" s="192" t="s">
        <v>28568</v>
      </c>
      <c r="D836" s="192" t="s">
        <v>8</v>
      </c>
      <c r="E836" s="192" t="s">
        <v>28569</v>
      </c>
      <c r="F836" s="266"/>
      <c r="G836" s="244" t="s">
        <v>28560</v>
      </c>
      <c r="H836" s="195" t="s">
        <v>28570</v>
      </c>
      <c r="I836" s="268"/>
    </row>
    <row r="837">
      <c r="A837" s="190" t="s">
        <v>12915</v>
      </c>
      <c r="B837" s="191" t="s">
        <v>12918</v>
      </c>
      <c r="C837" s="192" t="s">
        <v>28575</v>
      </c>
      <c r="D837" s="192" t="s">
        <v>57</v>
      </c>
      <c r="E837" s="271"/>
      <c r="F837" s="266"/>
      <c r="G837" s="244" t="s">
        <v>28560</v>
      </c>
      <c r="H837" s="195" t="s">
        <v>28576</v>
      </c>
      <c r="I837" s="268"/>
    </row>
    <row r="838">
      <c r="A838" s="190" t="s">
        <v>12915</v>
      </c>
      <c r="B838" s="191" t="s">
        <v>12918</v>
      </c>
      <c r="C838" s="192" t="s">
        <v>28566</v>
      </c>
      <c r="D838" s="192" t="s">
        <v>8</v>
      </c>
      <c r="E838" s="192" t="s">
        <v>16480</v>
      </c>
      <c r="F838" s="266"/>
      <c r="G838" s="244" t="s">
        <v>28560</v>
      </c>
      <c r="H838" s="195" t="s">
        <v>28567</v>
      </c>
      <c r="I838" s="268"/>
    </row>
    <row r="839">
      <c r="A839" s="190" t="s">
        <v>12915</v>
      </c>
      <c r="B839" s="191" t="s">
        <v>12918</v>
      </c>
      <c r="C839" s="192" t="s">
        <v>16620</v>
      </c>
      <c r="D839" s="192" t="s">
        <v>9</v>
      </c>
      <c r="E839" s="192" t="s">
        <v>16772</v>
      </c>
      <c r="F839" s="266"/>
      <c r="G839" s="244" t="s">
        <v>28560</v>
      </c>
      <c r="H839" s="195" t="s">
        <v>28561</v>
      </c>
      <c r="I839" s="268"/>
    </row>
    <row r="840">
      <c r="A840" s="190" t="s">
        <v>12923</v>
      </c>
      <c r="B840" s="191" t="s">
        <v>12926</v>
      </c>
      <c r="C840" s="192" t="s">
        <v>31995</v>
      </c>
      <c r="D840" s="192" t="s">
        <v>17</v>
      </c>
      <c r="E840" s="192" t="s">
        <v>17552</v>
      </c>
      <c r="F840" s="266"/>
      <c r="G840" s="267"/>
      <c r="H840" s="195" t="s">
        <v>31996</v>
      </c>
      <c r="I840" s="268"/>
    </row>
    <row r="841">
      <c r="A841" s="190" t="s">
        <v>12923</v>
      </c>
      <c r="B841" s="191" t="s">
        <v>12926</v>
      </c>
      <c r="C841" s="192" t="s">
        <v>19153</v>
      </c>
      <c r="D841" s="192" t="s">
        <v>17</v>
      </c>
      <c r="E841" s="192" t="s">
        <v>17552</v>
      </c>
      <c r="F841" s="266"/>
      <c r="G841" s="267"/>
      <c r="H841" s="195" t="s">
        <v>19154</v>
      </c>
      <c r="I841" s="268"/>
    </row>
    <row r="842">
      <c r="A842" s="238" t="s">
        <v>12931</v>
      </c>
      <c r="B842" s="191" t="s">
        <v>12934</v>
      </c>
      <c r="C842" s="192" t="s">
        <v>31997</v>
      </c>
      <c r="D842" s="192" t="s">
        <v>8</v>
      </c>
      <c r="E842" s="192" t="s">
        <v>28581</v>
      </c>
      <c r="F842" s="190" t="s">
        <v>28582</v>
      </c>
      <c r="G842" s="267"/>
      <c r="H842" s="195" t="s">
        <v>31998</v>
      </c>
      <c r="I842" s="268"/>
    </row>
    <row r="843">
      <c r="A843" s="190" t="s">
        <v>12937</v>
      </c>
      <c r="B843" s="191" t="s">
        <v>12941</v>
      </c>
      <c r="C843" s="192" t="s">
        <v>28584</v>
      </c>
      <c r="D843" s="192" t="s">
        <v>11</v>
      </c>
      <c r="E843" s="271"/>
      <c r="F843" s="266"/>
      <c r="G843" s="267"/>
      <c r="H843" s="195" t="s">
        <v>28585</v>
      </c>
      <c r="I843" s="268"/>
    </row>
    <row r="844">
      <c r="A844" s="190" t="s">
        <v>12937</v>
      </c>
      <c r="B844" s="191" t="s">
        <v>12941</v>
      </c>
      <c r="C844" s="192" t="s">
        <v>28586</v>
      </c>
      <c r="D844" s="192" t="s">
        <v>11</v>
      </c>
      <c r="E844" s="271"/>
      <c r="F844" s="266"/>
      <c r="G844" s="267"/>
      <c r="H844" s="195" t="s">
        <v>28587</v>
      </c>
      <c r="I844" s="268"/>
    </row>
    <row r="845">
      <c r="A845" s="190" t="s">
        <v>12937</v>
      </c>
      <c r="B845" s="191" t="s">
        <v>12941</v>
      </c>
      <c r="C845" s="192" t="s">
        <v>28588</v>
      </c>
      <c r="D845" s="192" t="s">
        <v>11</v>
      </c>
      <c r="E845" s="271"/>
      <c r="F845" s="266"/>
      <c r="G845" s="267"/>
      <c r="H845" s="195" t="s">
        <v>28589</v>
      </c>
      <c r="I845" s="268"/>
    </row>
    <row r="846">
      <c r="A846" s="190" t="s">
        <v>12937</v>
      </c>
      <c r="B846" s="191" t="s">
        <v>12941</v>
      </c>
      <c r="C846" s="192" t="s">
        <v>28590</v>
      </c>
      <c r="D846" s="192" t="s">
        <v>11</v>
      </c>
      <c r="E846" s="271"/>
      <c r="F846" s="266"/>
      <c r="G846" s="267"/>
      <c r="H846" s="195" t="s">
        <v>28591</v>
      </c>
      <c r="I846" s="268"/>
    </row>
    <row r="847">
      <c r="A847" s="190" t="s">
        <v>12937</v>
      </c>
      <c r="B847" s="191" t="s">
        <v>12941</v>
      </c>
      <c r="C847" s="192" t="s">
        <v>28592</v>
      </c>
      <c r="D847" s="192" t="s">
        <v>31571</v>
      </c>
      <c r="E847" s="271"/>
      <c r="F847" s="266"/>
      <c r="G847" s="267"/>
      <c r="H847" s="195" t="s">
        <v>31999</v>
      </c>
      <c r="I847" s="268"/>
    </row>
    <row r="848">
      <c r="A848" s="190" t="s">
        <v>12937</v>
      </c>
      <c r="B848" s="191" t="s">
        <v>12941</v>
      </c>
      <c r="C848" s="192" t="s">
        <v>28594</v>
      </c>
      <c r="D848" s="192" t="s">
        <v>11</v>
      </c>
      <c r="E848" s="271"/>
      <c r="F848" s="266"/>
      <c r="G848" s="267"/>
      <c r="H848" s="268"/>
      <c r="I848" s="268"/>
    </row>
    <row r="849">
      <c r="A849" s="190" t="s">
        <v>12937</v>
      </c>
      <c r="B849" s="191" t="s">
        <v>12941</v>
      </c>
      <c r="C849" s="192" t="s">
        <v>28595</v>
      </c>
      <c r="D849" s="192" t="s">
        <v>11</v>
      </c>
      <c r="E849" s="271"/>
      <c r="F849" s="266"/>
      <c r="G849" s="267"/>
      <c r="H849" s="195" t="s">
        <v>28596</v>
      </c>
      <c r="I849" s="268"/>
    </row>
    <row r="850">
      <c r="A850" s="190" t="s">
        <v>12937</v>
      </c>
      <c r="B850" s="191" t="s">
        <v>12941</v>
      </c>
      <c r="C850" s="192" t="s">
        <v>28597</v>
      </c>
      <c r="D850" s="192" t="s">
        <v>11</v>
      </c>
      <c r="E850" s="271"/>
      <c r="F850" s="266"/>
      <c r="G850" s="267"/>
      <c r="H850" s="195" t="s">
        <v>32000</v>
      </c>
      <c r="I850" s="268"/>
    </row>
    <row r="851">
      <c r="A851" s="190" t="s">
        <v>12948</v>
      </c>
      <c r="B851" s="191" t="s">
        <v>12951</v>
      </c>
      <c r="C851" s="192" t="s">
        <v>32001</v>
      </c>
      <c r="D851" s="192" t="s">
        <v>10</v>
      </c>
      <c r="E851" s="192" t="s">
        <v>16539</v>
      </c>
      <c r="F851" s="266"/>
      <c r="G851" s="267"/>
      <c r="H851" s="195" t="s">
        <v>28603</v>
      </c>
      <c r="I851" s="268"/>
    </row>
    <row r="852">
      <c r="A852" s="190" t="s">
        <v>12948</v>
      </c>
      <c r="B852" s="191" t="s">
        <v>12951</v>
      </c>
      <c r="C852" s="192" t="s">
        <v>28600</v>
      </c>
      <c r="D852" s="192" t="s">
        <v>15</v>
      </c>
      <c r="E852" s="192" t="s">
        <v>28600</v>
      </c>
      <c r="G852" s="267"/>
      <c r="H852" s="195" t="s">
        <v>28601</v>
      </c>
      <c r="I852" s="268"/>
    </row>
    <row r="853">
      <c r="A853" s="190" t="s">
        <v>12948</v>
      </c>
      <c r="B853" s="191" t="s">
        <v>12951</v>
      </c>
      <c r="C853" s="192" t="s">
        <v>32002</v>
      </c>
      <c r="D853" s="192" t="s">
        <v>10</v>
      </c>
      <c r="E853" s="192" t="s">
        <v>16539</v>
      </c>
      <c r="F853" s="266"/>
      <c r="G853" s="267"/>
      <c r="H853" s="195" t="s">
        <v>32003</v>
      </c>
      <c r="I853" s="268"/>
    </row>
    <row r="854">
      <c r="A854" s="190" t="s">
        <v>12948</v>
      </c>
      <c r="B854" s="191" t="s">
        <v>12951</v>
      </c>
      <c r="C854" s="192" t="s">
        <v>32004</v>
      </c>
      <c r="D854" s="192" t="s">
        <v>10</v>
      </c>
      <c r="E854" s="271"/>
      <c r="F854" s="266"/>
      <c r="G854" s="267"/>
      <c r="H854" s="195" t="s">
        <v>28609</v>
      </c>
      <c r="I854" s="268"/>
    </row>
    <row r="855">
      <c r="A855" s="190" t="s">
        <v>12948</v>
      </c>
      <c r="B855" s="191" t="s">
        <v>12951</v>
      </c>
      <c r="C855" s="192" t="s">
        <v>32005</v>
      </c>
      <c r="D855" s="192" t="s">
        <v>35</v>
      </c>
      <c r="E855" s="271"/>
      <c r="F855" s="266"/>
      <c r="G855" s="267"/>
      <c r="H855" s="195" t="s">
        <v>28607</v>
      </c>
      <c r="I855" s="268"/>
    </row>
    <row r="856">
      <c r="A856" s="190" t="s">
        <v>12948</v>
      </c>
      <c r="B856" s="191" t="s">
        <v>12951</v>
      </c>
      <c r="C856" s="192" t="s">
        <v>23543</v>
      </c>
      <c r="D856" s="192" t="s">
        <v>10</v>
      </c>
      <c r="E856" s="271"/>
      <c r="F856" s="266"/>
      <c r="G856" s="267"/>
      <c r="H856" s="195" t="s">
        <v>28611</v>
      </c>
      <c r="I856" s="268"/>
    </row>
    <row r="857">
      <c r="A857" s="190" t="s">
        <v>12948</v>
      </c>
      <c r="B857" s="191" t="s">
        <v>12951</v>
      </c>
      <c r="C857" s="192" t="s">
        <v>32006</v>
      </c>
      <c r="D857" s="192" t="s">
        <v>10</v>
      </c>
      <c r="E857" s="271"/>
      <c r="F857" s="266"/>
      <c r="G857" s="267"/>
      <c r="H857" s="195" t="s">
        <v>28613</v>
      </c>
      <c r="I857" s="268"/>
    </row>
    <row r="858">
      <c r="A858" s="190" t="s">
        <v>12948</v>
      </c>
      <c r="B858" s="191" t="s">
        <v>12951</v>
      </c>
      <c r="C858" s="192" t="s">
        <v>32007</v>
      </c>
      <c r="D858" s="192" t="s">
        <v>22</v>
      </c>
      <c r="F858" s="266"/>
      <c r="G858" s="267"/>
      <c r="H858" s="195" t="s">
        <v>28615</v>
      </c>
      <c r="I858" s="268"/>
    </row>
    <row r="859">
      <c r="A859" s="190" t="s">
        <v>12948</v>
      </c>
      <c r="B859" s="191" t="s">
        <v>12951</v>
      </c>
      <c r="C859" s="192" t="s">
        <v>15857</v>
      </c>
      <c r="D859" s="192" t="s">
        <v>22</v>
      </c>
      <c r="F859" s="266"/>
      <c r="G859" s="267"/>
      <c r="H859" s="195" t="s">
        <v>28617</v>
      </c>
      <c r="I859" s="268"/>
    </row>
    <row r="860">
      <c r="A860" s="190" t="s">
        <v>12969</v>
      </c>
      <c r="B860" s="191" t="s">
        <v>12972</v>
      </c>
      <c r="C860" s="192" t="s">
        <v>32008</v>
      </c>
      <c r="D860" s="192" t="s">
        <v>33</v>
      </c>
      <c r="E860" s="192" t="s">
        <v>19976</v>
      </c>
      <c r="F860" s="266"/>
      <c r="G860" s="267"/>
      <c r="H860" s="195" t="s">
        <v>32009</v>
      </c>
      <c r="I860" s="268"/>
    </row>
    <row r="861">
      <c r="A861" s="190" t="s">
        <v>12969</v>
      </c>
      <c r="B861" s="191" t="s">
        <v>12972</v>
      </c>
      <c r="C861" s="192" t="s">
        <v>32010</v>
      </c>
      <c r="D861" s="271"/>
      <c r="E861" s="271"/>
      <c r="F861" s="266"/>
      <c r="G861" s="267"/>
      <c r="H861" s="195" t="s">
        <v>32011</v>
      </c>
      <c r="I861" s="268"/>
    </row>
    <row r="862">
      <c r="A862" s="190" t="s">
        <v>12969</v>
      </c>
      <c r="B862" s="191" t="s">
        <v>12972</v>
      </c>
      <c r="C862" s="192" t="s">
        <v>32012</v>
      </c>
      <c r="D862" s="192" t="s">
        <v>33</v>
      </c>
      <c r="E862" s="192" t="s">
        <v>20644</v>
      </c>
      <c r="F862" s="266"/>
      <c r="G862" s="267"/>
      <c r="H862" s="195" t="s">
        <v>32013</v>
      </c>
      <c r="I862" s="268"/>
    </row>
    <row r="863">
      <c r="A863" s="190" t="s">
        <v>12969</v>
      </c>
      <c r="B863" s="191" t="s">
        <v>12972</v>
      </c>
      <c r="C863" s="192" t="s">
        <v>32014</v>
      </c>
      <c r="D863" s="192" t="s">
        <v>33</v>
      </c>
      <c r="E863" s="192" t="s">
        <v>20</v>
      </c>
      <c r="F863" s="266"/>
      <c r="G863" s="267"/>
      <c r="H863" s="195" t="s">
        <v>32015</v>
      </c>
      <c r="I863" s="268"/>
    </row>
    <row r="864">
      <c r="A864" s="190" t="s">
        <v>12969</v>
      </c>
      <c r="B864" s="191" t="s">
        <v>12972</v>
      </c>
      <c r="C864" s="192" t="s">
        <v>32016</v>
      </c>
      <c r="D864" s="192" t="s">
        <v>33</v>
      </c>
      <c r="E864" s="192" t="s">
        <v>16871</v>
      </c>
      <c r="F864" s="266"/>
      <c r="G864" s="267"/>
      <c r="H864" s="195" t="s">
        <v>32017</v>
      </c>
      <c r="I864" s="268"/>
    </row>
    <row r="865">
      <c r="A865" s="190" t="s">
        <v>12969</v>
      </c>
      <c r="B865" s="191" t="s">
        <v>12972</v>
      </c>
      <c r="C865" s="192" t="s">
        <v>32018</v>
      </c>
      <c r="D865" s="192" t="s">
        <v>33</v>
      </c>
      <c r="E865" s="192" t="s">
        <v>23300</v>
      </c>
      <c r="F865" s="266"/>
      <c r="G865" s="267"/>
      <c r="H865" s="195" t="s">
        <v>32019</v>
      </c>
      <c r="I865" s="268"/>
    </row>
    <row r="866">
      <c r="A866" s="190" t="s">
        <v>12969</v>
      </c>
      <c r="B866" s="191" t="s">
        <v>12972</v>
      </c>
      <c r="C866" s="192" t="s">
        <v>32020</v>
      </c>
      <c r="D866" s="192" t="s">
        <v>33</v>
      </c>
      <c r="E866" s="271"/>
      <c r="F866" s="266"/>
      <c r="G866" s="267"/>
      <c r="H866" s="195" t="s">
        <v>32021</v>
      </c>
      <c r="I866" s="268"/>
    </row>
    <row r="867">
      <c r="A867" s="190" t="s">
        <v>12969</v>
      </c>
      <c r="B867" s="191" t="s">
        <v>12972</v>
      </c>
      <c r="C867" s="192" t="s">
        <v>32022</v>
      </c>
      <c r="D867" s="192" t="s">
        <v>33</v>
      </c>
      <c r="E867" s="271"/>
      <c r="F867" s="266"/>
      <c r="G867" s="267"/>
      <c r="H867" s="195" t="s">
        <v>32023</v>
      </c>
      <c r="I867" s="268"/>
    </row>
    <row r="868">
      <c r="A868" s="190" t="s">
        <v>12969</v>
      </c>
      <c r="B868" s="191" t="s">
        <v>12972</v>
      </c>
      <c r="C868" s="192" t="s">
        <v>16863</v>
      </c>
      <c r="D868" s="192" t="s">
        <v>30</v>
      </c>
      <c r="E868" s="271"/>
      <c r="F868" s="266"/>
      <c r="G868" s="267"/>
      <c r="H868" s="195" t="s">
        <v>32024</v>
      </c>
      <c r="I868" s="268"/>
    </row>
    <row r="869">
      <c r="A869" s="275" t="s">
        <v>12977</v>
      </c>
      <c r="B869" s="276" t="s">
        <v>12980</v>
      </c>
      <c r="C869" s="246" t="s">
        <v>32025</v>
      </c>
      <c r="D869" s="278"/>
      <c r="E869" s="271"/>
      <c r="F869" s="266"/>
      <c r="G869" s="267"/>
      <c r="H869" s="195" t="s">
        <v>32026</v>
      </c>
      <c r="I869" s="268"/>
    </row>
    <row r="870">
      <c r="A870" s="275" t="s">
        <v>12977</v>
      </c>
      <c r="B870" s="276" t="s">
        <v>12980</v>
      </c>
      <c r="C870" s="246" t="s">
        <v>32027</v>
      </c>
      <c r="D870" s="278"/>
      <c r="E870" s="271"/>
      <c r="F870" s="266"/>
      <c r="G870" s="267"/>
      <c r="H870" s="195" t="s">
        <v>32028</v>
      </c>
      <c r="I870" s="268"/>
    </row>
    <row r="871">
      <c r="A871" s="275" t="s">
        <v>12977</v>
      </c>
      <c r="B871" s="276" t="s">
        <v>12980</v>
      </c>
      <c r="C871" s="246" t="s">
        <v>32029</v>
      </c>
      <c r="E871" s="271"/>
      <c r="F871" s="266"/>
      <c r="G871" s="267"/>
      <c r="H871" s="195" t="s">
        <v>32030</v>
      </c>
      <c r="I871" s="268"/>
    </row>
    <row r="872">
      <c r="A872" s="275" t="s">
        <v>12977</v>
      </c>
      <c r="B872" s="276" t="s">
        <v>12980</v>
      </c>
      <c r="C872" s="246" t="s">
        <v>32031</v>
      </c>
      <c r="D872" s="278"/>
      <c r="E872" s="271"/>
      <c r="F872" s="266"/>
      <c r="G872" s="267"/>
      <c r="H872" s="195" t="s">
        <v>32032</v>
      </c>
      <c r="I872" s="268"/>
    </row>
    <row r="873">
      <c r="A873" s="190" t="s">
        <v>12977</v>
      </c>
      <c r="B873" s="191" t="s">
        <v>12980</v>
      </c>
      <c r="C873" s="192" t="s">
        <v>18067</v>
      </c>
      <c r="D873" s="192" t="s">
        <v>12</v>
      </c>
      <c r="E873" s="192" t="s">
        <v>18067</v>
      </c>
      <c r="F873" s="266"/>
      <c r="G873" s="267"/>
      <c r="H873" s="195" t="s">
        <v>28627</v>
      </c>
      <c r="I873" s="268"/>
    </row>
    <row r="874">
      <c r="A874" s="190" t="s">
        <v>12986</v>
      </c>
      <c r="B874" s="191" t="s">
        <v>12989</v>
      </c>
      <c r="C874" s="192" t="s">
        <v>28628</v>
      </c>
      <c r="D874" s="192" t="s">
        <v>10</v>
      </c>
      <c r="E874" s="192" t="s">
        <v>45</v>
      </c>
      <c r="F874" s="271"/>
      <c r="G874" s="267"/>
      <c r="H874" s="268"/>
      <c r="I874" s="268"/>
    </row>
    <row r="875">
      <c r="A875" s="275" t="s">
        <v>12986</v>
      </c>
      <c r="B875" s="276" t="s">
        <v>12989</v>
      </c>
      <c r="C875" s="246" t="s">
        <v>32033</v>
      </c>
      <c r="D875" s="278"/>
      <c r="E875" s="278"/>
      <c r="F875" s="266"/>
      <c r="G875" s="267"/>
      <c r="H875" s="195" t="s">
        <v>32034</v>
      </c>
      <c r="I875" s="268"/>
    </row>
    <row r="876">
      <c r="A876" s="275" t="s">
        <v>12986</v>
      </c>
      <c r="B876" s="276" t="s">
        <v>12989</v>
      </c>
      <c r="C876" s="246" t="s">
        <v>32035</v>
      </c>
      <c r="D876" s="278"/>
      <c r="E876" s="278"/>
      <c r="F876" s="266"/>
      <c r="G876" s="267"/>
      <c r="H876" s="195" t="s">
        <v>32036</v>
      </c>
      <c r="I876" s="268"/>
    </row>
    <row r="877">
      <c r="A877" s="275" t="s">
        <v>12986</v>
      </c>
      <c r="B877" s="276" t="s">
        <v>12989</v>
      </c>
      <c r="C877" s="246" t="s">
        <v>32037</v>
      </c>
      <c r="D877" s="278"/>
      <c r="E877" s="278"/>
      <c r="F877" s="266"/>
      <c r="G877" s="267"/>
      <c r="H877" s="195" t="s">
        <v>32038</v>
      </c>
      <c r="I877" s="268"/>
    </row>
    <row r="878">
      <c r="A878" s="275" t="s">
        <v>12986</v>
      </c>
      <c r="B878" s="276" t="s">
        <v>12989</v>
      </c>
      <c r="C878" s="246" t="s">
        <v>15853</v>
      </c>
      <c r="D878" s="246" t="s">
        <v>5</v>
      </c>
      <c r="E878" s="246" t="s">
        <v>15853</v>
      </c>
      <c r="F878" s="266"/>
      <c r="G878" s="267"/>
      <c r="H878" s="195" t="s">
        <v>32039</v>
      </c>
      <c r="I878" s="268"/>
    </row>
    <row r="879">
      <c r="A879" s="275" t="s">
        <v>12986</v>
      </c>
      <c r="B879" s="276" t="s">
        <v>12989</v>
      </c>
      <c r="C879" s="246" t="s">
        <v>32040</v>
      </c>
      <c r="D879" s="278"/>
      <c r="E879" s="278"/>
      <c r="F879" s="266"/>
      <c r="G879" s="267"/>
      <c r="H879" s="195" t="s">
        <v>32041</v>
      </c>
      <c r="I879" s="268"/>
    </row>
    <row r="880">
      <c r="A880" s="275" t="s">
        <v>12986</v>
      </c>
      <c r="B880" s="276" t="s">
        <v>12989</v>
      </c>
      <c r="C880" s="246" t="s">
        <v>32042</v>
      </c>
      <c r="D880" s="246" t="s">
        <v>58</v>
      </c>
      <c r="E880" s="246" t="s">
        <v>17471</v>
      </c>
      <c r="F880" s="266"/>
      <c r="G880" s="267"/>
      <c r="H880" s="195" t="s">
        <v>32043</v>
      </c>
      <c r="I880" s="268"/>
    </row>
    <row r="881">
      <c r="A881" s="190" t="s">
        <v>12992</v>
      </c>
      <c r="B881" s="191" t="s">
        <v>12995</v>
      </c>
      <c r="C881" s="192" t="s">
        <v>28629</v>
      </c>
      <c r="D881" s="271"/>
      <c r="E881" s="192" t="s">
        <v>32044</v>
      </c>
      <c r="F881" s="266"/>
      <c r="G881" s="267"/>
      <c r="H881" s="195" t="s">
        <v>28632</v>
      </c>
      <c r="I881" s="268"/>
    </row>
    <row r="882">
      <c r="A882" s="190" t="s">
        <v>12992</v>
      </c>
      <c r="B882" s="191" t="s">
        <v>12995</v>
      </c>
      <c r="C882" s="192" t="s">
        <v>32045</v>
      </c>
      <c r="D882" s="192" t="s">
        <v>55</v>
      </c>
      <c r="E882" s="271"/>
      <c r="F882" s="266"/>
      <c r="G882" s="267"/>
      <c r="H882" s="195" t="s">
        <v>32046</v>
      </c>
      <c r="I882" s="268"/>
    </row>
    <row r="883">
      <c r="A883" s="190" t="s">
        <v>12382</v>
      </c>
      <c r="B883" s="191" t="s">
        <v>12385</v>
      </c>
      <c r="C883" s="192" t="s">
        <v>32047</v>
      </c>
      <c r="D883" s="192" t="s">
        <v>12</v>
      </c>
      <c r="E883" s="192" t="s">
        <v>15886</v>
      </c>
      <c r="F883" s="190" t="s">
        <v>18</v>
      </c>
      <c r="G883" s="267"/>
      <c r="H883" s="195" t="s">
        <v>28635</v>
      </c>
      <c r="I883" s="268"/>
    </row>
    <row r="884">
      <c r="A884" s="190" t="s">
        <v>12999</v>
      </c>
      <c r="B884" s="191" t="s">
        <v>13002</v>
      </c>
      <c r="C884" s="192" t="s">
        <v>32048</v>
      </c>
      <c r="D884" s="192" t="s">
        <v>8</v>
      </c>
      <c r="E884" s="192" t="s">
        <v>28637</v>
      </c>
      <c r="G884" s="267"/>
      <c r="H884" s="195" t="s">
        <v>32049</v>
      </c>
      <c r="I884" s="268"/>
    </row>
    <row r="885">
      <c r="A885" s="190" t="s">
        <v>12999</v>
      </c>
      <c r="B885" s="191" t="s">
        <v>13002</v>
      </c>
      <c r="C885" s="192" t="s">
        <v>28639</v>
      </c>
      <c r="D885" s="192" t="s">
        <v>8</v>
      </c>
      <c r="E885" s="192" t="s">
        <v>31885</v>
      </c>
      <c r="G885" s="267"/>
      <c r="H885" s="195" t="s">
        <v>28640</v>
      </c>
      <c r="I885" s="268"/>
    </row>
    <row r="886">
      <c r="A886" s="190" t="s">
        <v>12999</v>
      </c>
      <c r="B886" s="191" t="s">
        <v>13002</v>
      </c>
      <c r="C886" s="192" t="s">
        <v>32050</v>
      </c>
      <c r="D886" s="192" t="s">
        <v>8</v>
      </c>
      <c r="E886" s="192" t="s">
        <v>28582</v>
      </c>
      <c r="G886" s="267"/>
      <c r="H886" s="195" t="s">
        <v>28642</v>
      </c>
      <c r="I886" s="268"/>
    </row>
    <row r="887">
      <c r="A887" s="190" t="s">
        <v>13008</v>
      </c>
      <c r="B887" s="191" t="s">
        <v>13011</v>
      </c>
      <c r="C887" s="271"/>
      <c r="D887" s="192" t="s">
        <v>11</v>
      </c>
      <c r="E887" s="271"/>
      <c r="F887" s="266"/>
      <c r="G887" s="267"/>
      <c r="H887" s="268"/>
      <c r="I887" s="268"/>
    </row>
    <row r="888">
      <c r="A888" s="190" t="s">
        <v>32051</v>
      </c>
      <c r="B888" s="191" t="s">
        <v>32052</v>
      </c>
      <c r="C888" s="192" t="s">
        <v>22964</v>
      </c>
      <c r="D888" s="192" t="s">
        <v>14</v>
      </c>
      <c r="E888" s="192" t="s">
        <v>32053</v>
      </c>
      <c r="F888" s="266"/>
      <c r="G888" s="267"/>
      <c r="H888" s="195" t="s">
        <v>32054</v>
      </c>
      <c r="I888" s="268"/>
    </row>
    <row r="889">
      <c r="A889" s="190" t="s">
        <v>32051</v>
      </c>
      <c r="B889" s="191" t="s">
        <v>32052</v>
      </c>
      <c r="C889" s="192" t="s">
        <v>32055</v>
      </c>
      <c r="D889" s="271"/>
      <c r="E889" s="192" t="s">
        <v>32053</v>
      </c>
      <c r="F889" s="266"/>
      <c r="G889" s="267"/>
      <c r="H889" s="195" t="s">
        <v>32056</v>
      </c>
      <c r="I889" s="268"/>
    </row>
    <row r="890">
      <c r="A890" s="190" t="s">
        <v>32051</v>
      </c>
      <c r="B890" s="191" t="s">
        <v>32052</v>
      </c>
      <c r="C890" s="192" t="s">
        <v>32057</v>
      </c>
      <c r="D890" s="271"/>
      <c r="E890" s="192" t="s">
        <v>32053</v>
      </c>
      <c r="F890" s="266"/>
      <c r="G890" s="267"/>
      <c r="H890" s="195" t="s">
        <v>32058</v>
      </c>
      <c r="I890" s="268"/>
    </row>
    <row r="891">
      <c r="A891" s="190" t="s">
        <v>32051</v>
      </c>
      <c r="B891" s="191" t="s">
        <v>32052</v>
      </c>
      <c r="C891" s="192" t="s">
        <v>32059</v>
      </c>
      <c r="D891" s="271"/>
      <c r="E891" s="192" t="s">
        <v>32053</v>
      </c>
      <c r="F891" s="266"/>
      <c r="G891" s="267"/>
      <c r="H891" s="195" t="s">
        <v>32060</v>
      </c>
      <c r="I891" s="268"/>
    </row>
    <row r="892">
      <c r="A892" s="190" t="s">
        <v>32051</v>
      </c>
      <c r="B892" s="191" t="s">
        <v>32052</v>
      </c>
      <c r="C892" s="192" t="s">
        <v>32061</v>
      </c>
      <c r="D892" s="271"/>
      <c r="E892" s="192" t="s">
        <v>32053</v>
      </c>
      <c r="F892" s="266"/>
      <c r="G892" s="267"/>
      <c r="H892" s="195" t="s">
        <v>32062</v>
      </c>
      <c r="I892" s="268"/>
    </row>
    <row r="893">
      <c r="A893" s="190" t="s">
        <v>13022</v>
      </c>
      <c r="B893" s="191" t="s">
        <v>13026</v>
      </c>
      <c r="C893" s="192" t="s">
        <v>32063</v>
      </c>
      <c r="D893" s="192" t="s">
        <v>14</v>
      </c>
      <c r="E893" s="271"/>
      <c r="F893" s="266"/>
      <c r="G893" s="267"/>
      <c r="H893" s="195" t="s">
        <v>32064</v>
      </c>
      <c r="I893" s="268"/>
    </row>
    <row r="894">
      <c r="A894" s="190" t="s">
        <v>13022</v>
      </c>
      <c r="B894" s="191" t="s">
        <v>13026</v>
      </c>
      <c r="C894" s="192" t="s">
        <v>32065</v>
      </c>
      <c r="D894" s="192" t="s">
        <v>6</v>
      </c>
      <c r="E894" s="271"/>
      <c r="F894" s="266"/>
      <c r="G894" s="267"/>
      <c r="H894" s="195" t="s">
        <v>32066</v>
      </c>
      <c r="I894" s="268"/>
    </row>
    <row r="895">
      <c r="A895" s="190" t="s">
        <v>13022</v>
      </c>
      <c r="B895" s="191" t="s">
        <v>13026</v>
      </c>
      <c r="C895" s="192" t="s">
        <v>22232</v>
      </c>
      <c r="D895" s="192" t="s">
        <v>6</v>
      </c>
      <c r="E895" s="271"/>
      <c r="F895" s="266"/>
      <c r="G895" s="267"/>
      <c r="H895" s="195" t="s">
        <v>32067</v>
      </c>
      <c r="I895" s="268"/>
    </row>
    <row r="896">
      <c r="A896" s="190" t="s">
        <v>13022</v>
      </c>
      <c r="B896" s="191" t="s">
        <v>13026</v>
      </c>
      <c r="C896" s="192" t="s">
        <v>32068</v>
      </c>
      <c r="D896" s="192" t="s">
        <v>6</v>
      </c>
      <c r="E896" s="192" t="s">
        <v>16904</v>
      </c>
      <c r="F896" s="266"/>
      <c r="G896" s="267"/>
      <c r="H896" s="195" t="s">
        <v>28644</v>
      </c>
      <c r="I896" s="268"/>
    </row>
    <row r="897">
      <c r="A897" s="298" t="s">
        <v>13029</v>
      </c>
      <c r="B897" s="299" t="s">
        <v>13033</v>
      </c>
      <c r="C897" s="300" t="s">
        <v>32069</v>
      </c>
      <c r="D897" s="301"/>
      <c r="E897" s="271"/>
      <c r="F897" s="266"/>
      <c r="G897" s="267"/>
      <c r="H897" s="195" t="s">
        <v>32070</v>
      </c>
      <c r="I897" s="268"/>
    </row>
    <row r="898">
      <c r="A898" s="298" t="s">
        <v>13029</v>
      </c>
      <c r="B898" s="299" t="s">
        <v>13033</v>
      </c>
      <c r="C898" s="300" t="s">
        <v>32071</v>
      </c>
      <c r="D898" s="301"/>
      <c r="E898" s="271"/>
      <c r="F898" s="266"/>
      <c r="G898" s="267"/>
      <c r="H898" s="195" t="s">
        <v>32072</v>
      </c>
      <c r="I898" s="268"/>
    </row>
    <row r="899">
      <c r="A899" s="298" t="s">
        <v>13029</v>
      </c>
      <c r="B899" s="299" t="s">
        <v>13033</v>
      </c>
      <c r="C899" s="300" t="s">
        <v>32073</v>
      </c>
      <c r="D899" s="301"/>
      <c r="E899" s="271"/>
      <c r="F899" s="266"/>
      <c r="G899" s="267"/>
      <c r="H899" s="195" t="s">
        <v>32074</v>
      </c>
      <c r="I899" s="268"/>
    </row>
    <row r="900">
      <c r="A900" s="298" t="s">
        <v>13029</v>
      </c>
      <c r="B900" s="299" t="s">
        <v>13033</v>
      </c>
      <c r="C900" s="300" t="s">
        <v>32075</v>
      </c>
      <c r="D900" s="301"/>
      <c r="E900" s="271"/>
      <c r="F900" s="266"/>
      <c r="G900" s="267"/>
      <c r="H900" s="195" t="s">
        <v>32076</v>
      </c>
      <c r="I900" s="268"/>
    </row>
    <row r="901">
      <c r="A901" s="298" t="s">
        <v>13029</v>
      </c>
      <c r="B901" s="299" t="s">
        <v>13033</v>
      </c>
      <c r="C901" s="300" t="s">
        <v>32077</v>
      </c>
      <c r="D901" s="301"/>
      <c r="E901" s="271"/>
      <c r="F901" s="266"/>
      <c r="G901" s="267"/>
      <c r="H901" s="195" t="s">
        <v>32078</v>
      </c>
      <c r="I901" s="268"/>
    </row>
    <row r="902">
      <c r="A902" s="298" t="s">
        <v>13029</v>
      </c>
      <c r="B902" s="299" t="s">
        <v>13033</v>
      </c>
      <c r="C902" s="300" t="s">
        <v>32079</v>
      </c>
      <c r="D902" s="301"/>
      <c r="E902" s="271"/>
      <c r="F902" s="266"/>
      <c r="G902" s="267"/>
      <c r="H902" s="195" t="s">
        <v>32080</v>
      </c>
      <c r="I902" s="268"/>
    </row>
    <row r="903">
      <c r="A903" s="298" t="s">
        <v>13029</v>
      </c>
      <c r="B903" s="299" t="s">
        <v>13033</v>
      </c>
      <c r="C903" s="300" t="s">
        <v>32081</v>
      </c>
      <c r="D903" s="301"/>
      <c r="E903" s="271"/>
      <c r="F903" s="266"/>
      <c r="G903" s="267"/>
      <c r="H903" s="195" t="s">
        <v>32082</v>
      </c>
      <c r="I903" s="268"/>
    </row>
    <row r="904">
      <c r="A904" s="298" t="s">
        <v>13029</v>
      </c>
      <c r="B904" s="299" t="s">
        <v>13033</v>
      </c>
      <c r="C904" s="300" t="s">
        <v>32083</v>
      </c>
      <c r="D904" s="301"/>
      <c r="E904" s="271"/>
      <c r="F904" s="266"/>
      <c r="G904" s="267"/>
      <c r="H904" s="195" t="s">
        <v>32084</v>
      </c>
      <c r="I904" s="268"/>
    </row>
    <row r="905">
      <c r="A905" s="298" t="s">
        <v>13029</v>
      </c>
      <c r="B905" s="299" t="s">
        <v>13033</v>
      </c>
      <c r="C905" s="300" t="s">
        <v>32085</v>
      </c>
      <c r="D905" s="301"/>
      <c r="E905" s="271"/>
      <c r="F905" s="266"/>
      <c r="G905" s="267"/>
      <c r="H905" s="195" t="s">
        <v>32086</v>
      </c>
      <c r="I905" s="268"/>
    </row>
    <row r="906">
      <c r="A906" s="298" t="s">
        <v>13029</v>
      </c>
      <c r="B906" s="299" t="s">
        <v>13033</v>
      </c>
      <c r="C906" s="300" t="s">
        <v>32087</v>
      </c>
      <c r="D906" s="301"/>
      <c r="E906" s="271"/>
      <c r="F906" s="266"/>
      <c r="G906" s="267"/>
      <c r="H906" s="195" t="s">
        <v>32088</v>
      </c>
      <c r="I906" s="268"/>
    </row>
    <row r="907">
      <c r="A907" s="298" t="s">
        <v>13029</v>
      </c>
      <c r="B907" s="299" t="s">
        <v>13033</v>
      </c>
      <c r="C907" s="300" t="s">
        <v>32089</v>
      </c>
      <c r="D907" s="301"/>
      <c r="E907" s="271"/>
      <c r="F907" s="266"/>
      <c r="G907" s="267"/>
      <c r="H907" s="195" t="s">
        <v>32090</v>
      </c>
      <c r="I907" s="268"/>
    </row>
    <row r="908">
      <c r="A908" s="298" t="s">
        <v>13029</v>
      </c>
      <c r="B908" s="299" t="s">
        <v>13033</v>
      </c>
      <c r="C908" s="300" t="s">
        <v>32091</v>
      </c>
      <c r="D908" s="301"/>
      <c r="E908" s="271"/>
      <c r="F908" s="266"/>
      <c r="G908" s="267"/>
      <c r="H908" s="195" t="s">
        <v>32092</v>
      </c>
      <c r="I908" s="268"/>
    </row>
    <row r="909">
      <c r="A909" s="298" t="s">
        <v>13029</v>
      </c>
      <c r="B909" s="299" t="s">
        <v>13033</v>
      </c>
      <c r="C909" s="300" t="s">
        <v>28653</v>
      </c>
      <c r="D909" s="301"/>
      <c r="E909" s="271"/>
      <c r="F909" s="266"/>
      <c r="G909" s="267"/>
      <c r="H909" s="195" t="s">
        <v>28654</v>
      </c>
      <c r="I909" s="268"/>
    </row>
    <row r="910">
      <c r="A910" s="298" t="s">
        <v>13029</v>
      </c>
      <c r="B910" s="299" t="s">
        <v>13033</v>
      </c>
      <c r="C910" s="300" t="s">
        <v>28645</v>
      </c>
      <c r="D910" s="301"/>
      <c r="E910" s="271"/>
      <c r="F910" s="266"/>
      <c r="G910" s="267"/>
      <c r="H910" s="195" t="s">
        <v>28647</v>
      </c>
      <c r="I910" s="268"/>
    </row>
    <row r="911">
      <c r="A911" s="298" t="s">
        <v>13029</v>
      </c>
      <c r="B911" s="299" t="s">
        <v>13033</v>
      </c>
      <c r="C911" s="300" t="s">
        <v>32093</v>
      </c>
      <c r="D911" s="301"/>
      <c r="E911" s="271"/>
      <c r="F911" s="266"/>
      <c r="G911" s="267"/>
      <c r="H911" s="195" t="s">
        <v>32094</v>
      </c>
      <c r="I911" s="268"/>
    </row>
    <row r="912">
      <c r="A912" s="298" t="s">
        <v>13029</v>
      </c>
      <c r="B912" s="299" t="s">
        <v>13033</v>
      </c>
      <c r="C912" s="300" t="s">
        <v>32095</v>
      </c>
      <c r="D912" s="301"/>
      <c r="E912" s="271"/>
      <c r="F912" s="266"/>
      <c r="G912" s="267"/>
      <c r="H912" s="195" t="s">
        <v>32096</v>
      </c>
      <c r="I912" s="268"/>
    </row>
    <row r="913">
      <c r="A913" s="298" t="s">
        <v>13029</v>
      </c>
      <c r="B913" s="299" t="s">
        <v>13033</v>
      </c>
      <c r="C913" s="300" t="s">
        <v>32097</v>
      </c>
      <c r="D913" s="301"/>
      <c r="E913" s="271"/>
      <c r="F913" s="266"/>
      <c r="G913" s="267"/>
      <c r="H913" s="195" t="s">
        <v>32098</v>
      </c>
      <c r="I913" s="268"/>
    </row>
    <row r="914">
      <c r="A914" s="298" t="s">
        <v>13029</v>
      </c>
      <c r="B914" s="299" t="s">
        <v>13033</v>
      </c>
      <c r="C914" s="300" t="s">
        <v>32099</v>
      </c>
      <c r="D914" s="301"/>
      <c r="E914" s="271"/>
      <c r="F914" s="266"/>
      <c r="G914" s="267"/>
      <c r="H914" s="195" t="s">
        <v>32100</v>
      </c>
      <c r="I914" s="268"/>
    </row>
    <row r="915">
      <c r="A915" s="298" t="s">
        <v>13029</v>
      </c>
      <c r="B915" s="299" t="s">
        <v>13033</v>
      </c>
      <c r="C915" s="300" t="s">
        <v>32101</v>
      </c>
      <c r="D915" s="301"/>
      <c r="E915" s="271"/>
      <c r="F915" s="266"/>
      <c r="G915" s="267"/>
      <c r="H915" s="195" t="s">
        <v>32102</v>
      </c>
      <c r="I915" s="268"/>
    </row>
    <row r="916">
      <c r="A916" s="298" t="s">
        <v>13029</v>
      </c>
      <c r="B916" s="299" t="s">
        <v>13033</v>
      </c>
      <c r="C916" s="300" t="s">
        <v>28655</v>
      </c>
      <c r="D916" s="301"/>
      <c r="E916" s="271"/>
      <c r="F916" s="266"/>
      <c r="G916" s="267"/>
      <c r="H916" s="195" t="s">
        <v>28656</v>
      </c>
      <c r="I916" s="268"/>
    </row>
    <row r="917">
      <c r="A917" s="298" t="s">
        <v>13029</v>
      </c>
      <c r="B917" s="299" t="s">
        <v>13033</v>
      </c>
      <c r="C917" s="300" t="s">
        <v>28657</v>
      </c>
      <c r="D917" s="301"/>
      <c r="E917" s="271"/>
      <c r="F917" s="266"/>
      <c r="G917" s="267"/>
      <c r="H917" s="195" t="s">
        <v>28658</v>
      </c>
      <c r="I917" s="268"/>
    </row>
    <row r="918">
      <c r="A918" s="298" t="s">
        <v>13029</v>
      </c>
      <c r="B918" s="299" t="s">
        <v>13033</v>
      </c>
      <c r="C918" s="300" t="s">
        <v>28650</v>
      </c>
      <c r="D918" s="301"/>
      <c r="E918" s="271"/>
      <c r="F918" s="266"/>
      <c r="G918" s="267"/>
      <c r="H918" s="195" t="s">
        <v>28652</v>
      </c>
      <c r="I918" s="268"/>
    </row>
    <row r="919">
      <c r="A919" s="298" t="s">
        <v>13029</v>
      </c>
      <c r="B919" s="299" t="s">
        <v>13033</v>
      </c>
      <c r="C919" s="300" t="s">
        <v>32103</v>
      </c>
      <c r="D919" s="301"/>
      <c r="E919" s="271"/>
      <c r="F919" s="266"/>
      <c r="G919" s="267"/>
      <c r="H919" s="195" t="s">
        <v>32104</v>
      </c>
      <c r="I919" s="268"/>
    </row>
    <row r="920">
      <c r="A920" s="298" t="s">
        <v>13029</v>
      </c>
      <c r="B920" s="299" t="s">
        <v>13033</v>
      </c>
      <c r="C920" s="300" t="s">
        <v>32105</v>
      </c>
      <c r="D920" s="301"/>
      <c r="E920" s="271"/>
      <c r="F920" s="266"/>
      <c r="G920" s="267"/>
      <c r="H920" s="195" t="s">
        <v>32106</v>
      </c>
      <c r="I920" s="268"/>
    </row>
    <row r="921">
      <c r="A921" s="298" t="s">
        <v>13029</v>
      </c>
      <c r="B921" s="299" t="s">
        <v>13033</v>
      </c>
      <c r="C921" s="300" t="s">
        <v>32107</v>
      </c>
      <c r="D921" s="301"/>
      <c r="E921" s="271"/>
      <c r="F921" s="266"/>
      <c r="G921" s="267"/>
      <c r="H921" s="195" t="s">
        <v>32108</v>
      </c>
      <c r="I921" s="268"/>
    </row>
    <row r="922">
      <c r="A922" s="298" t="s">
        <v>13029</v>
      </c>
      <c r="B922" s="299" t="s">
        <v>13033</v>
      </c>
      <c r="C922" s="300" t="s">
        <v>32109</v>
      </c>
      <c r="D922" s="301"/>
      <c r="E922" s="271"/>
      <c r="F922" s="266"/>
      <c r="G922" s="267"/>
      <c r="H922" s="195" t="s">
        <v>32110</v>
      </c>
      <c r="I922" s="268"/>
    </row>
    <row r="923">
      <c r="A923" s="298" t="s">
        <v>13029</v>
      </c>
      <c r="B923" s="299" t="s">
        <v>13033</v>
      </c>
      <c r="C923" s="300" t="s">
        <v>32111</v>
      </c>
      <c r="D923" s="301"/>
      <c r="E923" s="271"/>
      <c r="F923" s="266"/>
      <c r="G923" s="267"/>
      <c r="H923" s="195" t="s">
        <v>32112</v>
      </c>
      <c r="I923" s="268"/>
    </row>
    <row r="924">
      <c r="A924" s="298" t="s">
        <v>13029</v>
      </c>
      <c r="B924" s="299" t="s">
        <v>13033</v>
      </c>
      <c r="C924" s="300" t="s">
        <v>32113</v>
      </c>
      <c r="D924" s="301"/>
      <c r="E924" s="271"/>
      <c r="F924" s="266"/>
      <c r="G924" s="267"/>
      <c r="H924" s="195" t="s">
        <v>32114</v>
      </c>
      <c r="I924" s="268"/>
    </row>
    <row r="925">
      <c r="A925" s="298" t="s">
        <v>13029</v>
      </c>
      <c r="B925" s="299" t="s">
        <v>13033</v>
      </c>
      <c r="C925" s="300" t="s">
        <v>32115</v>
      </c>
      <c r="D925" s="301"/>
      <c r="E925" s="271"/>
      <c r="F925" s="266"/>
      <c r="G925" s="267"/>
      <c r="H925" s="195" t="s">
        <v>32116</v>
      </c>
      <c r="I925" s="268"/>
    </row>
    <row r="926">
      <c r="A926" s="298" t="s">
        <v>13029</v>
      </c>
      <c r="B926" s="299" t="s">
        <v>13033</v>
      </c>
      <c r="C926" s="300" t="s">
        <v>32117</v>
      </c>
      <c r="D926" s="301"/>
      <c r="E926" s="271"/>
      <c r="F926" s="266"/>
      <c r="G926" s="267"/>
      <c r="H926" s="195" t="s">
        <v>32118</v>
      </c>
      <c r="I926" s="268"/>
    </row>
    <row r="927">
      <c r="A927" s="298" t="s">
        <v>13029</v>
      </c>
      <c r="B927" s="299" t="s">
        <v>13033</v>
      </c>
      <c r="C927" s="300" t="s">
        <v>32119</v>
      </c>
      <c r="D927" s="301"/>
      <c r="E927" s="271"/>
      <c r="F927" s="266"/>
      <c r="G927" s="267"/>
      <c r="H927" s="195" t="s">
        <v>32120</v>
      </c>
      <c r="I927" s="268"/>
    </row>
    <row r="928">
      <c r="A928" s="298" t="s">
        <v>13029</v>
      </c>
      <c r="B928" s="299" t="s">
        <v>13033</v>
      </c>
      <c r="C928" s="300" t="s">
        <v>32121</v>
      </c>
      <c r="D928" s="301"/>
      <c r="E928" s="271"/>
      <c r="F928" s="266"/>
      <c r="G928" s="267"/>
      <c r="H928" s="195" t="s">
        <v>32122</v>
      </c>
      <c r="I928" s="268"/>
    </row>
    <row r="929">
      <c r="A929" s="298" t="s">
        <v>13029</v>
      </c>
      <c r="B929" s="299" t="s">
        <v>13033</v>
      </c>
      <c r="C929" s="300" t="s">
        <v>32123</v>
      </c>
      <c r="D929" s="301"/>
      <c r="E929" s="271"/>
      <c r="F929" s="266"/>
      <c r="G929" s="267"/>
      <c r="H929" s="195" t="s">
        <v>32124</v>
      </c>
      <c r="I929" s="268"/>
    </row>
    <row r="930">
      <c r="A930" s="298" t="s">
        <v>13029</v>
      </c>
      <c r="B930" s="299" t="s">
        <v>13033</v>
      </c>
      <c r="C930" s="300" t="s">
        <v>32125</v>
      </c>
      <c r="D930" s="301"/>
      <c r="E930" s="271"/>
      <c r="F930" s="266"/>
      <c r="G930" s="267"/>
      <c r="H930" s="195" t="s">
        <v>32126</v>
      </c>
      <c r="I930" s="268"/>
    </row>
    <row r="931">
      <c r="A931" s="298" t="s">
        <v>13029</v>
      </c>
      <c r="B931" s="299" t="s">
        <v>13033</v>
      </c>
      <c r="C931" s="300" t="s">
        <v>28648</v>
      </c>
      <c r="D931" s="301"/>
      <c r="E931" s="271"/>
      <c r="F931" s="266"/>
      <c r="G931" s="267"/>
      <c r="H931" s="195" t="s">
        <v>28649</v>
      </c>
      <c r="I931" s="268"/>
    </row>
    <row r="932">
      <c r="A932" s="190" t="s">
        <v>13036</v>
      </c>
      <c r="B932" s="191" t="s">
        <v>13041</v>
      </c>
      <c r="C932" s="294" t="s">
        <v>32127</v>
      </c>
      <c r="D932" s="192" t="s">
        <v>8</v>
      </c>
      <c r="E932" s="192" t="s">
        <v>32127</v>
      </c>
      <c r="F932" s="266"/>
      <c r="G932" s="267"/>
      <c r="H932" s="195" t="s">
        <v>32128</v>
      </c>
      <c r="I932" s="268"/>
    </row>
    <row r="933">
      <c r="A933" s="190" t="s">
        <v>13036</v>
      </c>
      <c r="B933" s="191" t="s">
        <v>13041</v>
      </c>
      <c r="C933" s="192" t="s">
        <v>32129</v>
      </c>
      <c r="D933" s="192" t="s">
        <v>6</v>
      </c>
      <c r="E933" s="192" t="s">
        <v>18103</v>
      </c>
      <c r="F933" s="266"/>
      <c r="G933" s="267"/>
      <c r="H933" s="195" t="s">
        <v>32130</v>
      </c>
      <c r="I933" s="268"/>
    </row>
    <row r="934">
      <c r="A934" s="190" t="s">
        <v>13036</v>
      </c>
      <c r="B934" s="191" t="s">
        <v>13041</v>
      </c>
      <c r="C934" s="192" t="s">
        <v>28659</v>
      </c>
      <c r="D934" s="192" t="s">
        <v>6</v>
      </c>
      <c r="E934" s="192" t="s">
        <v>18103</v>
      </c>
      <c r="F934" s="266"/>
      <c r="G934" s="267"/>
      <c r="H934" s="195" t="s">
        <v>28660</v>
      </c>
      <c r="I934" s="268"/>
    </row>
    <row r="935">
      <c r="A935" s="275" t="s">
        <v>13036</v>
      </c>
      <c r="B935" s="276" t="s">
        <v>13041</v>
      </c>
      <c r="C935" s="246" t="s">
        <v>32131</v>
      </c>
      <c r="D935" s="278"/>
      <c r="E935" s="271"/>
      <c r="F935" s="266"/>
      <c r="G935" s="267"/>
      <c r="H935" s="195" t="s">
        <v>32132</v>
      </c>
      <c r="I935" s="268"/>
    </row>
    <row r="936">
      <c r="A936" s="190" t="s">
        <v>13036</v>
      </c>
      <c r="B936" s="191" t="s">
        <v>13041</v>
      </c>
      <c r="C936" s="192" t="s">
        <v>32133</v>
      </c>
      <c r="D936" s="271"/>
      <c r="E936" s="192" t="s">
        <v>18548</v>
      </c>
      <c r="F936" s="266"/>
      <c r="G936" s="267"/>
      <c r="H936" s="195" t="s">
        <v>32134</v>
      </c>
      <c r="I936" s="268"/>
    </row>
    <row r="937">
      <c r="A937" s="190" t="s">
        <v>13036</v>
      </c>
      <c r="B937" s="191" t="s">
        <v>13041</v>
      </c>
      <c r="C937" s="192" t="s">
        <v>29908</v>
      </c>
      <c r="D937" s="192" t="s">
        <v>34</v>
      </c>
      <c r="E937" s="271"/>
      <c r="F937" s="266"/>
      <c r="G937" s="267"/>
      <c r="H937" s="195" t="s">
        <v>32135</v>
      </c>
      <c r="I937" s="268"/>
    </row>
    <row r="938">
      <c r="A938" s="275" t="s">
        <v>13044</v>
      </c>
      <c r="B938" s="276" t="s">
        <v>13047</v>
      </c>
      <c r="C938" s="278"/>
      <c r="D938" s="278"/>
      <c r="E938" s="246" t="s">
        <v>32136</v>
      </c>
      <c r="F938" s="266"/>
      <c r="G938" s="267"/>
      <c r="H938" s="268"/>
      <c r="I938" s="268"/>
    </row>
    <row r="939">
      <c r="A939" s="190" t="s">
        <v>12730</v>
      </c>
      <c r="B939" s="191" t="s">
        <v>12733</v>
      </c>
      <c r="C939" s="294" t="s">
        <v>32137</v>
      </c>
      <c r="D939" s="192" t="s">
        <v>6</v>
      </c>
      <c r="E939" s="271"/>
      <c r="F939" s="266"/>
      <c r="G939" s="267"/>
      <c r="H939" s="195" t="s">
        <v>28683</v>
      </c>
      <c r="I939" s="268"/>
    </row>
    <row r="940">
      <c r="A940" s="190" t="s">
        <v>12730</v>
      </c>
      <c r="B940" s="191" t="s">
        <v>12733</v>
      </c>
      <c r="C940" s="294" t="s">
        <v>32138</v>
      </c>
      <c r="D940" s="192" t="s">
        <v>8</v>
      </c>
      <c r="E940" s="271"/>
      <c r="F940" s="266"/>
      <c r="G940" s="267"/>
      <c r="H940" s="195" t="s">
        <v>32139</v>
      </c>
      <c r="I940" s="268"/>
    </row>
    <row r="941">
      <c r="A941" s="190" t="s">
        <v>12730</v>
      </c>
      <c r="B941" s="191" t="s">
        <v>12733</v>
      </c>
      <c r="C941" s="294" t="s">
        <v>32140</v>
      </c>
      <c r="D941" s="192" t="s">
        <v>8</v>
      </c>
      <c r="E941" s="271"/>
      <c r="F941" s="266"/>
      <c r="G941" s="267"/>
      <c r="H941" s="195" t="s">
        <v>32141</v>
      </c>
      <c r="I941" s="268"/>
    </row>
    <row r="942">
      <c r="A942" s="190" t="s">
        <v>12730</v>
      </c>
      <c r="B942" s="191" t="s">
        <v>12733</v>
      </c>
      <c r="C942" s="294" t="s">
        <v>32142</v>
      </c>
      <c r="D942" s="192" t="s">
        <v>8</v>
      </c>
      <c r="E942" s="271"/>
      <c r="F942" s="266"/>
      <c r="G942" s="267"/>
      <c r="H942" s="195" t="s">
        <v>32143</v>
      </c>
      <c r="I942" s="268"/>
    </row>
    <row r="943">
      <c r="A943" s="190" t="s">
        <v>12730</v>
      </c>
      <c r="B943" s="191" t="s">
        <v>12733</v>
      </c>
      <c r="C943" s="294" t="s">
        <v>32144</v>
      </c>
      <c r="D943" s="192" t="s">
        <v>8</v>
      </c>
      <c r="E943" s="271"/>
      <c r="F943" s="266"/>
      <c r="G943" s="267"/>
      <c r="H943" s="195" t="s">
        <v>32145</v>
      </c>
      <c r="I943" s="268"/>
    </row>
    <row r="944">
      <c r="A944" s="190" t="s">
        <v>12730</v>
      </c>
      <c r="B944" s="191" t="s">
        <v>12733</v>
      </c>
      <c r="C944" s="294" t="s">
        <v>32146</v>
      </c>
      <c r="D944" s="192" t="s">
        <v>38</v>
      </c>
      <c r="E944" s="271"/>
      <c r="F944" s="266"/>
      <c r="G944" s="267"/>
      <c r="H944" s="195" t="s">
        <v>28674</v>
      </c>
      <c r="I944" s="268"/>
    </row>
    <row r="945">
      <c r="A945" s="190" t="s">
        <v>12730</v>
      </c>
      <c r="B945" s="191" t="s">
        <v>12733</v>
      </c>
      <c r="C945" s="294" t="s">
        <v>32147</v>
      </c>
      <c r="D945" s="192" t="s">
        <v>26</v>
      </c>
      <c r="E945" s="271"/>
      <c r="F945" s="266"/>
      <c r="G945" s="267"/>
      <c r="H945" s="195" t="s">
        <v>28709</v>
      </c>
      <c r="I945" s="268"/>
    </row>
    <row r="946">
      <c r="A946" s="190" t="s">
        <v>12730</v>
      </c>
      <c r="B946" s="191" t="s">
        <v>12733</v>
      </c>
      <c r="C946" s="294" t="s">
        <v>28710</v>
      </c>
      <c r="D946" s="192" t="s">
        <v>26</v>
      </c>
      <c r="E946" s="271"/>
      <c r="F946" s="266"/>
      <c r="G946" s="267"/>
      <c r="H946" s="195" t="s">
        <v>28711</v>
      </c>
      <c r="I946" s="268"/>
    </row>
    <row r="947">
      <c r="A947" s="190" t="s">
        <v>12730</v>
      </c>
      <c r="B947" s="191" t="s">
        <v>12733</v>
      </c>
      <c r="C947" s="294" t="s">
        <v>32148</v>
      </c>
      <c r="D947" s="192" t="s">
        <v>26</v>
      </c>
      <c r="E947" s="271"/>
      <c r="F947" s="266"/>
      <c r="G947" s="267"/>
      <c r="H947" s="195" t="s">
        <v>28713</v>
      </c>
      <c r="I947" s="268"/>
    </row>
    <row r="948">
      <c r="A948" s="190" t="s">
        <v>12730</v>
      </c>
      <c r="B948" s="191" t="s">
        <v>12733</v>
      </c>
      <c r="C948" s="294" t="s">
        <v>32149</v>
      </c>
      <c r="D948" s="192" t="s">
        <v>12</v>
      </c>
      <c r="E948" s="271"/>
      <c r="F948" s="266"/>
      <c r="G948" s="267"/>
      <c r="H948" s="195" t="s">
        <v>32145</v>
      </c>
      <c r="I948" s="268"/>
    </row>
    <row r="949">
      <c r="A949" s="190" t="s">
        <v>12730</v>
      </c>
      <c r="B949" s="191" t="s">
        <v>12733</v>
      </c>
      <c r="C949" s="294" t="s">
        <v>32150</v>
      </c>
      <c r="D949" s="192" t="s">
        <v>12</v>
      </c>
      <c r="E949" s="271"/>
      <c r="F949" s="266"/>
      <c r="G949" s="267"/>
      <c r="H949" s="195" t="s">
        <v>32151</v>
      </c>
      <c r="I949" s="268"/>
    </row>
    <row r="950">
      <c r="A950" s="190" t="s">
        <v>12730</v>
      </c>
      <c r="B950" s="191" t="s">
        <v>12733</v>
      </c>
      <c r="C950" s="294" t="s">
        <v>32152</v>
      </c>
      <c r="D950" s="192" t="s">
        <v>26</v>
      </c>
      <c r="E950" s="271"/>
      <c r="F950" s="266"/>
      <c r="G950" s="267"/>
      <c r="H950" s="195" t="s">
        <v>28704</v>
      </c>
      <c r="I950" s="268"/>
    </row>
    <row r="951">
      <c r="A951" s="190" t="s">
        <v>12730</v>
      </c>
      <c r="B951" s="191" t="s">
        <v>12733</v>
      </c>
      <c r="C951" s="294" t="s">
        <v>32153</v>
      </c>
      <c r="D951" s="192" t="s">
        <v>26</v>
      </c>
      <c r="E951" s="271"/>
      <c r="F951" s="266"/>
      <c r="G951" s="267"/>
      <c r="H951" s="195" t="s">
        <v>28667</v>
      </c>
      <c r="I951" s="268"/>
    </row>
    <row r="952">
      <c r="A952" s="190" t="s">
        <v>12730</v>
      </c>
      <c r="B952" s="191" t="s">
        <v>12733</v>
      </c>
      <c r="C952" s="294" t="s">
        <v>32154</v>
      </c>
      <c r="D952" s="192" t="s">
        <v>39</v>
      </c>
      <c r="E952" s="271"/>
      <c r="F952" s="266"/>
      <c r="G952" s="267"/>
      <c r="H952" s="195" t="s">
        <v>28715</v>
      </c>
      <c r="I952" s="268"/>
    </row>
    <row r="953">
      <c r="A953" s="190" t="s">
        <v>12730</v>
      </c>
      <c r="B953" s="191" t="s">
        <v>12733</v>
      </c>
      <c r="C953" s="294" t="s">
        <v>32155</v>
      </c>
      <c r="D953" s="192" t="s">
        <v>6</v>
      </c>
      <c r="E953" s="271"/>
      <c r="F953" s="266"/>
      <c r="G953" s="267"/>
      <c r="H953" s="268"/>
      <c r="I953" s="268"/>
    </row>
    <row r="954">
      <c r="A954" s="190" t="s">
        <v>12730</v>
      </c>
      <c r="B954" s="191" t="s">
        <v>12733</v>
      </c>
      <c r="C954" s="294" t="s">
        <v>32156</v>
      </c>
      <c r="D954" s="192" t="s">
        <v>10</v>
      </c>
      <c r="E954" s="271"/>
      <c r="F954" s="266"/>
      <c r="G954" s="267"/>
      <c r="H954" s="195" t="s">
        <v>32157</v>
      </c>
      <c r="I954" s="268"/>
    </row>
    <row r="955">
      <c r="A955" s="190" t="s">
        <v>12730</v>
      </c>
      <c r="B955" s="191" t="s">
        <v>12733</v>
      </c>
      <c r="C955" s="294" t="s">
        <v>32158</v>
      </c>
      <c r="D955" s="192" t="s">
        <v>10</v>
      </c>
      <c r="E955" s="271"/>
      <c r="F955" s="266"/>
      <c r="G955" s="267"/>
      <c r="H955" s="195" t="s">
        <v>32159</v>
      </c>
      <c r="I955" s="268"/>
    </row>
    <row r="956">
      <c r="A956" s="190" t="s">
        <v>12730</v>
      </c>
      <c r="B956" s="191" t="s">
        <v>12733</v>
      </c>
      <c r="C956" s="294" t="s">
        <v>32160</v>
      </c>
      <c r="D956" s="192" t="s">
        <v>10</v>
      </c>
      <c r="E956" s="271"/>
      <c r="F956" s="266"/>
      <c r="G956" s="267"/>
      <c r="H956" s="195" t="s">
        <v>28688</v>
      </c>
      <c r="I956" s="268"/>
    </row>
    <row r="957">
      <c r="A957" s="190" t="s">
        <v>12730</v>
      </c>
      <c r="B957" s="191" t="s">
        <v>12733</v>
      </c>
      <c r="C957" s="294" t="s">
        <v>32161</v>
      </c>
      <c r="D957" s="192" t="s">
        <v>39</v>
      </c>
      <c r="E957" s="271"/>
      <c r="F957" s="266"/>
      <c r="G957" s="267"/>
      <c r="H957" s="195" t="s">
        <v>32162</v>
      </c>
      <c r="I957" s="268"/>
    </row>
    <row r="958">
      <c r="A958" s="190" t="s">
        <v>12730</v>
      </c>
      <c r="B958" s="191" t="s">
        <v>12733</v>
      </c>
      <c r="C958" s="294" t="s">
        <v>28677</v>
      </c>
      <c r="D958" s="192" t="s">
        <v>26</v>
      </c>
      <c r="E958" s="192" t="s">
        <v>16871</v>
      </c>
      <c r="F958" s="266"/>
      <c r="G958" s="267"/>
      <c r="H958" s="195" t="s">
        <v>28678</v>
      </c>
      <c r="I958" s="268"/>
    </row>
    <row r="959">
      <c r="A959" s="190" t="s">
        <v>12730</v>
      </c>
      <c r="B959" s="191" t="s">
        <v>12733</v>
      </c>
      <c r="C959" s="294" t="s">
        <v>28724</v>
      </c>
      <c r="D959" s="192" t="s">
        <v>10</v>
      </c>
      <c r="E959" s="192" t="s">
        <v>16556</v>
      </c>
      <c r="F959" s="266"/>
      <c r="G959" s="267"/>
      <c r="H959" s="195" t="s">
        <v>28725</v>
      </c>
      <c r="I959" s="268"/>
    </row>
    <row r="960">
      <c r="A960" s="190" t="s">
        <v>12730</v>
      </c>
      <c r="B960" s="191" t="s">
        <v>12733</v>
      </c>
      <c r="C960" s="294" t="s">
        <v>32163</v>
      </c>
      <c r="D960" s="271"/>
      <c r="E960" s="192" t="s">
        <v>16556</v>
      </c>
      <c r="F960" s="266"/>
      <c r="G960" s="267"/>
      <c r="H960" s="195" t="s">
        <v>28727</v>
      </c>
      <c r="I960" s="268"/>
    </row>
    <row r="961">
      <c r="A961" s="190" t="s">
        <v>12730</v>
      </c>
      <c r="B961" s="191" t="s">
        <v>12733</v>
      </c>
      <c r="C961" s="294" t="s">
        <v>28728</v>
      </c>
      <c r="D961" s="192" t="s">
        <v>10</v>
      </c>
      <c r="E961" s="271"/>
      <c r="F961" s="266"/>
      <c r="G961" s="267"/>
      <c r="H961" s="195" t="s">
        <v>28727</v>
      </c>
      <c r="I961" s="268"/>
    </row>
    <row r="962">
      <c r="A962" s="190" t="s">
        <v>12730</v>
      </c>
      <c r="B962" s="191" t="s">
        <v>12733</v>
      </c>
      <c r="C962" s="294" t="s">
        <v>32164</v>
      </c>
      <c r="D962" s="192" t="s">
        <v>8</v>
      </c>
      <c r="E962" s="271"/>
      <c r="F962" s="266"/>
      <c r="G962" s="267"/>
      <c r="H962" s="195" t="s">
        <v>28730</v>
      </c>
      <c r="I962" s="268"/>
    </row>
    <row r="963">
      <c r="A963" s="190" t="s">
        <v>12730</v>
      </c>
      <c r="B963" s="191" t="s">
        <v>12733</v>
      </c>
      <c r="C963" s="294" t="s">
        <v>32165</v>
      </c>
      <c r="D963" s="271"/>
      <c r="E963" s="192" t="s">
        <v>16556</v>
      </c>
      <c r="F963" s="266"/>
      <c r="G963" s="267"/>
      <c r="H963" s="195" t="s">
        <v>28732</v>
      </c>
      <c r="I963" s="268"/>
    </row>
    <row r="964">
      <c r="A964" s="190" t="s">
        <v>12730</v>
      </c>
      <c r="B964" s="191" t="s">
        <v>12733</v>
      </c>
      <c r="C964" s="294" t="s">
        <v>32166</v>
      </c>
      <c r="D964" s="192" t="s">
        <v>19</v>
      </c>
      <c r="E964" s="271"/>
      <c r="F964" s="266"/>
      <c r="G964" s="267"/>
      <c r="H964" s="195" t="s">
        <v>32167</v>
      </c>
      <c r="I964" s="268"/>
    </row>
    <row r="965">
      <c r="A965" s="190" t="s">
        <v>12730</v>
      </c>
      <c r="B965" s="191" t="s">
        <v>12733</v>
      </c>
      <c r="C965" s="294" t="s">
        <v>32168</v>
      </c>
      <c r="D965" s="192" t="s">
        <v>12</v>
      </c>
      <c r="E965" s="271"/>
      <c r="F965" s="266"/>
      <c r="G965" s="267"/>
      <c r="H965" s="195" t="s">
        <v>32169</v>
      </c>
      <c r="I965" s="268"/>
    </row>
    <row r="966">
      <c r="A966" s="190" t="s">
        <v>12730</v>
      </c>
      <c r="B966" s="191" t="s">
        <v>12733</v>
      </c>
      <c r="C966" s="294" t="s">
        <v>32170</v>
      </c>
      <c r="D966" s="192" t="s">
        <v>12</v>
      </c>
      <c r="E966" s="271"/>
      <c r="F966" s="266"/>
      <c r="G966" s="267"/>
      <c r="H966" s="195" t="s">
        <v>32171</v>
      </c>
      <c r="I966" s="268"/>
    </row>
    <row r="967">
      <c r="A967" s="190" t="s">
        <v>12730</v>
      </c>
      <c r="B967" s="191" t="s">
        <v>12733</v>
      </c>
      <c r="C967" s="294" t="s">
        <v>32172</v>
      </c>
      <c r="D967" s="192" t="s">
        <v>10</v>
      </c>
      <c r="E967" s="271"/>
      <c r="F967" s="266"/>
      <c r="G967" s="267"/>
      <c r="H967" s="195" t="s">
        <v>28686</v>
      </c>
      <c r="I967" s="268"/>
    </row>
    <row r="968">
      <c r="A968" s="190" t="s">
        <v>12730</v>
      </c>
      <c r="B968" s="191" t="s">
        <v>12733</v>
      </c>
      <c r="C968" s="294" t="s">
        <v>32173</v>
      </c>
      <c r="D968" s="192" t="s">
        <v>21</v>
      </c>
      <c r="E968" s="271"/>
      <c r="F968" s="266"/>
      <c r="G968" s="267"/>
      <c r="H968" s="195" t="s">
        <v>28690</v>
      </c>
      <c r="I968" s="268"/>
    </row>
    <row r="969">
      <c r="A969" s="190" t="s">
        <v>12730</v>
      </c>
      <c r="B969" s="191" t="s">
        <v>12733</v>
      </c>
      <c r="C969" s="294" t="s">
        <v>32174</v>
      </c>
      <c r="D969" s="192" t="s">
        <v>10</v>
      </c>
      <c r="E969" s="271"/>
      <c r="F969" s="266"/>
      <c r="G969" s="267"/>
      <c r="H969" s="195" t="s">
        <v>28692</v>
      </c>
      <c r="I969" s="268"/>
    </row>
    <row r="970">
      <c r="A970" s="190" t="s">
        <v>12730</v>
      </c>
      <c r="B970" s="191" t="s">
        <v>12733</v>
      </c>
      <c r="C970" s="294" t="s">
        <v>32175</v>
      </c>
      <c r="D970" s="192" t="s">
        <v>21</v>
      </c>
      <c r="E970" s="271"/>
      <c r="F970" s="266"/>
      <c r="G970" s="267"/>
      <c r="H970" s="195" t="s">
        <v>28694</v>
      </c>
      <c r="I970" s="268"/>
    </row>
    <row r="971">
      <c r="A971" s="190" t="s">
        <v>12730</v>
      </c>
      <c r="B971" s="191" t="s">
        <v>12733</v>
      </c>
      <c r="C971" s="294" t="s">
        <v>32176</v>
      </c>
      <c r="D971" s="192" t="s">
        <v>10</v>
      </c>
      <c r="E971" s="271"/>
      <c r="F971" s="266"/>
      <c r="G971" s="267"/>
      <c r="H971" s="195" t="s">
        <v>28679</v>
      </c>
      <c r="I971" s="268"/>
    </row>
    <row r="972">
      <c r="A972" s="190" t="s">
        <v>12730</v>
      </c>
      <c r="B972" s="191" t="s">
        <v>12733</v>
      </c>
      <c r="C972" s="294" t="s">
        <v>28695</v>
      </c>
      <c r="D972" s="192" t="s">
        <v>10</v>
      </c>
      <c r="E972" s="271"/>
      <c r="F972" s="266"/>
      <c r="G972" s="267"/>
      <c r="H972" s="195" t="s">
        <v>28696</v>
      </c>
      <c r="I972" s="268"/>
    </row>
    <row r="973">
      <c r="A973" s="190" t="s">
        <v>12730</v>
      </c>
      <c r="B973" s="191" t="s">
        <v>12733</v>
      </c>
      <c r="C973" s="294" t="s">
        <v>28668</v>
      </c>
      <c r="D973" s="192" t="s">
        <v>10</v>
      </c>
      <c r="E973" s="271"/>
      <c r="F973" s="266"/>
      <c r="G973" s="267"/>
      <c r="H973" s="195" t="s">
        <v>28669</v>
      </c>
      <c r="I973" s="268"/>
    </row>
    <row r="974">
      <c r="A974" s="190" t="s">
        <v>12730</v>
      </c>
      <c r="B974" s="191" t="s">
        <v>12733</v>
      </c>
      <c r="C974" s="294" t="s">
        <v>32177</v>
      </c>
      <c r="D974" s="192" t="s">
        <v>12</v>
      </c>
      <c r="E974" s="271"/>
      <c r="F974" s="266"/>
      <c r="G974" s="267"/>
      <c r="H974" s="195" t="s">
        <v>32178</v>
      </c>
      <c r="I974" s="268"/>
    </row>
    <row r="975">
      <c r="A975" s="190" t="s">
        <v>12730</v>
      </c>
      <c r="B975" s="191" t="s">
        <v>12733</v>
      </c>
      <c r="C975" s="294" t="s">
        <v>32179</v>
      </c>
      <c r="D975" s="192" t="s">
        <v>39</v>
      </c>
      <c r="E975" s="192" t="s">
        <v>16556</v>
      </c>
      <c r="F975" s="266"/>
      <c r="G975" s="267"/>
      <c r="H975" s="195" t="s">
        <v>28734</v>
      </c>
      <c r="I975" s="268"/>
    </row>
    <row r="976">
      <c r="A976" s="190" t="s">
        <v>12730</v>
      </c>
      <c r="B976" s="191" t="s">
        <v>12733</v>
      </c>
      <c r="C976" s="294" t="s">
        <v>32180</v>
      </c>
      <c r="D976" s="192" t="s">
        <v>6</v>
      </c>
      <c r="E976" s="192" t="s">
        <v>17598</v>
      </c>
      <c r="F976" s="266"/>
      <c r="G976" s="267"/>
      <c r="H976" s="195" t="s">
        <v>32181</v>
      </c>
      <c r="I976" s="268"/>
    </row>
    <row r="977">
      <c r="A977" s="190" t="s">
        <v>12730</v>
      </c>
      <c r="B977" s="191" t="s">
        <v>12733</v>
      </c>
      <c r="C977" s="294" t="s">
        <v>32182</v>
      </c>
      <c r="D977" s="192" t="s">
        <v>57</v>
      </c>
      <c r="E977" s="271"/>
      <c r="F977" s="266"/>
      <c r="G977" s="267"/>
      <c r="H977" s="195" t="s">
        <v>28705</v>
      </c>
      <c r="I977" s="268"/>
    </row>
    <row r="978">
      <c r="A978" s="190" t="s">
        <v>12730</v>
      </c>
      <c r="B978" s="191" t="s">
        <v>12733</v>
      </c>
      <c r="C978" s="294" t="s">
        <v>32183</v>
      </c>
      <c r="E978" s="271"/>
      <c r="F978" s="266"/>
      <c r="G978" s="267"/>
      <c r="H978" s="195" t="s">
        <v>28698</v>
      </c>
      <c r="I978" s="268"/>
    </row>
    <row r="979">
      <c r="A979" s="190" t="s">
        <v>12730</v>
      </c>
      <c r="B979" s="191" t="s">
        <v>12733</v>
      </c>
      <c r="C979" s="294" t="s">
        <v>32184</v>
      </c>
      <c r="D979" s="192" t="s">
        <v>12</v>
      </c>
      <c r="E979" s="271"/>
      <c r="F979" s="266"/>
      <c r="G979" s="267"/>
      <c r="H979" s="195" t="s">
        <v>32185</v>
      </c>
      <c r="I979" s="268"/>
    </row>
    <row r="980">
      <c r="A980" s="190" t="s">
        <v>12730</v>
      </c>
      <c r="B980" s="191" t="s">
        <v>12733</v>
      </c>
      <c r="C980" s="294" t="s">
        <v>32186</v>
      </c>
      <c r="D980" s="271"/>
      <c r="E980" s="271"/>
      <c r="F980" s="266"/>
      <c r="G980" s="267"/>
      <c r="H980" s="195" t="s">
        <v>32187</v>
      </c>
      <c r="I980" s="268"/>
    </row>
    <row r="981">
      <c r="A981" s="190" t="s">
        <v>12730</v>
      </c>
      <c r="B981" s="191" t="s">
        <v>12733</v>
      </c>
      <c r="C981" s="294" t="s">
        <v>32188</v>
      </c>
      <c r="F981" s="266"/>
      <c r="G981" s="267"/>
      <c r="H981" s="195" t="s">
        <v>32189</v>
      </c>
      <c r="I981" s="268"/>
    </row>
    <row r="982">
      <c r="A982" s="190" t="s">
        <v>12730</v>
      </c>
      <c r="B982" s="191" t="s">
        <v>12733</v>
      </c>
      <c r="C982" s="294" t="s">
        <v>32190</v>
      </c>
      <c r="D982" s="192" t="s">
        <v>39</v>
      </c>
      <c r="E982" s="271"/>
      <c r="F982" s="266"/>
      <c r="G982" s="267"/>
      <c r="H982" s="195" t="s">
        <v>32191</v>
      </c>
      <c r="I982" s="268"/>
    </row>
    <row r="983">
      <c r="A983" s="190" t="s">
        <v>12730</v>
      </c>
      <c r="B983" s="191" t="s">
        <v>12733</v>
      </c>
      <c r="C983" s="294" t="s">
        <v>32192</v>
      </c>
      <c r="D983" s="192" t="s">
        <v>26</v>
      </c>
      <c r="E983" s="271"/>
      <c r="F983" s="266"/>
      <c r="G983" s="267"/>
      <c r="H983" s="195" t="s">
        <v>28717</v>
      </c>
      <c r="I983" s="268"/>
    </row>
    <row r="984">
      <c r="A984" s="190" t="s">
        <v>12730</v>
      </c>
      <c r="B984" s="191" t="s">
        <v>12733</v>
      </c>
      <c r="C984" s="294" t="s">
        <v>28735</v>
      </c>
      <c r="D984" s="192" t="s">
        <v>36</v>
      </c>
      <c r="E984" s="271"/>
      <c r="F984" s="266"/>
      <c r="G984" s="267"/>
      <c r="H984" s="195" t="s">
        <v>28736</v>
      </c>
      <c r="I984" s="268"/>
    </row>
    <row r="985">
      <c r="A985" s="190" t="s">
        <v>12730</v>
      </c>
      <c r="B985" s="191" t="s">
        <v>12733</v>
      </c>
      <c r="C985" s="294" t="s">
        <v>32193</v>
      </c>
      <c r="D985" s="192" t="s">
        <v>12</v>
      </c>
      <c r="E985" s="271"/>
      <c r="F985" s="266"/>
      <c r="G985" s="267"/>
      <c r="H985" s="195" t="s">
        <v>28719</v>
      </c>
      <c r="I985" s="268"/>
    </row>
    <row r="986">
      <c r="A986" s="190" t="s">
        <v>12730</v>
      </c>
      <c r="B986" s="191" t="s">
        <v>12733</v>
      </c>
      <c r="C986" s="294" t="s">
        <v>32194</v>
      </c>
      <c r="D986" s="192" t="s">
        <v>24</v>
      </c>
      <c r="E986" s="271"/>
      <c r="F986" s="266"/>
      <c r="G986" s="267"/>
      <c r="H986" s="195" t="s">
        <v>28721</v>
      </c>
      <c r="I986" s="268"/>
    </row>
    <row r="987">
      <c r="A987" s="190" t="s">
        <v>12730</v>
      </c>
      <c r="B987" s="191" t="s">
        <v>12733</v>
      </c>
      <c r="C987" s="294" t="s">
        <v>32195</v>
      </c>
      <c r="D987" s="192" t="s">
        <v>24</v>
      </c>
      <c r="E987" s="271"/>
      <c r="F987" s="266"/>
      <c r="G987" s="267"/>
      <c r="H987" s="195" t="s">
        <v>28723</v>
      </c>
      <c r="I987" s="268"/>
    </row>
    <row r="988">
      <c r="A988" s="190" t="s">
        <v>12730</v>
      </c>
      <c r="B988" s="191" t="s">
        <v>12733</v>
      </c>
      <c r="C988" s="294" t="s">
        <v>32196</v>
      </c>
      <c r="D988" s="192" t="s">
        <v>39</v>
      </c>
      <c r="E988" s="192" t="s">
        <v>21587</v>
      </c>
      <c r="F988" s="266"/>
      <c r="G988" s="267"/>
      <c r="H988" s="195" t="s">
        <v>32197</v>
      </c>
      <c r="I988" s="268"/>
    </row>
    <row r="989">
      <c r="A989" s="190" t="s">
        <v>12730</v>
      </c>
      <c r="B989" s="191" t="s">
        <v>12733</v>
      </c>
      <c r="C989" s="294" t="s">
        <v>32198</v>
      </c>
      <c r="D989" s="192" t="s">
        <v>39</v>
      </c>
      <c r="E989" s="271"/>
      <c r="F989" s="266"/>
      <c r="G989" s="267"/>
      <c r="H989" s="195" t="s">
        <v>32199</v>
      </c>
      <c r="I989" s="268"/>
    </row>
    <row r="990">
      <c r="A990" s="190" t="s">
        <v>12730</v>
      </c>
      <c r="B990" s="191" t="s">
        <v>12733</v>
      </c>
      <c r="C990" s="294" t="s">
        <v>32200</v>
      </c>
      <c r="D990" s="192" t="s">
        <v>39</v>
      </c>
      <c r="E990" s="271"/>
      <c r="F990" s="266"/>
      <c r="G990" s="267"/>
      <c r="H990" s="195" t="s">
        <v>32201</v>
      </c>
      <c r="I990" s="268"/>
    </row>
    <row r="991">
      <c r="A991" s="190" t="s">
        <v>12730</v>
      </c>
      <c r="B991" s="191" t="s">
        <v>12733</v>
      </c>
      <c r="C991" s="294" t="s">
        <v>32202</v>
      </c>
      <c r="D991" s="271"/>
      <c r="E991" s="192" t="s">
        <v>18709</v>
      </c>
      <c r="F991" s="266"/>
      <c r="G991" s="267"/>
      <c r="H991" s="195" t="s">
        <v>28671</v>
      </c>
      <c r="I991" s="268"/>
    </row>
    <row r="992">
      <c r="A992" s="190" t="s">
        <v>12730</v>
      </c>
      <c r="B992" s="191" t="s">
        <v>12733</v>
      </c>
      <c r="C992" s="294" t="s">
        <v>32146</v>
      </c>
      <c r="D992" s="192" t="s">
        <v>38</v>
      </c>
      <c r="E992" s="271"/>
      <c r="F992" s="266"/>
      <c r="G992" s="267"/>
      <c r="H992" s="195" t="s">
        <v>28676</v>
      </c>
      <c r="I992" s="268"/>
    </row>
    <row r="993">
      <c r="A993" s="190" t="s">
        <v>12730</v>
      </c>
      <c r="B993" s="191" t="s">
        <v>12733</v>
      </c>
      <c r="C993" s="294" t="s">
        <v>32203</v>
      </c>
      <c r="D993" s="192" t="s">
        <v>12</v>
      </c>
      <c r="E993" s="271"/>
      <c r="F993" s="266"/>
      <c r="G993" s="267"/>
      <c r="H993" s="195" t="s">
        <v>32204</v>
      </c>
      <c r="I993" s="268"/>
    </row>
    <row r="994">
      <c r="A994" s="190" t="s">
        <v>12730</v>
      </c>
      <c r="B994" s="191" t="s">
        <v>12733</v>
      </c>
      <c r="C994" s="294" t="s">
        <v>32205</v>
      </c>
      <c r="D994" s="192" t="s">
        <v>39</v>
      </c>
      <c r="E994" s="271"/>
      <c r="F994" s="266"/>
      <c r="G994" s="267"/>
      <c r="H994" s="195" t="s">
        <v>32206</v>
      </c>
      <c r="I994" s="268"/>
    </row>
    <row r="995">
      <c r="A995" s="190" t="s">
        <v>12730</v>
      </c>
      <c r="B995" s="191" t="s">
        <v>12733</v>
      </c>
      <c r="C995" s="294" t="s">
        <v>32207</v>
      </c>
      <c r="D995" s="192" t="s">
        <v>39</v>
      </c>
      <c r="E995" s="271"/>
      <c r="F995" s="266"/>
      <c r="G995" s="267"/>
      <c r="H995" s="195" t="s">
        <v>32208</v>
      </c>
      <c r="I995" s="268"/>
    </row>
    <row r="996">
      <c r="A996" s="190" t="s">
        <v>12730</v>
      </c>
      <c r="B996" s="191" t="s">
        <v>12733</v>
      </c>
      <c r="C996" s="294" t="s">
        <v>32209</v>
      </c>
      <c r="D996" s="192" t="s">
        <v>10</v>
      </c>
      <c r="E996" s="271"/>
      <c r="F996" s="266"/>
      <c r="G996" s="267"/>
      <c r="H996" s="195" t="s">
        <v>28673</v>
      </c>
      <c r="I996" s="268"/>
    </row>
    <row r="997">
      <c r="A997" s="190" t="s">
        <v>12730</v>
      </c>
      <c r="B997" s="191" t="s">
        <v>12733</v>
      </c>
      <c r="C997" s="294" t="s">
        <v>32210</v>
      </c>
      <c r="D997" s="192" t="s">
        <v>39</v>
      </c>
      <c r="E997" s="271"/>
      <c r="F997" s="266"/>
      <c r="G997" s="267"/>
      <c r="H997" s="195" t="s">
        <v>32211</v>
      </c>
      <c r="I997" s="268"/>
    </row>
    <row r="998">
      <c r="A998" s="190" t="s">
        <v>12730</v>
      </c>
      <c r="B998" s="191" t="s">
        <v>12733</v>
      </c>
      <c r="C998" s="294" t="s">
        <v>32212</v>
      </c>
      <c r="E998" s="271"/>
      <c r="F998" s="266"/>
      <c r="G998" s="267"/>
      <c r="H998" s="195" t="s">
        <v>28700</v>
      </c>
      <c r="I998" s="268"/>
    </row>
    <row r="999">
      <c r="A999" s="190" t="s">
        <v>12730</v>
      </c>
      <c r="B999" s="191" t="s">
        <v>12733</v>
      </c>
      <c r="C999" s="294" t="s">
        <v>32213</v>
      </c>
      <c r="D999" s="192" t="s">
        <v>39</v>
      </c>
      <c r="E999" s="271"/>
      <c r="F999" s="266"/>
      <c r="G999" s="267"/>
      <c r="H999" s="195" t="s">
        <v>32214</v>
      </c>
      <c r="I999" s="268"/>
    </row>
    <row r="1000">
      <c r="A1000" s="190" t="s">
        <v>12730</v>
      </c>
      <c r="B1000" s="191" t="s">
        <v>12733</v>
      </c>
      <c r="C1000" s="294" t="s">
        <v>32215</v>
      </c>
      <c r="D1000" s="192" t="s">
        <v>39</v>
      </c>
      <c r="E1000" s="271"/>
      <c r="F1000" s="266"/>
      <c r="G1000" s="267"/>
      <c r="H1000" s="195" t="s">
        <v>28702</v>
      </c>
      <c r="I1000" s="268"/>
    </row>
    <row r="1001">
      <c r="A1001" s="275" t="s">
        <v>13051</v>
      </c>
      <c r="B1001" s="276" t="s">
        <v>13054</v>
      </c>
      <c r="C1001" s="278"/>
      <c r="D1001" s="271"/>
      <c r="E1001" s="271"/>
      <c r="F1001" s="266"/>
      <c r="G1001" s="267"/>
      <c r="H1001" s="268"/>
      <c r="I1001" s="268"/>
    </row>
    <row r="1002">
      <c r="A1002" s="275" t="s">
        <v>32216</v>
      </c>
      <c r="B1002" s="276" t="s">
        <v>32217</v>
      </c>
      <c r="C1002" s="278"/>
      <c r="D1002" s="271"/>
      <c r="E1002" s="271"/>
      <c r="F1002" s="266"/>
      <c r="G1002" s="267"/>
      <c r="H1002" s="268"/>
      <c r="I1002" s="268"/>
    </row>
    <row r="1003">
      <c r="A1003" s="190" t="s">
        <v>13056</v>
      </c>
      <c r="B1003" s="191" t="s">
        <v>13060</v>
      </c>
      <c r="C1003" s="192" t="s">
        <v>32218</v>
      </c>
      <c r="D1003" s="192" t="s">
        <v>24</v>
      </c>
      <c r="E1003" s="271"/>
      <c r="F1003" s="266"/>
      <c r="G1003" s="267"/>
      <c r="H1003" s="195" t="s">
        <v>28749</v>
      </c>
      <c r="I1003" s="268"/>
    </row>
    <row r="1004">
      <c r="A1004" s="190" t="s">
        <v>13056</v>
      </c>
      <c r="B1004" s="191" t="s">
        <v>13060</v>
      </c>
      <c r="C1004" s="192" t="s">
        <v>28738</v>
      </c>
      <c r="D1004" s="192" t="s">
        <v>6</v>
      </c>
      <c r="E1004" s="271"/>
      <c r="F1004" s="266"/>
      <c r="G1004" s="267"/>
      <c r="H1004" s="195" t="s">
        <v>32219</v>
      </c>
      <c r="I1004" s="268"/>
    </row>
    <row r="1005">
      <c r="A1005" s="190" t="s">
        <v>13056</v>
      </c>
      <c r="B1005" s="191" t="s">
        <v>13060</v>
      </c>
      <c r="C1005" s="192" t="s">
        <v>32220</v>
      </c>
      <c r="D1005" s="192" t="s">
        <v>20</v>
      </c>
      <c r="E1005" s="271"/>
      <c r="F1005" s="266"/>
      <c r="G1005" s="267"/>
      <c r="H1005" s="195" t="s">
        <v>32221</v>
      </c>
      <c r="I1005" s="268"/>
    </row>
    <row r="1006">
      <c r="A1006" s="190" t="s">
        <v>13056</v>
      </c>
      <c r="B1006" s="191" t="s">
        <v>13060</v>
      </c>
      <c r="C1006" s="192" t="s">
        <v>28744</v>
      </c>
      <c r="D1006" s="192" t="s">
        <v>31</v>
      </c>
      <c r="E1006" s="271"/>
      <c r="F1006" s="266"/>
      <c r="G1006" s="267"/>
      <c r="H1006" s="195" t="s">
        <v>28745</v>
      </c>
      <c r="I1006" s="268"/>
    </row>
    <row r="1007">
      <c r="A1007" s="190" t="s">
        <v>13056</v>
      </c>
      <c r="B1007" s="191" t="s">
        <v>13060</v>
      </c>
      <c r="C1007" s="192" t="s">
        <v>32222</v>
      </c>
      <c r="D1007" s="192" t="s">
        <v>31</v>
      </c>
      <c r="E1007" s="271"/>
      <c r="F1007" s="266"/>
      <c r="G1007" s="267"/>
      <c r="H1007" s="195" t="s">
        <v>32223</v>
      </c>
      <c r="I1007" s="268"/>
    </row>
    <row r="1008">
      <c r="A1008" s="190" t="s">
        <v>13056</v>
      </c>
      <c r="B1008" s="191" t="s">
        <v>13060</v>
      </c>
      <c r="C1008" s="192" t="s">
        <v>28742</v>
      </c>
      <c r="D1008" s="192" t="s">
        <v>26</v>
      </c>
      <c r="E1008" s="271"/>
      <c r="F1008" s="266"/>
      <c r="G1008" s="267"/>
      <c r="H1008" s="195" t="s">
        <v>32224</v>
      </c>
      <c r="I1008" s="268"/>
    </row>
    <row r="1009">
      <c r="A1009" s="190" t="s">
        <v>13056</v>
      </c>
      <c r="B1009" s="191" t="s">
        <v>13060</v>
      </c>
      <c r="C1009" s="192" t="s">
        <v>32225</v>
      </c>
      <c r="D1009" s="192" t="s">
        <v>50</v>
      </c>
      <c r="E1009" s="271"/>
      <c r="F1009" s="266"/>
      <c r="G1009" s="267"/>
      <c r="H1009" s="195" t="s">
        <v>32226</v>
      </c>
      <c r="I1009" s="268"/>
    </row>
    <row r="1010">
      <c r="A1010" s="190" t="s">
        <v>13056</v>
      </c>
      <c r="B1010" s="191" t="s">
        <v>13060</v>
      </c>
      <c r="C1010" s="192" t="s">
        <v>28746</v>
      </c>
      <c r="D1010" s="192" t="s">
        <v>26</v>
      </c>
      <c r="E1010" s="271"/>
      <c r="F1010" s="266"/>
      <c r="G1010" s="267"/>
      <c r="H1010" s="195" t="s">
        <v>28747</v>
      </c>
      <c r="I1010" s="268"/>
    </row>
    <row r="1011">
      <c r="A1011" s="275" t="s">
        <v>13056</v>
      </c>
      <c r="B1011" s="276" t="s">
        <v>13060</v>
      </c>
      <c r="C1011" s="246" t="s">
        <v>32227</v>
      </c>
      <c r="D1011" s="278"/>
      <c r="E1011" s="271"/>
      <c r="F1011" s="266"/>
      <c r="G1011" s="267"/>
      <c r="H1011" s="195" t="s">
        <v>32228</v>
      </c>
      <c r="I1011" s="268"/>
    </row>
    <row r="1012">
      <c r="A1012" s="302" t="s">
        <v>28750</v>
      </c>
      <c r="B1012" s="191" t="s">
        <v>13067</v>
      </c>
      <c r="C1012" s="192" t="s">
        <v>28751</v>
      </c>
      <c r="D1012" s="192" t="s">
        <v>8</v>
      </c>
      <c r="E1012" s="192" t="s">
        <v>28637</v>
      </c>
      <c r="G1012" s="267"/>
      <c r="H1012" s="268"/>
      <c r="I1012" s="268"/>
    </row>
    <row r="1013">
      <c r="A1013" s="190" t="s">
        <v>13072</v>
      </c>
      <c r="B1013" s="191" t="s">
        <v>13075</v>
      </c>
      <c r="C1013" s="192" t="s">
        <v>28752</v>
      </c>
      <c r="D1013" s="192" t="s">
        <v>12</v>
      </c>
      <c r="E1013" s="192" t="s">
        <v>16091</v>
      </c>
      <c r="F1013" s="266"/>
      <c r="G1013" s="267"/>
      <c r="H1013" s="195" t="s">
        <v>28753</v>
      </c>
      <c r="I1013" s="268"/>
    </row>
    <row r="1014">
      <c r="A1014" s="190" t="s">
        <v>13072</v>
      </c>
      <c r="B1014" s="191" t="s">
        <v>13075</v>
      </c>
      <c r="C1014" s="192" t="s">
        <v>28758</v>
      </c>
      <c r="D1014" s="192" t="s">
        <v>12</v>
      </c>
      <c r="E1014" s="192" t="s">
        <v>9</v>
      </c>
      <c r="F1014" s="266"/>
      <c r="G1014" s="267"/>
      <c r="H1014" s="195" t="s">
        <v>28759</v>
      </c>
      <c r="I1014" s="268"/>
    </row>
    <row r="1015">
      <c r="A1015" s="190" t="s">
        <v>13072</v>
      </c>
      <c r="B1015" s="191" t="s">
        <v>13075</v>
      </c>
      <c r="C1015" s="192" t="s">
        <v>32229</v>
      </c>
      <c r="D1015" s="192" t="s">
        <v>12</v>
      </c>
      <c r="E1015" s="192" t="s">
        <v>15</v>
      </c>
      <c r="F1015" s="266"/>
      <c r="G1015" s="267"/>
      <c r="H1015" s="195" t="s">
        <v>28755</v>
      </c>
      <c r="I1015" s="268"/>
    </row>
    <row r="1016">
      <c r="A1016" s="190" t="s">
        <v>13072</v>
      </c>
      <c r="B1016" s="191" t="s">
        <v>13075</v>
      </c>
      <c r="C1016" s="192" t="s">
        <v>28756</v>
      </c>
      <c r="D1016" s="192" t="s">
        <v>12</v>
      </c>
      <c r="E1016" s="271"/>
      <c r="F1016" s="266"/>
      <c r="G1016" s="267"/>
      <c r="H1016" s="195" t="s">
        <v>28757</v>
      </c>
      <c r="I1016" s="268"/>
    </row>
    <row r="1017">
      <c r="A1017" s="275" t="s">
        <v>32230</v>
      </c>
      <c r="B1017" s="276" t="s">
        <v>32231</v>
      </c>
      <c r="C1017" s="278"/>
      <c r="D1017" s="278"/>
      <c r="E1017" s="271"/>
      <c r="F1017" s="266"/>
      <c r="G1017" s="267"/>
      <c r="H1017" s="268"/>
      <c r="I1017" s="268"/>
    </row>
    <row r="1018">
      <c r="A1018" s="190" t="s">
        <v>11564</v>
      </c>
      <c r="B1018" s="191" t="s">
        <v>28760</v>
      </c>
      <c r="C1018" s="192" t="s">
        <v>28766</v>
      </c>
      <c r="D1018" s="192" t="s">
        <v>8</v>
      </c>
      <c r="E1018" s="192" t="s">
        <v>28581</v>
      </c>
      <c r="F1018" s="190" t="s">
        <v>28767</v>
      </c>
      <c r="G1018" s="267"/>
      <c r="H1018" s="268"/>
      <c r="I1018" s="268"/>
    </row>
    <row r="1019">
      <c r="A1019" s="190" t="s">
        <v>11564</v>
      </c>
      <c r="B1019" s="191" t="s">
        <v>28760</v>
      </c>
      <c r="C1019" s="192" t="s">
        <v>28761</v>
      </c>
      <c r="D1019" s="192" t="s">
        <v>8</v>
      </c>
      <c r="E1019" s="192" t="s">
        <v>28581</v>
      </c>
      <c r="G1019" s="267"/>
      <c r="H1019" s="268"/>
      <c r="I1019" s="268"/>
    </row>
    <row r="1020">
      <c r="A1020" s="190" t="s">
        <v>11564</v>
      </c>
      <c r="B1020" s="191" t="s">
        <v>28760</v>
      </c>
      <c r="C1020" s="192" t="s">
        <v>28762</v>
      </c>
      <c r="D1020" s="192" t="s">
        <v>8</v>
      </c>
      <c r="E1020" s="192" t="s">
        <v>28581</v>
      </c>
      <c r="G1020" s="267"/>
      <c r="H1020" s="268"/>
      <c r="I1020" s="268"/>
    </row>
    <row r="1021">
      <c r="A1021" s="190" t="s">
        <v>11564</v>
      </c>
      <c r="B1021" s="191" t="s">
        <v>28760</v>
      </c>
      <c r="C1021" s="192" t="s">
        <v>28763</v>
      </c>
      <c r="D1021" s="192" t="s">
        <v>8</v>
      </c>
      <c r="E1021" s="192" t="s">
        <v>28581</v>
      </c>
      <c r="G1021" s="267"/>
      <c r="H1021" s="268"/>
      <c r="I1021" s="268"/>
    </row>
    <row r="1022">
      <c r="A1022" s="190" t="s">
        <v>11564</v>
      </c>
      <c r="B1022" s="191" t="s">
        <v>28760</v>
      </c>
      <c r="C1022" s="192" t="s">
        <v>28764</v>
      </c>
      <c r="D1022" s="192" t="s">
        <v>8</v>
      </c>
      <c r="E1022" s="192" t="s">
        <v>28581</v>
      </c>
      <c r="G1022" s="267"/>
      <c r="H1022" s="268"/>
      <c r="I1022" s="268"/>
    </row>
    <row r="1023">
      <c r="A1023" s="190" t="s">
        <v>11564</v>
      </c>
      <c r="B1023" s="191" t="s">
        <v>28760</v>
      </c>
      <c r="C1023" s="192" t="s">
        <v>28765</v>
      </c>
      <c r="D1023" s="192" t="s">
        <v>8</v>
      </c>
      <c r="E1023" s="192" t="s">
        <v>28581</v>
      </c>
      <c r="G1023" s="267"/>
      <c r="H1023" s="268"/>
      <c r="I1023" s="268"/>
    </row>
    <row r="1024">
      <c r="A1024" s="190" t="s">
        <v>9394</v>
      </c>
      <c r="B1024" s="191" t="s">
        <v>13079</v>
      </c>
      <c r="C1024" s="192" t="s">
        <v>28773</v>
      </c>
      <c r="D1024" s="192" t="s">
        <v>50</v>
      </c>
      <c r="E1024" s="271"/>
      <c r="F1024" s="266"/>
      <c r="G1024" s="267"/>
      <c r="H1024" s="268"/>
      <c r="I1024" s="268"/>
    </row>
    <row r="1025">
      <c r="A1025" s="190" t="s">
        <v>9394</v>
      </c>
      <c r="B1025" s="191" t="s">
        <v>13079</v>
      </c>
      <c r="C1025" s="192" t="s">
        <v>28768</v>
      </c>
      <c r="D1025" s="192" t="s">
        <v>8</v>
      </c>
      <c r="E1025" s="192" t="s">
        <v>28582</v>
      </c>
      <c r="G1025" s="267"/>
      <c r="H1025" s="195" t="s">
        <v>28769</v>
      </c>
      <c r="I1025" s="268"/>
    </row>
    <row r="1026">
      <c r="A1026" s="190" t="s">
        <v>9394</v>
      </c>
      <c r="B1026" s="191" t="s">
        <v>13079</v>
      </c>
      <c r="C1026" s="192" t="s">
        <v>28770</v>
      </c>
      <c r="D1026" s="192" t="s">
        <v>8</v>
      </c>
      <c r="E1026" s="192" t="s">
        <v>28582</v>
      </c>
      <c r="G1026" s="267"/>
      <c r="H1026" s="195" t="s">
        <v>28771</v>
      </c>
      <c r="I1026" s="268"/>
    </row>
    <row r="1027">
      <c r="A1027" s="190" t="s">
        <v>32232</v>
      </c>
      <c r="B1027" s="191" t="s">
        <v>32233</v>
      </c>
      <c r="C1027" s="271"/>
      <c r="D1027" s="271"/>
      <c r="E1027" s="192" t="s">
        <v>32234</v>
      </c>
      <c r="F1027" s="266"/>
      <c r="G1027" s="267"/>
      <c r="H1027" s="268"/>
      <c r="I1027" s="268"/>
    </row>
    <row r="1028">
      <c r="A1028" s="190" t="s">
        <v>13087</v>
      </c>
      <c r="B1028" s="191" t="s">
        <v>13090</v>
      </c>
      <c r="C1028" s="294" t="s">
        <v>32235</v>
      </c>
      <c r="D1028" s="192" t="s">
        <v>40</v>
      </c>
      <c r="E1028" s="192" t="s">
        <v>23300</v>
      </c>
      <c r="F1028" s="266"/>
      <c r="G1028" s="267"/>
      <c r="H1028" s="195" t="s">
        <v>28775</v>
      </c>
      <c r="I1028" s="268"/>
    </row>
    <row r="1029">
      <c r="A1029" s="190" t="s">
        <v>13087</v>
      </c>
      <c r="B1029" s="191" t="s">
        <v>13090</v>
      </c>
      <c r="C1029" s="294" t="s">
        <v>32236</v>
      </c>
      <c r="D1029" s="192" t="s">
        <v>15</v>
      </c>
      <c r="E1029" s="271"/>
      <c r="F1029" s="266"/>
      <c r="G1029" s="267"/>
      <c r="H1029" s="195" t="s">
        <v>32237</v>
      </c>
      <c r="I1029" s="268"/>
    </row>
    <row r="1030">
      <c r="A1030" s="190" t="s">
        <v>13087</v>
      </c>
      <c r="B1030" s="191" t="s">
        <v>13090</v>
      </c>
      <c r="C1030" s="294" t="s">
        <v>32238</v>
      </c>
      <c r="D1030" s="192" t="s">
        <v>15</v>
      </c>
      <c r="E1030" s="271"/>
      <c r="F1030" s="266"/>
      <c r="G1030" s="267"/>
      <c r="H1030" s="195" t="s">
        <v>28795</v>
      </c>
      <c r="I1030" s="268"/>
    </row>
    <row r="1031">
      <c r="A1031" s="275" t="s">
        <v>13087</v>
      </c>
      <c r="B1031" s="276" t="s">
        <v>13090</v>
      </c>
      <c r="C1031" s="246" t="s">
        <v>28776</v>
      </c>
      <c r="D1031" s="278"/>
      <c r="E1031" s="271"/>
      <c r="F1031" s="266"/>
      <c r="G1031" s="267"/>
      <c r="H1031" s="195" t="s">
        <v>28777</v>
      </c>
      <c r="I1031" s="268"/>
    </row>
    <row r="1032">
      <c r="A1032" s="190" t="s">
        <v>13087</v>
      </c>
      <c r="B1032" s="191" t="s">
        <v>13090</v>
      </c>
      <c r="C1032" s="192" t="s">
        <v>28782</v>
      </c>
      <c r="D1032" s="192" t="s">
        <v>16091</v>
      </c>
      <c r="E1032" s="192" t="s">
        <v>23</v>
      </c>
      <c r="F1032" s="266"/>
      <c r="G1032" s="267"/>
      <c r="H1032" s="195" t="s">
        <v>28783</v>
      </c>
      <c r="I1032" s="268"/>
    </row>
    <row r="1033">
      <c r="A1033" s="190" t="s">
        <v>13087</v>
      </c>
      <c r="B1033" s="191" t="s">
        <v>13090</v>
      </c>
      <c r="C1033" s="192" t="s">
        <v>28784</v>
      </c>
      <c r="D1033" s="192" t="s">
        <v>16091</v>
      </c>
      <c r="E1033" s="192" t="s">
        <v>23</v>
      </c>
      <c r="F1033" s="266"/>
      <c r="G1033" s="267"/>
      <c r="H1033" s="195" t="s">
        <v>32239</v>
      </c>
      <c r="I1033" s="268"/>
    </row>
    <row r="1034">
      <c r="A1034" s="190" t="s">
        <v>13087</v>
      </c>
      <c r="B1034" s="191" t="s">
        <v>13090</v>
      </c>
      <c r="C1034" s="294" t="s">
        <v>32240</v>
      </c>
      <c r="D1034" s="192" t="s">
        <v>40</v>
      </c>
      <c r="E1034" s="192" t="s">
        <v>19380</v>
      </c>
      <c r="F1034" s="266"/>
      <c r="G1034" s="267"/>
      <c r="H1034" s="195" t="s">
        <v>28793</v>
      </c>
      <c r="I1034" s="268"/>
    </row>
    <row r="1035">
      <c r="A1035" s="190" t="s">
        <v>13087</v>
      </c>
      <c r="B1035" s="191" t="s">
        <v>13090</v>
      </c>
      <c r="C1035" s="294" t="s">
        <v>32241</v>
      </c>
      <c r="D1035" s="192" t="s">
        <v>9</v>
      </c>
      <c r="E1035" s="192" t="s">
        <v>36</v>
      </c>
      <c r="F1035" s="266"/>
      <c r="G1035" s="267"/>
      <c r="H1035" s="195" t="s">
        <v>28781</v>
      </c>
      <c r="I1035" s="268"/>
    </row>
    <row r="1036">
      <c r="A1036" s="190" t="s">
        <v>13087</v>
      </c>
      <c r="B1036" s="191" t="s">
        <v>13090</v>
      </c>
      <c r="C1036" s="294" t="s">
        <v>32242</v>
      </c>
      <c r="D1036" s="192" t="s">
        <v>31</v>
      </c>
      <c r="E1036" s="192" t="s">
        <v>32044</v>
      </c>
      <c r="F1036" s="266"/>
      <c r="G1036" s="267"/>
      <c r="H1036" s="195" t="s">
        <v>28787</v>
      </c>
      <c r="I1036" s="268"/>
    </row>
    <row r="1037">
      <c r="A1037" s="190" t="s">
        <v>13087</v>
      </c>
      <c r="B1037" s="191" t="s">
        <v>13090</v>
      </c>
      <c r="C1037" s="294" t="s">
        <v>32243</v>
      </c>
      <c r="D1037" s="192" t="s">
        <v>10</v>
      </c>
      <c r="E1037" s="303"/>
      <c r="F1037" s="266"/>
      <c r="G1037" s="267"/>
      <c r="H1037" s="195" t="s">
        <v>28791</v>
      </c>
      <c r="I1037" s="268"/>
    </row>
    <row r="1038">
      <c r="A1038" s="190" t="s">
        <v>13087</v>
      </c>
      <c r="B1038" s="191" t="s">
        <v>13090</v>
      </c>
      <c r="C1038" s="294" t="s">
        <v>32244</v>
      </c>
      <c r="D1038" s="192" t="s">
        <v>43</v>
      </c>
      <c r="E1038" s="271"/>
      <c r="F1038" s="266"/>
      <c r="G1038" s="267"/>
      <c r="H1038" s="195" t="s">
        <v>28789</v>
      </c>
      <c r="I1038" s="268"/>
    </row>
    <row r="1039">
      <c r="A1039" s="190" t="s">
        <v>13094</v>
      </c>
      <c r="B1039" s="191" t="s">
        <v>13097</v>
      </c>
      <c r="C1039" s="192" t="s">
        <v>28796</v>
      </c>
      <c r="D1039" s="192" t="s">
        <v>15</v>
      </c>
      <c r="E1039" s="192" t="s">
        <v>16146</v>
      </c>
      <c r="G1039" s="267"/>
      <c r="H1039" s="195" t="s">
        <v>28797</v>
      </c>
      <c r="I1039" s="268"/>
    </row>
    <row r="1040">
      <c r="A1040" s="190" t="s">
        <v>13094</v>
      </c>
      <c r="B1040" s="191" t="s">
        <v>13097</v>
      </c>
      <c r="C1040" s="192" t="s">
        <v>28798</v>
      </c>
      <c r="D1040" s="192" t="s">
        <v>15</v>
      </c>
      <c r="E1040" s="192" t="s">
        <v>16146</v>
      </c>
      <c r="G1040" s="267"/>
      <c r="H1040" s="195" t="s">
        <v>28799</v>
      </c>
      <c r="I1040" s="268"/>
    </row>
    <row r="1041">
      <c r="A1041" s="190" t="s">
        <v>13094</v>
      </c>
      <c r="B1041" s="191" t="s">
        <v>13097</v>
      </c>
      <c r="C1041" s="192" t="s">
        <v>28800</v>
      </c>
      <c r="D1041" s="192" t="s">
        <v>15</v>
      </c>
      <c r="E1041" s="192" t="s">
        <v>16146</v>
      </c>
      <c r="G1041" s="267"/>
      <c r="H1041" s="195" t="s">
        <v>28801</v>
      </c>
      <c r="I1041" s="268"/>
    </row>
    <row r="1042">
      <c r="A1042" s="190" t="s">
        <v>13094</v>
      </c>
      <c r="B1042" s="191" t="s">
        <v>13097</v>
      </c>
      <c r="C1042" s="192" t="s">
        <v>28802</v>
      </c>
      <c r="D1042" s="192" t="s">
        <v>15</v>
      </c>
      <c r="E1042" s="192" t="s">
        <v>16146</v>
      </c>
      <c r="G1042" s="267"/>
      <c r="H1042" s="195" t="s">
        <v>28803</v>
      </c>
      <c r="I1042" s="268"/>
    </row>
    <row r="1043">
      <c r="A1043" s="190" t="s">
        <v>13094</v>
      </c>
      <c r="B1043" s="191" t="s">
        <v>13097</v>
      </c>
      <c r="C1043" s="192" t="s">
        <v>19294</v>
      </c>
      <c r="D1043" s="192" t="s">
        <v>15</v>
      </c>
      <c r="E1043" s="192" t="s">
        <v>16146</v>
      </c>
      <c r="G1043" s="267"/>
      <c r="H1043" s="195" t="s">
        <v>28804</v>
      </c>
      <c r="I1043" s="268"/>
    </row>
    <row r="1044">
      <c r="A1044" s="190" t="s">
        <v>12762</v>
      </c>
      <c r="B1044" s="191" t="s">
        <v>32245</v>
      </c>
      <c r="C1044" s="294" t="s">
        <v>32246</v>
      </c>
      <c r="D1044" s="192" t="s">
        <v>9</v>
      </c>
      <c r="E1044" s="271"/>
      <c r="F1044" s="266"/>
      <c r="G1044" s="267"/>
      <c r="H1044" s="195" t="s">
        <v>28808</v>
      </c>
      <c r="I1044" s="268"/>
    </row>
    <row r="1045">
      <c r="A1045" s="190" t="s">
        <v>12762</v>
      </c>
      <c r="B1045" s="191" t="s">
        <v>32245</v>
      </c>
      <c r="C1045" s="294" t="s">
        <v>32247</v>
      </c>
      <c r="D1045" s="192" t="s">
        <v>9</v>
      </c>
      <c r="E1045" s="192" t="s">
        <v>32248</v>
      </c>
      <c r="F1045" s="266"/>
      <c r="G1045" s="267"/>
      <c r="H1045" s="195" t="s">
        <v>28810</v>
      </c>
      <c r="I1045" s="268"/>
    </row>
    <row r="1046">
      <c r="A1046" s="190" t="s">
        <v>12762</v>
      </c>
      <c r="B1046" s="191" t="s">
        <v>32245</v>
      </c>
      <c r="C1046" s="294" t="s">
        <v>32249</v>
      </c>
      <c r="D1046" s="192" t="s">
        <v>7</v>
      </c>
      <c r="E1046" s="271"/>
      <c r="F1046" s="266"/>
      <c r="G1046" s="267"/>
      <c r="H1046" s="195" t="s">
        <v>28812</v>
      </c>
      <c r="I1046" s="268"/>
    </row>
    <row r="1047">
      <c r="A1047" s="190" t="s">
        <v>12762</v>
      </c>
      <c r="B1047" s="191" t="s">
        <v>32245</v>
      </c>
      <c r="C1047" s="294" t="s">
        <v>32250</v>
      </c>
      <c r="D1047" s="192" t="s">
        <v>40</v>
      </c>
      <c r="E1047" s="271"/>
      <c r="F1047" s="266"/>
      <c r="G1047" s="267"/>
      <c r="H1047" s="195" t="s">
        <v>32251</v>
      </c>
      <c r="I1047" s="268"/>
    </row>
    <row r="1048">
      <c r="A1048" s="190" t="s">
        <v>12762</v>
      </c>
      <c r="B1048" s="191" t="s">
        <v>32245</v>
      </c>
      <c r="C1048" s="294" t="s">
        <v>32252</v>
      </c>
      <c r="D1048" s="192" t="s">
        <v>23</v>
      </c>
      <c r="E1048" s="271"/>
      <c r="F1048" s="266"/>
      <c r="G1048" s="267"/>
      <c r="H1048" s="195" t="s">
        <v>28823</v>
      </c>
      <c r="I1048" s="268"/>
    </row>
    <row r="1049">
      <c r="A1049" s="190" t="s">
        <v>12762</v>
      </c>
      <c r="B1049" s="191" t="s">
        <v>32245</v>
      </c>
      <c r="C1049" s="294" t="s">
        <v>32253</v>
      </c>
      <c r="D1049" s="192" t="s">
        <v>16091</v>
      </c>
      <c r="E1049" s="271"/>
      <c r="F1049" s="266"/>
      <c r="G1049" s="267"/>
      <c r="H1049" s="195" t="s">
        <v>32254</v>
      </c>
      <c r="I1049" s="268"/>
    </row>
    <row r="1050">
      <c r="A1050" s="190" t="s">
        <v>12762</v>
      </c>
      <c r="B1050" s="191" t="s">
        <v>32245</v>
      </c>
      <c r="C1050" s="294" t="s">
        <v>32255</v>
      </c>
      <c r="D1050" s="192" t="s">
        <v>13</v>
      </c>
      <c r="E1050" s="271"/>
      <c r="F1050" s="266"/>
      <c r="G1050" s="267"/>
      <c r="H1050" s="195" t="s">
        <v>28821</v>
      </c>
      <c r="I1050" s="268"/>
    </row>
    <row r="1051">
      <c r="A1051" s="190" t="s">
        <v>12762</v>
      </c>
      <c r="B1051" s="191" t="s">
        <v>32245</v>
      </c>
      <c r="C1051" s="294" t="s">
        <v>32256</v>
      </c>
      <c r="D1051" s="192" t="s">
        <v>15</v>
      </c>
      <c r="E1051" s="271"/>
      <c r="F1051" s="266"/>
      <c r="G1051" s="267"/>
      <c r="H1051" s="195" t="s">
        <v>32257</v>
      </c>
      <c r="I1051" s="268"/>
    </row>
    <row r="1052">
      <c r="A1052" s="190" t="s">
        <v>12762</v>
      </c>
      <c r="B1052" s="191" t="s">
        <v>32245</v>
      </c>
      <c r="C1052" s="294" t="s">
        <v>32258</v>
      </c>
      <c r="D1052" s="192" t="s">
        <v>19</v>
      </c>
      <c r="E1052" s="271"/>
      <c r="F1052" s="266"/>
      <c r="G1052" s="267"/>
      <c r="H1052" s="195" t="s">
        <v>28819</v>
      </c>
      <c r="I1052" s="268"/>
    </row>
    <row r="1053">
      <c r="A1053" s="190" t="s">
        <v>12762</v>
      </c>
      <c r="B1053" s="191" t="s">
        <v>32245</v>
      </c>
      <c r="C1053" s="294" t="s">
        <v>32259</v>
      </c>
      <c r="D1053" s="192" t="s">
        <v>9</v>
      </c>
      <c r="E1053" s="271"/>
      <c r="F1053" s="266"/>
      <c r="G1053" s="267"/>
      <c r="H1053" s="195" t="s">
        <v>28814</v>
      </c>
      <c r="I1053" s="268"/>
    </row>
    <row r="1054">
      <c r="A1054" s="190" t="s">
        <v>12762</v>
      </c>
      <c r="B1054" s="191" t="s">
        <v>32245</v>
      </c>
      <c r="C1054" s="294" t="s">
        <v>32260</v>
      </c>
      <c r="D1054" s="192" t="s">
        <v>11</v>
      </c>
      <c r="E1054" s="192" t="s">
        <v>33</v>
      </c>
      <c r="F1054" s="266"/>
      <c r="G1054" s="267"/>
      <c r="H1054" s="195" t="s">
        <v>28829</v>
      </c>
      <c r="I1054" s="268"/>
    </row>
    <row r="1055">
      <c r="A1055" s="190" t="s">
        <v>12762</v>
      </c>
      <c r="B1055" s="191" t="s">
        <v>32245</v>
      </c>
      <c r="C1055" s="294" t="s">
        <v>32261</v>
      </c>
      <c r="D1055" s="192" t="s">
        <v>43</v>
      </c>
      <c r="E1055" s="271"/>
      <c r="F1055" s="266"/>
      <c r="G1055" s="267"/>
      <c r="H1055" s="195" t="s">
        <v>28831</v>
      </c>
      <c r="I1055" s="268"/>
    </row>
    <row r="1056">
      <c r="A1056" s="190" t="s">
        <v>12762</v>
      </c>
      <c r="B1056" s="191" t="s">
        <v>32245</v>
      </c>
      <c r="C1056" s="294" t="s">
        <v>32262</v>
      </c>
      <c r="D1056" s="192" t="s">
        <v>40</v>
      </c>
      <c r="E1056" s="271"/>
      <c r="F1056" s="266"/>
      <c r="G1056" s="267"/>
      <c r="H1056" s="195" t="s">
        <v>32263</v>
      </c>
      <c r="I1056" s="268"/>
    </row>
    <row r="1057">
      <c r="A1057" s="190" t="s">
        <v>13103</v>
      </c>
      <c r="B1057" s="191" t="s">
        <v>13106</v>
      </c>
      <c r="C1057" s="192" t="s">
        <v>28838</v>
      </c>
      <c r="D1057" s="192" t="s">
        <v>11</v>
      </c>
      <c r="E1057" s="271"/>
      <c r="F1057" s="266"/>
      <c r="G1057" s="267"/>
      <c r="H1057" s="195" t="s">
        <v>28839</v>
      </c>
      <c r="I1057" s="268"/>
    </row>
    <row r="1058">
      <c r="A1058" s="190" t="s">
        <v>13103</v>
      </c>
      <c r="B1058" s="191" t="s">
        <v>13106</v>
      </c>
      <c r="C1058" s="192" t="s">
        <v>32264</v>
      </c>
      <c r="D1058" s="192" t="s">
        <v>20</v>
      </c>
      <c r="E1058" s="271"/>
      <c r="F1058" s="266"/>
      <c r="G1058" s="267"/>
      <c r="H1058" s="195" t="s">
        <v>32265</v>
      </c>
      <c r="I1058" s="268"/>
    </row>
    <row r="1059">
      <c r="A1059" s="190" t="s">
        <v>13103</v>
      </c>
      <c r="B1059" s="191" t="s">
        <v>13106</v>
      </c>
      <c r="C1059" s="192" t="s">
        <v>32266</v>
      </c>
      <c r="D1059" s="192" t="s">
        <v>20</v>
      </c>
      <c r="E1059" s="271"/>
      <c r="F1059" s="266"/>
      <c r="G1059" s="267"/>
      <c r="H1059" s="195" t="s">
        <v>32267</v>
      </c>
      <c r="I1059" s="268"/>
    </row>
    <row r="1060">
      <c r="A1060" s="190" t="s">
        <v>13103</v>
      </c>
      <c r="B1060" s="191" t="s">
        <v>13106</v>
      </c>
      <c r="C1060" s="192" t="s">
        <v>32268</v>
      </c>
      <c r="D1060" s="192" t="s">
        <v>25</v>
      </c>
      <c r="E1060" s="271"/>
      <c r="F1060" s="266"/>
      <c r="G1060" s="267"/>
      <c r="H1060" s="195" t="s">
        <v>32269</v>
      </c>
      <c r="I1060" s="268"/>
    </row>
    <row r="1061">
      <c r="A1061" s="190" t="s">
        <v>13103</v>
      </c>
      <c r="B1061" s="191" t="s">
        <v>13106</v>
      </c>
      <c r="C1061" s="192" t="s">
        <v>28833</v>
      </c>
      <c r="D1061" s="192" t="s">
        <v>6</v>
      </c>
      <c r="E1061" s="271"/>
      <c r="F1061" s="266"/>
      <c r="G1061" s="267"/>
      <c r="H1061" s="195" t="s">
        <v>28834</v>
      </c>
      <c r="I1061" s="268"/>
    </row>
    <row r="1062">
      <c r="A1062" s="190" t="s">
        <v>13103</v>
      </c>
      <c r="B1062" s="191" t="s">
        <v>13106</v>
      </c>
      <c r="C1062" s="192" t="s">
        <v>32270</v>
      </c>
      <c r="D1062" s="192" t="s">
        <v>20</v>
      </c>
      <c r="E1062" s="271"/>
      <c r="F1062" s="266"/>
      <c r="G1062" s="267"/>
      <c r="H1062" s="195" t="s">
        <v>32271</v>
      </c>
      <c r="I1062" s="268"/>
    </row>
    <row r="1063">
      <c r="A1063" s="190" t="s">
        <v>13103</v>
      </c>
      <c r="B1063" s="191" t="s">
        <v>13106</v>
      </c>
      <c r="C1063" s="192" t="s">
        <v>28835</v>
      </c>
      <c r="D1063" s="192" t="s">
        <v>20</v>
      </c>
      <c r="E1063" s="271"/>
      <c r="F1063" s="266"/>
      <c r="G1063" s="267"/>
      <c r="H1063" s="195" t="s">
        <v>32272</v>
      </c>
      <c r="I1063" s="268"/>
    </row>
    <row r="1064">
      <c r="A1064" s="190" t="s">
        <v>13103</v>
      </c>
      <c r="B1064" s="191" t="s">
        <v>13106</v>
      </c>
      <c r="C1064" s="192" t="s">
        <v>32273</v>
      </c>
      <c r="D1064" s="192" t="s">
        <v>20</v>
      </c>
      <c r="E1064" s="192" t="s">
        <v>25</v>
      </c>
      <c r="F1064" s="266"/>
      <c r="G1064" s="267"/>
      <c r="H1064" s="195" t="s">
        <v>32274</v>
      </c>
      <c r="I1064" s="268"/>
    </row>
    <row r="1065">
      <c r="A1065" s="190" t="s">
        <v>13103</v>
      </c>
      <c r="B1065" s="191" t="s">
        <v>13106</v>
      </c>
      <c r="C1065" s="192" t="s">
        <v>32275</v>
      </c>
      <c r="D1065" s="192" t="s">
        <v>20</v>
      </c>
      <c r="E1065" s="271"/>
      <c r="F1065" s="266"/>
      <c r="G1065" s="267"/>
      <c r="H1065" s="195" t="s">
        <v>32276</v>
      </c>
      <c r="I1065" s="268"/>
    </row>
    <row r="1066">
      <c r="A1066" s="190" t="s">
        <v>13103</v>
      </c>
      <c r="B1066" s="191" t="s">
        <v>13106</v>
      </c>
      <c r="C1066" s="192" t="s">
        <v>32277</v>
      </c>
      <c r="D1066" s="192" t="s">
        <v>20</v>
      </c>
      <c r="E1066" s="271"/>
      <c r="F1066" s="266"/>
      <c r="G1066" s="267"/>
      <c r="H1066" s="195" t="s">
        <v>32278</v>
      </c>
      <c r="I1066" s="268"/>
    </row>
    <row r="1067">
      <c r="A1067" s="190" t="s">
        <v>13103</v>
      </c>
      <c r="B1067" s="191" t="s">
        <v>13106</v>
      </c>
      <c r="C1067" s="192" t="s">
        <v>32279</v>
      </c>
      <c r="D1067" s="192" t="s">
        <v>20</v>
      </c>
      <c r="E1067" s="271"/>
      <c r="F1067" s="266"/>
      <c r="G1067" s="267"/>
      <c r="H1067" s="195" t="s">
        <v>32280</v>
      </c>
      <c r="I1067" s="268"/>
    </row>
    <row r="1068">
      <c r="A1068" s="275" t="s">
        <v>13103</v>
      </c>
      <c r="B1068" s="276" t="s">
        <v>13106</v>
      </c>
      <c r="C1068" s="246" t="s">
        <v>32281</v>
      </c>
      <c r="D1068" s="278"/>
      <c r="E1068" s="271"/>
      <c r="F1068" s="266"/>
      <c r="G1068" s="267"/>
      <c r="H1068" s="195" t="s">
        <v>32282</v>
      </c>
      <c r="I1068" s="268"/>
    </row>
    <row r="1069">
      <c r="A1069" s="190" t="s">
        <v>13110</v>
      </c>
      <c r="B1069" s="191" t="s">
        <v>32283</v>
      </c>
      <c r="C1069" s="294" t="s">
        <v>26804</v>
      </c>
      <c r="D1069" s="192" t="s">
        <v>17</v>
      </c>
      <c r="E1069" s="271"/>
      <c r="F1069" s="266"/>
      <c r="G1069" s="267"/>
      <c r="H1069" s="195" t="s">
        <v>32284</v>
      </c>
      <c r="I1069" s="268"/>
    </row>
    <row r="1070">
      <c r="A1070" s="190" t="s">
        <v>13110</v>
      </c>
      <c r="B1070" s="191" t="s">
        <v>32283</v>
      </c>
      <c r="C1070" s="294" t="s">
        <v>32285</v>
      </c>
      <c r="D1070" s="192" t="s">
        <v>17</v>
      </c>
      <c r="E1070" s="271"/>
      <c r="F1070" s="266"/>
      <c r="G1070" s="267"/>
      <c r="H1070" s="195" t="s">
        <v>32286</v>
      </c>
      <c r="I1070" s="268"/>
    </row>
    <row r="1071">
      <c r="A1071" s="190" t="s">
        <v>13110</v>
      </c>
      <c r="B1071" s="191" t="s">
        <v>32283</v>
      </c>
      <c r="C1071" s="294" t="s">
        <v>19678</v>
      </c>
      <c r="D1071" s="192" t="s">
        <v>36</v>
      </c>
      <c r="E1071" s="271"/>
      <c r="F1071" s="266"/>
      <c r="G1071" s="267"/>
      <c r="H1071" s="195" t="s">
        <v>28841</v>
      </c>
      <c r="I1071" s="268"/>
    </row>
    <row r="1072">
      <c r="A1072" s="190" t="s">
        <v>13110</v>
      </c>
      <c r="B1072" s="191" t="s">
        <v>32283</v>
      </c>
      <c r="C1072" s="294" t="s">
        <v>32287</v>
      </c>
      <c r="D1072" s="192" t="s">
        <v>8</v>
      </c>
      <c r="E1072" s="271"/>
      <c r="F1072" s="266"/>
      <c r="G1072" s="267"/>
      <c r="H1072" s="195" t="s">
        <v>28843</v>
      </c>
      <c r="I1072" s="268"/>
    </row>
    <row r="1073">
      <c r="A1073" s="190" t="s">
        <v>13110</v>
      </c>
      <c r="B1073" s="191" t="s">
        <v>32283</v>
      </c>
      <c r="C1073" s="294" t="s">
        <v>32288</v>
      </c>
      <c r="D1073" s="192" t="s">
        <v>55</v>
      </c>
      <c r="E1073" s="271"/>
      <c r="F1073" s="266"/>
      <c r="G1073" s="267"/>
      <c r="H1073" s="195" t="s">
        <v>28845</v>
      </c>
      <c r="I1073" s="268"/>
    </row>
    <row r="1074">
      <c r="A1074" s="190" t="s">
        <v>13125</v>
      </c>
      <c r="B1074" s="191" t="s">
        <v>13127</v>
      </c>
      <c r="C1074" s="192" t="s">
        <v>32289</v>
      </c>
      <c r="D1074" s="192" t="s">
        <v>5</v>
      </c>
      <c r="E1074" s="192" t="s">
        <v>17764</v>
      </c>
      <c r="F1074" s="266"/>
      <c r="G1074" s="267"/>
      <c r="H1074" s="195" t="s">
        <v>32290</v>
      </c>
      <c r="I1074" s="268"/>
    </row>
    <row r="1075">
      <c r="A1075" s="190" t="s">
        <v>13125</v>
      </c>
      <c r="B1075" s="191" t="s">
        <v>13127</v>
      </c>
      <c r="C1075" s="192" t="s">
        <v>32291</v>
      </c>
      <c r="D1075" s="192" t="s">
        <v>17</v>
      </c>
      <c r="E1075" s="271"/>
      <c r="F1075" s="266"/>
      <c r="G1075" s="267"/>
      <c r="H1075" s="195" t="s">
        <v>32292</v>
      </c>
      <c r="I1075" s="268"/>
    </row>
    <row r="1076">
      <c r="A1076" s="190" t="s">
        <v>13125</v>
      </c>
      <c r="B1076" s="191" t="s">
        <v>13127</v>
      </c>
      <c r="C1076" s="192" t="s">
        <v>32293</v>
      </c>
      <c r="D1076" s="192" t="s">
        <v>17</v>
      </c>
      <c r="E1076" s="271"/>
      <c r="F1076" s="266"/>
      <c r="G1076" s="267"/>
      <c r="H1076" s="195" t="s">
        <v>32294</v>
      </c>
      <c r="I1076" s="268"/>
    </row>
    <row r="1077">
      <c r="A1077" s="190" t="s">
        <v>13130</v>
      </c>
      <c r="B1077" s="191" t="s">
        <v>13133</v>
      </c>
      <c r="C1077" s="294" t="s">
        <v>32295</v>
      </c>
      <c r="D1077" s="192" t="s">
        <v>32296</v>
      </c>
      <c r="E1077" s="271"/>
      <c r="F1077" s="266"/>
      <c r="G1077" s="267"/>
      <c r="H1077" s="195" t="s">
        <v>28854</v>
      </c>
      <c r="I1077" s="268"/>
    </row>
    <row r="1078">
      <c r="A1078" s="190" t="s">
        <v>13130</v>
      </c>
      <c r="B1078" s="191" t="s">
        <v>13133</v>
      </c>
      <c r="C1078" s="294" t="s">
        <v>28855</v>
      </c>
      <c r="D1078" s="192" t="s">
        <v>19</v>
      </c>
      <c r="E1078" s="271"/>
      <c r="F1078" s="266"/>
      <c r="G1078" s="267"/>
      <c r="H1078" s="195" t="s">
        <v>28856</v>
      </c>
      <c r="I1078" s="268"/>
    </row>
    <row r="1079">
      <c r="A1079" s="190" t="s">
        <v>13130</v>
      </c>
      <c r="B1079" s="191" t="s">
        <v>13133</v>
      </c>
      <c r="C1079" s="294" t="s">
        <v>32297</v>
      </c>
      <c r="D1079" s="192" t="s">
        <v>10</v>
      </c>
      <c r="E1079" s="192" t="s">
        <v>28851</v>
      </c>
      <c r="F1079" s="266"/>
      <c r="G1079" s="267"/>
      <c r="H1079" s="195" t="s">
        <v>28852</v>
      </c>
      <c r="I1079" s="268"/>
    </row>
    <row r="1080">
      <c r="A1080" s="190" t="s">
        <v>13130</v>
      </c>
      <c r="B1080" s="191" t="s">
        <v>13133</v>
      </c>
      <c r="C1080" s="294" t="s">
        <v>28848</v>
      </c>
      <c r="D1080" s="271"/>
      <c r="E1080" s="192" t="s">
        <v>32298</v>
      </c>
      <c r="F1080" s="266"/>
      <c r="G1080" s="267"/>
      <c r="H1080" s="195" t="s">
        <v>28850</v>
      </c>
      <c r="I1080" s="268"/>
    </row>
    <row r="1081">
      <c r="A1081" s="190" t="s">
        <v>13136</v>
      </c>
      <c r="B1081" s="191" t="s">
        <v>13139</v>
      </c>
      <c r="C1081" s="294" t="s">
        <v>32299</v>
      </c>
      <c r="E1081" s="271"/>
      <c r="F1081" s="266"/>
      <c r="G1081" s="267"/>
      <c r="H1081" s="195" t="s">
        <v>32300</v>
      </c>
      <c r="I1081" s="268"/>
    </row>
    <row r="1082">
      <c r="A1082" s="190" t="s">
        <v>13136</v>
      </c>
      <c r="B1082" s="191" t="s">
        <v>13139</v>
      </c>
      <c r="C1082" s="294" t="s">
        <v>32301</v>
      </c>
      <c r="D1082" s="192" t="s">
        <v>37</v>
      </c>
      <c r="E1082" s="271"/>
      <c r="F1082" s="266"/>
      <c r="G1082" s="267"/>
      <c r="H1082" s="195" t="s">
        <v>28858</v>
      </c>
      <c r="I1082" s="268"/>
    </row>
    <row r="1083">
      <c r="A1083" s="190" t="s">
        <v>13136</v>
      </c>
      <c r="B1083" s="191" t="s">
        <v>13139</v>
      </c>
      <c r="C1083" s="294" t="s">
        <v>32302</v>
      </c>
      <c r="E1083" s="271"/>
      <c r="F1083" s="266"/>
      <c r="G1083" s="267"/>
      <c r="H1083" s="195" t="s">
        <v>32303</v>
      </c>
      <c r="I1083" s="268"/>
    </row>
    <row r="1084">
      <c r="A1084" s="190" t="s">
        <v>13136</v>
      </c>
      <c r="B1084" s="191" t="s">
        <v>13139</v>
      </c>
      <c r="C1084" s="294" t="s">
        <v>32304</v>
      </c>
      <c r="D1084" s="192" t="s">
        <v>39</v>
      </c>
      <c r="E1084" s="271"/>
      <c r="F1084" s="266"/>
      <c r="G1084" s="267"/>
      <c r="H1084" s="195" t="s">
        <v>32305</v>
      </c>
      <c r="I1084" s="268"/>
    </row>
    <row r="1085">
      <c r="A1085" s="190" t="s">
        <v>13154</v>
      </c>
      <c r="B1085" s="191" t="s">
        <v>13157</v>
      </c>
      <c r="C1085" s="192" t="s">
        <v>28865</v>
      </c>
      <c r="D1085" s="192" t="s">
        <v>5</v>
      </c>
      <c r="E1085" s="271"/>
      <c r="F1085" s="266"/>
      <c r="G1085" s="267"/>
      <c r="H1085" s="195" t="s">
        <v>32306</v>
      </c>
      <c r="I1085" s="268"/>
    </row>
    <row r="1086">
      <c r="A1086" s="190" t="s">
        <v>13154</v>
      </c>
      <c r="B1086" s="191" t="s">
        <v>13157</v>
      </c>
      <c r="C1086" s="192" t="s">
        <v>17104</v>
      </c>
      <c r="D1086" s="192" t="s">
        <v>7</v>
      </c>
      <c r="E1086" s="271"/>
      <c r="F1086" s="266"/>
      <c r="G1086" s="267"/>
      <c r="H1086" s="195" t="s">
        <v>32307</v>
      </c>
      <c r="I1086" s="268"/>
    </row>
    <row r="1087">
      <c r="A1087" s="190" t="s">
        <v>13154</v>
      </c>
      <c r="B1087" s="191" t="s">
        <v>13157</v>
      </c>
      <c r="C1087" s="192" t="s">
        <v>28863</v>
      </c>
      <c r="D1087" s="192" t="s">
        <v>5</v>
      </c>
      <c r="E1087" s="192" t="s">
        <v>15850</v>
      </c>
      <c r="F1087" s="266"/>
      <c r="G1087" s="267"/>
      <c r="H1087" s="195" t="s">
        <v>32308</v>
      </c>
      <c r="I1087" s="268"/>
    </row>
    <row r="1088">
      <c r="A1088" s="190" t="s">
        <v>13154</v>
      </c>
      <c r="B1088" s="191" t="s">
        <v>13157</v>
      </c>
      <c r="C1088" s="192" t="s">
        <v>28867</v>
      </c>
      <c r="D1088" s="192" t="s">
        <v>8</v>
      </c>
      <c r="E1088" s="192" t="s">
        <v>19112</v>
      </c>
      <c r="F1088" s="266"/>
      <c r="G1088" s="267"/>
      <c r="H1088" s="195" t="s">
        <v>32309</v>
      </c>
      <c r="I1088" s="268"/>
    </row>
    <row r="1089">
      <c r="A1089" s="190" t="s">
        <v>13154</v>
      </c>
      <c r="B1089" s="191" t="s">
        <v>13157</v>
      </c>
      <c r="C1089" s="192" t="s">
        <v>28859</v>
      </c>
      <c r="D1089" s="192" t="s">
        <v>8</v>
      </c>
      <c r="E1089" s="192" t="s">
        <v>19112</v>
      </c>
      <c r="F1089" s="266"/>
      <c r="G1089" s="267"/>
      <c r="H1089" s="195" t="s">
        <v>32310</v>
      </c>
      <c r="I1089" s="268"/>
    </row>
    <row r="1090">
      <c r="A1090" s="190" t="s">
        <v>13154</v>
      </c>
      <c r="B1090" s="191" t="s">
        <v>13157</v>
      </c>
      <c r="C1090" s="192" t="s">
        <v>28878</v>
      </c>
      <c r="D1090" s="192" t="s">
        <v>8</v>
      </c>
      <c r="E1090" s="192" t="s">
        <v>19112</v>
      </c>
      <c r="F1090" s="266"/>
      <c r="G1090" s="267"/>
      <c r="H1090" s="195" t="s">
        <v>32311</v>
      </c>
      <c r="I1090" s="268"/>
    </row>
    <row r="1091">
      <c r="A1091" s="190" t="s">
        <v>13154</v>
      </c>
      <c r="B1091" s="191" t="s">
        <v>13157</v>
      </c>
      <c r="C1091" s="192" t="s">
        <v>28876</v>
      </c>
      <c r="D1091" s="192" t="s">
        <v>8</v>
      </c>
      <c r="E1091" s="192" t="s">
        <v>19112</v>
      </c>
      <c r="F1091" s="266"/>
      <c r="G1091" s="267"/>
      <c r="H1091" s="195" t="s">
        <v>32312</v>
      </c>
      <c r="I1091" s="268"/>
    </row>
    <row r="1092">
      <c r="A1092" s="190" t="s">
        <v>13154</v>
      </c>
      <c r="B1092" s="191" t="s">
        <v>13157</v>
      </c>
      <c r="C1092" s="192" t="s">
        <v>28873</v>
      </c>
      <c r="D1092" s="192" t="s">
        <v>8</v>
      </c>
      <c r="E1092" s="192" t="s">
        <v>19112</v>
      </c>
      <c r="F1092" s="266"/>
      <c r="G1092" s="267"/>
      <c r="H1092" s="195" t="s">
        <v>28875</v>
      </c>
      <c r="I1092" s="268"/>
    </row>
    <row r="1093">
      <c r="A1093" s="190" t="s">
        <v>13154</v>
      </c>
      <c r="B1093" s="191" t="s">
        <v>13157</v>
      </c>
      <c r="C1093" s="192" t="s">
        <v>28871</v>
      </c>
      <c r="D1093" s="192" t="s">
        <v>8</v>
      </c>
      <c r="E1093" s="192" t="s">
        <v>19112</v>
      </c>
      <c r="F1093" s="266"/>
      <c r="G1093" s="267"/>
      <c r="H1093" s="195" t="s">
        <v>28872</v>
      </c>
      <c r="I1093" s="268"/>
    </row>
    <row r="1094">
      <c r="A1094" s="190" t="s">
        <v>13154</v>
      </c>
      <c r="B1094" s="191" t="s">
        <v>13157</v>
      </c>
      <c r="C1094" s="192" t="s">
        <v>28861</v>
      </c>
      <c r="D1094" s="192" t="s">
        <v>8</v>
      </c>
      <c r="E1094" s="192" t="s">
        <v>19112</v>
      </c>
      <c r="F1094" s="266"/>
      <c r="G1094" s="267"/>
      <c r="H1094" s="195" t="s">
        <v>28862</v>
      </c>
      <c r="I1094" s="268"/>
    </row>
    <row r="1095">
      <c r="A1095" s="190" t="s">
        <v>13154</v>
      </c>
      <c r="B1095" s="191" t="s">
        <v>13157</v>
      </c>
      <c r="C1095" s="192" t="s">
        <v>28869</v>
      </c>
      <c r="D1095" s="192" t="s">
        <v>8</v>
      </c>
      <c r="E1095" s="271"/>
      <c r="F1095" s="266"/>
      <c r="G1095" s="267"/>
      <c r="H1095" s="195" t="s">
        <v>32313</v>
      </c>
      <c r="I1095" s="268"/>
    </row>
    <row r="1096">
      <c r="A1096" s="190" t="s">
        <v>13164</v>
      </c>
      <c r="B1096" s="191" t="s">
        <v>32314</v>
      </c>
      <c r="C1096" s="271"/>
      <c r="D1096" s="192" t="s">
        <v>58</v>
      </c>
      <c r="E1096" s="271"/>
      <c r="F1096" s="266"/>
      <c r="G1096" s="267"/>
      <c r="H1096" s="268"/>
      <c r="I1096" s="268"/>
    </row>
    <row r="1097">
      <c r="A1097" s="275" t="s">
        <v>32315</v>
      </c>
      <c r="B1097" s="276" t="s">
        <v>32316</v>
      </c>
      <c r="C1097" s="278"/>
      <c r="D1097" s="278"/>
      <c r="E1097" s="271"/>
      <c r="F1097" s="266"/>
      <c r="G1097" s="267"/>
      <c r="H1097" s="268"/>
      <c r="I1097" s="268"/>
    </row>
    <row r="1098">
      <c r="A1098" s="190" t="s">
        <v>13170</v>
      </c>
      <c r="B1098" s="191" t="s">
        <v>13174</v>
      </c>
      <c r="C1098" s="271"/>
      <c r="D1098" s="192" t="s">
        <v>8</v>
      </c>
      <c r="E1098" s="271"/>
      <c r="F1098" s="266"/>
      <c r="G1098" s="267"/>
      <c r="H1098" s="268"/>
      <c r="I1098" s="268"/>
    </row>
    <row r="1099">
      <c r="A1099" s="275" t="s">
        <v>13177</v>
      </c>
      <c r="B1099" s="276" t="s">
        <v>32317</v>
      </c>
      <c r="C1099" s="246" t="s">
        <v>32318</v>
      </c>
      <c r="D1099" s="278"/>
      <c r="E1099" s="271"/>
      <c r="F1099" s="266"/>
      <c r="G1099" s="267"/>
      <c r="H1099" s="195" t="s">
        <v>32319</v>
      </c>
      <c r="I1099" s="268"/>
    </row>
    <row r="1100">
      <c r="A1100" s="190" t="s">
        <v>13177</v>
      </c>
      <c r="B1100" s="191" t="s">
        <v>32317</v>
      </c>
      <c r="C1100" s="192" t="s">
        <v>28892</v>
      </c>
      <c r="D1100" s="192" t="s">
        <v>8</v>
      </c>
      <c r="E1100" s="271"/>
      <c r="F1100" s="266"/>
      <c r="G1100" s="267"/>
      <c r="H1100" s="195" t="s">
        <v>28893</v>
      </c>
      <c r="I1100" s="268"/>
    </row>
    <row r="1101">
      <c r="A1101" s="190" t="s">
        <v>13177</v>
      </c>
      <c r="B1101" s="191" t="s">
        <v>32317</v>
      </c>
      <c r="C1101" s="192" t="s">
        <v>28883</v>
      </c>
      <c r="D1101" s="192" t="s">
        <v>8</v>
      </c>
      <c r="E1101" s="271"/>
      <c r="F1101" s="266"/>
      <c r="G1101" s="267"/>
      <c r="H1101" s="195" t="s">
        <v>28884</v>
      </c>
      <c r="I1101" s="268"/>
    </row>
    <row r="1102">
      <c r="A1102" s="190" t="s">
        <v>13177</v>
      </c>
      <c r="B1102" s="191" t="s">
        <v>32317</v>
      </c>
      <c r="C1102" s="192" t="s">
        <v>28885</v>
      </c>
      <c r="D1102" s="192" t="s">
        <v>8</v>
      </c>
      <c r="E1102" s="271"/>
      <c r="F1102" s="266"/>
      <c r="G1102" s="267"/>
      <c r="H1102" s="195" t="s">
        <v>28884</v>
      </c>
      <c r="I1102" s="268"/>
    </row>
    <row r="1103">
      <c r="A1103" s="190" t="s">
        <v>13177</v>
      </c>
      <c r="B1103" s="191" t="s">
        <v>32317</v>
      </c>
      <c r="C1103" s="192" t="s">
        <v>28886</v>
      </c>
      <c r="D1103" s="192" t="s">
        <v>8</v>
      </c>
      <c r="E1103" s="271"/>
      <c r="F1103" s="266"/>
      <c r="G1103" s="267"/>
      <c r="H1103" s="195" t="s">
        <v>32320</v>
      </c>
      <c r="I1103" s="268"/>
    </row>
    <row r="1104">
      <c r="A1104" s="190" t="s">
        <v>13177</v>
      </c>
      <c r="B1104" s="191" t="s">
        <v>32317</v>
      </c>
      <c r="C1104" s="192" t="s">
        <v>28888</v>
      </c>
      <c r="D1104" s="192" t="s">
        <v>8</v>
      </c>
      <c r="E1104" s="271"/>
      <c r="F1104" s="266"/>
      <c r="G1104" s="267"/>
      <c r="H1104" s="195" t="s">
        <v>32321</v>
      </c>
      <c r="I1104" s="268"/>
    </row>
    <row r="1105">
      <c r="A1105" s="190" t="s">
        <v>13177</v>
      </c>
      <c r="B1105" s="191" t="s">
        <v>32317</v>
      </c>
      <c r="C1105" s="192" t="s">
        <v>28890</v>
      </c>
      <c r="D1105" s="192" t="s">
        <v>8</v>
      </c>
      <c r="E1105" s="271"/>
      <c r="F1105" s="266"/>
      <c r="G1105" s="267"/>
      <c r="H1105" s="195" t="s">
        <v>32322</v>
      </c>
      <c r="I1105" s="268"/>
    </row>
    <row r="1106">
      <c r="A1106" s="190" t="s">
        <v>12862</v>
      </c>
      <c r="B1106" s="191" t="s">
        <v>12865</v>
      </c>
      <c r="C1106" s="192" t="s">
        <v>28902</v>
      </c>
      <c r="D1106" s="192" t="s">
        <v>5</v>
      </c>
      <c r="E1106" s="192" t="s">
        <v>17180</v>
      </c>
      <c r="F1106" s="190" t="s">
        <v>16583</v>
      </c>
      <c r="G1106" s="267"/>
      <c r="H1106" s="195" t="s">
        <v>28903</v>
      </c>
      <c r="I1106" s="268"/>
    </row>
    <row r="1107">
      <c r="A1107" s="190" t="s">
        <v>12862</v>
      </c>
      <c r="B1107" s="191" t="s">
        <v>12865</v>
      </c>
      <c r="C1107" s="192" t="s">
        <v>28896</v>
      </c>
      <c r="D1107" s="192" t="s">
        <v>5</v>
      </c>
      <c r="E1107" s="192" t="s">
        <v>15843</v>
      </c>
      <c r="F1107" s="266"/>
      <c r="G1107" s="267"/>
      <c r="H1107" s="195" t="s">
        <v>28897</v>
      </c>
      <c r="I1107" s="268"/>
    </row>
    <row r="1108">
      <c r="A1108" s="190" t="s">
        <v>12862</v>
      </c>
      <c r="B1108" s="191" t="s">
        <v>12865</v>
      </c>
      <c r="C1108" s="192" t="s">
        <v>28904</v>
      </c>
      <c r="D1108" s="192" t="s">
        <v>5</v>
      </c>
      <c r="E1108" s="271"/>
      <c r="F1108" s="266"/>
      <c r="G1108" s="267"/>
      <c r="H1108" s="195" t="s">
        <v>28905</v>
      </c>
      <c r="I1108" s="268"/>
    </row>
    <row r="1109">
      <c r="A1109" s="190" t="s">
        <v>12862</v>
      </c>
      <c r="B1109" s="191" t="s">
        <v>12865</v>
      </c>
      <c r="C1109" s="192" t="s">
        <v>28906</v>
      </c>
      <c r="D1109" s="192" t="s">
        <v>7</v>
      </c>
      <c r="E1109" s="271"/>
      <c r="F1109" s="266"/>
      <c r="G1109" s="267"/>
      <c r="H1109" s="195" t="s">
        <v>28907</v>
      </c>
      <c r="I1109" s="268"/>
    </row>
    <row r="1110">
      <c r="A1110" s="190" t="s">
        <v>12862</v>
      </c>
      <c r="B1110" s="191" t="s">
        <v>12865</v>
      </c>
      <c r="C1110" s="192" t="s">
        <v>28898</v>
      </c>
      <c r="D1110" s="192" t="s">
        <v>5</v>
      </c>
      <c r="E1110" s="192" t="s">
        <v>21700</v>
      </c>
      <c r="F1110" s="266"/>
      <c r="G1110" s="267"/>
      <c r="H1110" s="195" t="s">
        <v>28899</v>
      </c>
      <c r="I1110" s="268"/>
    </row>
    <row r="1111">
      <c r="A1111" s="190" t="s">
        <v>12862</v>
      </c>
      <c r="B1111" s="191" t="s">
        <v>12865</v>
      </c>
      <c r="C1111" s="192" t="s">
        <v>28900</v>
      </c>
      <c r="D1111" s="192" t="s">
        <v>5</v>
      </c>
      <c r="E1111" s="192" t="s">
        <v>21700</v>
      </c>
      <c r="F1111" s="266"/>
      <c r="G1111" s="267"/>
      <c r="H1111" s="195" t="s">
        <v>28901</v>
      </c>
      <c r="I1111" s="268"/>
    </row>
    <row r="1112">
      <c r="A1112" s="190" t="s">
        <v>12862</v>
      </c>
      <c r="B1112" s="191" t="s">
        <v>12865</v>
      </c>
      <c r="C1112" s="192" t="s">
        <v>28908</v>
      </c>
      <c r="D1112" s="192" t="s">
        <v>10</v>
      </c>
      <c r="E1112" s="271"/>
      <c r="F1112" s="266"/>
      <c r="G1112" s="267"/>
      <c r="H1112" s="268"/>
      <c r="I1112" s="268"/>
    </row>
    <row r="1113">
      <c r="A1113" s="190" t="s">
        <v>12862</v>
      </c>
      <c r="B1113" s="191" t="s">
        <v>12865</v>
      </c>
      <c r="C1113" s="192" t="s">
        <v>28894</v>
      </c>
      <c r="D1113" s="192" t="s">
        <v>8</v>
      </c>
      <c r="E1113" s="192" t="s">
        <v>22286</v>
      </c>
      <c r="F1113" s="266"/>
      <c r="G1113" s="267"/>
      <c r="H1113" s="268"/>
      <c r="I1113" s="268"/>
    </row>
    <row r="1114">
      <c r="A1114" s="298" t="s">
        <v>13185</v>
      </c>
      <c r="B1114" s="299" t="s">
        <v>13189</v>
      </c>
      <c r="C1114" s="300" t="s">
        <v>19256</v>
      </c>
      <c r="D1114" s="301"/>
      <c r="E1114" s="271"/>
      <c r="F1114" s="266"/>
      <c r="G1114" s="267"/>
      <c r="H1114" s="195" t="s">
        <v>32323</v>
      </c>
      <c r="I1114" s="268"/>
    </row>
    <row r="1115">
      <c r="A1115" s="298" t="s">
        <v>13185</v>
      </c>
      <c r="B1115" s="299" t="s">
        <v>13189</v>
      </c>
      <c r="C1115" s="300" t="s">
        <v>14</v>
      </c>
      <c r="D1115" s="301"/>
      <c r="E1115" s="271"/>
      <c r="F1115" s="266"/>
      <c r="G1115" s="267"/>
      <c r="H1115" s="195" t="s">
        <v>32324</v>
      </c>
      <c r="I1115" s="268"/>
    </row>
    <row r="1116">
      <c r="A1116" s="298" t="s">
        <v>13185</v>
      </c>
      <c r="B1116" s="299" t="s">
        <v>13189</v>
      </c>
      <c r="C1116" s="300" t="s">
        <v>32325</v>
      </c>
      <c r="D1116" s="301"/>
      <c r="E1116" s="271"/>
      <c r="F1116" s="266"/>
      <c r="G1116" s="267"/>
      <c r="H1116" s="195" t="s">
        <v>32326</v>
      </c>
      <c r="I1116" s="268"/>
    </row>
    <row r="1117">
      <c r="A1117" s="298" t="s">
        <v>13185</v>
      </c>
      <c r="B1117" s="299" t="s">
        <v>13189</v>
      </c>
      <c r="C1117" s="300" t="s">
        <v>32327</v>
      </c>
      <c r="D1117" s="301"/>
      <c r="E1117" s="271"/>
      <c r="F1117" s="266"/>
      <c r="G1117" s="267"/>
      <c r="H1117" s="195" t="s">
        <v>32328</v>
      </c>
      <c r="I1117" s="268"/>
    </row>
    <row r="1118">
      <c r="A1118" s="298" t="s">
        <v>13185</v>
      </c>
      <c r="B1118" s="299" t="s">
        <v>13189</v>
      </c>
      <c r="C1118" s="300" t="s">
        <v>32329</v>
      </c>
      <c r="D1118" s="301"/>
      <c r="E1118" s="271"/>
      <c r="F1118" s="266"/>
      <c r="G1118" s="267"/>
      <c r="H1118" s="268"/>
      <c r="I1118" s="268"/>
    </row>
    <row r="1119">
      <c r="A1119" s="298" t="s">
        <v>13185</v>
      </c>
      <c r="B1119" s="299" t="s">
        <v>13189</v>
      </c>
      <c r="C1119" s="300" t="s">
        <v>15871</v>
      </c>
      <c r="D1119" s="300" t="s">
        <v>5</v>
      </c>
      <c r="E1119" s="192" t="s">
        <v>15871</v>
      </c>
      <c r="F1119" s="266"/>
      <c r="G1119" s="267"/>
      <c r="H1119" s="195" t="s">
        <v>28915</v>
      </c>
      <c r="I1119" s="268"/>
    </row>
    <row r="1120">
      <c r="A1120" s="298" t="s">
        <v>13185</v>
      </c>
      <c r="B1120" s="299" t="s">
        <v>13189</v>
      </c>
      <c r="C1120" s="300" t="s">
        <v>28910</v>
      </c>
      <c r="D1120" s="301"/>
      <c r="E1120" s="271"/>
      <c r="F1120" s="266"/>
      <c r="G1120" s="267"/>
      <c r="H1120" s="195" t="s">
        <v>28911</v>
      </c>
      <c r="I1120" s="268"/>
    </row>
    <row r="1121">
      <c r="A1121" s="298" t="s">
        <v>13185</v>
      </c>
      <c r="B1121" s="299" t="s">
        <v>13189</v>
      </c>
      <c r="C1121" s="300" t="s">
        <v>32330</v>
      </c>
      <c r="D1121" s="301"/>
      <c r="E1121" s="271"/>
      <c r="F1121" s="266"/>
      <c r="G1121" s="267"/>
      <c r="H1121" s="195" t="s">
        <v>32331</v>
      </c>
      <c r="I1121" s="268"/>
    </row>
    <row r="1122">
      <c r="A1122" s="190" t="s">
        <v>10547</v>
      </c>
      <c r="B1122" s="191" t="s">
        <v>32332</v>
      </c>
      <c r="C1122" s="192" t="s">
        <v>28920</v>
      </c>
      <c r="D1122" s="192" t="s">
        <v>18</v>
      </c>
      <c r="E1122" s="271"/>
      <c r="F1122" s="266"/>
      <c r="G1122" s="267"/>
      <c r="H1122" s="195" t="s">
        <v>28921</v>
      </c>
      <c r="I1122" s="268"/>
    </row>
    <row r="1123">
      <c r="A1123" s="190" t="s">
        <v>10547</v>
      </c>
      <c r="B1123" s="191" t="s">
        <v>32332</v>
      </c>
      <c r="C1123" s="192" t="s">
        <v>28922</v>
      </c>
      <c r="D1123" s="192" t="s">
        <v>18</v>
      </c>
      <c r="E1123" s="271"/>
      <c r="F1123" s="266"/>
      <c r="G1123" s="267"/>
      <c r="H1123" s="195" t="s">
        <v>28923</v>
      </c>
      <c r="I1123" s="268"/>
    </row>
    <row r="1124">
      <c r="A1124" s="190" t="s">
        <v>10547</v>
      </c>
      <c r="B1124" s="191" t="s">
        <v>32332</v>
      </c>
      <c r="C1124" s="192" t="s">
        <v>28924</v>
      </c>
      <c r="D1124" s="192" t="s">
        <v>18</v>
      </c>
      <c r="E1124" s="271"/>
      <c r="F1124" s="266"/>
      <c r="G1124" s="267"/>
      <c r="H1124" s="195" t="s">
        <v>28925</v>
      </c>
      <c r="I1124" s="268"/>
    </row>
    <row r="1125">
      <c r="A1125" s="190" t="s">
        <v>10547</v>
      </c>
      <c r="B1125" s="191" t="s">
        <v>32332</v>
      </c>
      <c r="C1125" s="192" t="s">
        <v>28926</v>
      </c>
      <c r="D1125" s="192" t="s">
        <v>18</v>
      </c>
      <c r="E1125" s="271"/>
      <c r="F1125" s="266"/>
      <c r="G1125" s="267"/>
      <c r="H1125" s="195" t="s">
        <v>28927</v>
      </c>
      <c r="I1125" s="268"/>
    </row>
    <row r="1126">
      <c r="A1126" s="190" t="s">
        <v>10547</v>
      </c>
      <c r="B1126" s="191" t="s">
        <v>32332</v>
      </c>
      <c r="C1126" s="192" t="s">
        <v>28928</v>
      </c>
      <c r="D1126" s="192" t="s">
        <v>18</v>
      </c>
      <c r="E1126" s="271"/>
      <c r="F1126" s="266"/>
      <c r="G1126" s="267"/>
      <c r="H1126" s="195" t="s">
        <v>32333</v>
      </c>
      <c r="I1126" s="268"/>
    </row>
    <row r="1127">
      <c r="A1127" s="190" t="s">
        <v>10547</v>
      </c>
      <c r="B1127" s="191" t="s">
        <v>32332</v>
      </c>
      <c r="C1127" s="192" t="s">
        <v>28930</v>
      </c>
      <c r="D1127" s="192" t="s">
        <v>18</v>
      </c>
      <c r="E1127" s="271"/>
      <c r="F1127" s="266"/>
      <c r="G1127" s="267"/>
      <c r="H1127" s="195" t="s">
        <v>28931</v>
      </c>
      <c r="I1127" s="268"/>
    </row>
    <row r="1128">
      <c r="A1128" s="190" t="s">
        <v>10547</v>
      </c>
      <c r="B1128" s="191" t="s">
        <v>32332</v>
      </c>
      <c r="C1128" s="192" t="s">
        <v>28932</v>
      </c>
      <c r="D1128" s="192" t="s">
        <v>18</v>
      </c>
      <c r="E1128" s="271"/>
      <c r="F1128" s="266"/>
      <c r="G1128" s="267"/>
      <c r="H1128" s="195" t="s">
        <v>32334</v>
      </c>
      <c r="I1128" s="268"/>
    </row>
    <row r="1129">
      <c r="A1129" s="190" t="s">
        <v>10547</v>
      </c>
      <c r="B1129" s="191" t="s">
        <v>32332</v>
      </c>
      <c r="C1129" s="192" t="s">
        <v>28916</v>
      </c>
      <c r="D1129" s="192" t="s">
        <v>18</v>
      </c>
      <c r="E1129" s="192" t="s">
        <v>18548</v>
      </c>
      <c r="F1129" s="266"/>
      <c r="G1129" s="267"/>
      <c r="H1129" s="195" t="s">
        <v>28917</v>
      </c>
      <c r="I1129" s="268"/>
    </row>
    <row r="1130">
      <c r="A1130" s="190" t="s">
        <v>10547</v>
      </c>
      <c r="B1130" s="191" t="s">
        <v>32332</v>
      </c>
      <c r="C1130" s="192" t="s">
        <v>28918</v>
      </c>
      <c r="D1130" s="192" t="s">
        <v>18</v>
      </c>
      <c r="E1130" s="192" t="s">
        <v>17083</v>
      </c>
      <c r="G1130" s="267"/>
      <c r="H1130" s="195" t="s">
        <v>28919</v>
      </c>
      <c r="I1130" s="268"/>
    </row>
    <row r="1131">
      <c r="A1131" s="190" t="s">
        <v>13192</v>
      </c>
      <c r="B1131" s="191" t="s">
        <v>13195</v>
      </c>
      <c r="C1131" s="192" t="s">
        <v>32335</v>
      </c>
      <c r="D1131" s="192" t="s">
        <v>5</v>
      </c>
      <c r="E1131" s="271"/>
      <c r="F1131" s="266"/>
      <c r="G1131" s="267"/>
      <c r="H1131" s="195" t="s">
        <v>28935</v>
      </c>
      <c r="I1131" s="268"/>
    </row>
    <row r="1132">
      <c r="A1132" s="190" t="s">
        <v>13192</v>
      </c>
      <c r="B1132" s="191" t="s">
        <v>13195</v>
      </c>
      <c r="C1132" s="192" t="s">
        <v>28937</v>
      </c>
      <c r="D1132" s="192" t="s">
        <v>11</v>
      </c>
      <c r="E1132" s="271"/>
      <c r="F1132" s="266"/>
      <c r="G1132" s="267"/>
      <c r="H1132" s="195" t="s">
        <v>28938</v>
      </c>
      <c r="I1132" s="268"/>
    </row>
    <row r="1133">
      <c r="A1133" s="257" t="s">
        <v>13192</v>
      </c>
      <c r="B1133" s="264" t="s">
        <v>13195</v>
      </c>
      <c r="C1133" s="296" t="s">
        <v>23696</v>
      </c>
      <c r="D1133" s="240" t="s">
        <v>5</v>
      </c>
      <c r="E1133" s="265"/>
      <c r="F1133" s="266"/>
      <c r="G1133" s="267"/>
      <c r="H1133" s="268"/>
      <c r="I1133" s="268"/>
    </row>
    <row r="1134">
      <c r="A1134" s="257" t="s">
        <v>13192</v>
      </c>
      <c r="B1134" s="264" t="s">
        <v>13195</v>
      </c>
      <c r="C1134" s="296" t="s">
        <v>15850</v>
      </c>
      <c r="D1134" s="240" t="s">
        <v>18695</v>
      </c>
      <c r="E1134" s="265"/>
      <c r="F1134" s="266"/>
      <c r="G1134" s="267"/>
      <c r="H1134" s="268"/>
      <c r="I1134" s="268"/>
    </row>
    <row r="1135">
      <c r="A1135" s="257" t="s">
        <v>13192</v>
      </c>
      <c r="B1135" s="264" t="s">
        <v>13195</v>
      </c>
      <c r="C1135" s="296" t="s">
        <v>28936</v>
      </c>
      <c r="D1135" s="240" t="s">
        <v>5</v>
      </c>
      <c r="E1135" s="240" t="s">
        <v>16091</v>
      </c>
      <c r="F1135" s="266"/>
      <c r="G1135" s="267"/>
      <c r="H1135" s="268"/>
      <c r="I1135" s="268"/>
    </row>
    <row r="1136">
      <c r="A1136" s="257" t="s">
        <v>13192</v>
      </c>
      <c r="B1136" s="264" t="s">
        <v>13195</v>
      </c>
      <c r="C1136" s="296" t="s">
        <v>15853</v>
      </c>
      <c r="D1136" s="240" t="s">
        <v>62</v>
      </c>
      <c r="E1136" s="265"/>
      <c r="F1136" s="266"/>
      <c r="G1136" s="267"/>
      <c r="H1136" s="268"/>
      <c r="I1136" s="268"/>
    </row>
    <row r="1137">
      <c r="A1137" s="257" t="s">
        <v>13192</v>
      </c>
      <c r="B1137" s="264" t="s">
        <v>13195</v>
      </c>
      <c r="C1137" s="296" t="s">
        <v>17848</v>
      </c>
      <c r="D1137" s="240" t="s">
        <v>5</v>
      </c>
      <c r="E1137" s="304" t="s">
        <v>32336</v>
      </c>
      <c r="F1137" s="266"/>
      <c r="G1137" s="267"/>
      <c r="H1137" s="268"/>
      <c r="I1137" s="268"/>
    </row>
    <row r="1138">
      <c r="A1138" s="190" t="s">
        <v>13198</v>
      </c>
      <c r="B1138" s="191" t="s">
        <v>13201</v>
      </c>
      <c r="C1138" s="271"/>
      <c r="D1138" s="271"/>
      <c r="E1138" s="192" t="s">
        <v>32337</v>
      </c>
      <c r="F1138" s="266"/>
      <c r="G1138" s="267"/>
      <c r="H1138" s="268"/>
      <c r="I1138" s="268"/>
    </row>
    <row r="1139">
      <c r="A1139" s="190" t="s">
        <v>13205</v>
      </c>
      <c r="B1139" s="191" t="s">
        <v>13209</v>
      </c>
      <c r="C1139" s="271"/>
      <c r="D1139" s="192" t="s">
        <v>6</v>
      </c>
      <c r="E1139" s="192" t="s">
        <v>32053</v>
      </c>
      <c r="F1139" s="266"/>
      <c r="G1139" s="267"/>
      <c r="H1139" s="268"/>
      <c r="I1139" s="268"/>
    </row>
    <row r="1140">
      <c r="A1140" s="190" t="s">
        <v>13214</v>
      </c>
      <c r="B1140" s="191" t="s">
        <v>13217</v>
      </c>
      <c r="C1140" s="192" t="s">
        <v>28939</v>
      </c>
      <c r="D1140" s="192" t="s">
        <v>48</v>
      </c>
      <c r="E1140" s="192" t="s">
        <v>18329</v>
      </c>
      <c r="F1140" s="266"/>
      <c r="G1140" s="267"/>
      <c r="H1140" s="195" t="s">
        <v>32338</v>
      </c>
      <c r="I1140" s="268"/>
    </row>
    <row r="1141">
      <c r="A1141" s="190" t="s">
        <v>13214</v>
      </c>
      <c r="B1141" s="191" t="s">
        <v>13217</v>
      </c>
      <c r="C1141" s="192" t="s">
        <v>28941</v>
      </c>
      <c r="D1141" s="192" t="s">
        <v>31</v>
      </c>
      <c r="E1141" s="271"/>
      <c r="F1141" s="266"/>
      <c r="G1141" s="267"/>
      <c r="H1141" s="195" t="s">
        <v>28943</v>
      </c>
      <c r="I1141" s="268"/>
    </row>
    <row r="1142">
      <c r="A1142" s="190" t="s">
        <v>13214</v>
      </c>
      <c r="B1142" s="191" t="s">
        <v>13217</v>
      </c>
      <c r="C1142" s="192" t="s">
        <v>28944</v>
      </c>
      <c r="D1142" s="192" t="s">
        <v>31</v>
      </c>
      <c r="E1142" s="271"/>
      <c r="F1142" s="266"/>
      <c r="G1142" s="267"/>
      <c r="H1142" s="195" t="s">
        <v>28945</v>
      </c>
      <c r="I1142" s="268"/>
    </row>
    <row r="1143">
      <c r="A1143" s="190" t="s">
        <v>13214</v>
      </c>
      <c r="B1143" s="191" t="s">
        <v>13217</v>
      </c>
      <c r="C1143" s="192" t="s">
        <v>28948</v>
      </c>
      <c r="D1143" s="192" t="s">
        <v>16</v>
      </c>
      <c r="E1143" s="192" t="s">
        <v>32053</v>
      </c>
      <c r="F1143" s="266"/>
      <c r="G1143" s="267"/>
      <c r="H1143" s="195" t="s">
        <v>32339</v>
      </c>
      <c r="I1143" s="268"/>
    </row>
    <row r="1144">
      <c r="A1144" s="275" t="s">
        <v>13214</v>
      </c>
      <c r="B1144" s="276" t="s">
        <v>13217</v>
      </c>
      <c r="C1144" s="246" t="s">
        <v>28951</v>
      </c>
      <c r="D1144" s="278"/>
      <c r="E1144" s="271"/>
      <c r="F1144" s="266"/>
      <c r="G1144" s="267"/>
      <c r="H1144" s="195" t="s">
        <v>32340</v>
      </c>
      <c r="I1144" s="268"/>
    </row>
    <row r="1145">
      <c r="A1145" s="190" t="s">
        <v>13214</v>
      </c>
      <c r="B1145" s="191" t="s">
        <v>13217</v>
      </c>
      <c r="C1145" s="192" t="s">
        <v>28953</v>
      </c>
      <c r="D1145" s="192" t="s">
        <v>27</v>
      </c>
      <c r="E1145" s="271"/>
      <c r="F1145" s="266"/>
      <c r="G1145" s="267"/>
      <c r="H1145" s="195" t="s">
        <v>32341</v>
      </c>
      <c r="I1145" s="268"/>
    </row>
    <row r="1146">
      <c r="A1146" s="190" t="s">
        <v>13214</v>
      </c>
      <c r="B1146" s="191" t="s">
        <v>13217</v>
      </c>
      <c r="C1146" s="192" t="s">
        <v>28946</v>
      </c>
      <c r="D1146" s="271"/>
      <c r="E1146" s="192" t="s">
        <v>16411</v>
      </c>
      <c r="F1146" s="266"/>
      <c r="G1146" s="267"/>
      <c r="H1146" s="195" t="s">
        <v>32342</v>
      </c>
      <c r="I1146" s="268"/>
    </row>
    <row r="1147">
      <c r="A1147" s="190" t="s">
        <v>13223</v>
      </c>
      <c r="B1147" s="191" t="s">
        <v>13225</v>
      </c>
      <c r="C1147" s="192" t="s">
        <v>28957</v>
      </c>
      <c r="D1147" s="192" t="s">
        <v>5</v>
      </c>
      <c r="E1147" s="271"/>
      <c r="F1147" s="266"/>
      <c r="G1147" s="267"/>
      <c r="H1147" s="195" t="s">
        <v>28958</v>
      </c>
      <c r="I1147" s="268"/>
    </row>
    <row r="1148">
      <c r="A1148" s="190" t="s">
        <v>13223</v>
      </c>
      <c r="B1148" s="191" t="s">
        <v>13225</v>
      </c>
      <c r="C1148" s="192" t="s">
        <v>32343</v>
      </c>
      <c r="D1148" s="192" t="s">
        <v>5</v>
      </c>
      <c r="E1148" s="271"/>
      <c r="F1148" s="266"/>
      <c r="G1148" s="267"/>
      <c r="H1148" s="195" t="s">
        <v>32344</v>
      </c>
      <c r="I1148" s="268"/>
    </row>
    <row r="1149">
      <c r="A1149" s="190" t="s">
        <v>13223</v>
      </c>
      <c r="B1149" s="191" t="s">
        <v>13225</v>
      </c>
      <c r="C1149" s="192" t="s">
        <v>28961</v>
      </c>
      <c r="D1149" s="192" t="s">
        <v>5</v>
      </c>
      <c r="E1149" s="271"/>
      <c r="F1149" s="266"/>
      <c r="G1149" s="267"/>
      <c r="H1149" s="195" t="s">
        <v>28962</v>
      </c>
      <c r="I1149" s="268"/>
    </row>
    <row r="1150">
      <c r="A1150" s="190" t="s">
        <v>13223</v>
      </c>
      <c r="B1150" s="191" t="s">
        <v>13225</v>
      </c>
      <c r="C1150" s="192" t="s">
        <v>20124</v>
      </c>
      <c r="D1150" s="192" t="s">
        <v>5</v>
      </c>
      <c r="E1150" s="192" t="s">
        <v>28955</v>
      </c>
      <c r="F1150" s="266"/>
      <c r="G1150" s="267"/>
      <c r="H1150" s="195" t="s">
        <v>28956</v>
      </c>
      <c r="I1150" s="268"/>
    </row>
    <row r="1151">
      <c r="A1151" s="190" t="s">
        <v>13223</v>
      </c>
      <c r="B1151" s="191" t="s">
        <v>13225</v>
      </c>
      <c r="C1151" s="192" t="s">
        <v>17356</v>
      </c>
      <c r="D1151" s="192" t="s">
        <v>5</v>
      </c>
      <c r="E1151" s="271"/>
      <c r="F1151" s="266"/>
      <c r="G1151" s="267"/>
      <c r="H1151" s="195" t="s">
        <v>28964</v>
      </c>
      <c r="I1151" s="268"/>
    </row>
    <row r="1152">
      <c r="A1152" s="190" t="s">
        <v>13223</v>
      </c>
      <c r="B1152" s="191" t="s">
        <v>13225</v>
      </c>
      <c r="C1152" s="192" t="s">
        <v>16868</v>
      </c>
      <c r="D1152" s="192" t="s">
        <v>5</v>
      </c>
      <c r="E1152" s="271"/>
      <c r="F1152" s="266"/>
      <c r="G1152" s="267"/>
      <c r="H1152" s="195" t="s">
        <v>28965</v>
      </c>
      <c r="I1152" s="268"/>
    </row>
    <row r="1153">
      <c r="A1153" s="190" t="s">
        <v>13237</v>
      </c>
      <c r="B1153" s="191" t="s">
        <v>13240</v>
      </c>
      <c r="C1153" s="271"/>
      <c r="D1153" s="192" t="s">
        <v>11</v>
      </c>
      <c r="E1153" s="271"/>
      <c r="F1153" s="266"/>
      <c r="G1153" s="267"/>
      <c r="H1153" s="268"/>
      <c r="I1153" s="268"/>
    </row>
    <row r="1154">
      <c r="A1154" s="190" t="s">
        <v>32345</v>
      </c>
      <c r="B1154" s="191" t="s">
        <v>32346</v>
      </c>
      <c r="C1154" s="192" t="s">
        <v>32347</v>
      </c>
      <c r="D1154" s="192" t="s">
        <v>32</v>
      </c>
      <c r="E1154" s="271"/>
      <c r="F1154" s="266"/>
      <c r="G1154" s="267"/>
      <c r="H1154" s="195" t="s">
        <v>32348</v>
      </c>
      <c r="I1154" s="268"/>
    </row>
    <row r="1155">
      <c r="A1155" s="190" t="s">
        <v>32345</v>
      </c>
      <c r="B1155" s="191" t="s">
        <v>32346</v>
      </c>
      <c r="C1155" s="192" t="s">
        <v>32349</v>
      </c>
      <c r="D1155" s="192" t="s">
        <v>32</v>
      </c>
      <c r="E1155" s="271"/>
      <c r="F1155" s="266"/>
      <c r="G1155" s="267"/>
      <c r="H1155" s="195" t="s">
        <v>32350</v>
      </c>
      <c r="I1155" s="268"/>
    </row>
    <row r="1156">
      <c r="A1156" s="190" t="s">
        <v>32345</v>
      </c>
      <c r="B1156" s="191" t="s">
        <v>32346</v>
      </c>
      <c r="C1156" s="192" t="s">
        <v>32351</v>
      </c>
      <c r="D1156" s="192" t="s">
        <v>32</v>
      </c>
      <c r="E1156" s="271"/>
      <c r="F1156" s="266"/>
      <c r="G1156" s="267"/>
      <c r="H1156" s="195" t="s">
        <v>32352</v>
      </c>
      <c r="I1156" s="268"/>
    </row>
    <row r="1157">
      <c r="A1157" s="275" t="s">
        <v>13243</v>
      </c>
      <c r="B1157" s="276" t="s">
        <v>13245</v>
      </c>
      <c r="C1157" s="246" t="s">
        <v>32353</v>
      </c>
      <c r="D1157" s="278"/>
      <c r="E1157" s="271"/>
      <c r="F1157" s="266"/>
      <c r="G1157" s="267"/>
      <c r="H1157" s="195" t="s">
        <v>32354</v>
      </c>
      <c r="I1157" s="268"/>
    </row>
    <row r="1158">
      <c r="A1158" s="275" t="s">
        <v>13243</v>
      </c>
      <c r="B1158" s="276" t="s">
        <v>13245</v>
      </c>
      <c r="C1158" s="246" t="s">
        <v>32355</v>
      </c>
      <c r="D1158" s="278"/>
      <c r="E1158" s="271"/>
      <c r="F1158" s="266"/>
      <c r="G1158" s="267"/>
      <c r="H1158" s="195" t="s">
        <v>32356</v>
      </c>
      <c r="I1158" s="268"/>
    </row>
    <row r="1159">
      <c r="A1159" s="275" t="s">
        <v>13243</v>
      </c>
      <c r="B1159" s="276" t="s">
        <v>13245</v>
      </c>
      <c r="C1159" s="246" t="s">
        <v>32357</v>
      </c>
      <c r="D1159" s="278"/>
      <c r="E1159" s="271"/>
      <c r="F1159" s="266"/>
      <c r="G1159" s="267"/>
      <c r="H1159" s="195" t="s">
        <v>32358</v>
      </c>
      <c r="I1159" s="268"/>
    </row>
    <row r="1160">
      <c r="A1160" s="275" t="s">
        <v>13243</v>
      </c>
      <c r="B1160" s="276" t="s">
        <v>13245</v>
      </c>
      <c r="C1160" s="246" t="s">
        <v>32359</v>
      </c>
      <c r="D1160" s="278"/>
      <c r="E1160" s="271"/>
      <c r="F1160" s="266"/>
      <c r="G1160" s="267"/>
      <c r="H1160" s="195" t="s">
        <v>32360</v>
      </c>
      <c r="I1160" s="268"/>
    </row>
    <row r="1161">
      <c r="A1161" s="275" t="s">
        <v>13243</v>
      </c>
      <c r="B1161" s="276" t="s">
        <v>13245</v>
      </c>
      <c r="C1161" s="246" t="s">
        <v>32361</v>
      </c>
      <c r="D1161" s="278"/>
      <c r="E1161" s="271"/>
      <c r="F1161" s="266"/>
      <c r="G1161" s="267"/>
      <c r="H1161" s="195" t="s">
        <v>32362</v>
      </c>
      <c r="I1161" s="268"/>
    </row>
    <row r="1162">
      <c r="A1162" s="275" t="s">
        <v>13243</v>
      </c>
      <c r="B1162" s="276" t="s">
        <v>13245</v>
      </c>
      <c r="C1162" s="246" t="s">
        <v>28967</v>
      </c>
      <c r="D1162" s="278"/>
      <c r="E1162" s="271"/>
      <c r="F1162" s="266"/>
      <c r="G1162" s="267"/>
      <c r="H1162" s="195" t="s">
        <v>28968</v>
      </c>
      <c r="I1162" s="268"/>
    </row>
    <row r="1163">
      <c r="A1163" s="275" t="s">
        <v>13243</v>
      </c>
      <c r="B1163" s="276" t="s">
        <v>13245</v>
      </c>
      <c r="C1163" s="246" t="s">
        <v>32363</v>
      </c>
      <c r="D1163" s="278"/>
      <c r="E1163" s="271"/>
      <c r="F1163" s="266"/>
      <c r="G1163" s="267"/>
      <c r="H1163" s="195" t="s">
        <v>32364</v>
      </c>
      <c r="I1163" s="268"/>
    </row>
    <row r="1164">
      <c r="A1164" s="275" t="s">
        <v>13243</v>
      </c>
      <c r="B1164" s="276" t="s">
        <v>13245</v>
      </c>
      <c r="C1164" s="246" t="s">
        <v>32365</v>
      </c>
      <c r="D1164" s="278"/>
      <c r="E1164" s="271"/>
      <c r="F1164" s="266"/>
      <c r="G1164" s="267"/>
      <c r="H1164" s="195" t="s">
        <v>32366</v>
      </c>
      <c r="I1164" s="268"/>
    </row>
    <row r="1165">
      <c r="A1165" s="275" t="s">
        <v>13243</v>
      </c>
      <c r="B1165" s="276" t="s">
        <v>13245</v>
      </c>
      <c r="C1165" s="246" t="s">
        <v>32367</v>
      </c>
      <c r="D1165" s="278"/>
      <c r="E1165" s="271"/>
      <c r="F1165" s="266"/>
      <c r="G1165" s="267"/>
      <c r="H1165" s="195" t="s">
        <v>32368</v>
      </c>
      <c r="I1165" s="268"/>
    </row>
    <row r="1166">
      <c r="A1166" s="275" t="s">
        <v>13243</v>
      </c>
      <c r="B1166" s="276" t="s">
        <v>13245</v>
      </c>
      <c r="C1166" s="246" t="s">
        <v>32369</v>
      </c>
      <c r="D1166" s="278"/>
      <c r="E1166" s="271"/>
      <c r="F1166" s="266"/>
      <c r="G1166" s="267"/>
      <c r="H1166" s="195" t="s">
        <v>32370</v>
      </c>
      <c r="I1166" s="268"/>
    </row>
    <row r="1167">
      <c r="A1167" s="275" t="s">
        <v>13243</v>
      </c>
      <c r="B1167" s="276" t="s">
        <v>13245</v>
      </c>
      <c r="C1167" s="246" t="s">
        <v>32371</v>
      </c>
      <c r="D1167" s="278"/>
      <c r="E1167" s="271"/>
      <c r="F1167" s="266"/>
      <c r="G1167" s="267"/>
      <c r="H1167" s="195" t="s">
        <v>32372</v>
      </c>
      <c r="I1167" s="268"/>
    </row>
    <row r="1168">
      <c r="A1168" s="275" t="s">
        <v>13243</v>
      </c>
      <c r="B1168" s="276" t="s">
        <v>13245</v>
      </c>
      <c r="C1168" s="246" t="s">
        <v>32373</v>
      </c>
      <c r="D1168" s="278"/>
      <c r="E1168" s="271"/>
      <c r="F1168" s="266"/>
      <c r="G1168" s="267"/>
      <c r="H1168" s="195" t="s">
        <v>32374</v>
      </c>
      <c r="I1168" s="268"/>
    </row>
    <row r="1169">
      <c r="A1169" s="275" t="s">
        <v>13243</v>
      </c>
      <c r="B1169" s="276" t="s">
        <v>13245</v>
      </c>
      <c r="C1169" s="246" t="s">
        <v>32375</v>
      </c>
      <c r="D1169" s="278"/>
      <c r="E1169" s="271"/>
      <c r="F1169" s="266"/>
      <c r="G1169" s="267"/>
      <c r="H1169" s="195" t="s">
        <v>32376</v>
      </c>
      <c r="I1169" s="268"/>
    </row>
    <row r="1170">
      <c r="A1170" s="190" t="s">
        <v>13251</v>
      </c>
      <c r="B1170" s="191" t="s">
        <v>13254</v>
      </c>
      <c r="C1170" s="192" t="s">
        <v>32377</v>
      </c>
      <c r="D1170" s="192" t="s">
        <v>14</v>
      </c>
      <c r="E1170" s="271"/>
      <c r="F1170" s="266"/>
      <c r="G1170" s="267"/>
      <c r="H1170" s="195" t="s">
        <v>32378</v>
      </c>
      <c r="I1170" s="268"/>
    </row>
    <row r="1171">
      <c r="A1171" s="190" t="s">
        <v>13251</v>
      </c>
      <c r="B1171" s="191" t="s">
        <v>13254</v>
      </c>
      <c r="C1171" s="192" t="s">
        <v>32379</v>
      </c>
      <c r="D1171" s="192" t="s">
        <v>14</v>
      </c>
      <c r="E1171" s="271"/>
      <c r="F1171" s="266"/>
      <c r="G1171" s="267"/>
      <c r="H1171" s="195" t="s">
        <v>32380</v>
      </c>
      <c r="I1171" s="268"/>
    </row>
    <row r="1172">
      <c r="A1172" s="190" t="s">
        <v>13251</v>
      </c>
      <c r="B1172" s="191" t="s">
        <v>13254</v>
      </c>
      <c r="C1172" s="192" t="s">
        <v>32381</v>
      </c>
      <c r="D1172" s="192" t="s">
        <v>16091</v>
      </c>
      <c r="E1172" s="271"/>
      <c r="F1172" s="266"/>
      <c r="G1172" s="267"/>
      <c r="H1172" s="195" t="s">
        <v>28970</v>
      </c>
      <c r="I1172" s="268"/>
    </row>
    <row r="1173">
      <c r="A1173" s="190" t="s">
        <v>13251</v>
      </c>
      <c r="B1173" s="191" t="s">
        <v>13254</v>
      </c>
      <c r="C1173" s="192" t="s">
        <v>32382</v>
      </c>
      <c r="D1173" s="192" t="s">
        <v>16091</v>
      </c>
      <c r="E1173" s="271"/>
      <c r="F1173" s="266"/>
      <c r="G1173" s="267"/>
      <c r="H1173" s="195" t="s">
        <v>32383</v>
      </c>
      <c r="I1173" s="268"/>
    </row>
    <row r="1174">
      <c r="A1174" s="190" t="s">
        <v>13251</v>
      </c>
      <c r="B1174" s="191" t="s">
        <v>13254</v>
      </c>
      <c r="C1174" s="192" t="s">
        <v>32384</v>
      </c>
      <c r="D1174" s="192" t="s">
        <v>17</v>
      </c>
      <c r="E1174" s="271"/>
      <c r="F1174" s="266"/>
      <c r="G1174" s="267"/>
      <c r="H1174" s="195" t="s">
        <v>28972</v>
      </c>
      <c r="I1174" s="268"/>
    </row>
    <row r="1175">
      <c r="A1175" s="190" t="s">
        <v>13262</v>
      </c>
      <c r="B1175" s="191" t="s">
        <v>13265</v>
      </c>
      <c r="C1175" s="192" t="s">
        <v>32385</v>
      </c>
      <c r="D1175" s="192" t="s">
        <v>13</v>
      </c>
      <c r="E1175" s="271"/>
      <c r="F1175" s="266"/>
      <c r="G1175" s="267"/>
      <c r="H1175" s="195" t="s">
        <v>28975</v>
      </c>
      <c r="I1175" s="268"/>
    </row>
    <row r="1176">
      <c r="A1176" s="190" t="s">
        <v>13262</v>
      </c>
      <c r="B1176" s="191" t="s">
        <v>13265</v>
      </c>
      <c r="C1176" s="192" t="s">
        <v>28981</v>
      </c>
      <c r="D1176" s="192" t="s">
        <v>6</v>
      </c>
      <c r="E1176" s="192" t="s">
        <v>16411</v>
      </c>
      <c r="F1176" s="266"/>
      <c r="G1176" s="267"/>
      <c r="H1176" s="195" t="s">
        <v>28982</v>
      </c>
      <c r="I1176" s="268"/>
    </row>
    <row r="1177">
      <c r="A1177" s="190" t="s">
        <v>13262</v>
      </c>
      <c r="B1177" s="191" t="s">
        <v>13265</v>
      </c>
      <c r="C1177" s="192" t="s">
        <v>28976</v>
      </c>
      <c r="D1177" s="192" t="s">
        <v>24</v>
      </c>
      <c r="E1177" s="192" t="s">
        <v>26</v>
      </c>
      <c r="F1177" s="266"/>
      <c r="G1177" s="267"/>
      <c r="H1177" s="195" t="s">
        <v>28977</v>
      </c>
      <c r="I1177" s="268"/>
    </row>
    <row r="1178">
      <c r="A1178" s="190" t="s">
        <v>13262</v>
      </c>
      <c r="B1178" s="191" t="s">
        <v>13265</v>
      </c>
      <c r="C1178" s="192" t="s">
        <v>28979</v>
      </c>
      <c r="D1178" s="192" t="s">
        <v>6</v>
      </c>
      <c r="E1178" s="271"/>
      <c r="F1178" s="266"/>
      <c r="G1178" s="267"/>
      <c r="H1178" s="195" t="s">
        <v>32386</v>
      </c>
      <c r="I1178" s="268"/>
    </row>
    <row r="1179">
      <c r="A1179" s="305" t="s">
        <v>13268</v>
      </c>
      <c r="B1179" s="264" t="s">
        <v>13270</v>
      </c>
      <c r="C1179" s="240" t="s">
        <v>19258</v>
      </c>
      <c r="D1179" s="240" t="s">
        <v>25</v>
      </c>
      <c r="E1179" s="271"/>
      <c r="F1179" s="266"/>
      <c r="G1179" s="267"/>
      <c r="H1179" s="195" t="s">
        <v>28987</v>
      </c>
      <c r="I1179" s="268"/>
    </row>
    <row r="1180">
      <c r="A1180" s="190" t="s">
        <v>13273</v>
      </c>
      <c r="B1180" s="191" t="s">
        <v>13276</v>
      </c>
      <c r="C1180" s="192" t="s">
        <v>32387</v>
      </c>
      <c r="D1180" s="192" t="s">
        <v>8</v>
      </c>
      <c r="E1180" s="271"/>
      <c r="F1180" s="266"/>
      <c r="G1180" s="267"/>
      <c r="H1180" s="195" t="s">
        <v>28989</v>
      </c>
      <c r="I1180" s="268"/>
    </row>
    <row r="1181">
      <c r="A1181" s="190" t="s">
        <v>13273</v>
      </c>
      <c r="B1181" s="191" t="s">
        <v>13276</v>
      </c>
      <c r="C1181" s="192" t="s">
        <v>32388</v>
      </c>
      <c r="D1181" s="192" t="s">
        <v>8</v>
      </c>
      <c r="E1181" s="271"/>
      <c r="F1181" s="266"/>
      <c r="G1181" s="267"/>
      <c r="H1181" s="195" t="s">
        <v>32389</v>
      </c>
      <c r="I1181" s="268"/>
    </row>
    <row r="1182">
      <c r="A1182" s="257" t="s">
        <v>13279</v>
      </c>
      <c r="B1182" s="264" t="s">
        <v>13282</v>
      </c>
      <c r="C1182" s="240" t="s">
        <v>32390</v>
      </c>
      <c r="D1182" s="240" t="s">
        <v>50</v>
      </c>
      <c r="E1182" s="271"/>
      <c r="F1182" s="266"/>
      <c r="G1182" s="267"/>
      <c r="H1182" s="195" t="s">
        <v>32391</v>
      </c>
      <c r="I1182" s="268"/>
    </row>
    <row r="1183">
      <c r="A1183" s="257" t="s">
        <v>13279</v>
      </c>
      <c r="B1183" s="264" t="s">
        <v>13282</v>
      </c>
      <c r="C1183" s="240" t="s">
        <v>32392</v>
      </c>
      <c r="D1183" s="265"/>
      <c r="E1183" s="271"/>
      <c r="F1183" s="266"/>
      <c r="G1183" s="267"/>
      <c r="H1183" s="195" t="s">
        <v>32393</v>
      </c>
      <c r="I1183" s="268"/>
    </row>
    <row r="1184">
      <c r="A1184" s="257" t="s">
        <v>13279</v>
      </c>
      <c r="B1184" s="264" t="s">
        <v>13282</v>
      </c>
      <c r="C1184" s="240" t="s">
        <v>16294</v>
      </c>
      <c r="D1184" s="265"/>
      <c r="E1184" s="271"/>
      <c r="F1184" s="266"/>
      <c r="G1184" s="267"/>
      <c r="H1184" s="195" t="s">
        <v>32394</v>
      </c>
      <c r="I1184" s="268"/>
    </row>
    <row r="1185">
      <c r="A1185" s="257" t="s">
        <v>13279</v>
      </c>
      <c r="B1185" s="264" t="s">
        <v>13282</v>
      </c>
      <c r="C1185" s="240" t="s">
        <v>24169</v>
      </c>
      <c r="D1185" s="265"/>
      <c r="E1185" s="271"/>
      <c r="F1185" s="266"/>
      <c r="G1185" s="267"/>
      <c r="H1185" s="195" t="s">
        <v>32395</v>
      </c>
      <c r="I1185" s="268"/>
    </row>
    <row r="1186">
      <c r="A1186" s="257" t="s">
        <v>13279</v>
      </c>
      <c r="B1186" s="264" t="s">
        <v>13282</v>
      </c>
      <c r="C1186" s="240" t="s">
        <v>32396</v>
      </c>
      <c r="D1186" s="265"/>
      <c r="E1186" s="271"/>
      <c r="F1186" s="266"/>
      <c r="G1186" s="267"/>
      <c r="H1186" s="195" t="s">
        <v>32397</v>
      </c>
      <c r="I1186" s="268"/>
    </row>
    <row r="1187">
      <c r="A1187" s="257" t="s">
        <v>13279</v>
      </c>
      <c r="B1187" s="264" t="s">
        <v>13282</v>
      </c>
      <c r="C1187" s="240" t="s">
        <v>32398</v>
      </c>
      <c r="D1187" s="265"/>
      <c r="E1187" s="271"/>
      <c r="F1187" s="266"/>
      <c r="G1187" s="267"/>
      <c r="H1187" s="195" t="s">
        <v>32399</v>
      </c>
      <c r="I1187" s="268"/>
    </row>
    <row r="1188">
      <c r="A1188" s="257" t="s">
        <v>13279</v>
      </c>
      <c r="B1188" s="264" t="s">
        <v>13282</v>
      </c>
      <c r="C1188" s="240" t="s">
        <v>32400</v>
      </c>
      <c r="D1188" s="265"/>
      <c r="E1188" s="271"/>
      <c r="F1188" s="266"/>
      <c r="G1188" s="267"/>
      <c r="H1188" s="195" t="s">
        <v>32401</v>
      </c>
      <c r="I1188" s="268"/>
    </row>
    <row r="1189">
      <c r="A1189" s="190" t="s">
        <v>13279</v>
      </c>
      <c r="B1189" s="191" t="s">
        <v>13282</v>
      </c>
      <c r="C1189" s="192" t="s">
        <v>16560</v>
      </c>
      <c r="D1189" s="192" t="s">
        <v>8</v>
      </c>
      <c r="E1189" s="192" t="s">
        <v>22002</v>
      </c>
      <c r="G1189" s="267"/>
      <c r="H1189" s="195" t="s">
        <v>28992</v>
      </c>
      <c r="I1189" s="268"/>
    </row>
    <row r="1190">
      <c r="A1190" s="190" t="s">
        <v>32402</v>
      </c>
      <c r="B1190" s="191" t="s">
        <v>32403</v>
      </c>
      <c r="C1190" s="192" t="s">
        <v>32404</v>
      </c>
      <c r="D1190" s="192" t="s">
        <v>31870</v>
      </c>
      <c r="E1190" s="271"/>
      <c r="F1190" s="266"/>
      <c r="G1190" s="267"/>
      <c r="H1190" s="268"/>
      <c r="I1190" s="268"/>
    </row>
    <row r="1191">
      <c r="A1191" s="190" t="s">
        <v>32402</v>
      </c>
      <c r="B1191" s="191" t="s">
        <v>32403</v>
      </c>
      <c r="C1191" s="192" t="s">
        <v>32405</v>
      </c>
      <c r="D1191" s="192" t="s">
        <v>31870</v>
      </c>
      <c r="E1191" s="271"/>
      <c r="F1191" s="266"/>
      <c r="G1191" s="267"/>
      <c r="H1191" s="268"/>
      <c r="I1191" s="268"/>
    </row>
    <row r="1192">
      <c r="A1192" s="190" t="s">
        <v>32402</v>
      </c>
      <c r="B1192" s="191" t="s">
        <v>32403</v>
      </c>
      <c r="C1192" s="192" t="s">
        <v>32406</v>
      </c>
      <c r="D1192" s="192" t="s">
        <v>31870</v>
      </c>
      <c r="E1192" s="271"/>
      <c r="F1192" s="266"/>
      <c r="G1192" s="267"/>
      <c r="H1192" s="268"/>
      <c r="I1192" s="268"/>
    </row>
    <row r="1193">
      <c r="A1193" s="190" t="s">
        <v>32402</v>
      </c>
      <c r="B1193" s="191" t="s">
        <v>32403</v>
      </c>
      <c r="C1193" s="192" t="s">
        <v>22478</v>
      </c>
      <c r="D1193" s="192" t="s">
        <v>31870</v>
      </c>
      <c r="E1193" s="271"/>
      <c r="F1193" s="266"/>
      <c r="G1193" s="267"/>
      <c r="H1193" s="268"/>
      <c r="I1193" s="268"/>
    </row>
    <row r="1194">
      <c r="A1194" s="190" t="s">
        <v>13296</v>
      </c>
      <c r="B1194" s="191" t="s">
        <v>13299</v>
      </c>
      <c r="C1194" s="192" t="s">
        <v>32407</v>
      </c>
      <c r="D1194" s="271"/>
      <c r="E1194" s="192" t="s">
        <v>32408</v>
      </c>
      <c r="F1194" s="266"/>
      <c r="G1194" s="267"/>
      <c r="H1194" s="195" t="s">
        <v>28996</v>
      </c>
      <c r="I1194" s="268"/>
    </row>
    <row r="1195">
      <c r="A1195" s="190" t="s">
        <v>13296</v>
      </c>
      <c r="B1195" s="191" t="s">
        <v>13299</v>
      </c>
      <c r="C1195" s="192" t="s">
        <v>32409</v>
      </c>
      <c r="D1195" s="271"/>
      <c r="E1195" s="192" t="s">
        <v>32410</v>
      </c>
      <c r="F1195" s="266"/>
      <c r="G1195" s="267"/>
      <c r="H1195" s="195" t="s">
        <v>28998</v>
      </c>
      <c r="I1195" s="268"/>
    </row>
    <row r="1196">
      <c r="A1196" s="275" t="s">
        <v>32411</v>
      </c>
      <c r="B1196" s="306">
        <v>0.0</v>
      </c>
      <c r="C1196" s="278"/>
      <c r="D1196" s="278"/>
      <c r="E1196" s="271"/>
      <c r="F1196" s="266"/>
      <c r="G1196" s="267"/>
      <c r="H1196" s="268"/>
      <c r="I1196" s="268"/>
    </row>
    <row r="1197">
      <c r="A1197" s="275" t="s">
        <v>32412</v>
      </c>
      <c r="B1197" s="276" t="s">
        <v>32413</v>
      </c>
      <c r="C1197" s="278"/>
      <c r="D1197" s="278"/>
      <c r="E1197" s="271"/>
      <c r="F1197" s="266"/>
      <c r="G1197" s="267"/>
      <c r="H1197" s="268"/>
      <c r="I1197" s="268"/>
    </row>
    <row r="1198">
      <c r="A1198" s="190" t="s">
        <v>13311</v>
      </c>
      <c r="B1198" s="282">
        <v>0.0</v>
      </c>
      <c r="C1198" s="271"/>
      <c r="D1198" s="271"/>
      <c r="E1198" s="192" t="s">
        <v>32414</v>
      </c>
      <c r="F1198" s="266"/>
      <c r="G1198" s="267"/>
      <c r="H1198" s="268"/>
      <c r="I1198" s="268"/>
    </row>
    <row r="1199">
      <c r="A1199" s="190" t="s">
        <v>13317</v>
      </c>
      <c r="B1199" s="282">
        <v>0.0</v>
      </c>
      <c r="C1199" s="271"/>
      <c r="D1199" s="192" t="s">
        <v>48</v>
      </c>
      <c r="E1199" s="271"/>
      <c r="F1199" s="266"/>
      <c r="G1199" s="267"/>
      <c r="H1199" s="268"/>
      <c r="I1199" s="268"/>
    </row>
    <row r="1200">
      <c r="A1200" s="190" t="s">
        <v>13324</v>
      </c>
      <c r="B1200" s="191" t="s">
        <v>13326</v>
      </c>
      <c r="C1200" s="192" t="s">
        <v>29000</v>
      </c>
      <c r="D1200" s="192" t="s">
        <v>31870</v>
      </c>
      <c r="E1200" s="271"/>
      <c r="F1200" s="266"/>
      <c r="G1200" s="267"/>
      <c r="H1200" s="195" t="s">
        <v>29001</v>
      </c>
      <c r="I1200" s="268"/>
    </row>
    <row r="1201">
      <c r="A1201" s="190" t="s">
        <v>13324</v>
      </c>
      <c r="B1201" s="191" t="s">
        <v>13326</v>
      </c>
      <c r="C1201" s="192" t="s">
        <v>29002</v>
      </c>
      <c r="D1201" s="192" t="s">
        <v>31870</v>
      </c>
      <c r="E1201" s="271"/>
      <c r="F1201" s="266"/>
      <c r="G1201" s="267"/>
      <c r="H1201" s="195" t="s">
        <v>29003</v>
      </c>
      <c r="I1201" s="268"/>
    </row>
    <row r="1202">
      <c r="A1202" s="190" t="s">
        <v>13337</v>
      </c>
      <c r="B1202" s="191" t="s">
        <v>13340</v>
      </c>
      <c r="C1202" s="192" t="s">
        <v>29004</v>
      </c>
      <c r="D1202" s="192" t="s">
        <v>14</v>
      </c>
      <c r="E1202" s="271"/>
      <c r="F1202" s="266"/>
      <c r="G1202" s="267"/>
      <c r="H1202" s="195" t="s">
        <v>29005</v>
      </c>
      <c r="I1202" s="268"/>
    </row>
    <row r="1203">
      <c r="A1203" s="190" t="s">
        <v>13344</v>
      </c>
      <c r="B1203" s="191" t="s">
        <v>13347</v>
      </c>
      <c r="C1203" s="192" t="s">
        <v>32415</v>
      </c>
      <c r="D1203" s="192" t="s">
        <v>30</v>
      </c>
      <c r="E1203" s="271"/>
      <c r="F1203" s="266"/>
      <c r="G1203" s="267"/>
      <c r="H1203" s="195" t="s">
        <v>32416</v>
      </c>
      <c r="I1203" s="268"/>
    </row>
    <row r="1204">
      <c r="A1204" s="190" t="s">
        <v>13344</v>
      </c>
      <c r="B1204" s="191" t="s">
        <v>13347</v>
      </c>
      <c r="C1204" s="192" t="s">
        <v>32417</v>
      </c>
      <c r="D1204" s="192" t="s">
        <v>36</v>
      </c>
      <c r="E1204" s="192" t="s">
        <v>16563</v>
      </c>
      <c r="F1204" s="266"/>
      <c r="G1204" s="267"/>
      <c r="H1204" s="195" t="s">
        <v>32418</v>
      </c>
      <c r="I1204" s="268"/>
    </row>
    <row r="1205">
      <c r="A1205" s="190" t="s">
        <v>13344</v>
      </c>
      <c r="B1205" s="191" t="s">
        <v>13347</v>
      </c>
      <c r="C1205" s="192" t="s">
        <v>32419</v>
      </c>
      <c r="D1205" s="192" t="s">
        <v>36</v>
      </c>
      <c r="E1205" s="192" t="s">
        <v>32420</v>
      </c>
      <c r="F1205" s="266"/>
      <c r="G1205" s="267"/>
      <c r="H1205" s="195" t="s">
        <v>32421</v>
      </c>
      <c r="I1205" s="268"/>
    </row>
    <row r="1206">
      <c r="A1206" s="190" t="s">
        <v>13344</v>
      </c>
      <c r="B1206" s="191" t="s">
        <v>13347</v>
      </c>
      <c r="C1206" s="192" t="s">
        <v>32422</v>
      </c>
      <c r="D1206" s="192" t="s">
        <v>18</v>
      </c>
      <c r="E1206" s="271"/>
      <c r="F1206" s="266"/>
      <c r="G1206" s="267"/>
      <c r="H1206" s="195" t="s">
        <v>32423</v>
      </c>
      <c r="I1206" s="268"/>
    </row>
    <row r="1207">
      <c r="A1207" s="275" t="s">
        <v>13344</v>
      </c>
      <c r="B1207" s="276" t="s">
        <v>13347</v>
      </c>
      <c r="C1207" s="246" t="s">
        <v>32424</v>
      </c>
      <c r="D1207" s="278"/>
      <c r="E1207" s="271"/>
      <c r="F1207" s="266"/>
      <c r="G1207" s="267"/>
      <c r="H1207" s="195" t="s">
        <v>32425</v>
      </c>
      <c r="I1207" s="268"/>
    </row>
    <row r="1208">
      <c r="A1208" s="190" t="s">
        <v>13344</v>
      </c>
      <c r="B1208" s="191" t="s">
        <v>13347</v>
      </c>
      <c r="C1208" s="192" t="s">
        <v>32426</v>
      </c>
      <c r="D1208" s="192" t="s">
        <v>16091</v>
      </c>
      <c r="E1208" s="192" t="s">
        <v>16539</v>
      </c>
      <c r="F1208" s="266"/>
      <c r="G1208" s="267"/>
      <c r="H1208" s="195" t="s">
        <v>32427</v>
      </c>
      <c r="I1208" s="268"/>
    </row>
    <row r="1209">
      <c r="A1209" s="275" t="s">
        <v>13344</v>
      </c>
      <c r="B1209" s="276" t="s">
        <v>13347</v>
      </c>
      <c r="C1209" s="246" t="s">
        <v>32428</v>
      </c>
      <c r="D1209" s="278"/>
      <c r="E1209" s="271"/>
      <c r="F1209" s="266"/>
      <c r="G1209" s="267"/>
      <c r="H1209" s="195" t="s">
        <v>32429</v>
      </c>
      <c r="I1209" s="268"/>
    </row>
    <row r="1210">
      <c r="A1210" s="275" t="s">
        <v>13344</v>
      </c>
      <c r="B1210" s="276" t="s">
        <v>13347</v>
      </c>
      <c r="C1210" s="246" t="s">
        <v>19294</v>
      </c>
      <c r="D1210" s="278"/>
      <c r="E1210" s="271"/>
      <c r="F1210" s="266"/>
      <c r="G1210" s="267"/>
      <c r="H1210" s="195" t="s">
        <v>32430</v>
      </c>
      <c r="I1210" s="268"/>
    </row>
    <row r="1211">
      <c r="A1211" s="190" t="s">
        <v>13344</v>
      </c>
      <c r="B1211" s="191" t="s">
        <v>13347</v>
      </c>
      <c r="C1211" s="192" t="s">
        <v>32431</v>
      </c>
      <c r="D1211" s="192" t="s">
        <v>44</v>
      </c>
      <c r="E1211" s="271"/>
      <c r="F1211" s="266"/>
      <c r="G1211" s="267"/>
      <c r="H1211" s="195" t="s">
        <v>32432</v>
      </c>
      <c r="I1211" s="268"/>
    </row>
    <row r="1212">
      <c r="A1212" s="190" t="s">
        <v>13344</v>
      </c>
      <c r="B1212" s="191" t="s">
        <v>13347</v>
      </c>
      <c r="C1212" s="192" t="s">
        <v>32433</v>
      </c>
      <c r="D1212" s="192" t="s">
        <v>21</v>
      </c>
      <c r="E1212" s="192" t="s">
        <v>36</v>
      </c>
      <c r="F1212" s="266"/>
      <c r="G1212" s="267"/>
      <c r="H1212" s="195" t="s">
        <v>32434</v>
      </c>
      <c r="I1212" s="268"/>
    </row>
    <row r="1213">
      <c r="A1213" s="190" t="s">
        <v>13344</v>
      </c>
      <c r="B1213" s="191" t="s">
        <v>13347</v>
      </c>
      <c r="C1213" s="192" t="s">
        <v>32435</v>
      </c>
      <c r="D1213" s="192" t="s">
        <v>18</v>
      </c>
      <c r="E1213" s="192" t="s">
        <v>19214</v>
      </c>
      <c r="F1213" s="266"/>
      <c r="G1213" s="267"/>
      <c r="H1213" s="195" t="s">
        <v>29007</v>
      </c>
      <c r="I1213" s="268"/>
    </row>
    <row r="1214">
      <c r="A1214" s="275" t="s">
        <v>13344</v>
      </c>
      <c r="B1214" s="276" t="s">
        <v>13347</v>
      </c>
      <c r="C1214" s="246" t="s">
        <v>32436</v>
      </c>
      <c r="D1214" s="278"/>
      <c r="E1214" s="271"/>
      <c r="F1214" s="266"/>
      <c r="G1214" s="267"/>
      <c r="H1214" s="195" t="s">
        <v>32437</v>
      </c>
      <c r="I1214" s="268"/>
    </row>
    <row r="1215">
      <c r="A1215" s="190" t="s">
        <v>13344</v>
      </c>
      <c r="B1215" s="191" t="s">
        <v>13347</v>
      </c>
      <c r="C1215" s="192" t="s">
        <v>32438</v>
      </c>
      <c r="D1215" s="192" t="s">
        <v>36</v>
      </c>
      <c r="E1215" s="271"/>
      <c r="F1215" s="266"/>
      <c r="G1215" s="267"/>
      <c r="H1215" s="195" t="s">
        <v>32439</v>
      </c>
      <c r="I1215" s="268"/>
    </row>
    <row r="1216">
      <c r="A1216" s="190" t="s">
        <v>13344</v>
      </c>
      <c r="B1216" s="191" t="s">
        <v>13347</v>
      </c>
      <c r="C1216" s="192" t="s">
        <v>32440</v>
      </c>
      <c r="D1216" s="192" t="s">
        <v>36</v>
      </c>
      <c r="E1216" s="192" t="s">
        <v>16563</v>
      </c>
      <c r="F1216" s="266"/>
      <c r="G1216" s="267"/>
      <c r="H1216" s="195" t="s">
        <v>32441</v>
      </c>
      <c r="I1216" s="268"/>
    </row>
    <row r="1217">
      <c r="A1217" s="190" t="s">
        <v>13344</v>
      </c>
      <c r="B1217" s="191" t="s">
        <v>13347</v>
      </c>
      <c r="C1217" s="192" t="s">
        <v>32442</v>
      </c>
      <c r="D1217" s="271"/>
      <c r="E1217" s="271"/>
      <c r="F1217" s="266"/>
      <c r="G1217" s="267"/>
      <c r="H1217" s="195" t="s">
        <v>32443</v>
      </c>
      <c r="I1217" s="268"/>
    </row>
    <row r="1218">
      <c r="A1218" s="190" t="s">
        <v>13344</v>
      </c>
      <c r="B1218" s="191" t="s">
        <v>13347</v>
      </c>
      <c r="C1218" s="192" t="s">
        <v>32444</v>
      </c>
      <c r="D1218" s="271"/>
      <c r="E1218" s="192" t="s">
        <v>26604</v>
      </c>
      <c r="F1218" s="266"/>
      <c r="G1218" s="267"/>
      <c r="H1218" s="195" t="s">
        <v>32445</v>
      </c>
      <c r="I1218" s="268"/>
    </row>
    <row r="1219">
      <c r="A1219" s="275" t="s">
        <v>13352</v>
      </c>
      <c r="B1219" s="276" t="s">
        <v>13355</v>
      </c>
      <c r="C1219" s="246" t="s">
        <v>29008</v>
      </c>
      <c r="D1219" s="278"/>
      <c r="E1219" s="271"/>
      <c r="F1219" s="271"/>
      <c r="G1219" s="267"/>
      <c r="H1219" s="195" t="s">
        <v>32446</v>
      </c>
      <c r="I1219" s="268"/>
    </row>
    <row r="1220">
      <c r="A1220" s="190" t="s">
        <v>13352</v>
      </c>
      <c r="B1220" s="191" t="s">
        <v>13355</v>
      </c>
      <c r="C1220" s="192" t="s">
        <v>29010</v>
      </c>
      <c r="D1220" s="192" t="s">
        <v>25</v>
      </c>
      <c r="E1220" s="271"/>
      <c r="F1220" s="266"/>
      <c r="G1220" s="267"/>
      <c r="H1220" s="195" t="s">
        <v>29011</v>
      </c>
      <c r="I1220" s="268"/>
    </row>
    <row r="1221">
      <c r="A1221" s="190" t="s">
        <v>13352</v>
      </c>
      <c r="B1221" s="191" t="s">
        <v>13355</v>
      </c>
      <c r="C1221" s="192" t="s">
        <v>29012</v>
      </c>
      <c r="D1221" s="192" t="s">
        <v>25</v>
      </c>
      <c r="E1221" s="271"/>
      <c r="F1221" s="266"/>
      <c r="G1221" s="267"/>
      <c r="H1221" s="195" t="s">
        <v>29013</v>
      </c>
      <c r="I1221" s="268"/>
    </row>
    <row r="1222">
      <c r="A1222" s="190" t="s">
        <v>13358</v>
      </c>
      <c r="B1222" s="191" t="s">
        <v>13362</v>
      </c>
      <c r="C1222" s="192" t="s">
        <v>29015</v>
      </c>
      <c r="D1222" s="192" t="s">
        <v>5</v>
      </c>
      <c r="E1222" s="271"/>
      <c r="F1222" s="266"/>
      <c r="G1222" s="267"/>
      <c r="H1222" s="195" t="s">
        <v>29016</v>
      </c>
      <c r="I1222" s="268"/>
    </row>
    <row r="1223">
      <c r="A1223" s="190" t="s">
        <v>13358</v>
      </c>
      <c r="B1223" s="191" t="s">
        <v>13362</v>
      </c>
      <c r="C1223" s="192" t="s">
        <v>32447</v>
      </c>
      <c r="D1223" s="192" t="s">
        <v>5</v>
      </c>
      <c r="E1223" s="271"/>
      <c r="F1223" s="266"/>
      <c r="G1223" s="267"/>
      <c r="H1223" s="195" t="s">
        <v>32448</v>
      </c>
      <c r="I1223" s="268"/>
    </row>
    <row r="1224">
      <c r="A1224" s="190" t="s">
        <v>13358</v>
      </c>
      <c r="B1224" s="191" t="s">
        <v>13362</v>
      </c>
      <c r="C1224" s="192" t="s">
        <v>19950</v>
      </c>
      <c r="D1224" s="192" t="s">
        <v>7</v>
      </c>
      <c r="E1224" s="192" t="s">
        <v>16391</v>
      </c>
      <c r="F1224" s="266"/>
      <c r="G1224" s="267"/>
      <c r="H1224" s="195" t="s">
        <v>32449</v>
      </c>
      <c r="I1224" s="268"/>
    </row>
    <row r="1225">
      <c r="A1225" s="190" t="s">
        <v>13358</v>
      </c>
      <c r="B1225" s="191" t="s">
        <v>13362</v>
      </c>
      <c r="C1225" s="192" t="s">
        <v>32450</v>
      </c>
      <c r="D1225" s="192" t="s">
        <v>5</v>
      </c>
      <c r="E1225" s="271"/>
      <c r="F1225" s="266"/>
      <c r="G1225" s="267"/>
      <c r="H1225" s="195" t="s">
        <v>32451</v>
      </c>
      <c r="I1225" s="268"/>
    </row>
    <row r="1226">
      <c r="A1226" s="190" t="s">
        <v>13358</v>
      </c>
      <c r="B1226" s="191" t="s">
        <v>13362</v>
      </c>
      <c r="C1226" s="192" t="s">
        <v>29017</v>
      </c>
      <c r="D1226" s="192" t="s">
        <v>5</v>
      </c>
      <c r="E1226" s="271"/>
      <c r="F1226" s="266"/>
      <c r="G1226" s="267"/>
      <c r="H1226" s="195" t="s">
        <v>29018</v>
      </c>
      <c r="I1226" s="268"/>
    </row>
    <row r="1227">
      <c r="A1227" s="190" t="s">
        <v>13366</v>
      </c>
      <c r="B1227" s="191" t="s">
        <v>13369</v>
      </c>
      <c r="C1227" s="192" t="s">
        <v>17633</v>
      </c>
      <c r="D1227" s="192" t="s">
        <v>5</v>
      </c>
      <c r="E1227" s="271"/>
      <c r="F1227" s="266"/>
      <c r="G1227" s="267"/>
      <c r="H1227" s="195" t="s">
        <v>29021</v>
      </c>
      <c r="I1227" s="268"/>
    </row>
    <row r="1228">
      <c r="A1228" s="190" t="s">
        <v>13366</v>
      </c>
      <c r="B1228" s="191" t="s">
        <v>13369</v>
      </c>
      <c r="C1228" s="192" t="s">
        <v>29019</v>
      </c>
      <c r="D1228" s="192" t="s">
        <v>5</v>
      </c>
      <c r="E1228" s="192" t="s">
        <v>15850</v>
      </c>
      <c r="F1228" s="266"/>
      <c r="G1228" s="267"/>
      <c r="H1228" s="195" t="s">
        <v>29020</v>
      </c>
      <c r="I1228" s="268"/>
    </row>
    <row r="1229">
      <c r="A1229" s="190" t="s">
        <v>13366</v>
      </c>
      <c r="B1229" s="191" t="s">
        <v>13369</v>
      </c>
      <c r="C1229" s="192" t="s">
        <v>26280</v>
      </c>
      <c r="D1229" s="192" t="s">
        <v>5</v>
      </c>
      <c r="E1229" s="271"/>
      <c r="F1229" s="266"/>
      <c r="G1229" s="267"/>
      <c r="H1229" s="195" t="s">
        <v>29022</v>
      </c>
      <c r="I1229" s="268"/>
    </row>
    <row r="1230">
      <c r="A1230" s="190" t="s">
        <v>13366</v>
      </c>
      <c r="B1230" s="191" t="s">
        <v>13369</v>
      </c>
      <c r="C1230" s="192" t="s">
        <v>29023</v>
      </c>
      <c r="D1230" s="192" t="s">
        <v>5</v>
      </c>
      <c r="E1230" s="271"/>
      <c r="F1230" s="266"/>
      <c r="G1230" s="267"/>
      <c r="H1230" s="195" t="s">
        <v>29024</v>
      </c>
      <c r="I1230" s="268"/>
    </row>
    <row r="1231">
      <c r="A1231" s="275" t="s">
        <v>32452</v>
      </c>
      <c r="B1231" s="276" t="s">
        <v>32453</v>
      </c>
      <c r="C1231" s="246" t="s">
        <v>32454</v>
      </c>
      <c r="D1231" s="278"/>
      <c r="E1231" s="271"/>
      <c r="F1231" s="266"/>
      <c r="G1231" s="267"/>
      <c r="H1231" s="195" t="s">
        <v>32455</v>
      </c>
      <c r="I1231" s="268"/>
    </row>
    <row r="1232">
      <c r="A1232" s="275" t="s">
        <v>32452</v>
      </c>
      <c r="B1232" s="276" t="s">
        <v>32453</v>
      </c>
      <c r="C1232" s="246" t="s">
        <v>32456</v>
      </c>
      <c r="D1232" s="278"/>
      <c r="E1232" s="271"/>
      <c r="F1232" s="266"/>
      <c r="G1232" s="267"/>
      <c r="H1232" s="195" t="s">
        <v>32457</v>
      </c>
      <c r="I1232" s="268"/>
    </row>
    <row r="1233">
      <c r="A1233" s="275" t="s">
        <v>32452</v>
      </c>
      <c r="B1233" s="276" t="s">
        <v>32453</v>
      </c>
      <c r="C1233" s="246" t="s">
        <v>32458</v>
      </c>
      <c r="D1233" s="278"/>
      <c r="E1233" s="271"/>
      <c r="F1233" s="266"/>
      <c r="G1233" s="267"/>
      <c r="H1233" s="195" t="s">
        <v>32459</v>
      </c>
      <c r="I1233" s="268"/>
    </row>
    <row r="1234">
      <c r="A1234" s="275" t="s">
        <v>32452</v>
      </c>
      <c r="B1234" s="276" t="s">
        <v>32453</v>
      </c>
      <c r="C1234" s="246" t="s">
        <v>32460</v>
      </c>
      <c r="D1234" s="278"/>
      <c r="E1234" s="271"/>
      <c r="F1234" s="266"/>
      <c r="G1234" s="267"/>
      <c r="H1234" s="195" t="s">
        <v>32461</v>
      </c>
      <c r="I1234" s="268"/>
    </row>
    <row r="1235">
      <c r="A1235" s="275" t="s">
        <v>32452</v>
      </c>
      <c r="B1235" s="276" t="s">
        <v>32453</v>
      </c>
      <c r="C1235" s="246" t="s">
        <v>32462</v>
      </c>
      <c r="D1235" s="278"/>
      <c r="E1235" s="271"/>
      <c r="F1235" s="266"/>
      <c r="G1235" s="267"/>
      <c r="H1235" s="195" t="s">
        <v>32463</v>
      </c>
      <c r="I1235" s="268"/>
    </row>
    <row r="1236">
      <c r="A1236" s="275" t="s">
        <v>32452</v>
      </c>
      <c r="B1236" s="276" t="s">
        <v>32453</v>
      </c>
      <c r="C1236" s="246" t="s">
        <v>32464</v>
      </c>
      <c r="D1236" s="278"/>
      <c r="E1236" s="271"/>
      <c r="F1236" s="266"/>
      <c r="G1236" s="267"/>
      <c r="H1236" s="195" t="s">
        <v>32465</v>
      </c>
      <c r="I1236" s="268"/>
    </row>
    <row r="1237">
      <c r="A1237" s="275" t="s">
        <v>32452</v>
      </c>
      <c r="B1237" s="276" t="s">
        <v>32453</v>
      </c>
      <c r="C1237" s="278"/>
      <c r="D1237" s="278"/>
      <c r="E1237" s="271"/>
      <c r="F1237" s="266"/>
      <c r="G1237" s="267"/>
      <c r="H1237" s="268"/>
      <c r="I1237" s="268"/>
    </row>
    <row r="1238">
      <c r="A1238" s="190" t="s">
        <v>13373</v>
      </c>
      <c r="B1238" s="191" t="s">
        <v>13376</v>
      </c>
      <c r="C1238" s="192" t="s">
        <v>15886</v>
      </c>
      <c r="D1238" s="192" t="s">
        <v>12</v>
      </c>
      <c r="E1238" s="271"/>
      <c r="F1238" s="266"/>
      <c r="G1238" s="267"/>
      <c r="H1238" s="195" t="s">
        <v>32466</v>
      </c>
      <c r="I1238" s="195" t="s">
        <v>29027</v>
      </c>
    </row>
    <row r="1239">
      <c r="A1239" s="190" t="s">
        <v>13373</v>
      </c>
      <c r="B1239" s="191" t="s">
        <v>13376</v>
      </c>
      <c r="C1239" s="192" t="s">
        <v>16090</v>
      </c>
      <c r="D1239" s="192" t="s">
        <v>9</v>
      </c>
      <c r="E1239" s="271"/>
      <c r="F1239" s="266"/>
      <c r="G1239" s="267"/>
      <c r="H1239" s="195" t="s">
        <v>29029</v>
      </c>
      <c r="I1239" s="195" t="s">
        <v>29027</v>
      </c>
    </row>
    <row r="1240">
      <c r="A1240" s="190" t="s">
        <v>13373</v>
      </c>
      <c r="B1240" s="191" t="s">
        <v>13376</v>
      </c>
      <c r="C1240" s="192" t="s">
        <v>16091</v>
      </c>
      <c r="D1240" s="192" t="s">
        <v>10</v>
      </c>
      <c r="E1240" s="271"/>
      <c r="F1240" s="266"/>
      <c r="G1240" s="267"/>
      <c r="H1240" s="195" t="s">
        <v>32467</v>
      </c>
      <c r="I1240" s="195" t="s">
        <v>29027</v>
      </c>
    </row>
    <row r="1241">
      <c r="A1241" s="190" t="s">
        <v>13373</v>
      </c>
      <c r="B1241" s="191" t="s">
        <v>13376</v>
      </c>
      <c r="C1241" s="192" t="s">
        <v>29025</v>
      </c>
      <c r="D1241" s="192" t="s">
        <v>9</v>
      </c>
      <c r="E1241" s="192" t="s">
        <v>18070</v>
      </c>
      <c r="F1241" s="266"/>
      <c r="G1241" s="267"/>
      <c r="H1241" s="195" t="s">
        <v>29026</v>
      </c>
      <c r="I1241" s="195" t="s">
        <v>29027</v>
      </c>
    </row>
    <row r="1242">
      <c r="A1242" s="257" t="s">
        <v>13381</v>
      </c>
      <c r="B1242" s="264" t="s">
        <v>32468</v>
      </c>
      <c r="C1242" s="240" t="s">
        <v>32469</v>
      </c>
      <c r="D1242" s="265"/>
      <c r="E1242" s="271"/>
      <c r="F1242" s="266"/>
      <c r="G1242" s="267"/>
      <c r="H1242" s="195" t="s">
        <v>32470</v>
      </c>
      <c r="I1242" s="268"/>
    </row>
    <row r="1243">
      <c r="A1243" s="257" t="s">
        <v>13381</v>
      </c>
      <c r="B1243" s="264" t="s">
        <v>32468</v>
      </c>
      <c r="C1243" s="240" t="s">
        <v>29031</v>
      </c>
      <c r="D1243" s="265"/>
      <c r="E1243" s="271"/>
      <c r="F1243" s="266"/>
      <c r="G1243" s="267"/>
      <c r="H1243" s="195" t="s">
        <v>29032</v>
      </c>
      <c r="I1243" s="268"/>
    </row>
    <row r="1244">
      <c r="A1244" s="257" t="s">
        <v>13381</v>
      </c>
      <c r="B1244" s="264" t="s">
        <v>32468</v>
      </c>
      <c r="C1244" s="240" t="s">
        <v>29125</v>
      </c>
      <c r="D1244" s="265"/>
      <c r="E1244" s="271"/>
      <c r="F1244" s="266"/>
      <c r="G1244" s="267"/>
      <c r="H1244" s="195" t="s">
        <v>29126</v>
      </c>
      <c r="I1244" s="268"/>
    </row>
    <row r="1245">
      <c r="A1245" s="257" t="s">
        <v>13381</v>
      </c>
      <c r="B1245" s="264" t="s">
        <v>32468</v>
      </c>
      <c r="C1245" s="240" t="s">
        <v>29033</v>
      </c>
      <c r="D1245" s="265"/>
      <c r="E1245" s="271"/>
      <c r="F1245" s="266"/>
      <c r="G1245" s="267"/>
      <c r="H1245" s="195" t="s">
        <v>29034</v>
      </c>
      <c r="I1245" s="268"/>
    </row>
    <row r="1246">
      <c r="A1246" s="257" t="s">
        <v>13381</v>
      </c>
      <c r="B1246" s="264" t="s">
        <v>32468</v>
      </c>
      <c r="C1246" s="240" t="s">
        <v>29035</v>
      </c>
      <c r="D1246" s="240" t="s">
        <v>11</v>
      </c>
      <c r="E1246" s="271"/>
      <c r="F1246" s="266"/>
      <c r="G1246" s="267"/>
      <c r="H1246" s="195" t="s">
        <v>32471</v>
      </c>
      <c r="I1246" s="268"/>
    </row>
    <row r="1247">
      <c r="A1247" s="190" t="s">
        <v>13387</v>
      </c>
      <c r="B1247" s="191" t="s">
        <v>13387</v>
      </c>
      <c r="C1247" s="192" t="s">
        <v>29039</v>
      </c>
      <c r="D1247" s="192" t="s">
        <v>15</v>
      </c>
      <c r="E1247" s="271"/>
      <c r="F1247" s="266"/>
      <c r="G1247" s="267"/>
      <c r="H1247" s="195" t="s">
        <v>29040</v>
      </c>
      <c r="I1247" s="268"/>
    </row>
    <row r="1248">
      <c r="A1248" s="190" t="s">
        <v>13387</v>
      </c>
      <c r="B1248" s="191" t="s">
        <v>13387</v>
      </c>
      <c r="C1248" s="192" t="s">
        <v>29041</v>
      </c>
      <c r="D1248" s="192" t="s">
        <v>8</v>
      </c>
      <c r="E1248" s="271"/>
      <c r="F1248" s="266"/>
      <c r="G1248" s="267"/>
      <c r="H1248" s="195" t="s">
        <v>29042</v>
      </c>
      <c r="I1248" s="268"/>
    </row>
    <row r="1249">
      <c r="A1249" s="190" t="s">
        <v>13387</v>
      </c>
      <c r="B1249" s="191" t="s">
        <v>13387</v>
      </c>
      <c r="C1249" s="192" t="s">
        <v>28536</v>
      </c>
      <c r="D1249" s="192" t="s">
        <v>8</v>
      </c>
      <c r="E1249" s="271"/>
      <c r="F1249" s="266"/>
      <c r="G1249" s="267"/>
      <c r="H1249" s="195" t="s">
        <v>29043</v>
      </c>
      <c r="I1249" s="268"/>
    </row>
    <row r="1250">
      <c r="A1250" s="190" t="s">
        <v>13387</v>
      </c>
      <c r="B1250" s="191" t="s">
        <v>13387</v>
      </c>
      <c r="C1250" s="192" t="s">
        <v>17017</v>
      </c>
      <c r="D1250" s="192" t="s">
        <v>8</v>
      </c>
      <c r="E1250" s="271"/>
      <c r="F1250" s="266"/>
      <c r="G1250" s="267"/>
      <c r="H1250" s="195" t="s">
        <v>29044</v>
      </c>
      <c r="I1250" s="268"/>
    </row>
    <row r="1251">
      <c r="A1251" s="190" t="s">
        <v>13387</v>
      </c>
      <c r="B1251" s="191" t="s">
        <v>13387</v>
      </c>
      <c r="C1251" s="192" t="s">
        <v>29045</v>
      </c>
      <c r="D1251" s="192" t="s">
        <v>11</v>
      </c>
      <c r="E1251" s="271"/>
      <c r="F1251" s="266"/>
      <c r="G1251" s="267"/>
      <c r="H1251" s="195" t="s">
        <v>29046</v>
      </c>
      <c r="I1251" s="268"/>
    </row>
    <row r="1252">
      <c r="A1252" s="190" t="s">
        <v>13393</v>
      </c>
      <c r="B1252" s="282">
        <v>0.0</v>
      </c>
      <c r="C1252" s="271"/>
      <c r="D1252" s="192" t="s">
        <v>41</v>
      </c>
      <c r="E1252" s="192" t="s">
        <v>32472</v>
      </c>
      <c r="F1252" s="266"/>
      <c r="G1252" s="267"/>
      <c r="H1252" s="268"/>
      <c r="I1252" s="268"/>
    </row>
    <row r="1253">
      <c r="A1253" s="190" t="s">
        <v>13012</v>
      </c>
      <c r="B1253" s="191" t="s">
        <v>13015</v>
      </c>
      <c r="C1253" s="294" t="s">
        <v>29055</v>
      </c>
      <c r="D1253" s="192" t="s">
        <v>13</v>
      </c>
      <c r="E1253" s="192" t="s">
        <v>32473</v>
      </c>
      <c r="F1253" s="266"/>
      <c r="G1253" s="267"/>
      <c r="H1253" s="195" t="s">
        <v>32474</v>
      </c>
      <c r="I1253" s="268"/>
    </row>
    <row r="1254">
      <c r="A1254" s="190" t="s">
        <v>13012</v>
      </c>
      <c r="B1254" s="191" t="s">
        <v>13015</v>
      </c>
      <c r="C1254" s="294" t="s">
        <v>29050</v>
      </c>
      <c r="D1254" s="192" t="s">
        <v>13</v>
      </c>
      <c r="E1254" s="192" t="s">
        <v>32473</v>
      </c>
      <c r="F1254" s="266"/>
      <c r="G1254" s="267"/>
      <c r="H1254" s="195" t="s">
        <v>32475</v>
      </c>
      <c r="I1254" s="268"/>
    </row>
    <row r="1255">
      <c r="A1255" s="190" t="s">
        <v>13012</v>
      </c>
      <c r="B1255" s="191" t="s">
        <v>13015</v>
      </c>
      <c r="C1255" s="294" t="s">
        <v>29048</v>
      </c>
      <c r="D1255" s="192" t="s">
        <v>9</v>
      </c>
      <c r="E1255" s="271"/>
      <c r="F1255" s="266"/>
      <c r="G1255" s="267"/>
      <c r="H1255" s="195" t="s">
        <v>29049</v>
      </c>
      <c r="I1255" s="268"/>
    </row>
    <row r="1256">
      <c r="A1256" s="190" t="s">
        <v>13012</v>
      </c>
      <c r="B1256" s="191" t="s">
        <v>13015</v>
      </c>
      <c r="C1256" s="294" t="s">
        <v>32476</v>
      </c>
      <c r="D1256" s="192" t="s">
        <v>6</v>
      </c>
      <c r="E1256" s="271"/>
      <c r="F1256" s="266"/>
      <c r="G1256" s="267"/>
      <c r="H1256" s="195" t="s">
        <v>29058</v>
      </c>
      <c r="I1256" s="268"/>
    </row>
    <row r="1257">
      <c r="A1257" s="190" t="s">
        <v>13012</v>
      </c>
      <c r="B1257" s="191" t="s">
        <v>13015</v>
      </c>
      <c r="C1257" s="294" t="s">
        <v>32477</v>
      </c>
      <c r="D1257" s="271"/>
      <c r="E1257" s="192" t="s">
        <v>32478</v>
      </c>
      <c r="F1257" s="266"/>
      <c r="G1257" s="267"/>
      <c r="H1257" s="195" t="s">
        <v>32479</v>
      </c>
      <c r="I1257" s="268"/>
    </row>
    <row r="1258">
      <c r="A1258" s="190" t="s">
        <v>13398</v>
      </c>
      <c r="B1258" s="191" t="s">
        <v>13401</v>
      </c>
      <c r="C1258" s="192" t="s">
        <v>32480</v>
      </c>
      <c r="D1258" s="192" t="s">
        <v>15</v>
      </c>
      <c r="E1258" s="271"/>
      <c r="F1258" s="266"/>
      <c r="G1258" s="267"/>
      <c r="H1258" s="195" t="s">
        <v>29062</v>
      </c>
      <c r="I1258" s="268"/>
    </row>
    <row r="1259">
      <c r="A1259" s="190" t="s">
        <v>13398</v>
      </c>
      <c r="B1259" s="191" t="s">
        <v>13401</v>
      </c>
      <c r="C1259" s="192" t="s">
        <v>32481</v>
      </c>
      <c r="D1259" s="192" t="s">
        <v>40</v>
      </c>
      <c r="E1259" s="192" t="s">
        <v>12</v>
      </c>
      <c r="F1259" s="266"/>
      <c r="G1259" s="267"/>
      <c r="H1259" s="195" t="s">
        <v>29064</v>
      </c>
      <c r="I1259" s="268"/>
    </row>
    <row r="1260">
      <c r="A1260" s="190" t="s">
        <v>13398</v>
      </c>
      <c r="B1260" s="191" t="s">
        <v>13401</v>
      </c>
      <c r="C1260" s="192" t="s">
        <v>32482</v>
      </c>
      <c r="D1260" s="192" t="s">
        <v>40</v>
      </c>
      <c r="E1260" s="192" t="s">
        <v>12</v>
      </c>
      <c r="F1260" s="266"/>
      <c r="G1260" s="267"/>
      <c r="H1260" s="195" t="s">
        <v>29066</v>
      </c>
      <c r="I1260" s="268"/>
    </row>
    <row r="1261">
      <c r="A1261" s="190" t="s">
        <v>13408</v>
      </c>
      <c r="B1261" s="191" t="s">
        <v>13411</v>
      </c>
      <c r="C1261" s="192" t="s">
        <v>29074</v>
      </c>
      <c r="D1261" s="192" t="s">
        <v>8</v>
      </c>
      <c r="E1261" s="271"/>
      <c r="F1261" s="266"/>
      <c r="G1261" s="267"/>
      <c r="H1261" s="195" t="s">
        <v>29075</v>
      </c>
      <c r="I1261" s="268"/>
    </row>
    <row r="1262">
      <c r="A1262" s="190" t="s">
        <v>13408</v>
      </c>
      <c r="B1262" s="191" t="s">
        <v>13411</v>
      </c>
      <c r="C1262" s="192" t="s">
        <v>29076</v>
      </c>
      <c r="D1262" s="192" t="s">
        <v>8</v>
      </c>
      <c r="E1262" s="271"/>
      <c r="F1262" s="266"/>
      <c r="G1262" s="267"/>
      <c r="H1262" s="195" t="s">
        <v>29077</v>
      </c>
      <c r="I1262" s="268"/>
    </row>
    <row r="1263">
      <c r="A1263" s="190" t="s">
        <v>13408</v>
      </c>
      <c r="B1263" s="191" t="s">
        <v>13411</v>
      </c>
      <c r="C1263" s="192" t="s">
        <v>29078</v>
      </c>
      <c r="D1263" s="192" t="s">
        <v>8</v>
      </c>
      <c r="E1263" s="271"/>
      <c r="F1263" s="266"/>
      <c r="G1263" s="267"/>
      <c r="H1263" s="195" t="s">
        <v>29079</v>
      </c>
      <c r="I1263" s="268"/>
    </row>
    <row r="1264">
      <c r="A1264" s="190" t="s">
        <v>13416</v>
      </c>
      <c r="B1264" s="191" t="s">
        <v>13418</v>
      </c>
      <c r="C1264" s="192" t="s">
        <v>19678</v>
      </c>
      <c r="D1264" s="271"/>
      <c r="E1264" s="192" t="s">
        <v>18432</v>
      </c>
      <c r="F1264" s="266"/>
      <c r="G1264" s="267"/>
      <c r="H1264" s="195" t="s">
        <v>29081</v>
      </c>
      <c r="I1264" s="268"/>
    </row>
    <row r="1265">
      <c r="A1265" s="275" t="s">
        <v>13416</v>
      </c>
      <c r="B1265" s="276" t="s">
        <v>13418</v>
      </c>
      <c r="C1265" s="246" t="s">
        <v>32483</v>
      </c>
      <c r="D1265" s="278"/>
      <c r="E1265" s="271"/>
      <c r="F1265" s="266"/>
      <c r="G1265" s="267"/>
      <c r="H1265" s="195" t="s">
        <v>32484</v>
      </c>
      <c r="I1265" s="268"/>
    </row>
    <row r="1266">
      <c r="A1266" s="275" t="s">
        <v>13416</v>
      </c>
      <c r="B1266" s="276" t="s">
        <v>13418</v>
      </c>
      <c r="C1266" s="246" t="s">
        <v>32485</v>
      </c>
      <c r="D1266" s="278"/>
      <c r="E1266" s="271"/>
      <c r="F1266" s="266"/>
      <c r="G1266" s="267"/>
      <c r="H1266" s="195" t="s">
        <v>32486</v>
      </c>
      <c r="I1266" s="268"/>
    </row>
    <row r="1267">
      <c r="A1267" s="275" t="s">
        <v>13416</v>
      </c>
      <c r="B1267" s="276" t="s">
        <v>13418</v>
      </c>
      <c r="C1267" s="246" t="s">
        <v>32487</v>
      </c>
      <c r="D1267" s="278"/>
      <c r="E1267" s="271"/>
      <c r="F1267" s="266"/>
      <c r="G1267" s="267"/>
      <c r="H1267" s="195" t="s">
        <v>32488</v>
      </c>
      <c r="I1267" s="268"/>
    </row>
    <row r="1268">
      <c r="A1268" s="275" t="s">
        <v>13421</v>
      </c>
      <c r="B1268" s="276" t="s">
        <v>13425</v>
      </c>
      <c r="C1268" s="246" t="s">
        <v>32489</v>
      </c>
      <c r="D1268" s="278"/>
      <c r="E1268" s="271"/>
      <c r="F1268" s="266"/>
      <c r="G1268" s="267"/>
      <c r="H1268" s="195" t="s">
        <v>32490</v>
      </c>
      <c r="I1268" s="268"/>
    </row>
    <row r="1269">
      <c r="A1269" s="190" t="s">
        <v>13421</v>
      </c>
      <c r="B1269" s="191" t="s">
        <v>13425</v>
      </c>
      <c r="C1269" s="192" t="s">
        <v>32491</v>
      </c>
      <c r="D1269" s="192" t="s">
        <v>21415</v>
      </c>
      <c r="E1269" s="192" t="s">
        <v>23</v>
      </c>
      <c r="F1269" s="266"/>
      <c r="G1269" s="267"/>
      <c r="H1269" s="195" t="s">
        <v>32492</v>
      </c>
      <c r="I1269" s="268"/>
    </row>
    <row r="1270">
      <c r="A1270" s="190" t="s">
        <v>13421</v>
      </c>
      <c r="B1270" s="191" t="s">
        <v>13425</v>
      </c>
      <c r="C1270" s="192" t="s">
        <v>29082</v>
      </c>
      <c r="D1270" s="192" t="s">
        <v>16091</v>
      </c>
      <c r="E1270" s="192" t="s">
        <v>23</v>
      </c>
      <c r="F1270" s="266"/>
      <c r="G1270" s="267"/>
      <c r="H1270" s="195" t="s">
        <v>29083</v>
      </c>
      <c r="I1270" s="268"/>
    </row>
    <row r="1271">
      <c r="A1271" s="190" t="s">
        <v>13421</v>
      </c>
      <c r="B1271" s="191" t="s">
        <v>13425</v>
      </c>
      <c r="C1271" s="192" t="s">
        <v>29084</v>
      </c>
      <c r="D1271" s="192" t="s">
        <v>36</v>
      </c>
      <c r="E1271" s="271"/>
      <c r="F1271" s="266"/>
      <c r="G1271" s="267"/>
      <c r="H1271" s="195" t="s">
        <v>29086</v>
      </c>
      <c r="I1271" s="268"/>
    </row>
    <row r="1272">
      <c r="A1272" s="190" t="s">
        <v>5175</v>
      </c>
      <c r="B1272" s="191" t="s">
        <v>32493</v>
      </c>
      <c r="C1272" s="192" t="s">
        <v>29087</v>
      </c>
      <c r="D1272" s="192" t="s">
        <v>18</v>
      </c>
      <c r="E1272" s="271"/>
      <c r="F1272" s="266"/>
      <c r="G1272" s="267"/>
      <c r="H1272" s="195" t="s">
        <v>29088</v>
      </c>
      <c r="I1272" s="268"/>
    </row>
    <row r="1273">
      <c r="A1273" s="190" t="s">
        <v>5175</v>
      </c>
      <c r="B1273" s="191" t="s">
        <v>32493</v>
      </c>
      <c r="C1273" s="192" t="s">
        <v>29089</v>
      </c>
      <c r="D1273" s="192" t="s">
        <v>18</v>
      </c>
      <c r="E1273" s="271"/>
      <c r="F1273" s="266"/>
      <c r="G1273" s="267"/>
      <c r="H1273" s="195" t="s">
        <v>29090</v>
      </c>
      <c r="I1273" s="268"/>
    </row>
    <row r="1274">
      <c r="A1274" s="190" t="s">
        <v>5175</v>
      </c>
      <c r="B1274" s="191" t="s">
        <v>32493</v>
      </c>
      <c r="C1274" s="192" t="s">
        <v>29091</v>
      </c>
      <c r="D1274" s="192" t="s">
        <v>18</v>
      </c>
      <c r="E1274" s="271"/>
      <c r="F1274" s="266"/>
      <c r="G1274" s="267"/>
      <c r="H1274" s="195" t="s">
        <v>29092</v>
      </c>
      <c r="I1274" s="268"/>
    </row>
    <row r="1275">
      <c r="A1275" s="190" t="s">
        <v>5175</v>
      </c>
      <c r="B1275" s="191" t="s">
        <v>32493</v>
      </c>
      <c r="C1275" s="192" t="s">
        <v>29093</v>
      </c>
      <c r="D1275" s="192" t="s">
        <v>18</v>
      </c>
      <c r="E1275" s="271"/>
      <c r="F1275" s="266"/>
      <c r="G1275" s="267"/>
      <c r="H1275" s="268"/>
      <c r="I1275" s="268"/>
    </row>
    <row r="1276">
      <c r="A1276" s="190" t="s">
        <v>5175</v>
      </c>
      <c r="B1276" s="191" t="s">
        <v>32493</v>
      </c>
      <c r="C1276" s="192" t="s">
        <v>29094</v>
      </c>
      <c r="D1276" s="192" t="s">
        <v>18</v>
      </c>
      <c r="E1276" s="271"/>
      <c r="F1276" s="266"/>
      <c r="G1276" s="267"/>
      <c r="H1276" s="268"/>
      <c r="I1276" s="268"/>
    </row>
    <row r="1277">
      <c r="A1277" s="275" t="s">
        <v>13437</v>
      </c>
      <c r="B1277" s="276" t="s">
        <v>13440</v>
      </c>
      <c r="C1277" s="246" t="s">
        <v>32494</v>
      </c>
      <c r="D1277" s="278"/>
      <c r="E1277" s="271"/>
      <c r="F1277" s="266"/>
      <c r="G1277" s="267"/>
      <c r="H1277" s="195" t="s">
        <v>29096</v>
      </c>
      <c r="I1277" s="268"/>
    </row>
    <row r="1278">
      <c r="A1278" s="275" t="s">
        <v>13437</v>
      </c>
      <c r="B1278" s="276" t="s">
        <v>13440</v>
      </c>
      <c r="C1278" s="246" t="s">
        <v>32495</v>
      </c>
      <c r="D1278" s="278"/>
      <c r="E1278" s="271"/>
      <c r="F1278" s="266"/>
      <c r="G1278" s="267"/>
      <c r="H1278" s="195" t="s">
        <v>32496</v>
      </c>
      <c r="I1278" s="268"/>
    </row>
    <row r="1279">
      <c r="A1279" s="190" t="s">
        <v>13437</v>
      </c>
      <c r="B1279" s="191" t="s">
        <v>13440</v>
      </c>
      <c r="C1279" s="192" t="s">
        <v>29105</v>
      </c>
      <c r="D1279" s="192" t="s">
        <v>38</v>
      </c>
      <c r="E1279" s="271"/>
      <c r="F1279" s="266"/>
      <c r="G1279" s="267"/>
      <c r="H1279" s="195" t="s">
        <v>29106</v>
      </c>
      <c r="I1279" s="268"/>
    </row>
    <row r="1280">
      <c r="A1280" s="275" t="s">
        <v>13437</v>
      </c>
      <c r="B1280" s="276" t="s">
        <v>13440</v>
      </c>
      <c r="C1280" s="246" t="s">
        <v>29099</v>
      </c>
      <c r="D1280" s="278"/>
      <c r="E1280" s="271"/>
      <c r="F1280" s="266"/>
      <c r="G1280" s="267"/>
      <c r="H1280" s="195" t="s">
        <v>29100</v>
      </c>
      <c r="I1280" s="268"/>
    </row>
    <row r="1281">
      <c r="A1281" s="190" t="s">
        <v>13437</v>
      </c>
      <c r="B1281" s="191" t="s">
        <v>13440</v>
      </c>
      <c r="C1281" s="192" t="s">
        <v>26905</v>
      </c>
      <c r="D1281" s="192" t="s">
        <v>59</v>
      </c>
      <c r="E1281" s="271"/>
      <c r="F1281" s="266"/>
      <c r="G1281" s="267"/>
      <c r="H1281" s="195" t="s">
        <v>32497</v>
      </c>
      <c r="I1281" s="268"/>
    </row>
    <row r="1282">
      <c r="A1282" s="275" t="s">
        <v>13437</v>
      </c>
      <c r="B1282" s="276" t="s">
        <v>13440</v>
      </c>
      <c r="C1282" s="246" t="s">
        <v>29101</v>
      </c>
      <c r="D1282" s="278"/>
      <c r="E1282" s="271"/>
      <c r="F1282" s="266"/>
      <c r="G1282" s="267"/>
      <c r="H1282" s="195" t="s">
        <v>29102</v>
      </c>
      <c r="I1282" s="268"/>
    </row>
    <row r="1283">
      <c r="A1283" s="275" t="s">
        <v>13437</v>
      </c>
      <c r="B1283" s="276" t="s">
        <v>13440</v>
      </c>
      <c r="C1283" s="246" t="s">
        <v>29103</v>
      </c>
      <c r="D1283" s="278"/>
      <c r="E1283" s="271"/>
      <c r="F1283" s="266"/>
      <c r="G1283" s="267"/>
      <c r="H1283" s="195" t="s">
        <v>29104</v>
      </c>
      <c r="I1283" s="268"/>
    </row>
    <row r="1284">
      <c r="A1284" s="190" t="s">
        <v>13442</v>
      </c>
      <c r="B1284" s="191" t="s">
        <v>13447</v>
      </c>
      <c r="C1284" s="192" t="s">
        <v>32498</v>
      </c>
      <c r="D1284" s="192" t="s">
        <v>14</v>
      </c>
      <c r="E1284" s="271"/>
      <c r="F1284" s="266"/>
      <c r="G1284" s="267"/>
      <c r="H1284" s="195" t="s">
        <v>29107</v>
      </c>
      <c r="I1284" s="268"/>
    </row>
    <row r="1285">
      <c r="A1285" s="190" t="s">
        <v>13442</v>
      </c>
      <c r="B1285" s="191" t="s">
        <v>13447</v>
      </c>
      <c r="C1285" s="192" t="s">
        <v>32499</v>
      </c>
      <c r="D1285" s="192" t="s">
        <v>54</v>
      </c>
      <c r="E1285" s="271"/>
      <c r="F1285" s="266"/>
      <c r="G1285" s="267"/>
      <c r="H1285" s="195" t="s">
        <v>29109</v>
      </c>
      <c r="I1285" s="268"/>
    </row>
    <row r="1286">
      <c r="A1286" s="275" t="s">
        <v>13442</v>
      </c>
      <c r="B1286" s="276" t="s">
        <v>13447</v>
      </c>
      <c r="C1286" s="246" t="s">
        <v>32500</v>
      </c>
      <c r="D1286" s="278"/>
      <c r="E1286" s="271"/>
      <c r="F1286" s="266"/>
      <c r="G1286" s="267"/>
      <c r="H1286" s="195" t="s">
        <v>32501</v>
      </c>
      <c r="I1286" s="268"/>
    </row>
    <row r="1287">
      <c r="A1287" s="190" t="s">
        <v>13442</v>
      </c>
      <c r="B1287" s="191" t="s">
        <v>13447</v>
      </c>
      <c r="C1287" s="192" t="s">
        <v>32502</v>
      </c>
      <c r="D1287" s="192" t="s">
        <v>39</v>
      </c>
      <c r="E1287" s="192" t="s">
        <v>17359</v>
      </c>
      <c r="F1287" s="266"/>
      <c r="G1287" s="267"/>
      <c r="H1287" s="195" t="s">
        <v>32503</v>
      </c>
      <c r="I1287" s="268"/>
    </row>
    <row r="1288">
      <c r="A1288" s="190" t="s">
        <v>13442</v>
      </c>
      <c r="B1288" s="191" t="s">
        <v>13447</v>
      </c>
      <c r="C1288" s="192" t="s">
        <v>32504</v>
      </c>
      <c r="D1288" s="271"/>
      <c r="E1288" s="271"/>
      <c r="F1288" s="266"/>
      <c r="G1288" s="267"/>
      <c r="H1288" s="195" t="s">
        <v>29114</v>
      </c>
      <c r="I1288" s="268"/>
    </row>
    <row r="1289">
      <c r="A1289" s="190" t="s">
        <v>13442</v>
      </c>
      <c r="B1289" s="191" t="s">
        <v>13447</v>
      </c>
      <c r="C1289" s="192" t="s">
        <v>18599</v>
      </c>
      <c r="D1289" s="192" t="s">
        <v>27</v>
      </c>
      <c r="E1289" s="271"/>
      <c r="F1289" s="266"/>
      <c r="G1289" s="267"/>
      <c r="H1289" s="195" t="s">
        <v>29115</v>
      </c>
      <c r="I1289" s="268"/>
    </row>
    <row r="1290">
      <c r="A1290" s="190" t="s">
        <v>13460</v>
      </c>
      <c r="B1290" s="191" t="s">
        <v>13464</v>
      </c>
      <c r="C1290" s="192" t="s">
        <v>32505</v>
      </c>
      <c r="D1290" s="192" t="s">
        <v>6</v>
      </c>
      <c r="E1290" s="192" t="s">
        <v>16476</v>
      </c>
      <c r="F1290" s="266"/>
      <c r="G1290" s="267"/>
      <c r="H1290" s="195" t="s">
        <v>32506</v>
      </c>
      <c r="I1290" s="268"/>
    </row>
    <row r="1291">
      <c r="A1291" s="190" t="s">
        <v>13460</v>
      </c>
      <c r="B1291" s="191" t="s">
        <v>13464</v>
      </c>
      <c r="C1291" s="192" t="s">
        <v>15</v>
      </c>
      <c r="D1291" s="192" t="s">
        <v>6</v>
      </c>
      <c r="E1291" s="192" t="s">
        <v>16476</v>
      </c>
      <c r="F1291" s="266"/>
      <c r="G1291" s="267"/>
      <c r="H1291" s="195" t="s">
        <v>32507</v>
      </c>
      <c r="I1291" s="268"/>
    </row>
    <row r="1292">
      <c r="A1292" s="190" t="s">
        <v>13460</v>
      </c>
      <c r="B1292" s="191" t="s">
        <v>13464</v>
      </c>
      <c r="C1292" s="192" t="s">
        <v>32390</v>
      </c>
      <c r="D1292" s="192" t="s">
        <v>6</v>
      </c>
      <c r="E1292" s="192" t="s">
        <v>16476</v>
      </c>
      <c r="F1292" s="266"/>
      <c r="G1292" s="267"/>
      <c r="H1292" s="195" t="s">
        <v>32508</v>
      </c>
      <c r="I1292" s="268"/>
    </row>
    <row r="1293">
      <c r="A1293" s="190" t="s">
        <v>13460</v>
      </c>
      <c r="B1293" s="191" t="s">
        <v>13464</v>
      </c>
      <c r="C1293" s="192" t="s">
        <v>32509</v>
      </c>
      <c r="D1293" s="192" t="s">
        <v>6</v>
      </c>
      <c r="E1293" s="192" t="s">
        <v>16476</v>
      </c>
      <c r="F1293" s="266"/>
      <c r="G1293" s="267"/>
      <c r="H1293" s="195" t="s">
        <v>32510</v>
      </c>
      <c r="I1293" s="268"/>
    </row>
    <row r="1294">
      <c r="A1294" s="190" t="s">
        <v>13460</v>
      </c>
      <c r="B1294" s="191" t="s">
        <v>13464</v>
      </c>
      <c r="C1294" s="192" t="s">
        <v>32511</v>
      </c>
      <c r="D1294" s="192" t="s">
        <v>6</v>
      </c>
      <c r="E1294" s="192" t="s">
        <v>16476</v>
      </c>
      <c r="F1294" s="266"/>
      <c r="G1294" s="267"/>
      <c r="H1294" s="195" t="s">
        <v>32512</v>
      </c>
      <c r="I1294" s="268"/>
    </row>
    <row r="1295">
      <c r="A1295" s="190" t="s">
        <v>13460</v>
      </c>
      <c r="B1295" s="191" t="s">
        <v>13464</v>
      </c>
      <c r="C1295" s="192" t="s">
        <v>32513</v>
      </c>
      <c r="D1295" s="192" t="s">
        <v>6</v>
      </c>
      <c r="E1295" s="192" t="s">
        <v>16476</v>
      </c>
      <c r="F1295" s="266"/>
      <c r="G1295" s="267"/>
      <c r="H1295" s="195" t="s">
        <v>32514</v>
      </c>
      <c r="I1295" s="268"/>
    </row>
    <row r="1296">
      <c r="A1296" s="190" t="s">
        <v>13460</v>
      </c>
      <c r="B1296" s="191" t="s">
        <v>13464</v>
      </c>
      <c r="C1296" s="192" t="s">
        <v>19258</v>
      </c>
      <c r="D1296" s="192" t="s">
        <v>6</v>
      </c>
      <c r="E1296" s="192" t="s">
        <v>16476</v>
      </c>
      <c r="F1296" s="266"/>
      <c r="G1296" s="267"/>
      <c r="H1296" s="195" t="s">
        <v>32515</v>
      </c>
      <c r="I1296" s="268"/>
    </row>
    <row r="1297">
      <c r="A1297" s="190" t="s">
        <v>13460</v>
      </c>
      <c r="B1297" s="191" t="s">
        <v>13464</v>
      </c>
      <c r="C1297" s="192" t="s">
        <v>32516</v>
      </c>
      <c r="D1297" s="192" t="s">
        <v>6</v>
      </c>
      <c r="E1297" s="192" t="s">
        <v>16476</v>
      </c>
      <c r="F1297" s="266"/>
      <c r="G1297" s="267"/>
      <c r="H1297" s="195" t="s">
        <v>32517</v>
      </c>
      <c r="I1297" s="268"/>
    </row>
    <row r="1298">
      <c r="A1298" s="190" t="s">
        <v>13460</v>
      </c>
      <c r="B1298" s="191" t="s">
        <v>13464</v>
      </c>
      <c r="C1298" s="192" t="s">
        <v>32518</v>
      </c>
      <c r="D1298" s="192" t="s">
        <v>6</v>
      </c>
      <c r="E1298" s="192" t="s">
        <v>16476</v>
      </c>
      <c r="F1298" s="266"/>
      <c r="G1298" s="267"/>
      <c r="H1298" s="195" t="s">
        <v>32519</v>
      </c>
      <c r="I1298" s="268"/>
    </row>
    <row r="1299">
      <c r="A1299" s="190" t="s">
        <v>13460</v>
      </c>
      <c r="B1299" s="191" t="s">
        <v>13464</v>
      </c>
      <c r="C1299" s="192" t="s">
        <v>32520</v>
      </c>
      <c r="D1299" s="192" t="s">
        <v>6</v>
      </c>
      <c r="E1299" s="192" t="s">
        <v>16476</v>
      </c>
      <c r="F1299" s="266"/>
      <c r="G1299" s="267"/>
      <c r="H1299" s="195" t="s">
        <v>32521</v>
      </c>
      <c r="I1299" s="268"/>
    </row>
    <row r="1300">
      <c r="A1300" s="275" t="s">
        <v>13470</v>
      </c>
      <c r="B1300" s="276" t="s">
        <v>13474</v>
      </c>
      <c r="C1300" s="246" t="s">
        <v>32522</v>
      </c>
      <c r="D1300" s="278"/>
      <c r="E1300" s="271"/>
      <c r="F1300" s="266"/>
      <c r="G1300" s="267"/>
      <c r="H1300" s="195" t="s">
        <v>32523</v>
      </c>
      <c r="I1300" s="268"/>
    </row>
    <row r="1301">
      <c r="A1301" s="275" t="s">
        <v>13470</v>
      </c>
      <c r="B1301" s="276" t="s">
        <v>13474</v>
      </c>
      <c r="C1301" s="246" t="s">
        <v>32524</v>
      </c>
      <c r="D1301" s="278"/>
      <c r="E1301" s="271"/>
      <c r="F1301" s="266"/>
      <c r="G1301" s="267"/>
      <c r="H1301" s="195" t="s">
        <v>32525</v>
      </c>
      <c r="I1301" s="268"/>
    </row>
    <row r="1302">
      <c r="A1302" s="275" t="s">
        <v>13470</v>
      </c>
      <c r="B1302" s="276" t="s">
        <v>13474</v>
      </c>
      <c r="C1302" s="246" t="s">
        <v>32526</v>
      </c>
      <c r="D1302" s="278"/>
      <c r="E1302" s="271"/>
      <c r="F1302" s="266"/>
      <c r="G1302" s="267"/>
      <c r="H1302" s="195" t="s">
        <v>32527</v>
      </c>
      <c r="I1302" s="268"/>
    </row>
    <row r="1303">
      <c r="A1303" s="190" t="s">
        <v>13470</v>
      </c>
      <c r="B1303" s="191" t="s">
        <v>13474</v>
      </c>
      <c r="C1303" s="192" t="s">
        <v>32528</v>
      </c>
      <c r="D1303" s="271"/>
      <c r="E1303" s="192" t="s">
        <v>32529</v>
      </c>
      <c r="F1303" s="266"/>
      <c r="G1303" s="267"/>
      <c r="H1303" s="195" t="s">
        <v>32530</v>
      </c>
      <c r="I1303" s="268"/>
    </row>
    <row r="1304">
      <c r="A1304" s="190" t="s">
        <v>13479</v>
      </c>
      <c r="B1304" s="191" t="s">
        <v>13482</v>
      </c>
      <c r="C1304" s="192" t="s">
        <v>29527</v>
      </c>
      <c r="D1304" s="192" t="s">
        <v>17</v>
      </c>
      <c r="E1304" s="271"/>
      <c r="F1304" s="266"/>
      <c r="G1304" s="267"/>
      <c r="H1304" s="195" t="s">
        <v>29528</v>
      </c>
      <c r="I1304" s="268"/>
    </row>
    <row r="1305">
      <c r="A1305" s="190" t="s">
        <v>13479</v>
      </c>
      <c r="B1305" s="191" t="s">
        <v>13482</v>
      </c>
      <c r="C1305" s="192" t="s">
        <v>29608</v>
      </c>
      <c r="D1305" s="192" t="s">
        <v>17</v>
      </c>
      <c r="E1305" s="271"/>
      <c r="F1305" s="266"/>
      <c r="G1305" s="267"/>
      <c r="H1305" s="195" t="s">
        <v>29609</v>
      </c>
      <c r="I1305" s="268"/>
    </row>
    <row r="1306">
      <c r="A1306" s="190" t="s">
        <v>13479</v>
      </c>
      <c r="B1306" s="191" t="s">
        <v>13482</v>
      </c>
      <c r="C1306" s="192" t="s">
        <v>29625</v>
      </c>
      <c r="D1306" s="192" t="s">
        <v>17</v>
      </c>
      <c r="E1306" s="271"/>
      <c r="F1306" s="266"/>
      <c r="G1306" s="267"/>
      <c r="H1306" s="195" t="s">
        <v>29626</v>
      </c>
      <c r="I1306" s="268"/>
    </row>
    <row r="1307">
      <c r="A1307" s="190" t="s">
        <v>13487</v>
      </c>
      <c r="B1307" s="191" t="s">
        <v>13490</v>
      </c>
      <c r="C1307" s="192" t="s">
        <v>29127</v>
      </c>
      <c r="D1307" s="192" t="s">
        <v>12</v>
      </c>
      <c r="E1307" s="271"/>
      <c r="F1307" s="266"/>
      <c r="G1307" s="267"/>
      <c r="H1307" s="195" t="s">
        <v>32531</v>
      </c>
      <c r="I1307" s="268"/>
    </row>
    <row r="1308">
      <c r="A1308" s="190" t="s">
        <v>13494</v>
      </c>
      <c r="B1308" s="191" t="s">
        <v>13498</v>
      </c>
      <c r="C1308" s="192" t="s">
        <v>16319</v>
      </c>
      <c r="D1308" s="192" t="s">
        <v>5</v>
      </c>
      <c r="E1308" s="271"/>
      <c r="F1308" s="266"/>
      <c r="G1308" s="267"/>
      <c r="H1308" s="195" t="s">
        <v>32532</v>
      </c>
      <c r="I1308" s="268"/>
    </row>
    <row r="1309">
      <c r="A1309" s="275" t="s">
        <v>13494</v>
      </c>
      <c r="B1309" s="276" t="s">
        <v>13498</v>
      </c>
      <c r="C1309" s="246" t="s">
        <v>32533</v>
      </c>
      <c r="D1309" s="278"/>
      <c r="E1309" s="271"/>
      <c r="F1309" s="266"/>
      <c r="G1309" s="267"/>
      <c r="H1309" s="195" t="s">
        <v>32534</v>
      </c>
      <c r="I1309" s="268"/>
    </row>
    <row r="1310">
      <c r="A1310" s="275" t="s">
        <v>13494</v>
      </c>
      <c r="B1310" s="276" t="s">
        <v>13498</v>
      </c>
      <c r="C1310" s="246" t="s">
        <v>32535</v>
      </c>
      <c r="D1310" s="278"/>
      <c r="E1310" s="271"/>
      <c r="F1310" s="266"/>
      <c r="G1310" s="267"/>
      <c r="H1310" s="195" t="s">
        <v>32536</v>
      </c>
      <c r="I1310" s="268"/>
    </row>
    <row r="1311">
      <c r="A1311" s="275" t="s">
        <v>13494</v>
      </c>
      <c r="B1311" s="276" t="s">
        <v>13498</v>
      </c>
      <c r="C1311" s="246" t="s">
        <v>32537</v>
      </c>
      <c r="D1311" s="278"/>
      <c r="E1311" s="271"/>
      <c r="F1311" s="266"/>
      <c r="G1311" s="267"/>
      <c r="H1311" s="195" t="s">
        <v>32538</v>
      </c>
      <c r="I1311" s="268"/>
    </row>
    <row r="1312">
      <c r="A1312" s="275" t="s">
        <v>13494</v>
      </c>
      <c r="B1312" s="276" t="s">
        <v>13498</v>
      </c>
      <c r="C1312" s="246" t="s">
        <v>32539</v>
      </c>
      <c r="D1312" s="278"/>
      <c r="E1312" s="271"/>
      <c r="F1312" s="266"/>
      <c r="G1312" s="267"/>
      <c r="H1312" s="195" t="s">
        <v>32540</v>
      </c>
      <c r="I1312" s="268"/>
    </row>
    <row r="1313">
      <c r="A1313" s="275" t="s">
        <v>13494</v>
      </c>
      <c r="B1313" s="276" t="s">
        <v>13498</v>
      </c>
      <c r="C1313" s="246" t="s">
        <v>32541</v>
      </c>
      <c r="D1313" s="278"/>
      <c r="E1313" s="271"/>
      <c r="F1313" s="266"/>
      <c r="G1313" s="267"/>
      <c r="H1313" s="195" t="s">
        <v>32542</v>
      </c>
      <c r="I1313" s="268"/>
    </row>
    <row r="1314">
      <c r="A1314" s="190" t="s">
        <v>13503</v>
      </c>
      <c r="B1314" s="191" t="s">
        <v>13507</v>
      </c>
      <c r="C1314" s="192" t="s">
        <v>17017</v>
      </c>
      <c r="D1314" s="192" t="s">
        <v>8</v>
      </c>
      <c r="E1314" s="271"/>
      <c r="F1314" s="266"/>
      <c r="G1314" s="267"/>
      <c r="H1314" s="195" t="s">
        <v>29137</v>
      </c>
      <c r="I1314" s="268"/>
    </row>
    <row r="1315">
      <c r="A1315" s="190" t="s">
        <v>13503</v>
      </c>
      <c r="B1315" s="191" t="s">
        <v>13507</v>
      </c>
      <c r="C1315" s="192" t="s">
        <v>32543</v>
      </c>
      <c r="D1315" s="192" t="s">
        <v>17</v>
      </c>
      <c r="E1315" s="271"/>
      <c r="F1315" s="266"/>
      <c r="G1315" s="267"/>
      <c r="H1315" s="195" t="s">
        <v>29628</v>
      </c>
      <c r="I1315" s="268"/>
    </row>
    <row r="1316">
      <c r="A1316" s="190" t="s">
        <v>13503</v>
      </c>
      <c r="B1316" s="191" t="s">
        <v>13507</v>
      </c>
      <c r="C1316" s="192" t="s">
        <v>25083</v>
      </c>
      <c r="D1316" s="192" t="s">
        <v>54</v>
      </c>
      <c r="E1316" s="271"/>
      <c r="F1316" s="266"/>
      <c r="G1316" s="267"/>
      <c r="H1316" s="195" t="s">
        <v>32544</v>
      </c>
      <c r="I1316" s="268"/>
    </row>
    <row r="1317">
      <c r="A1317" s="190" t="s">
        <v>13503</v>
      </c>
      <c r="B1317" s="191" t="s">
        <v>13507</v>
      </c>
      <c r="C1317" s="192" t="s">
        <v>29141</v>
      </c>
      <c r="D1317" s="192" t="s">
        <v>5</v>
      </c>
      <c r="E1317" s="271"/>
      <c r="F1317" s="266"/>
      <c r="G1317" s="267"/>
      <c r="H1317" s="195" t="s">
        <v>32545</v>
      </c>
      <c r="I1317" s="268"/>
    </row>
    <row r="1318">
      <c r="A1318" s="190" t="s">
        <v>13503</v>
      </c>
      <c r="B1318" s="191" t="s">
        <v>13507</v>
      </c>
      <c r="C1318" s="192" t="s">
        <v>29143</v>
      </c>
      <c r="D1318" s="192" t="s">
        <v>16091</v>
      </c>
      <c r="E1318" s="192" t="s">
        <v>15857</v>
      </c>
      <c r="G1318" s="267"/>
      <c r="H1318" s="195" t="s">
        <v>32546</v>
      </c>
      <c r="I1318" s="268"/>
    </row>
    <row r="1319">
      <c r="A1319" s="190" t="s">
        <v>13503</v>
      </c>
      <c r="B1319" s="191" t="s">
        <v>13507</v>
      </c>
      <c r="C1319" s="192" t="s">
        <v>32547</v>
      </c>
      <c r="D1319" s="192" t="s">
        <v>33</v>
      </c>
      <c r="E1319" s="271"/>
      <c r="F1319" s="266"/>
      <c r="G1319" s="267"/>
      <c r="H1319" s="195" t="s">
        <v>32548</v>
      </c>
      <c r="I1319" s="268"/>
    </row>
    <row r="1320">
      <c r="A1320" s="190" t="s">
        <v>13503</v>
      </c>
      <c r="B1320" s="191" t="s">
        <v>13507</v>
      </c>
      <c r="C1320" s="192" t="s">
        <v>32549</v>
      </c>
      <c r="D1320" s="192" t="s">
        <v>33</v>
      </c>
      <c r="E1320" s="192" t="s">
        <v>32550</v>
      </c>
      <c r="F1320" s="266"/>
      <c r="G1320" s="267"/>
      <c r="H1320" s="195" t="s">
        <v>29133</v>
      </c>
      <c r="I1320" s="268"/>
    </row>
    <row r="1321">
      <c r="A1321" s="275" t="s">
        <v>13503</v>
      </c>
      <c r="B1321" s="276" t="s">
        <v>13507</v>
      </c>
      <c r="C1321" s="246" t="s">
        <v>29134</v>
      </c>
      <c r="D1321" s="278"/>
      <c r="E1321" s="271"/>
      <c r="F1321" s="266"/>
      <c r="G1321" s="267"/>
      <c r="H1321" s="195" t="s">
        <v>32551</v>
      </c>
      <c r="I1321" s="268"/>
    </row>
    <row r="1322">
      <c r="A1322" s="190" t="s">
        <v>13503</v>
      </c>
      <c r="B1322" s="191" t="s">
        <v>13507</v>
      </c>
      <c r="C1322" s="192" t="s">
        <v>29138</v>
      </c>
      <c r="D1322" s="192" t="s">
        <v>8</v>
      </c>
      <c r="E1322" s="271"/>
      <c r="F1322" s="266"/>
      <c r="G1322" s="267"/>
      <c r="H1322" s="195" t="s">
        <v>29139</v>
      </c>
      <c r="I1322" s="268"/>
    </row>
    <row r="1323">
      <c r="A1323" s="190" t="s">
        <v>13512</v>
      </c>
      <c r="B1323" s="191" t="s">
        <v>13515</v>
      </c>
      <c r="C1323" s="192" t="s">
        <v>29148</v>
      </c>
      <c r="D1323" s="192" t="s">
        <v>18</v>
      </c>
      <c r="E1323" s="192" t="s">
        <v>18548</v>
      </c>
      <c r="F1323" s="266"/>
      <c r="G1323" s="267"/>
      <c r="H1323" s="195" t="s">
        <v>29149</v>
      </c>
      <c r="I1323" s="268"/>
    </row>
    <row r="1324">
      <c r="A1324" s="190" t="s">
        <v>13512</v>
      </c>
      <c r="B1324" s="191" t="s">
        <v>13515</v>
      </c>
      <c r="C1324" s="192" t="s">
        <v>29146</v>
      </c>
      <c r="D1324" s="192" t="s">
        <v>5</v>
      </c>
      <c r="E1324" s="192" t="s">
        <v>15871</v>
      </c>
      <c r="F1324" s="266"/>
      <c r="G1324" s="267"/>
      <c r="H1324" s="195" t="s">
        <v>29147</v>
      </c>
      <c r="I1324" s="268"/>
    </row>
    <row r="1325">
      <c r="A1325" s="190" t="s">
        <v>13512</v>
      </c>
      <c r="B1325" s="191" t="s">
        <v>13515</v>
      </c>
      <c r="C1325" s="192" t="s">
        <v>29150</v>
      </c>
      <c r="D1325" s="192" t="s">
        <v>11</v>
      </c>
      <c r="E1325" s="271"/>
      <c r="F1325" s="266"/>
      <c r="G1325" s="267"/>
      <c r="H1325" s="195" t="s">
        <v>29151</v>
      </c>
      <c r="I1325" s="268"/>
    </row>
    <row r="1326">
      <c r="A1326" s="190" t="s">
        <v>13522</v>
      </c>
      <c r="B1326" s="191" t="s">
        <v>13525</v>
      </c>
      <c r="C1326" s="192" t="s">
        <v>29152</v>
      </c>
      <c r="D1326" s="192" t="s">
        <v>6</v>
      </c>
      <c r="E1326" s="271"/>
      <c r="F1326" s="266"/>
      <c r="G1326" s="267"/>
      <c r="H1326" s="195" t="s">
        <v>29153</v>
      </c>
      <c r="I1326" s="268"/>
    </row>
    <row r="1327">
      <c r="A1327" s="190" t="s">
        <v>13522</v>
      </c>
      <c r="B1327" s="191" t="s">
        <v>13525</v>
      </c>
      <c r="C1327" s="192" t="s">
        <v>29154</v>
      </c>
      <c r="D1327" s="192" t="s">
        <v>6</v>
      </c>
      <c r="E1327" s="271"/>
      <c r="F1327" s="266"/>
      <c r="G1327" s="267"/>
      <c r="H1327" s="195" t="s">
        <v>32552</v>
      </c>
      <c r="I1327" s="268"/>
    </row>
    <row r="1328">
      <c r="A1328" s="190" t="s">
        <v>13522</v>
      </c>
      <c r="B1328" s="191" t="s">
        <v>13525</v>
      </c>
      <c r="C1328" s="192" t="s">
        <v>29156</v>
      </c>
      <c r="D1328" s="192" t="s">
        <v>6</v>
      </c>
      <c r="E1328" s="271"/>
      <c r="F1328" s="266"/>
      <c r="G1328" s="267"/>
      <c r="H1328" s="195" t="s">
        <v>32553</v>
      </c>
      <c r="I1328" s="268"/>
    </row>
    <row r="1329">
      <c r="A1329" s="190" t="s">
        <v>13522</v>
      </c>
      <c r="B1329" s="191" t="s">
        <v>13525</v>
      </c>
      <c r="C1329" s="192" t="s">
        <v>32554</v>
      </c>
      <c r="D1329" s="192" t="s">
        <v>6</v>
      </c>
      <c r="E1329" s="271"/>
      <c r="F1329" s="266"/>
      <c r="G1329" s="267"/>
      <c r="H1329" s="195" t="s">
        <v>32555</v>
      </c>
      <c r="I1329" s="268"/>
    </row>
    <row r="1330">
      <c r="A1330" s="190" t="s">
        <v>13531</v>
      </c>
      <c r="B1330" s="191" t="s">
        <v>13534</v>
      </c>
      <c r="C1330" s="192" t="s">
        <v>29166</v>
      </c>
      <c r="D1330" s="192" t="s">
        <v>27</v>
      </c>
      <c r="E1330" s="271"/>
      <c r="F1330" s="266"/>
      <c r="G1330" s="267"/>
      <c r="H1330" s="195" t="s">
        <v>32556</v>
      </c>
      <c r="I1330" s="268"/>
    </row>
    <row r="1331">
      <c r="A1331" s="190" t="s">
        <v>13531</v>
      </c>
      <c r="B1331" s="191" t="s">
        <v>13534</v>
      </c>
      <c r="C1331" s="192" t="s">
        <v>29158</v>
      </c>
      <c r="D1331" s="192" t="s">
        <v>14</v>
      </c>
      <c r="E1331" s="192" t="s">
        <v>16856</v>
      </c>
      <c r="F1331" s="266"/>
      <c r="G1331" s="267"/>
      <c r="H1331" s="195" t="s">
        <v>29159</v>
      </c>
      <c r="I1331" s="268"/>
    </row>
    <row r="1332">
      <c r="A1332" s="190" t="s">
        <v>13531</v>
      </c>
      <c r="B1332" s="191" t="s">
        <v>13534</v>
      </c>
      <c r="C1332" s="192" t="s">
        <v>29160</v>
      </c>
      <c r="D1332" s="192" t="s">
        <v>14</v>
      </c>
      <c r="E1332" s="192" t="s">
        <v>16856</v>
      </c>
      <c r="F1332" s="266"/>
      <c r="G1332" s="267"/>
      <c r="H1332" s="195" t="s">
        <v>32557</v>
      </c>
      <c r="I1332" s="268"/>
    </row>
    <row r="1333">
      <c r="A1333" s="190" t="s">
        <v>13531</v>
      </c>
      <c r="B1333" s="191" t="s">
        <v>13534</v>
      </c>
      <c r="C1333" s="192" t="s">
        <v>29168</v>
      </c>
      <c r="D1333" s="192" t="s">
        <v>27</v>
      </c>
      <c r="E1333" s="271"/>
      <c r="F1333" s="266"/>
      <c r="G1333" s="267"/>
      <c r="H1333" s="195" t="s">
        <v>29169</v>
      </c>
      <c r="I1333" s="268"/>
    </row>
    <row r="1334">
      <c r="A1334" s="190" t="s">
        <v>13531</v>
      </c>
      <c r="B1334" s="191" t="s">
        <v>13534</v>
      </c>
      <c r="C1334" s="192" t="s">
        <v>29162</v>
      </c>
      <c r="D1334" s="192" t="s">
        <v>14</v>
      </c>
      <c r="E1334" s="192" t="s">
        <v>16856</v>
      </c>
      <c r="F1334" s="266"/>
      <c r="G1334" s="267"/>
      <c r="H1334" s="195" t="s">
        <v>29163</v>
      </c>
      <c r="I1334" s="268"/>
    </row>
    <row r="1335">
      <c r="A1335" s="190" t="s">
        <v>13531</v>
      </c>
      <c r="B1335" s="191" t="s">
        <v>13534</v>
      </c>
      <c r="C1335" s="192" t="s">
        <v>29164</v>
      </c>
      <c r="D1335" s="192" t="s">
        <v>14</v>
      </c>
      <c r="E1335" s="192" t="s">
        <v>16856</v>
      </c>
      <c r="F1335" s="266"/>
      <c r="G1335" s="267"/>
      <c r="H1335" s="195" t="s">
        <v>29165</v>
      </c>
      <c r="I1335" s="268"/>
    </row>
    <row r="1336">
      <c r="A1336" s="275" t="s">
        <v>32558</v>
      </c>
      <c r="B1336" s="276" t="s">
        <v>32559</v>
      </c>
      <c r="C1336" s="246" t="s">
        <v>32560</v>
      </c>
      <c r="D1336" s="246" t="s">
        <v>6</v>
      </c>
      <c r="E1336" s="271"/>
      <c r="F1336" s="266"/>
      <c r="G1336" s="267"/>
      <c r="H1336" s="195" t="s">
        <v>32561</v>
      </c>
      <c r="I1336" s="268"/>
    </row>
    <row r="1337">
      <c r="A1337" s="190" t="s">
        <v>13540</v>
      </c>
      <c r="B1337" s="191" t="s">
        <v>13542</v>
      </c>
      <c r="C1337" s="192" t="s">
        <v>29170</v>
      </c>
      <c r="D1337" s="192" t="s">
        <v>36</v>
      </c>
      <c r="E1337" s="271"/>
      <c r="F1337" s="266"/>
      <c r="G1337" s="267"/>
      <c r="H1337" s="195" t="s">
        <v>29171</v>
      </c>
      <c r="I1337" s="268"/>
    </row>
    <row r="1338">
      <c r="A1338" s="190" t="s">
        <v>13540</v>
      </c>
      <c r="B1338" s="191" t="s">
        <v>13542</v>
      </c>
      <c r="C1338" s="192" t="s">
        <v>29172</v>
      </c>
      <c r="D1338" s="192" t="s">
        <v>36</v>
      </c>
      <c r="E1338" s="271"/>
      <c r="F1338" s="266"/>
      <c r="G1338" s="267"/>
      <c r="H1338" s="195" t="s">
        <v>29173</v>
      </c>
      <c r="I1338" s="268"/>
    </row>
    <row r="1339">
      <c r="A1339" s="190" t="s">
        <v>13540</v>
      </c>
      <c r="B1339" s="191" t="s">
        <v>13542</v>
      </c>
      <c r="C1339" s="192" t="s">
        <v>29174</v>
      </c>
      <c r="D1339" s="192" t="s">
        <v>18695</v>
      </c>
      <c r="E1339" s="192" t="s">
        <v>16275</v>
      </c>
      <c r="F1339" s="190" t="s">
        <v>24118</v>
      </c>
      <c r="G1339" s="267"/>
      <c r="H1339" s="268"/>
      <c r="I1339" s="268"/>
    </row>
    <row r="1340">
      <c r="A1340" s="275" t="s">
        <v>32562</v>
      </c>
      <c r="B1340" s="276" t="s">
        <v>32563</v>
      </c>
      <c r="C1340" s="246" t="s">
        <v>32564</v>
      </c>
      <c r="D1340" s="278"/>
      <c r="E1340" s="271"/>
      <c r="F1340" s="266"/>
      <c r="G1340" s="267"/>
      <c r="H1340" s="195" t="s">
        <v>32565</v>
      </c>
      <c r="I1340" s="268"/>
    </row>
    <row r="1341">
      <c r="A1341" s="190" t="s">
        <v>32562</v>
      </c>
      <c r="B1341" s="191" t="s">
        <v>32563</v>
      </c>
      <c r="C1341" s="192" t="s">
        <v>32566</v>
      </c>
      <c r="D1341" s="192" t="s">
        <v>50</v>
      </c>
      <c r="E1341" s="271"/>
      <c r="F1341" s="266"/>
      <c r="G1341" s="267"/>
      <c r="H1341" s="195" t="s">
        <v>32567</v>
      </c>
      <c r="I1341" s="268"/>
    </row>
    <row r="1342">
      <c r="A1342" s="190" t="s">
        <v>32562</v>
      </c>
      <c r="B1342" s="191" t="s">
        <v>32563</v>
      </c>
      <c r="C1342" s="192" t="s">
        <v>32568</v>
      </c>
      <c r="D1342" s="192" t="s">
        <v>50</v>
      </c>
      <c r="E1342" s="271"/>
      <c r="F1342" s="266"/>
      <c r="G1342" s="267"/>
      <c r="H1342" s="195" t="s">
        <v>32569</v>
      </c>
      <c r="I1342" s="268"/>
    </row>
    <row r="1343">
      <c r="A1343" s="190" t="s">
        <v>32562</v>
      </c>
      <c r="B1343" s="191" t="s">
        <v>32563</v>
      </c>
      <c r="C1343" s="192" t="s">
        <v>32570</v>
      </c>
      <c r="D1343" s="192" t="s">
        <v>50</v>
      </c>
      <c r="E1343" s="271"/>
      <c r="F1343" s="266"/>
      <c r="G1343" s="267"/>
      <c r="H1343" s="195" t="s">
        <v>32571</v>
      </c>
      <c r="I1343" s="268"/>
    </row>
    <row r="1344">
      <c r="A1344" s="190" t="s">
        <v>13548</v>
      </c>
      <c r="B1344" s="191" t="s">
        <v>13551</v>
      </c>
      <c r="C1344" s="271"/>
      <c r="D1344" s="192" t="s">
        <v>32</v>
      </c>
      <c r="E1344" s="271"/>
      <c r="F1344" s="266"/>
      <c r="G1344" s="267"/>
      <c r="H1344" s="268"/>
      <c r="I1344" s="268"/>
    </row>
    <row r="1345">
      <c r="A1345" s="190" t="s">
        <v>13159</v>
      </c>
      <c r="B1345" s="294" t="s">
        <v>32572</v>
      </c>
      <c r="C1345" s="294" t="s">
        <v>17920</v>
      </c>
      <c r="D1345" s="192" t="s">
        <v>16091</v>
      </c>
      <c r="E1345" s="192" t="s">
        <v>31</v>
      </c>
      <c r="F1345" s="266"/>
      <c r="G1345" s="267"/>
      <c r="H1345" s="268"/>
      <c r="I1345" s="268"/>
    </row>
    <row r="1346">
      <c r="A1346" s="190" t="s">
        <v>13159</v>
      </c>
      <c r="B1346" s="294" t="s">
        <v>32572</v>
      </c>
      <c r="C1346" s="294" t="s">
        <v>32573</v>
      </c>
      <c r="D1346" s="192" t="s">
        <v>36</v>
      </c>
      <c r="E1346" s="192" t="s">
        <v>16563</v>
      </c>
      <c r="F1346" s="266"/>
      <c r="G1346" s="267"/>
      <c r="H1346" s="268"/>
      <c r="I1346" s="268"/>
    </row>
    <row r="1347">
      <c r="A1347" s="190" t="s">
        <v>13159</v>
      </c>
      <c r="B1347" s="294" t="s">
        <v>32572</v>
      </c>
      <c r="C1347" s="294" t="s">
        <v>29908</v>
      </c>
      <c r="D1347" s="192" t="s">
        <v>34</v>
      </c>
      <c r="E1347" s="271"/>
      <c r="F1347" s="266"/>
      <c r="G1347" s="267"/>
      <c r="H1347" s="268"/>
      <c r="I1347" s="268"/>
    </row>
    <row r="1348">
      <c r="A1348" s="275" t="s">
        <v>13159</v>
      </c>
      <c r="B1348" s="306">
        <v>0.0</v>
      </c>
      <c r="C1348" s="278"/>
      <c r="D1348" s="278"/>
      <c r="E1348" s="271"/>
      <c r="F1348" s="266"/>
      <c r="G1348" s="267"/>
      <c r="H1348" s="268"/>
      <c r="I1348" s="268"/>
    </row>
    <row r="1349">
      <c r="A1349" s="190" t="s">
        <v>13554</v>
      </c>
      <c r="B1349" s="191" t="s">
        <v>13557</v>
      </c>
      <c r="C1349" s="192" t="s">
        <v>17708</v>
      </c>
      <c r="D1349" s="192" t="s">
        <v>11</v>
      </c>
      <c r="E1349" s="192" t="s">
        <v>19602</v>
      </c>
      <c r="F1349" s="266"/>
      <c r="G1349" s="267"/>
      <c r="H1349" s="268"/>
      <c r="I1349" s="268"/>
    </row>
    <row r="1350">
      <c r="A1350" s="190" t="s">
        <v>13554</v>
      </c>
      <c r="B1350" s="191" t="s">
        <v>13557</v>
      </c>
      <c r="C1350" s="192" t="s">
        <v>21398</v>
      </c>
      <c r="D1350" s="192" t="s">
        <v>33</v>
      </c>
      <c r="E1350" s="271"/>
      <c r="F1350" s="266"/>
      <c r="G1350" s="267"/>
      <c r="H1350" s="268"/>
      <c r="I1350" s="268"/>
    </row>
    <row r="1351">
      <c r="A1351" s="190" t="s">
        <v>13554</v>
      </c>
      <c r="B1351" s="191" t="s">
        <v>13557</v>
      </c>
      <c r="C1351" s="192" t="s">
        <v>29177</v>
      </c>
      <c r="D1351" s="192" t="s">
        <v>7</v>
      </c>
      <c r="E1351" s="192" t="s">
        <v>17552</v>
      </c>
      <c r="F1351" s="266"/>
      <c r="G1351" s="267"/>
      <c r="H1351" s="268"/>
      <c r="I1351" s="268"/>
    </row>
    <row r="1352">
      <c r="A1352" s="190" t="s">
        <v>13554</v>
      </c>
      <c r="B1352" s="191" t="s">
        <v>13557</v>
      </c>
      <c r="C1352" s="192" t="s">
        <v>29178</v>
      </c>
      <c r="D1352" s="192" t="s">
        <v>7</v>
      </c>
      <c r="E1352" s="192" t="s">
        <v>17552</v>
      </c>
      <c r="F1352" s="266"/>
      <c r="G1352" s="267"/>
      <c r="H1352" s="268"/>
      <c r="I1352" s="268"/>
    </row>
    <row r="1353">
      <c r="A1353" s="190" t="s">
        <v>13554</v>
      </c>
      <c r="B1353" s="191" t="s">
        <v>13557</v>
      </c>
      <c r="C1353" s="192" t="s">
        <v>29181</v>
      </c>
      <c r="D1353" s="192" t="s">
        <v>7</v>
      </c>
      <c r="E1353" s="271"/>
      <c r="F1353" s="266"/>
      <c r="G1353" s="267"/>
      <c r="H1353" s="268"/>
      <c r="I1353" s="268"/>
    </row>
    <row r="1354">
      <c r="A1354" s="190" t="s">
        <v>13554</v>
      </c>
      <c r="B1354" s="191" t="s">
        <v>13557</v>
      </c>
      <c r="C1354" s="192" t="s">
        <v>29179</v>
      </c>
      <c r="D1354" s="192" t="s">
        <v>7</v>
      </c>
      <c r="E1354" s="192" t="s">
        <v>27271</v>
      </c>
      <c r="F1354" s="266"/>
      <c r="G1354" s="267"/>
      <c r="H1354" s="195" t="s">
        <v>29180</v>
      </c>
      <c r="I1354" s="268"/>
    </row>
    <row r="1355">
      <c r="A1355" s="190" t="s">
        <v>13577</v>
      </c>
      <c r="B1355" s="191" t="s">
        <v>13580</v>
      </c>
      <c r="C1355" s="192" t="s">
        <v>15843</v>
      </c>
      <c r="D1355" s="192" t="s">
        <v>15</v>
      </c>
      <c r="E1355" s="271"/>
      <c r="F1355" s="266"/>
      <c r="G1355" s="267"/>
      <c r="H1355" s="195" t="s">
        <v>32574</v>
      </c>
      <c r="I1355" s="268"/>
    </row>
    <row r="1356">
      <c r="A1356" s="190" t="s">
        <v>13577</v>
      </c>
      <c r="B1356" s="191" t="s">
        <v>13580</v>
      </c>
      <c r="C1356" s="192" t="s">
        <v>32575</v>
      </c>
      <c r="D1356" s="192" t="s">
        <v>5</v>
      </c>
      <c r="E1356" s="192" t="s">
        <v>15831</v>
      </c>
      <c r="F1356" s="266"/>
      <c r="G1356" s="267"/>
      <c r="H1356" s="268"/>
      <c r="I1356" s="268"/>
    </row>
    <row r="1357">
      <c r="A1357" s="190" t="s">
        <v>13577</v>
      </c>
      <c r="B1357" s="191" t="s">
        <v>13580</v>
      </c>
      <c r="C1357" s="192" t="s">
        <v>32576</v>
      </c>
      <c r="D1357" s="192" t="s">
        <v>20</v>
      </c>
      <c r="E1357" s="271"/>
      <c r="F1357" s="266"/>
      <c r="G1357" s="267"/>
      <c r="H1357" s="195" t="s">
        <v>32577</v>
      </c>
      <c r="I1357" s="268"/>
    </row>
    <row r="1358">
      <c r="A1358" s="190" t="s">
        <v>13577</v>
      </c>
      <c r="B1358" s="191" t="s">
        <v>13580</v>
      </c>
      <c r="C1358" s="192" t="s">
        <v>32578</v>
      </c>
      <c r="D1358" s="192" t="s">
        <v>16091</v>
      </c>
      <c r="E1358" s="271"/>
      <c r="F1358" s="266"/>
      <c r="G1358" s="267"/>
      <c r="H1358" s="195" t="s">
        <v>32579</v>
      </c>
      <c r="I1358" s="268"/>
    </row>
    <row r="1359">
      <c r="A1359" s="190" t="s">
        <v>13577</v>
      </c>
      <c r="B1359" s="191" t="s">
        <v>13580</v>
      </c>
      <c r="C1359" s="192" t="s">
        <v>32580</v>
      </c>
      <c r="D1359" s="192" t="s">
        <v>16091</v>
      </c>
      <c r="E1359" s="271"/>
      <c r="F1359" s="266"/>
      <c r="G1359" s="267"/>
      <c r="H1359" s="195" t="s">
        <v>32579</v>
      </c>
      <c r="I1359" s="268"/>
    </row>
    <row r="1360">
      <c r="A1360" s="190" t="s">
        <v>13577</v>
      </c>
      <c r="B1360" s="191" t="s">
        <v>13580</v>
      </c>
      <c r="C1360" s="192" t="s">
        <v>20117</v>
      </c>
      <c r="D1360" s="192" t="s">
        <v>5</v>
      </c>
      <c r="E1360" s="271"/>
      <c r="F1360" s="266"/>
      <c r="G1360" s="267"/>
      <c r="H1360" s="195" t="s">
        <v>32581</v>
      </c>
      <c r="I1360" s="268"/>
    </row>
    <row r="1361">
      <c r="A1361" s="190" t="s">
        <v>13577</v>
      </c>
      <c r="B1361" s="191" t="s">
        <v>13580</v>
      </c>
      <c r="C1361" s="192" t="s">
        <v>32582</v>
      </c>
      <c r="D1361" s="192" t="s">
        <v>12</v>
      </c>
      <c r="E1361" s="271"/>
      <c r="F1361" s="266"/>
      <c r="G1361" s="267"/>
      <c r="H1361" s="195" t="s">
        <v>32583</v>
      </c>
      <c r="I1361" s="268"/>
    </row>
    <row r="1362">
      <c r="A1362" s="190" t="s">
        <v>13577</v>
      </c>
      <c r="B1362" s="191" t="s">
        <v>13580</v>
      </c>
      <c r="C1362" s="192" t="s">
        <v>32584</v>
      </c>
      <c r="D1362" s="192" t="s">
        <v>8</v>
      </c>
      <c r="E1362" s="271"/>
      <c r="F1362" s="266"/>
      <c r="G1362" s="267"/>
      <c r="H1362" s="195" t="s">
        <v>32585</v>
      </c>
      <c r="I1362" s="268"/>
    </row>
    <row r="1363">
      <c r="A1363" s="190" t="s">
        <v>13577</v>
      </c>
      <c r="B1363" s="191" t="s">
        <v>13580</v>
      </c>
      <c r="C1363" s="192" t="s">
        <v>32586</v>
      </c>
      <c r="D1363" s="192" t="s">
        <v>8</v>
      </c>
      <c r="E1363" s="271"/>
      <c r="F1363" s="266"/>
      <c r="G1363" s="267"/>
      <c r="H1363" s="195" t="s">
        <v>32585</v>
      </c>
      <c r="I1363" s="268"/>
    </row>
    <row r="1364">
      <c r="A1364" s="190" t="s">
        <v>13581</v>
      </c>
      <c r="B1364" s="191" t="s">
        <v>13584</v>
      </c>
      <c r="C1364" s="192" t="s">
        <v>29186</v>
      </c>
      <c r="D1364" s="192" t="s">
        <v>18695</v>
      </c>
      <c r="E1364" s="271"/>
      <c r="F1364" s="266"/>
      <c r="G1364" s="267"/>
      <c r="H1364" s="195" t="s">
        <v>29188</v>
      </c>
      <c r="I1364" s="268"/>
    </row>
    <row r="1365">
      <c r="A1365" s="190" t="s">
        <v>13581</v>
      </c>
      <c r="B1365" s="191" t="s">
        <v>13584</v>
      </c>
      <c r="C1365" s="192" t="s">
        <v>29191</v>
      </c>
      <c r="D1365" s="192" t="s">
        <v>18695</v>
      </c>
      <c r="E1365" s="271"/>
      <c r="F1365" s="266"/>
      <c r="G1365" s="267"/>
      <c r="H1365" s="195" t="s">
        <v>29193</v>
      </c>
      <c r="I1365" s="268"/>
    </row>
    <row r="1366">
      <c r="A1366" s="190" t="s">
        <v>13581</v>
      </c>
      <c r="B1366" s="191" t="s">
        <v>13584</v>
      </c>
      <c r="C1366" s="192" t="s">
        <v>26923</v>
      </c>
      <c r="D1366" s="192" t="s">
        <v>18695</v>
      </c>
      <c r="E1366" s="271"/>
      <c r="F1366" s="266"/>
      <c r="G1366" s="267"/>
      <c r="H1366" s="195" t="s">
        <v>29195</v>
      </c>
      <c r="I1366" s="268"/>
    </row>
    <row r="1367">
      <c r="A1367" s="190" t="s">
        <v>13581</v>
      </c>
      <c r="B1367" s="191" t="s">
        <v>13584</v>
      </c>
      <c r="C1367" s="192" t="s">
        <v>29196</v>
      </c>
      <c r="D1367" s="192" t="s">
        <v>18695</v>
      </c>
      <c r="E1367" s="271"/>
      <c r="F1367" s="266"/>
      <c r="G1367" s="267"/>
      <c r="H1367" s="195" t="s">
        <v>29197</v>
      </c>
      <c r="I1367" s="268"/>
    </row>
    <row r="1368">
      <c r="A1368" s="190" t="s">
        <v>13581</v>
      </c>
      <c r="B1368" s="191" t="s">
        <v>13584</v>
      </c>
      <c r="C1368" s="192" t="s">
        <v>29189</v>
      </c>
      <c r="D1368" s="192" t="s">
        <v>18695</v>
      </c>
      <c r="E1368" s="271"/>
      <c r="F1368" s="266"/>
      <c r="G1368" s="267"/>
      <c r="H1368" s="195" t="s">
        <v>29190</v>
      </c>
      <c r="I1368" s="268"/>
    </row>
    <row r="1369">
      <c r="A1369" s="190" t="s">
        <v>13589</v>
      </c>
      <c r="B1369" s="191" t="s">
        <v>13592</v>
      </c>
      <c r="C1369" s="192" t="s">
        <v>29198</v>
      </c>
      <c r="D1369" s="192" t="s">
        <v>20</v>
      </c>
      <c r="E1369" s="271"/>
      <c r="F1369" s="266"/>
      <c r="G1369" s="267"/>
      <c r="H1369" s="195" t="s">
        <v>29199</v>
      </c>
      <c r="I1369" s="268"/>
    </row>
    <row r="1370">
      <c r="A1370" s="190" t="s">
        <v>13589</v>
      </c>
      <c r="B1370" s="191" t="s">
        <v>13592</v>
      </c>
      <c r="C1370" s="192" t="s">
        <v>29200</v>
      </c>
      <c r="D1370" s="192" t="s">
        <v>20</v>
      </c>
      <c r="E1370" s="192" t="s">
        <v>26</v>
      </c>
      <c r="F1370" s="266"/>
      <c r="G1370" s="267"/>
      <c r="H1370" s="195" t="s">
        <v>29201</v>
      </c>
      <c r="I1370" s="268"/>
    </row>
    <row r="1371">
      <c r="A1371" s="275" t="s">
        <v>13596</v>
      </c>
      <c r="B1371" s="276" t="s">
        <v>13600</v>
      </c>
      <c r="C1371" s="246" t="s">
        <v>32524</v>
      </c>
      <c r="D1371" s="278"/>
      <c r="E1371" s="271"/>
      <c r="F1371" s="266"/>
      <c r="G1371" s="267"/>
      <c r="H1371" s="195" t="s">
        <v>29204</v>
      </c>
      <c r="I1371" s="268"/>
    </row>
    <row r="1372">
      <c r="A1372" s="275" t="s">
        <v>13596</v>
      </c>
      <c r="B1372" s="276" t="s">
        <v>13600</v>
      </c>
      <c r="C1372" s="246" t="s">
        <v>32587</v>
      </c>
      <c r="D1372" s="278"/>
      <c r="E1372" s="271"/>
      <c r="F1372" s="266"/>
      <c r="G1372" s="267"/>
      <c r="H1372" s="195" t="s">
        <v>29206</v>
      </c>
      <c r="I1372" s="268"/>
    </row>
    <row r="1373">
      <c r="A1373" s="275" t="s">
        <v>13596</v>
      </c>
      <c r="B1373" s="276" t="s">
        <v>13600</v>
      </c>
      <c r="C1373" s="246" t="s">
        <v>32588</v>
      </c>
      <c r="D1373" s="278"/>
      <c r="E1373" s="271"/>
      <c r="F1373" s="266"/>
      <c r="G1373" s="267"/>
      <c r="H1373" s="195" t="s">
        <v>32589</v>
      </c>
      <c r="I1373" s="268"/>
    </row>
    <row r="1374">
      <c r="A1374" s="275" t="s">
        <v>13596</v>
      </c>
      <c r="B1374" s="276" t="s">
        <v>13600</v>
      </c>
      <c r="C1374" s="246" t="s">
        <v>32590</v>
      </c>
      <c r="D1374" s="278"/>
      <c r="E1374" s="271"/>
      <c r="F1374" s="266"/>
      <c r="G1374" s="267"/>
      <c r="H1374" s="195" t="s">
        <v>32591</v>
      </c>
      <c r="I1374" s="268"/>
    </row>
    <row r="1375">
      <c r="A1375" s="275" t="s">
        <v>13596</v>
      </c>
      <c r="B1375" s="276" t="s">
        <v>13600</v>
      </c>
      <c r="C1375" s="246" t="s">
        <v>32592</v>
      </c>
      <c r="D1375" s="278"/>
      <c r="E1375" s="271"/>
      <c r="F1375" s="266"/>
      <c r="G1375" s="267"/>
      <c r="H1375" s="195" t="s">
        <v>32593</v>
      </c>
      <c r="I1375" s="268"/>
    </row>
    <row r="1376">
      <c r="A1376" s="275" t="s">
        <v>13607</v>
      </c>
      <c r="B1376" s="276" t="s">
        <v>13610</v>
      </c>
      <c r="C1376" s="246" t="s">
        <v>32594</v>
      </c>
      <c r="D1376" s="278"/>
      <c r="E1376" s="192" t="s">
        <v>32595</v>
      </c>
      <c r="F1376" s="266"/>
      <c r="G1376" s="267"/>
      <c r="H1376" s="195" t="s">
        <v>32596</v>
      </c>
      <c r="I1376" s="268"/>
    </row>
    <row r="1377">
      <c r="A1377" s="275" t="s">
        <v>13607</v>
      </c>
      <c r="B1377" s="276" t="s">
        <v>13610</v>
      </c>
      <c r="C1377" s="246" t="s">
        <v>32597</v>
      </c>
      <c r="D1377" s="278"/>
      <c r="E1377" s="271"/>
      <c r="F1377" s="266"/>
      <c r="G1377" s="267"/>
      <c r="H1377" s="195" t="s">
        <v>32598</v>
      </c>
      <c r="I1377" s="268"/>
    </row>
    <row r="1378">
      <c r="A1378" s="275" t="s">
        <v>13607</v>
      </c>
      <c r="B1378" s="276" t="s">
        <v>13610</v>
      </c>
      <c r="C1378" s="246" t="s">
        <v>32599</v>
      </c>
      <c r="D1378" s="278"/>
      <c r="E1378" s="271"/>
      <c r="F1378" s="266"/>
      <c r="G1378" s="267"/>
      <c r="H1378" s="195" t="s">
        <v>32600</v>
      </c>
      <c r="I1378" s="268"/>
    </row>
    <row r="1379">
      <c r="A1379" s="275" t="s">
        <v>13607</v>
      </c>
      <c r="B1379" s="276" t="s">
        <v>13610</v>
      </c>
      <c r="C1379" s="246" t="s">
        <v>32601</v>
      </c>
      <c r="D1379" s="278"/>
      <c r="E1379" s="271"/>
      <c r="F1379" s="266"/>
      <c r="G1379" s="267"/>
      <c r="H1379" s="195" t="s">
        <v>32602</v>
      </c>
      <c r="I1379" s="268"/>
    </row>
    <row r="1380">
      <c r="A1380" s="275" t="s">
        <v>13607</v>
      </c>
      <c r="B1380" s="276" t="s">
        <v>13610</v>
      </c>
      <c r="C1380" s="246" t="s">
        <v>32603</v>
      </c>
      <c r="D1380" s="278"/>
      <c r="E1380" s="271"/>
      <c r="F1380" s="266"/>
      <c r="G1380" s="267"/>
      <c r="H1380" s="195" t="s">
        <v>32604</v>
      </c>
      <c r="I1380" s="268"/>
    </row>
    <row r="1381">
      <c r="A1381" s="275" t="s">
        <v>13607</v>
      </c>
      <c r="B1381" s="276" t="s">
        <v>13610</v>
      </c>
      <c r="C1381" s="246" t="s">
        <v>32605</v>
      </c>
      <c r="D1381" s="278"/>
      <c r="E1381" s="271"/>
      <c r="F1381" s="266"/>
      <c r="G1381" s="267"/>
      <c r="H1381" s="195" t="s">
        <v>32606</v>
      </c>
      <c r="I1381" s="268"/>
    </row>
    <row r="1382">
      <c r="A1382" s="275" t="s">
        <v>13607</v>
      </c>
      <c r="B1382" s="276" t="s">
        <v>13610</v>
      </c>
      <c r="C1382" s="246" t="s">
        <v>32607</v>
      </c>
      <c r="D1382" s="278"/>
      <c r="E1382" s="271"/>
      <c r="F1382" s="266"/>
      <c r="G1382" s="267"/>
      <c r="H1382" s="195" t="s">
        <v>32608</v>
      </c>
      <c r="I1382" s="268"/>
    </row>
    <row r="1383">
      <c r="A1383" s="275" t="s">
        <v>13607</v>
      </c>
      <c r="B1383" s="276" t="s">
        <v>13610</v>
      </c>
      <c r="C1383" s="246" t="s">
        <v>32609</v>
      </c>
      <c r="D1383" s="278"/>
      <c r="E1383" s="271"/>
      <c r="F1383" s="266"/>
      <c r="G1383" s="267"/>
      <c r="H1383" s="195" t="s">
        <v>32610</v>
      </c>
      <c r="I1383" s="268"/>
    </row>
    <row r="1384">
      <c r="A1384" s="190" t="s">
        <v>13623</v>
      </c>
      <c r="B1384" s="191" t="s">
        <v>13625</v>
      </c>
      <c r="C1384" s="192" t="s">
        <v>29212</v>
      </c>
      <c r="D1384" s="192" t="s">
        <v>8</v>
      </c>
      <c r="E1384" s="271"/>
      <c r="F1384" s="266"/>
      <c r="G1384" s="267"/>
      <c r="H1384" s="195" t="s">
        <v>29213</v>
      </c>
      <c r="I1384" s="268"/>
    </row>
    <row r="1385">
      <c r="A1385" s="190" t="s">
        <v>13623</v>
      </c>
      <c r="B1385" s="191" t="s">
        <v>13625</v>
      </c>
      <c r="C1385" s="192" t="s">
        <v>23514</v>
      </c>
      <c r="D1385" s="192" t="s">
        <v>5</v>
      </c>
      <c r="E1385" s="271"/>
      <c r="F1385" s="266"/>
      <c r="G1385" s="267"/>
      <c r="H1385" s="195" t="s">
        <v>29216</v>
      </c>
      <c r="I1385" s="268"/>
    </row>
    <row r="1386">
      <c r="A1386" s="190" t="s">
        <v>13623</v>
      </c>
      <c r="B1386" s="191" t="s">
        <v>13625</v>
      </c>
      <c r="C1386" s="192" t="s">
        <v>29217</v>
      </c>
      <c r="D1386" s="192" t="s">
        <v>58</v>
      </c>
      <c r="E1386" s="271"/>
      <c r="F1386" s="266"/>
      <c r="G1386" s="267"/>
      <c r="H1386" s="195" t="s">
        <v>29218</v>
      </c>
      <c r="I1386" s="268"/>
    </row>
    <row r="1387">
      <c r="A1387" s="190" t="s">
        <v>13623</v>
      </c>
      <c r="B1387" s="191" t="s">
        <v>13625</v>
      </c>
      <c r="C1387" s="192" t="s">
        <v>29219</v>
      </c>
      <c r="D1387" s="192" t="s">
        <v>16</v>
      </c>
      <c r="E1387" s="271"/>
      <c r="F1387" s="266"/>
      <c r="G1387" s="267"/>
      <c r="H1387" s="195" t="s">
        <v>29220</v>
      </c>
      <c r="I1387" s="268"/>
    </row>
    <row r="1388">
      <c r="A1388" s="190" t="s">
        <v>13623</v>
      </c>
      <c r="B1388" s="191" t="s">
        <v>13625</v>
      </c>
      <c r="C1388" s="192" t="s">
        <v>29209</v>
      </c>
      <c r="D1388" s="192" t="s">
        <v>58</v>
      </c>
      <c r="E1388" s="271"/>
      <c r="F1388" s="266"/>
      <c r="G1388" s="267"/>
      <c r="H1388" s="195" t="s">
        <v>29210</v>
      </c>
      <c r="I1388" s="268"/>
    </row>
    <row r="1389">
      <c r="A1389" s="190" t="s">
        <v>13623</v>
      </c>
      <c r="B1389" s="191" t="s">
        <v>13625</v>
      </c>
      <c r="C1389" s="192" t="s">
        <v>17459</v>
      </c>
      <c r="D1389" s="192" t="s">
        <v>5</v>
      </c>
      <c r="E1389" s="192" t="s">
        <v>15831</v>
      </c>
      <c r="F1389" s="266"/>
      <c r="G1389" s="267"/>
      <c r="H1389" s="195" t="s">
        <v>29207</v>
      </c>
      <c r="I1389" s="268"/>
    </row>
    <row r="1390">
      <c r="A1390" s="190" t="s">
        <v>13623</v>
      </c>
      <c r="B1390" s="191" t="s">
        <v>13625</v>
      </c>
      <c r="C1390" s="192" t="s">
        <v>19950</v>
      </c>
      <c r="D1390" s="192" t="s">
        <v>7</v>
      </c>
      <c r="E1390" s="192" t="s">
        <v>16391</v>
      </c>
      <c r="F1390" s="266"/>
      <c r="G1390" s="267"/>
      <c r="H1390" s="195" t="s">
        <v>29208</v>
      </c>
      <c r="I1390" s="268"/>
    </row>
    <row r="1391">
      <c r="A1391" s="190" t="s">
        <v>13623</v>
      </c>
      <c r="B1391" s="191" t="s">
        <v>13625</v>
      </c>
      <c r="C1391" s="192" t="s">
        <v>29221</v>
      </c>
      <c r="D1391" s="192" t="s">
        <v>11</v>
      </c>
      <c r="E1391" s="271"/>
      <c r="F1391" s="266"/>
      <c r="G1391" s="267"/>
      <c r="H1391" s="195" t="s">
        <v>29222</v>
      </c>
      <c r="I1391" s="268"/>
    </row>
    <row r="1392">
      <c r="A1392" s="190" t="s">
        <v>13623</v>
      </c>
      <c r="B1392" s="191" t="s">
        <v>13625</v>
      </c>
      <c r="C1392" s="192" t="s">
        <v>23570</v>
      </c>
      <c r="D1392" s="192" t="s">
        <v>5</v>
      </c>
      <c r="E1392" s="192" t="s">
        <v>15850</v>
      </c>
      <c r="F1392" s="266"/>
      <c r="G1392" s="267"/>
      <c r="H1392" s="195" t="s">
        <v>29211</v>
      </c>
      <c r="I1392" s="268"/>
    </row>
    <row r="1393">
      <c r="A1393" s="190" t="s">
        <v>13623</v>
      </c>
      <c r="B1393" s="191" t="s">
        <v>13625</v>
      </c>
      <c r="C1393" s="192" t="s">
        <v>29214</v>
      </c>
      <c r="D1393" s="192" t="s">
        <v>11</v>
      </c>
      <c r="E1393" s="192" t="s">
        <v>17708</v>
      </c>
      <c r="G1393" s="267"/>
      <c r="H1393" s="195" t="s">
        <v>29215</v>
      </c>
      <c r="I1393" s="268"/>
    </row>
    <row r="1394">
      <c r="A1394" s="190" t="s">
        <v>13627</v>
      </c>
      <c r="B1394" s="191" t="s">
        <v>13631</v>
      </c>
      <c r="C1394" s="192" t="s">
        <v>32063</v>
      </c>
      <c r="D1394" s="192" t="s">
        <v>14</v>
      </c>
      <c r="E1394" s="271"/>
      <c r="F1394" s="266"/>
      <c r="G1394" s="267"/>
      <c r="H1394" s="268"/>
      <c r="I1394" s="268"/>
    </row>
    <row r="1395">
      <c r="A1395" s="190" t="s">
        <v>13627</v>
      </c>
      <c r="B1395" s="191" t="s">
        <v>13631</v>
      </c>
      <c r="C1395" s="192" t="s">
        <v>15897</v>
      </c>
      <c r="D1395" s="192" t="s">
        <v>5</v>
      </c>
      <c r="E1395" s="271"/>
      <c r="F1395" s="266"/>
      <c r="G1395" s="267"/>
      <c r="H1395" s="268"/>
      <c r="I1395" s="268"/>
    </row>
    <row r="1396">
      <c r="A1396" s="190" t="s">
        <v>13627</v>
      </c>
      <c r="B1396" s="191" t="s">
        <v>13631</v>
      </c>
      <c r="C1396" s="192" t="s">
        <v>25481</v>
      </c>
      <c r="D1396" s="192" t="s">
        <v>8</v>
      </c>
      <c r="E1396" s="271"/>
      <c r="F1396" s="266"/>
      <c r="G1396" s="267"/>
      <c r="H1396" s="268"/>
      <c r="I1396" s="268"/>
    </row>
    <row r="1397">
      <c r="A1397" s="190" t="s">
        <v>13627</v>
      </c>
      <c r="B1397" s="191" t="s">
        <v>13631</v>
      </c>
      <c r="C1397" s="192" t="s">
        <v>19278</v>
      </c>
      <c r="D1397" s="192" t="s">
        <v>18695</v>
      </c>
      <c r="E1397" s="271"/>
      <c r="F1397" s="266"/>
      <c r="G1397" s="267"/>
      <c r="H1397" s="268"/>
      <c r="I1397" s="268"/>
    </row>
    <row r="1398">
      <c r="A1398" s="190" t="s">
        <v>13627</v>
      </c>
      <c r="B1398" s="191" t="s">
        <v>13631</v>
      </c>
      <c r="C1398" s="192" t="s">
        <v>32611</v>
      </c>
      <c r="D1398" s="192" t="s">
        <v>18695</v>
      </c>
      <c r="E1398" s="271"/>
      <c r="F1398" s="266"/>
      <c r="G1398" s="267"/>
      <c r="H1398" s="268"/>
      <c r="I1398" s="268"/>
    </row>
    <row r="1399">
      <c r="A1399" s="190" t="s">
        <v>13627</v>
      </c>
      <c r="B1399" s="191" t="s">
        <v>13631</v>
      </c>
      <c r="C1399" s="192" t="s">
        <v>32612</v>
      </c>
      <c r="D1399" s="192" t="s">
        <v>42</v>
      </c>
      <c r="E1399" s="271"/>
      <c r="F1399" s="266"/>
      <c r="G1399" s="267"/>
      <c r="H1399" s="268"/>
      <c r="I1399" s="268"/>
    </row>
    <row r="1400">
      <c r="A1400" s="190" t="s">
        <v>13627</v>
      </c>
      <c r="B1400" s="191" t="s">
        <v>13631</v>
      </c>
      <c r="C1400" s="192" t="s">
        <v>16907</v>
      </c>
      <c r="D1400" s="192" t="s">
        <v>58</v>
      </c>
      <c r="E1400" s="271"/>
      <c r="F1400" s="266"/>
      <c r="G1400" s="267"/>
      <c r="H1400" s="268"/>
      <c r="I1400" s="268"/>
    </row>
    <row r="1401">
      <c r="A1401" s="190" t="s">
        <v>13627</v>
      </c>
      <c r="B1401" s="191" t="s">
        <v>13631</v>
      </c>
      <c r="C1401" s="192" t="s">
        <v>32613</v>
      </c>
      <c r="D1401" s="192" t="s">
        <v>46</v>
      </c>
      <c r="E1401" s="192" t="s">
        <v>19112</v>
      </c>
      <c r="F1401" s="266"/>
      <c r="G1401" s="267"/>
      <c r="H1401" s="268"/>
      <c r="I1401" s="268"/>
    </row>
    <row r="1402">
      <c r="A1402" s="190" t="s">
        <v>13627</v>
      </c>
      <c r="B1402" s="191" t="s">
        <v>13631</v>
      </c>
      <c r="C1402" s="192" t="s">
        <v>29041</v>
      </c>
      <c r="D1402" s="192" t="s">
        <v>8</v>
      </c>
      <c r="E1402" s="271"/>
      <c r="F1402" s="266"/>
      <c r="G1402" s="267"/>
      <c r="H1402" s="268"/>
      <c r="I1402" s="268"/>
    </row>
    <row r="1403">
      <c r="A1403" s="275" t="s">
        <v>13627</v>
      </c>
      <c r="B1403" s="276" t="s">
        <v>13631</v>
      </c>
      <c r="C1403" s="246" t="s">
        <v>32614</v>
      </c>
      <c r="D1403" s="278"/>
      <c r="E1403" s="271"/>
      <c r="F1403" s="266"/>
      <c r="G1403" s="267"/>
      <c r="H1403" s="195" t="s">
        <v>32615</v>
      </c>
      <c r="I1403" s="268"/>
    </row>
    <row r="1404">
      <c r="A1404" s="275" t="s">
        <v>13627</v>
      </c>
      <c r="B1404" s="276" t="s">
        <v>13631</v>
      </c>
      <c r="C1404" s="246" t="s">
        <v>32616</v>
      </c>
      <c r="D1404" s="278"/>
      <c r="E1404" s="271"/>
      <c r="F1404" s="266"/>
      <c r="G1404" s="267"/>
      <c r="H1404" s="195" t="s">
        <v>32617</v>
      </c>
      <c r="I1404" s="268"/>
    </row>
    <row r="1405">
      <c r="A1405" s="275" t="s">
        <v>13627</v>
      </c>
      <c r="B1405" s="276" t="s">
        <v>13631</v>
      </c>
      <c r="C1405" s="246" t="s">
        <v>32618</v>
      </c>
      <c r="D1405" s="278"/>
      <c r="E1405" s="271"/>
      <c r="F1405" s="266"/>
      <c r="G1405" s="267"/>
      <c r="H1405" s="195" t="s">
        <v>32619</v>
      </c>
      <c r="I1405" s="268"/>
    </row>
    <row r="1406">
      <c r="A1406" s="275" t="s">
        <v>13627</v>
      </c>
      <c r="B1406" s="276" t="s">
        <v>13631</v>
      </c>
      <c r="C1406" s="246" t="s">
        <v>32620</v>
      </c>
      <c r="D1406" s="278"/>
      <c r="E1406" s="271"/>
      <c r="F1406" s="266"/>
      <c r="G1406" s="267"/>
      <c r="H1406" s="195" t="s">
        <v>32621</v>
      </c>
      <c r="I1406" s="268"/>
    </row>
    <row r="1407">
      <c r="A1407" s="275" t="s">
        <v>13627</v>
      </c>
      <c r="B1407" s="276" t="s">
        <v>13631</v>
      </c>
      <c r="C1407" s="246" t="s">
        <v>15987</v>
      </c>
      <c r="D1407" s="278"/>
      <c r="E1407" s="271"/>
      <c r="F1407" s="266"/>
      <c r="G1407" s="267"/>
      <c r="H1407" s="195" t="s">
        <v>32622</v>
      </c>
      <c r="I1407" s="268"/>
    </row>
    <row r="1408">
      <c r="A1408" s="190" t="s">
        <v>2381</v>
      </c>
      <c r="B1408" s="191" t="s">
        <v>13306</v>
      </c>
      <c r="C1408" s="192" t="s">
        <v>29231</v>
      </c>
      <c r="D1408" s="192" t="s">
        <v>8</v>
      </c>
      <c r="E1408" s="192" t="s">
        <v>19112</v>
      </c>
      <c r="F1408" s="266"/>
      <c r="G1408" s="267"/>
      <c r="H1408" s="268"/>
      <c r="I1408" s="268"/>
    </row>
    <row r="1409">
      <c r="A1409" s="190" t="s">
        <v>2381</v>
      </c>
      <c r="B1409" s="191" t="s">
        <v>13306</v>
      </c>
      <c r="C1409" s="192" t="s">
        <v>29229</v>
      </c>
      <c r="D1409" s="192" t="s">
        <v>8</v>
      </c>
      <c r="E1409" s="192" t="s">
        <v>29230</v>
      </c>
      <c r="F1409" s="266"/>
      <c r="G1409" s="267"/>
      <c r="H1409" s="268"/>
      <c r="I1409" s="268"/>
    </row>
    <row r="1410">
      <c r="A1410" s="190" t="s">
        <v>2381</v>
      </c>
      <c r="B1410" s="191" t="s">
        <v>13306</v>
      </c>
      <c r="C1410" s="192" t="s">
        <v>29235</v>
      </c>
      <c r="D1410" s="192" t="s">
        <v>8</v>
      </c>
      <c r="E1410" s="192" t="s">
        <v>19142</v>
      </c>
      <c r="F1410" s="266"/>
      <c r="G1410" s="267"/>
      <c r="H1410" s="268"/>
      <c r="I1410" s="268"/>
    </row>
    <row r="1411">
      <c r="A1411" s="190" t="s">
        <v>2381</v>
      </c>
      <c r="B1411" s="191" t="s">
        <v>13306</v>
      </c>
      <c r="C1411" s="192" t="s">
        <v>29236</v>
      </c>
      <c r="D1411" s="192" t="s">
        <v>8</v>
      </c>
      <c r="E1411" s="192" t="s">
        <v>19145</v>
      </c>
      <c r="F1411" s="266"/>
      <c r="G1411" s="267"/>
      <c r="H1411" s="268"/>
      <c r="I1411" s="268"/>
    </row>
    <row r="1412">
      <c r="A1412" s="190" t="s">
        <v>2381</v>
      </c>
      <c r="B1412" s="191" t="s">
        <v>13306</v>
      </c>
      <c r="C1412" s="192" t="s">
        <v>29234</v>
      </c>
      <c r="D1412" s="192" t="s">
        <v>8</v>
      </c>
      <c r="E1412" s="192" t="s">
        <v>19139</v>
      </c>
      <c r="F1412" s="266"/>
      <c r="G1412" s="267"/>
      <c r="H1412" s="268"/>
      <c r="I1412" s="268"/>
    </row>
    <row r="1413">
      <c r="A1413" s="190" t="s">
        <v>2381</v>
      </c>
      <c r="B1413" s="191" t="s">
        <v>13306</v>
      </c>
      <c r="C1413" s="192" t="s">
        <v>29227</v>
      </c>
      <c r="D1413" s="192" t="s">
        <v>8</v>
      </c>
      <c r="E1413" s="192" t="s">
        <v>15915</v>
      </c>
      <c r="F1413" s="266"/>
      <c r="G1413" s="267"/>
      <c r="H1413" s="268"/>
      <c r="I1413" s="268"/>
    </row>
    <row r="1414">
      <c r="A1414" s="190" t="s">
        <v>2381</v>
      </c>
      <c r="B1414" s="191" t="s">
        <v>13306</v>
      </c>
      <c r="C1414" s="192" t="s">
        <v>29232</v>
      </c>
      <c r="D1414" s="192" t="s">
        <v>8</v>
      </c>
      <c r="E1414" s="192" t="s">
        <v>29233</v>
      </c>
      <c r="F1414" s="266"/>
      <c r="G1414" s="267"/>
      <c r="H1414" s="268"/>
      <c r="I1414" s="268"/>
    </row>
    <row r="1415">
      <c r="A1415" s="190" t="s">
        <v>2381</v>
      </c>
      <c r="B1415" s="191" t="s">
        <v>13306</v>
      </c>
      <c r="C1415" s="192" t="s">
        <v>28399</v>
      </c>
      <c r="D1415" s="192" t="s">
        <v>5</v>
      </c>
      <c r="E1415" s="192" t="s">
        <v>29228</v>
      </c>
      <c r="F1415" s="266"/>
      <c r="G1415" s="267"/>
      <c r="H1415" s="268"/>
      <c r="I1415" s="268"/>
    </row>
    <row r="1416">
      <c r="A1416" s="190" t="s">
        <v>2381</v>
      </c>
      <c r="B1416" s="191" t="s">
        <v>13306</v>
      </c>
      <c r="C1416" s="192" t="s">
        <v>29240</v>
      </c>
      <c r="D1416" s="192" t="s">
        <v>5</v>
      </c>
      <c r="E1416" s="192" t="s">
        <v>26280</v>
      </c>
      <c r="F1416" s="266"/>
      <c r="G1416" s="267"/>
      <c r="H1416" s="268"/>
      <c r="I1416" s="268"/>
    </row>
    <row r="1417">
      <c r="A1417" s="190" t="s">
        <v>2381</v>
      </c>
      <c r="B1417" s="191" t="s">
        <v>13306</v>
      </c>
      <c r="C1417" s="192" t="s">
        <v>29237</v>
      </c>
      <c r="D1417" s="192" t="s">
        <v>5</v>
      </c>
      <c r="E1417" s="192" t="s">
        <v>16868</v>
      </c>
      <c r="F1417" s="266"/>
      <c r="G1417" s="267"/>
      <c r="H1417" s="268"/>
      <c r="I1417" s="268"/>
    </row>
    <row r="1418">
      <c r="A1418" s="190" t="s">
        <v>2381</v>
      </c>
      <c r="B1418" s="191" t="s">
        <v>13306</v>
      </c>
      <c r="C1418" s="192" t="s">
        <v>21403</v>
      </c>
      <c r="D1418" s="192" t="s">
        <v>11</v>
      </c>
      <c r="E1418" s="271"/>
      <c r="F1418" s="266"/>
      <c r="G1418" s="267"/>
      <c r="H1418" s="268"/>
      <c r="I1418" s="268"/>
    </row>
    <row r="1419">
      <c r="A1419" s="190" t="s">
        <v>2381</v>
      </c>
      <c r="B1419" s="191" t="s">
        <v>13306</v>
      </c>
      <c r="C1419" s="192" t="s">
        <v>29238</v>
      </c>
      <c r="D1419" s="192" t="s">
        <v>5</v>
      </c>
      <c r="E1419" s="192" t="s">
        <v>29239</v>
      </c>
      <c r="F1419" s="266"/>
      <c r="G1419" s="267"/>
      <c r="H1419" s="268"/>
      <c r="I1419" s="268"/>
    </row>
    <row r="1420">
      <c r="A1420" s="190" t="s">
        <v>13636</v>
      </c>
      <c r="B1420" s="191" t="s">
        <v>13639</v>
      </c>
      <c r="C1420" s="192" t="s">
        <v>29242</v>
      </c>
      <c r="D1420" s="192" t="s">
        <v>8</v>
      </c>
      <c r="E1420" s="192" t="s">
        <v>29243</v>
      </c>
      <c r="F1420" s="190" t="s">
        <v>14</v>
      </c>
      <c r="G1420" s="267"/>
      <c r="H1420" s="195" t="s">
        <v>29244</v>
      </c>
      <c r="I1420" s="268"/>
    </row>
    <row r="1421">
      <c r="A1421" s="190" t="s">
        <v>13636</v>
      </c>
      <c r="B1421" s="191" t="s">
        <v>13639</v>
      </c>
      <c r="C1421" s="192" t="s">
        <v>29245</v>
      </c>
      <c r="D1421" s="192" t="s">
        <v>50</v>
      </c>
      <c r="E1421" s="192" t="s">
        <v>29246</v>
      </c>
      <c r="F1421" s="190" t="s">
        <v>14</v>
      </c>
      <c r="G1421" s="267"/>
      <c r="H1421" s="195" t="s">
        <v>29247</v>
      </c>
      <c r="I1421" s="268"/>
    </row>
    <row r="1422">
      <c r="A1422" s="190" t="s">
        <v>13636</v>
      </c>
      <c r="B1422" s="191" t="s">
        <v>13639</v>
      </c>
      <c r="C1422" s="192" t="s">
        <v>29248</v>
      </c>
      <c r="D1422" s="192" t="s">
        <v>50</v>
      </c>
      <c r="E1422" s="192" t="s">
        <v>29246</v>
      </c>
      <c r="F1422" s="266"/>
      <c r="G1422" s="267"/>
      <c r="H1422" s="268"/>
      <c r="I1422" s="268"/>
    </row>
    <row r="1423">
      <c r="A1423" s="190" t="s">
        <v>13668</v>
      </c>
      <c r="B1423" s="191" t="s">
        <v>13672</v>
      </c>
      <c r="C1423" s="192" t="s">
        <v>24017</v>
      </c>
      <c r="D1423" s="192" t="s">
        <v>16091</v>
      </c>
      <c r="E1423" s="271"/>
      <c r="F1423" s="266"/>
      <c r="G1423" s="267"/>
      <c r="H1423" s="268"/>
      <c r="I1423" s="268"/>
    </row>
    <row r="1424">
      <c r="A1424" s="190" t="s">
        <v>13668</v>
      </c>
      <c r="B1424" s="191" t="s">
        <v>13672</v>
      </c>
      <c r="C1424" s="192" t="s">
        <v>32623</v>
      </c>
      <c r="D1424" s="192" t="s">
        <v>5</v>
      </c>
      <c r="E1424" s="271"/>
      <c r="F1424" s="266"/>
      <c r="G1424" s="267"/>
      <c r="H1424" s="268"/>
      <c r="I1424" s="268"/>
    </row>
    <row r="1425">
      <c r="A1425" s="190" t="s">
        <v>13668</v>
      </c>
      <c r="B1425" s="191" t="s">
        <v>13672</v>
      </c>
      <c r="C1425" s="192" t="s">
        <v>32624</v>
      </c>
      <c r="D1425" s="192" t="s">
        <v>5</v>
      </c>
      <c r="E1425" s="271"/>
      <c r="F1425" s="266"/>
      <c r="G1425" s="267"/>
      <c r="H1425" s="268"/>
      <c r="I1425" s="268"/>
    </row>
    <row r="1426">
      <c r="A1426" s="190" t="s">
        <v>13668</v>
      </c>
      <c r="B1426" s="191" t="s">
        <v>13672</v>
      </c>
      <c r="C1426" s="192" t="s">
        <v>32625</v>
      </c>
      <c r="D1426" s="192" t="s">
        <v>22</v>
      </c>
      <c r="F1426" s="266"/>
      <c r="G1426" s="267"/>
      <c r="H1426" s="195" t="s">
        <v>29250</v>
      </c>
      <c r="I1426" s="268"/>
    </row>
    <row r="1427">
      <c r="A1427" s="275" t="s">
        <v>13668</v>
      </c>
      <c r="B1427" s="276" t="s">
        <v>13672</v>
      </c>
      <c r="C1427" s="246" t="s">
        <v>32626</v>
      </c>
      <c r="D1427" s="278"/>
      <c r="E1427" s="271"/>
      <c r="F1427" s="266"/>
      <c r="G1427" s="267"/>
      <c r="H1427" s="195" t="s">
        <v>29252</v>
      </c>
      <c r="I1427" s="268"/>
    </row>
    <row r="1428">
      <c r="A1428" s="275" t="s">
        <v>13668</v>
      </c>
      <c r="B1428" s="276" t="s">
        <v>13672</v>
      </c>
      <c r="C1428" s="246" t="s">
        <v>29253</v>
      </c>
      <c r="D1428" s="278"/>
      <c r="E1428" s="271"/>
      <c r="F1428" s="266"/>
      <c r="G1428" s="267"/>
      <c r="H1428" s="195" t="s">
        <v>29254</v>
      </c>
      <c r="I1428" s="268"/>
    </row>
    <row r="1429">
      <c r="A1429" s="275" t="s">
        <v>13668</v>
      </c>
      <c r="B1429" s="276" t="s">
        <v>13672</v>
      </c>
      <c r="C1429" s="246" t="s">
        <v>16225</v>
      </c>
      <c r="D1429" s="278"/>
      <c r="E1429" s="271"/>
      <c r="F1429" s="266"/>
      <c r="G1429" s="267"/>
      <c r="H1429" s="195" t="s">
        <v>29255</v>
      </c>
      <c r="I1429" s="268"/>
    </row>
    <row r="1430">
      <c r="A1430" s="190" t="s">
        <v>13677</v>
      </c>
      <c r="B1430" s="191" t="s">
        <v>13681</v>
      </c>
      <c r="C1430" s="192" t="s">
        <v>14</v>
      </c>
      <c r="D1430" s="192" t="s">
        <v>14</v>
      </c>
      <c r="E1430" s="271"/>
      <c r="F1430" s="266"/>
      <c r="G1430" s="267"/>
      <c r="H1430" s="195" t="s">
        <v>29256</v>
      </c>
      <c r="I1430" s="268"/>
    </row>
    <row r="1431">
      <c r="A1431" s="190" t="s">
        <v>13677</v>
      </c>
      <c r="B1431" s="191" t="s">
        <v>13681</v>
      </c>
      <c r="C1431" s="192" t="s">
        <v>29257</v>
      </c>
      <c r="D1431" s="192" t="s">
        <v>5</v>
      </c>
      <c r="E1431" s="271"/>
      <c r="F1431" s="266"/>
      <c r="G1431" s="267"/>
      <c r="H1431" s="195" t="s">
        <v>29258</v>
      </c>
      <c r="I1431" s="268"/>
    </row>
    <row r="1432">
      <c r="A1432" s="190" t="s">
        <v>13677</v>
      </c>
      <c r="B1432" s="191" t="s">
        <v>13681</v>
      </c>
      <c r="C1432" s="192" t="s">
        <v>29259</v>
      </c>
      <c r="D1432" s="192" t="s">
        <v>5</v>
      </c>
      <c r="E1432" s="271"/>
      <c r="F1432" s="266"/>
      <c r="G1432" s="267"/>
      <c r="H1432" s="195" t="s">
        <v>29260</v>
      </c>
      <c r="I1432" s="268"/>
    </row>
    <row r="1433">
      <c r="A1433" s="190" t="s">
        <v>13677</v>
      </c>
      <c r="B1433" s="191" t="s">
        <v>13681</v>
      </c>
      <c r="C1433" s="192" t="s">
        <v>17786</v>
      </c>
      <c r="D1433" s="192" t="s">
        <v>5</v>
      </c>
      <c r="E1433" s="271"/>
      <c r="F1433" s="266"/>
      <c r="G1433" s="267"/>
      <c r="H1433" s="195" t="s">
        <v>29261</v>
      </c>
      <c r="I1433" s="268"/>
    </row>
    <row r="1434">
      <c r="A1434" s="190" t="s">
        <v>13677</v>
      </c>
      <c r="B1434" s="191" t="s">
        <v>13681</v>
      </c>
      <c r="C1434" s="192" t="s">
        <v>18599</v>
      </c>
      <c r="D1434" s="192" t="s">
        <v>27</v>
      </c>
      <c r="E1434" s="271"/>
      <c r="F1434" s="266"/>
      <c r="G1434" s="267"/>
      <c r="H1434" s="195" t="s">
        <v>29262</v>
      </c>
      <c r="I1434" s="268"/>
    </row>
  </sheetData>
  <mergeCells count="69">
    <mergeCell ref="E1012:F1012"/>
    <mergeCell ref="E1019:F1019"/>
    <mergeCell ref="E1020:F1020"/>
    <mergeCell ref="E1021:F1021"/>
    <mergeCell ref="E1022:F1022"/>
    <mergeCell ref="E1023:F1023"/>
    <mergeCell ref="E1025:F1025"/>
    <mergeCell ref="E1043:F1043"/>
    <mergeCell ref="E1130:F1130"/>
    <mergeCell ref="E1189:F1189"/>
    <mergeCell ref="E1318:F1318"/>
    <mergeCell ref="E1393:F1393"/>
    <mergeCell ref="D1426:E1426"/>
    <mergeCell ref="E1026:F1026"/>
    <mergeCell ref="E1039:F1039"/>
    <mergeCell ref="E1040:F1040"/>
    <mergeCell ref="E1041:F1041"/>
    <mergeCell ref="E1042:F1042"/>
    <mergeCell ref="C1081:D1081"/>
    <mergeCell ref="C1083:D1083"/>
    <mergeCell ref="D8:E8"/>
    <mergeCell ref="D14:E14"/>
    <mergeCell ref="C18:D18"/>
    <mergeCell ref="C33:E33"/>
    <mergeCell ref="C60:D60"/>
    <mergeCell ref="C68:D68"/>
    <mergeCell ref="E199:F199"/>
    <mergeCell ref="D239:E239"/>
    <mergeCell ref="D243:E243"/>
    <mergeCell ref="E306:F306"/>
    <mergeCell ref="D326:E326"/>
    <mergeCell ref="E351:F351"/>
    <mergeCell ref="E384:F384"/>
    <mergeCell ref="D386:E386"/>
    <mergeCell ref="E388:F388"/>
    <mergeCell ref="E390:F390"/>
    <mergeCell ref="D426:E426"/>
    <mergeCell ref="E435:F435"/>
    <mergeCell ref="E488:F488"/>
    <mergeCell ref="E490:F490"/>
    <mergeCell ref="C545:D545"/>
    <mergeCell ref="D540:E540"/>
    <mergeCell ref="E569:F569"/>
    <mergeCell ref="E570:F570"/>
    <mergeCell ref="E615:F615"/>
    <mergeCell ref="E616:F616"/>
    <mergeCell ref="E617:F617"/>
    <mergeCell ref="E628:F628"/>
    <mergeCell ref="E701:F701"/>
    <mergeCell ref="E702:F702"/>
    <mergeCell ref="E703:F703"/>
    <mergeCell ref="C724:D724"/>
    <mergeCell ref="C727:D727"/>
    <mergeCell ref="E731:F731"/>
    <mergeCell ref="E778:F778"/>
    <mergeCell ref="D770:E770"/>
    <mergeCell ref="C823:D823"/>
    <mergeCell ref="E833:F833"/>
    <mergeCell ref="E834:F834"/>
    <mergeCell ref="E852:F852"/>
    <mergeCell ref="D858:E858"/>
    <mergeCell ref="D859:E859"/>
    <mergeCell ref="C871:D871"/>
    <mergeCell ref="E884:F884"/>
    <mergeCell ref="E885:F885"/>
    <mergeCell ref="E886:F886"/>
    <mergeCell ref="C978:D978"/>
    <mergeCell ref="C981:E981"/>
    <mergeCell ref="C998:D998"/>
  </mergeCells>
  <hyperlinks>
    <hyperlink r:id="rId1" ref="B2"/>
    <hyperlink r:id="rId2" ref="B21"/>
    <hyperlink r:id="rId3" ref="B38"/>
    <hyperlink r:id="rId4" ref="B42"/>
    <hyperlink r:id="rId5" ref="B43"/>
    <hyperlink r:id="rId6" ref="B44"/>
    <hyperlink r:id="rId7" ref="B46"/>
    <hyperlink r:id="rId8" ref="B47"/>
    <hyperlink r:id="rId9" ref="B48"/>
    <hyperlink r:id="rId10" ref="B51"/>
    <hyperlink r:id="rId11" ref="B52"/>
    <hyperlink r:id="rId12" ref="B53"/>
    <hyperlink r:id="rId13" ref="B54"/>
    <hyperlink r:id="rId14" ref="B55"/>
    <hyperlink r:id="rId15" ref="B56"/>
    <hyperlink r:id="rId16" ref="B57"/>
    <hyperlink r:id="rId17" ref="C57"/>
    <hyperlink r:id="rId18" ref="B58"/>
    <hyperlink r:id="rId19" ref="B59"/>
    <hyperlink r:id="rId20" ref="B70"/>
    <hyperlink r:id="rId21" ref="B71"/>
    <hyperlink r:id="rId22" ref="B72"/>
    <hyperlink r:id="rId23" ref="B73"/>
    <hyperlink r:id="rId24" ref="B74"/>
    <hyperlink r:id="rId25" ref="B75"/>
    <hyperlink r:id="rId26" ref="B76"/>
    <hyperlink r:id="rId27" ref="B77"/>
    <hyperlink r:id="rId28" ref="B78"/>
    <hyperlink r:id="rId29" ref="B79"/>
    <hyperlink r:id="rId30" ref="B80"/>
    <hyperlink r:id="rId31" ref="B82"/>
    <hyperlink r:id="rId32" ref="B83"/>
    <hyperlink r:id="rId33" ref="B84"/>
    <hyperlink r:id="rId34" ref="B85"/>
    <hyperlink r:id="rId35" ref="B86"/>
    <hyperlink r:id="rId36" ref="B87"/>
    <hyperlink r:id="rId37" ref="B88"/>
    <hyperlink r:id="rId38" ref="B89"/>
    <hyperlink r:id="rId39" ref="B90"/>
    <hyperlink r:id="rId40" ref="B91"/>
    <hyperlink r:id="rId41" ref="B92"/>
    <hyperlink r:id="rId42" ref="B93"/>
    <hyperlink r:id="rId43" ref="B94"/>
    <hyperlink r:id="rId44" ref="B95"/>
    <hyperlink r:id="rId45" ref="B96"/>
    <hyperlink r:id="rId46" ref="B97"/>
    <hyperlink r:id="rId47" ref="B98"/>
    <hyperlink r:id="rId48" ref="B99"/>
    <hyperlink r:id="rId49" ref="B100"/>
    <hyperlink r:id="rId50" ref="B101"/>
    <hyperlink r:id="rId51" ref="B102"/>
    <hyperlink r:id="rId52" ref="B103"/>
    <hyperlink r:id="rId53" ref="B104"/>
    <hyperlink r:id="rId54" ref="B105"/>
    <hyperlink r:id="rId55" ref="B106"/>
    <hyperlink r:id="rId56" ref="B107"/>
    <hyperlink r:id="rId57" ref="B108"/>
    <hyperlink r:id="rId58" ref="B109"/>
    <hyperlink r:id="rId59" ref="B110"/>
    <hyperlink r:id="rId60" ref="B111"/>
    <hyperlink r:id="rId61" ref="B112"/>
    <hyperlink r:id="rId62" ref="B113"/>
    <hyperlink r:id="rId63" ref="B114"/>
    <hyperlink r:id="rId64" ref="B115"/>
    <hyperlink r:id="rId65" ref="B116"/>
    <hyperlink r:id="rId66" ref="B117"/>
    <hyperlink r:id="rId67" ref="B118"/>
    <hyperlink r:id="rId68" ref="B119"/>
    <hyperlink r:id="rId69" ref="B120"/>
    <hyperlink r:id="rId70" ref="B121"/>
    <hyperlink r:id="rId71" ref="B122"/>
    <hyperlink r:id="rId72" ref="B123"/>
    <hyperlink r:id="rId73" ref="B124"/>
    <hyperlink r:id="rId74" ref="B125"/>
    <hyperlink r:id="rId75" ref="B126"/>
    <hyperlink r:id="rId76" ref="B127"/>
    <hyperlink r:id="rId77" ref="B128"/>
    <hyperlink r:id="rId78" ref="B129"/>
    <hyperlink r:id="rId79" ref="B130"/>
    <hyperlink r:id="rId80" ref="B131"/>
    <hyperlink r:id="rId81" ref="B132"/>
    <hyperlink r:id="rId82" ref="B133"/>
    <hyperlink r:id="rId83" ref="B134"/>
    <hyperlink r:id="rId84" ref="B135"/>
    <hyperlink r:id="rId85" ref="B136"/>
    <hyperlink r:id="rId86" ref="B137"/>
    <hyperlink r:id="rId87" ref="B138"/>
    <hyperlink r:id="rId88" ref="B139"/>
    <hyperlink r:id="rId89" ref="B140"/>
    <hyperlink r:id="rId90" ref="B141"/>
    <hyperlink r:id="rId91" ref="B142"/>
    <hyperlink r:id="rId92" ref="B143"/>
    <hyperlink r:id="rId93" ref="B144"/>
    <hyperlink r:id="rId94" ref="B145"/>
    <hyperlink r:id="rId95" ref="B146"/>
    <hyperlink r:id="rId96" ref="B147"/>
    <hyperlink r:id="rId97" ref="B148"/>
    <hyperlink r:id="rId98" ref="B149"/>
    <hyperlink r:id="rId99" ref="B150"/>
    <hyperlink r:id="rId100" ref="B151"/>
    <hyperlink r:id="rId101" ref="B152"/>
    <hyperlink r:id="rId102" ref="B153"/>
    <hyperlink r:id="rId103" ref="B154"/>
    <hyperlink r:id="rId104" ref="B155"/>
    <hyperlink r:id="rId105" ref="B156"/>
    <hyperlink r:id="rId106" ref="B157"/>
    <hyperlink r:id="rId107" ref="B158"/>
    <hyperlink r:id="rId108" ref="B159"/>
    <hyperlink r:id="rId109" ref="B160"/>
    <hyperlink r:id="rId110" ref="B161"/>
    <hyperlink r:id="rId111" ref="B162"/>
    <hyperlink r:id="rId112" ref="B163"/>
    <hyperlink r:id="rId113" ref="B164"/>
    <hyperlink r:id="rId114" ref="B165"/>
    <hyperlink r:id="rId115" ref="B166"/>
    <hyperlink r:id="rId116" ref="B167"/>
    <hyperlink r:id="rId117" ref="B168"/>
    <hyperlink r:id="rId118" ref="B169"/>
    <hyperlink r:id="rId119" ref="B170"/>
    <hyperlink r:id="rId120" ref="B171"/>
    <hyperlink r:id="rId121" ref="B172"/>
    <hyperlink r:id="rId122" ref="B173"/>
    <hyperlink r:id="rId123" ref="B174"/>
    <hyperlink r:id="rId124" ref="B175"/>
    <hyperlink r:id="rId125" ref="B176"/>
    <hyperlink r:id="rId126" ref="B177"/>
    <hyperlink r:id="rId127" ref="B178"/>
    <hyperlink r:id="rId128" ref="B179"/>
    <hyperlink r:id="rId129" ref="B180"/>
    <hyperlink r:id="rId130" ref="B181"/>
    <hyperlink r:id="rId131" ref="B182"/>
    <hyperlink r:id="rId132" ref="B183"/>
    <hyperlink r:id="rId133" ref="B184"/>
    <hyperlink r:id="rId134" ref="B185"/>
    <hyperlink r:id="rId135" ref="B186"/>
    <hyperlink r:id="rId136" ref="B187"/>
    <hyperlink r:id="rId137" ref="B188"/>
    <hyperlink r:id="rId138" ref="B189"/>
    <hyperlink r:id="rId139" ref="B190"/>
    <hyperlink r:id="rId140" ref="B191"/>
    <hyperlink r:id="rId141" ref="B192"/>
    <hyperlink r:id="rId142" ref="B193"/>
    <hyperlink r:id="rId143" ref="B194"/>
    <hyperlink r:id="rId144" ref="B195"/>
    <hyperlink r:id="rId145" ref="B196"/>
    <hyperlink r:id="rId146" ref="B197"/>
    <hyperlink r:id="rId147" ref="B198"/>
    <hyperlink r:id="rId148" ref="B199"/>
    <hyperlink r:id="rId149" ref="B200"/>
    <hyperlink r:id="rId150" ref="B201"/>
    <hyperlink r:id="rId151" ref="B202"/>
    <hyperlink r:id="rId152" ref="B203"/>
    <hyperlink r:id="rId153" ref="B204"/>
    <hyperlink r:id="rId154" ref="B205"/>
    <hyperlink r:id="rId155" ref="B206"/>
    <hyperlink r:id="rId156" ref="B207"/>
    <hyperlink r:id="rId157" ref="B208"/>
    <hyperlink r:id="rId158" ref="B209"/>
    <hyperlink r:id="rId159" ref="B210"/>
    <hyperlink r:id="rId160" ref="B211"/>
    <hyperlink r:id="rId161" ref="B212"/>
    <hyperlink r:id="rId162" ref="B213"/>
    <hyperlink r:id="rId163" ref="B214"/>
    <hyperlink r:id="rId164" ref="B215"/>
    <hyperlink r:id="rId165" ref="B216"/>
    <hyperlink r:id="rId166" ref="B217"/>
    <hyperlink r:id="rId167" ref="B218"/>
    <hyperlink r:id="rId168" ref="B219"/>
    <hyperlink r:id="rId169" ref="B220"/>
    <hyperlink r:id="rId170" ref="B221"/>
    <hyperlink r:id="rId171" ref="B222"/>
    <hyperlink r:id="rId172" ref="B223"/>
    <hyperlink r:id="rId173" ref="B224"/>
    <hyperlink r:id="rId174" ref="B225"/>
    <hyperlink r:id="rId175" ref="B226"/>
    <hyperlink r:id="rId176" ref="B227"/>
    <hyperlink r:id="rId177" ref="B228"/>
    <hyperlink r:id="rId178" ref="B229"/>
    <hyperlink r:id="rId179" ref="B230"/>
    <hyperlink r:id="rId180" ref="B231"/>
    <hyperlink r:id="rId181" ref="B232"/>
    <hyperlink r:id="rId182" ref="B233"/>
    <hyperlink r:id="rId183" ref="B234"/>
    <hyperlink r:id="rId184" ref="B235"/>
    <hyperlink r:id="rId185" ref="B236"/>
    <hyperlink r:id="rId186" ref="B237"/>
    <hyperlink r:id="rId187" ref="B238"/>
    <hyperlink r:id="rId188" ref="B239"/>
    <hyperlink r:id="rId189" ref="B240"/>
    <hyperlink r:id="rId190" ref="B241"/>
    <hyperlink r:id="rId191" ref="B242"/>
    <hyperlink r:id="rId192" ref="B243"/>
    <hyperlink r:id="rId193" ref="B244"/>
    <hyperlink r:id="rId194" ref="B245"/>
    <hyperlink r:id="rId195" ref="B246"/>
    <hyperlink r:id="rId196" ref="B247"/>
    <hyperlink r:id="rId197" ref="B248"/>
    <hyperlink r:id="rId198" ref="B249"/>
    <hyperlink r:id="rId199" ref="B250"/>
    <hyperlink r:id="rId200" ref="B251"/>
    <hyperlink r:id="rId201" ref="B252"/>
    <hyperlink r:id="rId202" ref="B253"/>
    <hyperlink r:id="rId203" ref="B254"/>
    <hyperlink r:id="rId204" ref="B255"/>
    <hyperlink r:id="rId205" ref="B256"/>
    <hyperlink r:id="rId206" ref="B257"/>
    <hyperlink r:id="rId207" ref="B258"/>
    <hyperlink r:id="rId208" ref="B259"/>
    <hyperlink r:id="rId209" ref="B260"/>
    <hyperlink r:id="rId210" ref="B261"/>
    <hyperlink r:id="rId211" ref="B262"/>
    <hyperlink r:id="rId212" ref="B263"/>
    <hyperlink r:id="rId213" ref="B264"/>
    <hyperlink r:id="rId214" ref="B265"/>
    <hyperlink r:id="rId215" ref="B266"/>
    <hyperlink r:id="rId216" ref="B267"/>
    <hyperlink r:id="rId217" ref="B268"/>
    <hyperlink r:id="rId218" ref="B269"/>
    <hyperlink r:id="rId219" ref="B270"/>
    <hyperlink r:id="rId220" ref="B271"/>
    <hyperlink r:id="rId221" ref="B272"/>
    <hyperlink r:id="rId222" ref="B273"/>
    <hyperlink r:id="rId223" ref="B274"/>
    <hyperlink r:id="rId224" ref="B275"/>
    <hyperlink r:id="rId225" ref="B276"/>
    <hyperlink r:id="rId226" ref="B277"/>
    <hyperlink r:id="rId227" ref="B278"/>
    <hyperlink r:id="rId228" ref="B279"/>
    <hyperlink r:id="rId229" ref="B280"/>
    <hyperlink r:id="rId230" ref="B281"/>
    <hyperlink r:id="rId231" ref="B282"/>
    <hyperlink r:id="rId232" ref="B283"/>
    <hyperlink r:id="rId233" ref="B284"/>
    <hyperlink r:id="rId234" ref="B285"/>
    <hyperlink r:id="rId235" ref="B286"/>
    <hyperlink r:id="rId236" ref="B287"/>
    <hyperlink r:id="rId237" ref="B288"/>
    <hyperlink r:id="rId238" ref="B289"/>
    <hyperlink r:id="rId239" ref="B290"/>
    <hyperlink r:id="rId240" ref="B291"/>
    <hyperlink r:id="rId241" ref="B292"/>
    <hyperlink r:id="rId242" ref="B293"/>
    <hyperlink r:id="rId243" ref="B294"/>
    <hyperlink r:id="rId244" ref="B295"/>
    <hyperlink r:id="rId245" ref="B296"/>
    <hyperlink r:id="rId246" ref="B297"/>
    <hyperlink r:id="rId247" ref="B298"/>
    <hyperlink r:id="rId248" ref="B299"/>
    <hyperlink r:id="rId249" ref="B300"/>
    <hyperlink r:id="rId250" ref="B301"/>
    <hyperlink r:id="rId251" ref="B302"/>
    <hyperlink r:id="rId252" ref="B303"/>
    <hyperlink r:id="rId253" ref="B304"/>
    <hyperlink r:id="rId254" ref="B305"/>
    <hyperlink r:id="rId255" ref="B306"/>
    <hyperlink r:id="rId256" ref="B307"/>
    <hyperlink r:id="rId257" ref="B308"/>
    <hyperlink r:id="rId258" ref="B309"/>
    <hyperlink r:id="rId259" ref="B310"/>
    <hyperlink r:id="rId260" ref="B311"/>
    <hyperlink r:id="rId261" ref="B312"/>
    <hyperlink r:id="rId262" ref="B313"/>
    <hyperlink r:id="rId263" ref="B314"/>
    <hyperlink r:id="rId264" ref="B315"/>
    <hyperlink r:id="rId265" ref="B316"/>
    <hyperlink r:id="rId266" ref="B317"/>
    <hyperlink r:id="rId267" ref="B318"/>
    <hyperlink r:id="rId268" ref="B319"/>
    <hyperlink r:id="rId269" ref="B320"/>
    <hyperlink r:id="rId270" ref="B321"/>
    <hyperlink r:id="rId271" ref="B322"/>
    <hyperlink r:id="rId272" ref="B323"/>
    <hyperlink r:id="rId273" ref="B324"/>
    <hyperlink r:id="rId274" ref="B325"/>
    <hyperlink r:id="rId275" ref="B326"/>
    <hyperlink r:id="rId276" ref="B327"/>
    <hyperlink r:id="rId277" ref="B328"/>
    <hyperlink r:id="rId278" ref="B329"/>
    <hyperlink r:id="rId279" ref="B330"/>
    <hyperlink r:id="rId280" ref="B331"/>
    <hyperlink r:id="rId281" ref="B332"/>
    <hyperlink r:id="rId282" ref="B333"/>
    <hyperlink r:id="rId283" ref="B334"/>
    <hyperlink r:id="rId284" ref="B335"/>
    <hyperlink r:id="rId285" ref="B336"/>
    <hyperlink r:id="rId286" ref="B337"/>
    <hyperlink r:id="rId287" ref="B338"/>
    <hyperlink r:id="rId288" ref="B339"/>
    <hyperlink r:id="rId289" ref="B340"/>
    <hyperlink r:id="rId290" ref="B341"/>
    <hyperlink r:id="rId291" ref="B342"/>
    <hyperlink r:id="rId292" ref="B343"/>
    <hyperlink r:id="rId293" ref="B344"/>
    <hyperlink r:id="rId294" ref="B345"/>
    <hyperlink r:id="rId295" ref="B346"/>
    <hyperlink r:id="rId296" ref="B347"/>
    <hyperlink r:id="rId297" ref="B348"/>
    <hyperlink r:id="rId298" ref="B349"/>
    <hyperlink r:id="rId299" ref="B350"/>
    <hyperlink r:id="rId300" ref="B351"/>
    <hyperlink r:id="rId301" ref="B352"/>
    <hyperlink r:id="rId302" ref="B353"/>
    <hyperlink r:id="rId303" ref="B354"/>
    <hyperlink r:id="rId304" ref="B355"/>
    <hyperlink r:id="rId305" ref="B356"/>
    <hyperlink r:id="rId306" ref="B357"/>
    <hyperlink r:id="rId307" ref="C357"/>
    <hyperlink r:id="rId308" ref="B358"/>
    <hyperlink r:id="rId309" ref="B359"/>
    <hyperlink r:id="rId310" ref="B360"/>
    <hyperlink r:id="rId311" ref="B361"/>
    <hyperlink r:id="rId312" ref="B362"/>
    <hyperlink r:id="rId313" ref="B363"/>
    <hyperlink r:id="rId314" ref="B364"/>
    <hyperlink r:id="rId315" ref="B365"/>
    <hyperlink r:id="rId316" ref="B366"/>
    <hyperlink r:id="rId317" ref="B367"/>
    <hyperlink r:id="rId318" ref="B368"/>
    <hyperlink r:id="rId319" ref="B369"/>
    <hyperlink r:id="rId320" ref="B370"/>
    <hyperlink r:id="rId321" ref="B371"/>
    <hyperlink r:id="rId322" ref="B372"/>
    <hyperlink r:id="rId323" ref="B373"/>
    <hyperlink r:id="rId324" ref="B374"/>
    <hyperlink r:id="rId325" ref="B375"/>
    <hyperlink r:id="rId326" ref="B376"/>
    <hyperlink r:id="rId327" ref="B377"/>
    <hyperlink r:id="rId328" ref="B378"/>
    <hyperlink r:id="rId329" ref="B379"/>
    <hyperlink r:id="rId330" ref="B380"/>
    <hyperlink r:id="rId331" ref="B381"/>
    <hyperlink r:id="rId332" ref="B382"/>
    <hyperlink r:id="rId333" ref="B383"/>
    <hyperlink r:id="rId334" ref="B384"/>
    <hyperlink r:id="rId335" ref="B385"/>
    <hyperlink r:id="rId336" ref="B386"/>
    <hyperlink r:id="rId337" ref="B387"/>
    <hyperlink r:id="rId338" ref="B388"/>
    <hyperlink r:id="rId339" ref="B389"/>
    <hyperlink r:id="rId340" ref="B390"/>
    <hyperlink r:id="rId341" ref="B391"/>
    <hyperlink r:id="rId342" ref="B392"/>
    <hyperlink r:id="rId343" ref="B393"/>
    <hyperlink r:id="rId344" ref="B394"/>
    <hyperlink r:id="rId345" ref="B395"/>
    <hyperlink r:id="rId346" ref="B398"/>
    <hyperlink r:id="rId347" ref="B399"/>
    <hyperlink r:id="rId348" ref="B400"/>
    <hyperlink r:id="rId349" ref="B401"/>
    <hyperlink r:id="rId350" ref="B402"/>
    <hyperlink r:id="rId351" ref="B403"/>
    <hyperlink r:id="rId352" ref="B404"/>
    <hyperlink r:id="rId353" ref="B405"/>
    <hyperlink r:id="rId354" ref="B406"/>
    <hyperlink r:id="rId355" ref="B407"/>
    <hyperlink r:id="rId356" ref="B408"/>
    <hyperlink r:id="rId357" ref="B409"/>
    <hyperlink r:id="rId358" ref="B410"/>
    <hyperlink r:id="rId359" ref="B411"/>
    <hyperlink r:id="rId360" ref="B412"/>
    <hyperlink r:id="rId361" ref="C412"/>
    <hyperlink r:id="rId362" ref="B413"/>
    <hyperlink r:id="rId363" ref="C413"/>
    <hyperlink r:id="rId364" ref="B414"/>
    <hyperlink r:id="rId365" ref="C414"/>
    <hyperlink r:id="rId366" ref="B415"/>
    <hyperlink r:id="rId367" ref="C415"/>
    <hyperlink r:id="rId368" ref="B416"/>
    <hyperlink r:id="rId369" ref="C416"/>
    <hyperlink r:id="rId370" ref="B417"/>
    <hyperlink r:id="rId371" ref="C417"/>
    <hyperlink r:id="rId372" ref="B418"/>
    <hyperlink r:id="rId373" ref="C418"/>
    <hyperlink r:id="rId374" ref="B419"/>
    <hyperlink r:id="rId375" ref="B420"/>
    <hyperlink r:id="rId376" ref="B421"/>
    <hyperlink r:id="rId377" ref="B422"/>
    <hyperlink r:id="rId378" ref="B423"/>
    <hyperlink r:id="rId379" ref="B424"/>
    <hyperlink r:id="rId380" ref="B425"/>
    <hyperlink r:id="rId381" ref="B426"/>
    <hyperlink r:id="rId382" ref="B427"/>
    <hyperlink r:id="rId383" ref="B428"/>
    <hyperlink r:id="rId384" ref="B429"/>
    <hyperlink r:id="rId385" ref="B430"/>
    <hyperlink r:id="rId386" ref="B431"/>
    <hyperlink r:id="rId387" ref="B434"/>
    <hyperlink r:id="rId388" ref="C434"/>
    <hyperlink r:id="rId389" ref="B435"/>
    <hyperlink r:id="rId390" ref="C435"/>
    <hyperlink r:id="rId391" ref="B436"/>
    <hyperlink r:id="rId392" ref="C436"/>
    <hyperlink r:id="rId393" ref="B437"/>
    <hyperlink r:id="rId394" ref="C437"/>
    <hyperlink r:id="rId395" ref="B438"/>
    <hyperlink r:id="rId396" ref="B439"/>
    <hyperlink r:id="rId397" ref="B440"/>
    <hyperlink r:id="rId398" ref="B441"/>
    <hyperlink r:id="rId399" ref="B448"/>
    <hyperlink r:id="rId400" ref="B449"/>
    <hyperlink r:id="rId401" ref="B450"/>
    <hyperlink r:id="rId402" ref="B451"/>
    <hyperlink r:id="rId403" ref="B452"/>
    <hyperlink r:id="rId404" ref="B453"/>
    <hyperlink r:id="rId405" ref="B454"/>
    <hyperlink r:id="rId406" ref="B455"/>
    <hyperlink r:id="rId407" ref="B456"/>
    <hyperlink r:id="rId408" ref="B457"/>
    <hyperlink r:id="rId409" ref="B458"/>
    <hyperlink r:id="rId410" ref="B459"/>
    <hyperlink r:id="rId411" ref="B460"/>
    <hyperlink r:id="rId412" ref="B461"/>
    <hyperlink r:id="rId413" ref="B462"/>
    <hyperlink r:id="rId414" ref="B463"/>
    <hyperlink r:id="rId415" ref="B464"/>
    <hyperlink r:id="rId416" ref="B465"/>
    <hyperlink r:id="rId417" ref="B466"/>
    <hyperlink r:id="rId418" ref="B467"/>
    <hyperlink r:id="rId419" ref="B468"/>
    <hyperlink r:id="rId420" ref="B469"/>
    <hyperlink r:id="rId421" ref="B470"/>
    <hyperlink r:id="rId422" ref="B471"/>
    <hyperlink r:id="rId423" ref="C471"/>
    <hyperlink r:id="rId424" ref="B472"/>
    <hyperlink r:id="rId425" ref="C472"/>
    <hyperlink r:id="rId426" ref="B473"/>
    <hyperlink r:id="rId427" ref="C473"/>
    <hyperlink r:id="rId428" ref="B474"/>
    <hyperlink r:id="rId429" ref="C474"/>
    <hyperlink r:id="rId430" ref="B475"/>
    <hyperlink r:id="rId431" ref="C475"/>
    <hyperlink r:id="rId432" ref="B476"/>
    <hyperlink r:id="rId433" ref="B477"/>
    <hyperlink r:id="rId434" ref="C477"/>
    <hyperlink r:id="rId435" ref="B478"/>
    <hyperlink r:id="rId436" ref="C478"/>
    <hyperlink r:id="rId437" ref="B479"/>
    <hyperlink r:id="rId438" ref="C479"/>
    <hyperlink r:id="rId439" ref="B480"/>
    <hyperlink r:id="rId440" ref="C480"/>
    <hyperlink r:id="rId441" ref="B481"/>
    <hyperlink r:id="rId442" ref="B482"/>
    <hyperlink r:id="rId443" ref="B483"/>
    <hyperlink r:id="rId444" ref="B484"/>
    <hyperlink r:id="rId445" ref="C484"/>
    <hyperlink r:id="rId446" ref="B485"/>
    <hyperlink r:id="rId447" ref="C485"/>
    <hyperlink r:id="rId448" ref="B486"/>
    <hyperlink r:id="rId449" ref="C486"/>
    <hyperlink r:id="rId450" ref="B487"/>
    <hyperlink r:id="rId451" ref="C487"/>
    <hyperlink r:id="rId452" ref="B488"/>
    <hyperlink r:id="rId453" ref="B489"/>
    <hyperlink r:id="rId454" ref="B490"/>
    <hyperlink r:id="rId455" ref="B491"/>
    <hyperlink r:id="rId456" ref="B492"/>
    <hyperlink r:id="rId457" ref="B493"/>
    <hyperlink r:id="rId458" ref="C493"/>
    <hyperlink r:id="rId459" ref="B494"/>
    <hyperlink r:id="rId460" ref="C494"/>
    <hyperlink r:id="rId461" ref="B495"/>
    <hyperlink r:id="rId462" ref="C495"/>
    <hyperlink r:id="rId463" ref="B496"/>
    <hyperlink r:id="rId464" ref="C496"/>
    <hyperlink r:id="rId465" ref="B497"/>
    <hyperlink r:id="rId466" ref="C497"/>
    <hyperlink r:id="rId467" ref="B498"/>
    <hyperlink r:id="rId468" ref="C498"/>
    <hyperlink r:id="rId469" ref="B499"/>
    <hyperlink r:id="rId470" ref="C499"/>
    <hyperlink r:id="rId471" ref="B500"/>
    <hyperlink r:id="rId472" ref="C500"/>
    <hyperlink r:id="rId473" ref="B501"/>
    <hyperlink r:id="rId474" ref="C501"/>
    <hyperlink r:id="rId475" ref="B502"/>
    <hyperlink r:id="rId476" ref="B503"/>
    <hyperlink r:id="rId477" ref="B504"/>
    <hyperlink r:id="rId478" ref="B505"/>
    <hyperlink r:id="rId479" ref="C505"/>
    <hyperlink r:id="rId480" ref="B506"/>
    <hyperlink r:id="rId481" ref="C506"/>
    <hyperlink r:id="rId482" ref="B507"/>
    <hyperlink r:id="rId483" ref="C507"/>
    <hyperlink r:id="rId484" ref="B508"/>
    <hyperlink r:id="rId485" ref="C508"/>
    <hyperlink r:id="rId486" ref="B509"/>
    <hyperlink r:id="rId487" ref="C509"/>
    <hyperlink r:id="rId488" ref="B510"/>
    <hyperlink r:id="rId489" ref="C510"/>
    <hyperlink r:id="rId490" ref="B511"/>
    <hyperlink r:id="rId491" ref="C511"/>
    <hyperlink r:id="rId492" ref="B512"/>
    <hyperlink r:id="rId493" ref="C512"/>
    <hyperlink r:id="rId494" ref="B513"/>
    <hyperlink r:id="rId495" ref="C513"/>
    <hyperlink r:id="rId496" ref="B514"/>
    <hyperlink r:id="rId497" ref="B515"/>
    <hyperlink r:id="rId498" ref="C515"/>
    <hyperlink r:id="rId499" ref="B516"/>
    <hyperlink r:id="rId500" ref="C516"/>
    <hyperlink r:id="rId501" ref="B517"/>
    <hyperlink r:id="rId502" ref="C517"/>
    <hyperlink r:id="rId503" ref="B518"/>
    <hyperlink r:id="rId504" ref="C518"/>
    <hyperlink r:id="rId505" ref="B519"/>
    <hyperlink r:id="rId506" ref="C519"/>
    <hyperlink r:id="rId507" ref="B520"/>
    <hyperlink r:id="rId508" ref="B521"/>
    <hyperlink r:id="rId509" ref="B522"/>
    <hyperlink r:id="rId510" ref="B523"/>
    <hyperlink r:id="rId511" ref="C523"/>
    <hyperlink r:id="rId512" ref="B524"/>
    <hyperlink r:id="rId513" ref="C524"/>
    <hyperlink r:id="rId514" ref="B525"/>
    <hyperlink r:id="rId515" ref="B526"/>
    <hyperlink r:id="rId516" ref="C526"/>
    <hyperlink r:id="rId517" ref="B527"/>
    <hyperlink r:id="rId518" ref="C527"/>
    <hyperlink r:id="rId519" ref="B528"/>
    <hyperlink r:id="rId520" ref="B529"/>
    <hyperlink r:id="rId521" ref="B530"/>
    <hyperlink r:id="rId522" ref="C530"/>
    <hyperlink r:id="rId523" ref="B531"/>
    <hyperlink r:id="rId524" ref="C531"/>
    <hyperlink r:id="rId525" ref="B532"/>
    <hyperlink r:id="rId526" ref="C532"/>
    <hyperlink r:id="rId527" ref="B533"/>
    <hyperlink r:id="rId528" ref="C533"/>
    <hyperlink r:id="rId529" ref="B534"/>
    <hyperlink r:id="rId530" ref="B535"/>
    <hyperlink r:id="rId531" ref="C535"/>
    <hyperlink r:id="rId532" ref="B536"/>
    <hyperlink r:id="rId533" ref="C536"/>
    <hyperlink r:id="rId534" ref="B537"/>
    <hyperlink r:id="rId535" ref="C537"/>
    <hyperlink r:id="rId536" ref="B538"/>
    <hyperlink r:id="rId537" ref="C538"/>
    <hyperlink r:id="rId538" ref="B539"/>
    <hyperlink r:id="rId539" ref="C539"/>
    <hyperlink r:id="rId540" ref="B540"/>
    <hyperlink r:id="rId541" ref="C540"/>
    <hyperlink r:id="rId542" ref="B541"/>
    <hyperlink r:id="rId543" ref="C541"/>
    <hyperlink r:id="rId544" ref="B542"/>
    <hyperlink r:id="rId545" ref="C542"/>
    <hyperlink r:id="rId546" ref="B543"/>
    <hyperlink r:id="rId547" ref="C543"/>
    <hyperlink r:id="rId548" ref="B544"/>
    <hyperlink r:id="rId549" ref="B545"/>
    <hyperlink r:id="rId550" ref="B546"/>
    <hyperlink r:id="rId551" ref="B547"/>
    <hyperlink r:id="rId552" ref="B548"/>
    <hyperlink r:id="rId553" ref="B549"/>
    <hyperlink r:id="rId554" ref="B550"/>
    <hyperlink r:id="rId555" ref="B551"/>
    <hyperlink r:id="rId556" ref="B552"/>
    <hyperlink r:id="rId557" ref="B553"/>
    <hyperlink r:id="rId558" ref="C553"/>
    <hyperlink r:id="rId559" ref="B554"/>
    <hyperlink r:id="rId560" ref="C554"/>
    <hyperlink r:id="rId561" ref="B555"/>
    <hyperlink r:id="rId562" ref="C555"/>
    <hyperlink r:id="rId563" ref="B556"/>
    <hyperlink r:id="rId564" ref="C556"/>
    <hyperlink r:id="rId565" ref="B557"/>
    <hyperlink r:id="rId566" ref="C557"/>
    <hyperlink r:id="rId567" ref="B558"/>
    <hyperlink r:id="rId568" ref="B559"/>
    <hyperlink r:id="rId569" ref="B560"/>
    <hyperlink r:id="rId570" ref="B561"/>
    <hyperlink r:id="rId571" ref="B562"/>
    <hyperlink r:id="rId572" ref="C562"/>
    <hyperlink r:id="rId573" ref="B563"/>
    <hyperlink r:id="rId574" ref="B564"/>
    <hyperlink r:id="rId575" ref="B565"/>
    <hyperlink r:id="rId576" ref="B566"/>
    <hyperlink r:id="rId577" ref="B567"/>
    <hyperlink r:id="rId578" ref="B568"/>
    <hyperlink r:id="rId579" ref="B569"/>
    <hyperlink r:id="rId580" ref="B570"/>
    <hyperlink r:id="rId581" ref="B571"/>
    <hyperlink r:id="rId582" ref="B572"/>
    <hyperlink r:id="rId583" ref="B573"/>
    <hyperlink r:id="rId584" ref="C573"/>
    <hyperlink r:id="rId585" ref="B574"/>
    <hyperlink r:id="rId586" ref="C574"/>
    <hyperlink r:id="rId587" ref="B575"/>
    <hyperlink r:id="rId588" ref="C575"/>
    <hyperlink r:id="rId589" ref="B576"/>
    <hyperlink r:id="rId590" ref="B577"/>
    <hyperlink r:id="rId591" ref="B578"/>
    <hyperlink r:id="rId592" ref="B579"/>
    <hyperlink r:id="rId593" ref="B580"/>
    <hyperlink r:id="rId594" ref="B581"/>
    <hyperlink r:id="rId595" ref="B582"/>
    <hyperlink r:id="rId596" ref="B583"/>
    <hyperlink r:id="rId597" ref="B584"/>
    <hyperlink r:id="rId598" ref="B585"/>
    <hyperlink r:id="rId599" ref="B586"/>
    <hyperlink r:id="rId600" ref="B587"/>
    <hyperlink r:id="rId601" ref="B588"/>
    <hyperlink r:id="rId602" ref="B589"/>
    <hyperlink r:id="rId603" ref="B590"/>
    <hyperlink r:id="rId604" ref="B591"/>
    <hyperlink r:id="rId605" ref="B592"/>
    <hyperlink r:id="rId606" ref="B593"/>
    <hyperlink r:id="rId607" ref="B594"/>
    <hyperlink r:id="rId608" ref="B595"/>
    <hyperlink r:id="rId609" ref="B596"/>
    <hyperlink r:id="rId610" ref="B597"/>
    <hyperlink r:id="rId611" ref="B598"/>
    <hyperlink r:id="rId612" ref="B599"/>
    <hyperlink r:id="rId613" ref="B600"/>
    <hyperlink r:id="rId614" ref="B601"/>
    <hyperlink r:id="rId615" ref="B602"/>
    <hyperlink r:id="rId616" ref="B603"/>
    <hyperlink r:id="rId617" ref="B604"/>
    <hyperlink r:id="rId618" ref="B605"/>
    <hyperlink r:id="rId619" ref="B606"/>
    <hyperlink r:id="rId620" ref="B607"/>
    <hyperlink r:id="rId621" ref="B608"/>
    <hyperlink r:id="rId622" ref="B609"/>
    <hyperlink r:id="rId623" ref="B610"/>
    <hyperlink r:id="rId624" ref="B611"/>
    <hyperlink r:id="rId625" ref="B612"/>
    <hyperlink r:id="rId626" ref="B613"/>
    <hyperlink r:id="rId627" ref="B614"/>
    <hyperlink r:id="rId628" ref="B615"/>
    <hyperlink r:id="rId629" ref="B616"/>
    <hyperlink r:id="rId630" ref="B617"/>
    <hyperlink r:id="rId631" ref="B618"/>
    <hyperlink r:id="rId632" ref="C618"/>
    <hyperlink r:id="rId633" ref="B619"/>
    <hyperlink r:id="rId634" ref="C619"/>
    <hyperlink r:id="rId635" ref="B620"/>
    <hyperlink r:id="rId636" ref="C620"/>
    <hyperlink r:id="rId637" ref="B621"/>
    <hyperlink r:id="rId638" ref="C621"/>
    <hyperlink r:id="rId639" ref="B622"/>
    <hyperlink r:id="rId640" ref="C622"/>
    <hyperlink r:id="rId641" ref="B623"/>
    <hyperlink r:id="rId642" ref="C623"/>
    <hyperlink r:id="rId643" ref="B624"/>
    <hyperlink r:id="rId644" ref="C624"/>
    <hyperlink r:id="rId645" ref="B625"/>
    <hyperlink r:id="rId646" ref="B626"/>
    <hyperlink r:id="rId647" ref="B627"/>
    <hyperlink r:id="rId648" ref="B628"/>
    <hyperlink r:id="rId649" ref="B629"/>
    <hyperlink r:id="rId650" ref="B630"/>
    <hyperlink r:id="rId651" ref="B631"/>
    <hyperlink r:id="rId652" ref="B632"/>
    <hyperlink r:id="rId653" ref="B633"/>
    <hyperlink r:id="rId654" ref="C633"/>
    <hyperlink r:id="rId655" ref="B634"/>
    <hyperlink r:id="rId656" ref="B635"/>
    <hyperlink r:id="rId657" ref="B636"/>
    <hyperlink r:id="rId658" ref="B637"/>
    <hyperlink r:id="rId659" ref="B638"/>
    <hyperlink r:id="rId660" ref="B639"/>
    <hyperlink r:id="rId661" ref="C639"/>
    <hyperlink r:id="rId662" ref="B640"/>
    <hyperlink r:id="rId663" ref="C640"/>
    <hyperlink r:id="rId664" ref="B641"/>
    <hyperlink r:id="rId665" ref="C641"/>
    <hyperlink r:id="rId666" ref="B642"/>
    <hyperlink r:id="rId667" ref="C642"/>
    <hyperlink r:id="rId668" ref="B643"/>
    <hyperlink r:id="rId669" ref="C643"/>
    <hyperlink r:id="rId670" ref="B644"/>
    <hyperlink r:id="rId671" ref="C644"/>
    <hyperlink r:id="rId672" ref="B645"/>
    <hyperlink r:id="rId673" ref="C645"/>
    <hyperlink r:id="rId674" ref="B646"/>
    <hyperlink r:id="rId675" ref="C646"/>
    <hyperlink r:id="rId676" ref="B647"/>
    <hyperlink r:id="rId677" ref="C647"/>
    <hyperlink r:id="rId678" ref="B648"/>
    <hyperlink r:id="rId679" ref="C648"/>
    <hyperlink r:id="rId680" ref="B649"/>
    <hyperlink r:id="rId681" ref="C649"/>
    <hyperlink r:id="rId682" ref="B650"/>
    <hyperlink r:id="rId683" ref="C650"/>
    <hyperlink r:id="rId684" ref="B651"/>
    <hyperlink r:id="rId685" ref="C651"/>
    <hyperlink r:id="rId686" ref="B652"/>
    <hyperlink r:id="rId687" ref="C652"/>
    <hyperlink r:id="rId688" ref="B653"/>
    <hyperlink r:id="rId689" ref="B654"/>
    <hyperlink r:id="rId690" ref="B655"/>
    <hyperlink r:id="rId691" ref="B656"/>
    <hyperlink r:id="rId692" ref="B657"/>
    <hyperlink r:id="rId693" ref="B658"/>
    <hyperlink r:id="rId694" ref="B659"/>
    <hyperlink r:id="rId695" ref="B660"/>
    <hyperlink r:id="rId696" ref="B661"/>
    <hyperlink r:id="rId697" ref="B662"/>
    <hyperlink r:id="rId698" ref="B663"/>
    <hyperlink r:id="rId699" ref="B664"/>
    <hyperlink r:id="rId700" ref="B665"/>
    <hyperlink r:id="rId701" ref="B666"/>
    <hyperlink r:id="rId702" ref="B667"/>
    <hyperlink r:id="rId703" ref="B668"/>
    <hyperlink r:id="rId704" ref="B669"/>
    <hyperlink r:id="rId705" ref="B670"/>
    <hyperlink r:id="rId706" ref="B671"/>
    <hyperlink r:id="rId707" ref="B672"/>
    <hyperlink r:id="rId708" ref="B673"/>
    <hyperlink r:id="rId709" ref="B674"/>
    <hyperlink r:id="rId710" ref="C674"/>
    <hyperlink r:id="rId711" ref="B675"/>
    <hyperlink r:id="rId712" ref="C675"/>
    <hyperlink r:id="rId713" ref="B676"/>
    <hyperlink r:id="rId714" ref="C676"/>
    <hyperlink r:id="rId715" ref="B677"/>
    <hyperlink r:id="rId716" ref="C677"/>
    <hyperlink r:id="rId717" ref="B678"/>
    <hyperlink r:id="rId718" ref="C678"/>
    <hyperlink r:id="rId719" ref="B679"/>
    <hyperlink r:id="rId720" ref="C679"/>
    <hyperlink r:id="rId721" ref="B680"/>
    <hyperlink r:id="rId722" ref="C680"/>
    <hyperlink r:id="rId723" ref="B681"/>
    <hyperlink r:id="rId724" ref="B682"/>
    <hyperlink r:id="rId725" ref="C682"/>
    <hyperlink r:id="rId726" ref="B683"/>
    <hyperlink r:id="rId727" ref="C683"/>
    <hyperlink r:id="rId728" ref="B684"/>
    <hyperlink r:id="rId729" ref="C684"/>
    <hyperlink r:id="rId730" ref="B685"/>
    <hyperlink r:id="rId731" ref="C685"/>
    <hyperlink r:id="rId732" ref="B686"/>
    <hyperlink r:id="rId733" ref="B687"/>
    <hyperlink r:id="rId734" ref="B688"/>
    <hyperlink r:id="rId735" ref="B689"/>
    <hyperlink r:id="rId736" ref="B690"/>
    <hyperlink r:id="rId737" ref="B691"/>
    <hyperlink r:id="rId738" ref="B692"/>
    <hyperlink r:id="rId739" ref="B693"/>
    <hyperlink r:id="rId740" ref="B694"/>
    <hyperlink r:id="rId741" ref="B695"/>
    <hyperlink r:id="rId742" ref="B696"/>
    <hyperlink r:id="rId743" ref="B697"/>
    <hyperlink r:id="rId744" ref="B698"/>
    <hyperlink r:id="rId745" ref="B699"/>
    <hyperlink r:id="rId746" ref="B700"/>
    <hyperlink r:id="rId747" ref="B701"/>
    <hyperlink r:id="rId748" ref="B702"/>
    <hyperlink r:id="rId749" ref="B703"/>
    <hyperlink r:id="rId750" ref="B704"/>
    <hyperlink r:id="rId751" ref="B705"/>
    <hyperlink r:id="rId752" ref="B706"/>
    <hyperlink r:id="rId753" ref="B707"/>
    <hyperlink r:id="rId754" ref="B708"/>
    <hyperlink r:id="rId755" ref="B709"/>
    <hyperlink r:id="rId756" ref="B710"/>
    <hyperlink r:id="rId757" ref="B711"/>
    <hyperlink r:id="rId758" ref="B712"/>
    <hyperlink r:id="rId759" ref="B713"/>
    <hyperlink r:id="rId760" ref="B714"/>
    <hyperlink r:id="rId761" ref="B715"/>
    <hyperlink r:id="rId762" ref="B716"/>
    <hyperlink r:id="rId763" ref="B717"/>
    <hyperlink r:id="rId764" ref="B718"/>
    <hyperlink r:id="rId765" ref="B719"/>
    <hyperlink r:id="rId766" ref="B720"/>
    <hyperlink r:id="rId767" ref="B721"/>
    <hyperlink r:id="rId768" ref="B722"/>
    <hyperlink r:id="rId769" ref="B723"/>
    <hyperlink r:id="rId770" ref="B724"/>
    <hyperlink r:id="rId771" ref="C724"/>
    <hyperlink r:id="rId772" ref="B725"/>
    <hyperlink r:id="rId773" ref="C725"/>
    <hyperlink r:id="rId774" ref="B726"/>
    <hyperlink r:id="rId775" ref="C726"/>
    <hyperlink r:id="rId776" ref="B727"/>
    <hyperlink r:id="rId777" ref="C727"/>
    <hyperlink r:id="rId778" ref="B728"/>
    <hyperlink r:id="rId779" ref="C728"/>
    <hyperlink r:id="rId780" ref="B729"/>
    <hyperlink r:id="rId781" ref="C729"/>
    <hyperlink r:id="rId782" ref="B730"/>
    <hyperlink r:id="rId783" ref="B731"/>
    <hyperlink r:id="rId784" ref="B732"/>
    <hyperlink r:id="rId785" ref="B733"/>
    <hyperlink r:id="rId786" ref="B734"/>
    <hyperlink r:id="rId787" ref="B735"/>
    <hyperlink r:id="rId788" ref="B736"/>
    <hyperlink r:id="rId789" ref="B737"/>
    <hyperlink r:id="rId790" ref="B738"/>
    <hyperlink r:id="rId791" ref="C738"/>
    <hyperlink r:id="rId792" ref="B739"/>
    <hyperlink r:id="rId793" ref="B740"/>
    <hyperlink r:id="rId794" ref="B741"/>
    <hyperlink r:id="rId795" ref="B742"/>
    <hyperlink r:id="rId796" ref="B743"/>
    <hyperlink r:id="rId797" ref="B744"/>
    <hyperlink r:id="rId798" ref="B745"/>
    <hyperlink r:id="rId799" ref="B746"/>
    <hyperlink r:id="rId800" ref="B747"/>
    <hyperlink r:id="rId801" ref="B748"/>
    <hyperlink r:id="rId802" ref="B749"/>
    <hyperlink r:id="rId803" ref="B750"/>
    <hyperlink r:id="rId804" ref="B751"/>
    <hyperlink r:id="rId805" ref="B752"/>
    <hyperlink r:id="rId806" ref="B753"/>
    <hyperlink r:id="rId807" ref="B754"/>
    <hyperlink r:id="rId808" ref="B755"/>
    <hyperlink r:id="rId809" ref="B756"/>
    <hyperlink r:id="rId810" ref="B757"/>
    <hyperlink r:id="rId811" ref="B758"/>
    <hyperlink r:id="rId812" ref="B759"/>
    <hyperlink r:id="rId813" ref="B760"/>
    <hyperlink r:id="rId814" ref="B761"/>
    <hyperlink r:id="rId815" ref="B762"/>
    <hyperlink r:id="rId816" ref="B763"/>
    <hyperlink r:id="rId817" ref="B764"/>
    <hyperlink r:id="rId818" ref="B765"/>
    <hyperlink r:id="rId819" ref="B766"/>
    <hyperlink r:id="rId820" ref="B767"/>
    <hyperlink r:id="rId821" ref="B768"/>
    <hyperlink r:id="rId822" ref="B769"/>
    <hyperlink r:id="rId823" ref="B770"/>
    <hyperlink r:id="rId824" ref="B771"/>
    <hyperlink r:id="rId825" ref="B772"/>
    <hyperlink r:id="rId826" ref="B773"/>
    <hyperlink r:id="rId827" ref="B774"/>
    <hyperlink r:id="rId828" ref="B775"/>
    <hyperlink r:id="rId829" ref="B776"/>
    <hyperlink r:id="rId830" ref="B777"/>
    <hyperlink r:id="rId831" ref="B778"/>
    <hyperlink r:id="rId832" ref="B779"/>
    <hyperlink r:id="rId833" ref="B780"/>
    <hyperlink r:id="rId834" ref="B781"/>
    <hyperlink r:id="rId835" ref="B782"/>
    <hyperlink r:id="rId836" ref="B783"/>
    <hyperlink r:id="rId837" ref="B784"/>
    <hyperlink r:id="rId838" ref="B785"/>
    <hyperlink r:id="rId839" ref="B786"/>
    <hyperlink r:id="rId840" ref="B787"/>
    <hyperlink r:id="rId841" ref="B788"/>
    <hyperlink r:id="rId842" ref="B789"/>
    <hyperlink r:id="rId843" ref="B790"/>
    <hyperlink r:id="rId844" ref="B791"/>
    <hyperlink r:id="rId845" ref="B792"/>
    <hyperlink r:id="rId846" ref="B793"/>
    <hyperlink r:id="rId847" ref="B794"/>
    <hyperlink r:id="rId848" ref="B795"/>
    <hyperlink r:id="rId849" ref="B796"/>
    <hyperlink r:id="rId850" ref="B797"/>
    <hyperlink r:id="rId851" ref="B798"/>
    <hyperlink r:id="rId852" ref="B799"/>
    <hyperlink r:id="rId853" ref="B800"/>
    <hyperlink r:id="rId854" ref="B801"/>
    <hyperlink r:id="rId855" ref="B802"/>
    <hyperlink r:id="rId856" ref="B803"/>
    <hyperlink r:id="rId857" ref="B804"/>
    <hyperlink r:id="rId858" ref="B805"/>
    <hyperlink r:id="rId859" ref="B806"/>
    <hyperlink r:id="rId860" ref="B807"/>
    <hyperlink r:id="rId861" ref="B808"/>
    <hyperlink r:id="rId862" ref="B809"/>
    <hyperlink r:id="rId863" ref="B810"/>
    <hyperlink r:id="rId864" ref="B811"/>
    <hyperlink r:id="rId865" ref="B812"/>
    <hyperlink r:id="rId866" ref="B813"/>
    <hyperlink r:id="rId867" ref="B814"/>
    <hyperlink r:id="rId868" ref="B815"/>
    <hyperlink r:id="rId869" ref="B816"/>
    <hyperlink r:id="rId870" ref="B817"/>
    <hyperlink r:id="rId871" ref="B818"/>
    <hyperlink r:id="rId872" ref="B819"/>
    <hyperlink r:id="rId873" ref="B820"/>
    <hyperlink r:id="rId874" ref="B821"/>
    <hyperlink r:id="rId875" ref="B822"/>
    <hyperlink r:id="rId876" ref="B823"/>
    <hyperlink r:id="rId877" ref="B824"/>
    <hyperlink r:id="rId878" ref="B825"/>
    <hyperlink r:id="rId879" ref="B826"/>
    <hyperlink r:id="rId880" ref="B827"/>
    <hyperlink r:id="rId881" ref="B828"/>
    <hyperlink r:id="rId882" ref="C828"/>
    <hyperlink r:id="rId883" ref="B829"/>
    <hyperlink r:id="rId884" ref="C829"/>
    <hyperlink r:id="rId885" ref="B830"/>
    <hyperlink r:id="rId886" ref="C830"/>
    <hyperlink r:id="rId887" ref="B831"/>
    <hyperlink r:id="rId888" ref="C831"/>
    <hyperlink r:id="rId889" ref="B832"/>
    <hyperlink r:id="rId890" ref="B833"/>
    <hyperlink r:id="rId891" ref="B834"/>
    <hyperlink r:id="rId892" ref="B835"/>
    <hyperlink r:id="rId893" ref="B836"/>
    <hyperlink r:id="rId894" ref="B837"/>
    <hyperlink r:id="rId895" ref="B838"/>
    <hyperlink r:id="rId896" ref="B839"/>
    <hyperlink r:id="rId897" ref="B840"/>
    <hyperlink r:id="rId898" ref="B841"/>
    <hyperlink r:id="rId899" ref="A842"/>
    <hyperlink r:id="rId900" ref="B842"/>
    <hyperlink r:id="rId901" ref="B843"/>
    <hyperlink r:id="rId902" ref="B844"/>
    <hyperlink r:id="rId903" ref="B845"/>
    <hyperlink r:id="rId904" ref="B846"/>
    <hyperlink r:id="rId905" ref="B847"/>
    <hyperlink r:id="rId906" ref="B848"/>
    <hyperlink r:id="rId907" ref="B849"/>
    <hyperlink r:id="rId908" ref="B850"/>
    <hyperlink r:id="rId909" ref="B851"/>
    <hyperlink r:id="rId910" ref="B852"/>
    <hyperlink r:id="rId911" ref="B853"/>
    <hyperlink r:id="rId912" ref="B854"/>
    <hyperlink r:id="rId913" ref="B855"/>
    <hyperlink r:id="rId914" ref="B856"/>
    <hyperlink r:id="rId915" ref="B857"/>
    <hyperlink r:id="rId916" ref="B858"/>
    <hyperlink r:id="rId917" ref="B859"/>
    <hyperlink r:id="rId918" ref="B860"/>
    <hyperlink r:id="rId919" ref="B861"/>
    <hyperlink r:id="rId920" ref="B862"/>
    <hyperlink r:id="rId921" ref="B863"/>
    <hyperlink r:id="rId922" ref="B864"/>
    <hyperlink r:id="rId923" ref="B865"/>
    <hyperlink r:id="rId924" ref="B866"/>
    <hyperlink r:id="rId925" ref="B867"/>
    <hyperlink r:id="rId926" ref="B868"/>
    <hyperlink r:id="rId927" ref="B869"/>
    <hyperlink r:id="rId928" ref="B870"/>
    <hyperlink r:id="rId929" ref="B871"/>
    <hyperlink r:id="rId930" ref="B872"/>
    <hyperlink r:id="rId931" ref="B873"/>
    <hyperlink r:id="rId932" ref="B874"/>
    <hyperlink r:id="rId933" ref="B875"/>
    <hyperlink r:id="rId934" ref="B876"/>
    <hyperlink r:id="rId935" ref="B877"/>
    <hyperlink r:id="rId936" ref="B878"/>
    <hyperlink r:id="rId937" ref="B879"/>
    <hyperlink r:id="rId938" ref="B880"/>
    <hyperlink r:id="rId939" ref="B881"/>
    <hyperlink r:id="rId940" ref="B882"/>
    <hyperlink r:id="rId941" ref="B883"/>
    <hyperlink r:id="rId942" ref="B884"/>
    <hyperlink r:id="rId943" ref="B885"/>
    <hyperlink r:id="rId944" ref="B886"/>
    <hyperlink r:id="rId945" ref="B887"/>
    <hyperlink r:id="rId946" ref="B888"/>
    <hyperlink r:id="rId947" ref="B889"/>
    <hyperlink r:id="rId948" ref="B890"/>
    <hyperlink r:id="rId949" ref="B891"/>
    <hyperlink r:id="rId950" ref="B892"/>
    <hyperlink r:id="rId951" ref="B893"/>
    <hyperlink r:id="rId952" ref="B894"/>
    <hyperlink r:id="rId953" ref="B895"/>
    <hyperlink r:id="rId954" ref="B896"/>
    <hyperlink r:id="rId955" ref="B897"/>
    <hyperlink r:id="rId956" ref="B898"/>
    <hyperlink r:id="rId957" ref="B899"/>
    <hyperlink r:id="rId958" ref="B900"/>
    <hyperlink r:id="rId959" ref="B901"/>
    <hyperlink r:id="rId960" ref="B902"/>
    <hyperlink r:id="rId961" ref="B903"/>
    <hyperlink r:id="rId962" ref="B904"/>
    <hyperlink r:id="rId963" ref="B905"/>
    <hyperlink r:id="rId964" ref="B906"/>
    <hyperlink r:id="rId965" ref="B907"/>
    <hyperlink r:id="rId966" ref="B908"/>
    <hyperlink r:id="rId967" ref="B909"/>
    <hyperlink r:id="rId968" ref="B910"/>
    <hyperlink r:id="rId969" ref="B911"/>
    <hyperlink r:id="rId970" ref="B912"/>
    <hyperlink r:id="rId971" ref="B913"/>
    <hyperlink r:id="rId972" ref="B914"/>
    <hyperlink r:id="rId973" ref="B915"/>
    <hyperlink r:id="rId974" ref="B916"/>
    <hyperlink r:id="rId975" ref="B917"/>
    <hyperlink r:id="rId976" ref="B918"/>
    <hyperlink r:id="rId977" ref="B919"/>
    <hyperlink r:id="rId978" ref="B920"/>
    <hyperlink r:id="rId979" ref="B921"/>
    <hyperlink r:id="rId980" ref="B922"/>
    <hyperlink r:id="rId981" ref="B923"/>
    <hyperlink r:id="rId982" ref="B924"/>
    <hyperlink r:id="rId983" ref="B925"/>
    <hyperlink r:id="rId984" ref="B926"/>
    <hyperlink r:id="rId985" ref="B927"/>
    <hyperlink r:id="rId986" ref="B928"/>
    <hyperlink r:id="rId987" ref="B929"/>
    <hyperlink r:id="rId988" ref="B930"/>
    <hyperlink r:id="rId989" ref="B931"/>
    <hyperlink r:id="rId990" ref="B932"/>
    <hyperlink r:id="rId991" ref="C932"/>
    <hyperlink r:id="rId992" ref="B933"/>
    <hyperlink r:id="rId993" ref="B934"/>
    <hyperlink r:id="rId994" ref="B935"/>
    <hyperlink r:id="rId995" ref="B936"/>
    <hyperlink r:id="rId996" ref="B937"/>
    <hyperlink r:id="rId997" ref="B938"/>
    <hyperlink r:id="rId998" ref="B939"/>
    <hyperlink r:id="rId999" ref="C939"/>
    <hyperlink r:id="rId1000" ref="B940"/>
    <hyperlink r:id="rId1001" ref="C940"/>
    <hyperlink r:id="rId1002" ref="B941"/>
    <hyperlink r:id="rId1003" ref="C941"/>
    <hyperlink r:id="rId1004" ref="B942"/>
    <hyperlink r:id="rId1005" ref="C942"/>
    <hyperlink r:id="rId1006" ref="B943"/>
    <hyperlink r:id="rId1007" ref="C943"/>
    <hyperlink r:id="rId1008" ref="B944"/>
    <hyperlink r:id="rId1009" ref="C944"/>
    <hyperlink r:id="rId1010" ref="B945"/>
    <hyperlink r:id="rId1011" ref="C945"/>
    <hyperlink r:id="rId1012" ref="B946"/>
    <hyperlink r:id="rId1013" ref="C946"/>
    <hyperlink r:id="rId1014" ref="B947"/>
    <hyperlink r:id="rId1015" ref="C947"/>
    <hyperlink r:id="rId1016" ref="B948"/>
    <hyperlink r:id="rId1017" ref="C948"/>
    <hyperlink r:id="rId1018" ref="B949"/>
    <hyperlink r:id="rId1019" ref="C949"/>
    <hyperlink r:id="rId1020" ref="B950"/>
    <hyperlink r:id="rId1021" ref="C950"/>
    <hyperlink r:id="rId1022" ref="B951"/>
    <hyperlink r:id="rId1023" ref="C951"/>
    <hyperlink r:id="rId1024" ref="B952"/>
    <hyperlink r:id="rId1025" ref="C952"/>
    <hyperlink r:id="rId1026" ref="B953"/>
    <hyperlink r:id="rId1027" ref="C953"/>
    <hyperlink r:id="rId1028" ref="B954"/>
    <hyperlink r:id="rId1029" ref="C954"/>
    <hyperlink r:id="rId1030" ref="B955"/>
    <hyperlink r:id="rId1031" ref="C955"/>
    <hyperlink r:id="rId1032" ref="B956"/>
    <hyperlink r:id="rId1033" ref="C956"/>
    <hyperlink r:id="rId1034" ref="B957"/>
    <hyperlink r:id="rId1035" ref="C957"/>
    <hyperlink r:id="rId1036" ref="B958"/>
    <hyperlink r:id="rId1037" ref="C958"/>
    <hyperlink r:id="rId1038" ref="B959"/>
    <hyperlink r:id="rId1039" ref="C959"/>
    <hyperlink r:id="rId1040" ref="B960"/>
    <hyperlink r:id="rId1041" ref="C960"/>
    <hyperlink r:id="rId1042" ref="B961"/>
    <hyperlink r:id="rId1043" ref="C961"/>
    <hyperlink r:id="rId1044" ref="B962"/>
    <hyperlink r:id="rId1045" ref="C962"/>
    <hyperlink r:id="rId1046" ref="B963"/>
    <hyperlink r:id="rId1047" ref="C963"/>
    <hyperlink r:id="rId1048" ref="B964"/>
    <hyperlink r:id="rId1049" ref="C964"/>
    <hyperlink r:id="rId1050" ref="B965"/>
    <hyperlink r:id="rId1051" ref="C965"/>
    <hyperlink r:id="rId1052" ref="B966"/>
    <hyperlink r:id="rId1053" ref="C966"/>
    <hyperlink r:id="rId1054" ref="B967"/>
    <hyperlink r:id="rId1055" ref="C967"/>
    <hyperlink r:id="rId1056" ref="B968"/>
    <hyperlink r:id="rId1057" ref="C968"/>
    <hyperlink r:id="rId1058" ref="B969"/>
    <hyperlink r:id="rId1059" ref="C969"/>
    <hyperlink r:id="rId1060" ref="B970"/>
    <hyperlink r:id="rId1061" ref="C970"/>
    <hyperlink r:id="rId1062" ref="B971"/>
    <hyperlink r:id="rId1063" ref="C971"/>
    <hyperlink r:id="rId1064" ref="B972"/>
    <hyperlink r:id="rId1065" ref="C972"/>
    <hyperlink r:id="rId1066" ref="B973"/>
    <hyperlink r:id="rId1067" ref="C973"/>
    <hyperlink r:id="rId1068" ref="B974"/>
    <hyperlink r:id="rId1069" ref="C974"/>
    <hyperlink r:id="rId1070" ref="B975"/>
    <hyperlink r:id="rId1071" ref="C975"/>
    <hyperlink r:id="rId1072" ref="B976"/>
    <hyperlink r:id="rId1073" ref="C976"/>
    <hyperlink r:id="rId1074" ref="B977"/>
    <hyperlink r:id="rId1075" ref="C977"/>
    <hyperlink r:id="rId1076" ref="B978"/>
    <hyperlink r:id="rId1077" ref="C978"/>
    <hyperlink r:id="rId1078" ref="B979"/>
    <hyperlink r:id="rId1079" ref="C979"/>
    <hyperlink r:id="rId1080" ref="B980"/>
    <hyperlink r:id="rId1081" ref="C980"/>
    <hyperlink r:id="rId1082" ref="B981"/>
    <hyperlink r:id="rId1083" ref="C981"/>
    <hyperlink r:id="rId1084" ref="B982"/>
    <hyperlink r:id="rId1085" ref="C982"/>
    <hyperlink r:id="rId1086" ref="B983"/>
    <hyperlink r:id="rId1087" ref="C983"/>
    <hyperlink r:id="rId1088" ref="B984"/>
    <hyperlink r:id="rId1089" ref="C984"/>
    <hyperlink r:id="rId1090" ref="B985"/>
    <hyperlink r:id="rId1091" ref="C985"/>
    <hyperlink r:id="rId1092" ref="B986"/>
    <hyperlink r:id="rId1093" ref="C986"/>
    <hyperlink r:id="rId1094" ref="B987"/>
    <hyperlink r:id="rId1095" ref="C987"/>
    <hyperlink r:id="rId1096" ref="B988"/>
    <hyperlink r:id="rId1097" ref="C988"/>
    <hyperlink r:id="rId1098" ref="B989"/>
    <hyperlink r:id="rId1099" ref="C989"/>
    <hyperlink r:id="rId1100" ref="B990"/>
    <hyperlink r:id="rId1101" ref="C990"/>
    <hyperlink r:id="rId1102" ref="B991"/>
    <hyperlink r:id="rId1103" ref="C991"/>
    <hyperlink r:id="rId1104" ref="B992"/>
    <hyperlink r:id="rId1105" ref="C992"/>
    <hyperlink r:id="rId1106" ref="B993"/>
    <hyperlink r:id="rId1107" ref="C993"/>
    <hyperlink r:id="rId1108" ref="B994"/>
    <hyperlink r:id="rId1109" ref="C994"/>
    <hyperlink r:id="rId1110" ref="B995"/>
    <hyperlink r:id="rId1111" ref="C995"/>
    <hyperlink r:id="rId1112" ref="B996"/>
    <hyperlink r:id="rId1113" ref="C996"/>
    <hyperlink r:id="rId1114" ref="B997"/>
    <hyperlink r:id="rId1115" ref="C997"/>
    <hyperlink r:id="rId1116" ref="B998"/>
    <hyperlink r:id="rId1117" ref="C998"/>
    <hyperlink r:id="rId1118" ref="B999"/>
    <hyperlink r:id="rId1119" ref="C999"/>
    <hyperlink r:id="rId1120" ref="B1000"/>
    <hyperlink r:id="rId1121" ref="C1000"/>
    <hyperlink r:id="rId1122" ref="B1001"/>
    <hyperlink r:id="rId1123" ref="B1002"/>
    <hyperlink r:id="rId1124" ref="B1003"/>
    <hyperlink r:id="rId1125" ref="B1004"/>
    <hyperlink r:id="rId1126" ref="B1005"/>
    <hyperlink r:id="rId1127" ref="B1006"/>
    <hyperlink r:id="rId1128" ref="B1007"/>
    <hyperlink r:id="rId1129" ref="B1008"/>
    <hyperlink r:id="rId1130" ref="B1009"/>
    <hyperlink r:id="rId1131" ref="B1010"/>
    <hyperlink r:id="rId1132" ref="B1011"/>
    <hyperlink r:id="rId1133" ref="A1012"/>
    <hyperlink r:id="rId1134" ref="B1012"/>
    <hyperlink r:id="rId1135" ref="B1013"/>
    <hyperlink r:id="rId1136" ref="B1014"/>
    <hyperlink r:id="rId1137" ref="B1015"/>
    <hyperlink r:id="rId1138" ref="B1016"/>
    <hyperlink r:id="rId1139" ref="B1017"/>
    <hyperlink r:id="rId1140" ref="B1018"/>
    <hyperlink r:id="rId1141" ref="B1019"/>
    <hyperlink r:id="rId1142" ref="B1020"/>
    <hyperlink r:id="rId1143" ref="B1021"/>
    <hyperlink r:id="rId1144" ref="B1022"/>
    <hyperlink r:id="rId1145" ref="B1023"/>
    <hyperlink r:id="rId1146" ref="B1024"/>
    <hyperlink r:id="rId1147" ref="B1025"/>
    <hyperlink r:id="rId1148" ref="B1026"/>
    <hyperlink r:id="rId1149" ref="B1027"/>
    <hyperlink r:id="rId1150" ref="B1028"/>
    <hyperlink r:id="rId1151" ref="C1028"/>
    <hyperlink r:id="rId1152" ref="B1029"/>
    <hyperlink r:id="rId1153" ref="C1029"/>
    <hyperlink r:id="rId1154" ref="B1030"/>
    <hyperlink r:id="rId1155" ref="C1030"/>
    <hyperlink r:id="rId1156" ref="B1031"/>
    <hyperlink r:id="rId1157" ref="B1032"/>
    <hyperlink r:id="rId1158" ref="B1033"/>
    <hyperlink r:id="rId1159" ref="B1034"/>
    <hyperlink r:id="rId1160" ref="C1034"/>
    <hyperlink r:id="rId1161" ref="B1035"/>
    <hyperlink r:id="rId1162" ref="C1035"/>
    <hyperlink r:id="rId1163" ref="B1036"/>
    <hyperlink r:id="rId1164" ref="C1036"/>
    <hyperlink r:id="rId1165" ref="B1037"/>
    <hyperlink r:id="rId1166" ref="C1037"/>
    <hyperlink r:id="rId1167" ref="B1038"/>
    <hyperlink r:id="rId1168" ref="C1038"/>
    <hyperlink r:id="rId1169" ref="B1039"/>
    <hyperlink r:id="rId1170" ref="B1040"/>
    <hyperlink r:id="rId1171" ref="B1041"/>
    <hyperlink r:id="rId1172" ref="B1042"/>
    <hyperlink r:id="rId1173" ref="B1043"/>
    <hyperlink r:id="rId1174" ref="B1044"/>
    <hyperlink r:id="rId1175" ref="C1044"/>
    <hyperlink r:id="rId1176" ref="B1045"/>
    <hyperlink r:id="rId1177" ref="C1045"/>
    <hyperlink r:id="rId1178" ref="B1046"/>
    <hyperlink r:id="rId1179" ref="C1046"/>
    <hyperlink r:id="rId1180" ref="B1047"/>
    <hyperlink r:id="rId1181" location="Overview" ref="C1047"/>
    <hyperlink r:id="rId1182" ref="B1048"/>
    <hyperlink r:id="rId1183" ref="C1048"/>
    <hyperlink r:id="rId1184" ref="B1049"/>
    <hyperlink r:id="rId1185" ref="C1049"/>
    <hyperlink r:id="rId1186" ref="B1050"/>
    <hyperlink r:id="rId1187" ref="C1050"/>
    <hyperlink r:id="rId1188" ref="B1051"/>
    <hyperlink r:id="rId1189" ref="C1051"/>
    <hyperlink r:id="rId1190" ref="B1052"/>
    <hyperlink r:id="rId1191" ref="C1052"/>
    <hyperlink r:id="rId1192" ref="B1053"/>
    <hyperlink r:id="rId1193" ref="C1053"/>
    <hyperlink r:id="rId1194" ref="B1054"/>
    <hyperlink r:id="rId1195" ref="C1054"/>
    <hyperlink r:id="rId1196" ref="B1055"/>
    <hyperlink r:id="rId1197" ref="C1055"/>
    <hyperlink r:id="rId1198" ref="B1056"/>
    <hyperlink r:id="rId1199" ref="C1056"/>
    <hyperlink r:id="rId1200" ref="B1057"/>
    <hyperlink r:id="rId1201" ref="B1058"/>
    <hyperlink r:id="rId1202" ref="B1059"/>
    <hyperlink r:id="rId1203" ref="B1060"/>
    <hyperlink r:id="rId1204" ref="B1061"/>
    <hyperlink r:id="rId1205" ref="B1062"/>
    <hyperlink r:id="rId1206" ref="B1063"/>
    <hyperlink r:id="rId1207" ref="B1064"/>
    <hyperlink r:id="rId1208" ref="B1065"/>
    <hyperlink r:id="rId1209" ref="B1066"/>
    <hyperlink r:id="rId1210" ref="B1067"/>
    <hyperlink r:id="rId1211" ref="B1068"/>
    <hyperlink r:id="rId1212" ref="B1069"/>
    <hyperlink r:id="rId1213" ref="C1069"/>
    <hyperlink r:id="rId1214" ref="B1070"/>
    <hyperlink r:id="rId1215" ref="C1070"/>
    <hyperlink r:id="rId1216" ref="B1071"/>
    <hyperlink r:id="rId1217" ref="C1071"/>
    <hyperlink r:id="rId1218" ref="B1072"/>
    <hyperlink r:id="rId1219" ref="C1072"/>
    <hyperlink r:id="rId1220" ref="B1073"/>
    <hyperlink r:id="rId1221" ref="C1073"/>
    <hyperlink r:id="rId1222" ref="B1074"/>
    <hyperlink r:id="rId1223" ref="B1075"/>
    <hyperlink r:id="rId1224" ref="B1076"/>
    <hyperlink r:id="rId1225" ref="B1077"/>
    <hyperlink r:id="rId1226" ref="C1077"/>
    <hyperlink r:id="rId1227" ref="B1078"/>
    <hyperlink r:id="rId1228" ref="C1078"/>
    <hyperlink r:id="rId1229" ref="B1079"/>
    <hyperlink r:id="rId1230" ref="C1079"/>
    <hyperlink r:id="rId1231" ref="B1080"/>
    <hyperlink r:id="rId1232" ref="C1080"/>
    <hyperlink r:id="rId1233" ref="B1081"/>
    <hyperlink r:id="rId1234" ref="C1081"/>
    <hyperlink r:id="rId1235" ref="B1082"/>
    <hyperlink r:id="rId1236" ref="C1082"/>
    <hyperlink r:id="rId1237" ref="B1083"/>
    <hyperlink r:id="rId1238" ref="C1083"/>
    <hyperlink r:id="rId1239" ref="B1084"/>
    <hyperlink r:id="rId1240" ref="C1084"/>
    <hyperlink r:id="rId1241" ref="B1085"/>
    <hyperlink r:id="rId1242" ref="B1086"/>
    <hyperlink r:id="rId1243" ref="B1087"/>
    <hyperlink r:id="rId1244" ref="B1088"/>
    <hyperlink r:id="rId1245" ref="B1089"/>
    <hyperlink r:id="rId1246" ref="B1090"/>
    <hyperlink r:id="rId1247" ref="B1091"/>
    <hyperlink r:id="rId1248" ref="B1092"/>
    <hyperlink r:id="rId1249" ref="B1093"/>
    <hyperlink r:id="rId1250" ref="B1094"/>
    <hyperlink r:id="rId1251" ref="B1095"/>
    <hyperlink r:id="rId1252" ref="B1096"/>
    <hyperlink r:id="rId1253" ref="B1097"/>
    <hyperlink r:id="rId1254" ref="B1098"/>
    <hyperlink r:id="rId1255" ref="B1099"/>
    <hyperlink r:id="rId1256" ref="B1100"/>
    <hyperlink r:id="rId1257" ref="B1101"/>
    <hyperlink r:id="rId1258" ref="B1102"/>
    <hyperlink r:id="rId1259" ref="B1103"/>
    <hyperlink r:id="rId1260" ref="B1104"/>
    <hyperlink r:id="rId1261" ref="B1105"/>
    <hyperlink r:id="rId1262" ref="B1106"/>
    <hyperlink r:id="rId1263" ref="B1107"/>
    <hyperlink r:id="rId1264" ref="B1108"/>
    <hyperlink r:id="rId1265" ref="B1109"/>
    <hyperlink r:id="rId1266" ref="B1110"/>
    <hyperlink r:id="rId1267" ref="B1111"/>
    <hyperlink r:id="rId1268" ref="B1112"/>
    <hyperlink r:id="rId1269" ref="B1113"/>
    <hyperlink r:id="rId1270" ref="B1114"/>
    <hyperlink r:id="rId1271" ref="B1115"/>
    <hyperlink r:id="rId1272" ref="B1116"/>
    <hyperlink r:id="rId1273" ref="B1117"/>
    <hyperlink r:id="rId1274" ref="B1118"/>
    <hyperlink r:id="rId1275" ref="B1119"/>
    <hyperlink r:id="rId1276" ref="B1120"/>
    <hyperlink r:id="rId1277" ref="B1121"/>
    <hyperlink r:id="rId1278" ref="B1122"/>
    <hyperlink r:id="rId1279" ref="B1123"/>
    <hyperlink r:id="rId1280" ref="B1124"/>
    <hyperlink r:id="rId1281" ref="B1125"/>
    <hyperlink r:id="rId1282" ref="B1126"/>
    <hyperlink r:id="rId1283" ref="B1127"/>
    <hyperlink r:id="rId1284" ref="B1128"/>
    <hyperlink r:id="rId1285" ref="B1129"/>
    <hyperlink r:id="rId1286" ref="B1130"/>
    <hyperlink r:id="rId1287" ref="B1131"/>
    <hyperlink r:id="rId1288" ref="B1132"/>
    <hyperlink r:id="rId1289" ref="B1133"/>
    <hyperlink r:id="rId1290" ref="C1133"/>
    <hyperlink r:id="rId1291" ref="B1134"/>
    <hyperlink r:id="rId1292" ref="C1134"/>
    <hyperlink r:id="rId1293" ref="B1135"/>
    <hyperlink r:id="rId1294" ref="C1135"/>
    <hyperlink r:id="rId1295" ref="B1136"/>
    <hyperlink r:id="rId1296" ref="C1136"/>
    <hyperlink r:id="rId1297" ref="B1137"/>
    <hyperlink r:id="rId1298" ref="C1137"/>
    <hyperlink r:id="rId1299" ref="B1138"/>
    <hyperlink r:id="rId1300" ref="B1139"/>
    <hyperlink r:id="rId1301" ref="B1140"/>
    <hyperlink r:id="rId1302" ref="B1141"/>
    <hyperlink r:id="rId1303" ref="B1142"/>
    <hyperlink r:id="rId1304" ref="B1143"/>
    <hyperlink r:id="rId1305" ref="B1144"/>
    <hyperlink r:id="rId1306" ref="B1145"/>
    <hyperlink r:id="rId1307" ref="B1146"/>
    <hyperlink r:id="rId1308" ref="B1147"/>
    <hyperlink r:id="rId1309" ref="B1148"/>
    <hyperlink r:id="rId1310" ref="B1149"/>
    <hyperlink r:id="rId1311" ref="B1150"/>
    <hyperlink r:id="rId1312" ref="B1151"/>
    <hyperlink r:id="rId1313" ref="B1152"/>
    <hyperlink r:id="rId1314" ref="B1153"/>
    <hyperlink r:id="rId1315" ref="B1154"/>
    <hyperlink r:id="rId1316" ref="B1155"/>
    <hyperlink r:id="rId1317" ref="B1156"/>
    <hyperlink r:id="rId1318" ref="B1157"/>
    <hyperlink r:id="rId1319" ref="B1158"/>
    <hyperlink r:id="rId1320" ref="B1159"/>
    <hyperlink r:id="rId1321" ref="B1160"/>
    <hyperlink r:id="rId1322" ref="B1161"/>
    <hyperlink r:id="rId1323" ref="B1162"/>
    <hyperlink r:id="rId1324" ref="B1163"/>
    <hyperlink r:id="rId1325" ref="B1164"/>
    <hyperlink r:id="rId1326" ref="B1165"/>
    <hyperlink r:id="rId1327" ref="B1166"/>
    <hyperlink r:id="rId1328" ref="B1167"/>
    <hyperlink r:id="rId1329" ref="B1168"/>
    <hyperlink r:id="rId1330" ref="B1169"/>
    <hyperlink r:id="rId1331" ref="B1170"/>
    <hyperlink r:id="rId1332" ref="B1171"/>
    <hyperlink r:id="rId1333" ref="B1172"/>
    <hyperlink r:id="rId1334" ref="B1173"/>
    <hyperlink r:id="rId1335" ref="B1174"/>
    <hyperlink r:id="rId1336" ref="B1175"/>
    <hyperlink r:id="rId1337" ref="B1176"/>
    <hyperlink r:id="rId1338" ref="B1177"/>
    <hyperlink r:id="rId1339" ref="B1178"/>
    <hyperlink r:id="rId1340" ref="A1179"/>
    <hyperlink r:id="rId1341" ref="B1179"/>
    <hyperlink r:id="rId1342" ref="B1180"/>
    <hyperlink r:id="rId1343" ref="B1181"/>
    <hyperlink r:id="rId1344" ref="B1182"/>
    <hyperlink r:id="rId1345" ref="B1183"/>
    <hyperlink r:id="rId1346" ref="B1184"/>
    <hyperlink r:id="rId1347" ref="B1185"/>
    <hyperlink r:id="rId1348" ref="B1186"/>
    <hyperlink r:id="rId1349" ref="B1187"/>
    <hyperlink r:id="rId1350" ref="B1188"/>
    <hyperlink r:id="rId1351" ref="B1189"/>
    <hyperlink r:id="rId1352" ref="B1190"/>
    <hyperlink r:id="rId1353" ref="B1191"/>
    <hyperlink r:id="rId1354" ref="B1192"/>
    <hyperlink r:id="rId1355" ref="B1193"/>
    <hyperlink r:id="rId1356" ref="B1194"/>
    <hyperlink r:id="rId1357" ref="B1195"/>
    <hyperlink r:id="rId1358" ref="B1197"/>
    <hyperlink r:id="rId1359" ref="B1200"/>
    <hyperlink r:id="rId1360" ref="B1201"/>
    <hyperlink r:id="rId1361" ref="B1202"/>
    <hyperlink r:id="rId1362" ref="B1203"/>
    <hyperlink r:id="rId1363" ref="B1204"/>
    <hyperlink r:id="rId1364" ref="B1205"/>
    <hyperlink r:id="rId1365" ref="B1206"/>
    <hyperlink r:id="rId1366" ref="B1207"/>
    <hyperlink r:id="rId1367" ref="B1208"/>
    <hyperlink r:id="rId1368" ref="B1209"/>
    <hyperlink r:id="rId1369" ref="B1210"/>
    <hyperlink r:id="rId1370" ref="B1211"/>
    <hyperlink r:id="rId1371" ref="B1212"/>
    <hyperlink r:id="rId1372" ref="B1213"/>
    <hyperlink r:id="rId1373" ref="B1214"/>
    <hyperlink r:id="rId1374" ref="B1215"/>
    <hyperlink r:id="rId1375" ref="B1216"/>
    <hyperlink r:id="rId1376" ref="B1217"/>
    <hyperlink r:id="rId1377" ref="B1218"/>
    <hyperlink r:id="rId1378" ref="B1219"/>
    <hyperlink r:id="rId1379" ref="B1220"/>
    <hyperlink r:id="rId1380" ref="B1221"/>
    <hyperlink r:id="rId1381" ref="B1222"/>
    <hyperlink r:id="rId1382" ref="B1223"/>
    <hyperlink r:id="rId1383" ref="B1224"/>
    <hyperlink r:id="rId1384" ref="B1225"/>
    <hyperlink r:id="rId1385" ref="B1226"/>
    <hyperlink r:id="rId1386" ref="B1227"/>
    <hyperlink r:id="rId1387" ref="B1228"/>
    <hyperlink r:id="rId1388" ref="B1229"/>
    <hyperlink r:id="rId1389" ref="B1230"/>
    <hyperlink r:id="rId1390" ref="B1231"/>
    <hyperlink r:id="rId1391" ref="B1232"/>
    <hyperlink r:id="rId1392" ref="B1233"/>
    <hyperlink r:id="rId1393" ref="B1234"/>
    <hyperlink r:id="rId1394" ref="B1235"/>
    <hyperlink r:id="rId1395" ref="B1236"/>
    <hyperlink r:id="rId1396" ref="B1237"/>
    <hyperlink r:id="rId1397" ref="B1238"/>
    <hyperlink r:id="rId1398" ref="B1239"/>
    <hyperlink r:id="rId1399" ref="B1240"/>
    <hyperlink r:id="rId1400" ref="B1241"/>
    <hyperlink r:id="rId1401" ref="B1242"/>
    <hyperlink r:id="rId1402" ref="B1243"/>
    <hyperlink r:id="rId1403" ref="B1244"/>
    <hyperlink r:id="rId1404" ref="B1245"/>
    <hyperlink r:id="rId1405" ref="B1246"/>
    <hyperlink r:id="rId1406" ref="B1253"/>
    <hyperlink r:id="rId1407" ref="C1253"/>
    <hyperlink r:id="rId1408" ref="B1254"/>
    <hyperlink r:id="rId1409" ref="C1254"/>
    <hyperlink r:id="rId1410" ref="B1255"/>
    <hyperlink r:id="rId1411" ref="C1255"/>
    <hyperlink r:id="rId1412" ref="B1256"/>
    <hyperlink r:id="rId1413" ref="C1256"/>
    <hyperlink r:id="rId1414" ref="B1257"/>
    <hyperlink r:id="rId1415" ref="C1257"/>
    <hyperlink r:id="rId1416" ref="B1258"/>
    <hyperlink r:id="rId1417" ref="B1259"/>
    <hyperlink r:id="rId1418" ref="B1260"/>
    <hyperlink r:id="rId1419" ref="B1261"/>
    <hyperlink r:id="rId1420" ref="B1262"/>
    <hyperlink r:id="rId1421" ref="B1263"/>
    <hyperlink r:id="rId1422" ref="B1264"/>
    <hyperlink r:id="rId1423" ref="B1265"/>
    <hyperlink r:id="rId1424" ref="B1266"/>
    <hyperlink r:id="rId1425" ref="B1267"/>
    <hyperlink r:id="rId1426" ref="B1268"/>
    <hyperlink r:id="rId1427" ref="B1269"/>
    <hyperlink r:id="rId1428" ref="B1270"/>
    <hyperlink r:id="rId1429" ref="B1271"/>
    <hyperlink r:id="rId1430" ref="B1272"/>
    <hyperlink r:id="rId1431" ref="B1273"/>
    <hyperlink r:id="rId1432" ref="B1274"/>
    <hyperlink r:id="rId1433" ref="B1275"/>
    <hyperlink r:id="rId1434" ref="B1276"/>
    <hyperlink r:id="rId1435" ref="B1277"/>
    <hyperlink r:id="rId1436" ref="B1278"/>
    <hyperlink r:id="rId1437" ref="B1279"/>
    <hyperlink r:id="rId1438" ref="B1280"/>
    <hyperlink r:id="rId1439" ref="B1281"/>
    <hyperlink r:id="rId1440" ref="B1282"/>
    <hyperlink r:id="rId1441" ref="B1283"/>
    <hyperlink r:id="rId1442" ref="B1284"/>
    <hyperlink r:id="rId1443" ref="B1285"/>
    <hyperlink r:id="rId1444" ref="B1286"/>
    <hyperlink r:id="rId1445" ref="B1287"/>
    <hyperlink r:id="rId1446" ref="B1288"/>
    <hyperlink r:id="rId1447" ref="B1289"/>
    <hyperlink r:id="rId1448" ref="B1290"/>
    <hyperlink r:id="rId1449" ref="B1291"/>
    <hyperlink r:id="rId1450" ref="B1292"/>
    <hyperlink r:id="rId1451" ref="B1293"/>
    <hyperlink r:id="rId1452" ref="B1294"/>
    <hyperlink r:id="rId1453" ref="B1295"/>
    <hyperlink r:id="rId1454" ref="B1296"/>
    <hyperlink r:id="rId1455" ref="B1297"/>
    <hyperlink r:id="rId1456" ref="B1298"/>
    <hyperlink r:id="rId1457" ref="B1299"/>
    <hyperlink r:id="rId1458" ref="B1300"/>
    <hyperlink r:id="rId1459" ref="B1301"/>
    <hyperlink r:id="rId1460" ref="B1302"/>
    <hyperlink r:id="rId1461" ref="B1303"/>
    <hyperlink r:id="rId1462" ref="B1304"/>
    <hyperlink r:id="rId1463" ref="B1305"/>
    <hyperlink r:id="rId1464" ref="B1306"/>
    <hyperlink r:id="rId1465" ref="B1307"/>
    <hyperlink r:id="rId1466" ref="B1308"/>
    <hyperlink r:id="rId1467" ref="B1309"/>
    <hyperlink r:id="rId1468" ref="B1310"/>
    <hyperlink r:id="rId1469" ref="B1311"/>
    <hyperlink r:id="rId1470" ref="B1312"/>
    <hyperlink r:id="rId1471" ref="B1313"/>
    <hyperlink r:id="rId1472" ref="B1314"/>
    <hyperlink r:id="rId1473" ref="B1315"/>
    <hyperlink r:id="rId1474" ref="B1316"/>
    <hyperlink r:id="rId1475" ref="B1317"/>
    <hyperlink r:id="rId1476" ref="B1318"/>
    <hyperlink r:id="rId1477" ref="B1319"/>
    <hyperlink r:id="rId1478" ref="B1320"/>
    <hyperlink r:id="rId1479" ref="B1321"/>
    <hyperlink r:id="rId1480" ref="B1322"/>
    <hyperlink r:id="rId1481" ref="B1323"/>
    <hyperlink r:id="rId1482" ref="B1324"/>
    <hyperlink r:id="rId1483" ref="B1325"/>
    <hyperlink r:id="rId1484" ref="B1326"/>
    <hyperlink r:id="rId1485" ref="B1327"/>
    <hyperlink r:id="rId1486" ref="B1328"/>
    <hyperlink r:id="rId1487" ref="B1329"/>
    <hyperlink r:id="rId1488" ref="B1330"/>
    <hyperlink r:id="rId1489" ref="B1331"/>
    <hyperlink r:id="rId1490" ref="B1332"/>
    <hyperlink r:id="rId1491" ref="B1333"/>
    <hyperlink r:id="rId1492" ref="B1334"/>
    <hyperlink r:id="rId1493" ref="B1335"/>
    <hyperlink r:id="rId1494" ref="B1336"/>
    <hyperlink r:id="rId1495" ref="B1337"/>
    <hyperlink r:id="rId1496" ref="B1338"/>
    <hyperlink r:id="rId1497" ref="B1339"/>
    <hyperlink r:id="rId1498" ref="B1340"/>
    <hyperlink r:id="rId1499" ref="B1341"/>
    <hyperlink r:id="rId1500" ref="B1342"/>
    <hyperlink r:id="rId1501" ref="B1343"/>
    <hyperlink r:id="rId1502" ref="B1344"/>
    <hyperlink r:id="rId1503" ref="B1345"/>
    <hyperlink r:id="rId1504" ref="C1345"/>
    <hyperlink r:id="rId1505" ref="B1346"/>
    <hyperlink r:id="rId1506" ref="C1346"/>
    <hyperlink r:id="rId1507" ref="B1347"/>
    <hyperlink r:id="rId1508" ref="C1347"/>
    <hyperlink r:id="rId1509" ref="B1349"/>
    <hyperlink r:id="rId1510" ref="B1350"/>
    <hyperlink r:id="rId1511" ref="B1351"/>
    <hyperlink r:id="rId1512" ref="B1352"/>
    <hyperlink r:id="rId1513" ref="B1353"/>
    <hyperlink r:id="rId1514" ref="B1354"/>
    <hyperlink r:id="rId1515" ref="B1355"/>
    <hyperlink r:id="rId1516" ref="B1356"/>
    <hyperlink r:id="rId1517" ref="B1357"/>
    <hyperlink r:id="rId1518" ref="B1358"/>
    <hyperlink r:id="rId1519" ref="B1359"/>
    <hyperlink r:id="rId1520" ref="B1360"/>
    <hyperlink r:id="rId1521" ref="B1361"/>
    <hyperlink r:id="rId1522" ref="B1362"/>
    <hyperlink r:id="rId1523" ref="B1363"/>
    <hyperlink r:id="rId1524" ref="B1364"/>
    <hyperlink r:id="rId1525" ref="B1365"/>
    <hyperlink r:id="rId1526" ref="B1366"/>
    <hyperlink r:id="rId1527" ref="B1367"/>
    <hyperlink r:id="rId1528" ref="B1368"/>
    <hyperlink r:id="rId1529" ref="B1369"/>
    <hyperlink r:id="rId1530" ref="B1370"/>
    <hyperlink r:id="rId1531" ref="B1371"/>
    <hyperlink r:id="rId1532" ref="B1372"/>
    <hyperlink r:id="rId1533" ref="B1373"/>
    <hyperlink r:id="rId1534" ref="B1374"/>
    <hyperlink r:id="rId1535" ref="B1375"/>
    <hyperlink r:id="rId1536" ref="B1376"/>
    <hyperlink r:id="rId1537" ref="B1377"/>
    <hyperlink r:id="rId1538" ref="B1378"/>
    <hyperlink r:id="rId1539" ref="B1379"/>
    <hyperlink r:id="rId1540" ref="B1380"/>
    <hyperlink r:id="rId1541" ref="B1381"/>
    <hyperlink r:id="rId1542" ref="B1382"/>
    <hyperlink r:id="rId1543" ref="B1383"/>
    <hyperlink r:id="rId1544" ref="B1384"/>
    <hyperlink r:id="rId1545" ref="B1385"/>
    <hyperlink r:id="rId1546" ref="B1386"/>
    <hyperlink r:id="rId1547" ref="B1387"/>
    <hyperlink r:id="rId1548" ref="B1388"/>
    <hyperlink r:id="rId1549" ref="B1389"/>
    <hyperlink r:id="rId1550" ref="B1390"/>
    <hyperlink r:id="rId1551" ref="B1391"/>
    <hyperlink r:id="rId1552" ref="B1392"/>
    <hyperlink r:id="rId1553" ref="B1393"/>
    <hyperlink r:id="rId1554" ref="B1394"/>
    <hyperlink r:id="rId1555" ref="B1395"/>
    <hyperlink r:id="rId1556" ref="B1396"/>
    <hyperlink r:id="rId1557" ref="B1397"/>
    <hyperlink r:id="rId1558" ref="B1398"/>
    <hyperlink r:id="rId1559" ref="B1399"/>
    <hyperlink r:id="rId1560" ref="B1400"/>
    <hyperlink r:id="rId1561" ref="B1401"/>
    <hyperlink r:id="rId1562" ref="B1402"/>
    <hyperlink r:id="rId1563" ref="B1403"/>
    <hyperlink r:id="rId1564" ref="B1404"/>
    <hyperlink r:id="rId1565" ref="B1405"/>
    <hyperlink r:id="rId1566" ref="B1406"/>
    <hyperlink r:id="rId1567" ref="B1407"/>
    <hyperlink r:id="rId1568" ref="B1408"/>
    <hyperlink r:id="rId1569" ref="B1409"/>
    <hyperlink r:id="rId1570" ref="B1410"/>
    <hyperlink r:id="rId1571" ref="B1411"/>
    <hyperlink r:id="rId1572" ref="B1412"/>
    <hyperlink r:id="rId1573" ref="B1413"/>
    <hyperlink r:id="rId1574" ref="B1414"/>
    <hyperlink r:id="rId1575" ref="B1415"/>
    <hyperlink r:id="rId1576" ref="B1416"/>
    <hyperlink r:id="rId1577" ref="B1417"/>
    <hyperlink r:id="rId1578" ref="B1418"/>
    <hyperlink r:id="rId1579" ref="B1419"/>
    <hyperlink r:id="rId1580" ref="B1420"/>
    <hyperlink r:id="rId1581" ref="B1421"/>
    <hyperlink r:id="rId1582" ref="B1422"/>
    <hyperlink r:id="rId1583" ref="B1423"/>
    <hyperlink r:id="rId1584" ref="B1424"/>
    <hyperlink r:id="rId1585" ref="B1425"/>
    <hyperlink r:id="rId1586" ref="B1426"/>
    <hyperlink r:id="rId1587" ref="B1427"/>
    <hyperlink r:id="rId1588" ref="B1428"/>
    <hyperlink r:id="rId1589" ref="B1429"/>
    <hyperlink r:id="rId1590" ref="B1430"/>
    <hyperlink r:id="rId1591" ref="B1431"/>
    <hyperlink r:id="rId1592" ref="B1432"/>
    <hyperlink r:id="rId1593" ref="B1433"/>
    <hyperlink r:id="rId1594" ref="B1434"/>
  </hyperlinks>
  <drawing r:id="rId1595"/>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1.22" defaultRowHeight="15.0"/>
  <cols>
    <col customWidth="1" min="1" max="1" width="15.0"/>
    <col customWidth="1" min="2" max="2" width="12.89"/>
    <col customWidth="1" min="3" max="3" width="10.78"/>
    <col customWidth="1" min="4" max="6" width="11.22"/>
  </cols>
  <sheetData>
    <row r="1">
      <c r="A1" s="307" t="s">
        <v>15682</v>
      </c>
      <c r="B1" s="307" t="s">
        <v>32627</v>
      </c>
      <c r="C1" s="307" t="s">
        <v>32628</v>
      </c>
    </row>
    <row r="2">
      <c r="A2" s="236" t="s">
        <v>15820</v>
      </c>
      <c r="B2" s="236">
        <f>COUNTA(product_data!D:D)</f>
        <v>9378</v>
      </c>
      <c r="C2" s="7">
        <f>B2/rows(product_data!D:D)</f>
        <v>0.9990412272</v>
      </c>
    </row>
    <row r="3">
      <c r="A3" s="236" t="s">
        <v>32629</v>
      </c>
      <c r="B3" s="236">
        <f>COUNTA(product_data!G:G)</f>
        <v>393</v>
      </c>
      <c r="C3" s="7">
        <f>B3/rows(product_data!G:G)</f>
        <v>0.04186641099</v>
      </c>
    </row>
    <row r="20" ht="15.75" customHeight="1"/>
    <row r="21" ht="15.75" customHeight="1"/>
    <row r="22" ht="15.75" customHeight="1"/>
    <row r="23" ht="15.75" customHeight="1"/>
    <row r="24" ht="15.75" customHeight="1">
      <c r="H24" s="181" t="s">
        <v>509</v>
      </c>
    </row>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1.22" defaultRowHeight="15.0"/>
  <cols>
    <col customWidth="1" min="1" max="1" width="31.0"/>
    <col customWidth="1" min="2" max="2" width="18.56"/>
    <col customWidth="1" min="3" max="3" width="45.11"/>
  </cols>
  <sheetData>
    <row r="1">
      <c r="A1" s="308" t="s">
        <v>0</v>
      </c>
      <c r="B1" s="309" t="s">
        <v>32630</v>
      </c>
      <c r="C1" s="309" t="s">
        <v>32631</v>
      </c>
    </row>
    <row r="2">
      <c r="A2" s="181" t="s">
        <v>20400</v>
      </c>
      <c r="B2" s="310" t="s">
        <v>159</v>
      </c>
      <c r="C2" s="310" t="s">
        <v>32632</v>
      </c>
    </row>
    <row r="3">
      <c r="A3" s="181" t="s">
        <v>27467</v>
      </c>
      <c r="B3" s="310"/>
      <c r="C3" s="310" t="s">
        <v>32633</v>
      </c>
    </row>
    <row r="4">
      <c r="A4" s="181" t="s">
        <v>21725</v>
      </c>
      <c r="B4" s="310" t="s">
        <v>159</v>
      </c>
      <c r="C4" s="310" t="s">
        <v>32634</v>
      </c>
    </row>
    <row r="5">
      <c r="A5" s="181" t="s">
        <v>15862</v>
      </c>
      <c r="B5" s="310" t="s">
        <v>159</v>
      </c>
      <c r="C5" s="310" t="s">
        <v>32635</v>
      </c>
    </row>
    <row r="6">
      <c r="A6" s="181" t="s">
        <v>32636</v>
      </c>
      <c r="B6" s="310"/>
      <c r="C6" s="310" t="s">
        <v>32637</v>
      </c>
    </row>
    <row r="7">
      <c r="A7" s="181" t="s">
        <v>15882</v>
      </c>
      <c r="B7" s="310" t="s">
        <v>159</v>
      </c>
      <c r="C7" s="310" t="s">
        <v>32638</v>
      </c>
    </row>
    <row r="8">
      <c r="A8" s="181" t="s">
        <v>22423</v>
      </c>
      <c r="B8" s="310" t="s">
        <v>159</v>
      </c>
      <c r="C8" s="310" t="s">
        <v>32639</v>
      </c>
    </row>
    <row r="9">
      <c r="A9" s="181" t="s">
        <v>27059</v>
      </c>
      <c r="B9" s="310" t="s">
        <v>159</v>
      </c>
      <c r="C9" s="310" t="s">
        <v>32640</v>
      </c>
    </row>
    <row r="10">
      <c r="A10" s="181" t="s">
        <v>20627</v>
      </c>
      <c r="B10" s="310" t="s">
        <v>159</v>
      </c>
      <c r="C10" s="310" t="s">
        <v>32641</v>
      </c>
    </row>
    <row r="11">
      <c r="A11" s="181" t="s">
        <v>18204</v>
      </c>
      <c r="B11" s="310"/>
      <c r="C11" s="310" t="s">
        <v>32642</v>
      </c>
    </row>
    <row r="12">
      <c r="A12" s="181" t="s">
        <v>32296</v>
      </c>
      <c r="B12" s="310" t="s">
        <v>159</v>
      </c>
      <c r="C12" s="310" t="s">
        <v>32643</v>
      </c>
    </row>
    <row r="13">
      <c r="A13" s="181" t="s">
        <v>60</v>
      </c>
      <c r="B13" s="310"/>
      <c r="C13" s="310" t="s">
        <v>32644</v>
      </c>
    </row>
    <row r="14">
      <c r="A14" s="181" t="s">
        <v>32645</v>
      </c>
      <c r="B14" s="310" t="s">
        <v>159</v>
      </c>
      <c r="C14" s="310" t="s">
        <v>32646</v>
      </c>
    </row>
    <row r="15">
      <c r="A15" s="181" t="s">
        <v>31870</v>
      </c>
      <c r="B15" s="310"/>
      <c r="C15" s="310" t="s">
        <v>32647</v>
      </c>
    </row>
    <row r="16">
      <c r="A16" s="181" t="s">
        <v>15</v>
      </c>
      <c r="B16" s="310" t="s">
        <v>159</v>
      </c>
      <c r="C16" s="310" t="s">
        <v>32648</v>
      </c>
    </row>
    <row r="17">
      <c r="A17" s="181" t="s">
        <v>14</v>
      </c>
      <c r="B17" s="310" t="s">
        <v>159</v>
      </c>
      <c r="C17" s="310" t="s">
        <v>32649</v>
      </c>
    </row>
    <row r="18">
      <c r="A18" s="181" t="s">
        <v>30957</v>
      </c>
      <c r="B18" s="310" t="s">
        <v>159</v>
      </c>
      <c r="C18" s="310" t="s">
        <v>32650</v>
      </c>
    </row>
    <row r="19">
      <c r="A19" s="181" t="s">
        <v>5</v>
      </c>
      <c r="B19" s="310" t="s">
        <v>159</v>
      </c>
      <c r="C19" s="310" t="s">
        <v>32651</v>
      </c>
    </row>
    <row r="20">
      <c r="A20" s="181" t="s">
        <v>17063</v>
      </c>
      <c r="B20" s="310" t="s">
        <v>159</v>
      </c>
      <c r="C20" s="310" t="s">
        <v>32652</v>
      </c>
    </row>
    <row r="21">
      <c r="A21" s="181" t="s">
        <v>32653</v>
      </c>
      <c r="B21" s="310"/>
      <c r="C21" s="310" t="s">
        <v>32654</v>
      </c>
    </row>
    <row r="22">
      <c r="A22" s="181" t="s">
        <v>21700</v>
      </c>
      <c r="B22" s="310" t="s">
        <v>159</v>
      </c>
      <c r="C22" s="310" t="s">
        <v>32655</v>
      </c>
    </row>
    <row r="23">
      <c r="A23" s="181" t="s">
        <v>16741</v>
      </c>
      <c r="B23" s="310"/>
      <c r="C23" s="310" t="s">
        <v>32656</v>
      </c>
    </row>
    <row r="24">
      <c r="A24" s="181" t="s">
        <v>32657</v>
      </c>
      <c r="B24" s="310"/>
      <c r="C24" s="310" t="s">
        <v>32658</v>
      </c>
    </row>
    <row r="25">
      <c r="A25" s="181" t="s">
        <v>32659</v>
      </c>
      <c r="B25" s="310"/>
      <c r="C25" s="310" t="s">
        <v>32660</v>
      </c>
    </row>
    <row r="26">
      <c r="A26" s="181" t="s">
        <v>17132</v>
      </c>
      <c r="B26" s="310" t="s">
        <v>159</v>
      </c>
      <c r="C26" s="310" t="s">
        <v>32661</v>
      </c>
    </row>
    <row r="27">
      <c r="A27" s="181" t="s">
        <v>32662</v>
      </c>
      <c r="B27" s="310" t="s">
        <v>159</v>
      </c>
      <c r="C27" s="310" t="s">
        <v>32663</v>
      </c>
    </row>
    <row r="28">
      <c r="A28" s="181" t="s">
        <v>45</v>
      </c>
      <c r="B28" s="310" t="s">
        <v>159</v>
      </c>
      <c r="C28" s="310" t="s">
        <v>32664</v>
      </c>
    </row>
    <row r="29">
      <c r="A29" s="181" t="s">
        <v>27479</v>
      </c>
      <c r="B29" s="310" t="s">
        <v>159</v>
      </c>
      <c r="C29" s="310" t="s">
        <v>32665</v>
      </c>
    </row>
    <row r="30">
      <c r="A30" s="181" t="s">
        <v>32666</v>
      </c>
      <c r="B30" s="310" t="s">
        <v>159</v>
      </c>
      <c r="C30" s="310" t="s">
        <v>32667</v>
      </c>
    </row>
    <row r="31">
      <c r="A31" s="181" t="s">
        <v>16128</v>
      </c>
      <c r="B31" s="310" t="s">
        <v>159</v>
      </c>
      <c r="C31" s="310" t="s">
        <v>32668</v>
      </c>
    </row>
    <row r="32">
      <c r="A32" s="181" t="s">
        <v>13</v>
      </c>
      <c r="B32" s="310" t="s">
        <v>159</v>
      </c>
      <c r="C32" s="310" t="s">
        <v>32669</v>
      </c>
    </row>
    <row r="33">
      <c r="A33" s="181" t="s">
        <v>16090</v>
      </c>
      <c r="B33" s="310" t="s">
        <v>159</v>
      </c>
      <c r="C33" s="310" t="s">
        <v>32670</v>
      </c>
    </row>
    <row r="34">
      <c r="A34" s="181" t="s">
        <v>31146</v>
      </c>
      <c r="B34" s="310" t="s">
        <v>159</v>
      </c>
      <c r="C34" s="310" t="s">
        <v>32671</v>
      </c>
    </row>
    <row r="35">
      <c r="A35" s="181" t="s">
        <v>23</v>
      </c>
      <c r="B35" s="310" t="s">
        <v>159</v>
      </c>
      <c r="C35" s="310" t="s">
        <v>32672</v>
      </c>
    </row>
    <row r="36">
      <c r="A36" s="181" t="s">
        <v>16</v>
      </c>
      <c r="B36" s="310" t="s">
        <v>159</v>
      </c>
      <c r="C36" s="310" t="s">
        <v>32673</v>
      </c>
    </row>
    <row r="37">
      <c r="A37" s="181" t="s">
        <v>16131</v>
      </c>
      <c r="B37" s="310" t="s">
        <v>159</v>
      </c>
      <c r="C37" s="310" t="s">
        <v>32674</v>
      </c>
    </row>
    <row r="38">
      <c r="A38" s="181" t="s">
        <v>30966</v>
      </c>
      <c r="B38" s="310" t="s">
        <v>159</v>
      </c>
      <c r="C38" s="310" t="s">
        <v>32675</v>
      </c>
    </row>
    <row r="39">
      <c r="A39" s="181" t="s">
        <v>30975</v>
      </c>
      <c r="B39" s="310" t="s">
        <v>159</v>
      </c>
      <c r="C39" s="310" t="s">
        <v>32676</v>
      </c>
    </row>
    <row r="40">
      <c r="A40" s="181" t="s">
        <v>15917</v>
      </c>
      <c r="B40" s="310" t="s">
        <v>159</v>
      </c>
      <c r="C40" s="310" t="s">
        <v>32677</v>
      </c>
    </row>
    <row r="41">
      <c r="A41" s="181" t="s">
        <v>21395</v>
      </c>
      <c r="B41" s="310" t="s">
        <v>159</v>
      </c>
      <c r="C41" s="310" t="s">
        <v>32678</v>
      </c>
    </row>
    <row r="42">
      <c r="A42" s="181" t="s">
        <v>16158</v>
      </c>
      <c r="B42" s="310" t="s">
        <v>159</v>
      </c>
      <c r="C42" s="310" t="s">
        <v>32679</v>
      </c>
    </row>
    <row r="43">
      <c r="A43" s="181" t="s">
        <v>32680</v>
      </c>
      <c r="B43" s="310" t="s">
        <v>159</v>
      </c>
      <c r="C43" s="310" t="s">
        <v>32681</v>
      </c>
    </row>
    <row r="44">
      <c r="A44" s="181" t="s">
        <v>16971</v>
      </c>
      <c r="B44" s="311"/>
      <c r="C44" s="311"/>
    </row>
    <row r="45">
      <c r="A45" s="181" t="s">
        <v>32682</v>
      </c>
      <c r="B45" s="311"/>
      <c r="C45" s="311"/>
    </row>
    <row r="46">
      <c r="A46" s="181" t="s">
        <v>32683</v>
      </c>
      <c r="B46" s="311"/>
      <c r="C46" s="311"/>
    </row>
    <row r="47">
      <c r="A47" s="181" t="s">
        <v>37</v>
      </c>
      <c r="B47" s="310" t="s">
        <v>159</v>
      </c>
      <c r="C47" s="310" t="s">
        <v>32684</v>
      </c>
    </row>
    <row r="48">
      <c r="A48" s="181" t="s">
        <v>31073</v>
      </c>
      <c r="B48" s="310" t="s">
        <v>159</v>
      </c>
      <c r="C48" s="310" t="s">
        <v>32685</v>
      </c>
    </row>
    <row r="49">
      <c r="A49" s="181" t="s">
        <v>15892</v>
      </c>
      <c r="B49" s="310" t="s">
        <v>159</v>
      </c>
      <c r="C49" s="310" t="s">
        <v>32686</v>
      </c>
    </row>
    <row r="50">
      <c r="A50" s="181" t="s">
        <v>23779</v>
      </c>
      <c r="B50" s="310" t="s">
        <v>159</v>
      </c>
      <c r="C50" s="310" t="s">
        <v>32687</v>
      </c>
    </row>
    <row r="51">
      <c r="A51" s="181" t="s">
        <v>16091</v>
      </c>
      <c r="B51" s="310" t="s">
        <v>159</v>
      </c>
      <c r="C51" s="310" t="s">
        <v>32688</v>
      </c>
    </row>
    <row r="52">
      <c r="A52" s="181" t="s">
        <v>19918</v>
      </c>
      <c r="B52" s="310" t="s">
        <v>159</v>
      </c>
      <c r="C52" s="310" t="s">
        <v>32689</v>
      </c>
    </row>
    <row r="53">
      <c r="A53" s="181" t="s">
        <v>27642</v>
      </c>
      <c r="B53" s="310" t="s">
        <v>159</v>
      </c>
      <c r="C53" s="310" t="s">
        <v>32690</v>
      </c>
    </row>
    <row r="54">
      <c r="A54" s="181" t="s">
        <v>18457</v>
      </c>
      <c r="B54" s="310" t="s">
        <v>159</v>
      </c>
      <c r="C54" s="310" t="s">
        <v>32691</v>
      </c>
    </row>
    <row r="55">
      <c r="A55" s="181" t="s">
        <v>15851</v>
      </c>
      <c r="B55" s="310" t="s">
        <v>159</v>
      </c>
      <c r="C55" s="310" t="s">
        <v>32692</v>
      </c>
    </row>
    <row r="56">
      <c r="A56" s="181" t="s">
        <v>33</v>
      </c>
      <c r="B56" s="310" t="s">
        <v>159</v>
      </c>
      <c r="C56" s="310" t="s">
        <v>32693</v>
      </c>
    </row>
    <row r="57">
      <c r="A57" s="181" t="s">
        <v>16273</v>
      </c>
      <c r="B57" s="310" t="s">
        <v>159</v>
      </c>
      <c r="C57" s="310" t="s">
        <v>32694</v>
      </c>
    </row>
    <row r="58">
      <c r="A58" s="181" t="s">
        <v>54</v>
      </c>
      <c r="B58" s="310" t="s">
        <v>159</v>
      </c>
      <c r="C58" s="310" t="s">
        <v>32695</v>
      </c>
    </row>
    <row r="59">
      <c r="A59" s="181" t="s">
        <v>17418</v>
      </c>
      <c r="B59" s="310" t="s">
        <v>159</v>
      </c>
      <c r="C59" s="310" t="s">
        <v>32696</v>
      </c>
    </row>
    <row r="60">
      <c r="A60" s="181" t="s">
        <v>32697</v>
      </c>
      <c r="B60" s="310"/>
      <c r="C60" s="310" t="s">
        <v>32698</v>
      </c>
    </row>
    <row r="61">
      <c r="A61" s="181" t="s">
        <v>19380</v>
      </c>
      <c r="B61" s="310" t="s">
        <v>159</v>
      </c>
      <c r="C61" s="310" t="s">
        <v>32699</v>
      </c>
    </row>
    <row r="62">
      <c r="A62" s="181" t="s">
        <v>56</v>
      </c>
      <c r="B62" s="310" t="s">
        <v>159</v>
      </c>
      <c r="C62" s="310" t="s">
        <v>32700</v>
      </c>
    </row>
    <row r="63">
      <c r="A63" s="181" t="s">
        <v>18067</v>
      </c>
      <c r="B63" s="310" t="s">
        <v>159</v>
      </c>
      <c r="C63" s="310" t="s">
        <v>32701</v>
      </c>
    </row>
    <row r="64">
      <c r="A64" s="181" t="s">
        <v>19602</v>
      </c>
      <c r="B64" s="310" t="s">
        <v>159</v>
      </c>
      <c r="C64" s="310" t="s">
        <v>32702</v>
      </c>
    </row>
    <row r="65">
      <c r="A65" s="181" t="s">
        <v>17205</v>
      </c>
      <c r="B65" s="310"/>
      <c r="C65" s="310" t="s">
        <v>32703</v>
      </c>
    </row>
    <row r="66">
      <c r="A66" s="181" t="s">
        <v>18</v>
      </c>
      <c r="B66" s="310" t="s">
        <v>159</v>
      </c>
      <c r="C66" s="310" t="s">
        <v>32704</v>
      </c>
    </row>
    <row r="67">
      <c r="A67" s="181" t="s">
        <v>44</v>
      </c>
      <c r="B67" s="310"/>
      <c r="C67" s="310" t="s">
        <v>32705</v>
      </c>
    </row>
    <row r="68">
      <c r="A68" s="181" t="s">
        <v>15853</v>
      </c>
      <c r="B68" s="310" t="s">
        <v>159</v>
      </c>
      <c r="C68" s="310" t="s">
        <v>32706</v>
      </c>
    </row>
    <row r="69">
      <c r="A69" s="181" t="s">
        <v>27271</v>
      </c>
      <c r="B69" s="310" t="s">
        <v>159</v>
      </c>
      <c r="C69" s="310" t="s">
        <v>32707</v>
      </c>
    </row>
    <row r="70">
      <c r="A70" s="181" t="s">
        <v>32708</v>
      </c>
      <c r="B70" s="310"/>
      <c r="C70" s="310" t="s">
        <v>32709</v>
      </c>
    </row>
    <row r="71">
      <c r="A71" s="181" t="s">
        <v>36</v>
      </c>
      <c r="B71" s="310" t="s">
        <v>159</v>
      </c>
      <c r="C71" s="310" t="s">
        <v>32710</v>
      </c>
    </row>
    <row r="72">
      <c r="A72" s="181" t="s">
        <v>19917</v>
      </c>
      <c r="B72" s="310" t="s">
        <v>159</v>
      </c>
      <c r="C72" s="310" t="s">
        <v>32711</v>
      </c>
    </row>
    <row r="73">
      <c r="A73" s="181" t="s">
        <v>16863</v>
      </c>
      <c r="B73" s="310" t="s">
        <v>159</v>
      </c>
      <c r="C73" s="310" t="s">
        <v>32712</v>
      </c>
    </row>
    <row r="74">
      <c r="A74" s="181" t="s">
        <v>14011</v>
      </c>
      <c r="B74" s="310" t="s">
        <v>159</v>
      </c>
      <c r="C74" s="310" t="s">
        <v>32713</v>
      </c>
    </row>
    <row r="75">
      <c r="A75" s="181" t="s">
        <v>16976</v>
      </c>
      <c r="B75" s="310" t="s">
        <v>159</v>
      </c>
      <c r="C75" s="310" t="s">
        <v>32714</v>
      </c>
    </row>
    <row r="76">
      <c r="A76" s="181" t="s">
        <v>11</v>
      </c>
      <c r="B76" s="310" t="s">
        <v>159</v>
      </c>
      <c r="C76" s="310" t="s">
        <v>32715</v>
      </c>
    </row>
    <row r="77">
      <c r="A77" s="181" t="s">
        <v>15857</v>
      </c>
      <c r="B77" s="310" t="s">
        <v>159</v>
      </c>
      <c r="C77" s="310" t="s">
        <v>32716</v>
      </c>
    </row>
    <row r="78">
      <c r="A78" s="181" t="s">
        <v>17180</v>
      </c>
      <c r="B78" s="310" t="s">
        <v>159</v>
      </c>
      <c r="C78" s="310" t="s">
        <v>32717</v>
      </c>
    </row>
    <row r="79">
      <c r="A79" s="181" t="s">
        <v>17930</v>
      </c>
      <c r="B79" s="310" t="s">
        <v>159</v>
      </c>
      <c r="C79" s="310" t="s">
        <v>32718</v>
      </c>
    </row>
    <row r="80">
      <c r="B80" s="311"/>
      <c r="C80" s="311"/>
    </row>
    <row r="81">
      <c r="B81" s="311"/>
      <c r="C81" s="311"/>
    </row>
    <row r="82">
      <c r="B82" s="311"/>
      <c r="C82" s="311"/>
    </row>
    <row r="83">
      <c r="A83" s="181" t="s">
        <v>32719</v>
      </c>
      <c r="B83" s="311"/>
      <c r="C83" s="311"/>
    </row>
    <row r="84">
      <c r="A84" s="181" t="s">
        <v>19487</v>
      </c>
      <c r="B84" s="310"/>
      <c r="C84" s="310" t="s">
        <v>32720</v>
      </c>
    </row>
    <row r="85">
      <c r="B85" s="311"/>
      <c r="C85" s="311"/>
    </row>
    <row r="86">
      <c r="B86" s="311"/>
      <c r="C86" s="311"/>
    </row>
    <row r="87">
      <c r="B87" s="311"/>
      <c r="C87" s="311"/>
    </row>
    <row r="88">
      <c r="B88" s="311"/>
      <c r="C88" s="311"/>
    </row>
    <row r="89">
      <c r="B89" s="311"/>
      <c r="C89" s="311"/>
    </row>
    <row r="90">
      <c r="B90" s="311"/>
      <c r="C90" s="311"/>
    </row>
    <row r="91">
      <c r="B91" s="311"/>
      <c r="C91" s="311"/>
    </row>
    <row r="92">
      <c r="B92" s="311"/>
      <c r="C92" s="311"/>
    </row>
    <row r="93">
      <c r="B93" s="311"/>
      <c r="C93" s="311"/>
    </row>
    <row r="94">
      <c r="B94" s="311"/>
      <c r="C94" s="311"/>
    </row>
    <row r="95">
      <c r="B95" s="311"/>
      <c r="C95" s="311"/>
    </row>
    <row r="96">
      <c r="B96" s="311"/>
      <c r="C96" s="311"/>
    </row>
    <row r="97">
      <c r="B97" s="311"/>
      <c r="C97" s="311"/>
    </row>
    <row r="98">
      <c r="B98" s="311"/>
      <c r="C98" s="311"/>
    </row>
    <row r="99">
      <c r="B99" s="311"/>
      <c r="C99" s="311"/>
    </row>
    <row r="100">
      <c r="B100" s="311"/>
      <c r="C100" s="311"/>
    </row>
    <row r="101">
      <c r="B101" s="311"/>
      <c r="C101" s="311"/>
    </row>
    <row r="102">
      <c r="B102" s="311"/>
      <c r="C102" s="311"/>
    </row>
    <row r="103">
      <c r="B103" s="311"/>
      <c r="C103" s="311"/>
    </row>
    <row r="104">
      <c r="B104" s="311"/>
      <c r="C104" s="311"/>
    </row>
    <row r="105">
      <c r="B105" s="311"/>
      <c r="C105" s="311"/>
    </row>
    <row r="106">
      <c r="B106" s="311"/>
      <c r="C106" s="311"/>
    </row>
    <row r="107">
      <c r="B107" s="311"/>
      <c r="C107" s="311"/>
    </row>
    <row r="108">
      <c r="B108" s="311"/>
      <c r="C108" s="311"/>
    </row>
    <row r="109">
      <c r="B109" s="311"/>
      <c r="C109" s="311"/>
    </row>
    <row r="110">
      <c r="B110" s="311"/>
      <c r="C110" s="311"/>
    </row>
    <row r="111">
      <c r="B111" s="311"/>
      <c r="C111" s="311"/>
    </row>
    <row r="112">
      <c r="B112" s="311"/>
      <c r="C112" s="311"/>
    </row>
    <row r="113">
      <c r="B113" s="311"/>
      <c r="C113" s="311"/>
    </row>
    <row r="114">
      <c r="B114" s="311"/>
      <c r="C114" s="311"/>
    </row>
    <row r="115">
      <c r="B115" s="311"/>
      <c r="C115" s="311"/>
    </row>
    <row r="116">
      <c r="B116" s="311"/>
      <c r="C116" s="311"/>
    </row>
    <row r="117">
      <c r="B117" s="311"/>
      <c r="C117" s="311"/>
    </row>
    <row r="118">
      <c r="B118" s="311"/>
      <c r="C118" s="311"/>
    </row>
    <row r="119">
      <c r="B119" s="311"/>
      <c r="C119" s="311"/>
    </row>
    <row r="120">
      <c r="B120" s="311"/>
      <c r="C120" s="311"/>
    </row>
    <row r="121">
      <c r="B121" s="311"/>
      <c r="C121" s="311"/>
    </row>
    <row r="122">
      <c r="B122" s="311"/>
      <c r="C122" s="311"/>
    </row>
    <row r="123">
      <c r="B123" s="311"/>
      <c r="C123" s="311"/>
    </row>
    <row r="124">
      <c r="B124" s="311"/>
      <c r="C124" s="311"/>
    </row>
    <row r="125">
      <c r="B125" s="311"/>
      <c r="C125" s="311"/>
    </row>
    <row r="126">
      <c r="B126" s="311"/>
      <c r="C126" s="311"/>
    </row>
    <row r="127">
      <c r="B127" s="311"/>
      <c r="C127" s="311"/>
    </row>
    <row r="128">
      <c r="B128" s="311"/>
      <c r="C128" s="311"/>
    </row>
    <row r="129">
      <c r="B129" s="311"/>
      <c r="C129" s="311"/>
    </row>
    <row r="130">
      <c r="B130" s="311"/>
      <c r="C130" s="311"/>
    </row>
    <row r="131">
      <c r="B131" s="311"/>
      <c r="C131" s="311"/>
    </row>
    <row r="132">
      <c r="B132" s="311"/>
      <c r="C132" s="311"/>
    </row>
    <row r="133">
      <c r="B133" s="311"/>
      <c r="C133" s="311"/>
    </row>
    <row r="134">
      <c r="B134" s="311"/>
      <c r="C134" s="311"/>
    </row>
    <row r="135">
      <c r="B135" s="311"/>
      <c r="C135" s="311"/>
    </row>
    <row r="136">
      <c r="B136" s="311"/>
      <c r="C136" s="311"/>
    </row>
    <row r="137">
      <c r="B137" s="311"/>
      <c r="C137" s="311"/>
    </row>
    <row r="138">
      <c r="B138" s="311"/>
      <c r="C138" s="311"/>
    </row>
    <row r="139">
      <c r="B139" s="311"/>
      <c r="C139" s="311"/>
    </row>
    <row r="140">
      <c r="B140" s="311"/>
      <c r="C140" s="311"/>
    </row>
    <row r="141">
      <c r="B141" s="311"/>
      <c r="C141" s="311"/>
    </row>
    <row r="142">
      <c r="B142" s="311"/>
      <c r="C142" s="311"/>
    </row>
    <row r="143">
      <c r="B143" s="311"/>
      <c r="C143" s="311"/>
    </row>
    <row r="144">
      <c r="B144" s="311"/>
      <c r="C144" s="311"/>
    </row>
    <row r="145">
      <c r="B145" s="311"/>
      <c r="C145" s="311"/>
    </row>
    <row r="146">
      <c r="B146" s="311"/>
      <c r="C146" s="311"/>
    </row>
    <row r="147">
      <c r="B147" s="311"/>
      <c r="C147" s="311"/>
    </row>
    <row r="148">
      <c r="B148" s="311"/>
      <c r="C148" s="311"/>
    </row>
    <row r="149">
      <c r="B149" s="311"/>
      <c r="C149" s="311"/>
    </row>
    <row r="150">
      <c r="B150" s="311"/>
      <c r="C150" s="311"/>
    </row>
    <row r="151">
      <c r="B151" s="311"/>
      <c r="C151" s="311"/>
    </row>
    <row r="152">
      <c r="B152" s="311"/>
      <c r="C152" s="311"/>
    </row>
    <row r="153">
      <c r="B153" s="311"/>
      <c r="C153" s="311"/>
    </row>
    <row r="154">
      <c r="B154" s="311"/>
      <c r="C154" s="311"/>
    </row>
    <row r="155">
      <c r="B155" s="311"/>
      <c r="C155" s="311"/>
    </row>
    <row r="156">
      <c r="B156" s="311"/>
      <c r="C156" s="311"/>
    </row>
    <row r="157">
      <c r="B157" s="311"/>
      <c r="C157" s="311"/>
    </row>
    <row r="158">
      <c r="B158" s="311"/>
      <c r="C158" s="311"/>
    </row>
    <row r="159">
      <c r="B159" s="311"/>
      <c r="C159" s="311"/>
    </row>
    <row r="160">
      <c r="B160" s="311"/>
      <c r="C160" s="311"/>
    </row>
    <row r="161">
      <c r="B161" s="311"/>
      <c r="C161" s="311"/>
    </row>
    <row r="162">
      <c r="B162" s="311"/>
      <c r="C162" s="311"/>
    </row>
    <row r="163">
      <c r="B163" s="311"/>
      <c r="C163" s="311"/>
    </row>
    <row r="164">
      <c r="B164" s="311"/>
      <c r="C164" s="311"/>
    </row>
    <row r="165">
      <c r="B165" s="311"/>
      <c r="C165" s="311"/>
    </row>
    <row r="166">
      <c r="B166" s="311"/>
      <c r="C166" s="311"/>
    </row>
    <row r="167">
      <c r="B167" s="311"/>
      <c r="C167" s="311"/>
    </row>
    <row r="168">
      <c r="B168" s="311"/>
      <c r="C168" s="311"/>
    </row>
    <row r="169">
      <c r="B169" s="311"/>
      <c r="C169" s="311"/>
    </row>
    <row r="170">
      <c r="B170" s="311"/>
      <c r="C170" s="311"/>
    </row>
    <row r="171">
      <c r="B171" s="311"/>
      <c r="C171" s="311"/>
    </row>
    <row r="172">
      <c r="B172" s="311"/>
      <c r="C172" s="311"/>
    </row>
    <row r="173">
      <c r="B173" s="311"/>
      <c r="C173" s="311"/>
    </row>
    <row r="174">
      <c r="B174" s="311"/>
      <c r="C174" s="311"/>
    </row>
    <row r="175">
      <c r="B175" s="311"/>
      <c r="C175" s="311"/>
    </row>
    <row r="176">
      <c r="B176" s="311"/>
      <c r="C176" s="311"/>
    </row>
    <row r="177">
      <c r="B177" s="311"/>
      <c r="C177" s="311"/>
    </row>
    <row r="178">
      <c r="B178" s="311"/>
      <c r="C178" s="311"/>
    </row>
    <row r="179">
      <c r="B179" s="311"/>
      <c r="C179" s="311"/>
    </row>
    <row r="180">
      <c r="B180" s="311"/>
      <c r="C180" s="311"/>
    </row>
    <row r="181">
      <c r="B181" s="311"/>
      <c r="C181" s="311"/>
    </row>
    <row r="182">
      <c r="B182" s="311"/>
      <c r="C182" s="311"/>
    </row>
    <row r="183">
      <c r="B183" s="311"/>
      <c r="C183" s="311"/>
    </row>
    <row r="184">
      <c r="B184" s="311"/>
      <c r="C184" s="311"/>
    </row>
    <row r="185">
      <c r="B185" s="311"/>
      <c r="C185" s="311"/>
    </row>
    <row r="186">
      <c r="B186" s="311"/>
      <c r="C186" s="311"/>
    </row>
    <row r="187">
      <c r="B187" s="311"/>
      <c r="C187" s="311"/>
    </row>
    <row r="188">
      <c r="B188" s="311"/>
      <c r="C188" s="311"/>
    </row>
    <row r="189">
      <c r="B189" s="311"/>
      <c r="C189" s="311"/>
    </row>
    <row r="190">
      <c r="B190" s="311"/>
      <c r="C190" s="311"/>
    </row>
    <row r="191">
      <c r="B191" s="311"/>
      <c r="C191" s="311"/>
    </row>
    <row r="192">
      <c r="B192" s="311"/>
      <c r="C192" s="311"/>
    </row>
    <row r="193">
      <c r="B193" s="311"/>
      <c r="C193" s="311"/>
    </row>
    <row r="194">
      <c r="B194" s="311"/>
      <c r="C194" s="311"/>
    </row>
    <row r="195">
      <c r="B195" s="311"/>
      <c r="C195" s="311"/>
    </row>
    <row r="196">
      <c r="B196" s="311"/>
      <c r="C196" s="311"/>
    </row>
    <row r="197">
      <c r="B197" s="311"/>
      <c r="C197" s="311"/>
    </row>
    <row r="198">
      <c r="B198" s="311"/>
      <c r="C198" s="311"/>
    </row>
    <row r="199">
      <c r="B199" s="311"/>
      <c r="C199" s="311"/>
    </row>
    <row r="200">
      <c r="B200" s="311"/>
      <c r="C200" s="311"/>
    </row>
    <row r="201">
      <c r="B201" s="311"/>
      <c r="C201" s="311"/>
    </row>
    <row r="202">
      <c r="B202" s="311"/>
      <c r="C202" s="311"/>
    </row>
    <row r="203">
      <c r="B203" s="311"/>
      <c r="C203" s="311"/>
    </row>
    <row r="204">
      <c r="B204" s="311"/>
      <c r="C204" s="311"/>
    </row>
    <row r="205">
      <c r="B205" s="311"/>
      <c r="C205" s="311"/>
    </row>
    <row r="206">
      <c r="B206" s="311"/>
      <c r="C206" s="311"/>
    </row>
    <row r="207">
      <c r="B207" s="311"/>
      <c r="C207" s="311"/>
    </row>
    <row r="208">
      <c r="B208" s="311"/>
      <c r="C208" s="311"/>
    </row>
    <row r="209">
      <c r="B209" s="311"/>
      <c r="C209" s="311"/>
    </row>
    <row r="210">
      <c r="B210" s="311"/>
      <c r="C210" s="311"/>
    </row>
    <row r="211">
      <c r="B211" s="311"/>
      <c r="C211" s="311"/>
    </row>
    <row r="212">
      <c r="B212" s="311"/>
      <c r="C212" s="311"/>
    </row>
    <row r="213">
      <c r="B213" s="311"/>
      <c r="C213" s="311"/>
    </row>
    <row r="214">
      <c r="B214" s="311"/>
      <c r="C214" s="311"/>
    </row>
    <row r="215">
      <c r="B215" s="311"/>
      <c r="C215" s="311"/>
    </row>
    <row r="216">
      <c r="B216" s="311"/>
      <c r="C216" s="311"/>
    </row>
    <row r="217">
      <c r="B217" s="311"/>
      <c r="C217" s="311"/>
    </row>
    <row r="218">
      <c r="B218" s="311"/>
      <c r="C218" s="311"/>
    </row>
    <row r="219">
      <c r="B219" s="311"/>
      <c r="C219" s="311"/>
    </row>
    <row r="220">
      <c r="B220" s="311"/>
      <c r="C220" s="311"/>
    </row>
    <row r="221">
      <c r="B221" s="311"/>
      <c r="C221" s="311"/>
    </row>
    <row r="222">
      <c r="B222" s="311"/>
      <c r="C222" s="311"/>
    </row>
    <row r="223">
      <c r="B223" s="311"/>
      <c r="C223" s="311"/>
    </row>
    <row r="224">
      <c r="B224" s="311"/>
      <c r="C224" s="311"/>
    </row>
    <row r="225">
      <c r="B225" s="311"/>
      <c r="C225" s="311"/>
    </row>
    <row r="226">
      <c r="B226" s="311"/>
      <c r="C226" s="311"/>
    </row>
    <row r="227">
      <c r="B227" s="311"/>
      <c r="C227" s="311"/>
    </row>
    <row r="228">
      <c r="B228" s="311"/>
      <c r="C228" s="311"/>
    </row>
    <row r="229">
      <c r="B229" s="311"/>
      <c r="C229" s="311"/>
    </row>
    <row r="230">
      <c r="B230" s="311"/>
      <c r="C230" s="311"/>
    </row>
    <row r="231">
      <c r="B231" s="311"/>
      <c r="C231" s="311"/>
    </row>
    <row r="232">
      <c r="B232" s="311"/>
      <c r="C232" s="311"/>
    </row>
    <row r="233">
      <c r="B233" s="311"/>
      <c r="C233" s="311"/>
    </row>
    <row r="234">
      <c r="B234" s="311"/>
      <c r="C234" s="311"/>
    </row>
    <row r="235">
      <c r="B235" s="311"/>
      <c r="C235" s="311"/>
    </row>
    <row r="236">
      <c r="B236" s="311"/>
      <c r="C236" s="311"/>
    </row>
    <row r="237">
      <c r="B237" s="311"/>
      <c r="C237" s="311"/>
    </row>
    <row r="238">
      <c r="B238" s="311"/>
      <c r="C238" s="311"/>
    </row>
    <row r="239">
      <c r="B239" s="311"/>
      <c r="C239" s="311"/>
    </row>
    <row r="240">
      <c r="B240" s="311"/>
      <c r="C240" s="311"/>
    </row>
    <row r="241">
      <c r="B241" s="311"/>
      <c r="C241" s="311"/>
    </row>
    <row r="242">
      <c r="B242" s="311"/>
      <c r="C242" s="311"/>
    </row>
    <row r="243">
      <c r="B243" s="311"/>
      <c r="C243" s="311"/>
    </row>
    <row r="244">
      <c r="B244" s="311"/>
      <c r="C244" s="311"/>
    </row>
    <row r="245">
      <c r="B245" s="311"/>
      <c r="C245" s="311"/>
    </row>
    <row r="246">
      <c r="B246" s="311"/>
      <c r="C246" s="311"/>
    </row>
    <row r="247">
      <c r="B247" s="311"/>
      <c r="C247" s="311"/>
    </row>
    <row r="248">
      <c r="B248" s="311"/>
      <c r="C248" s="311"/>
    </row>
    <row r="249">
      <c r="B249" s="311"/>
      <c r="C249" s="311"/>
    </row>
    <row r="250">
      <c r="B250" s="311"/>
      <c r="C250" s="311"/>
    </row>
    <row r="251">
      <c r="B251" s="311"/>
      <c r="C251" s="311"/>
    </row>
    <row r="252">
      <c r="B252" s="311"/>
      <c r="C252" s="311"/>
    </row>
    <row r="253">
      <c r="B253" s="311"/>
      <c r="C253" s="311"/>
    </row>
    <row r="254">
      <c r="B254" s="311"/>
      <c r="C254" s="311"/>
    </row>
    <row r="255">
      <c r="B255" s="311"/>
      <c r="C255" s="311"/>
    </row>
    <row r="256">
      <c r="B256" s="311"/>
      <c r="C256" s="311"/>
    </row>
    <row r="257">
      <c r="B257" s="311"/>
      <c r="C257" s="311"/>
    </row>
    <row r="258">
      <c r="B258" s="311"/>
      <c r="C258" s="311"/>
    </row>
    <row r="259">
      <c r="B259" s="311"/>
      <c r="C259" s="311"/>
    </row>
    <row r="260">
      <c r="B260" s="311"/>
      <c r="C260" s="311"/>
    </row>
    <row r="261">
      <c r="B261" s="311"/>
      <c r="C261" s="311"/>
    </row>
    <row r="262">
      <c r="B262" s="311"/>
      <c r="C262" s="311"/>
    </row>
    <row r="263">
      <c r="B263" s="311"/>
      <c r="C263" s="311"/>
    </row>
    <row r="264">
      <c r="B264" s="311"/>
      <c r="C264" s="311"/>
    </row>
    <row r="265">
      <c r="B265" s="311"/>
      <c r="C265" s="311"/>
    </row>
    <row r="266">
      <c r="B266" s="311"/>
      <c r="C266" s="311"/>
    </row>
    <row r="267">
      <c r="B267" s="311"/>
      <c r="C267" s="311"/>
    </row>
    <row r="268">
      <c r="B268" s="311"/>
      <c r="C268" s="311"/>
    </row>
    <row r="269">
      <c r="B269" s="311"/>
      <c r="C269" s="311"/>
    </row>
    <row r="270">
      <c r="B270" s="311"/>
      <c r="C270" s="311"/>
    </row>
    <row r="271">
      <c r="B271" s="311"/>
      <c r="C271" s="311"/>
    </row>
    <row r="272">
      <c r="B272" s="311"/>
      <c r="C272" s="311"/>
    </row>
    <row r="273">
      <c r="B273" s="311"/>
      <c r="C273" s="311"/>
    </row>
    <row r="274">
      <c r="B274" s="311"/>
      <c r="C274" s="311"/>
    </row>
    <row r="275">
      <c r="B275" s="311"/>
      <c r="C275" s="311"/>
    </row>
    <row r="276">
      <c r="B276" s="311"/>
      <c r="C276" s="311"/>
    </row>
    <row r="277">
      <c r="B277" s="311"/>
      <c r="C277" s="311"/>
    </row>
    <row r="278">
      <c r="B278" s="311"/>
      <c r="C278" s="311"/>
    </row>
    <row r="279">
      <c r="B279" s="311"/>
      <c r="C279" s="311"/>
    </row>
    <row r="280">
      <c r="B280" s="311"/>
      <c r="C280" s="311"/>
    </row>
    <row r="281">
      <c r="B281" s="311"/>
      <c r="C281" s="311"/>
    </row>
    <row r="282">
      <c r="B282" s="311"/>
      <c r="C282" s="311"/>
    </row>
    <row r="283">
      <c r="B283" s="311"/>
      <c r="C283" s="311"/>
    </row>
    <row r="284">
      <c r="B284" s="311"/>
      <c r="C284" s="311"/>
    </row>
    <row r="285">
      <c r="B285" s="311"/>
      <c r="C285" s="311"/>
    </row>
    <row r="286">
      <c r="B286" s="311"/>
      <c r="C286" s="311"/>
    </row>
    <row r="287">
      <c r="B287" s="311"/>
      <c r="C287" s="311"/>
    </row>
    <row r="288">
      <c r="B288" s="311"/>
      <c r="C288" s="311"/>
    </row>
    <row r="289">
      <c r="B289" s="311"/>
      <c r="C289" s="311"/>
    </row>
    <row r="290">
      <c r="B290" s="311"/>
      <c r="C290" s="311"/>
    </row>
    <row r="291">
      <c r="B291" s="311"/>
      <c r="C291" s="311"/>
    </row>
    <row r="292">
      <c r="B292" s="311"/>
      <c r="C292" s="311"/>
    </row>
    <row r="293">
      <c r="B293" s="311"/>
      <c r="C293" s="311"/>
    </row>
    <row r="294">
      <c r="B294" s="311"/>
      <c r="C294" s="311"/>
    </row>
    <row r="295">
      <c r="B295" s="311"/>
      <c r="C295" s="311"/>
    </row>
    <row r="296">
      <c r="B296" s="311"/>
      <c r="C296" s="311"/>
    </row>
    <row r="297">
      <c r="B297" s="311"/>
      <c r="C297" s="311"/>
    </row>
    <row r="298">
      <c r="B298" s="311"/>
      <c r="C298" s="311"/>
    </row>
    <row r="299">
      <c r="B299" s="311"/>
      <c r="C299" s="311"/>
    </row>
    <row r="300">
      <c r="B300" s="311"/>
      <c r="C300" s="311"/>
    </row>
    <row r="301">
      <c r="B301" s="311"/>
      <c r="C301" s="311"/>
    </row>
    <row r="302">
      <c r="B302" s="311"/>
      <c r="C302" s="311"/>
    </row>
    <row r="303">
      <c r="B303" s="311"/>
      <c r="C303" s="311"/>
    </row>
    <row r="304">
      <c r="B304" s="311"/>
      <c r="C304" s="311"/>
    </row>
    <row r="305">
      <c r="B305" s="311"/>
      <c r="C305" s="311"/>
    </row>
    <row r="306">
      <c r="B306" s="311"/>
      <c r="C306" s="311"/>
    </row>
    <row r="307">
      <c r="B307" s="311"/>
      <c r="C307" s="311"/>
    </row>
    <row r="308">
      <c r="B308" s="311"/>
      <c r="C308" s="311"/>
    </row>
    <row r="309">
      <c r="B309" s="311"/>
      <c r="C309" s="311"/>
    </row>
    <row r="310">
      <c r="B310" s="311"/>
      <c r="C310" s="311"/>
    </row>
    <row r="311">
      <c r="B311" s="311"/>
      <c r="C311" s="311"/>
    </row>
    <row r="312">
      <c r="B312" s="311"/>
      <c r="C312" s="311"/>
    </row>
    <row r="313">
      <c r="B313" s="311"/>
      <c r="C313" s="311"/>
    </row>
    <row r="314">
      <c r="B314" s="311"/>
      <c r="C314" s="311"/>
    </row>
    <row r="315">
      <c r="B315" s="311"/>
      <c r="C315" s="311"/>
    </row>
    <row r="316">
      <c r="B316" s="311"/>
      <c r="C316" s="311"/>
    </row>
    <row r="317">
      <c r="B317" s="311"/>
      <c r="C317" s="311"/>
    </row>
    <row r="318">
      <c r="B318" s="311"/>
      <c r="C318" s="311"/>
    </row>
    <row r="319">
      <c r="B319" s="311"/>
      <c r="C319" s="311"/>
    </row>
    <row r="320">
      <c r="B320" s="311"/>
      <c r="C320" s="311"/>
    </row>
    <row r="321">
      <c r="B321" s="311"/>
      <c r="C321" s="311"/>
    </row>
    <row r="322">
      <c r="B322" s="311"/>
      <c r="C322" s="311"/>
    </row>
    <row r="323">
      <c r="B323" s="311"/>
      <c r="C323" s="311"/>
    </row>
    <row r="324">
      <c r="B324" s="311"/>
      <c r="C324" s="311"/>
    </row>
    <row r="325">
      <c r="B325" s="311"/>
      <c r="C325" s="311"/>
    </row>
    <row r="326">
      <c r="B326" s="311"/>
      <c r="C326" s="311"/>
    </row>
    <row r="327">
      <c r="B327" s="311"/>
      <c r="C327" s="311"/>
    </row>
    <row r="328">
      <c r="B328" s="311"/>
      <c r="C328" s="311"/>
    </row>
    <row r="329">
      <c r="B329" s="311"/>
      <c r="C329" s="311"/>
    </row>
    <row r="330">
      <c r="B330" s="311"/>
      <c r="C330" s="311"/>
    </row>
    <row r="331">
      <c r="B331" s="311"/>
      <c r="C331" s="311"/>
    </row>
    <row r="332">
      <c r="B332" s="311"/>
      <c r="C332" s="311"/>
    </row>
    <row r="333">
      <c r="B333" s="311"/>
      <c r="C333" s="311"/>
    </row>
    <row r="334">
      <c r="B334" s="311"/>
      <c r="C334" s="311"/>
    </row>
    <row r="335">
      <c r="B335" s="311"/>
      <c r="C335" s="311"/>
    </row>
    <row r="336">
      <c r="B336" s="311"/>
      <c r="C336" s="311"/>
    </row>
    <row r="337">
      <c r="B337" s="311"/>
      <c r="C337" s="311"/>
    </row>
    <row r="338">
      <c r="B338" s="311"/>
      <c r="C338" s="311"/>
    </row>
    <row r="339">
      <c r="B339" s="311"/>
      <c r="C339" s="311"/>
    </row>
    <row r="340">
      <c r="B340" s="311"/>
      <c r="C340" s="311"/>
    </row>
    <row r="341">
      <c r="B341" s="311"/>
      <c r="C341" s="311"/>
    </row>
    <row r="342">
      <c r="B342" s="311"/>
      <c r="C342" s="311"/>
    </row>
    <row r="343">
      <c r="B343" s="311"/>
      <c r="C343" s="311"/>
    </row>
    <row r="344">
      <c r="B344" s="311"/>
      <c r="C344" s="311"/>
    </row>
    <row r="345">
      <c r="B345" s="311"/>
      <c r="C345" s="311"/>
    </row>
    <row r="346">
      <c r="B346" s="311"/>
      <c r="C346" s="311"/>
    </row>
    <row r="347">
      <c r="B347" s="311"/>
      <c r="C347" s="311"/>
    </row>
    <row r="348">
      <c r="B348" s="311"/>
      <c r="C348" s="311"/>
    </row>
    <row r="349">
      <c r="B349" s="311"/>
      <c r="C349" s="311"/>
    </row>
    <row r="350">
      <c r="B350" s="311"/>
      <c r="C350" s="311"/>
    </row>
    <row r="351">
      <c r="B351" s="311"/>
      <c r="C351" s="311"/>
    </row>
    <row r="352">
      <c r="B352" s="311"/>
      <c r="C352" s="311"/>
    </row>
    <row r="353">
      <c r="B353" s="311"/>
      <c r="C353" s="311"/>
    </row>
    <row r="354">
      <c r="B354" s="311"/>
      <c r="C354" s="311"/>
    </row>
    <row r="355">
      <c r="B355" s="311"/>
      <c r="C355" s="311"/>
    </row>
    <row r="356">
      <c r="B356" s="311"/>
      <c r="C356" s="311"/>
    </row>
    <row r="357">
      <c r="B357" s="311"/>
      <c r="C357" s="311"/>
    </row>
    <row r="358">
      <c r="B358" s="311"/>
      <c r="C358" s="311"/>
    </row>
    <row r="359">
      <c r="B359" s="311"/>
      <c r="C359" s="311"/>
    </row>
    <row r="360">
      <c r="B360" s="311"/>
      <c r="C360" s="311"/>
    </row>
    <row r="361">
      <c r="B361" s="311"/>
      <c r="C361" s="311"/>
    </row>
    <row r="362">
      <c r="B362" s="311"/>
      <c r="C362" s="311"/>
    </row>
    <row r="363">
      <c r="B363" s="311"/>
      <c r="C363" s="311"/>
    </row>
    <row r="364">
      <c r="B364" s="311"/>
      <c r="C364" s="311"/>
    </row>
    <row r="365">
      <c r="B365" s="311"/>
      <c r="C365" s="311"/>
    </row>
    <row r="366">
      <c r="B366" s="311"/>
      <c r="C366" s="311"/>
    </row>
    <row r="367">
      <c r="B367" s="311"/>
      <c r="C367" s="311"/>
    </row>
    <row r="368">
      <c r="B368" s="311"/>
      <c r="C368" s="311"/>
    </row>
    <row r="369">
      <c r="B369" s="311"/>
      <c r="C369" s="311"/>
    </row>
    <row r="370">
      <c r="B370" s="311"/>
      <c r="C370" s="311"/>
    </row>
    <row r="371">
      <c r="B371" s="311"/>
      <c r="C371" s="311"/>
    </row>
    <row r="372">
      <c r="B372" s="311"/>
      <c r="C372" s="311"/>
    </row>
    <row r="373">
      <c r="B373" s="311"/>
      <c r="C373" s="311"/>
    </row>
    <row r="374">
      <c r="B374" s="311"/>
      <c r="C374" s="311"/>
    </row>
    <row r="375">
      <c r="B375" s="311"/>
      <c r="C375" s="311"/>
    </row>
    <row r="376">
      <c r="B376" s="311"/>
      <c r="C376" s="311"/>
    </row>
    <row r="377">
      <c r="B377" s="311"/>
      <c r="C377" s="311"/>
    </row>
    <row r="378">
      <c r="B378" s="311"/>
      <c r="C378" s="311"/>
    </row>
    <row r="379">
      <c r="B379" s="311"/>
      <c r="C379" s="311"/>
    </row>
    <row r="380">
      <c r="B380" s="311"/>
      <c r="C380" s="311"/>
    </row>
    <row r="381">
      <c r="B381" s="311"/>
      <c r="C381" s="311"/>
    </row>
    <row r="382">
      <c r="B382" s="311"/>
      <c r="C382" s="311"/>
    </row>
    <row r="383">
      <c r="B383" s="311"/>
      <c r="C383" s="311"/>
    </row>
    <row r="384">
      <c r="B384" s="311"/>
      <c r="C384" s="311"/>
    </row>
    <row r="385">
      <c r="B385" s="311"/>
      <c r="C385" s="311"/>
    </row>
    <row r="386">
      <c r="B386" s="311"/>
      <c r="C386" s="311"/>
    </row>
    <row r="387">
      <c r="B387" s="311"/>
      <c r="C387" s="311"/>
    </row>
    <row r="388">
      <c r="B388" s="311"/>
      <c r="C388" s="311"/>
    </row>
    <row r="389">
      <c r="B389" s="311"/>
      <c r="C389" s="311"/>
    </row>
    <row r="390">
      <c r="B390" s="311"/>
      <c r="C390" s="311"/>
    </row>
    <row r="391">
      <c r="B391" s="311"/>
      <c r="C391" s="311"/>
    </row>
    <row r="392">
      <c r="B392" s="311"/>
      <c r="C392" s="311"/>
    </row>
    <row r="393">
      <c r="B393" s="311"/>
      <c r="C393" s="311"/>
    </row>
    <row r="394">
      <c r="B394" s="311"/>
      <c r="C394" s="311"/>
    </row>
    <row r="395">
      <c r="B395" s="311"/>
      <c r="C395" s="311"/>
    </row>
    <row r="396">
      <c r="B396" s="311"/>
      <c r="C396" s="311"/>
    </row>
    <row r="397">
      <c r="B397" s="311"/>
      <c r="C397" s="311"/>
    </row>
    <row r="398">
      <c r="B398" s="311"/>
      <c r="C398" s="311"/>
    </row>
    <row r="399">
      <c r="B399" s="311"/>
      <c r="C399" s="311"/>
    </row>
    <row r="400">
      <c r="B400" s="311"/>
      <c r="C400" s="311"/>
    </row>
    <row r="401">
      <c r="B401" s="311"/>
      <c r="C401" s="311"/>
    </row>
    <row r="402">
      <c r="B402" s="311"/>
      <c r="C402" s="311"/>
    </row>
    <row r="403">
      <c r="B403" s="311"/>
      <c r="C403" s="311"/>
    </row>
    <row r="404">
      <c r="B404" s="311"/>
      <c r="C404" s="311"/>
    </row>
    <row r="405">
      <c r="B405" s="311"/>
      <c r="C405" s="311"/>
    </row>
    <row r="406">
      <c r="B406" s="311"/>
      <c r="C406" s="311"/>
    </row>
    <row r="407">
      <c r="B407" s="311"/>
      <c r="C407" s="311"/>
    </row>
    <row r="408">
      <c r="B408" s="311"/>
      <c r="C408" s="311"/>
    </row>
    <row r="409">
      <c r="B409" s="311"/>
      <c r="C409" s="311"/>
    </row>
    <row r="410">
      <c r="B410" s="311"/>
      <c r="C410" s="311"/>
    </row>
    <row r="411">
      <c r="B411" s="311"/>
      <c r="C411" s="311"/>
    </row>
    <row r="412">
      <c r="B412" s="311"/>
      <c r="C412" s="311"/>
    </row>
    <row r="413">
      <c r="B413" s="311"/>
      <c r="C413" s="311"/>
    </row>
    <row r="414">
      <c r="B414" s="311"/>
      <c r="C414" s="311"/>
    </row>
    <row r="415">
      <c r="B415" s="311"/>
      <c r="C415" s="311"/>
    </row>
    <row r="416">
      <c r="B416" s="311"/>
      <c r="C416" s="311"/>
    </row>
    <row r="417">
      <c r="B417" s="311"/>
      <c r="C417" s="311"/>
    </row>
    <row r="418">
      <c r="B418" s="311"/>
      <c r="C418" s="311"/>
    </row>
    <row r="419">
      <c r="B419" s="311"/>
      <c r="C419" s="311"/>
    </row>
    <row r="420">
      <c r="B420" s="311"/>
      <c r="C420" s="311"/>
    </row>
    <row r="421">
      <c r="B421" s="311"/>
      <c r="C421" s="311"/>
    </row>
    <row r="422">
      <c r="B422" s="311"/>
      <c r="C422" s="311"/>
    </row>
    <row r="423">
      <c r="B423" s="311"/>
      <c r="C423" s="311"/>
    </row>
    <row r="424">
      <c r="B424" s="311"/>
      <c r="C424" s="311"/>
    </row>
    <row r="425">
      <c r="B425" s="311"/>
      <c r="C425" s="311"/>
    </row>
    <row r="426">
      <c r="B426" s="311"/>
      <c r="C426" s="311"/>
    </row>
    <row r="427">
      <c r="B427" s="311"/>
      <c r="C427" s="311"/>
    </row>
    <row r="428">
      <c r="B428" s="311"/>
      <c r="C428" s="311"/>
    </row>
    <row r="429">
      <c r="B429" s="311"/>
      <c r="C429" s="311"/>
    </row>
    <row r="430">
      <c r="B430" s="311"/>
      <c r="C430" s="311"/>
    </row>
    <row r="431">
      <c r="B431" s="311"/>
      <c r="C431" s="311"/>
    </row>
    <row r="432">
      <c r="B432" s="311"/>
      <c r="C432" s="311"/>
    </row>
    <row r="433">
      <c r="B433" s="311"/>
      <c r="C433" s="311"/>
    </row>
    <row r="434">
      <c r="B434" s="311"/>
      <c r="C434" s="311"/>
    </row>
    <row r="435">
      <c r="B435" s="311"/>
      <c r="C435" s="311"/>
    </row>
    <row r="436">
      <c r="B436" s="311"/>
      <c r="C436" s="311"/>
    </row>
    <row r="437">
      <c r="B437" s="311"/>
      <c r="C437" s="311"/>
    </row>
    <row r="438">
      <c r="B438" s="311"/>
      <c r="C438" s="311"/>
    </row>
    <row r="439">
      <c r="B439" s="311"/>
      <c r="C439" s="311"/>
    </row>
    <row r="440">
      <c r="B440" s="311"/>
      <c r="C440" s="311"/>
    </row>
    <row r="441">
      <c r="B441" s="311"/>
      <c r="C441" s="311"/>
    </row>
    <row r="442">
      <c r="B442" s="311"/>
      <c r="C442" s="311"/>
    </row>
    <row r="443">
      <c r="B443" s="311"/>
      <c r="C443" s="311"/>
    </row>
    <row r="444">
      <c r="B444" s="311"/>
      <c r="C444" s="311"/>
    </row>
    <row r="445">
      <c r="B445" s="311"/>
      <c r="C445" s="311"/>
    </row>
    <row r="446">
      <c r="B446" s="311"/>
      <c r="C446" s="311"/>
    </row>
    <row r="447">
      <c r="B447" s="311"/>
      <c r="C447" s="311"/>
    </row>
    <row r="448">
      <c r="B448" s="311"/>
      <c r="C448" s="311"/>
    </row>
    <row r="449">
      <c r="B449" s="311"/>
      <c r="C449" s="311"/>
    </row>
    <row r="450">
      <c r="B450" s="311"/>
      <c r="C450" s="311"/>
    </row>
    <row r="451">
      <c r="B451" s="311"/>
      <c r="C451" s="311"/>
    </row>
    <row r="452">
      <c r="B452" s="311"/>
      <c r="C452" s="311"/>
    </row>
    <row r="453">
      <c r="B453" s="311"/>
      <c r="C453" s="311"/>
    </row>
    <row r="454">
      <c r="B454" s="311"/>
      <c r="C454" s="311"/>
    </row>
    <row r="455">
      <c r="B455" s="311"/>
      <c r="C455" s="311"/>
    </row>
    <row r="456">
      <c r="B456" s="311"/>
      <c r="C456" s="311"/>
    </row>
    <row r="457">
      <c r="B457" s="311"/>
      <c r="C457" s="311"/>
    </row>
    <row r="458">
      <c r="B458" s="311"/>
      <c r="C458" s="311"/>
    </row>
    <row r="459">
      <c r="B459" s="311"/>
      <c r="C459" s="311"/>
    </row>
    <row r="460">
      <c r="B460" s="311"/>
      <c r="C460" s="311"/>
    </row>
    <row r="461">
      <c r="B461" s="311"/>
      <c r="C461" s="311"/>
    </row>
    <row r="462">
      <c r="B462" s="311"/>
      <c r="C462" s="311"/>
    </row>
    <row r="463">
      <c r="B463" s="311"/>
      <c r="C463" s="311"/>
    </row>
    <row r="464">
      <c r="B464" s="311"/>
      <c r="C464" s="311"/>
    </row>
    <row r="465">
      <c r="B465" s="311"/>
      <c r="C465" s="311"/>
    </row>
    <row r="466">
      <c r="B466" s="311"/>
      <c r="C466" s="311"/>
    </row>
    <row r="467">
      <c r="B467" s="311"/>
      <c r="C467" s="311"/>
    </row>
    <row r="468">
      <c r="B468" s="311"/>
      <c r="C468" s="311"/>
    </row>
    <row r="469">
      <c r="B469" s="311"/>
      <c r="C469" s="311"/>
    </row>
    <row r="470">
      <c r="B470" s="311"/>
      <c r="C470" s="311"/>
    </row>
    <row r="471">
      <c r="B471" s="311"/>
      <c r="C471" s="311"/>
    </row>
    <row r="472">
      <c r="B472" s="311"/>
      <c r="C472" s="311"/>
    </row>
    <row r="473">
      <c r="B473" s="311"/>
      <c r="C473" s="311"/>
    </row>
    <row r="474">
      <c r="B474" s="311"/>
      <c r="C474" s="311"/>
    </row>
    <row r="475">
      <c r="B475" s="311"/>
      <c r="C475" s="311"/>
    </row>
    <row r="476">
      <c r="B476" s="311"/>
      <c r="C476" s="311"/>
    </row>
    <row r="477">
      <c r="B477" s="311"/>
      <c r="C477" s="311"/>
    </row>
    <row r="478">
      <c r="B478" s="311"/>
      <c r="C478" s="311"/>
    </row>
    <row r="479">
      <c r="B479" s="311"/>
      <c r="C479" s="311"/>
    </row>
    <row r="480">
      <c r="B480" s="311"/>
      <c r="C480" s="311"/>
    </row>
    <row r="481">
      <c r="B481" s="311"/>
      <c r="C481" s="311"/>
    </row>
    <row r="482">
      <c r="B482" s="311"/>
      <c r="C482" s="311"/>
    </row>
    <row r="483">
      <c r="B483" s="311"/>
      <c r="C483" s="311"/>
    </row>
    <row r="484">
      <c r="B484" s="311"/>
      <c r="C484" s="311"/>
    </row>
    <row r="485">
      <c r="B485" s="311"/>
      <c r="C485" s="311"/>
    </row>
    <row r="486">
      <c r="B486" s="311"/>
      <c r="C486" s="311"/>
    </row>
    <row r="487">
      <c r="B487" s="311"/>
      <c r="C487" s="311"/>
    </row>
    <row r="488">
      <c r="B488" s="311"/>
      <c r="C488" s="311"/>
    </row>
    <row r="489">
      <c r="B489" s="311"/>
      <c r="C489" s="311"/>
    </row>
    <row r="490">
      <c r="B490" s="311"/>
      <c r="C490" s="311"/>
    </row>
    <row r="491">
      <c r="B491" s="311"/>
      <c r="C491" s="311"/>
    </row>
    <row r="492">
      <c r="B492" s="311"/>
      <c r="C492" s="311"/>
    </row>
    <row r="493">
      <c r="B493" s="311"/>
      <c r="C493" s="311"/>
    </row>
    <row r="494">
      <c r="B494" s="311"/>
      <c r="C494" s="311"/>
    </row>
    <row r="495">
      <c r="B495" s="311"/>
      <c r="C495" s="311"/>
    </row>
    <row r="496">
      <c r="B496" s="311"/>
      <c r="C496" s="311"/>
    </row>
    <row r="497">
      <c r="B497" s="311"/>
      <c r="C497" s="311"/>
    </row>
    <row r="498">
      <c r="B498" s="311"/>
      <c r="C498" s="311"/>
    </row>
    <row r="499">
      <c r="B499" s="311"/>
      <c r="C499" s="311"/>
    </row>
    <row r="500">
      <c r="B500" s="311"/>
      <c r="C500" s="311"/>
    </row>
    <row r="501">
      <c r="B501" s="311"/>
      <c r="C501" s="311"/>
    </row>
    <row r="502">
      <c r="B502" s="311"/>
      <c r="C502" s="311"/>
    </row>
    <row r="503">
      <c r="B503" s="311"/>
      <c r="C503" s="311"/>
    </row>
    <row r="504">
      <c r="B504" s="311"/>
      <c r="C504" s="311"/>
    </row>
    <row r="505">
      <c r="B505" s="311"/>
      <c r="C505" s="311"/>
    </row>
    <row r="506">
      <c r="B506" s="311"/>
      <c r="C506" s="311"/>
    </row>
    <row r="507">
      <c r="B507" s="311"/>
      <c r="C507" s="311"/>
    </row>
    <row r="508">
      <c r="B508" s="311"/>
      <c r="C508" s="311"/>
    </row>
    <row r="509">
      <c r="B509" s="311"/>
      <c r="C509" s="311"/>
    </row>
    <row r="510">
      <c r="B510" s="311"/>
      <c r="C510" s="311"/>
    </row>
    <row r="511">
      <c r="B511" s="311"/>
      <c r="C511" s="311"/>
    </row>
    <row r="512">
      <c r="B512" s="311"/>
      <c r="C512" s="311"/>
    </row>
    <row r="513">
      <c r="B513" s="311"/>
      <c r="C513" s="311"/>
    </row>
    <row r="514">
      <c r="B514" s="311"/>
      <c r="C514" s="311"/>
    </row>
    <row r="515">
      <c r="B515" s="311"/>
      <c r="C515" s="311"/>
    </row>
    <row r="516">
      <c r="B516" s="311"/>
      <c r="C516" s="311"/>
    </row>
    <row r="517">
      <c r="B517" s="311"/>
      <c r="C517" s="311"/>
    </row>
    <row r="518">
      <c r="B518" s="311"/>
      <c r="C518" s="311"/>
    </row>
    <row r="519">
      <c r="B519" s="311"/>
      <c r="C519" s="311"/>
    </row>
    <row r="520">
      <c r="B520" s="311"/>
      <c r="C520" s="311"/>
    </row>
    <row r="521">
      <c r="B521" s="311"/>
      <c r="C521" s="311"/>
    </row>
    <row r="522">
      <c r="B522" s="311"/>
      <c r="C522" s="311"/>
    </row>
    <row r="523">
      <c r="B523" s="311"/>
      <c r="C523" s="311"/>
    </row>
    <row r="524">
      <c r="B524" s="311"/>
      <c r="C524" s="311"/>
    </row>
    <row r="525">
      <c r="B525" s="311"/>
      <c r="C525" s="311"/>
    </row>
    <row r="526">
      <c r="B526" s="311"/>
      <c r="C526" s="311"/>
    </row>
    <row r="527">
      <c r="B527" s="311"/>
      <c r="C527" s="311"/>
    </row>
    <row r="528">
      <c r="B528" s="311"/>
      <c r="C528" s="311"/>
    </row>
    <row r="529">
      <c r="B529" s="311"/>
      <c r="C529" s="311"/>
    </row>
    <row r="530">
      <c r="B530" s="311"/>
      <c r="C530" s="311"/>
    </row>
    <row r="531">
      <c r="B531" s="311"/>
      <c r="C531" s="311"/>
    </row>
    <row r="532">
      <c r="B532" s="311"/>
      <c r="C532" s="311"/>
    </row>
    <row r="533">
      <c r="B533" s="311"/>
      <c r="C533" s="311"/>
    </row>
    <row r="534">
      <c r="B534" s="311"/>
      <c r="C534" s="311"/>
    </row>
    <row r="535">
      <c r="B535" s="311"/>
      <c r="C535" s="311"/>
    </row>
    <row r="536">
      <c r="B536" s="311"/>
      <c r="C536" s="311"/>
    </row>
    <row r="537">
      <c r="B537" s="311"/>
      <c r="C537" s="311"/>
    </row>
    <row r="538">
      <c r="B538" s="311"/>
      <c r="C538" s="311"/>
    </row>
    <row r="539">
      <c r="B539" s="311"/>
      <c r="C539" s="311"/>
    </row>
    <row r="540">
      <c r="B540" s="311"/>
      <c r="C540" s="311"/>
    </row>
    <row r="541">
      <c r="B541" s="311"/>
      <c r="C541" s="311"/>
    </row>
    <row r="542">
      <c r="B542" s="311"/>
      <c r="C542" s="311"/>
    </row>
    <row r="543">
      <c r="B543" s="311"/>
      <c r="C543" s="311"/>
    </row>
    <row r="544">
      <c r="B544" s="311"/>
      <c r="C544" s="311"/>
    </row>
    <row r="545">
      <c r="B545" s="311"/>
      <c r="C545" s="311"/>
    </row>
    <row r="546">
      <c r="B546" s="311"/>
      <c r="C546" s="311"/>
    </row>
    <row r="547">
      <c r="B547" s="311"/>
      <c r="C547" s="311"/>
    </row>
    <row r="548">
      <c r="B548" s="311"/>
      <c r="C548" s="311"/>
    </row>
    <row r="549">
      <c r="B549" s="311"/>
      <c r="C549" s="311"/>
    </row>
    <row r="550">
      <c r="B550" s="311"/>
      <c r="C550" s="311"/>
    </row>
    <row r="551">
      <c r="B551" s="311"/>
      <c r="C551" s="311"/>
    </row>
    <row r="552">
      <c r="B552" s="311"/>
      <c r="C552" s="311"/>
    </row>
    <row r="553">
      <c r="B553" s="311"/>
      <c r="C553" s="311"/>
    </row>
    <row r="554">
      <c r="B554" s="311"/>
      <c r="C554" s="311"/>
    </row>
    <row r="555">
      <c r="B555" s="311"/>
      <c r="C555" s="311"/>
    </row>
    <row r="556">
      <c r="B556" s="311"/>
      <c r="C556" s="311"/>
    </row>
    <row r="557">
      <c r="B557" s="311"/>
      <c r="C557" s="311"/>
    </row>
    <row r="558">
      <c r="B558" s="311"/>
      <c r="C558" s="311"/>
    </row>
    <row r="559">
      <c r="B559" s="311"/>
      <c r="C559" s="311"/>
    </row>
    <row r="560">
      <c r="B560" s="311"/>
      <c r="C560" s="311"/>
    </row>
    <row r="561">
      <c r="B561" s="311"/>
      <c r="C561" s="311"/>
    </row>
    <row r="562">
      <c r="B562" s="311"/>
      <c r="C562" s="311"/>
    </row>
    <row r="563">
      <c r="B563" s="311"/>
      <c r="C563" s="311"/>
    </row>
    <row r="564">
      <c r="B564" s="311"/>
      <c r="C564" s="311"/>
    </row>
    <row r="565">
      <c r="B565" s="311"/>
      <c r="C565" s="311"/>
    </row>
    <row r="566">
      <c r="B566" s="311"/>
      <c r="C566" s="311"/>
    </row>
    <row r="567">
      <c r="B567" s="311"/>
      <c r="C567" s="311"/>
    </row>
    <row r="568">
      <c r="B568" s="311"/>
      <c r="C568" s="311"/>
    </row>
    <row r="569">
      <c r="B569" s="311"/>
      <c r="C569" s="311"/>
    </row>
    <row r="570">
      <c r="B570" s="311"/>
      <c r="C570" s="311"/>
    </row>
    <row r="571">
      <c r="B571" s="311"/>
      <c r="C571" s="311"/>
    </row>
    <row r="572">
      <c r="B572" s="311"/>
      <c r="C572" s="311"/>
    </row>
    <row r="573">
      <c r="B573" s="311"/>
      <c r="C573" s="311"/>
    </row>
    <row r="574">
      <c r="B574" s="311"/>
      <c r="C574" s="311"/>
    </row>
    <row r="575">
      <c r="B575" s="311"/>
      <c r="C575" s="311"/>
    </row>
    <row r="576">
      <c r="B576" s="311"/>
      <c r="C576" s="311"/>
    </row>
    <row r="577">
      <c r="B577" s="311"/>
      <c r="C577" s="311"/>
    </row>
    <row r="578">
      <c r="B578" s="311"/>
      <c r="C578" s="311"/>
    </row>
    <row r="579">
      <c r="B579" s="311"/>
      <c r="C579" s="311"/>
    </row>
    <row r="580">
      <c r="B580" s="311"/>
      <c r="C580" s="311"/>
    </row>
    <row r="581">
      <c r="B581" s="311"/>
      <c r="C581" s="311"/>
    </row>
    <row r="582">
      <c r="B582" s="311"/>
      <c r="C582" s="311"/>
    </row>
    <row r="583">
      <c r="B583" s="311"/>
      <c r="C583" s="311"/>
    </row>
    <row r="584">
      <c r="B584" s="311"/>
      <c r="C584" s="311"/>
    </row>
    <row r="585">
      <c r="B585" s="311"/>
      <c r="C585" s="311"/>
    </row>
    <row r="586">
      <c r="B586" s="311"/>
      <c r="C586" s="311"/>
    </row>
    <row r="587">
      <c r="B587" s="311"/>
      <c r="C587" s="311"/>
    </row>
    <row r="588">
      <c r="B588" s="311"/>
      <c r="C588" s="311"/>
    </row>
    <row r="589">
      <c r="B589" s="311"/>
      <c r="C589" s="311"/>
    </row>
    <row r="590">
      <c r="B590" s="311"/>
      <c r="C590" s="311"/>
    </row>
    <row r="591">
      <c r="B591" s="311"/>
      <c r="C591" s="311"/>
    </row>
    <row r="592">
      <c r="B592" s="311"/>
      <c r="C592" s="311"/>
    </row>
    <row r="593">
      <c r="B593" s="311"/>
      <c r="C593" s="311"/>
    </row>
    <row r="594">
      <c r="B594" s="311"/>
      <c r="C594" s="311"/>
    </row>
    <row r="595">
      <c r="B595" s="311"/>
      <c r="C595" s="311"/>
    </row>
    <row r="596">
      <c r="B596" s="311"/>
      <c r="C596" s="311"/>
    </row>
    <row r="597">
      <c r="B597" s="311"/>
      <c r="C597" s="311"/>
    </row>
    <row r="598">
      <c r="B598" s="311"/>
      <c r="C598" s="311"/>
    </row>
    <row r="599">
      <c r="B599" s="311"/>
      <c r="C599" s="311"/>
    </row>
    <row r="600">
      <c r="B600" s="311"/>
      <c r="C600" s="311"/>
    </row>
    <row r="601">
      <c r="B601" s="311"/>
      <c r="C601" s="311"/>
    </row>
    <row r="602">
      <c r="B602" s="311"/>
      <c r="C602" s="311"/>
    </row>
    <row r="603">
      <c r="B603" s="311"/>
      <c r="C603" s="311"/>
    </row>
    <row r="604">
      <c r="B604" s="311"/>
      <c r="C604" s="311"/>
    </row>
    <row r="605">
      <c r="B605" s="311"/>
      <c r="C605" s="311"/>
    </row>
    <row r="606">
      <c r="B606" s="311"/>
      <c r="C606" s="311"/>
    </row>
    <row r="607">
      <c r="B607" s="311"/>
      <c r="C607" s="311"/>
    </row>
    <row r="608">
      <c r="B608" s="311"/>
      <c r="C608" s="311"/>
    </row>
    <row r="609">
      <c r="B609" s="311"/>
      <c r="C609" s="311"/>
    </row>
    <row r="610">
      <c r="B610" s="311"/>
      <c r="C610" s="311"/>
    </row>
    <row r="611">
      <c r="B611" s="311"/>
      <c r="C611" s="311"/>
    </row>
    <row r="612">
      <c r="B612" s="311"/>
      <c r="C612" s="311"/>
    </row>
    <row r="613">
      <c r="B613" s="311"/>
      <c r="C613" s="311"/>
    </row>
    <row r="614">
      <c r="B614" s="311"/>
      <c r="C614" s="311"/>
    </row>
    <row r="615">
      <c r="B615" s="311"/>
      <c r="C615" s="311"/>
    </row>
    <row r="616">
      <c r="B616" s="311"/>
      <c r="C616" s="311"/>
    </row>
    <row r="617">
      <c r="B617" s="311"/>
      <c r="C617" s="311"/>
    </row>
    <row r="618">
      <c r="B618" s="311"/>
      <c r="C618" s="311"/>
    </row>
    <row r="619">
      <c r="B619" s="311"/>
      <c r="C619" s="311"/>
    </row>
    <row r="620">
      <c r="B620" s="311"/>
      <c r="C620" s="311"/>
    </row>
    <row r="621">
      <c r="B621" s="311"/>
      <c r="C621" s="311"/>
    </row>
    <row r="622">
      <c r="B622" s="311"/>
      <c r="C622" s="311"/>
    </row>
    <row r="623">
      <c r="B623" s="311"/>
      <c r="C623" s="311"/>
    </row>
    <row r="624">
      <c r="B624" s="311"/>
      <c r="C624" s="311"/>
    </row>
    <row r="625">
      <c r="B625" s="311"/>
      <c r="C625" s="311"/>
    </row>
    <row r="626">
      <c r="B626" s="311"/>
      <c r="C626" s="311"/>
    </row>
    <row r="627">
      <c r="B627" s="311"/>
      <c r="C627" s="311"/>
    </row>
    <row r="628">
      <c r="B628" s="311"/>
      <c r="C628" s="311"/>
    </row>
    <row r="629">
      <c r="B629" s="311"/>
      <c r="C629" s="311"/>
    </row>
    <row r="630">
      <c r="B630" s="311"/>
      <c r="C630" s="311"/>
    </row>
    <row r="631">
      <c r="B631" s="311"/>
      <c r="C631" s="311"/>
    </row>
    <row r="632">
      <c r="B632" s="311"/>
      <c r="C632" s="311"/>
    </row>
    <row r="633">
      <c r="B633" s="311"/>
      <c r="C633" s="311"/>
    </row>
    <row r="634">
      <c r="B634" s="311"/>
      <c r="C634" s="311"/>
    </row>
    <row r="635">
      <c r="B635" s="311"/>
      <c r="C635" s="311"/>
    </row>
    <row r="636">
      <c r="B636" s="311"/>
      <c r="C636" s="311"/>
    </row>
    <row r="637">
      <c r="B637" s="311"/>
      <c r="C637" s="311"/>
    </row>
    <row r="638">
      <c r="B638" s="311"/>
      <c r="C638" s="311"/>
    </row>
    <row r="639">
      <c r="B639" s="311"/>
      <c r="C639" s="311"/>
    </row>
    <row r="640">
      <c r="B640" s="311"/>
      <c r="C640" s="311"/>
    </row>
    <row r="641">
      <c r="B641" s="311"/>
      <c r="C641" s="311"/>
    </row>
    <row r="642">
      <c r="B642" s="311"/>
      <c r="C642" s="311"/>
    </row>
    <row r="643">
      <c r="B643" s="311"/>
      <c r="C643" s="311"/>
    </row>
    <row r="644">
      <c r="B644" s="311"/>
      <c r="C644" s="311"/>
    </row>
    <row r="645">
      <c r="B645" s="311"/>
      <c r="C645" s="311"/>
    </row>
    <row r="646">
      <c r="B646" s="311"/>
      <c r="C646" s="311"/>
    </row>
    <row r="647">
      <c r="B647" s="311"/>
      <c r="C647" s="311"/>
    </row>
    <row r="648">
      <c r="B648" s="311"/>
      <c r="C648" s="311"/>
    </row>
    <row r="649">
      <c r="B649" s="311"/>
      <c r="C649" s="311"/>
    </row>
    <row r="650">
      <c r="B650" s="311"/>
      <c r="C650" s="311"/>
    </row>
    <row r="651">
      <c r="B651" s="311"/>
      <c r="C651" s="311"/>
    </row>
    <row r="652">
      <c r="B652" s="311"/>
      <c r="C652" s="311"/>
    </row>
    <row r="653">
      <c r="B653" s="311"/>
      <c r="C653" s="311"/>
    </row>
    <row r="654">
      <c r="B654" s="311"/>
      <c r="C654" s="311"/>
    </row>
    <row r="655">
      <c r="B655" s="311"/>
      <c r="C655" s="311"/>
    </row>
    <row r="656">
      <c r="B656" s="311"/>
      <c r="C656" s="311"/>
    </row>
    <row r="657">
      <c r="B657" s="311"/>
      <c r="C657" s="311"/>
    </row>
    <row r="658">
      <c r="B658" s="311"/>
      <c r="C658" s="311"/>
    </row>
    <row r="659">
      <c r="B659" s="311"/>
      <c r="C659" s="311"/>
    </row>
    <row r="660">
      <c r="B660" s="311"/>
      <c r="C660" s="311"/>
    </row>
    <row r="661">
      <c r="B661" s="311"/>
      <c r="C661" s="311"/>
    </row>
    <row r="662">
      <c r="B662" s="311"/>
      <c r="C662" s="311"/>
    </row>
    <row r="663">
      <c r="B663" s="311"/>
      <c r="C663" s="311"/>
    </row>
    <row r="664">
      <c r="B664" s="311"/>
      <c r="C664" s="311"/>
    </row>
    <row r="665">
      <c r="B665" s="311"/>
      <c r="C665" s="311"/>
    </row>
    <row r="666">
      <c r="B666" s="311"/>
      <c r="C666" s="311"/>
    </row>
    <row r="667">
      <c r="B667" s="311"/>
      <c r="C667" s="311"/>
    </row>
    <row r="668">
      <c r="B668" s="311"/>
      <c r="C668" s="311"/>
    </row>
    <row r="669">
      <c r="B669" s="311"/>
      <c r="C669" s="311"/>
    </row>
    <row r="670">
      <c r="B670" s="311"/>
      <c r="C670" s="311"/>
    </row>
    <row r="671">
      <c r="B671" s="311"/>
      <c r="C671" s="311"/>
    </row>
    <row r="672">
      <c r="B672" s="311"/>
      <c r="C672" s="311"/>
    </row>
    <row r="673">
      <c r="B673" s="311"/>
      <c r="C673" s="311"/>
    </row>
    <row r="674">
      <c r="B674" s="311"/>
      <c r="C674" s="311"/>
    </row>
    <row r="675">
      <c r="B675" s="311"/>
      <c r="C675" s="311"/>
    </row>
    <row r="676">
      <c r="B676" s="311"/>
      <c r="C676" s="311"/>
    </row>
    <row r="677">
      <c r="B677" s="311"/>
      <c r="C677" s="311"/>
    </row>
    <row r="678">
      <c r="B678" s="311"/>
      <c r="C678" s="311"/>
    </row>
    <row r="679">
      <c r="B679" s="311"/>
      <c r="C679" s="311"/>
    </row>
    <row r="680">
      <c r="B680" s="311"/>
      <c r="C680" s="311"/>
    </row>
    <row r="681">
      <c r="B681" s="311"/>
      <c r="C681" s="311"/>
    </row>
    <row r="682">
      <c r="B682" s="311"/>
      <c r="C682" s="311"/>
    </row>
    <row r="683">
      <c r="B683" s="311"/>
      <c r="C683" s="311"/>
    </row>
    <row r="684">
      <c r="B684" s="311"/>
      <c r="C684" s="311"/>
    </row>
    <row r="685">
      <c r="B685" s="311"/>
      <c r="C685" s="311"/>
    </row>
    <row r="686">
      <c r="B686" s="311"/>
      <c r="C686" s="311"/>
    </row>
    <row r="687">
      <c r="B687" s="311"/>
      <c r="C687" s="311"/>
    </row>
    <row r="688">
      <c r="B688" s="311"/>
      <c r="C688" s="311"/>
    </row>
    <row r="689">
      <c r="B689" s="311"/>
      <c r="C689" s="311"/>
    </row>
    <row r="690">
      <c r="B690" s="311"/>
      <c r="C690" s="311"/>
    </row>
    <row r="691">
      <c r="B691" s="311"/>
      <c r="C691" s="311"/>
    </row>
    <row r="692">
      <c r="B692" s="311"/>
      <c r="C692" s="311"/>
    </row>
    <row r="693">
      <c r="B693" s="311"/>
      <c r="C693" s="311"/>
    </row>
    <row r="694">
      <c r="B694" s="311"/>
      <c r="C694" s="311"/>
    </row>
    <row r="695">
      <c r="B695" s="311"/>
      <c r="C695" s="311"/>
    </row>
    <row r="696">
      <c r="B696" s="311"/>
      <c r="C696" s="311"/>
    </row>
    <row r="697">
      <c r="B697" s="311"/>
      <c r="C697" s="311"/>
    </row>
    <row r="698">
      <c r="B698" s="311"/>
      <c r="C698" s="311"/>
    </row>
    <row r="699">
      <c r="B699" s="311"/>
      <c r="C699" s="311"/>
    </row>
    <row r="700">
      <c r="B700" s="311"/>
      <c r="C700" s="311"/>
    </row>
    <row r="701">
      <c r="B701" s="311"/>
      <c r="C701" s="311"/>
    </row>
    <row r="702">
      <c r="B702" s="311"/>
      <c r="C702" s="311"/>
    </row>
    <row r="703">
      <c r="B703" s="311"/>
      <c r="C703" s="311"/>
    </row>
    <row r="704">
      <c r="B704" s="311"/>
      <c r="C704" s="311"/>
    </row>
    <row r="705">
      <c r="B705" s="311"/>
      <c r="C705" s="311"/>
    </row>
    <row r="706">
      <c r="B706" s="311"/>
      <c r="C706" s="311"/>
    </row>
    <row r="707">
      <c r="B707" s="311"/>
      <c r="C707" s="311"/>
    </row>
    <row r="708">
      <c r="B708" s="311"/>
      <c r="C708" s="311"/>
    </row>
    <row r="709">
      <c r="B709" s="311"/>
      <c r="C709" s="311"/>
    </row>
    <row r="710">
      <c r="B710" s="311"/>
      <c r="C710" s="311"/>
    </row>
    <row r="711">
      <c r="B711" s="311"/>
      <c r="C711" s="311"/>
    </row>
    <row r="712">
      <c r="B712" s="311"/>
      <c r="C712" s="311"/>
    </row>
    <row r="713">
      <c r="B713" s="311"/>
      <c r="C713" s="311"/>
    </row>
    <row r="714">
      <c r="B714" s="311"/>
      <c r="C714" s="311"/>
    </row>
    <row r="715">
      <c r="B715" s="311"/>
      <c r="C715" s="311"/>
    </row>
    <row r="716">
      <c r="B716" s="311"/>
      <c r="C716" s="311"/>
    </row>
    <row r="717">
      <c r="B717" s="311"/>
      <c r="C717" s="311"/>
    </row>
    <row r="718">
      <c r="B718" s="311"/>
      <c r="C718" s="311"/>
    </row>
    <row r="719">
      <c r="B719" s="311"/>
      <c r="C719" s="311"/>
    </row>
    <row r="720">
      <c r="B720" s="311"/>
      <c r="C720" s="311"/>
    </row>
    <row r="721">
      <c r="B721" s="311"/>
      <c r="C721" s="311"/>
    </row>
    <row r="722">
      <c r="B722" s="311"/>
      <c r="C722" s="311"/>
    </row>
    <row r="723">
      <c r="B723" s="311"/>
      <c r="C723" s="311"/>
    </row>
    <row r="724">
      <c r="B724" s="311"/>
      <c r="C724" s="311"/>
    </row>
    <row r="725">
      <c r="B725" s="311"/>
      <c r="C725" s="311"/>
    </row>
    <row r="726">
      <c r="B726" s="311"/>
      <c r="C726" s="311"/>
    </row>
    <row r="727">
      <c r="B727" s="311"/>
      <c r="C727" s="311"/>
    </row>
    <row r="728">
      <c r="B728" s="311"/>
      <c r="C728" s="311"/>
    </row>
    <row r="729">
      <c r="B729" s="311"/>
      <c r="C729" s="311"/>
    </row>
    <row r="730">
      <c r="B730" s="311"/>
      <c r="C730" s="311"/>
    </row>
    <row r="731">
      <c r="B731" s="311"/>
      <c r="C731" s="311"/>
    </row>
    <row r="732">
      <c r="B732" s="311"/>
      <c r="C732" s="311"/>
    </row>
    <row r="733">
      <c r="B733" s="311"/>
      <c r="C733" s="311"/>
    </row>
    <row r="734">
      <c r="B734" s="311"/>
      <c r="C734" s="311"/>
    </row>
    <row r="735">
      <c r="B735" s="311"/>
      <c r="C735" s="311"/>
    </row>
    <row r="736">
      <c r="B736" s="311"/>
      <c r="C736" s="311"/>
    </row>
    <row r="737">
      <c r="B737" s="311"/>
      <c r="C737" s="311"/>
    </row>
    <row r="738">
      <c r="B738" s="311"/>
      <c r="C738" s="311"/>
    </row>
    <row r="739">
      <c r="B739" s="311"/>
      <c r="C739" s="311"/>
    </row>
    <row r="740">
      <c r="B740" s="311"/>
      <c r="C740" s="311"/>
    </row>
    <row r="741">
      <c r="B741" s="311"/>
      <c r="C741" s="311"/>
    </row>
    <row r="742">
      <c r="B742" s="311"/>
      <c r="C742" s="311"/>
    </row>
    <row r="743">
      <c r="B743" s="311"/>
      <c r="C743" s="311"/>
    </row>
    <row r="744">
      <c r="B744" s="311"/>
      <c r="C744" s="311"/>
    </row>
    <row r="745">
      <c r="B745" s="311"/>
      <c r="C745" s="311"/>
    </row>
    <row r="746">
      <c r="B746" s="311"/>
      <c r="C746" s="311"/>
    </row>
    <row r="747">
      <c r="B747" s="311"/>
      <c r="C747" s="311"/>
    </row>
    <row r="748">
      <c r="B748" s="311"/>
      <c r="C748" s="311"/>
    </row>
    <row r="749">
      <c r="B749" s="311"/>
      <c r="C749" s="311"/>
    </row>
    <row r="750">
      <c r="B750" s="311"/>
      <c r="C750" s="311"/>
    </row>
    <row r="751">
      <c r="B751" s="311"/>
      <c r="C751" s="311"/>
    </row>
    <row r="752">
      <c r="B752" s="311"/>
      <c r="C752" s="311"/>
    </row>
    <row r="753">
      <c r="B753" s="311"/>
      <c r="C753" s="311"/>
    </row>
    <row r="754">
      <c r="B754" s="311"/>
      <c r="C754" s="311"/>
    </row>
    <row r="755">
      <c r="B755" s="311"/>
      <c r="C755" s="311"/>
    </row>
    <row r="756">
      <c r="B756" s="311"/>
      <c r="C756" s="311"/>
    </row>
    <row r="757">
      <c r="B757" s="311"/>
      <c r="C757" s="311"/>
    </row>
    <row r="758">
      <c r="B758" s="311"/>
      <c r="C758" s="311"/>
    </row>
    <row r="759">
      <c r="B759" s="311"/>
      <c r="C759" s="311"/>
    </row>
    <row r="760">
      <c r="B760" s="311"/>
      <c r="C760" s="311"/>
    </row>
    <row r="761">
      <c r="B761" s="311"/>
      <c r="C761" s="311"/>
    </row>
    <row r="762">
      <c r="B762" s="311"/>
      <c r="C762" s="311"/>
    </row>
    <row r="763">
      <c r="B763" s="311"/>
      <c r="C763" s="311"/>
    </row>
    <row r="764">
      <c r="B764" s="311"/>
      <c r="C764" s="311"/>
    </row>
    <row r="765">
      <c r="B765" s="311"/>
      <c r="C765" s="311"/>
    </row>
    <row r="766">
      <c r="B766" s="311"/>
      <c r="C766" s="311"/>
    </row>
    <row r="767">
      <c r="B767" s="311"/>
      <c r="C767" s="311"/>
    </row>
    <row r="768">
      <c r="B768" s="311"/>
      <c r="C768" s="311"/>
    </row>
    <row r="769">
      <c r="B769" s="311"/>
      <c r="C769" s="311"/>
    </row>
    <row r="770">
      <c r="B770" s="311"/>
      <c r="C770" s="311"/>
    </row>
    <row r="771">
      <c r="B771" s="311"/>
      <c r="C771" s="311"/>
    </row>
    <row r="772">
      <c r="B772" s="311"/>
      <c r="C772" s="311"/>
    </row>
    <row r="773">
      <c r="B773" s="311"/>
      <c r="C773" s="311"/>
    </row>
    <row r="774">
      <c r="B774" s="311"/>
      <c r="C774" s="311"/>
    </row>
    <row r="775">
      <c r="B775" s="311"/>
      <c r="C775" s="311"/>
    </row>
    <row r="776">
      <c r="B776" s="311"/>
      <c r="C776" s="311"/>
    </row>
    <row r="777">
      <c r="B777" s="311"/>
      <c r="C777" s="311"/>
    </row>
    <row r="778">
      <c r="B778" s="311"/>
      <c r="C778" s="311"/>
    </row>
    <row r="779">
      <c r="B779" s="311"/>
      <c r="C779" s="311"/>
    </row>
    <row r="780">
      <c r="B780" s="311"/>
      <c r="C780" s="311"/>
    </row>
    <row r="781">
      <c r="B781" s="311"/>
      <c r="C781" s="311"/>
    </row>
    <row r="782">
      <c r="B782" s="311"/>
      <c r="C782" s="311"/>
    </row>
    <row r="783">
      <c r="B783" s="311"/>
      <c r="C783" s="311"/>
    </row>
    <row r="784">
      <c r="B784" s="311"/>
      <c r="C784" s="311"/>
    </row>
    <row r="785">
      <c r="B785" s="311"/>
      <c r="C785" s="311"/>
    </row>
    <row r="786">
      <c r="B786" s="311"/>
      <c r="C786" s="311"/>
    </row>
    <row r="787">
      <c r="B787" s="311"/>
      <c r="C787" s="311"/>
    </row>
    <row r="788">
      <c r="B788" s="311"/>
      <c r="C788" s="311"/>
    </row>
    <row r="789">
      <c r="B789" s="311"/>
      <c r="C789" s="311"/>
    </row>
    <row r="790">
      <c r="B790" s="311"/>
      <c r="C790" s="311"/>
    </row>
    <row r="791">
      <c r="B791" s="311"/>
      <c r="C791" s="311"/>
    </row>
    <row r="792">
      <c r="B792" s="311"/>
      <c r="C792" s="311"/>
    </row>
    <row r="793">
      <c r="B793" s="311"/>
      <c r="C793" s="311"/>
    </row>
    <row r="794">
      <c r="B794" s="311"/>
      <c r="C794" s="311"/>
    </row>
    <row r="795">
      <c r="B795" s="311"/>
      <c r="C795" s="311"/>
    </row>
    <row r="796">
      <c r="B796" s="311"/>
      <c r="C796" s="311"/>
    </row>
    <row r="797">
      <c r="B797" s="311"/>
      <c r="C797" s="311"/>
    </row>
    <row r="798">
      <c r="B798" s="311"/>
      <c r="C798" s="311"/>
    </row>
    <row r="799">
      <c r="B799" s="311"/>
      <c r="C799" s="311"/>
    </row>
    <row r="800">
      <c r="B800" s="311"/>
      <c r="C800" s="311"/>
    </row>
    <row r="801">
      <c r="B801" s="311"/>
      <c r="C801" s="311"/>
    </row>
    <row r="802">
      <c r="B802" s="311"/>
      <c r="C802" s="311"/>
    </row>
    <row r="803">
      <c r="B803" s="311"/>
      <c r="C803" s="311"/>
    </row>
    <row r="804">
      <c r="B804" s="311"/>
      <c r="C804" s="311"/>
    </row>
    <row r="805">
      <c r="B805" s="311"/>
      <c r="C805" s="311"/>
    </row>
    <row r="806">
      <c r="B806" s="311"/>
      <c r="C806" s="311"/>
    </row>
    <row r="807">
      <c r="B807" s="311"/>
      <c r="C807" s="311"/>
    </row>
    <row r="808">
      <c r="B808" s="311"/>
      <c r="C808" s="311"/>
    </row>
    <row r="809">
      <c r="B809" s="311"/>
      <c r="C809" s="311"/>
    </row>
    <row r="810">
      <c r="B810" s="311"/>
      <c r="C810" s="311"/>
    </row>
    <row r="811">
      <c r="B811" s="311"/>
      <c r="C811" s="311"/>
    </row>
    <row r="812">
      <c r="B812" s="311"/>
      <c r="C812" s="311"/>
    </row>
    <row r="813">
      <c r="B813" s="311"/>
      <c r="C813" s="311"/>
    </row>
    <row r="814">
      <c r="B814" s="311"/>
      <c r="C814" s="311"/>
    </row>
    <row r="815">
      <c r="B815" s="311"/>
      <c r="C815" s="311"/>
    </row>
    <row r="816">
      <c r="B816" s="311"/>
      <c r="C816" s="311"/>
    </row>
    <row r="817">
      <c r="B817" s="311"/>
      <c r="C817" s="311"/>
    </row>
    <row r="818">
      <c r="B818" s="311"/>
      <c r="C818" s="311"/>
    </row>
    <row r="819">
      <c r="B819" s="311"/>
      <c r="C819" s="311"/>
    </row>
    <row r="820">
      <c r="B820" s="311"/>
      <c r="C820" s="311"/>
    </row>
    <row r="821">
      <c r="B821" s="311"/>
      <c r="C821" s="311"/>
    </row>
    <row r="822">
      <c r="B822" s="311"/>
      <c r="C822" s="311"/>
    </row>
    <row r="823">
      <c r="B823" s="311"/>
      <c r="C823" s="311"/>
    </row>
    <row r="824">
      <c r="B824" s="311"/>
      <c r="C824" s="311"/>
    </row>
    <row r="825">
      <c r="B825" s="311"/>
      <c r="C825" s="311"/>
    </row>
    <row r="826">
      <c r="B826" s="311"/>
      <c r="C826" s="311"/>
    </row>
    <row r="827">
      <c r="B827" s="311"/>
      <c r="C827" s="311"/>
    </row>
    <row r="828">
      <c r="B828" s="311"/>
      <c r="C828" s="311"/>
    </row>
    <row r="829">
      <c r="B829" s="311"/>
      <c r="C829" s="311"/>
    </row>
    <row r="830">
      <c r="B830" s="311"/>
      <c r="C830" s="311"/>
    </row>
    <row r="831">
      <c r="B831" s="311"/>
      <c r="C831" s="311"/>
    </row>
    <row r="832">
      <c r="B832" s="311"/>
      <c r="C832" s="311"/>
    </row>
    <row r="833">
      <c r="B833" s="311"/>
      <c r="C833" s="311"/>
    </row>
    <row r="834">
      <c r="B834" s="311"/>
      <c r="C834" s="311"/>
    </row>
    <row r="835">
      <c r="B835" s="311"/>
      <c r="C835" s="311"/>
    </row>
    <row r="836">
      <c r="B836" s="311"/>
      <c r="C836" s="311"/>
    </row>
    <row r="837">
      <c r="B837" s="311"/>
      <c r="C837" s="311"/>
    </row>
    <row r="838">
      <c r="B838" s="311"/>
      <c r="C838" s="311"/>
    </row>
    <row r="839">
      <c r="B839" s="311"/>
      <c r="C839" s="311"/>
    </row>
    <row r="840">
      <c r="B840" s="311"/>
      <c r="C840" s="311"/>
    </row>
    <row r="841">
      <c r="B841" s="311"/>
      <c r="C841" s="311"/>
    </row>
    <row r="842">
      <c r="B842" s="311"/>
      <c r="C842" s="311"/>
    </row>
    <row r="843">
      <c r="B843" s="311"/>
      <c r="C843" s="311"/>
    </row>
    <row r="844">
      <c r="B844" s="311"/>
      <c r="C844" s="311"/>
    </row>
    <row r="845">
      <c r="B845" s="311"/>
      <c r="C845" s="311"/>
    </row>
    <row r="846">
      <c r="B846" s="311"/>
      <c r="C846" s="311"/>
    </row>
    <row r="847">
      <c r="B847" s="311"/>
      <c r="C847" s="311"/>
    </row>
    <row r="848">
      <c r="B848" s="311"/>
      <c r="C848" s="311"/>
    </row>
    <row r="849">
      <c r="B849" s="311"/>
      <c r="C849" s="311"/>
    </row>
    <row r="850">
      <c r="B850" s="311"/>
      <c r="C850" s="311"/>
    </row>
    <row r="851">
      <c r="B851" s="311"/>
      <c r="C851" s="311"/>
    </row>
    <row r="852">
      <c r="B852" s="311"/>
      <c r="C852" s="311"/>
    </row>
    <row r="853">
      <c r="B853" s="311"/>
      <c r="C853" s="311"/>
    </row>
    <row r="854">
      <c r="B854" s="311"/>
      <c r="C854" s="311"/>
    </row>
    <row r="855">
      <c r="B855" s="311"/>
      <c r="C855" s="311"/>
    </row>
    <row r="856">
      <c r="B856" s="311"/>
      <c r="C856" s="311"/>
    </row>
    <row r="857">
      <c r="B857" s="311"/>
      <c r="C857" s="311"/>
    </row>
    <row r="858">
      <c r="B858" s="311"/>
      <c r="C858" s="311"/>
    </row>
    <row r="859">
      <c r="B859" s="311"/>
      <c r="C859" s="311"/>
    </row>
    <row r="860">
      <c r="B860" s="311"/>
      <c r="C860" s="311"/>
    </row>
    <row r="861">
      <c r="B861" s="311"/>
      <c r="C861" s="311"/>
    </row>
    <row r="862">
      <c r="B862" s="311"/>
      <c r="C862" s="311"/>
    </row>
    <row r="863">
      <c r="B863" s="311"/>
      <c r="C863" s="311"/>
    </row>
    <row r="864">
      <c r="B864" s="311"/>
      <c r="C864" s="311"/>
    </row>
    <row r="865">
      <c r="B865" s="311"/>
      <c r="C865" s="311"/>
    </row>
    <row r="866">
      <c r="B866" s="311"/>
      <c r="C866" s="311"/>
    </row>
    <row r="867">
      <c r="B867" s="311"/>
      <c r="C867" s="311"/>
    </row>
    <row r="868">
      <c r="B868" s="311"/>
      <c r="C868" s="311"/>
    </row>
    <row r="869">
      <c r="B869" s="311"/>
      <c r="C869" s="311"/>
    </row>
    <row r="870">
      <c r="B870" s="311"/>
      <c r="C870" s="311"/>
    </row>
    <row r="871">
      <c r="B871" s="311"/>
      <c r="C871" s="311"/>
    </row>
    <row r="872">
      <c r="B872" s="311"/>
      <c r="C872" s="311"/>
    </row>
    <row r="873">
      <c r="B873" s="311"/>
      <c r="C873" s="311"/>
    </row>
    <row r="874">
      <c r="B874" s="311"/>
      <c r="C874" s="311"/>
    </row>
    <row r="875">
      <c r="B875" s="311"/>
      <c r="C875" s="311"/>
    </row>
    <row r="876">
      <c r="B876" s="311"/>
      <c r="C876" s="311"/>
    </row>
    <row r="877">
      <c r="B877" s="311"/>
      <c r="C877" s="311"/>
    </row>
    <row r="878">
      <c r="B878" s="311"/>
      <c r="C878" s="311"/>
    </row>
    <row r="879">
      <c r="B879" s="311"/>
      <c r="C879" s="311"/>
    </row>
    <row r="880">
      <c r="B880" s="311"/>
      <c r="C880" s="311"/>
    </row>
    <row r="881">
      <c r="B881" s="311"/>
      <c r="C881" s="311"/>
    </row>
    <row r="882">
      <c r="B882" s="311"/>
      <c r="C882" s="311"/>
    </row>
    <row r="883">
      <c r="B883" s="311"/>
      <c r="C883" s="311"/>
    </row>
    <row r="884">
      <c r="B884" s="311"/>
      <c r="C884" s="311"/>
    </row>
    <row r="885">
      <c r="B885" s="311"/>
      <c r="C885" s="311"/>
    </row>
    <row r="886">
      <c r="B886" s="311"/>
      <c r="C886" s="311"/>
    </row>
    <row r="887">
      <c r="B887" s="311"/>
      <c r="C887" s="311"/>
    </row>
    <row r="888">
      <c r="B888" s="311"/>
      <c r="C888" s="311"/>
    </row>
    <row r="889">
      <c r="B889" s="311"/>
      <c r="C889" s="311"/>
    </row>
    <row r="890">
      <c r="B890" s="311"/>
      <c r="C890" s="311"/>
    </row>
    <row r="891">
      <c r="B891" s="311"/>
      <c r="C891" s="311"/>
    </row>
    <row r="892">
      <c r="B892" s="311"/>
      <c r="C892" s="311"/>
    </row>
    <row r="893">
      <c r="B893" s="311"/>
      <c r="C893" s="311"/>
    </row>
    <row r="894">
      <c r="B894" s="311"/>
      <c r="C894" s="311"/>
    </row>
    <row r="895">
      <c r="B895" s="311"/>
      <c r="C895" s="311"/>
    </row>
    <row r="896">
      <c r="B896" s="311"/>
      <c r="C896" s="311"/>
    </row>
    <row r="897">
      <c r="B897" s="311"/>
      <c r="C897" s="311"/>
    </row>
    <row r="898">
      <c r="B898" s="311"/>
      <c r="C898" s="311"/>
    </row>
    <row r="899">
      <c r="B899" s="311"/>
      <c r="C899" s="311"/>
    </row>
    <row r="900">
      <c r="B900" s="311"/>
      <c r="C900" s="311"/>
    </row>
    <row r="901">
      <c r="B901" s="311"/>
      <c r="C901" s="311"/>
    </row>
    <row r="902">
      <c r="B902" s="311"/>
      <c r="C902" s="311"/>
    </row>
    <row r="903">
      <c r="B903" s="311"/>
      <c r="C903" s="311"/>
    </row>
    <row r="904">
      <c r="B904" s="311"/>
      <c r="C904" s="311"/>
    </row>
    <row r="905">
      <c r="B905" s="311"/>
      <c r="C905" s="311"/>
    </row>
    <row r="906">
      <c r="B906" s="311"/>
      <c r="C906" s="311"/>
    </row>
    <row r="907">
      <c r="B907" s="311"/>
      <c r="C907" s="311"/>
    </row>
    <row r="908">
      <c r="B908" s="311"/>
      <c r="C908" s="311"/>
    </row>
    <row r="909">
      <c r="B909" s="311"/>
      <c r="C909" s="311"/>
    </row>
    <row r="910">
      <c r="B910" s="311"/>
      <c r="C910" s="311"/>
    </row>
    <row r="911">
      <c r="B911" s="311"/>
      <c r="C911" s="311"/>
    </row>
    <row r="912">
      <c r="B912" s="311"/>
      <c r="C912" s="311"/>
    </row>
    <row r="913">
      <c r="B913" s="311"/>
      <c r="C913" s="311"/>
    </row>
    <row r="914">
      <c r="B914" s="311"/>
      <c r="C914" s="311"/>
    </row>
    <row r="915">
      <c r="B915" s="311"/>
      <c r="C915" s="311"/>
    </row>
    <row r="916">
      <c r="B916" s="311"/>
      <c r="C916" s="311"/>
    </row>
    <row r="917">
      <c r="B917" s="311"/>
      <c r="C917" s="311"/>
    </row>
    <row r="918">
      <c r="B918" s="311"/>
      <c r="C918" s="311"/>
    </row>
    <row r="919">
      <c r="B919" s="311"/>
      <c r="C919" s="311"/>
    </row>
    <row r="920">
      <c r="B920" s="311"/>
      <c r="C920" s="311"/>
    </row>
    <row r="921">
      <c r="B921" s="311"/>
      <c r="C921" s="311"/>
    </row>
    <row r="922">
      <c r="B922" s="311"/>
      <c r="C922" s="311"/>
    </row>
    <row r="923">
      <c r="B923" s="311"/>
      <c r="C923" s="311"/>
    </row>
    <row r="924">
      <c r="B924" s="311"/>
      <c r="C924" s="311"/>
    </row>
    <row r="925">
      <c r="B925" s="311"/>
      <c r="C925" s="311"/>
    </row>
    <row r="926">
      <c r="B926" s="311"/>
      <c r="C926" s="311"/>
    </row>
    <row r="927">
      <c r="B927" s="311"/>
      <c r="C927" s="311"/>
    </row>
    <row r="928">
      <c r="B928" s="311"/>
      <c r="C928" s="311"/>
    </row>
    <row r="929">
      <c r="B929" s="311"/>
      <c r="C929" s="311"/>
    </row>
    <row r="930">
      <c r="B930" s="311"/>
      <c r="C930" s="311"/>
    </row>
    <row r="931">
      <c r="B931" s="311"/>
      <c r="C931" s="311"/>
    </row>
    <row r="932">
      <c r="B932" s="311"/>
      <c r="C932" s="311"/>
    </row>
    <row r="933">
      <c r="B933" s="311"/>
      <c r="C933" s="311"/>
    </row>
    <row r="934">
      <c r="B934" s="311"/>
      <c r="C934" s="311"/>
    </row>
    <row r="935">
      <c r="B935" s="311"/>
      <c r="C935" s="311"/>
    </row>
    <row r="936">
      <c r="B936" s="311"/>
      <c r="C936" s="311"/>
    </row>
    <row r="937">
      <c r="B937" s="311"/>
      <c r="C937" s="311"/>
    </row>
    <row r="938">
      <c r="B938" s="311"/>
      <c r="C938" s="311"/>
    </row>
    <row r="939">
      <c r="B939" s="311"/>
      <c r="C939" s="311"/>
    </row>
    <row r="940">
      <c r="B940" s="311"/>
      <c r="C940" s="311"/>
    </row>
    <row r="941">
      <c r="B941" s="311"/>
      <c r="C941" s="311"/>
    </row>
    <row r="942">
      <c r="B942" s="311"/>
      <c r="C942" s="311"/>
    </row>
    <row r="943">
      <c r="B943" s="311"/>
      <c r="C943" s="311"/>
    </row>
    <row r="944">
      <c r="B944" s="311"/>
      <c r="C944" s="311"/>
    </row>
    <row r="945">
      <c r="B945" s="311"/>
      <c r="C945" s="311"/>
    </row>
    <row r="946">
      <c r="B946" s="311"/>
      <c r="C946" s="311"/>
    </row>
    <row r="947">
      <c r="B947" s="311"/>
      <c r="C947" s="311"/>
    </row>
    <row r="948">
      <c r="B948" s="311"/>
      <c r="C948" s="311"/>
    </row>
    <row r="949">
      <c r="B949" s="311"/>
      <c r="C949" s="311"/>
    </row>
    <row r="950">
      <c r="B950" s="311"/>
      <c r="C950" s="311"/>
    </row>
    <row r="951">
      <c r="B951" s="311"/>
      <c r="C951" s="311"/>
    </row>
    <row r="952">
      <c r="B952" s="311"/>
      <c r="C952" s="311"/>
    </row>
    <row r="953">
      <c r="B953" s="311"/>
      <c r="C953" s="311"/>
    </row>
    <row r="954">
      <c r="B954" s="311"/>
      <c r="C954" s="311"/>
    </row>
    <row r="955">
      <c r="B955" s="311"/>
      <c r="C955" s="311"/>
    </row>
    <row r="956">
      <c r="B956" s="311"/>
      <c r="C956" s="311"/>
    </row>
    <row r="957">
      <c r="B957" s="311"/>
      <c r="C957" s="311"/>
    </row>
    <row r="958">
      <c r="B958" s="311"/>
      <c r="C958" s="311"/>
    </row>
    <row r="959">
      <c r="B959" s="311"/>
      <c r="C959" s="311"/>
    </row>
    <row r="960">
      <c r="B960" s="311"/>
      <c r="C960" s="311"/>
    </row>
    <row r="961">
      <c r="B961" s="311"/>
      <c r="C961" s="311"/>
    </row>
    <row r="962">
      <c r="B962" s="311"/>
      <c r="C962" s="311"/>
    </row>
    <row r="963">
      <c r="B963" s="311"/>
      <c r="C963" s="311"/>
    </row>
    <row r="964">
      <c r="B964" s="311"/>
      <c r="C964" s="311"/>
    </row>
    <row r="965">
      <c r="B965" s="311"/>
      <c r="C965" s="311"/>
    </row>
    <row r="966">
      <c r="B966" s="311"/>
      <c r="C966" s="311"/>
    </row>
    <row r="967">
      <c r="B967" s="311"/>
      <c r="C967" s="311"/>
    </row>
    <row r="968">
      <c r="B968" s="311"/>
      <c r="C968" s="311"/>
    </row>
    <row r="969">
      <c r="B969" s="311"/>
      <c r="C969" s="311"/>
    </row>
    <row r="970">
      <c r="B970" s="311"/>
      <c r="C970" s="311"/>
    </row>
    <row r="971">
      <c r="B971" s="311"/>
      <c r="C971" s="311"/>
    </row>
    <row r="972">
      <c r="B972" s="311"/>
      <c r="C972" s="311"/>
    </row>
    <row r="973">
      <c r="B973" s="311"/>
      <c r="C973" s="311"/>
    </row>
    <row r="974">
      <c r="B974" s="311"/>
      <c r="C974" s="311"/>
    </row>
    <row r="975">
      <c r="B975" s="311"/>
      <c r="C975" s="311"/>
    </row>
    <row r="976">
      <c r="B976" s="311"/>
      <c r="C976" s="311"/>
    </row>
    <row r="977">
      <c r="B977" s="311"/>
      <c r="C977" s="311"/>
    </row>
    <row r="978">
      <c r="B978" s="311"/>
      <c r="C978" s="311"/>
    </row>
    <row r="979">
      <c r="B979" s="311"/>
      <c r="C979" s="311"/>
    </row>
    <row r="980">
      <c r="B980" s="311"/>
      <c r="C980" s="311"/>
    </row>
    <row r="981">
      <c r="B981" s="311"/>
      <c r="C981" s="311"/>
    </row>
    <row r="982">
      <c r="B982" s="311"/>
      <c r="C982" s="311"/>
    </row>
    <row r="983">
      <c r="B983" s="311"/>
      <c r="C983" s="311"/>
    </row>
    <row r="984">
      <c r="B984" s="311"/>
      <c r="C984" s="311"/>
    </row>
    <row r="985">
      <c r="B985" s="311"/>
      <c r="C985" s="311"/>
    </row>
    <row r="986">
      <c r="B986" s="311"/>
      <c r="C986" s="311"/>
    </row>
    <row r="987">
      <c r="B987" s="311"/>
      <c r="C987" s="311"/>
    </row>
    <row r="988">
      <c r="B988" s="311"/>
      <c r="C988" s="311"/>
    </row>
    <row r="989">
      <c r="B989" s="311"/>
      <c r="C989" s="311"/>
    </row>
    <row r="990">
      <c r="B990" s="311"/>
      <c r="C990" s="311"/>
    </row>
    <row r="991">
      <c r="B991" s="311"/>
      <c r="C991" s="311"/>
    </row>
    <row r="992">
      <c r="B992" s="311"/>
      <c r="C992" s="311"/>
    </row>
    <row r="993">
      <c r="B993" s="311"/>
      <c r="C993" s="311"/>
    </row>
    <row r="994">
      <c r="B994" s="311"/>
      <c r="C994" s="311"/>
    </row>
    <row r="995">
      <c r="B995" s="311"/>
      <c r="C995" s="311"/>
    </row>
    <row r="996">
      <c r="B996" s="311"/>
      <c r="C996" s="311"/>
    </row>
    <row r="997">
      <c r="B997" s="311"/>
      <c r="C997" s="311"/>
    </row>
    <row r="998">
      <c r="B998" s="311"/>
      <c r="C998" s="311"/>
    </row>
    <row r="999">
      <c r="B999" s="311"/>
      <c r="C999" s="311"/>
    </row>
    <row r="1000">
      <c r="B1000" s="311"/>
      <c r="C1000" s="311"/>
    </row>
  </sheetData>
  <autoFilter ref="$A$1:$C$79"/>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1.22" defaultRowHeight="15.0"/>
  <sheetData>
    <row r="2">
      <c r="A2" s="181" t="s">
        <v>19142</v>
      </c>
      <c r="B2" s="181" t="s">
        <v>32721</v>
      </c>
    </row>
    <row r="3">
      <c r="A3" s="181" t="s">
        <v>16203</v>
      </c>
      <c r="B3" s="181" t="s">
        <v>32722</v>
      </c>
    </row>
    <row r="4">
      <c r="A4" s="181" t="s">
        <v>19139</v>
      </c>
      <c r="B4" s="181" t="s">
        <v>32723</v>
      </c>
    </row>
    <row r="5">
      <c r="A5" s="181" t="s">
        <v>23328</v>
      </c>
      <c r="B5" s="181" t="s">
        <v>32724</v>
      </c>
    </row>
    <row r="6">
      <c r="A6" s="181" t="s">
        <v>30730</v>
      </c>
      <c r="B6" s="181" t="s">
        <v>26214</v>
      </c>
    </row>
    <row r="7">
      <c r="A7" s="181" t="s">
        <v>16394</v>
      </c>
      <c r="B7" s="181" t="s">
        <v>26349</v>
      </c>
    </row>
    <row r="8">
      <c r="A8" s="181" t="s">
        <v>16480</v>
      </c>
      <c r="B8" s="181" t="s">
        <v>16560</v>
      </c>
    </row>
    <row r="9">
      <c r="A9" s="181" t="s">
        <v>19145</v>
      </c>
      <c r="B9" s="181" t="s">
        <v>32725</v>
      </c>
    </row>
    <row r="10">
      <c r="A10" s="181" t="s">
        <v>19532</v>
      </c>
      <c r="B10" s="181" t="s">
        <v>32726</v>
      </c>
    </row>
    <row r="11">
      <c r="A11" s="181" t="s">
        <v>16467</v>
      </c>
    </row>
    <row r="12">
      <c r="A12" s="181" t="s">
        <v>19530</v>
      </c>
      <c r="B12" s="181" t="s">
        <v>32727</v>
      </c>
    </row>
  </sheetData>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2020-11-23T16:06:59Z</dcterms:created>
  <dc:creator>Morante, Sharon</dc:creator>
</cp:coreProperties>
</file>